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StockWorkbook" defaultThemeVersion="166925"/>
  <mc:AlternateContent xmlns:mc="http://schemas.openxmlformats.org/markup-compatibility/2006">
    <mc:Choice Requires="x15">
      <x15ac:absPath xmlns:x15ac="http://schemas.microsoft.com/office/spreadsheetml/2010/11/ac" url="C:\Users\Cecilia Mwaura\Documents\"/>
    </mc:Choice>
  </mc:AlternateContent>
  <xr:revisionPtr revIDLastSave="0" documentId="13_ncr:1_{443E22BC-8BE0-4748-916A-53717673E484}" xr6:coauthVersionLast="47" xr6:coauthVersionMax="47" xr10:uidLastSave="{00000000-0000-0000-0000-000000000000}"/>
  <bookViews>
    <workbookView xWindow="-120" yWindow="-120" windowWidth="20730" windowHeight="11760" tabRatio="918" xr2:uid="{00000000-000D-0000-FFFF-FFFF00000000}"/>
  </bookViews>
  <sheets>
    <sheet name="Daily Pork Products Stocks" sheetId="2" r:id="rId1"/>
    <sheet name=" Pork Butchery Stock  " sheetId="19" state="hidden" r:id="rId2"/>
    <sheet name="Weekly Pork Products Stocks" sheetId="17" r:id="rId3"/>
    <sheet name="Notes" sheetId="18" state="hidden" r:id="rId4"/>
    <sheet name="Date" sheetId="16" state="veryHidden" r:id="rId5"/>
    <sheet name="ItemTable" sheetId="14" state="veryHidden" r:id="rId6"/>
    <sheet name="ProductionLines" sheetId="11" state="veryHidden" r:id="rId7"/>
    <sheet name="TransfersEntries" sheetId="13" r:id="rId8"/>
  </sheets>
  <functionGroups builtInGroupCount="19"/>
  <definedNames>
    <definedName name="_xlnm._FilterDatabase" localSheetId="0" hidden="1">'Daily Pork Products Stocks'!$A$5:$W$1493</definedName>
    <definedName name="_xlnm._FilterDatabase" localSheetId="2" hidden="1">'Weekly Pork Products Stocks'!$C$4:$W$1550</definedName>
    <definedName name="_xlnm.Criteria" localSheetId="0">'Daily Pork Products Stocks'!$A$3</definedName>
    <definedName name="ExternalData_1" localSheetId="7" hidden="1">TransfersEntries!#REF!</definedName>
    <definedName name="_xlnm.Print_Area" localSheetId="0">'Daily Pork Products Stocks'!$B$2:$V$253</definedName>
    <definedName name="_xlnm.Print_Area" localSheetId="2">'Weekly Pork Products Stocks'!$B$1:$V$225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2" l="1" a="1"/>
  <c r="A8" i="2" s="1"/>
  <c r="A9" i="2"/>
  <c r="A13" i="2"/>
  <c r="A17" i="2"/>
  <c r="A21" i="2"/>
  <c r="A25" i="2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T1493" i="2"/>
  <c r="E1493" i="2"/>
  <c r="T1492" i="2"/>
  <c r="E1492" i="2"/>
  <c r="T1491" i="2"/>
  <c r="E1491" i="2"/>
  <c r="T1490" i="2"/>
  <c r="E1490" i="2"/>
  <c r="T1489" i="2"/>
  <c r="E1489" i="2"/>
  <c r="T1488" i="2"/>
  <c r="E1488" i="2"/>
  <c r="T1487" i="2"/>
  <c r="E1487" i="2"/>
  <c r="T1486" i="2"/>
  <c r="E1486" i="2"/>
  <c r="T1485" i="2"/>
  <c r="E1485" i="2"/>
  <c r="T1484" i="2"/>
  <c r="E1484" i="2"/>
  <c r="T1483" i="2"/>
  <c r="E1483" i="2"/>
  <c r="T1482" i="2"/>
  <c r="E1482" i="2"/>
  <c r="T1481" i="2"/>
  <c r="E1481" i="2"/>
  <c r="T1480" i="2"/>
  <c r="E1480" i="2"/>
  <c r="T1479" i="2"/>
  <c r="E1479" i="2"/>
  <c r="T1478" i="2"/>
  <c r="E1478" i="2"/>
  <c r="T1477" i="2"/>
  <c r="E1477" i="2"/>
  <c r="T1476" i="2"/>
  <c r="E1476" i="2"/>
  <c r="T1475" i="2"/>
  <c r="E1475" i="2"/>
  <c r="T1474" i="2"/>
  <c r="E1474" i="2"/>
  <c r="T1473" i="2"/>
  <c r="E1473" i="2"/>
  <c r="T1472" i="2"/>
  <c r="E1472" i="2"/>
  <c r="T1471" i="2"/>
  <c r="E1471" i="2"/>
  <c r="T1470" i="2"/>
  <c r="E1470" i="2"/>
  <c r="T1469" i="2"/>
  <c r="E1469" i="2"/>
  <c r="T1468" i="2"/>
  <c r="E1468" i="2"/>
  <c r="T1467" i="2"/>
  <c r="E1467" i="2"/>
  <c r="T1466" i="2"/>
  <c r="E1466" i="2"/>
  <c r="T1465" i="2"/>
  <c r="E1465" i="2"/>
  <c r="T1464" i="2"/>
  <c r="E1464" i="2"/>
  <c r="T1463" i="2"/>
  <c r="E1463" i="2"/>
  <c r="T1462" i="2"/>
  <c r="E1462" i="2"/>
  <c r="T1461" i="2"/>
  <c r="E1461" i="2"/>
  <c r="T1460" i="2"/>
  <c r="E1460" i="2"/>
  <c r="T1459" i="2"/>
  <c r="E1459" i="2"/>
  <c r="T1458" i="2"/>
  <c r="E1458" i="2"/>
  <c r="T1457" i="2"/>
  <c r="E1457" i="2"/>
  <c r="T1456" i="2"/>
  <c r="E1456" i="2"/>
  <c r="T1455" i="2"/>
  <c r="E1455" i="2"/>
  <c r="T1454" i="2"/>
  <c r="E1454" i="2"/>
  <c r="T1453" i="2"/>
  <c r="E1453" i="2"/>
  <c r="T1452" i="2"/>
  <c r="E1452" i="2"/>
  <c r="T1451" i="2"/>
  <c r="E1451" i="2"/>
  <c r="T1450" i="2"/>
  <c r="E1450" i="2"/>
  <c r="T1449" i="2"/>
  <c r="E1449" i="2"/>
  <c r="T1448" i="2"/>
  <c r="E1448" i="2"/>
  <c r="T1447" i="2"/>
  <c r="E1447" i="2"/>
  <c r="T1446" i="2"/>
  <c r="T1445" i="2"/>
  <c r="E1445" i="2"/>
  <c r="T1444" i="2"/>
  <c r="E1444" i="2"/>
  <c r="T1443" i="2"/>
  <c r="E1443" i="2"/>
  <c r="T1442" i="2"/>
  <c r="E1442" i="2"/>
  <c r="T1441" i="2"/>
  <c r="E1441" i="2"/>
  <c r="T1440" i="2"/>
  <c r="E1440" i="2"/>
  <c r="T1439" i="2"/>
  <c r="E1439" i="2"/>
  <c r="T1438" i="2"/>
  <c r="E1438" i="2"/>
  <c r="T1437" i="2"/>
  <c r="E1437" i="2"/>
  <c r="T1436" i="2"/>
  <c r="E1436" i="2"/>
  <c r="T1435" i="2"/>
  <c r="E1435" i="2"/>
  <c r="T1434" i="2"/>
  <c r="E1434" i="2"/>
  <c r="T1433" i="2"/>
  <c r="E1433" i="2"/>
  <c r="T1432" i="2"/>
  <c r="E1432" i="2"/>
  <c r="T1431" i="2"/>
  <c r="E1431" i="2"/>
  <c r="T1430" i="2"/>
  <c r="E1430" i="2"/>
  <c r="T1429" i="2"/>
  <c r="E1429" i="2"/>
  <c r="T1428" i="2"/>
  <c r="E1428" i="2"/>
  <c r="T1427" i="2"/>
  <c r="E1427" i="2"/>
  <c r="T1426" i="2"/>
  <c r="E1426" i="2"/>
  <c r="T1425" i="2"/>
  <c r="E1425" i="2"/>
  <c r="T1424" i="2"/>
  <c r="E1424" i="2"/>
  <c r="T1423" i="2"/>
  <c r="E1423" i="2"/>
  <c r="T1422" i="2"/>
  <c r="E1422" i="2"/>
  <c r="T1421" i="2"/>
  <c r="E1421" i="2"/>
  <c r="T1420" i="2"/>
  <c r="E1420" i="2"/>
  <c r="T1419" i="2"/>
  <c r="E1419" i="2"/>
  <c r="T1418" i="2"/>
  <c r="E1418" i="2"/>
  <c r="T1417" i="2"/>
  <c r="E1417" i="2"/>
  <c r="T1416" i="2"/>
  <c r="E1416" i="2"/>
  <c r="T1415" i="2"/>
  <c r="E1415" i="2"/>
  <c r="T1414" i="2"/>
  <c r="E1414" i="2"/>
  <c r="T1413" i="2"/>
  <c r="E1413" i="2"/>
  <c r="T1412" i="2"/>
  <c r="E1412" i="2"/>
  <c r="T1411" i="2"/>
  <c r="E1411" i="2"/>
  <c r="T1410" i="2"/>
  <c r="E1410" i="2"/>
  <c r="T1409" i="2"/>
  <c r="E1409" i="2"/>
  <c r="T1408" i="2"/>
  <c r="E1408" i="2"/>
  <c r="T1407" i="2"/>
  <c r="E1407" i="2"/>
  <c r="T1406" i="2"/>
  <c r="E1406" i="2"/>
  <c r="T1405" i="2"/>
  <c r="E1405" i="2"/>
  <c r="T1404" i="2"/>
  <c r="E1404" i="2"/>
  <c r="T1403" i="2"/>
  <c r="E1403" i="2"/>
  <c r="T1402" i="2"/>
  <c r="E1402" i="2"/>
  <c r="T1401" i="2"/>
  <c r="E1401" i="2"/>
  <c r="T1400" i="2"/>
  <c r="E1400" i="2"/>
  <c r="T1399" i="2"/>
  <c r="E1399" i="2"/>
  <c r="T1398" i="2"/>
  <c r="E1398" i="2"/>
  <c r="T1397" i="2"/>
  <c r="E1397" i="2"/>
  <c r="T1396" i="2"/>
  <c r="E1396" i="2"/>
  <c r="T1395" i="2"/>
  <c r="E1395" i="2"/>
  <c r="T1394" i="2"/>
  <c r="E1394" i="2"/>
  <c r="T1393" i="2"/>
  <c r="E1393" i="2"/>
  <c r="T1392" i="2"/>
  <c r="E1392" i="2"/>
  <c r="T1391" i="2"/>
  <c r="E1391" i="2"/>
  <c r="T1390" i="2"/>
  <c r="E1390" i="2"/>
  <c r="T1389" i="2"/>
  <c r="E1389" i="2"/>
  <c r="T1388" i="2"/>
  <c r="E1388" i="2"/>
  <c r="T1387" i="2"/>
  <c r="E1387" i="2"/>
  <c r="T1386" i="2"/>
  <c r="E1386" i="2"/>
  <c r="T1385" i="2"/>
  <c r="E1385" i="2"/>
  <c r="T1384" i="2"/>
  <c r="E1384" i="2"/>
  <c r="T1383" i="2"/>
  <c r="E1383" i="2"/>
  <c r="T1382" i="2"/>
  <c r="E1382" i="2"/>
  <c r="T1381" i="2"/>
  <c r="E1381" i="2"/>
  <c r="T1380" i="2"/>
  <c r="E1380" i="2"/>
  <c r="T1379" i="2"/>
  <c r="E1379" i="2"/>
  <c r="T1378" i="2"/>
  <c r="E1378" i="2"/>
  <c r="T1377" i="2"/>
  <c r="E1377" i="2"/>
  <c r="T1376" i="2"/>
  <c r="E1376" i="2"/>
  <c r="T1375" i="2"/>
  <c r="E1375" i="2"/>
  <c r="T1374" i="2"/>
  <c r="E1374" i="2"/>
  <c r="T1373" i="2"/>
  <c r="E1373" i="2"/>
  <c r="T1372" i="2"/>
  <c r="E1372" i="2"/>
  <c r="T1371" i="2"/>
  <c r="E1371" i="2"/>
  <c r="T1370" i="2"/>
  <c r="E1370" i="2"/>
  <c r="T1369" i="2"/>
  <c r="E1369" i="2"/>
  <c r="T1368" i="2"/>
  <c r="E1368" i="2"/>
  <c r="T1367" i="2"/>
  <c r="E1367" i="2"/>
  <c r="T1366" i="2"/>
  <c r="E1366" i="2"/>
  <c r="T1365" i="2"/>
  <c r="E1365" i="2"/>
  <c r="T1364" i="2"/>
  <c r="E1364" i="2"/>
  <c r="T1363" i="2"/>
  <c r="E1363" i="2"/>
  <c r="T1362" i="2"/>
  <c r="E1362" i="2"/>
  <c r="T1361" i="2"/>
  <c r="E1361" i="2"/>
  <c r="T1360" i="2"/>
  <c r="E1360" i="2"/>
  <c r="T1359" i="2"/>
  <c r="E1359" i="2"/>
  <c r="T1358" i="2"/>
  <c r="E1358" i="2"/>
  <c r="T1357" i="2"/>
  <c r="E1357" i="2"/>
  <c r="T1356" i="2"/>
  <c r="E1356" i="2"/>
  <c r="T1355" i="2"/>
  <c r="E1355" i="2"/>
  <c r="T1354" i="2"/>
  <c r="E1354" i="2"/>
  <c r="T1353" i="2"/>
  <c r="E1353" i="2"/>
  <c r="T1352" i="2"/>
  <c r="E1352" i="2"/>
  <c r="T1351" i="2"/>
  <c r="E1351" i="2"/>
  <c r="T1350" i="2"/>
  <c r="E1350" i="2"/>
  <c r="T1349" i="2"/>
  <c r="E1349" i="2"/>
  <c r="T1348" i="2"/>
  <c r="E1348" i="2"/>
  <c r="T1347" i="2"/>
  <c r="E1347" i="2"/>
  <c r="T1346" i="2"/>
  <c r="E1346" i="2"/>
  <c r="T1345" i="2"/>
  <c r="E1345" i="2"/>
  <c r="T1344" i="2"/>
  <c r="E1344" i="2"/>
  <c r="T1343" i="2"/>
  <c r="E1343" i="2"/>
  <c r="T1342" i="2"/>
  <c r="E1342" i="2"/>
  <c r="T1341" i="2"/>
  <c r="E1341" i="2"/>
  <c r="T1340" i="2"/>
  <c r="E1340" i="2"/>
  <c r="T1339" i="2"/>
  <c r="E1339" i="2"/>
  <c r="T1338" i="2"/>
  <c r="E1338" i="2"/>
  <c r="T1337" i="2"/>
  <c r="E1337" i="2"/>
  <c r="T1336" i="2"/>
  <c r="E1336" i="2"/>
  <c r="T1335" i="2"/>
  <c r="E1335" i="2"/>
  <c r="T1334" i="2"/>
  <c r="E1334" i="2"/>
  <c r="T1333" i="2"/>
  <c r="E1333" i="2"/>
  <c r="T1332" i="2"/>
  <c r="E1332" i="2"/>
  <c r="T1331" i="2"/>
  <c r="E1331" i="2"/>
  <c r="T1330" i="2"/>
  <c r="E1330" i="2"/>
  <c r="T1329" i="2"/>
  <c r="E1329" i="2"/>
  <c r="T1328" i="2"/>
  <c r="E1328" i="2"/>
  <c r="T1327" i="2"/>
  <c r="E1327" i="2"/>
  <c r="T1326" i="2"/>
  <c r="E1326" i="2"/>
  <c r="T1325" i="2"/>
  <c r="E1325" i="2"/>
  <c r="T1324" i="2"/>
  <c r="E1324" i="2"/>
  <c r="T1323" i="2"/>
  <c r="E1323" i="2"/>
  <c r="T1322" i="2"/>
  <c r="E1322" i="2"/>
  <c r="T1321" i="2"/>
  <c r="E1321" i="2"/>
  <c r="T1320" i="2"/>
  <c r="E1320" i="2"/>
  <c r="T1319" i="2"/>
  <c r="E1319" i="2"/>
  <c r="T1318" i="2"/>
  <c r="E1318" i="2"/>
  <c r="T1317" i="2"/>
  <c r="E1317" i="2"/>
  <c r="T1316" i="2"/>
  <c r="E1316" i="2"/>
  <c r="T1315" i="2"/>
  <c r="E1315" i="2"/>
  <c r="T1314" i="2"/>
  <c r="E1314" i="2"/>
  <c r="T1313" i="2"/>
  <c r="E1313" i="2"/>
  <c r="T1312" i="2"/>
  <c r="E1312" i="2"/>
  <c r="T1311" i="2"/>
  <c r="E1311" i="2"/>
  <c r="T1310" i="2"/>
  <c r="E1310" i="2"/>
  <c r="T1309" i="2"/>
  <c r="E1309" i="2"/>
  <c r="T1308" i="2"/>
  <c r="E1308" i="2"/>
  <c r="T1307" i="2"/>
  <c r="E1307" i="2"/>
  <c r="T1306" i="2"/>
  <c r="E1306" i="2"/>
  <c r="T1305" i="2"/>
  <c r="E1305" i="2"/>
  <c r="T1304" i="2"/>
  <c r="E1304" i="2"/>
  <c r="T1303" i="2"/>
  <c r="E1303" i="2"/>
  <c r="T1302" i="2"/>
  <c r="E1302" i="2"/>
  <c r="T1301" i="2"/>
  <c r="E1301" i="2"/>
  <c r="T1300" i="2"/>
  <c r="E1300" i="2"/>
  <c r="T1299" i="2"/>
  <c r="E1299" i="2"/>
  <c r="T1298" i="2"/>
  <c r="E1298" i="2"/>
  <c r="T1297" i="2"/>
  <c r="E1297" i="2"/>
  <c r="T1296" i="2"/>
  <c r="E1296" i="2"/>
  <c r="T1295" i="2"/>
  <c r="E1295" i="2"/>
  <c r="T1294" i="2"/>
  <c r="E1294" i="2"/>
  <c r="T1293" i="2"/>
  <c r="E1293" i="2"/>
  <c r="T1292" i="2"/>
  <c r="E1292" i="2"/>
  <c r="T1291" i="2"/>
  <c r="E1291" i="2"/>
  <c r="T1290" i="2"/>
  <c r="E1290" i="2"/>
  <c r="T1289" i="2"/>
  <c r="E1289" i="2"/>
  <c r="T1288" i="2"/>
  <c r="E1288" i="2"/>
  <c r="T1287" i="2"/>
  <c r="E1287" i="2"/>
  <c r="T1286" i="2"/>
  <c r="E1286" i="2"/>
  <c r="T1285" i="2"/>
  <c r="E1285" i="2"/>
  <c r="T1284" i="2"/>
  <c r="E1284" i="2"/>
  <c r="T1283" i="2"/>
  <c r="E1283" i="2"/>
  <c r="T1282" i="2"/>
  <c r="E1282" i="2"/>
  <c r="T1281" i="2"/>
  <c r="E1281" i="2"/>
  <c r="T1280" i="2"/>
  <c r="E1280" i="2"/>
  <c r="T1279" i="2"/>
  <c r="E1279" i="2"/>
  <c r="T1278" i="2"/>
  <c r="E1278" i="2"/>
  <c r="T1277" i="2"/>
  <c r="E1277" i="2"/>
  <c r="T1276" i="2"/>
  <c r="E1276" i="2"/>
  <c r="T1275" i="2"/>
  <c r="E1275" i="2"/>
  <c r="T1274" i="2"/>
  <c r="E1274" i="2"/>
  <c r="T1273" i="2"/>
  <c r="E1273" i="2"/>
  <c r="T1272" i="2"/>
  <c r="E1272" i="2"/>
  <c r="T1271" i="2"/>
  <c r="E1271" i="2"/>
  <c r="T1270" i="2"/>
  <c r="E1270" i="2"/>
  <c r="T1269" i="2"/>
  <c r="E1269" i="2"/>
  <c r="T1268" i="2"/>
  <c r="E1268" i="2"/>
  <c r="T1267" i="2"/>
  <c r="E1267" i="2"/>
  <c r="T1266" i="2"/>
  <c r="E1266" i="2"/>
  <c r="T1265" i="2"/>
  <c r="E1265" i="2"/>
  <c r="T1264" i="2"/>
  <c r="E1264" i="2"/>
  <c r="T1263" i="2"/>
  <c r="E1263" i="2"/>
  <c r="T1262" i="2"/>
  <c r="E1262" i="2"/>
  <c r="T1261" i="2"/>
  <c r="E1261" i="2"/>
  <c r="T1260" i="2"/>
  <c r="E1260" i="2"/>
  <c r="T1259" i="2"/>
  <c r="E1259" i="2"/>
  <c r="T1258" i="2"/>
  <c r="E1258" i="2"/>
  <c r="T1257" i="2"/>
  <c r="E1257" i="2"/>
  <c r="T1256" i="2"/>
  <c r="E1256" i="2"/>
  <c r="T1255" i="2"/>
  <c r="E1255" i="2"/>
  <c r="T1254" i="2"/>
  <c r="E1254" i="2"/>
  <c r="T1253" i="2"/>
  <c r="E1253" i="2"/>
  <c r="T1252" i="2"/>
  <c r="E1252" i="2"/>
  <c r="T1251" i="2"/>
  <c r="E1251" i="2"/>
  <c r="T1250" i="2"/>
  <c r="E1250" i="2"/>
  <c r="T1249" i="2"/>
  <c r="E1249" i="2"/>
  <c r="T1248" i="2"/>
  <c r="E1248" i="2"/>
  <c r="T1247" i="2"/>
  <c r="E1247" i="2"/>
  <c r="T1246" i="2"/>
  <c r="E1246" i="2"/>
  <c r="T1245" i="2"/>
  <c r="E1245" i="2"/>
  <c r="T1244" i="2"/>
  <c r="E1244" i="2"/>
  <c r="T1243" i="2"/>
  <c r="E1243" i="2"/>
  <c r="T1242" i="2"/>
  <c r="E1242" i="2"/>
  <c r="T1241" i="2"/>
  <c r="E1241" i="2"/>
  <c r="T1240" i="2"/>
  <c r="E1240" i="2"/>
  <c r="T1239" i="2"/>
  <c r="E1239" i="2"/>
  <c r="T1238" i="2"/>
  <c r="E1238" i="2"/>
  <c r="T1237" i="2"/>
  <c r="E1237" i="2"/>
  <c r="T1236" i="2"/>
  <c r="E1236" i="2"/>
  <c r="T1235" i="2"/>
  <c r="E1235" i="2"/>
  <c r="T1234" i="2"/>
  <c r="E1234" i="2"/>
  <c r="T1233" i="2"/>
  <c r="E1233" i="2"/>
  <c r="T1232" i="2"/>
  <c r="E1232" i="2"/>
  <c r="T1231" i="2"/>
  <c r="E1231" i="2"/>
  <c r="T1230" i="2"/>
  <c r="E1230" i="2"/>
  <c r="T1229" i="2"/>
  <c r="E1229" i="2"/>
  <c r="T1228" i="2"/>
  <c r="E1228" i="2"/>
  <c r="T1227" i="2"/>
  <c r="E1227" i="2"/>
  <c r="T1226" i="2"/>
  <c r="E1226" i="2"/>
  <c r="T1225" i="2"/>
  <c r="E1225" i="2"/>
  <c r="T1224" i="2"/>
  <c r="E1224" i="2"/>
  <c r="T1223" i="2"/>
  <c r="E1223" i="2"/>
  <c r="T1222" i="2"/>
  <c r="E1222" i="2"/>
  <c r="T1221" i="2"/>
  <c r="E1221" i="2"/>
  <c r="T1220" i="2"/>
  <c r="E1220" i="2"/>
  <c r="T1219" i="2"/>
  <c r="E1219" i="2"/>
  <c r="T1218" i="2"/>
  <c r="E1218" i="2"/>
  <c r="T1217" i="2"/>
  <c r="E1217" i="2"/>
  <c r="T1216" i="2"/>
  <c r="E1216" i="2"/>
  <c r="T1215" i="2"/>
  <c r="E1215" i="2"/>
  <c r="T1214" i="2"/>
  <c r="E1214" i="2"/>
  <c r="T1213" i="2"/>
  <c r="E1213" i="2"/>
  <c r="T1212" i="2"/>
  <c r="E1212" i="2"/>
  <c r="T1211" i="2"/>
  <c r="E1211" i="2"/>
  <c r="T1210" i="2"/>
  <c r="E1210" i="2"/>
  <c r="T1209" i="2"/>
  <c r="E1209" i="2"/>
  <c r="T1208" i="2"/>
  <c r="E1208" i="2"/>
  <c r="T1207" i="2"/>
  <c r="E1207" i="2"/>
  <c r="T1206" i="2"/>
  <c r="E1206" i="2"/>
  <c r="T1205" i="2"/>
  <c r="E1205" i="2"/>
  <c r="T1204" i="2"/>
  <c r="E1204" i="2"/>
  <c r="T1203" i="2"/>
  <c r="E1203" i="2"/>
  <c r="T1202" i="2"/>
  <c r="E1202" i="2"/>
  <c r="T1201" i="2"/>
  <c r="E1201" i="2"/>
  <c r="T1200" i="2"/>
  <c r="E1200" i="2"/>
  <c r="T1199" i="2"/>
  <c r="E1199" i="2"/>
  <c r="T1198" i="2"/>
  <c r="T1197" i="2"/>
  <c r="E1197" i="2"/>
  <c r="T1196" i="2"/>
  <c r="E1196" i="2"/>
  <c r="T1195" i="2"/>
  <c r="E1195" i="2"/>
  <c r="T1194" i="2"/>
  <c r="E1194" i="2"/>
  <c r="T1193" i="2"/>
  <c r="E1193" i="2"/>
  <c r="T1192" i="2"/>
  <c r="E1192" i="2"/>
  <c r="T1191" i="2"/>
  <c r="E1191" i="2"/>
  <c r="T1190" i="2"/>
  <c r="E1190" i="2"/>
  <c r="T1189" i="2"/>
  <c r="E1189" i="2"/>
  <c r="T1188" i="2"/>
  <c r="E1188" i="2"/>
  <c r="T1187" i="2"/>
  <c r="E1187" i="2"/>
  <c r="T1186" i="2"/>
  <c r="E1186" i="2"/>
  <c r="T1185" i="2"/>
  <c r="E1185" i="2"/>
  <c r="T1184" i="2"/>
  <c r="E1184" i="2"/>
  <c r="T1183" i="2"/>
  <c r="E1183" i="2"/>
  <c r="T1182" i="2"/>
  <c r="E1182" i="2"/>
  <c r="T1181" i="2"/>
  <c r="E1181" i="2"/>
  <c r="T1180" i="2"/>
  <c r="E1180" i="2"/>
  <c r="T1179" i="2"/>
  <c r="E1179" i="2"/>
  <c r="T1178" i="2"/>
  <c r="E1178" i="2"/>
  <c r="T1177" i="2"/>
  <c r="E1177" i="2"/>
  <c r="T1176" i="2"/>
  <c r="E1176" i="2"/>
  <c r="T1175" i="2"/>
  <c r="E1175" i="2"/>
  <c r="T1174" i="2"/>
  <c r="E1174" i="2"/>
  <c r="T1173" i="2"/>
  <c r="E1173" i="2"/>
  <c r="T1172" i="2"/>
  <c r="E1172" i="2"/>
  <c r="T1171" i="2"/>
  <c r="E1171" i="2"/>
  <c r="T1170" i="2"/>
  <c r="E1170" i="2"/>
  <c r="T1169" i="2"/>
  <c r="E1169" i="2"/>
  <c r="T1168" i="2"/>
  <c r="E1168" i="2"/>
  <c r="T1167" i="2"/>
  <c r="E1167" i="2"/>
  <c r="T1166" i="2"/>
  <c r="E1166" i="2"/>
  <c r="T1165" i="2"/>
  <c r="E1165" i="2"/>
  <c r="T1164" i="2"/>
  <c r="E1164" i="2"/>
  <c r="T1163" i="2"/>
  <c r="E1163" i="2"/>
  <c r="T1162" i="2"/>
  <c r="E1162" i="2"/>
  <c r="T1161" i="2"/>
  <c r="E1161" i="2"/>
  <c r="T1160" i="2"/>
  <c r="E1160" i="2"/>
  <c r="T1159" i="2"/>
  <c r="E1159" i="2"/>
  <c r="T1158" i="2"/>
  <c r="E1158" i="2"/>
  <c r="T1157" i="2"/>
  <c r="E1157" i="2"/>
  <c r="T1156" i="2"/>
  <c r="E1156" i="2"/>
  <c r="T1155" i="2"/>
  <c r="E1155" i="2"/>
  <c r="T1154" i="2"/>
  <c r="E1154" i="2"/>
  <c r="T1153" i="2"/>
  <c r="E1153" i="2"/>
  <c r="T1152" i="2"/>
  <c r="E1152" i="2"/>
  <c r="T1151" i="2"/>
  <c r="E1151" i="2"/>
  <c r="T1150" i="2"/>
  <c r="E1150" i="2"/>
  <c r="T1149" i="2"/>
  <c r="E1149" i="2"/>
  <c r="T1148" i="2"/>
  <c r="E1148" i="2"/>
  <c r="T1147" i="2"/>
  <c r="E1147" i="2"/>
  <c r="T1146" i="2"/>
  <c r="E1146" i="2"/>
  <c r="T1145" i="2"/>
  <c r="E1145" i="2"/>
  <c r="T1144" i="2"/>
  <c r="E1144" i="2"/>
  <c r="T1143" i="2"/>
  <c r="E1143" i="2"/>
  <c r="T1142" i="2"/>
  <c r="E1142" i="2"/>
  <c r="T1141" i="2"/>
  <c r="E1141" i="2"/>
  <c r="T1140" i="2"/>
  <c r="E1140" i="2"/>
  <c r="T1139" i="2"/>
  <c r="E1139" i="2"/>
  <c r="T1138" i="2"/>
  <c r="E1138" i="2"/>
  <c r="T1137" i="2"/>
  <c r="E1137" i="2"/>
  <c r="T1136" i="2"/>
  <c r="E1136" i="2"/>
  <c r="T1135" i="2"/>
  <c r="E1135" i="2"/>
  <c r="T1134" i="2"/>
  <c r="E1134" i="2"/>
  <c r="T1133" i="2"/>
  <c r="E1133" i="2"/>
  <c r="T1132" i="2"/>
  <c r="E1132" i="2"/>
  <c r="T1131" i="2"/>
  <c r="E1131" i="2"/>
  <c r="T1130" i="2"/>
  <c r="E1130" i="2"/>
  <c r="T1129" i="2"/>
  <c r="E1129" i="2"/>
  <c r="T1128" i="2"/>
  <c r="E1128" i="2"/>
  <c r="T1127" i="2"/>
  <c r="E1127" i="2"/>
  <c r="T1126" i="2"/>
  <c r="E1126" i="2"/>
  <c r="T1125" i="2"/>
  <c r="E1125" i="2"/>
  <c r="T1124" i="2"/>
  <c r="E1124" i="2"/>
  <c r="T1123" i="2"/>
  <c r="E1123" i="2"/>
  <c r="T1122" i="2"/>
  <c r="E1122" i="2"/>
  <c r="T1121" i="2"/>
  <c r="E1121" i="2"/>
  <c r="T1120" i="2"/>
  <c r="E1120" i="2"/>
  <c r="T1119" i="2"/>
  <c r="E1119" i="2"/>
  <c r="T1118" i="2"/>
  <c r="E1118" i="2"/>
  <c r="T1117" i="2"/>
  <c r="E1117" i="2"/>
  <c r="T1116" i="2"/>
  <c r="E1116" i="2"/>
  <c r="T1115" i="2"/>
  <c r="E1115" i="2"/>
  <c r="T1114" i="2"/>
  <c r="E1114" i="2"/>
  <c r="T1113" i="2"/>
  <c r="E1113" i="2"/>
  <c r="T1112" i="2"/>
  <c r="E1112" i="2"/>
  <c r="T1111" i="2"/>
  <c r="E1111" i="2"/>
  <c r="T1110" i="2"/>
  <c r="E1110" i="2"/>
  <c r="T1109" i="2"/>
  <c r="E1109" i="2"/>
  <c r="T1108" i="2"/>
  <c r="E1108" i="2"/>
  <c r="T1107" i="2"/>
  <c r="E1107" i="2"/>
  <c r="T1106" i="2"/>
  <c r="E1106" i="2"/>
  <c r="T1105" i="2"/>
  <c r="E1105" i="2"/>
  <c r="T1104" i="2"/>
  <c r="E1104" i="2"/>
  <c r="T1103" i="2"/>
  <c r="E1103" i="2"/>
  <c r="T1102" i="2"/>
  <c r="E1102" i="2"/>
  <c r="T1101" i="2"/>
  <c r="E1101" i="2"/>
  <c r="T1100" i="2"/>
  <c r="E1100" i="2"/>
  <c r="T1099" i="2"/>
  <c r="E1099" i="2"/>
  <c r="T1098" i="2"/>
  <c r="E1098" i="2"/>
  <c r="T1097" i="2"/>
  <c r="E1097" i="2"/>
  <c r="T1096" i="2"/>
  <c r="E1096" i="2"/>
  <c r="T1095" i="2"/>
  <c r="E1095" i="2"/>
  <c r="T1094" i="2"/>
  <c r="E1094" i="2"/>
  <c r="T1093" i="2"/>
  <c r="E1093" i="2"/>
  <c r="T1092" i="2"/>
  <c r="E1092" i="2"/>
  <c r="T1091" i="2"/>
  <c r="E1091" i="2"/>
  <c r="T1090" i="2"/>
  <c r="E1090" i="2"/>
  <c r="T1089" i="2"/>
  <c r="E1089" i="2"/>
  <c r="T1088" i="2"/>
  <c r="E1088" i="2"/>
  <c r="T1087" i="2"/>
  <c r="E1087" i="2"/>
  <c r="T1086" i="2"/>
  <c r="E1086" i="2"/>
  <c r="T1085" i="2"/>
  <c r="E1085" i="2"/>
  <c r="T1084" i="2"/>
  <c r="E1084" i="2"/>
  <c r="T1083" i="2"/>
  <c r="E1083" i="2"/>
  <c r="T1082" i="2"/>
  <c r="E1082" i="2"/>
  <c r="T1081" i="2"/>
  <c r="E1081" i="2"/>
  <c r="T1080" i="2"/>
  <c r="E1080" i="2"/>
  <c r="T1079" i="2"/>
  <c r="E1079" i="2"/>
  <c r="T1078" i="2"/>
  <c r="E1078" i="2"/>
  <c r="T1077" i="2"/>
  <c r="E1077" i="2"/>
  <c r="T1076" i="2"/>
  <c r="E1076" i="2"/>
  <c r="T1075" i="2"/>
  <c r="E1075" i="2"/>
  <c r="T1074" i="2"/>
  <c r="E1074" i="2"/>
  <c r="T1073" i="2"/>
  <c r="E1073" i="2"/>
  <c r="T1072" i="2"/>
  <c r="E1072" i="2"/>
  <c r="T1071" i="2"/>
  <c r="E1071" i="2"/>
  <c r="T1070" i="2"/>
  <c r="E1070" i="2"/>
  <c r="T1069" i="2"/>
  <c r="E1069" i="2"/>
  <c r="T1068" i="2"/>
  <c r="E1068" i="2"/>
  <c r="T1067" i="2"/>
  <c r="E1067" i="2"/>
  <c r="T1066" i="2"/>
  <c r="E1066" i="2"/>
  <c r="T1065" i="2"/>
  <c r="E1065" i="2"/>
  <c r="T1064" i="2"/>
  <c r="E1064" i="2"/>
  <c r="T1063" i="2"/>
  <c r="E1063" i="2"/>
  <c r="T1062" i="2"/>
  <c r="E1062" i="2"/>
  <c r="T1061" i="2"/>
  <c r="E1061" i="2"/>
  <c r="T1060" i="2"/>
  <c r="E1060" i="2"/>
  <c r="T1059" i="2"/>
  <c r="E1059" i="2"/>
  <c r="T1058" i="2"/>
  <c r="E1058" i="2"/>
  <c r="T1057" i="2"/>
  <c r="E1057" i="2"/>
  <c r="T1056" i="2"/>
  <c r="E1056" i="2"/>
  <c r="T1055" i="2"/>
  <c r="E1055" i="2"/>
  <c r="T1054" i="2"/>
  <c r="E1054" i="2"/>
  <c r="T1053" i="2"/>
  <c r="E1053" i="2"/>
  <c r="T1052" i="2"/>
  <c r="E1052" i="2"/>
  <c r="T1051" i="2"/>
  <c r="E1051" i="2"/>
  <c r="T1050" i="2"/>
  <c r="E1050" i="2"/>
  <c r="T1049" i="2"/>
  <c r="E1049" i="2"/>
  <c r="T1048" i="2"/>
  <c r="E1048" i="2"/>
  <c r="T1047" i="2"/>
  <c r="E1047" i="2"/>
  <c r="T1046" i="2"/>
  <c r="E1046" i="2"/>
  <c r="T1045" i="2"/>
  <c r="E1045" i="2"/>
  <c r="T1044" i="2"/>
  <c r="E1044" i="2"/>
  <c r="T1043" i="2"/>
  <c r="E1043" i="2"/>
  <c r="T1042" i="2"/>
  <c r="E1042" i="2"/>
  <c r="T1041" i="2"/>
  <c r="E1041" i="2"/>
  <c r="T1040" i="2"/>
  <c r="E1040" i="2"/>
  <c r="T1039" i="2"/>
  <c r="E1039" i="2"/>
  <c r="T1038" i="2"/>
  <c r="E1038" i="2"/>
  <c r="T1037" i="2"/>
  <c r="E1037" i="2"/>
  <c r="T1036" i="2"/>
  <c r="E1036" i="2"/>
  <c r="T1035" i="2"/>
  <c r="E1035" i="2"/>
  <c r="T1034" i="2"/>
  <c r="E1034" i="2"/>
  <c r="T1033" i="2"/>
  <c r="E1033" i="2"/>
  <c r="T1032" i="2"/>
  <c r="E1032" i="2"/>
  <c r="T1031" i="2"/>
  <c r="E1031" i="2"/>
  <c r="T1030" i="2"/>
  <c r="E1030" i="2"/>
  <c r="T1029" i="2"/>
  <c r="E1029" i="2"/>
  <c r="T1028" i="2"/>
  <c r="E1028" i="2"/>
  <c r="T1027" i="2"/>
  <c r="E1027" i="2"/>
  <c r="T1026" i="2"/>
  <c r="E1026" i="2"/>
  <c r="T1025" i="2"/>
  <c r="E1025" i="2"/>
  <c r="T1024" i="2"/>
  <c r="E1024" i="2"/>
  <c r="T1023" i="2"/>
  <c r="E1023" i="2"/>
  <c r="T1022" i="2"/>
  <c r="E1022" i="2"/>
  <c r="T1021" i="2"/>
  <c r="E1021" i="2"/>
  <c r="T1020" i="2"/>
  <c r="E1020" i="2"/>
  <c r="T1019" i="2"/>
  <c r="E1019" i="2"/>
  <c r="T1018" i="2"/>
  <c r="E1018" i="2"/>
  <c r="T1017" i="2"/>
  <c r="E1017" i="2"/>
  <c r="T1016" i="2"/>
  <c r="E1016" i="2"/>
  <c r="T1015" i="2"/>
  <c r="E1015" i="2"/>
  <c r="T1014" i="2"/>
  <c r="E1014" i="2"/>
  <c r="T1013" i="2"/>
  <c r="E1013" i="2"/>
  <c r="T1012" i="2"/>
  <c r="E1012" i="2"/>
  <c r="T1011" i="2"/>
  <c r="E1011" i="2"/>
  <c r="T1010" i="2"/>
  <c r="E1010" i="2"/>
  <c r="T1009" i="2"/>
  <c r="E1009" i="2"/>
  <c r="T1008" i="2"/>
  <c r="E1008" i="2"/>
  <c r="T1007" i="2"/>
  <c r="E1007" i="2"/>
  <c r="T1006" i="2"/>
  <c r="E1006" i="2"/>
  <c r="T1005" i="2"/>
  <c r="E1005" i="2"/>
  <c r="T1004" i="2"/>
  <c r="E1004" i="2"/>
  <c r="T1003" i="2"/>
  <c r="E1003" i="2"/>
  <c r="T1002" i="2"/>
  <c r="E1002" i="2"/>
  <c r="T1001" i="2"/>
  <c r="E1001" i="2"/>
  <c r="T1000" i="2"/>
  <c r="E1000" i="2"/>
  <c r="T999" i="2"/>
  <c r="E999" i="2"/>
  <c r="T998" i="2"/>
  <c r="E998" i="2"/>
  <c r="T997" i="2"/>
  <c r="E997" i="2"/>
  <c r="T996" i="2"/>
  <c r="E996" i="2"/>
  <c r="T995" i="2"/>
  <c r="E995" i="2"/>
  <c r="T994" i="2"/>
  <c r="E994" i="2"/>
  <c r="T993" i="2"/>
  <c r="E993" i="2"/>
  <c r="T992" i="2"/>
  <c r="E992" i="2"/>
  <c r="T991" i="2"/>
  <c r="E991" i="2"/>
  <c r="T990" i="2"/>
  <c r="E990" i="2"/>
  <c r="T989" i="2"/>
  <c r="E989" i="2"/>
  <c r="T988" i="2"/>
  <c r="E988" i="2"/>
  <c r="T987" i="2"/>
  <c r="E987" i="2"/>
  <c r="T986" i="2"/>
  <c r="E986" i="2"/>
  <c r="T985" i="2"/>
  <c r="E985" i="2"/>
  <c r="T984" i="2"/>
  <c r="E984" i="2"/>
  <c r="T983" i="2"/>
  <c r="E983" i="2"/>
  <c r="T982" i="2"/>
  <c r="E982" i="2"/>
  <c r="T981" i="2"/>
  <c r="E981" i="2"/>
  <c r="T980" i="2"/>
  <c r="E980" i="2"/>
  <c r="T979" i="2"/>
  <c r="E979" i="2"/>
  <c r="T978" i="2"/>
  <c r="E978" i="2"/>
  <c r="T977" i="2"/>
  <c r="E977" i="2"/>
  <c r="T976" i="2"/>
  <c r="E976" i="2"/>
  <c r="T975" i="2"/>
  <c r="E975" i="2"/>
  <c r="T974" i="2"/>
  <c r="E974" i="2"/>
  <c r="T973" i="2"/>
  <c r="E973" i="2"/>
  <c r="T972" i="2"/>
  <c r="E972" i="2"/>
  <c r="T971" i="2"/>
  <c r="E971" i="2"/>
  <c r="T970" i="2"/>
  <c r="E970" i="2"/>
  <c r="T969" i="2"/>
  <c r="E969" i="2"/>
  <c r="T968" i="2"/>
  <c r="E968" i="2"/>
  <c r="T967" i="2"/>
  <c r="E967" i="2"/>
  <c r="T966" i="2"/>
  <c r="E966" i="2"/>
  <c r="T965" i="2"/>
  <c r="E965" i="2"/>
  <c r="T964" i="2"/>
  <c r="E964" i="2"/>
  <c r="T963" i="2"/>
  <c r="E963" i="2"/>
  <c r="T962" i="2"/>
  <c r="E962" i="2"/>
  <c r="T961" i="2"/>
  <c r="E961" i="2"/>
  <c r="T960" i="2"/>
  <c r="E960" i="2"/>
  <c r="T959" i="2"/>
  <c r="E959" i="2"/>
  <c r="T958" i="2"/>
  <c r="E958" i="2"/>
  <c r="T957" i="2"/>
  <c r="E957" i="2"/>
  <c r="T956" i="2"/>
  <c r="E956" i="2"/>
  <c r="T955" i="2"/>
  <c r="E955" i="2"/>
  <c r="T954" i="2"/>
  <c r="E954" i="2"/>
  <c r="T953" i="2"/>
  <c r="E953" i="2"/>
  <c r="T952" i="2"/>
  <c r="E952" i="2"/>
  <c r="T951" i="2"/>
  <c r="E951" i="2"/>
  <c r="T950" i="2"/>
  <c r="T949" i="2"/>
  <c r="E949" i="2"/>
  <c r="T948" i="2"/>
  <c r="E948" i="2"/>
  <c r="T947" i="2"/>
  <c r="E947" i="2"/>
  <c r="T946" i="2"/>
  <c r="E946" i="2"/>
  <c r="T945" i="2"/>
  <c r="E945" i="2"/>
  <c r="T944" i="2"/>
  <c r="E944" i="2"/>
  <c r="T943" i="2"/>
  <c r="E943" i="2"/>
  <c r="T942" i="2"/>
  <c r="E942" i="2"/>
  <c r="T941" i="2"/>
  <c r="E941" i="2"/>
  <c r="T940" i="2"/>
  <c r="E940" i="2"/>
  <c r="T939" i="2"/>
  <c r="E939" i="2"/>
  <c r="T938" i="2"/>
  <c r="E938" i="2"/>
  <c r="T937" i="2"/>
  <c r="E937" i="2"/>
  <c r="T936" i="2"/>
  <c r="E936" i="2"/>
  <c r="T935" i="2"/>
  <c r="E935" i="2"/>
  <c r="T934" i="2"/>
  <c r="E934" i="2"/>
  <c r="T933" i="2"/>
  <c r="E933" i="2"/>
  <c r="T932" i="2"/>
  <c r="E932" i="2"/>
  <c r="T931" i="2"/>
  <c r="E931" i="2"/>
  <c r="T930" i="2"/>
  <c r="E930" i="2"/>
  <c r="T929" i="2"/>
  <c r="E929" i="2"/>
  <c r="T928" i="2"/>
  <c r="E928" i="2"/>
  <c r="T927" i="2"/>
  <c r="E927" i="2"/>
  <c r="T926" i="2"/>
  <c r="E926" i="2"/>
  <c r="T925" i="2"/>
  <c r="E925" i="2"/>
  <c r="T924" i="2"/>
  <c r="E924" i="2"/>
  <c r="T923" i="2"/>
  <c r="E923" i="2"/>
  <c r="T922" i="2"/>
  <c r="E922" i="2"/>
  <c r="T921" i="2"/>
  <c r="E921" i="2"/>
  <c r="T920" i="2"/>
  <c r="E920" i="2"/>
  <c r="T919" i="2"/>
  <c r="E919" i="2"/>
  <c r="T918" i="2"/>
  <c r="E918" i="2"/>
  <c r="T917" i="2"/>
  <c r="E917" i="2"/>
  <c r="T916" i="2"/>
  <c r="E916" i="2"/>
  <c r="T915" i="2"/>
  <c r="E915" i="2"/>
  <c r="T914" i="2"/>
  <c r="E914" i="2"/>
  <c r="T913" i="2"/>
  <c r="E913" i="2"/>
  <c r="T912" i="2"/>
  <c r="E912" i="2"/>
  <c r="T911" i="2"/>
  <c r="E911" i="2"/>
  <c r="T910" i="2"/>
  <c r="E910" i="2"/>
  <c r="T909" i="2"/>
  <c r="E909" i="2"/>
  <c r="T908" i="2"/>
  <c r="E908" i="2"/>
  <c r="T907" i="2"/>
  <c r="E907" i="2"/>
  <c r="T906" i="2"/>
  <c r="E906" i="2"/>
  <c r="T905" i="2"/>
  <c r="E905" i="2"/>
  <c r="T904" i="2"/>
  <c r="E904" i="2"/>
  <c r="T903" i="2"/>
  <c r="E903" i="2"/>
  <c r="T902" i="2"/>
  <c r="E902" i="2"/>
  <c r="T901" i="2"/>
  <c r="E901" i="2"/>
  <c r="T900" i="2"/>
  <c r="E900" i="2"/>
  <c r="T899" i="2"/>
  <c r="E899" i="2"/>
  <c r="T898" i="2"/>
  <c r="E898" i="2"/>
  <c r="T897" i="2"/>
  <c r="E897" i="2"/>
  <c r="T896" i="2"/>
  <c r="E896" i="2"/>
  <c r="T895" i="2"/>
  <c r="E895" i="2"/>
  <c r="T894" i="2"/>
  <c r="E894" i="2"/>
  <c r="T893" i="2"/>
  <c r="E893" i="2"/>
  <c r="T892" i="2"/>
  <c r="E892" i="2"/>
  <c r="T891" i="2"/>
  <c r="E891" i="2"/>
  <c r="T890" i="2"/>
  <c r="E890" i="2"/>
  <c r="T889" i="2"/>
  <c r="E889" i="2"/>
  <c r="T888" i="2"/>
  <c r="E888" i="2"/>
  <c r="T887" i="2"/>
  <c r="E887" i="2"/>
  <c r="T886" i="2"/>
  <c r="E886" i="2"/>
  <c r="T885" i="2"/>
  <c r="E885" i="2"/>
  <c r="T884" i="2"/>
  <c r="E884" i="2"/>
  <c r="T883" i="2"/>
  <c r="E883" i="2"/>
  <c r="T882" i="2"/>
  <c r="E882" i="2"/>
  <c r="T881" i="2"/>
  <c r="E881" i="2"/>
  <c r="T880" i="2"/>
  <c r="E880" i="2"/>
  <c r="T879" i="2"/>
  <c r="E879" i="2"/>
  <c r="T878" i="2"/>
  <c r="E878" i="2"/>
  <c r="T877" i="2"/>
  <c r="E877" i="2"/>
  <c r="T876" i="2"/>
  <c r="E876" i="2"/>
  <c r="T875" i="2"/>
  <c r="E875" i="2"/>
  <c r="T874" i="2"/>
  <c r="E874" i="2"/>
  <c r="T873" i="2"/>
  <c r="E873" i="2"/>
  <c r="T872" i="2"/>
  <c r="E872" i="2"/>
  <c r="T871" i="2"/>
  <c r="E871" i="2"/>
  <c r="T870" i="2"/>
  <c r="E870" i="2"/>
  <c r="T869" i="2"/>
  <c r="E869" i="2"/>
  <c r="T868" i="2"/>
  <c r="E868" i="2"/>
  <c r="T867" i="2"/>
  <c r="E867" i="2"/>
  <c r="T866" i="2"/>
  <c r="E866" i="2"/>
  <c r="T865" i="2"/>
  <c r="E865" i="2"/>
  <c r="T864" i="2"/>
  <c r="E864" i="2"/>
  <c r="T863" i="2"/>
  <c r="E863" i="2"/>
  <c r="T862" i="2"/>
  <c r="E862" i="2"/>
  <c r="T861" i="2"/>
  <c r="E861" i="2"/>
  <c r="T860" i="2"/>
  <c r="E860" i="2"/>
  <c r="T859" i="2"/>
  <c r="E859" i="2"/>
  <c r="T858" i="2"/>
  <c r="E858" i="2"/>
  <c r="T857" i="2"/>
  <c r="E857" i="2"/>
  <c r="T856" i="2"/>
  <c r="E856" i="2"/>
  <c r="T855" i="2"/>
  <c r="E855" i="2"/>
  <c r="T854" i="2"/>
  <c r="E854" i="2"/>
  <c r="T853" i="2"/>
  <c r="E853" i="2"/>
  <c r="T852" i="2"/>
  <c r="E852" i="2"/>
  <c r="T851" i="2"/>
  <c r="E851" i="2"/>
  <c r="T850" i="2"/>
  <c r="E850" i="2"/>
  <c r="T849" i="2"/>
  <c r="E849" i="2"/>
  <c r="T848" i="2"/>
  <c r="E848" i="2"/>
  <c r="T847" i="2"/>
  <c r="E847" i="2"/>
  <c r="T846" i="2"/>
  <c r="E846" i="2"/>
  <c r="T845" i="2"/>
  <c r="E845" i="2"/>
  <c r="T844" i="2"/>
  <c r="E844" i="2"/>
  <c r="T843" i="2"/>
  <c r="E843" i="2"/>
  <c r="T842" i="2"/>
  <c r="E842" i="2"/>
  <c r="T841" i="2"/>
  <c r="E841" i="2"/>
  <c r="T840" i="2"/>
  <c r="E840" i="2"/>
  <c r="T839" i="2"/>
  <c r="E839" i="2"/>
  <c r="T838" i="2"/>
  <c r="E838" i="2"/>
  <c r="T837" i="2"/>
  <c r="E837" i="2"/>
  <c r="T836" i="2"/>
  <c r="E836" i="2"/>
  <c r="T835" i="2"/>
  <c r="E835" i="2"/>
  <c r="T834" i="2"/>
  <c r="E834" i="2"/>
  <c r="T833" i="2"/>
  <c r="E833" i="2"/>
  <c r="T832" i="2"/>
  <c r="E832" i="2"/>
  <c r="T831" i="2"/>
  <c r="E831" i="2"/>
  <c r="T830" i="2"/>
  <c r="E830" i="2"/>
  <c r="T829" i="2"/>
  <c r="E829" i="2"/>
  <c r="T828" i="2"/>
  <c r="E828" i="2"/>
  <c r="T827" i="2"/>
  <c r="E827" i="2"/>
  <c r="T826" i="2"/>
  <c r="E826" i="2"/>
  <c r="T825" i="2"/>
  <c r="E825" i="2"/>
  <c r="T824" i="2"/>
  <c r="E824" i="2"/>
  <c r="T823" i="2"/>
  <c r="E823" i="2"/>
  <c r="T822" i="2"/>
  <c r="E822" i="2"/>
  <c r="T821" i="2"/>
  <c r="E821" i="2"/>
  <c r="T820" i="2"/>
  <c r="E820" i="2"/>
  <c r="T819" i="2"/>
  <c r="E819" i="2"/>
  <c r="T818" i="2"/>
  <c r="E818" i="2"/>
  <c r="T817" i="2"/>
  <c r="E817" i="2"/>
  <c r="T816" i="2"/>
  <c r="E816" i="2"/>
  <c r="T815" i="2"/>
  <c r="E815" i="2"/>
  <c r="T814" i="2"/>
  <c r="E814" i="2"/>
  <c r="T813" i="2"/>
  <c r="E813" i="2"/>
  <c r="T812" i="2"/>
  <c r="E812" i="2"/>
  <c r="T811" i="2"/>
  <c r="E811" i="2"/>
  <c r="T810" i="2"/>
  <c r="E810" i="2"/>
  <c r="T809" i="2"/>
  <c r="E809" i="2"/>
  <c r="T808" i="2"/>
  <c r="E808" i="2"/>
  <c r="T807" i="2"/>
  <c r="E807" i="2"/>
  <c r="T806" i="2"/>
  <c r="E806" i="2"/>
  <c r="T805" i="2"/>
  <c r="E805" i="2"/>
  <c r="T804" i="2"/>
  <c r="E804" i="2"/>
  <c r="T803" i="2"/>
  <c r="E803" i="2"/>
  <c r="T802" i="2"/>
  <c r="E802" i="2"/>
  <c r="T801" i="2"/>
  <c r="E801" i="2"/>
  <c r="T800" i="2"/>
  <c r="E800" i="2"/>
  <c r="T799" i="2"/>
  <c r="E799" i="2"/>
  <c r="T798" i="2"/>
  <c r="E798" i="2"/>
  <c r="T797" i="2"/>
  <c r="E797" i="2"/>
  <c r="T796" i="2"/>
  <c r="E796" i="2"/>
  <c r="T795" i="2"/>
  <c r="E795" i="2"/>
  <c r="T794" i="2"/>
  <c r="E794" i="2"/>
  <c r="T793" i="2"/>
  <c r="E793" i="2"/>
  <c r="T792" i="2"/>
  <c r="E792" i="2"/>
  <c r="T791" i="2"/>
  <c r="E791" i="2"/>
  <c r="T790" i="2"/>
  <c r="E790" i="2"/>
  <c r="T789" i="2"/>
  <c r="E789" i="2"/>
  <c r="T788" i="2"/>
  <c r="E788" i="2"/>
  <c r="T787" i="2"/>
  <c r="E787" i="2"/>
  <c r="T786" i="2"/>
  <c r="E786" i="2"/>
  <c r="T785" i="2"/>
  <c r="E785" i="2"/>
  <c r="T784" i="2"/>
  <c r="E784" i="2"/>
  <c r="T783" i="2"/>
  <c r="E783" i="2"/>
  <c r="T782" i="2"/>
  <c r="E782" i="2"/>
  <c r="T781" i="2"/>
  <c r="E781" i="2"/>
  <c r="T780" i="2"/>
  <c r="E780" i="2"/>
  <c r="T779" i="2"/>
  <c r="E779" i="2"/>
  <c r="T778" i="2"/>
  <c r="E778" i="2"/>
  <c r="T777" i="2"/>
  <c r="E777" i="2"/>
  <c r="T776" i="2"/>
  <c r="E776" i="2"/>
  <c r="T775" i="2"/>
  <c r="E775" i="2"/>
  <c r="T774" i="2"/>
  <c r="E774" i="2"/>
  <c r="T773" i="2"/>
  <c r="E773" i="2"/>
  <c r="T772" i="2"/>
  <c r="E772" i="2"/>
  <c r="T771" i="2"/>
  <c r="E771" i="2"/>
  <c r="T770" i="2"/>
  <c r="E770" i="2"/>
  <c r="T769" i="2"/>
  <c r="E769" i="2"/>
  <c r="T768" i="2"/>
  <c r="E768" i="2"/>
  <c r="T767" i="2"/>
  <c r="E767" i="2"/>
  <c r="T766" i="2"/>
  <c r="E766" i="2"/>
  <c r="T765" i="2"/>
  <c r="E765" i="2"/>
  <c r="T764" i="2"/>
  <c r="E764" i="2"/>
  <c r="T763" i="2"/>
  <c r="E763" i="2"/>
  <c r="T762" i="2"/>
  <c r="E762" i="2"/>
  <c r="T761" i="2"/>
  <c r="E761" i="2"/>
  <c r="T760" i="2"/>
  <c r="E760" i="2"/>
  <c r="T759" i="2"/>
  <c r="E759" i="2"/>
  <c r="T758" i="2"/>
  <c r="E758" i="2"/>
  <c r="T757" i="2"/>
  <c r="E757" i="2"/>
  <c r="T756" i="2"/>
  <c r="E756" i="2"/>
  <c r="T755" i="2"/>
  <c r="E755" i="2"/>
  <c r="T754" i="2"/>
  <c r="E754" i="2"/>
  <c r="T753" i="2"/>
  <c r="E753" i="2"/>
  <c r="T752" i="2"/>
  <c r="E752" i="2"/>
  <c r="T751" i="2"/>
  <c r="E751" i="2"/>
  <c r="T750" i="2"/>
  <c r="E750" i="2"/>
  <c r="T749" i="2"/>
  <c r="E749" i="2"/>
  <c r="T748" i="2"/>
  <c r="E748" i="2"/>
  <c r="T747" i="2"/>
  <c r="E747" i="2"/>
  <c r="T746" i="2"/>
  <c r="E746" i="2"/>
  <c r="T745" i="2"/>
  <c r="E745" i="2"/>
  <c r="T744" i="2"/>
  <c r="E744" i="2"/>
  <c r="T743" i="2"/>
  <c r="E743" i="2"/>
  <c r="T742" i="2"/>
  <c r="E742" i="2"/>
  <c r="T741" i="2"/>
  <c r="E741" i="2"/>
  <c r="T740" i="2"/>
  <c r="E740" i="2"/>
  <c r="T739" i="2"/>
  <c r="E739" i="2"/>
  <c r="T738" i="2"/>
  <c r="E738" i="2"/>
  <c r="T737" i="2"/>
  <c r="E737" i="2"/>
  <c r="T736" i="2"/>
  <c r="E736" i="2"/>
  <c r="T735" i="2"/>
  <c r="E735" i="2"/>
  <c r="T734" i="2"/>
  <c r="E734" i="2"/>
  <c r="T733" i="2"/>
  <c r="E733" i="2"/>
  <c r="T732" i="2"/>
  <c r="E732" i="2"/>
  <c r="T731" i="2"/>
  <c r="E731" i="2"/>
  <c r="T730" i="2"/>
  <c r="E730" i="2"/>
  <c r="T729" i="2"/>
  <c r="E729" i="2"/>
  <c r="T728" i="2"/>
  <c r="E728" i="2"/>
  <c r="T727" i="2"/>
  <c r="E727" i="2"/>
  <c r="T726" i="2"/>
  <c r="E726" i="2"/>
  <c r="T725" i="2"/>
  <c r="E725" i="2"/>
  <c r="T724" i="2"/>
  <c r="E724" i="2"/>
  <c r="T723" i="2"/>
  <c r="E723" i="2"/>
  <c r="T722" i="2"/>
  <c r="E722" i="2"/>
  <c r="T721" i="2"/>
  <c r="E721" i="2"/>
  <c r="T720" i="2"/>
  <c r="E720" i="2"/>
  <c r="T719" i="2"/>
  <c r="E719" i="2"/>
  <c r="T718" i="2"/>
  <c r="E718" i="2"/>
  <c r="T717" i="2"/>
  <c r="E717" i="2"/>
  <c r="T716" i="2"/>
  <c r="E716" i="2"/>
  <c r="T715" i="2"/>
  <c r="E715" i="2"/>
  <c r="T714" i="2"/>
  <c r="E714" i="2"/>
  <c r="T713" i="2"/>
  <c r="E713" i="2"/>
  <c r="T712" i="2"/>
  <c r="E712" i="2"/>
  <c r="T711" i="2"/>
  <c r="E711" i="2"/>
  <c r="T710" i="2"/>
  <c r="E710" i="2"/>
  <c r="T709" i="2"/>
  <c r="E709" i="2"/>
  <c r="T708" i="2"/>
  <c r="E708" i="2"/>
  <c r="T707" i="2"/>
  <c r="E707" i="2"/>
  <c r="T706" i="2"/>
  <c r="E706" i="2"/>
  <c r="T705" i="2"/>
  <c r="E705" i="2"/>
  <c r="T704" i="2"/>
  <c r="E704" i="2"/>
  <c r="T703" i="2"/>
  <c r="E703" i="2"/>
  <c r="T702" i="2"/>
  <c r="T701" i="2"/>
  <c r="E701" i="2"/>
  <c r="T700" i="2"/>
  <c r="E700" i="2"/>
  <c r="T699" i="2"/>
  <c r="E699" i="2"/>
  <c r="T698" i="2"/>
  <c r="E698" i="2"/>
  <c r="T697" i="2"/>
  <c r="E697" i="2"/>
  <c r="T696" i="2"/>
  <c r="E696" i="2"/>
  <c r="T695" i="2"/>
  <c r="E695" i="2"/>
  <c r="T694" i="2"/>
  <c r="E694" i="2"/>
  <c r="T693" i="2"/>
  <c r="E693" i="2"/>
  <c r="T692" i="2"/>
  <c r="E692" i="2"/>
  <c r="T691" i="2"/>
  <c r="E691" i="2"/>
  <c r="T690" i="2"/>
  <c r="E690" i="2"/>
  <c r="T689" i="2"/>
  <c r="E689" i="2"/>
  <c r="T688" i="2"/>
  <c r="E688" i="2"/>
  <c r="T687" i="2"/>
  <c r="E687" i="2"/>
  <c r="T686" i="2"/>
  <c r="E686" i="2"/>
  <c r="T685" i="2"/>
  <c r="E685" i="2"/>
  <c r="T684" i="2"/>
  <c r="E684" i="2"/>
  <c r="T683" i="2"/>
  <c r="E683" i="2"/>
  <c r="T682" i="2"/>
  <c r="E682" i="2"/>
  <c r="T681" i="2"/>
  <c r="E681" i="2"/>
  <c r="T680" i="2"/>
  <c r="E680" i="2"/>
  <c r="T679" i="2"/>
  <c r="E679" i="2"/>
  <c r="T678" i="2"/>
  <c r="E678" i="2"/>
  <c r="T677" i="2"/>
  <c r="E677" i="2"/>
  <c r="T676" i="2"/>
  <c r="E676" i="2"/>
  <c r="T675" i="2"/>
  <c r="E675" i="2"/>
  <c r="T674" i="2"/>
  <c r="E674" i="2"/>
  <c r="T673" i="2"/>
  <c r="E673" i="2"/>
  <c r="T672" i="2"/>
  <c r="E672" i="2"/>
  <c r="T671" i="2"/>
  <c r="E671" i="2"/>
  <c r="T670" i="2"/>
  <c r="E670" i="2"/>
  <c r="T669" i="2"/>
  <c r="E669" i="2"/>
  <c r="T668" i="2"/>
  <c r="E668" i="2"/>
  <c r="T667" i="2"/>
  <c r="E667" i="2"/>
  <c r="T666" i="2"/>
  <c r="E666" i="2"/>
  <c r="T665" i="2"/>
  <c r="E665" i="2"/>
  <c r="T664" i="2"/>
  <c r="E664" i="2"/>
  <c r="T663" i="2"/>
  <c r="E663" i="2"/>
  <c r="T662" i="2"/>
  <c r="E662" i="2"/>
  <c r="T661" i="2"/>
  <c r="E661" i="2"/>
  <c r="T660" i="2"/>
  <c r="E660" i="2"/>
  <c r="T659" i="2"/>
  <c r="E659" i="2"/>
  <c r="T658" i="2"/>
  <c r="E658" i="2"/>
  <c r="T657" i="2"/>
  <c r="E657" i="2"/>
  <c r="T656" i="2"/>
  <c r="E656" i="2"/>
  <c r="T655" i="2"/>
  <c r="E655" i="2"/>
  <c r="T654" i="2"/>
  <c r="E654" i="2"/>
  <c r="T653" i="2"/>
  <c r="E653" i="2"/>
  <c r="T652" i="2"/>
  <c r="E652" i="2"/>
  <c r="T651" i="2"/>
  <c r="E651" i="2"/>
  <c r="T650" i="2"/>
  <c r="E650" i="2"/>
  <c r="T649" i="2"/>
  <c r="E649" i="2"/>
  <c r="T648" i="2"/>
  <c r="E648" i="2"/>
  <c r="T647" i="2"/>
  <c r="E647" i="2"/>
  <c r="T646" i="2"/>
  <c r="E646" i="2"/>
  <c r="T645" i="2"/>
  <c r="E645" i="2"/>
  <c r="T644" i="2"/>
  <c r="E644" i="2"/>
  <c r="T643" i="2"/>
  <c r="E643" i="2"/>
  <c r="T642" i="2"/>
  <c r="E642" i="2"/>
  <c r="T641" i="2"/>
  <c r="E641" i="2"/>
  <c r="T640" i="2"/>
  <c r="E640" i="2"/>
  <c r="T639" i="2"/>
  <c r="E639" i="2"/>
  <c r="T638" i="2"/>
  <c r="E638" i="2"/>
  <c r="T637" i="2"/>
  <c r="E637" i="2"/>
  <c r="T636" i="2"/>
  <c r="E636" i="2"/>
  <c r="T635" i="2"/>
  <c r="E635" i="2"/>
  <c r="T634" i="2"/>
  <c r="E634" i="2"/>
  <c r="T633" i="2"/>
  <c r="E633" i="2"/>
  <c r="T632" i="2"/>
  <c r="E632" i="2"/>
  <c r="T631" i="2"/>
  <c r="E631" i="2"/>
  <c r="T630" i="2"/>
  <c r="E630" i="2"/>
  <c r="T629" i="2"/>
  <c r="E629" i="2"/>
  <c r="T628" i="2"/>
  <c r="E628" i="2"/>
  <c r="T627" i="2"/>
  <c r="E627" i="2"/>
  <c r="T626" i="2"/>
  <c r="E626" i="2"/>
  <c r="T625" i="2"/>
  <c r="E625" i="2"/>
  <c r="T624" i="2"/>
  <c r="E624" i="2"/>
  <c r="T623" i="2"/>
  <c r="E623" i="2"/>
  <c r="T622" i="2"/>
  <c r="E622" i="2"/>
  <c r="T621" i="2"/>
  <c r="E621" i="2"/>
  <c r="T620" i="2"/>
  <c r="E620" i="2"/>
  <c r="T619" i="2"/>
  <c r="E619" i="2"/>
  <c r="T618" i="2"/>
  <c r="E618" i="2"/>
  <c r="T617" i="2"/>
  <c r="E617" i="2"/>
  <c r="T616" i="2"/>
  <c r="E616" i="2"/>
  <c r="T615" i="2"/>
  <c r="E615" i="2"/>
  <c r="T614" i="2"/>
  <c r="E614" i="2"/>
  <c r="T613" i="2"/>
  <c r="E613" i="2"/>
  <c r="T612" i="2"/>
  <c r="E612" i="2"/>
  <c r="T611" i="2"/>
  <c r="E611" i="2"/>
  <c r="T610" i="2"/>
  <c r="E610" i="2"/>
  <c r="T609" i="2"/>
  <c r="E609" i="2"/>
  <c r="T608" i="2"/>
  <c r="E608" i="2"/>
  <c r="T607" i="2"/>
  <c r="E607" i="2"/>
  <c r="T606" i="2"/>
  <c r="E606" i="2"/>
  <c r="T605" i="2"/>
  <c r="E605" i="2"/>
  <c r="T604" i="2"/>
  <c r="E604" i="2"/>
  <c r="T603" i="2"/>
  <c r="E603" i="2"/>
  <c r="T602" i="2"/>
  <c r="E602" i="2"/>
  <c r="T601" i="2"/>
  <c r="E601" i="2"/>
  <c r="T600" i="2"/>
  <c r="E600" i="2"/>
  <c r="T599" i="2"/>
  <c r="E599" i="2"/>
  <c r="T598" i="2"/>
  <c r="E598" i="2"/>
  <c r="T597" i="2"/>
  <c r="E597" i="2"/>
  <c r="T596" i="2"/>
  <c r="E596" i="2"/>
  <c r="T595" i="2"/>
  <c r="E595" i="2"/>
  <c r="T594" i="2"/>
  <c r="E594" i="2"/>
  <c r="T593" i="2"/>
  <c r="E593" i="2"/>
  <c r="T592" i="2"/>
  <c r="E592" i="2"/>
  <c r="T591" i="2"/>
  <c r="E591" i="2"/>
  <c r="T590" i="2"/>
  <c r="E590" i="2"/>
  <c r="T589" i="2"/>
  <c r="E589" i="2"/>
  <c r="T588" i="2"/>
  <c r="E588" i="2"/>
  <c r="T587" i="2"/>
  <c r="E587" i="2"/>
  <c r="T586" i="2"/>
  <c r="E586" i="2"/>
  <c r="T585" i="2"/>
  <c r="E585" i="2"/>
  <c r="T584" i="2"/>
  <c r="E584" i="2"/>
  <c r="T583" i="2"/>
  <c r="E583" i="2"/>
  <c r="T582" i="2"/>
  <c r="E582" i="2"/>
  <c r="T581" i="2"/>
  <c r="E581" i="2"/>
  <c r="T580" i="2"/>
  <c r="E580" i="2"/>
  <c r="T579" i="2"/>
  <c r="E579" i="2"/>
  <c r="T578" i="2"/>
  <c r="E578" i="2"/>
  <c r="T577" i="2"/>
  <c r="E577" i="2"/>
  <c r="T576" i="2"/>
  <c r="E576" i="2"/>
  <c r="T575" i="2"/>
  <c r="E575" i="2"/>
  <c r="T574" i="2"/>
  <c r="E574" i="2"/>
  <c r="T573" i="2"/>
  <c r="E573" i="2"/>
  <c r="T572" i="2"/>
  <c r="E572" i="2"/>
  <c r="T571" i="2"/>
  <c r="E571" i="2"/>
  <c r="T570" i="2"/>
  <c r="E570" i="2"/>
  <c r="T569" i="2"/>
  <c r="E569" i="2"/>
  <c r="T568" i="2"/>
  <c r="E568" i="2"/>
  <c r="T567" i="2"/>
  <c r="E567" i="2"/>
  <c r="T566" i="2"/>
  <c r="E566" i="2"/>
  <c r="T565" i="2"/>
  <c r="E565" i="2"/>
  <c r="T564" i="2"/>
  <c r="E564" i="2"/>
  <c r="T563" i="2"/>
  <c r="E563" i="2"/>
  <c r="T562" i="2"/>
  <c r="E562" i="2"/>
  <c r="T561" i="2"/>
  <c r="E561" i="2"/>
  <c r="T560" i="2"/>
  <c r="E560" i="2"/>
  <c r="T559" i="2"/>
  <c r="E559" i="2"/>
  <c r="T558" i="2"/>
  <c r="E558" i="2"/>
  <c r="T557" i="2"/>
  <c r="E557" i="2"/>
  <c r="T556" i="2"/>
  <c r="E556" i="2"/>
  <c r="T555" i="2"/>
  <c r="E555" i="2"/>
  <c r="T554" i="2"/>
  <c r="E554" i="2"/>
  <c r="T553" i="2"/>
  <c r="E553" i="2"/>
  <c r="T552" i="2"/>
  <c r="E552" i="2"/>
  <c r="T551" i="2"/>
  <c r="E551" i="2"/>
  <c r="T550" i="2"/>
  <c r="E550" i="2"/>
  <c r="T549" i="2"/>
  <c r="E549" i="2"/>
  <c r="T548" i="2"/>
  <c r="E548" i="2"/>
  <c r="T547" i="2"/>
  <c r="E547" i="2"/>
  <c r="T546" i="2"/>
  <c r="E546" i="2"/>
  <c r="T545" i="2"/>
  <c r="E545" i="2"/>
  <c r="T544" i="2"/>
  <c r="E544" i="2"/>
  <c r="T543" i="2"/>
  <c r="E543" i="2"/>
  <c r="T542" i="2"/>
  <c r="E542" i="2"/>
  <c r="T541" i="2"/>
  <c r="E541" i="2"/>
  <c r="T540" i="2"/>
  <c r="E540" i="2"/>
  <c r="T539" i="2"/>
  <c r="E539" i="2"/>
  <c r="T538" i="2"/>
  <c r="E538" i="2"/>
  <c r="T537" i="2"/>
  <c r="E537" i="2"/>
  <c r="T536" i="2"/>
  <c r="E536" i="2"/>
  <c r="T535" i="2"/>
  <c r="E535" i="2"/>
  <c r="T534" i="2"/>
  <c r="E534" i="2"/>
  <c r="T533" i="2"/>
  <c r="E533" i="2"/>
  <c r="T532" i="2"/>
  <c r="E532" i="2"/>
  <c r="T531" i="2"/>
  <c r="E531" i="2"/>
  <c r="T530" i="2"/>
  <c r="E530" i="2"/>
  <c r="T529" i="2"/>
  <c r="E529" i="2"/>
  <c r="T528" i="2"/>
  <c r="E528" i="2"/>
  <c r="T527" i="2"/>
  <c r="E527" i="2"/>
  <c r="T526" i="2"/>
  <c r="E526" i="2"/>
  <c r="T525" i="2"/>
  <c r="E525" i="2"/>
  <c r="T524" i="2"/>
  <c r="E524" i="2"/>
  <c r="T523" i="2"/>
  <c r="E523" i="2"/>
  <c r="T522" i="2"/>
  <c r="E522" i="2"/>
  <c r="T521" i="2"/>
  <c r="E521" i="2"/>
  <c r="T520" i="2"/>
  <c r="E520" i="2"/>
  <c r="T519" i="2"/>
  <c r="E519" i="2"/>
  <c r="T518" i="2"/>
  <c r="E518" i="2"/>
  <c r="T517" i="2"/>
  <c r="E517" i="2"/>
  <c r="T516" i="2"/>
  <c r="E516" i="2"/>
  <c r="T515" i="2"/>
  <c r="E515" i="2"/>
  <c r="T514" i="2"/>
  <c r="E514" i="2"/>
  <c r="T513" i="2"/>
  <c r="E513" i="2"/>
  <c r="T512" i="2"/>
  <c r="E512" i="2"/>
  <c r="T511" i="2"/>
  <c r="E511" i="2"/>
  <c r="T510" i="2"/>
  <c r="E510" i="2"/>
  <c r="T509" i="2"/>
  <c r="E509" i="2"/>
  <c r="T508" i="2"/>
  <c r="E508" i="2"/>
  <c r="T507" i="2"/>
  <c r="E507" i="2"/>
  <c r="T506" i="2"/>
  <c r="E506" i="2"/>
  <c r="T505" i="2"/>
  <c r="E505" i="2"/>
  <c r="T504" i="2"/>
  <c r="E504" i="2"/>
  <c r="T503" i="2"/>
  <c r="E503" i="2"/>
  <c r="T502" i="2"/>
  <c r="E502" i="2"/>
  <c r="T501" i="2"/>
  <c r="E501" i="2"/>
  <c r="T500" i="2"/>
  <c r="E500" i="2"/>
  <c r="T499" i="2"/>
  <c r="E499" i="2"/>
  <c r="T498" i="2"/>
  <c r="E498" i="2"/>
  <c r="T497" i="2"/>
  <c r="E497" i="2"/>
  <c r="T496" i="2"/>
  <c r="E496" i="2"/>
  <c r="T495" i="2"/>
  <c r="E495" i="2"/>
  <c r="T494" i="2"/>
  <c r="E494" i="2"/>
  <c r="T493" i="2"/>
  <c r="E493" i="2"/>
  <c r="T492" i="2"/>
  <c r="E492" i="2"/>
  <c r="T491" i="2"/>
  <c r="E491" i="2"/>
  <c r="T490" i="2"/>
  <c r="E490" i="2"/>
  <c r="T489" i="2"/>
  <c r="E489" i="2"/>
  <c r="T488" i="2"/>
  <c r="E488" i="2"/>
  <c r="T487" i="2"/>
  <c r="E487" i="2"/>
  <c r="T486" i="2"/>
  <c r="E486" i="2"/>
  <c r="T485" i="2"/>
  <c r="E485" i="2"/>
  <c r="T484" i="2"/>
  <c r="E484" i="2"/>
  <c r="T483" i="2"/>
  <c r="E483" i="2"/>
  <c r="T482" i="2"/>
  <c r="E482" i="2"/>
  <c r="T481" i="2"/>
  <c r="E481" i="2"/>
  <c r="T480" i="2"/>
  <c r="E480" i="2"/>
  <c r="T479" i="2"/>
  <c r="E479" i="2"/>
  <c r="T478" i="2"/>
  <c r="E478" i="2"/>
  <c r="T477" i="2"/>
  <c r="E477" i="2"/>
  <c r="T476" i="2"/>
  <c r="E476" i="2"/>
  <c r="T475" i="2"/>
  <c r="E475" i="2"/>
  <c r="T474" i="2"/>
  <c r="E474" i="2"/>
  <c r="T473" i="2"/>
  <c r="E473" i="2"/>
  <c r="T472" i="2"/>
  <c r="E472" i="2"/>
  <c r="T471" i="2"/>
  <c r="E471" i="2"/>
  <c r="T470" i="2"/>
  <c r="E470" i="2"/>
  <c r="T469" i="2"/>
  <c r="E469" i="2"/>
  <c r="T468" i="2"/>
  <c r="E468" i="2"/>
  <c r="T467" i="2"/>
  <c r="E467" i="2"/>
  <c r="T466" i="2"/>
  <c r="E466" i="2"/>
  <c r="T465" i="2"/>
  <c r="E465" i="2"/>
  <c r="T464" i="2"/>
  <c r="E464" i="2"/>
  <c r="T463" i="2"/>
  <c r="E463" i="2"/>
  <c r="T462" i="2"/>
  <c r="E462" i="2"/>
  <c r="T461" i="2"/>
  <c r="E461" i="2"/>
  <c r="T460" i="2"/>
  <c r="E460" i="2"/>
  <c r="T459" i="2"/>
  <c r="E459" i="2"/>
  <c r="T458" i="2"/>
  <c r="E458" i="2"/>
  <c r="T457" i="2"/>
  <c r="E457" i="2"/>
  <c r="T456" i="2"/>
  <c r="E456" i="2"/>
  <c r="T455" i="2"/>
  <c r="E455" i="2"/>
  <c r="T454" i="2"/>
  <c r="T453" i="2"/>
  <c r="E453" i="2"/>
  <c r="T452" i="2"/>
  <c r="E452" i="2"/>
  <c r="T451" i="2"/>
  <c r="E451" i="2"/>
  <c r="T450" i="2"/>
  <c r="E450" i="2"/>
  <c r="T449" i="2"/>
  <c r="E449" i="2"/>
  <c r="T448" i="2"/>
  <c r="E448" i="2"/>
  <c r="T447" i="2"/>
  <c r="E447" i="2"/>
  <c r="T446" i="2"/>
  <c r="E446" i="2"/>
  <c r="T445" i="2"/>
  <c r="E445" i="2"/>
  <c r="T444" i="2"/>
  <c r="E444" i="2"/>
  <c r="T443" i="2"/>
  <c r="E443" i="2"/>
  <c r="T442" i="2"/>
  <c r="E442" i="2"/>
  <c r="T441" i="2"/>
  <c r="E441" i="2"/>
  <c r="T440" i="2"/>
  <c r="E440" i="2"/>
  <c r="T439" i="2"/>
  <c r="E439" i="2"/>
  <c r="T438" i="2"/>
  <c r="E438" i="2"/>
  <c r="T437" i="2"/>
  <c r="E437" i="2"/>
  <c r="T436" i="2"/>
  <c r="E436" i="2"/>
  <c r="T435" i="2"/>
  <c r="E435" i="2"/>
  <c r="T434" i="2"/>
  <c r="E434" i="2"/>
  <c r="T433" i="2"/>
  <c r="E433" i="2"/>
  <c r="T432" i="2"/>
  <c r="E432" i="2"/>
  <c r="T431" i="2"/>
  <c r="E431" i="2"/>
  <c r="T430" i="2"/>
  <c r="E430" i="2"/>
  <c r="T429" i="2"/>
  <c r="E429" i="2"/>
  <c r="T428" i="2"/>
  <c r="E428" i="2"/>
  <c r="T427" i="2"/>
  <c r="E427" i="2"/>
  <c r="T426" i="2"/>
  <c r="E426" i="2"/>
  <c r="T425" i="2"/>
  <c r="E425" i="2"/>
  <c r="T424" i="2"/>
  <c r="E424" i="2"/>
  <c r="T423" i="2"/>
  <c r="E423" i="2"/>
  <c r="T422" i="2"/>
  <c r="E422" i="2"/>
  <c r="T421" i="2"/>
  <c r="E421" i="2"/>
  <c r="T420" i="2"/>
  <c r="E420" i="2"/>
  <c r="T419" i="2"/>
  <c r="E419" i="2"/>
  <c r="T418" i="2"/>
  <c r="E418" i="2"/>
  <c r="T417" i="2"/>
  <c r="E417" i="2"/>
  <c r="T416" i="2"/>
  <c r="E416" i="2"/>
  <c r="T415" i="2"/>
  <c r="E415" i="2"/>
  <c r="T414" i="2"/>
  <c r="E414" i="2"/>
  <c r="T413" i="2"/>
  <c r="E413" i="2"/>
  <c r="T412" i="2"/>
  <c r="E412" i="2"/>
  <c r="T411" i="2"/>
  <c r="E411" i="2"/>
  <c r="T410" i="2"/>
  <c r="E410" i="2"/>
  <c r="T409" i="2"/>
  <c r="E409" i="2"/>
  <c r="T408" i="2"/>
  <c r="E408" i="2"/>
  <c r="T407" i="2"/>
  <c r="E407" i="2"/>
  <c r="T406" i="2"/>
  <c r="E406" i="2"/>
  <c r="T405" i="2"/>
  <c r="E405" i="2"/>
  <c r="T404" i="2"/>
  <c r="E404" i="2"/>
  <c r="T403" i="2"/>
  <c r="E403" i="2"/>
  <c r="T402" i="2"/>
  <c r="E402" i="2"/>
  <c r="T401" i="2"/>
  <c r="E401" i="2"/>
  <c r="T400" i="2"/>
  <c r="E400" i="2"/>
  <c r="T399" i="2"/>
  <c r="E399" i="2"/>
  <c r="T398" i="2"/>
  <c r="E398" i="2"/>
  <c r="T397" i="2"/>
  <c r="E397" i="2"/>
  <c r="T396" i="2"/>
  <c r="E396" i="2"/>
  <c r="T395" i="2"/>
  <c r="E395" i="2"/>
  <c r="T394" i="2"/>
  <c r="E394" i="2"/>
  <c r="T393" i="2"/>
  <c r="E393" i="2"/>
  <c r="T392" i="2"/>
  <c r="E392" i="2"/>
  <c r="T391" i="2"/>
  <c r="E391" i="2"/>
  <c r="T390" i="2"/>
  <c r="E390" i="2"/>
  <c r="T389" i="2"/>
  <c r="E389" i="2"/>
  <c r="T388" i="2"/>
  <c r="E388" i="2"/>
  <c r="T387" i="2"/>
  <c r="E387" i="2"/>
  <c r="T386" i="2"/>
  <c r="E386" i="2"/>
  <c r="T385" i="2"/>
  <c r="E385" i="2"/>
  <c r="T384" i="2"/>
  <c r="E384" i="2"/>
  <c r="T383" i="2"/>
  <c r="E383" i="2"/>
  <c r="T382" i="2"/>
  <c r="E382" i="2"/>
  <c r="T381" i="2"/>
  <c r="E381" i="2"/>
  <c r="T380" i="2"/>
  <c r="E380" i="2"/>
  <c r="T379" i="2"/>
  <c r="E379" i="2"/>
  <c r="T378" i="2"/>
  <c r="E378" i="2"/>
  <c r="T377" i="2"/>
  <c r="E377" i="2"/>
  <c r="T376" i="2"/>
  <c r="E376" i="2"/>
  <c r="T375" i="2"/>
  <c r="E375" i="2"/>
  <c r="T374" i="2"/>
  <c r="E374" i="2"/>
  <c r="T373" i="2"/>
  <c r="E373" i="2"/>
  <c r="T372" i="2"/>
  <c r="E372" i="2"/>
  <c r="T371" i="2"/>
  <c r="E371" i="2"/>
  <c r="T370" i="2"/>
  <c r="E370" i="2"/>
  <c r="T369" i="2"/>
  <c r="E369" i="2"/>
  <c r="T368" i="2"/>
  <c r="E368" i="2"/>
  <c r="T367" i="2"/>
  <c r="E367" i="2"/>
  <c r="T366" i="2"/>
  <c r="E366" i="2"/>
  <c r="T365" i="2"/>
  <c r="E365" i="2"/>
  <c r="T364" i="2"/>
  <c r="E364" i="2"/>
  <c r="T363" i="2"/>
  <c r="E363" i="2"/>
  <c r="T362" i="2"/>
  <c r="E362" i="2"/>
  <c r="T361" i="2"/>
  <c r="E361" i="2"/>
  <c r="T360" i="2"/>
  <c r="E360" i="2"/>
  <c r="T359" i="2"/>
  <c r="E359" i="2"/>
  <c r="T358" i="2"/>
  <c r="E358" i="2"/>
  <c r="T357" i="2"/>
  <c r="E357" i="2"/>
  <c r="T356" i="2"/>
  <c r="E356" i="2"/>
  <c r="T355" i="2"/>
  <c r="E355" i="2"/>
  <c r="T354" i="2"/>
  <c r="E354" i="2"/>
  <c r="T353" i="2"/>
  <c r="E353" i="2"/>
  <c r="T352" i="2"/>
  <c r="E352" i="2"/>
  <c r="T351" i="2"/>
  <c r="E351" i="2"/>
  <c r="T350" i="2"/>
  <c r="E350" i="2"/>
  <c r="T349" i="2"/>
  <c r="E349" i="2"/>
  <c r="T348" i="2"/>
  <c r="E348" i="2"/>
  <c r="T347" i="2"/>
  <c r="E347" i="2"/>
  <c r="T346" i="2"/>
  <c r="E346" i="2"/>
  <c r="T345" i="2"/>
  <c r="E345" i="2"/>
  <c r="T344" i="2"/>
  <c r="E344" i="2"/>
  <c r="T343" i="2"/>
  <c r="E343" i="2"/>
  <c r="T342" i="2"/>
  <c r="E342" i="2"/>
  <c r="T341" i="2"/>
  <c r="E341" i="2"/>
  <c r="T340" i="2"/>
  <c r="E340" i="2"/>
  <c r="T339" i="2"/>
  <c r="E339" i="2"/>
  <c r="T338" i="2"/>
  <c r="E338" i="2"/>
  <c r="T337" i="2"/>
  <c r="E337" i="2"/>
  <c r="T336" i="2"/>
  <c r="E336" i="2"/>
  <c r="T335" i="2"/>
  <c r="E335" i="2"/>
  <c r="T334" i="2"/>
  <c r="E334" i="2"/>
  <c r="T333" i="2"/>
  <c r="E333" i="2"/>
  <c r="T332" i="2"/>
  <c r="E332" i="2"/>
  <c r="T331" i="2"/>
  <c r="E331" i="2"/>
  <c r="T330" i="2"/>
  <c r="E330" i="2"/>
  <c r="T329" i="2"/>
  <c r="E329" i="2"/>
  <c r="T328" i="2"/>
  <c r="E328" i="2"/>
  <c r="T327" i="2"/>
  <c r="E327" i="2"/>
  <c r="T326" i="2"/>
  <c r="E326" i="2"/>
  <c r="T325" i="2"/>
  <c r="E325" i="2"/>
  <c r="T324" i="2"/>
  <c r="E324" i="2"/>
  <c r="T323" i="2"/>
  <c r="E323" i="2"/>
  <c r="T322" i="2"/>
  <c r="E322" i="2"/>
  <c r="T321" i="2"/>
  <c r="E321" i="2"/>
  <c r="T320" i="2"/>
  <c r="E320" i="2"/>
  <c r="T319" i="2"/>
  <c r="E319" i="2"/>
  <c r="T318" i="2"/>
  <c r="E318" i="2"/>
  <c r="T317" i="2"/>
  <c r="E317" i="2"/>
  <c r="T316" i="2"/>
  <c r="E316" i="2"/>
  <c r="T315" i="2"/>
  <c r="E315" i="2"/>
  <c r="T314" i="2"/>
  <c r="E314" i="2"/>
  <c r="T313" i="2"/>
  <c r="E313" i="2"/>
  <c r="T312" i="2"/>
  <c r="E312" i="2"/>
  <c r="T311" i="2"/>
  <c r="E311" i="2"/>
  <c r="T310" i="2"/>
  <c r="E310" i="2"/>
  <c r="T309" i="2"/>
  <c r="E309" i="2"/>
  <c r="T308" i="2"/>
  <c r="E308" i="2"/>
  <c r="T307" i="2"/>
  <c r="E307" i="2"/>
  <c r="T306" i="2"/>
  <c r="E306" i="2"/>
  <c r="T305" i="2"/>
  <c r="E305" i="2"/>
  <c r="T304" i="2"/>
  <c r="E304" i="2"/>
  <c r="T303" i="2"/>
  <c r="E303" i="2"/>
  <c r="T302" i="2"/>
  <c r="E302" i="2"/>
  <c r="T301" i="2"/>
  <c r="E301" i="2"/>
  <c r="T300" i="2"/>
  <c r="E300" i="2"/>
  <c r="T299" i="2"/>
  <c r="E299" i="2"/>
  <c r="T298" i="2"/>
  <c r="E298" i="2"/>
  <c r="T297" i="2"/>
  <c r="E297" i="2"/>
  <c r="T296" i="2"/>
  <c r="E296" i="2"/>
  <c r="T295" i="2"/>
  <c r="E295" i="2"/>
  <c r="T294" i="2"/>
  <c r="E294" i="2"/>
  <c r="T293" i="2"/>
  <c r="E293" i="2"/>
  <c r="T292" i="2"/>
  <c r="E292" i="2"/>
  <c r="T291" i="2"/>
  <c r="E291" i="2"/>
  <c r="T290" i="2"/>
  <c r="E290" i="2"/>
  <c r="T289" i="2"/>
  <c r="E289" i="2"/>
  <c r="T288" i="2"/>
  <c r="E288" i="2"/>
  <c r="T287" i="2"/>
  <c r="E287" i="2"/>
  <c r="T286" i="2"/>
  <c r="E286" i="2"/>
  <c r="T285" i="2"/>
  <c r="E285" i="2"/>
  <c r="T284" i="2"/>
  <c r="E284" i="2"/>
  <c r="T283" i="2"/>
  <c r="E283" i="2"/>
  <c r="T282" i="2"/>
  <c r="E282" i="2"/>
  <c r="T281" i="2"/>
  <c r="E281" i="2"/>
  <c r="T280" i="2"/>
  <c r="E280" i="2"/>
  <c r="T279" i="2"/>
  <c r="E279" i="2"/>
  <c r="T278" i="2"/>
  <c r="E278" i="2"/>
  <c r="T277" i="2"/>
  <c r="E277" i="2"/>
  <c r="T276" i="2"/>
  <c r="E276" i="2"/>
  <c r="T275" i="2"/>
  <c r="E275" i="2"/>
  <c r="T274" i="2"/>
  <c r="E274" i="2"/>
  <c r="T273" i="2"/>
  <c r="E273" i="2"/>
  <c r="T272" i="2"/>
  <c r="E272" i="2"/>
  <c r="T271" i="2"/>
  <c r="E271" i="2"/>
  <c r="T270" i="2"/>
  <c r="E270" i="2"/>
  <c r="T269" i="2"/>
  <c r="E269" i="2"/>
  <c r="T268" i="2"/>
  <c r="E268" i="2"/>
  <c r="T267" i="2"/>
  <c r="E267" i="2"/>
  <c r="T266" i="2"/>
  <c r="E266" i="2"/>
  <c r="T265" i="2"/>
  <c r="E265" i="2"/>
  <c r="T264" i="2"/>
  <c r="E264" i="2"/>
  <c r="T263" i="2"/>
  <c r="E263" i="2"/>
  <c r="T262" i="2"/>
  <c r="E262" i="2"/>
  <c r="T261" i="2"/>
  <c r="E261" i="2"/>
  <c r="T260" i="2"/>
  <c r="E260" i="2"/>
  <c r="T259" i="2"/>
  <c r="E259" i="2"/>
  <c r="T258" i="2"/>
  <c r="E258" i="2"/>
  <c r="T257" i="2"/>
  <c r="E257" i="2"/>
  <c r="T256" i="2"/>
  <c r="E256" i="2"/>
  <c r="T255" i="2"/>
  <c r="E255" i="2"/>
  <c r="T254" i="2"/>
  <c r="E254" i="2"/>
  <c r="T169" i="2"/>
  <c r="T170" i="2"/>
  <c r="T171" i="2"/>
  <c r="E253" i="2"/>
  <c r="T253" i="2"/>
  <c r="T223" i="2"/>
  <c r="E223" i="2"/>
  <c r="T252" i="2"/>
  <c r="E252" i="2"/>
  <c r="T251" i="2"/>
  <c r="E251" i="2"/>
  <c r="T250" i="2"/>
  <c r="E250" i="2"/>
  <c r="T249" i="2"/>
  <c r="E249" i="2"/>
  <c r="T248" i="2"/>
  <c r="E248" i="2"/>
  <c r="T247" i="2"/>
  <c r="E247" i="2"/>
  <c r="T246" i="2"/>
  <c r="E246" i="2"/>
  <c r="T245" i="2"/>
  <c r="E245" i="2"/>
  <c r="T244" i="2"/>
  <c r="E244" i="2"/>
  <c r="T243" i="2"/>
  <c r="E243" i="2"/>
  <c r="T242" i="2"/>
  <c r="E242" i="2"/>
  <c r="T241" i="2"/>
  <c r="E241" i="2"/>
  <c r="T240" i="2"/>
  <c r="E240" i="2"/>
  <c r="T239" i="2"/>
  <c r="E239" i="2"/>
  <c r="T238" i="2"/>
  <c r="E238" i="2"/>
  <c r="T237" i="2"/>
  <c r="E237" i="2"/>
  <c r="T236" i="2"/>
  <c r="E236" i="2"/>
  <c r="T235" i="2"/>
  <c r="E235" i="2"/>
  <c r="T234" i="2"/>
  <c r="E234" i="2"/>
  <c r="T233" i="2"/>
  <c r="E233" i="2"/>
  <c r="T232" i="2"/>
  <c r="E232" i="2"/>
  <c r="T231" i="2"/>
  <c r="E231" i="2"/>
  <c r="T230" i="2"/>
  <c r="E230" i="2"/>
  <c r="T229" i="2"/>
  <c r="E229" i="2"/>
  <c r="T228" i="2"/>
  <c r="E228" i="2"/>
  <c r="T227" i="2"/>
  <c r="E227" i="2"/>
  <c r="T226" i="2"/>
  <c r="E226" i="2"/>
  <c r="M241" i="2" l="1"/>
  <c r="N241" i="2"/>
  <c r="O241" i="2"/>
  <c r="F241" i="2"/>
  <c r="M225" i="2"/>
  <c r="N225" i="2"/>
  <c r="O225" i="2"/>
  <c r="F225" i="2"/>
  <c r="M209" i="2"/>
  <c r="N209" i="2"/>
  <c r="O209" i="2"/>
  <c r="F209" i="2"/>
  <c r="O193" i="2"/>
  <c r="M193" i="2"/>
  <c r="N193" i="2"/>
  <c r="F193" i="2"/>
  <c r="O177" i="2"/>
  <c r="M177" i="2"/>
  <c r="N177" i="2"/>
  <c r="F177" i="2"/>
  <c r="O161" i="2"/>
  <c r="M161" i="2"/>
  <c r="N161" i="2"/>
  <c r="F161" i="2"/>
  <c r="O145" i="2"/>
  <c r="M145" i="2"/>
  <c r="N145" i="2"/>
  <c r="F145" i="2"/>
  <c r="O129" i="2"/>
  <c r="M129" i="2"/>
  <c r="N129" i="2"/>
  <c r="F129" i="2"/>
  <c r="O113" i="2"/>
  <c r="N113" i="2"/>
  <c r="M113" i="2"/>
  <c r="F113" i="2"/>
  <c r="O97" i="2"/>
  <c r="N97" i="2"/>
  <c r="M97" i="2"/>
  <c r="F97" i="2"/>
  <c r="O81" i="2"/>
  <c r="N81" i="2"/>
  <c r="M81" i="2"/>
  <c r="F81" i="2"/>
  <c r="O65" i="2"/>
  <c r="N65" i="2"/>
  <c r="M65" i="2"/>
  <c r="F65" i="2"/>
  <c r="O49" i="2"/>
  <c r="N49" i="2"/>
  <c r="M49" i="2"/>
  <c r="F49" i="2"/>
  <c r="O33" i="2"/>
  <c r="M33" i="2"/>
  <c r="N33" i="2"/>
  <c r="F33" i="2"/>
  <c r="O17" i="2"/>
  <c r="M17" i="2"/>
  <c r="N17" i="2"/>
  <c r="F17" i="2"/>
  <c r="M253" i="2"/>
  <c r="N253" i="2"/>
  <c r="O253" i="2"/>
  <c r="F253" i="2"/>
  <c r="M237" i="2"/>
  <c r="N237" i="2"/>
  <c r="O237" i="2"/>
  <c r="F237" i="2"/>
  <c r="M221" i="2"/>
  <c r="N221" i="2"/>
  <c r="O221" i="2"/>
  <c r="F221" i="2"/>
  <c r="O205" i="2"/>
  <c r="N205" i="2"/>
  <c r="M205" i="2"/>
  <c r="F205" i="2"/>
  <c r="O189" i="2"/>
  <c r="M189" i="2"/>
  <c r="N189" i="2"/>
  <c r="F189" i="2"/>
  <c r="O173" i="2"/>
  <c r="M173" i="2"/>
  <c r="N173" i="2"/>
  <c r="F173" i="2"/>
  <c r="O157" i="2"/>
  <c r="M157" i="2"/>
  <c r="N157" i="2"/>
  <c r="F157" i="2"/>
  <c r="O141" i="2"/>
  <c r="M141" i="2"/>
  <c r="N141" i="2"/>
  <c r="F141" i="2"/>
  <c r="O125" i="2"/>
  <c r="M125" i="2"/>
  <c r="N125" i="2"/>
  <c r="F125" i="2"/>
  <c r="O109" i="2"/>
  <c r="N109" i="2"/>
  <c r="M109" i="2"/>
  <c r="F109" i="2"/>
  <c r="O93" i="2"/>
  <c r="N93" i="2"/>
  <c r="M93" i="2"/>
  <c r="F93" i="2"/>
  <c r="O77" i="2"/>
  <c r="N77" i="2"/>
  <c r="M77" i="2"/>
  <c r="F77" i="2"/>
  <c r="O61" i="2"/>
  <c r="N61" i="2"/>
  <c r="M61" i="2"/>
  <c r="F61" i="2"/>
  <c r="O45" i="2"/>
  <c r="N45" i="2"/>
  <c r="M45" i="2"/>
  <c r="F45" i="2"/>
  <c r="O29" i="2"/>
  <c r="M29" i="2"/>
  <c r="N29" i="2"/>
  <c r="F29" i="2"/>
  <c r="O13" i="2"/>
  <c r="M13" i="2"/>
  <c r="N13" i="2"/>
  <c r="F13" i="2"/>
  <c r="M249" i="2"/>
  <c r="N249" i="2"/>
  <c r="O249" i="2"/>
  <c r="F249" i="2"/>
  <c r="M233" i="2"/>
  <c r="N233" i="2"/>
  <c r="O233" i="2"/>
  <c r="F233" i="2"/>
  <c r="M217" i="2"/>
  <c r="N217" i="2"/>
  <c r="O217" i="2"/>
  <c r="F217" i="2"/>
  <c r="O201" i="2"/>
  <c r="M201" i="2"/>
  <c r="N201" i="2"/>
  <c r="F201" i="2"/>
  <c r="O185" i="2"/>
  <c r="M185" i="2"/>
  <c r="N185" i="2"/>
  <c r="F185" i="2"/>
  <c r="O169" i="2"/>
  <c r="M169" i="2"/>
  <c r="N169" i="2"/>
  <c r="F169" i="2"/>
  <c r="O153" i="2"/>
  <c r="M153" i="2"/>
  <c r="N153" i="2"/>
  <c r="F153" i="2"/>
  <c r="O137" i="2"/>
  <c r="M137" i="2"/>
  <c r="N137" i="2"/>
  <c r="F137" i="2"/>
  <c r="O121" i="2"/>
  <c r="M121" i="2"/>
  <c r="N121" i="2"/>
  <c r="F121" i="2"/>
  <c r="O105" i="2"/>
  <c r="N105" i="2"/>
  <c r="M105" i="2"/>
  <c r="F105" i="2"/>
  <c r="O89" i="2"/>
  <c r="N89" i="2"/>
  <c r="M89" i="2"/>
  <c r="F89" i="2"/>
  <c r="O73" i="2"/>
  <c r="N73" i="2"/>
  <c r="M73" i="2"/>
  <c r="F73" i="2"/>
  <c r="O57" i="2"/>
  <c r="N57" i="2"/>
  <c r="M57" i="2"/>
  <c r="F57" i="2"/>
  <c r="O41" i="2"/>
  <c r="N41" i="2"/>
  <c r="M41" i="2"/>
  <c r="F41" i="2"/>
  <c r="O25" i="2"/>
  <c r="M25" i="2"/>
  <c r="N25" i="2"/>
  <c r="F25" i="2"/>
  <c r="O9" i="2"/>
  <c r="M9" i="2"/>
  <c r="N9" i="2"/>
  <c r="F9" i="2"/>
  <c r="M245" i="2"/>
  <c r="N245" i="2"/>
  <c r="O245" i="2"/>
  <c r="F245" i="2"/>
  <c r="M229" i="2"/>
  <c r="N229" i="2"/>
  <c r="O229" i="2"/>
  <c r="F229" i="2"/>
  <c r="M213" i="2"/>
  <c r="N213" i="2"/>
  <c r="O213" i="2"/>
  <c r="F213" i="2"/>
  <c r="O197" i="2"/>
  <c r="M197" i="2"/>
  <c r="N197" i="2"/>
  <c r="F197" i="2"/>
  <c r="O181" i="2"/>
  <c r="M181" i="2"/>
  <c r="N181" i="2"/>
  <c r="F181" i="2"/>
  <c r="O165" i="2"/>
  <c r="M165" i="2"/>
  <c r="N165" i="2"/>
  <c r="F165" i="2"/>
  <c r="O149" i="2"/>
  <c r="M149" i="2"/>
  <c r="N149" i="2"/>
  <c r="F149" i="2"/>
  <c r="O133" i="2"/>
  <c r="M133" i="2"/>
  <c r="N133" i="2"/>
  <c r="F133" i="2"/>
  <c r="O117" i="2"/>
  <c r="N117" i="2"/>
  <c r="M117" i="2"/>
  <c r="F117" i="2"/>
  <c r="O101" i="2"/>
  <c r="N101" i="2"/>
  <c r="M101" i="2"/>
  <c r="F101" i="2"/>
  <c r="O85" i="2"/>
  <c r="N85" i="2"/>
  <c r="M85" i="2"/>
  <c r="F85" i="2"/>
  <c r="O69" i="2"/>
  <c r="N69" i="2"/>
  <c r="M69" i="2"/>
  <c r="F69" i="2"/>
  <c r="O53" i="2"/>
  <c r="N53" i="2"/>
  <c r="M53" i="2"/>
  <c r="F53" i="2"/>
  <c r="O37" i="2"/>
  <c r="M37" i="2"/>
  <c r="N37" i="2"/>
  <c r="F37" i="2"/>
  <c r="O21" i="2"/>
  <c r="M21" i="2"/>
  <c r="N21" i="2"/>
  <c r="F21" i="2"/>
  <c r="N8" i="2"/>
  <c r="O8" i="2"/>
  <c r="M8" i="2"/>
  <c r="F8" i="2"/>
  <c r="A254" i="2" a="1"/>
  <c r="A251" i="2"/>
  <c r="H251" i="2" s="1"/>
  <c r="A247" i="2"/>
  <c r="H247" i="2" s="1"/>
  <c r="A243" i="2"/>
  <c r="H243" i="2" s="1"/>
  <c r="A239" i="2"/>
  <c r="H239" i="2" s="1"/>
  <c r="A235" i="2"/>
  <c r="H235" i="2" s="1"/>
  <c r="A231" i="2"/>
  <c r="A227" i="2"/>
  <c r="H227" i="2" s="1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23" i="2"/>
  <c r="A19" i="2"/>
  <c r="A15" i="2"/>
  <c r="A11" i="2"/>
  <c r="A7" i="2"/>
  <c r="A250" i="2"/>
  <c r="A246" i="2"/>
  <c r="H246" i="2" s="1"/>
  <c r="A242" i="2"/>
  <c r="H242" i="2" s="1"/>
  <c r="A238" i="2"/>
  <c r="H238" i="2" s="1"/>
  <c r="A234" i="2"/>
  <c r="H234" i="2" s="1"/>
  <c r="A230" i="2"/>
  <c r="H230" i="2" s="1"/>
  <c r="A226" i="2"/>
  <c r="A222" i="2"/>
  <c r="A218" i="2"/>
  <c r="A214" i="2"/>
  <c r="A210" i="2"/>
  <c r="A206" i="2"/>
  <c r="A202" i="2"/>
  <c r="A198" i="2"/>
  <c r="A194" i="2"/>
  <c r="A190" i="2"/>
  <c r="A186" i="2"/>
  <c r="A182" i="2"/>
  <c r="A178" i="2"/>
  <c r="A174" i="2"/>
  <c r="A170" i="2"/>
  <c r="A166" i="2"/>
  <c r="A162" i="2"/>
  <c r="A158" i="2"/>
  <c r="A154" i="2"/>
  <c r="A150" i="2"/>
  <c r="A146" i="2"/>
  <c r="A142" i="2"/>
  <c r="A138" i="2"/>
  <c r="A134" i="2"/>
  <c r="A130" i="2"/>
  <c r="A126" i="2"/>
  <c r="A122" i="2"/>
  <c r="A118" i="2"/>
  <c r="A114" i="2"/>
  <c r="A110" i="2"/>
  <c r="A106" i="2"/>
  <c r="A102" i="2"/>
  <c r="A98" i="2"/>
  <c r="A94" i="2"/>
  <c r="A90" i="2"/>
  <c r="A86" i="2"/>
  <c r="A82" i="2"/>
  <c r="A78" i="2"/>
  <c r="A74" i="2"/>
  <c r="A70" i="2"/>
  <c r="A66" i="2"/>
  <c r="A62" i="2"/>
  <c r="A58" i="2"/>
  <c r="A54" i="2"/>
  <c r="A50" i="2"/>
  <c r="A46" i="2"/>
  <c r="A42" i="2"/>
  <c r="A38" i="2"/>
  <c r="A34" i="2"/>
  <c r="A30" i="2"/>
  <c r="A26" i="2"/>
  <c r="A22" i="2"/>
  <c r="A18" i="2"/>
  <c r="A14" i="2"/>
  <c r="A10" i="2"/>
  <c r="A6" i="2"/>
  <c r="A252" i="2"/>
  <c r="H252" i="2" s="1"/>
  <c r="A248" i="2"/>
  <c r="A244" i="2"/>
  <c r="A240" i="2"/>
  <c r="H240" i="2" s="1"/>
  <c r="A236" i="2"/>
  <c r="H236" i="2" s="1"/>
  <c r="A232" i="2"/>
  <c r="H232" i="2" s="1"/>
  <c r="A228" i="2"/>
  <c r="A224" i="2"/>
  <c r="A220" i="2"/>
  <c r="A216" i="2"/>
  <c r="A212" i="2"/>
  <c r="A20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6" i="2"/>
  <c r="A92" i="2"/>
  <c r="A88" i="2"/>
  <c r="A84" i="2"/>
  <c r="A80" i="2"/>
  <c r="A76" i="2"/>
  <c r="A72" i="2"/>
  <c r="A68" i="2"/>
  <c r="A64" i="2"/>
  <c r="A60" i="2"/>
  <c r="A56" i="2"/>
  <c r="A52" i="2"/>
  <c r="A48" i="2"/>
  <c r="A44" i="2"/>
  <c r="A40" i="2"/>
  <c r="A36" i="2"/>
  <c r="A32" i="2"/>
  <c r="A28" i="2"/>
  <c r="A24" i="2"/>
  <c r="A20" i="2"/>
  <c r="A16" i="2"/>
  <c r="A12" i="2"/>
  <c r="H249" i="2"/>
  <c r="H241" i="2"/>
  <c r="H233" i="2"/>
  <c r="H229" i="2"/>
  <c r="H237" i="2"/>
  <c r="H245" i="2"/>
  <c r="H223" i="2"/>
  <c r="A269" i="2"/>
  <c r="H253" i="2"/>
  <c r="A499" i="2"/>
  <c r="A495" i="2"/>
  <c r="A491" i="2"/>
  <c r="A487" i="2"/>
  <c r="A483" i="2"/>
  <c r="A479" i="2"/>
  <c r="A475" i="2"/>
  <c r="A471" i="2"/>
  <c r="A467" i="2"/>
  <c r="A463" i="2"/>
  <c r="A459" i="2"/>
  <c r="A455" i="2"/>
  <c r="A451" i="2"/>
  <c r="A447" i="2"/>
  <c r="A443" i="2"/>
  <c r="A439" i="2"/>
  <c r="A435" i="2"/>
  <c r="A431" i="2"/>
  <c r="A427" i="2"/>
  <c r="A423" i="2"/>
  <c r="A415" i="2"/>
  <c r="A407" i="2"/>
  <c r="A399" i="2"/>
  <c r="A391" i="2"/>
  <c r="A383" i="2"/>
  <c r="A375" i="2"/>
  <c r="A367" i="2"/>
  <c r="A359" i="2"/>
  <c r="A351" i="2"/>
  <c r="A343" i="2"/>
  <c r="A335" i="2"/>
  <c r="A327" i="2"/>
  <c r="A319" i="2"/>
  <c r="A311" i="2"/>
  <c r="A303" i="2"/>
  <c r="A293" i="2"/>
  <c r="A277" i="2"/>
  <c r="A261" i="2"/>
  <c r="A501" i="2"/>
  <c r="A497" i="2"/>
  <c r="A493" i="2"/>
  <c r="A489" i="2"/>
  <c r="A485" i="2"/>
  <c r="A481" i="2"/>
  <c r="A477" i="2"/>
  <c r="A473" i="2"/>
  <c r="A469" i="2"/>
  <c r="A465" i="2"/>
  <c r="A461" i="2"/>
  <c r="A457" i="2"/>
  <c r="A453" i="2"/>
  <c r="A449" i="2"/>
  <c r="A445" i="2"/>
  <c r="A441" i="2"/>
  <c r="A437" i="2"/>
  <c r="A433" i="2"/>
  <c r="A429" i="2"/>
  <c r="A425" i="2"/>
  <c r="A419" i="2"/>
  <c r="A411" i="2"/>
  <c r="A403" i="2"/>
  <c r="A395" i="2"/>
  <c r="A387" i="2"/>
  <c r="A379" i="2"/>
  <c r="A371" i="2"/>
  <c r="A363" i="2"/>
  <c r="A355" i="2"/>
  <c r="A347" i="2"/>
  <c r="A339" i="2"/>
  <c r="A331" i="2"/>
  <c r="A323" i="2"/>
  <c r="A315" i="2"/>
  <c r="A307" i="2"/>
  <c r="A299" i="2"/>
  <c r="A285" i="2"/>
  <c r="A254" i="2"/>
  <c r="A255" i="2"/>
  <c r="A259" i="2"/>
  <c r="A263" i="2"/>
  <c r="A267" i="2"/>
  <c r="A271" i="2"/>
  <c r="A275" i="2"/>
  <c r="A279" i="2"/>
  <c r="A283" i="2"/>
  <c r="A287" i="2"/>
  <c r="A291" i="2"/>
  <c r="A295" i="2"/>
  <c r="A257" i="2"/>
  <c r="A265" i="2"/>
  <c r="A273" i="2"/>
  <c r="A281" i="2"/>
  <c r="A289" i="2"/>
  <c r="A297" i="2"/>
  <c r="A301" i="2"/>
  <c r="A305" i="2"/>
  <c r="A309" i="2"/>
  <c r="A313" i="2"/>
  <c r="A317" i="2"/>
  <c r="A321" i="2"/>
  <c r="A325" i="2"/>
  <c r="A329" i="2"/>
  <c r="A333" i="2"/>
  <c r="A337" i="2"/>
  <c r="A341" i="2"/>
  <c r="A345" i="2"/>
  <c r="A349" i="2"/>
  <c r="A353" i="2"/>
  <c r="A357" i="2"/>
  <c r="A361" i="2"/>
  <c r="A365" i="2"/>
  <c r="A369" i="2"/>
  <c r="A373" i="2"/>
  <c r="A377" i="2"/>
  <c r="A381" i="2"/>
  <c r="A385" i="2"/>
  <c r="A389" i="2"/>
  <c r="A393" i="2"/>
  <c r="A397" i="2"/>
  <c r="A401" i="2"/>
  <c r="A405" i="2"/>
  <c r="A409" i="2"/>
  <c r="A413" i="2"/>
  <c r="A417" i="2"/>
  <c r="A421" i="2"/>
  <c r="A424" i="2"/>
  <c r="A426" i="2"/>
  <c r="A428" i="2"/>
  <c r="A430" i="2"/>
  <c r="A432" i="2"/>
  <c r="A434" i="2"/>
  <c r="A436" i="2"/>
  <c r="A438" i="2"/>
  <c r="A440" i="2"/>
  <c r="A442" i="2"/>
  <c r="A444" i="2"/>
  <c r="A446" i="2"/>
  <c r="A448" i="2"/>
  <c r="A450" i="2"/>
  <c r="A452" i="2"/>
  <c r="A454" i="2"/>
  <c r="A456" i="2"/>
  <c r="A458" i="2"/>
  <c r="A460" i="2"/>
  <c r="A462" i="2"/>
  <c r="A464" i="2"/>
  <c r="A466" i="2"/>
  <c r="A468" i="2"/>
  <c r="A470" i="2"/>
  <c r="A472" i="2"/>
  <c r="A474" i="2"/>
  <c r="A476" i="2"/>
  <c r="A478" i="2"/>
  <c r="A480" i="2"/>
  <c r="A482" i="2"/>
  <c r="A484" i="2"/>
  <c r="A486" i="2"/>
  <c r="A488" i="2"/>
  <c r="A490" i="2"/>
  <c r="A492" i="2"/>
  <c r="A494" i="2"/>
  <c r="A496" i="2"/>
  <c r="A498" i="2"/>
  <c r="A500" i="2"/>
  <c r="A422" i="2"/>
  <c r="A420" i="2"/>
  <c r="A418" i="2"/>
  <c r="A416" i="2"/>
  <c r="A414" i="2"/>
  <c r="A412" i="2"/>
  <c r="A410" i="2"/>
  <c r="A408" i="2"/>
  <c r="A406" i="2"/>
  <c r="A404" i="2"/>
  <c r="A402" i="2"/>
  <c r="A400" i="2"/>
  <c r="A398" i="2"/>
  <c r="A396" i="2"/>
  <c r="A394" i="2"/>
  <c r="A392" i="2"/>
  <c r="A390" i="2"/>
  <c r="A388" i="2"/>
  <c r="A386" i="2"/>
  <c r="A384" i="2"/>
  <c r="A382" i="2"/>
  <c r="A380" i="2"/>
  <c r="A378" i="2"/>
  <c r="A376" i="2"/>
  <c r="A374" i="2"/>
  <c r="A372" i="2"/>
  <c r="A370" i="2"/>
  <c r="A368" i="2"/>
  <c r="A366" i="2"/>
  <c r="A364" i="2"/>
  <c r="A362" i="2"/>
  <c r="A360" i="2"/>
  <c r="A358" i="2"/>
  <c r="A356" i="2"/>
  <c r="A354" i="2"/>
  <c r="A352" i="2"/>
  <c r="A350" i="2"/>
  <c r="A348" i="2"/>
  <c r="A346" i="2"/>
  <c r="A344" i="2"/>
  <c r="A342" i="2"/>
  <c r="A340" i="2"/>
  <c r="A338" i="2"/>
  <c r="A336" i="2"/>
  <c r="A334" i="2"/>
  <c r="A332" i="2"/>
  <c r="A330" i="2"/>
  <c r="A328" i="2"/>
  <c r="A326" i="2"/>
  <c r="A324" i="2"/>
  <c r="A322" i="2"/>
  <c r="A320" i="2"/>
  <c r="A318" i="2"/>
  <c r="A316" i="2"/>
  <c r="A314" i="2"/>
  <c r="A312" i="2"/>
  <c r="A310" i="2"/>
  <c r="A308" i="2"/>
  <c r="A306" i="2"/>
  <c r="A304" i="2"/>
  <c r="A302" i="2"/>
  <c r="A300" i="2"/>
  <c r="A298" i="2"/>
  <c r="A296" i="2"/>
  <c r="A294" i="2"/>
  <c r="A292" i="2"/>
  <c r="A290" i="2"/>
  <c r="A288" i="2"/>
  <c r="A286" i="2"/>
  <c r="A284" i="2"/>
  <c r="A282" i="2"/>
  <c r="A280" i="2"/>
  <c r="A278" i="2"/>
  <c r="A276" i="2"/>
  <c r="A274" i="2"/>
  <c r="A272" i="2"/>
  <c r="A270" i="2"/>
  <c r="A268" i="2"/>
  <c r="A266" i="2"/>
  <c r="A264" i="2"/>
  <c r="A262" i="2"/>
  <c r="A260" i="2"/>
  <c r="A258" i="2"/>
  <c r="A256" i="2"/>
  <c r="H248" i="2"/>
  <c r="H231" i="2"/>
  <c r="N20" i="2" l="1"/>
  <c r="O20" i="2"/>
  <c r="M20" i="2"/>
  <c r="F20" i="2"/>
  <c r="N36" i="2"/>
  <c r="O36" i="2"/>
  <c r="M36" i="2"/>
  <c r="F36" i="2"/>
  <c r="N52" i="2"/>
  <c r="O52" i="2"/>
  <c r="M52" i="2"/>
  <c r="F52" i="2"/>
  <c r="N68" i="2"/>
  <c r="O68" i="2"/>
  <c r="M68" i="2"/>
  <c r="F68" i="2"/>
  <c r="N84" i="2"/>
  <c r="O84" i="2"/>
  <c r="M84" i="2"/>
  <c r="F84" i="2"/>
  <c r="N100" i="2"/>
  <c r="M100" i="2"/>
  <c r="O100" i="2"/>
  <c r="F100" i="2"/>
  <c r="N116" i="2"/>
  <c r="M116" i="2"/>
  <c r="O116" i="2"/>
  <c r="F116" i="2"/>
  <c r="N132" i="2"/>
  <c r="O132" i="2"/>
  <c r="M132" i="2"/>
  <c r="F132" i="2"/>
  <c r="N148" i="2"/>
  <c r="O148" i="2"/>
  <c r="M148" i="2"/>
  <c r="F148" i="2"/>
  <c r="N164" i="2"/>
  <c r="O164" i="2"/>
  <c r="M164" i="2"/>
  <c r="F164" i="2"/>
  <c r="N180" i="2"/>
  <c r="O180" i="2"/>
  <c r="M180" i="2"/>
  <c r="F180" i="2"/>
  <c r="N196" i="2"/>
  <c r="O196" i="2"/>
  <c r="M196" i="2"/>
  <c r="F196" i="2"/>
  <c r="O212" i="2"/>
  <c r="M212" i="2"/>
  <c r="N212" i="2"/>
  <c r="F212" i="2"/>
  <c r="O228" i="2"/>
  <c r="M228" i="2"/>
  <c r="N228" i="2"/>
  <c r="F228" i="2"/>
  <c r="O244" i="2"/>
  <c r="M244" i="2"/>
  <c r="N244" i="2"/>
  <c r="F244" i="2"/>
  <c r="M10" i="2"/>
  <c r="N10" i="2"/>
  <c r="O10" i="2"/>
  <c r="F10" i="2"/>
  <c r="M26" i="2"/>
  <c r="N26" i="2"/>
  <c r="O26" i="2"/>
  <c r="F26" i="2"/>
  <c r="M42" i="2"/>
  <c r="O42" i="2"/>
  <c r="N42" i="2"/>
  <c r="F42" i="2"/>
  <c r="M58" i="2"/>
  <c r="O58" i="2"/>
  <c r="N58" i="2"/>
  <c r="F58" i="2"/>
  <c r="M74" i="2"/>
  <c r="O74" i="2"/>
  <c r="N74" i="2"/>
  <c r="F74" i="2"/>
  <c r="M90" i="2"/>
  <c r="O90" i="2"/>
  <c r="N90" i="2"/>
  <c r="F90" i="2"/>
  <c r="O106" i="2"/>
  <c r="M106" i="2"/>
  <c r="N106" i="2"/>
  <c r="F106" i="2"/>
  <c r="M122" i="2"/>
  <c r="N122" i="2"/>
  <c r="O122" i="2"/>
  <c r="F122" i="2"/>
  <c r="M138" i="2"/>
  <c r="N138" i="2"/>
  <c r="O138" i="2"/>
  <c r="F138" i="2"/>
  <c r="M154" i="2"/>
  <c r="N154" i="2"/>
  <c r="O154" i="2"/>
  <c r="F154" i="2"/>
  <c r="M170" i="2"/>
  <c r="N170" i="2"/>
  <c r="O170" i="2"/>
  <c r="F170" i="2"/>
  <c r="M186" i="2"/>
  <c r="N186" i="2"/>
  <c r="O186" i="2"/>
  <c r="F186" i="2"/>
  <c r="M202" i="2"/>
  <c r="N202" i="2"/>
  <c r="O202" i="2"/>
  <c r="F202" i="2"/>
  <c r="M218" i="2"/>
  <c r="N218" i="2"/>
  <c r="O218" i="2"/>
  <c r="F218" i="2"/>
  <c r="M234" i="2"/>
  <c r="N234" i="2"/>
  <c r="O234" i="2"/>
  <c r="F234" i="2"/>
  <c r="M250" i="2"/>
  <c r="N250" i="2"/>
  <c r="O250" i="2"/>
  <c r="F250" i="2"/>
  <c r="M19" i="2"/>
  <c r="N19" i="2"/>
  <c r="O19" i="2"/>
  <c r="F19" i="2"/>
  <c r="M35" i="2"/>
  <c r="N35" i="2"/>
  <c r="O35" i="2"/>
  <c r="F35" i="2"/>
  <c r="M51" i="2"/>
  <c r="N51" i="2"/>
  <c r="O51" i="2"/>
  <c r="F51" i="2"/>
  <c r="M67" i="2"/>
  <c r="N67" i="2"/>
  <c r="O67" i="2"/>
  <c r="F67" i="2"/>
  <c r="M83" i="2"/>
  <c r="N83" i="2"/>
  <c r="O83" i="2"/>
  <c r="F83" i="2"/>
  <c r="M99" i="2"/>
  <c r="O99" i="2"/>
  <c r="N99" i="2"/>
  <c r="F99" i="2"/>
  <c r="M115" i="2"/>
  <c r="O115" i="2"/>
  <c r="N115" i="2"/>
  <c r="F115" i="2"/>
  <c r="M131" i="2"/>
  <c r="N131" i="2"/>
  <c r="O131" i="2"/>
  <c r="F131" i="2"/>
  <c r="M147" i="2"/>
  <c r="N147" i="2"/>
  <c r="O147" i="2"/>
  <c r="F147" i="2"/>
  <c r="M163" i="2"/>
  <c r="N163" i="2"/>
  <c r="O163" i="2"/>
  <c r="F163" i="2"/>
  <c r="M179" i="2"/>
  <c r="N179" i="2"/>
  <c r="O179" i="2"/>
  <c r="F179" i="2"/>
  <c r="M195" i="2"/>
  <c r="N195" i="2"/>
  <c r="O195" i="2"/>
  <c r="F195" i="2"/>
  <c r="N211" i="2"/>
  <c r="O211" i="2"/>
  <c r="M211" i="2"/>
  <c r="F211" i="2"/>
  <c r="N227" i="2"/>
  <c r="O227" i="2"/>
  <c r="M227" i="2"/>
  <c r="F227" i="2"/>
  <c r="N243" i="2"/>
  <c r="O243" i="2"/>
  <c r="M243" i="2"/>
  <c r="F243" i="2"/>
  <c r="H250" i="2"/>
  <c r="N24" i="2"/>
  <c r="O24" i="2"/>
  <c r="M24" i="2"/>
  <c r="F24" i="2"/>
  <c r="N40" i="2"/>
  <c r="O40" i="2"/>
  <c r="M40" i="2"/>
  <c r="F40" i="2"/>
  <c r="N56" i="2"/>
  <c r="O56" i="2"/>
  <c r="M56" i="2"/>
  <c r="F56" i="2"/>
  <c r="N72" i="2"/>
  <c r="O72" i="2"/>
  <c r="M72" i="2"/>
  <c r="F72" i="2"/>
  <c r="N88" i="2"/>
  <c r="O88" i="2"/>
  <c r="M88" i="2"/>
  <c r="F88" i="2"/>
  <c r="N104" i="2"/>
  <c r="M104" i="2"/>
  <c r="O104" i="2"/>
  <c r="F104" i="2"/>
  <c r="M120" i="2"/>
  <c r="N120" i="2"/>
  <c r="O120" i="2"/>
  <c r="F120" i="2"/>
  <c r="N136" i="2"/>
  <c r="O136" i="2"/>
  <c r="M136" i="2"/>
  <c r="F136" i="2"/>
  <c r="N152" i="2"/>
  <c r="O152" i="2"/>
  <c r="M152" i="2"/>
  <c r="F152" i="2"/>
  <c r="N168" i="2"/>
  <c r="O168" i="2"/>
  <c r="M168" i="2"/>
  <c r="F168" i="2"/>
  <c r="N184" i="2"/>
  <c r="O184" i="2"/>
  <c r="M184" i="2"/>
  <c r="F184" i="2"/>
  <c r="N200" i="2"/>
  <c r="O200" i="2"/>
  <c r="M200" i="2"/>
  <c r="F200" i="2"/>
  <c r="O216" i="2"/>
  <c r="M216" i="2"/>
  <c r="N216" i="2"/>
  <c r="F216" i="2"/>
  <c r="O232" i="2"/>
  <c r="M232" i="2"/>
  <c r="N232" i="2"/>
  <c r="F232" i="2"/>
  <c r="O248" i="2"/>
  <c r="M248" i="2"/>
  <c r="N248" i="2"/>
  <c r="F248" i="2"/>
  <c r="M14" i="2"/>
  <c r="N14" i="2"/>
  <c r="O14" i="2"/>
  <c r="F14" i="2"/>
  <c r="M30" i="2"/>
  <c r="N30" i="2"/>
  <c r="O30" i="2"/>
  <c r="F30" i="2"/>
  <c r="M46" i="2"/>
  <c r="O46" i="2"/>
  <c r="N46" i="2"/>
  <c r="F46" i="2"/>
  <c r="M62" i="2"/>
  <c r="O62" i="2"/>
  <c r="N62" i="2"/>
  <c r="F62" i="2"/>
  <c r="M78" i="2"/>
  <c r="O78" i="2"/>
  <c r="N78" i="2"/>
  <c r="F78" i="2"/>
  <c r="M94" i="2"/>
  <c r="O94" i="2"/>
  <c r="N94" i="2"/>
  <c r="F94" i="2"/>
  <c r="O110" i="2"/>
  <c r="N110" i="2"/>
  <c r="M110" i="2"/>
  <c r="F110" i="2"/>
  <c r="M126" i="2"/>
  <c r="N126" i="2"/>
  <c r="O126" i="2"/>
  <c r="F126" i="2"/>
  <c r="M142" i="2"/>
  <c r="N142" i="2"/>
  <c r="O142" i="2"/>
  <c r="F142" i="2"/>
  <c r="M158" i="2"/>
  <c r="N158" i="2"/>
  <c r="O158" i="2"/>
  <c r="F158" i="2"/>
  <c r="M174" i="2"/>
  <c r="N174" i="2"/>
  <c r="O174" i="2"/>
  <c r="F174" i="2"/>
  <c r="M190" i="2"/>
  <c r="N190" i="2"/>
  <c r="O190" i="2"/>
  <c r="F190" i="2"/>
  <c r="M206" i="2"/>
  <c r="N206" i="2"/>
  <c r="O206" i="2"/>
  <c r="F206" i="2"/>
  <c r="M222" i="2"/>
  <c r="N222" i="2"/>
  <c r="O222" i="2"/>
  <c r="F222" i="2"/>
  <c r="M238" i="2"/>
  <c r="N238" i="2"/>
  <c r="O238" i="2"/>
  <c r="F238" i="2"/>
  <c r="M7" i="2"/>
  <c r="N7" i="2"/>
  <c r="O7" i="2"/>
  <c r="F7" i="2"/>
  <c r="M23" i="2"/>
  <c r="N23" i="2"/>
  <c r="O23" i="2"/>
  <c r="F23" i="2"/>
  <c r="M39" i="2"/>
  <c r="N39" i="2"/>
  <c r="O39" i="2"/>
  <c r="F39" i="2"/>
  <c r="M55" i="2"/>
  <c r="N55" i="2"/>
  <c r="O55" i="2"/>
  <c r="F55" i="2"/>
  <c r="M71" i="2"/>
  <c r="N71" i="2"/>
  <c r="O71" i="2"/>
  <c r="F71" i="2"/>
  <c r="M87" i="2"/>
  <c r="N87" i="2"/>
  <c r="O87" i="2"/>
  <c r="F87" i="2"/>
  <c r="M103" i="2"/>
  <c r="N103" i="2"/>
  <c r="O103" i="2"/>
  <c r="F103" i="2"/>
  <c r="M119" i="2"/>
  <c r="N119" i="2"/>
  <c r="O119" i="2"/>
  <c r="F119" i="2"/>
  <c r="M135" i="2"/>
  <c r="N135" i="2"/>
  <c r="O135" i="2"/>
  <c r="F135" i="2"/>
  <c r="M151" i="2"/>
  <c r="N151" i="2"/>
  <c r="O151" i="2"/>
  <c r="F151" i="2"/>
  <c r="M167" i="2"/>
  <c r="N167" i="2"/>
  <c r="O167" i="2"/>
  <c r="F167" i="2"/>
  <c r="M183" i="2"/>
  <c r="N183" i="2"/>
  <c r="O183" i="2"/>
  <c r="F183" i="2"/>
  <c r="M199" i="2"/>
  <c r="N199" i="2"/>
  <c r="O199" i="2"/>
  <c r="F199" i="2"/>
  <c r="N215" i="2"/>
  <c r="O215" i="2"/>
  <c r="M215" i="2"/>
  <c r="F215" i="2"/>
  <c r="N231" i="2"/>
  <c r="O231" i="2"/>
  <c r="M231" i="2"/>
  <c r="F231" i="2"/>
  <c r="N247" i="2"/>
  <c r="O247" i="2"/>
  <c r="M247" i="2"/>
  <c r="F247" i="2"/>
  <c r="N12" i="2"/>
  <c r="O12" i="2"/>
  <c r="M12" i="2"/>
  <c r="F12" i="2"/>
  <c r="N28" i="2"/>
  <c r="O28" i="2"/>
  <c r="M28" i="2"/>
  <c r="F28" i="2"/>
  <c r="N44" i="2"/>
  <c r="O44" i="2"/>
  <c r="M44" i="2"/>
  <c r="F44" i="2"/>
  <c r="N60" i="2"/>
  <c r="O60" i="2"/>
  <c r="M60" i="2"/>
  <c r="F60" i="2"/>
  <c r="N76" i="2"/>
  <c r="O76" i="2"/>
  <c r="M76" i="2"/>
  <c r="F76" i="2"/>
  <c r="N92" i="2"/>
  <c r="O92" i="2"/>
  <c r="M92" i="2"/>
  <c r="F92" i="2"/>
  <c r="N108" i="2"/>
  <c r="M108" i="2"/>
  <c r="O108" i="2"/>
  <c r="F108" i="2"/>
  <c r="N124" i="2"/>
  <c r="O124" i="2"/>
  <c r="M124" i="2"/>
  <c r="F124" i="2"/>
  <c r="N140" i="2"/>
  <c r="O140" i="2"/>
  <c r="M140" i="2"/>
  <c r="F140" i="2"/>
  <c r="N156" i="2"/>
  <c r="O156" i="2"/>
  <c r="M156" i="2"/>
  <c r="F156" i="2"/>
  <c r="N172" i="2"/>
  <c r="O172" i="2"/>
  <c r="M172" i="2"/>
  <c r="F172" i="2"/>
  <c r="N188" i="2"/>
  <c r="O188" i="2"/>
  <c r="M188" i="2"/>
  <c r="F188" i="2"/>
  <c r="N204" i="2"/>
  <c r="O204" i="2"/>
  <c r="M204" i="2"/>
  <c r="F204" i="2"/>
  <c r="O220" i="2"/>
  <c r="M220" i="2"/>
  <c r="N220" i="2"/>
  <c r="F220" i="2"/>
  <c r="O236" i="2"/>
  <c r="M236" i="2"/>
  <c r="N236" i="2"/>
  <c r="F236" i="2"/>
  <c r="O252" i="2"/>
  <c r="M252" i="2"/>
  <c r="N252" i="2"/>
  <c r="F252" i="2"/>
  <c r="M18" i="2"/>
  <c r="N18" i="2"/>
  <c r="O18" i="2"/>
  <c r="F18" i="2"/>
  <c r="M34" i="2"/>
  <c r="N34" i="2"/>
  <c r="O34" i="2"/>
  <c r="F34" i="2"/>
  <c r="M50" i="2"/>
  <c r="O50" i="2"/>
  <c r="N50" i="2"/>
  <c r="F50" i="2"/>
  <c r="M66" i="2"/>
  <c r="O66" i="2"/>
  <c r="N66" i="2"/>
  <c r="F66" i="2"/>
  <c r="M82" i="2"/>
  <c r="O82" i="2"/>
  <c r="N82" i="2"/>
  <c r="F82" i="2"/>
  <c r="O98" i="2"/>
  <c r="M98" i="2"/>
  <c r="N98" i="2"/>
  <c r="F98" i="2"/>
  <c r="O114" i="2"/>
  <c r="M114" i="2"/>
  <c r="N114" i="2"/>
  <c r="F114" i="2"/>
  <c r="M130" i="2"/>
  <c r="N130" i="2"/>
  <c r="O130" i="2"/>
  <c r="F130" i="2"/>
  <c r="M146" i="2"/>
  <c r="N146" i="2"/>
  <c r="O146" i="2"/>
  <c r="F146" i="2"/>
  <c r="M162" i="2"/>
  <c r="N162" i="2"/>
  <c r="O162" i="2"/>
  <c r="F162" i="2"/>
  <c r="M178" i="2"/>
  <c r="N178" i="2"/>
  <c r="O178" i="2"/>
  <c r="F178" i="2"/>
  <c r="M194" i="2"/>
  <c r="N194" i="2"/>
  <c r="O194" i="2"/>
  <c r="F194" i="2"/>
  <c r="M210" i="2"/>
  <c r="N210" i="2"/>
  <c r="O210" i="2"/>
  <c r="F210" i="2"/>
  <c r="M226" i="2"/>
  <c r="N226" i="2"/>
  <c r="O226" i="2"/>
  <c r="F226" i="2"/>
  <c r="M242" i="2"/>
  <c r="N242" i="2"/>
  <c r="O242" i="2"/>
  <c r="F242" i="2"/>
  <c r="M11" i="2"/>
  <c r="N11" i="2"/>
  <c r="O11" i="2"/>
  <c r="F11" i="2"/>
  <c r="M27" i="2"/>
  <c r="N27" i="2"/>
  <c r="O27" i="2"/>
  <c r="F27" i="2"/>
  <c r="M43" i="2"/>
  <c r="N43" i="2"/>
  <c r="O43" i="2"/>
  <c r="F43" i="2"/>
  <c r="M59" i="2"/>
  <c r="N59" i="2"/>
  <c r="O59" i="2"/>
  <c r="F59" i="2"/>
  <c r="M75" i="2"/>
  <c r="N75" i="2"/>
  <c r="O75" i="2"/>
  <c r="F75" i="2"/>
  <c r="M91" i="2"/>
  <c r="N91" i="2"/>
  <c r="O91" i="2"/>
  <c r="F91" i="2"/>
  <c r="M107" i="2"/>
  <c r="O107" i="2"/>
  <c r="N107" i="2"/>
  <c r="F107" i="2"/>
  <c r="M123" i="2"/>
  <c r="N123" i="2"/>
  <c r="O123" i="2"/>
  <c r="F123" i="2"/>
  <c r="M139" i="2"/>
  <c r="N139" i="2"/>
  <c r="O139" i="2"/>
  <c r="F139" i="2"/>
  <c r="M155" i="2"/>
  <c r="N155" i="2"/>
  <c r="O155" i="2"/>
  <c r="F155" i="2"/>
  <c r="M171" i="2"/>
  <c r="N171" i="2"/>
  <c r="O171" i="2"/>
  <c r="F171" i="2"/>
  <c r="M187" i="2"/>
  <c r="N187" i="2"/>
  <c r="O187" i="2"/>
  <c r="F187" i="2"/>
  <c r="M203" i="2"/>
  <c r="N203" i="2"/>
  <c r="O203" i="2"/>
  <c r="F203" i="2"/>
  <c r="N219" i="2"/>
  <c r="O219" i="2"/>
  <c r="M219" i="2"/>
  <c r="F219" i="2"/>
  <c r="N235" i="2"/>
  <c r="O235" i="2"/>
  <c r="M235" i="2"/>
  <c r="F235" i="2"/>
  <c r="N251" i="2"/>
  <c r="O251" i="2"/>
  <c r="M251" i="2"/>
  <c r="F251" i="2"/>
  <c r="H244" i="2"/>
  <c r="H228" i="2"/>
  <c r="N16" i="2"/>
  <c r="O16" i="2"/>
  <c r="M16" i="2"/>
  <c r="F16" i="2"/>
  <c r="N32" i="2"/>
  <c r="O32" i="2"/>
  <c r="M32" i="2"/>
  <c r="F32" i="2"/>
  <c r="N48" i="2"/>
  <c r="O48" i="2"/>
  <c r="M48" i="2"/>
  <c r="F48" i="2"/>
  <c r="N64" i="2"/>
  <c r="O64" i="2"/>
  <c r="M64" i="2"/>
  <c r="F64" i="2"/>
  <c r="N80" i="2"/>
  <c r="O80" i="2"/>
  <c r="M80" i="2"/>
  <c r="F80" i="2"/>
  <c r="N96" i="2"/>
  <c r="M96" i="2"/>
  <c r="O96" i="2"/>
  <c r="F96" i="2"/>
  <c r="N112" i="2"/>
  <c r="M112" i="2"/>
  <c r="O112" i="2"/>
  <c r="F112" i="2"/>
  <c r="N128" i="2"/>
  <c r="O128" i="2"/>
  <c r="M128" i="2"/>
  <c r="F128" i="2"/>
  <c r="N144" i="2"/>
  <c r="O144" i="2"/>
  <c r="M144" i="2"/>
  <c r="F144" i="2"/>
  <c r="N160" i="2"/>
  <c r="O160" i="2"/>
  <c r="M160" i="2"/>
  <c r="F160" i="2"/>
  <c r="N176" i="2"/>
  <c r="O176" i="2"/>
  <c r="M176" i="2"/>
  <c r="F176" i="2"/>
  <c r="N192" i="2"/>
  <c r="O192" i="2"/>
  <c r="M192" i="2"/>
  <c r="F192" i="2"/>
  <c r="O208" i="2"/>
  <c r="M208" i="2"/>
  <c r="N208" i="2"/>
  <c r="F208" i="2"/>
  <c r="O224" i="2"/>
  <c r="M224" i="2"/>
  <c r="N224" i="2"/>
  <c r="F224" i="2"/>
  <c r="O240" i="2"/>
  <c r="M240" i="2"/>
  <c r="N240" i="2"/>
  <c r="F240" i="2"/>
  <c r="O6" i="2"/>
  <c r="M6" i="2"/>
  <c r="N6" i="2"/>
  <c r="F6" i="2"/>
  <c r="M22" i="2"/>
  <c r="N22" i="2"/>
  <c r="O22" i="2"/>
  <c r="F22" i="2"/>
  <c r="M38" i="2"/>
  <c r="N38" i="2"/>
  <c r="O38" i="2"/>
  <c r="F38" i="2"/>
  <c r="M54" i="2"/>
  <c r="O54" i="2"/>
  <c r="N54" i="2"/>
  <c r="F54" i="2"/>
  <c r="M70" i="2"/>
  <c r="O70" i="2"/>
  <c r="N70" i="2"/>
  <c r="F70" i="2"/>
  <c r="M86" i="2"/>
  <c r="O86" i="2"/>
  <c r="N86" i="2"/>
  <c r="F86" i="2"/>
  <c r="O102" i="2"/>
  <c r="N102" i="2"/>
  <c r="M102" i="2"/>
  <c r="F102" i="2"/>
  <c r="O118" i="2"/>
  <c r="N118" i="2"/>
  <c r="M118" i="2"/>
  <c r="F118" i="2"/>
  <c r="M134" i="2"/>
  <c r="N134" i="2"/>
  <c r="O134" i="2"/>
  <c r="F134" i="2"/>
  <c r="M150" i="2"/>
  <c r="N150" i="2"/>
  <c r="O150" i="2"/>
  <c r="F150" i="2"/>
  <c r="M166" i="2"/>
  <c r="N166" i="2"/>
  <c r="O166" i="2"/>
  <c r="F166" i="2"/>
  <c r="M182" i="2"/>
  <c r="N182" i="2"/>
  <c r="O182" i="2"/>
  <c r="F182" i="2"/>
  <c r="M198" i="2"/>
  <c r="N198" i="2"/>
  <c r="O198" i="2"/>
  <c r="F198" i="2"/>
  <c r="M214" i="2"/>
  <c r="N214" i="2"/>
  <c r="O214" i="2"/>
  <c r="F214" i="2"/>
  <c r="M230" i="2"/>
  <c r="P230" i="2" s="1"/>
  <c r="U230" i="2" s="1"/>
  <c r="N230" i="2"/>
  <c r="O230" i="2"/>
  <c r="F230" i="2"/>
  <c r="M246" i="2"/>
  <c r="N246" i="2"/>
  <c r="O246" i="2"/>
  <c r="F246" i="2"/>
  <c r="M15" i="2"/>
  <c r="N15" i="2"/>
  <c r="O15" i="2"/>
  <c r="F15" i="2"/>
  <c r="M31" i="2"/>
  <c r="N31" i="2"/>
  <c r="O31" i="2"/>
  <c r="F31" i="2"/>
  <c r="M47" i="2"/>
  <c r="N47" i="2"/>
  <c r="O47" i="2"/>
  <c r="F47" i="2"/>
  <c r="M63" i="2"/>
  <c r="N63" i="2"/>
  <c r="O63" i="2"/>
  <c r="F63" i="2"/>
  <c r="M79" i="2"/>
  <c r="N79" i="2"/>
  <c r="O79" i="2"/>
  <c r="F79" i="2"/>
  <c r="M95" i="2"/>
  <c r="N95" i="2"/>
  <c r="O95" i="2"/>
  <c r="F95" i="2"/>
  <c r="M111" i="2"/>
  <c r="N111" i="2"/>
  <c r="O111" i="2"/>
  <c r="F111" i="2"/>
  <c r="M127" i="2"/>
  <c r="N127" i="2"/>
  <c r="O127" i="2"/>
  <c r="F127" i="2"/>
  <c r="M143" i="2"/>
  <c r="N143" i="2"/>
  <c r="O143" i="2"/>
  <c r="F143" i="2"/>
  <c r="M159" i="2"/>
  <c r="N159" i="2"/>
  <c r="O159" i="2"/>
  <c r="F159" i="2"/>
  <c r="M175" i="2"/>
  <c r="N175" i="2"/>
  <c r="O175" i="2"/>
  <c r="F175" i="2"/>
  <c r="M191" i="2"/>
  <c r="N191" i="2"/>
  <c r="O191" i="2"/>
  <c r="F191" i="2"/>
  <c r="N207" i="2"/>
  <c r="O207" i="2"/>
  <c r="M207" i="2"/>
  <c r="F207" i="2"/>
  <c r="N223" i="2"/>
  <c r="O223" i="2"/>
  <c r="M223" i="2"/>
  <c r="F223" i="2"/>
  <c r="N239" i="2"/>
  <c r="O239" i="2"/>
  <c r="M239" i="2"/>
  <c r="F239" i="2"/>
  <c r="N260" i="2"/>
  <c r="O260" i="2"/>
  <c r="M260" i="2"/>
  <c r="F260" i="2"/>
  <c r="N268" i="2"/>
  <c r="M268" i="2"/>
  <c r="O268" i="2"/>
  <c r="F268" i="2"/>
  <c r="N276" i="2"/>
  <c r="O276" i="2"/>
  <c r="M276" i="2"/>
  <c r="F276" i="2"/>
  <c r="N284" i="2"/>
  <c r="O284" i="2"/>
  <c r="M284" i="2"/>
  <c r="F284" i="2"/>
  <c r="N292" i="2"/>
  <c r="O292" i="2"/>
  <c r="M292" i="2"/>
  <c r="F292" i="2"/>
  <c r="N300" i="2"/>
  <c r="M300" i="2"/>
  <c r="O300" i="2"/>
  <c r="F300" i="2"/>
  <c r="N308" i="2"/>
  <c r="O308" i="2"/>
  <c r="M308" i="2"/>
  <c r="F308" i="2"/>
  <c r="N316" i="2"/>
  <c r="M316" i="2"/>
  <c r="O316" i="2"/>
  <c r="F316" i="2"/>
  <c r="N324" i="2"/>
  <c r="O324" i="2"/>
  <c r="M324" i="2"/>
  <c r="F324" i="2"/>
  <c r="N332" i="2"/>
  <c r="M332" i="2"/>
  <c r="O332" i="2"/>
  <c r="F332" i="2"/>
  <c r="N340" i="2"/>
  <c r="O340" i="2"/>
  <c r="M340" i="2"/>
  <c r="F340" i="2"/>
  <c r="N348" i="2"/>
  <c r="O348" i="2"/>
  <c r="M348" i="2"/>
  <c r="F348" i="2"/>
  <c r="N356" i="2"/>
  <c r="O356" i="2"/>
  <c r="M356" i="2"/>
  <c r="F356" i="2"/>
  <c r="N364" i="2"/>
  <c r="M364" i="2"/>
  <c r="O364" i="2"/>
  <c r="F364" i="2"/>
  <c r="O372" i="2"/>
  <c r="M372" i="2"/>
  <c r="N372" i="2"/>
  <c r="F372" i="2"/>
  <c r="O380" i="2"/>
  <c r="M380" i="2"/>
  <c r="N380" i="2"/>
  <c r="F380" i="2"/>
  <c r="O388" i="2"/>
  <c r="M388" i="2"/>
  <c r="N388" i="2"/>
  <c r="F388" i="2"/>
  <c r="O396" i="2"/>
  <c r="M396" i="2"/>
  <c r="N396" i="2"/>
  <c r="F396" i="2"/>
  <c r="O404" i="2"/>
  <c r="N404" i="2"/>
  <c r="M404" i="2"/>
  <c r="F404" i="2"/>
  <c r="O412" i="2"/>
  <c r="M412" i="2"/>
  <c r="N412" i="2"/>
  <c r="F412" i="2"/>
  <c r="O420" i="2"/>
  <c r="M420" i="2"/>
  <c r="N420" i="2"/>
  <c r="F420" i="2"/>
  <c r="O496" i="2"/>
  <c r="M496" i="2"/>
  <c r="N496" i="2"/>
  <c r="F496" i="2"/>
  <c r="O488" i="2"/>
  <c r="N488" i="2"/>
  <c r="M488" i="2"/>
  <c r="F488" i="2"/>
  <c r="O480" i="2"/>
  <c r="M480" i="2"/>
  <c r="N480" i="2"/>
  <c r="F480" i="2"/>
  <c r="O472" i="2"/>
  <c r="N472" i="2"/>
  <c r="M472" i="2"/>
  <c r="F472" i="2"/>
  <c r="O464" i="2"/>
  <c r="M464" i="2"/>
  <c r="N464" i="2"/>
  <c r="F464" i="2"/>
  <c r="O456" i="2"/>
  <c r="N456" i="2"/>
  <c r="M456" i="2"/>
  <c r="F456" i="2"/>
  <c r="O448" i="2"/>
  <c r="M448" i="2"/>
  <c r="N448" i="2"/>
  <c r="F448" i="2"/>
  <c r="O440" i="2"/>
  <c r="N440" i="2"/>
  <c r="M440" i="2"/>
  <c r="F440" i="2"/>
  <c r="O432" i="2"/>
  <c r="M432" i="2"/>
  <c r="N432" i="2"/>
  <c r="F432" i="2"/>
  <c r="O424" i="2"/>
  <c r="N424" i="2"/>
  <c r="M424" i="2"/>
  <c r="F424" i="2"/>
  <c r="M409" i="2"/>
  <c r="N409" i="2"/>
  <c r="O409" i="2"/>
  <c r="F409" i="2"/>
  <c r="N393" i="2"/>
  <c r="M393" i="2"/>
  <c r="O393" i="2"/>
  <c r="F393" i="2"/>
  <c r="M377" i="2"/>
  <c r="N377" i="2"/>
  <c r="O377" i="2"/>
  <c r="F377" i="2"/>
  <c r="O361" i="2"/>
  <c r="M361" i="2"/>
  <c r="N361" i="2"/>
  <c r="F361" i="2"/>
  <c r="O345" i="2"/>
  <c r="M345" i="2"/>
  <c r="N345" i="2"/>
  <c r="F345" i="2"/>
  <c r="O329" i="2"/>
  <c r="N329" i="2"/>
  <c r="M329" i="2"/>
  <c r="F329" i="2"/>
  <c r="O313" i="2"/>
  <c r="M313" i="2"/>
  <c r="N313" i="2"/>
  <c r="F313" i="2"/>
  <c r="O297" i="2"/>
  <c r="M297" i="2"/>
  <c r="N297" i="2"/>
  <c r="F297" i="2"/>
  <c r="O265" i="2"/>
  <c r="M265" i="2"/>
  <c r="N265" i="2"/>
  <c r="F265" i="2"/>
  <c r="M287" i="2"/>
  <c r="N287" i="2"/>
  <c r="O287" i="2"/>
  <c r="F287" i="2"/>
  <c r="M271" i="2"/>
  <c r="N271" i="2"/>
  <c r="O271" i="2"/>
  <c r="F271" i="2"/>
  <c r="M255" i="2"/>
  <c r="N255" i="2"/>
  <c r="O255" i="2"/>
  <c r="F255" i="2"/>
  <c r="M307" i="2"/>
  <c r="N307" i="2"/>
  <c r="O307" i="2"/>
  <c r="F307" i="2"/>
  <c r="M339" i="2"/>
  <c r="N339" i="2"/>
  <c r="O339" i="2"/>
  <c r="F339" i="2"/>
  <c r="N371" i="2"/>
  <c r="M371" i="2"/>
  <c r="O371" i="2"/>
  <c r="F371" i="2"/>
  <c r="N403" i="2"/>
  <c r="M403" i="2"/>
  <c r="O403" i="2"/>
  <c r="F403" i="2"/>
  <c r="O429" i="2"/>
  <c r="M429" i="2"/>
  <c r="N429" i="2"/>
  <c r="F429" i="2"/>
  <c r="O445" i="2"/>
  <c r="M445" i="2"/>
  <c r="N445" i="2"/>
  <c r="F445" i="2"/>
  <c r="O461" i="2"/>
  <c r="N461" i="2"/>
  <c r="M461" i="2"/>
  <c r="F461" i="2"/>
  <c r="O477" i="2"/>
  <c r="M477" i="2"/>
  <c r="N477" i="2"/>
  <c r="F477" i="2"/>
  <c r="O493" i="2"/>
  <c r="M493" i="2"/>
  <c r="N493" i="2"/>
  <c r="F493" i="2"/>
  <c r="O277" i="2"/>
  <c r="M277" i="2"/>
  <c r="N277" i="2"/>
  <c r="F277" i="2"/>
  <c r="M319" i="2"/>
  <c r="N319" i="2"/>
  <c r="O319" i="2"/>
  <c r="F319" i="2"/>
  <c r="M351" i="2"/>
  <c r="N351" i="2"/>
  <c r="O351" i="2"/>
  <c r="F351" i="2"/>
  <c r="N383" i="2"/>
  <c r="O383" i="2"/>
  <c r="M383" i="2"/>
  <c r="F383" i="2"/>
  <c r="N415" i="2"/>
  <c r="O415" i="2"/>
  <c r="M415" i="2"/>
  <c r="F415" i="2"/>
  <c r="N435" i="2"/>
  <c r="M435" i="2"/>
  <c r="O435" i="2"/>
  <c r="F435" i="2"/>
  <c r="N451" i="2"/>
  <c r="M451" i="2"/>
  <c r="O451" i="2"/>
  <c r="F451" i="2"/>
  <c r="N467" i="2"/>
  <c r="M467" i="2"/>
  <c r="O467" i="2"/>
  <c r="F467" i="2"/>
  <c r="N483" i="2"/>
  <c r="M483" i="2"/>
  <c r="O483" i="2"/>
  <c r="F483" i="2"/>
  <c r="N499" i="2"/>
  <c r="M499" i="2"/>
  <c r="O499" i="2"/>
  <c r="F499" i="2"/>
  <c r="N262" i="2"/>
  <c r="O262" i="2"/>
  <c r="M262" i="2"/>
  <c r="F262" i="2"/>
  <c r="M270" i="2"/>
  <c r="O270" i="2"/>
  <c r="N270" i="2"/>
  <c r="F270" i="2"/>
  <c r="N278" i="2"/>
  <c r="O278" i="2"/>
  <c r="M278" i="2"/>
  <c r="F278" i="2"/>
  <c r="O286" i="2"/>
  <c r="M286" i="2"/>
  <c r="N286" i="2"/>
  <c r="F286" i="2"/>
  <c r="N294" i="2"/>
  <c r="M294" i="2"/>
  <c r="O294" i="2"/>
  <c r="F294" i="2"/>
  <c r="M302" i="2"/>
  <c r="N302" i="2"/>
  <c r="O302" i="2"/>
  <c r="F302" i="2"/>
  <c r="N310" i="2"/>
  <c r="O310" i="2"/>
  <c r="M310" i="2"/>
  <c r="F310" i="2"/>
  <c r="M318" i="2"/>
  <c r="N318" i="2"/>
  <c r="O318" i="2"/>
  <c r="F318" i="2"/>
  <c r="N326" i="2"/>
  <c r="M326" i="2"/>
  <c r="O326" i="2"/>
  <c r="F326" i="2"/>
  <c r="N334" i="2"/>
  <c r="O334" i="2"/>
  <c r="M334" i="2"/>
  <c r="F334" i="2"/>
  <c r="N342" i="2"/>
  <c r="M342" i="2"/>
  <c r="O342" i="2"/>
  <c r="F342" i="2"/>
  <c r="O350" i="2"/>
  <c r="M350" i="2"/>
  <c r="N350" i="2"/>
  <c r="F350" i="2"/>
  <c r="N358" i="2"/>
  <c r="M358" i="2"/>
  <c r="O358" i="2"/>
  <c r="F358" i="2"/>
  <c r="M366" i="2"/>
  <c r="N366" i="2"/>
  <c r="O366" i="2"/>
  <c r="F366" i="2"/>
  <c r="M374" i="2"/>
  <c r="O374" i="2"/>
  <c r="N374" i="2"/>
  <c r="F374" i="2"/>
  <c r="M382" i="2"/>
  <c r="N382" i="2"/>
  <c r="O382" i="2"/>
  <c r="F382" i="2"/>
  <c r="M390" i="2"/>
  <c r="O390" i="2"/>
  <c r="N390" i="2"/>
  <c r="F390" i="2"/>
  <c r="M398" i="2"/>
  <c r="N398" i="2"/>
  <c r="O398" i="2"/>
  <c r="F398" i="2"/>
  <c r="M406" i="2"/>
  <c r="O406" i="2"/>
  <c r="N406" i="2"/>
  <c r="F406" i="2"/>
  <c r="M414" i="2"/>
  <c r="N414" i="2"/>
  <c r="O414" i="2"/>
  <c r="F414" i="2"/>
  <c r="M422" i="2"/>
  <c r="O422" i="2"/>
  <c r="N422" i="2"/>
  <c r="F422" i="2"/>
  <c r="M494" i="2"/>
  <c r="N494" i="2"/>
  <c r="O494" i="2"/>
  <c r="F494" i="2"/>
  <c r="M486" i="2"/>
  <c r="O486" i="2"/>
  <c r="N486" i="2"/>
  <c r="F486" i="2"/>
  <c r="M478" i="2"/>
  <c r="N478" i="2"/>
  <c r="O478" i="2"/>
  <c r="F478" i="2"/>
  <c r="M470" i="2"/>
  <c r="O470" i="2"/>
  <c r="N470" i="2"/>
  <c r="F470" i="2"/>
  <c r="M462" i="2"/>
  <c r="N462" i="2"/>
  <c r="O462" i="2"/>
  <c r="F462" i="2"/>
  <c r="M454" i="2"/>
  <c r="O454" i="2"/>
  <c r="N454" i="2"/>
  <c r="F454" i="2"/>
  <c r="M446" i="2"/>
  <c r="N446" i="2"/>
  <c r="O446" i="2"/>
  <c r="F446" i="2"/>
  <c r="M438" i="2"/>
  <c r="O438" i="2"/>
  <c r="N438" i="2"/>
  <c r="F438" i="2"/>
  <c r="M430" i="2"/>
  <c r="N430" i="2"/>
  <c r="O430" i="2"/>
  <c r="F430" i="2"/>
  <c r="M421" i="2"/>
  <c r="N421" i="2"/>
  <c r="O421" i="2"/>
  <c r="F421" i="2"/>
  <c r="M405" i="2"/>
  <c r="N405" i="2"/>
  <c r="O405" i="2"/>
  <c r="F405" i="2"/>
  <c r="M389" i="2"/>
  <c r="N389" i="2"/>
  <c r="O389" i="2"/>
  <c r="F389" i="2"/>
  <c r="M373" i="2"/>
  <c r="O373" i="2"/>
  <c r="N373" i="2"/>
  <c r="F373" i="2"/>
  <c r="O357" i="2"/>
  <c r="M357" i="2"/>
  <c r="N357" i="2"/>
  <c r="F357" i="2"/>
  <c r="O341" i="2"/>
  <c r="N341" i="2"/>
  <c r="M341" i="2"/>
  <c r="F341" i="2"/>
  <c r="O325" i="2"/>
  <c r="M325" i="2"/>
  <c r="N325" i="2"/>
  <c r="F325" i="2"/>
  <c r="O309" i="2"/>
  <c r="M309" i="2"/>
  <c r="N309" i="2"/>
  <c r="F309" i="2"/>
  <c r="O289" i="2"/>
  <c r="M289" i="2"/>
  <c r="N289" i="2"/>
  <c r="F289" i="2"/>
  <c r="O257" i="2"/>
  <c r="M257" i="2"/>
  <c r="N257" i="2"/>
  <c r="F257" i="2"/>
  <c r="M283" i="2"/>
  <c r="O283" i="2"/>
  <c r="N283" i="2"/>
  <c r="F283" i="2"/>
  <c r="M267" i="2"/>
  <c r="O267" i="2"/>
  <c r="N267" i="2"/>
  <c r="F267" i="2"/>
  <c r="M254" i="2"/>
  <c r="N254" i="2"/>
  <c r="O254" i="2"/>
  <c r="F254" i="2"/>
  <c r="M315" i="2"/>
  <c r="O315" i="2"/>
  <c r="N315" i="2"/>
  <c r="F315" i="2"/>
  <c r="M347" i="2"/>
  <c r="O347" i="2"/>
  <c r="N347" i="2"/>
  <c r="F347" i="2"/>
  <c r="N379" i="2"/>
  <c r="M379" i="2"/>
  <c r="O379" i="2"/>
  <c r="F379" i="2"/>
  <c r="N411" i="2"/>
  <c r="M411" i="2"/>
  <c r="O411" i="2"/>
  <c r="F411" i="2"/>
  <c r="N433" i="2"/>
  <c r="O433" i="2"/>
  <c r="M433" i="2"/>
  <c r="F433" i="2"/>
  <c r="N449" i="2"/>
  <c r="O449" i="2"/>
  <c r="M449" i="2"/>
  <c r="F449" i="2"/>
  <c r="N465" i="2"/>
  <c r="O465" i="2"/>
  <c r="M465" i="2"/>
  <c r="F465" i="2"/>
  <c r="N481" i="2"/>
  <c r="O481" i="2"/>
  <c r="M481" i="2"/>
  <c r="F481" i="2"/>
  <c r="N497" i="2"/>
  <c r="O497" i="2"/>
  <c r="M497" i="2"/>
  <c r="F497" i="2"/>
  <c r="O293" i="2"/>
  <c r="M293" i="2"/>
  <c r="N293" i="2"/>
  <c r="F293" i="2"/>
  <c r="M327" i="2"/>
  <c r="N327" i="2"/>
  <c r="O327" i="2"/>
  <c r="F327" i="2"/>
  <c r="M359" i="2"/>
  <c r="N359" i="2"/>
  <c r="O359" i="2"/>
  <c r="F359" i="2"/>
  <c r="N391" i="2"/>
  <c r="M391" i="2"/>
  <c r="O391" i="2"/>
  <c r="F391" i="2"/>
  <c r="N423" i="2"/>
  <c r="M423" i="2"/>
  <c r="O423" i="2"/>
  <c r="F423" i="2"/>
  <c r="N439" i="2"/>
  <c r="M439" i="2"/>
  <c r="O439" i="2"/>
  <c r="F439" i="2"/>
  <c r="N455" i="2"/>
  <c r="M455" i="2"/>
  <c r="O455" i="2"/>
  <c r="F455" i="2"/>
  <c r="N471" i="2"/>
  <c r="M471" i="2"/>
  <c r="O471" i="2"/>
  <c r="F471" i="2"/>
  <c r="N487" i="2"/>
  <c r="M487" i="2"/>
  <c r="O487" i="2"/>
  <c r="F487" i="2"/>
  <c r="N256" i="2"/>
  <c r="O256" i="2"/>
  <c r="M256" i="2"/>
  <c r="F256" i="2"/>
  <c r="N264" i="2"/>
  <c r="M264" i="2"/>
  <c r="O264" i="2"/>
  <c r="F264" i="2"/>
  <c r="N272" i="2"/>
  <c r="O272" i="2"/>
  <c r="M272" i="2"/>
  <c r="F272" i="2"/>
  <c r="N280" i="2"/>
  <c r="M280" i="2"/>
  <c r="O280" i="2"/>
  <c r="F280" i="2"/>
  <c r="N288" i="2"/>
  <c r="M288" i="2"/>
  <c r="O288" i="2"/>
  <c r="F288" i="2"/>
  <c r="N296" i="2"/>
  <c r="M296" i="2"/>
  <c r="O296" i="2"/>
  <c r="F296" i="2"/>
  <c r="N304" i="2"/>
  <c r="M304" i="2"/>
  <c r="O304" i="2"/>
  <c r="F304" i="2"/>
  <c r="N312" i="2"/>
  <c r="M312" i="2"/>
  <c r="O312" i="2"/>
  <c r="F312" i="2"/>
  <c r="N320" i="2"/>
  <c r="M320" i="2"/>
  <c r="O320" i="2"/>
  <c r="F320" i="2"/>
  <c r="N328" i="2"/>
  <c r="M328" i="2"/>
  <c r="O328" i="2"/>
  <c r="F328" i="2"/>
  <c r="N336" i="2"/>
  <c r="O336" i="2"/>
  <c r="M336" i="2"/>
  <c r="F336" i="2"/>
  <c r="N344" i="2"/>
  <c r="M344" i="2"/>
  <c r="O344" i="2"/>
  <c r="F344" i="2"/>
  <c r="N352" i="2"/>
  <c r="M352" i="2"/>
  <c r="O352" i="2"/>
  <c r="F352" i="2"/>
  <c r="N360" i="2"/>
  <c r="M360" i="2"/>
  <c r="O360" i="2"/>
  <c r="F360" i="2"/>
  <c r="O368" i="2"/>
  <c r="N368" i="2"/>
  <c r="M368" i="2"/>
  <c r="F368" i="2"/>
  <c r="O376" i="2"/>
  <c r="N376" i="2"/>
  <c r="M376" i="2"/>
  <c r="F376" i="2"/>
  <c r="O384" i="2"/>
  <c r="N384" i="2"/>
  <c r="M384" i="2"/>
  <c r="F384" i="2"/>
  <c r="O392" i="2"/>
  <c r="N392" i="2"/>
  <c r="M392" i="2"/>
  <c r="F392" i="2"/>
  <c r="O400" i="2"/>
  <c r="M400" i="2"/>
  <c r="N400" i="2"/>
  <c r="F400" i="2"/>
  <c r="O408" i="2"/>
  <c r="N408" i="2"/>
  <c r="M408" i="2"/>
  <c r="F408" i="2"/>
  <c r="O416" i="2"/>
  <c r="M416" i="2"/>
  <c r="N416" i="2"/>
  <c r="F416" i="2"/>
  <c r="O500" i="2"/>
  <c r="N500" i="2"/>
  <c r="M500" i="2"/>
  <c r="F500" i="2"/>
  <c r="O492" i="2"/>
  <c r="M492" i="2"/>
  <c r="N492" i="2"/>
  <c r="F492" i="2"/>
  <c r="O484" i="2"/>
  <c r="M484" i="2"/>
  <c r="N484" i="2"/>
  <c r="F484" i="2"/>
  <c r="O476" i="2"/>
  <c r="M476" i="2"/>
  <c r="N476" i="2"/>
  <c r="F476" i="2"/>
  <c r="O468" i="2"/>
  <c r="M468" i="2"/>
  <c r="N468" i="2"/>
  <c r="F468" i="2"/>
  <c r="O460" i="2"/>
  <c r="M460" i="2"/>
  <c r="N460" i="2"/>
  <c r="F460" i="2"/>
  <c r="O452" i="2"/>
  <c r="M452" i="2"/>
  <c r="N452" i="2"/>
  <c r="F452" i="2"/>
  <c r="O444" i="2"/>
  <c r="M444" i="2"/>
  <c r="N444" i="2"/>
  <c r="F444" i="2"/>
  <c r="O436" i="2"/>
  <c r="M436" i="2"/>
  <c r="N436" i="2"/>
  <c r="F436" i="2"/>
  <c r="O428" i="2"/>
  <c r="M428" i="2"/>
  <c r="N428" i="2"/>
  <c r="F428" i="2"/>
  <c r="N417" i="2"/>
  <c r="O417" i="2"/>
  <c r="M417" i="2"/>
  <c r="F417" i="2"/>
  <c r="N401" i="2"/>
  <c r="O401" i="2"/>
  <c r="M401" i="2"/>
  <c r="F401" i="2"/>
  <c r="N385" i="2"/>
  <c r="O385" i="2"/>
  <c r="M385" i="2"/>
  <c r="F385" i="2"/>
  <c r="N369" i="2"/>
  <c r="O369" i="2"/>
  <c r="M369" i="2"/>
  <c r="F369" i="2"/>
  <c r="O353" i="2"/>
  <c r="M353" i="2"/>
  <c r="N353" i="2"/>
  <c r="F353" i="2"/>
  <c r="O337" i="2"/>
  <c r="M337" i="2"/>
  <c r="N337" i="2"/>
  <c r="F337" i="2"/>
  <c r="O321" i="2"/>
  <c r="M321" i="2"/>
  <c r="N321" i="2"/>
  <c r="F321" i="2"/>
  <c r="O305" i="2"/>
  <c r="M305" i="2"/>
  <c r="N305" i="2"/>
  <c r="F305" i="2"/>
  <c r="O281" i="2"/>
  <c r="N281" i="2"/>
  <c r="M281" i="2"/>
  <c r="F281" i="2"/>
  <c r="M295" i="2"/>
  <c r="N295" i="2"/>
  <c r="O295" i="2"/>
  <c r="F295" i="2"/>
  <c r="M279" i="2"/>
  <c r="N279" i="2"/>
  <c r="O279" i="2"/>
  <c r="F279" i="2"/>
  <c r="M263" i="2"/>
  <c r="O263" i="2"/>
  <c r="N263" i="2"/>
  <c r="F263" i="2"/>
  <c r="O285" i="2"/>
  <c r="N285" i="2"/>
  <c r="M285" i="2"/>
  <c r="F285" i="2"/>
  <c r="M323" i="2"/>
  <c r="N323" i="2"/>
  <c r="O323" i="2"/>
  <c r="F323" i="2"/>
  <c r="M355" i="2"/>
  <c r="O355" i="2"/>
  <c r="N355" i="2"/>
  <c r="F355" i="2"/>
  <c r="N387" i="2"/>
  <c r="M387" i="2"/>
  <c r="O387" i="2"/>
  <c r="F387" i="2"/>
  <c r="N419" i="2"/>
  <c r="M419" i="2"/>
  <c r="O419" i="2"/>
  <c r="F419" i="2"/>
  <c r="M437" i="2"/>
  <c r="N437" i="2"/>
  <c r="O437" i="2"/>
  <c r="F437" i="2"/>
  <c r="M453" i="2"/>
  <c r="N453" i="2"/>
  <c r="O453" i="2"/>
  <c r="F453" i="2"/>
  <c r="M469" i="2"/>
  <c r="N469" i="2"/>
  <c r="O469" i="2"/>
  <c r="F469" i="2"/>
  <c r="M485" i="2"/>
  <c r="N485" i="2"/>
  <c r="O485" i="2"/>
  <c r="F485" i="2"/>
  <c r="M501" i="2"/>
  <c r="N501" i="2"/>
  <c r="O501" i="2"/>
  <c r="F501" i="2"/>
  <c r="M303" i="2"/>
  <c r="N303" i="2"/>
  <c r="O303" i="2"/>
  <c r="F303" i="2"/>
  <c r="M335" i="2"/>
  <c r="N335" i="2"/>
  <c r="O335" i="2"/>
  <c r="F335" i="2"/>
  <c r="M367" i="2"/>
  <c r="N367" i="2"/>
  <c r="O367" i="2"/>
  <c r="F367" i="2"/>
  <c r="N399" i="2"/>
  <c r="O399" i="2"/>
  <c r="M399" i="2"/>
  <c r="F399" i="2"/>
  <c r="N427" i="2"/>
  <c r="M427" i="2"/>
  <c r="O427" i="2"/>
  <c r="F427" i="2"/>
  <c r="N443" i="2"/>
  <c r="O443" i="2"/>
  <c r="M443" i="2"/>
  <c r="F443" i="2"/>
  <c r="N459" i="2"/>
  <c r="M459" i="2"/>
  <c r="O459" i="2"/>
  <c r="F459" i="2"/>
  <c r="N475" i="2"/>
  <c r="M475" i="2"/>
  <c r="O475" i="2"/>
  <c r="F475" i="2"/>
  <c r="N491" i="2"/>
  <c r="M491" i="2"/>
  <c r="O491" i="2"/>
  <c r="F491" i="2"/>
  <c r="O269" i="2"/>
  <c r="N269" i="2"/>
  <c r="M269" i="2"/>
  <c r="F269" i="2"/>
  <c r="O258" i="2"/>
  <c r="M258" i="2"/>
  <c r="N258" i="2"/>
  <c r="F258" i="2"/>
  <c r="M266" i="2"/>
  <c r="N266" i="2"/>
  <c r="O266" i="2"/>
  <c r="F266" i="2"/>
  <c r="O274" i="2"/>
  <c r="N274" i="2"/>
  <c r="M274" i="2"/>
  <c r="F274" i="2"/>
  <c r="M282" i="2"/>
  <c r="N282" i="2"/>
  <c r="O282" i="2"/>
  <c r="F282" i="2"/>
  <c r="O290" i="2"/>
  <c r="M290" i="2"/>
  <c r="N290" i="2"/>
  <c r="F290" i="2"/>
  <c r="M298" i="2"/>
  <c r="O298" i="2"/>
  <c r="N298" i="2"/>
  <c r="F298" i="2"/>
  <c r="O306" i="2"/>
  <c r="M306" i="2"/>
  <c r="N306" i="2"/>
  <c r="F306" i="2"/>
  <c r="M314" i="2"/>
  <c r="N314" i="2"/>
  <c r="O314" i="2"/>
  <c r="F314" i="2"/>
  <c r="O322" i="2"/>
  <c r="N322" i="2"/>
  <c r="M322" i="2"/>
  <c r="F322" i="2"/>
  <c r="M330" i="2"/>
  <c r="N330" i="2"/>
  <c r="O330" i="2"/>
  <c r="F330" i="2"/>
  <c r="O338" i="2"/>
  <c r="M338" i="2"/>
  <c r="N338" i="2"/>
  <c r="F338" i="2"/>
  <c r="M346" i="2"/>
  <c r="N346" i="2"/>
  <c r="O346" i="2"/>
  <c r="F346" i="2"/>
  <c r="O354" i="2"/>
  <c r="M354" i="2"/>
  <c r="N354" i="2"/>
  <c r="F354" i="2"/>
  <c r="M362" i="2"/>
  <c r="O362" i="2"/>
  <c r="N362" i="2"/>
  <c r="F362" i="2"/>
  <c r="M370" i="2"/>
  <c r="N370" i="2"/>
  <c r="O370" i="2"/>
  <c r="F370" i="2"/>
  <c r="M378" i="2"/>
  <c r="N378" i="2"/>
  <c r="O378" i="2"/>
  <c r="F378" i="2"/>
  <c r="M386" i="2"/>
  <c r="N386" i="2"/>
  <c r="O386" i="2"/>
  <c r="F386" i="2"/>
  <c r="M394" i="2"/>
  <c r="N394" i="2"/>
  <c r="O394" i="2"/>
  <c r="F394" i="2"/>
  <c r="M402" i="2"/>
  <c r="N402" i="2"/>
  <c r="O402" i="2"/>
  <c r="F402" i="2"/>
  <c r="M410" i="2"/>
  <c r="N410" i="2"/>
  <c r="O410" i="2"/>
  <c r="F410" i="2"/>
  <c r="M418" i="2"/>
  <c r="N418" i="2"/>
  <c r="O418" i="2"/>
  <c r="F418" i="2"/>
  <c r="M498" i="2"/>
  <c r="N498" i="2"/>
  <c r="O498" i="2"/>
  <c r="F498" i="2"/>
  <c r="M490" i="2"/>
  <c r="N490" i="2"/>
  <c r="O490" i="2"/>
  <c r="F490" i="2"/>
  <c r="M482" i="2"/>
  <c r="O482" i="2"/>
  <c r="N482" i="2"/>
  <c r="F482" i="2"/>
  <c r="M474" i="2"/>
  <c r="N474" i="2"/>
  <c r="O474" i="2"/>
  <c r="F474" i="2"/>
  <c r="M466" i="2"/>
  <c r="N466" i="2"/>
  <c r="O466" i="2"/>
  <c r="F466" i="2"/>
  <c r="M458" i="2"/>
  <c r="N458" i="2"/>
  <c r="O458" i="2"/>
  <c r="F458" i="2"/>
  <c r="M450" i="2"/>
  <c r="O450" i="2"/>
  <c r="N450" i="2"/>
  <c r="F450" i="2"/>
  <c r="M442" i="2"/>
  <c r="N442" i="2"/>
  <c r="O442" i="2"/>
  <c r="F442" i="2"/>
  <c r="M434" i="2"/>
  <c r="N434" i="2"/>
  <c r="O434" i="2"/>
  <c r="F434" i="2"/>
  <c r="M426" i="2"/>
  <c r="N426" i="2"/>
  <c r="O426" i="2"/>
  <c r="F426" i="2"/>
  <c r="O413" i="2"/>
  <c r="M413" i="2"/>
  <c r="N413" i="2"/>
  <c r="F413" i="2"/>
  <c r="O397" i="2"/>
  <c r="M397" i="2"/>
  <c r="N397" i="2"/>
  <c r="F397" i="2"/>
  <c r="O381" i="2"/>
  <c r="M381" i="2"/>
  <c r="N381" i="2"/>
  <c r="F381" i="2"/>
  <c r="O365" i="2"/>
  <c r="N365" i="2"/>
  <c r="M365" i="2"/>
  <c r="F365" i="2"/>
  <c r="O349" i="2"/>
  <c r="N349" i="2"/>
  <c r="M349" i="2"/>
  <c r="F349" i="2"/>
  <c r="O333" i="2"/>
  <c r="N333" i="2"/>
  <c r="M333" i="2"/>
  <c r="F333" i="2"/>
  <c r="O317" i="2"/>
  <c r="N317" i="2"/>
  <c r="M317" i="2"/>
  <c r="F317" i="2"/>
  <c r="O301" i="2"/>
  <c r="N301" i="2"/>
  <c r="M301" i="2"/>
  <c r="F301" i="2"/>
  <c r="O273" i="2"/>
  <c r="M273" i="2"/>
  <c r="N273" i="2"/>
  <c r="F273" i="2"/>
  <c r="M291" i="2"/>
  <c r="O291" i="2"/>
  <c r="N291" i="2"/>
  <c r="F291" i="2"/>
  <c r="M275" i="2"/>
  <c r="N275" i="2"/>
  <c r="O275" i="2"/>
  <c r="F275" i="2"/>
  <c r="M259" i="2"/>
  <c r="N259" i="2"/>
  <c r="O259" i="2"/>
  <c r="F259" i="2"/>
  <c r="M299" i="2"/>
  <c r="O299" i="2"/>
  <c r="N299" i="2"/>
  <c r="F299" i="2"/>
  <c r="M331" i="2"/>
  <c r="O331" i="2"/>
  <c r="N331" i="2"/>
  <c r="F331" i="2"/>
  <c r="M363" i="2"/>
  <c r="O363" i="2"/>
  <c r="N363" i="2"/>
  <c r="F363" i="2"/>
  <c r="N395" i="2"/>
  <c r="M395" i="2"/>
  <c r="O395" i="2"/>
  <c r="F395" i="2"/>
  <c r="M425" i="2"/>
  <c r="O425" i="2"/>
  <c r="N425" i="2"/>
  <c r="F425" i="2"/>
  <c r="M441" i="2"/>
  <c r="N441" i="2"/>
  <c r="O441" i="2"/>
  <c r="F441" i="2"/>
  <c r="M457" i="2"/>
  <c r="N457" i="2"/>
  <c r="O457" i="2"/>
  <c r="F457" i="2"/>
  <c r="M473" i="2"/>
  <c r="N473" i="2"/>
  <c r="O473" i="2"/>
  <c r="F473" i="2"/>
  <c r="M489" i="2"/>
  <c r="N489" i="2"/>
  <c r="O489" i="2"/>
  <c r="F489" i="2"/>
  <c r="O261" i="2"/>
  <c r="M261" i="2"/>
  <c r="N261" i="2"/>
  <c r="F261" i="2"/>
  <c r="M311" i="2"/>
  <c r="N311" i="2"/>
  <c r="O311" i="2"/>
  <c r="F311" i="2"/>
  <c r="M343" i="2"/>
  <c r="O343" i="2"/>
  <c r="N343" i="2"/>
  <c r="F343" i="2"/>
  <c r="N375" i="2"/>
  <c r="M375" i="2"/>
  <c r="O375" i="2"/>
  <c r="F375" i="2"/>
  <c r="N407" i="2"/>
  <c r="M407" i="2"/>
  <c r="O407" i="2"/>
  <c r="F407" i="2"/>
  <c r="N431" i="2"/>
  <c r="O431" i="2"/>
  <c r="M431" i="2"/>
  <c r="F431" i="2"/>
  <c r="N447" i="2"/>
  <c r="O447" i="2"/>
  <c r="M447" i="2"/>
  <c r="F447" i="2"/>
  <c r="N463" i="2"/>
  <c r="O463" i="2"/>
  <c r="M463" i="2"/>
  <c r="F463" i="2"/>
  <c r="N479" i="2"/>
  <c r="O479" i="2"/>
  <c r="M479" i="2"/>
  <c r="F479" i="2"/>
  <c r="N495" i="2"/>
  <c r="O495" i="2"/>
  <c r="M495" i="2"/>
  <c r="F495" i="2"/>
  <c r="H226" i="2"/>
  <c r="Q229" i="2"/>
  <c r="V229" i="2" s="1"/>
  <c r="Q253" i="2"/>
  <c r="V253" i="2" s="1"/>
  <c r="A650" i="2"/>
  <c r="A519" i="2"/>
  <c r="A595" i="2"/>
  <c r="A723" i="2"/>
  <c r="P245" i="2"/>
  <c r="U245" i="2" s="1"/>
  <c r="A666" i="2"/>
  <c r="H666" i="2" s="1"/>
  <c r="A634" i="2"/>
  <c r="A559" i="2"/>
  <c r="A587" i="2"/>
  <c r="A603" i="2"/>
  <c r="A651" i="2"/>
  <c r="A715" i="2"/>
  <c r="A731" i="2"/>
  <c r="P223" i="2"/>
  <c r="U223" i="2" s="1"/>
  <c r="A546" i="2"/>
  <c r="A704" i="2"/>
  <c r="A749" i="2"/>
  <c r="A733" i="2"/>
  <c r="A721" i="2"/>
  <c r="A717" i="2"/>
  <c r="A701" i="2"/>
  <c r="A689" i="2"/>
  <c r="H689" i="2" s="1"/>
  <c r="A685" i="2"/>
  <c r="A669" i="2"/>
  <c r="A657" i="2"/>
  <c r="H657" i="2" s="1"/>
  <c r="A653" i="2"/>
  <c r="H653" i="2" s="1"/>
  <c r="A637" i="2"/>
  <c r="H637" i="2" s="1"/>
  <c r="A625" i="2"/>
  <c r="A621" i="2"/>
  <c r="A605" i="2"/>
  <c r="H605" i="2" s="1"/>
  <c r="A593" i="2"/>
  <c r="A589" i="2"/>
  <c r="A509" i="2"/>
  <c r="A521" i="2"/>
  <c r="A525" i="2"/>
  <c r="H525" i="2" s="1"/>
  <c r="A541" i="2"/>
  <c r="A553" i="2"/>
  <c r="A557" i="2"/>
  <c r="H557" i="2" s="1"/>
  <c r="A573" i="2"/>
  <c r="A590" i="2"/>
  <c r="A598" i="2"/>
  <c r="A630" i="2"/>
  <c r="H630" i="2" s="1"/>
  <c r="A654" i="2"/>
  <c r="A662" i="2"/>
  <c r="A694" i="2"/>
  <c r="A718" i="2"/>
  <c r="H718" i="2" s="1"/>
  <c r="A746" i="2"/>
  <c r="A706" i="2"/>
  <c r="A658" i="2"/>
  <c r="A642" i="2"/>
  <c r="A579" i="2"/>
  <c r="A555" i="2"/>
  <c r="A547" i="2"/>
  <c r="A515" i="2"/>
  <c r="A591" i="2"/>
  <c r="A599" i="2"/>
  <c r="A631" i="2"/>
  <c r="H631" i="2" s="1"/>
  <c r="A655" i="2"/>
  <c r="A663" i="2"/>
  <c r="A695" i="2"/>
  <c r="A719" i="2"/>
  <c r="A727" i="2"/>
  <c r="H727" i="2" s="1"/>
  <c r="A608" i="2"/>
  <c r="P253" i="2"/>
  <c r="U253" i="2" s="1"/>
  <c r="A540" i="2"/>
  <c r="A508" i="2"/>
  <c r="A572" i="2"/>
  <c r="A584" i="2"/>
  <c r="A596" i="2"/>
  <c r="A660" i="2"/>
  <c r="Q237" i="2"/>
  <c r="V237" i="2" s="1"/>
  <c r="Q227" i="2"/>
  <c r="V227" i="2" s="1"/>
  <c r="A534" i="2"/>
  <c r="A616" i="2"/>
  <c r="A744" i="2"/>
  <c r="A516" i="2"/>
  <c r="A564" i="2"/>
  <c r="A580" i="2"/>
  <c r="A612" i="2"/>
  <c r="A708" i="2"/>
  <c r="A740" i="2"/>
  <c r="Q233" i="2"/>
  <c r="V233" i="2" s="1"/>
  <c r="A526" i="2"/>
  <c r="A542" i="2"/>
  <c r="A574" i="2"/>
  <c r="A632" i="2"/>
  <c r="A696" i="2"/>
  <c r="A728" i="2"/>
  <c r="A520" i="2"/>
  <c r="A528" i="2"/>
  <c r="A536" i="2"/>
  <c r="A560" i="2"/>
  <c r="H560" i="2" s="1"/>
  <c r="A568" i="2"/>
  <c r="A588" i="2"/>
  <c r="A620" i="2"/>
  <c r="A652" i="2"/>
  <c r="A668" i="2"/>
  <c r="H668" i="2" s="1"/>
  <c r="A716" i="2"/>
  <c r="A732" i="2"/>
  <c r="A748" i="2"/>
  <c r="H269" i="2"/>
  <c r="P237" i="2"/>
  <c r="U237" i="2" s="1"/>
  <c r="P243" i="2"/>
  <c r="U243" i="2" s="1"/>
  <c r="H285" i="2"/>
  <c r="H307" i="2"/>
  <c r="H323" i="2"/>
  <c r="H339" i="2"/>
  <c r="H355" i="2"/>
  <c r="H371" i="2"/>
  <c r="H387" i="2"/>
  <c r="H403" i="2"/>
  <c r="H419" i="2"/>
  <c r="H429" i="2"/>
  <c r="H437" i="2"/>
  <c r="H445" i="2"/>
  <c r="H453" i="2"/>
  <c r="H461" i="2"/>
  <c r="H469" i="2"/>
  <c r="H477" i="2"/>
  <c r="H485" i="2"/>
  <c r="H493" i="2"/>
  <c r="A502" i="2" a="1"/>
  <c r="A734" i="2" s="1"/>
  <c r="H734" i="2" s="1"/>
  <c r="A720" i="2"/>
  <c r="A656" i="2"/>
  <c r="A554" i="2"/>
  <c r="A522" i="2"/>
  <c r="A688" i="2"/>
  <c r="A570" i="2"/>
  <c r="A538" i="2"/>
  <c r="A506" i="2"/>
  <c r="H501" i="2"/>
  <c r="H277" i="2"/>
  <c r="H303" i="2"/>
  <c r="H319" i="2"/>
  <c r="H335" i="2"/>
  <c r="H351" i="2"/>
  <c r="H367" i="2"/>
  <c r="H383" i="2"/>
  <c r="H399" i="2"/>
  <c r="H415" i="2"/>
  <c r="H427" i="2"/>
  <c r="H435" i="2"/>
  <c r="H443" i="2"/>
  <c r="H451" i="2"/>
  <c r="H459" i="2"/>
  <c r="H467" i="2"/>
  <c r="H475" i="2"/>
  <c r="H483" i="2"/>
  <c r="H491" i="2"/>
  <c r="H499" i="2"/>
  <c r="H299" i="2"/>
  <c r="H315" i="2"/>
  <c r="H331" i="2"/>
  <c r="H347" i="2"/>
  <c r="H363" i="2"/>
  <c r="H379" i="2"/>
  <c r="H395" i="2"/>
  <c r="H411" i="2"/>
  <c r="H425" i="2"/>
  <c r="H433" i="2"/>
  <c r="H441" i="2"/>
  <c r="H449" i="2"/>
  <c r="H457" i="2"/>
  <c r="H465" i="2"/>
  <c r="H473" i="2"/>
  <c r="H481" i="2"/>
  <c r="H489" i="2"/>
  <c r="H497" i="2"/>
  <c r="H261" i="2"/>
  <c r="H293" i="2"/>
  <c r="H311" i="2"/>
  <c r="H327" i="2"/>
  <c r="H343" i="2"/>
  <c r="H359" i="2"/>
  <c r="H375" i="2"/>
  <c r="H391" i="2"/>
  <c r="H407" i="2"/>
  <c r="H423" i="2"/>
  <c r="H431" i="2"/>
  <c r="H439" i="2"/>
  <c r="H447" i="2"/>
  <c r="H455" i="2"/>
  <c r="H463" i="2"/>
  <c r="H471" i="2"/>
  <c r="H479" i="2"/>
  <c r="H487" i="2"/>
  <c r="H495" i="2"/>
  <c r="H500" i="2"/>
  <c r="H496" i="2"/>
  <c r="H492" i="2"/>
  <c r="H488" i="2"/>
  <c r="H484" i="2"/>
  <c r="H480" i="2"/>
  <c r="H476" i="2"/>
  <c r="H472" i="2"/>
  <c r="H468" i="2"/>
  <c r="H464" i="2"/>
  <c r="H460" i="2"/>
  <c r="H456" i="2"/>
  <c r="H452" i="2"/>
  <c r="H448" i="2"/>
  <c r="H444" i="2"/>
  <c r="H440" i="2"/>
  <c r="H436" i="2"/>
  <c r="H432" i="2"/>
  <c r="H428" i="2"/>
  <c r="H424" i="2"/>
  <c r="H417" i="2"/>
  <c r="H409" i="2"/>
  <c r="H401" i="2"/>
  <c r="H393" i="2"/>
  <c r="H385" i="2"/>
  <c r="H377" i="2"/>
  <c r="H369" i="2"/>
  <c r="H361" i="2"/>
  <c r="H353" i="2"/>
  <c r="H345" i="2"/>
  <c r="H337" i="2"/>
  <c r="H329" i="2"/>
  <c r="H321" i="2"/>
  <c r="H313" i="2"/>
  <c r="H305" i="2"/>
  <c r="H297" i="2"/>
  <c r="H281" i="2"/>
  <c r="H265" i="2"/>
  <c r="H295" i="2"/>
  <c r="H287" i="2"/>
  <c r="H279" i="2"/>
  <c r="H271" i="2"/>
  <c r="H263" i="2"/>
  <c r="H255" i="2"/>
  <c r="H498" i="2"/>
  <c r="H494" i="2"/>
  <c r="H490" i="2"/>
  <c r="H486" i="2"/>
  <c r="H482" i="2"/>
  <c r="H478" i="2"/>
  <c r="H474" i="2"/>
  <c r="H470" i="2"/>
  <c r="H466" i="2"/>
  <c r="H462" i="2"/>
  <c r="H458" i="2"/>
  <c r="H454" i="2"/>
  <c r="H450" i="2"/>
  <c r="H446" i="2"/>
  <c r="H442" i="2"/>
  <c r="H438" i="2"/>
  <c r="H434" i="2"/>
  <c r="H430" i="2"/>
  <c r="H426" i="2"/>
  <c r="H421" i="2"/>
  <c r="H413" i="2"/>
  <c r="H405" i="2"/>
  <c r="H397" i="2"/>
  <c r="H389" i="2"/>
  <c r="H381" i="2"/>
  <c r="H373" i="2"/>
  <c r="H365" i="2"/>
  <c r="H357" i="2"/>
  <c r="H349" i="2"/>
  <c r="H341" i="2"/>
  <c r="H333" i="2"/>
  <c r="H325" i="2"/>
  <c r="H317" i="2"/>
  <c r="H309" i="2"/>
  <c r="H301" i="2"/>
  <c r="H289" i="2"/>
  <c r="H273" i="2"/>
  <c r="H257" i="2"/>
  <c r="H291" i="2"/>
  <c r="H283" i="2"/>
  <c r="H275" i="2"/>
  <c r="H267" i="2"/>
  <c r="H259" i="2"/>
  <c r="H254" i="2"/>
  <c r="H591" i="2"/>
  <c r="H595" i="2"/>
  <c r="H256" i="2"/>
  <c r="H260" i="2"/>
  <c r="H264" i="2"/>
  <c r="H268" i="2"/>
  <c r="H272" i="2"/>
  <c r="H276" i="2"/>
  <c r="H280" i="2"/>
  <c r="H284" i="2"/>
  <c r="H288" i="2"/>
  <c r="H292" i="2"/>
  <c r="H296" i="2"/>
  <c r="H300" i="2"/>
  <c r="H304" i="2"/>
  <c r="H308" i="2"/>
  <c r="H312" i="2"/>
  <c r="H316" i="2"/>
  <c r="H320" i="2"/>
  <c r="H324" i="2"/>
  <c r="H328" i="2"/>
  <c r="H332" i="2"/>
  <c r="H336" i="2"/>
  <c r="H340" i="2"/>
  <c r="H344" i="2"/>
  <c r="H348" i="2"/>
  <c r="H352" i="2"/>
  <c r="H356" i="2"/>
  <c r="H360" i="2"/>
  <c r="H364" i="2"/>
  <c r="H368" i="2"/>
  <c r="H372" i="2"/>
  <c r="H376" i="2"/>
  <c r="H380" i="2"/>
  <c r="H384" i="2"/>
  <c r="H388" i="2"/>
  <c r="H392" i="2"/>
  <c r="H396" i="2"/>
  <c r="H400" i="2"/>
  <c r="H404" i="2"/>
  <c r="H408" i="2"/>
  <c r="H412" i="2"/>
  <c r="H416" i="2"/>
  <c r="H420" i="2"/>
  <c r="H258" i="2"/>
  <c r="H262" i="2"/>
  <c r="H266" i="2"/>
  <c r="H270" i="2"/>
  <c r="H274" i="2"/>
  <c r="H278" i="2"/>
  <c r="H282" i="2"/>
  <c r="H286" i="2"/>
  <c r="H290" i="2"/>
  <c r="H294" i="2"/>
  <c r="H298" i="2"/>
  <c r="H302" i="2"/>
  <c r="H306" i="2"/>
  <c r="H310" i="2"/>
  <c r="H314" i="2"/>
  <c r="H318" i="2"/>
  <c r="H322" i="2"/>
  <c r="H326" i="2"/>
  <c r="H330" i="2"/>
  <c r="H334" i="2"/>
  <c r="H338" i="2"/>
  <c r="H342" i="2"/>
  <c r="H346" i="2"/>
  <c r="H350" i="2"/>
  <c r="H354" i="2"/>
  <c r="H358" i="2"/>
  <c r="H362" i="2"/>
  <c r="H366" i="2"/>
  <c r="H370" i="2"/>
  <c r="H374" i="2"/>
  <c r="H378" i="2"/>
  <c r="H382" i="2"/>
  <c r="H386" i="2"/>
  <c r="H390" i="2"/>
  <c r="H394" i="2"/>
  <c r="H398" i="2"/>
  <c r="H402" i="2"/>
  <c r="H406" i="2"/>
  <c r="H410" i="2"/>
  <c r="H414" i="2"/>
  <c r="H418" i="2"/>
  <c r="H422" i="2"/>
  <c r="P227" i="2"/>
  <c r="U227" i="2" s="1"/>
  <c r="Q247" i="2"/>
  <c r="V247" i="2" s="1"/>
  <c r="P229" i="2"/>
  <c r="U229" i="2" s="1"/>
  <c r="P249" i="2"/>
  <c r="U249" i="2" s="1"/>
  <c r="P241" i="2"/>
  <c r="U241" i="2" s="1"/>
  <c r="P233" i="2"/>
  <c r="U233" i="2" s="1"/>
  <c r="Q243" i="2"/>
  <c r="V243" i="2" s="1"/>
  <c r="Q241" i="2"/>
  <c r="V241" i="2" s="1"/>
  <c r="Q249" i="2"/>
  <c r="V249" i="2" s="1"/>
  <c r="Q245" i="2"/>
  <c r="V245" i="2" s="1"/>
  <c r="P234" i="2"/>
  <c r="U234" i="2" s="1"/>
  <c r="Q228" i="2"/>
  <c r="V228" i="2" s="1"/>
  <c r="Q244" i="2"/>
  <c r="V244" i="2" s="1"/>
  <c r="Q234" i="2"/>
  <c r="V234" i="2" s="1"/>
  <c r="P232" i="2"/>
  <c r="U232" i="2" s="1"/>
  <c r="P228" i="2"/>
  <c r="U228" i="2" s="1"/>
  <c r="P250" i="2"/>
  <c r="U250" i="2" s="1"/>
  <c r="P248" i="2"/>
  <c r="U248" i="2" s="1"/>
  <c r="P244" i="2"/>
  <c r="U244" i="2" s="1"/>
  <c r="Q250" i="2"/>
  <c r="V250" i="2" s="1"/>
  <c r="W1550" i="17"/>
  <c r="W1549" i="17"/>
  <c r="W1548" i="17"/>
  <c r="W1547" i="17"/>
  <c r="W1546" i="17"/>
  <c r="W1545" i="17"/>
  <c r="W1544" i="17"/>
  <c r="W1543" i="17"/>
  <c r="W1542" i="17"/>
  <c r="W1541" i="17"/>
  <c r="W1540" i="17"/>
  <c r="W1539" i="17"/>
  <c r="W1538" i="17"/>
  <c r="W1537" i="17"/>
  <c r="W1536" i="17"/>
  <c r="W1535" i="17"/>
  <c r="W1534" i="17"/>
  <c r="W1533" i="17"/>
  <c r="W1532" i="17"/>
  <c r="W1531" i="17"/>
  <c r="W1530" i="17"/>
  <c r="W1529" i="17"/>
  <c r="W1528" i="17"/>
  <c r="W1527" i="17"/>
  <c r="W1526" i="17"/>
  <c r="W1525" i="17"/>
  <c r="W1524" i="17"/>
  <c r="W1523" i="17"/>
  <c r="W1522" i="17"/>
  <c r="W1521" i="17"/>
  <c r="W1520" i="17"/>
  <c r="W1519" i="17"/>
  <c r="W1518" i="17"/>
  <c r="W1517" i="17"/>
  <c r="W1516" i="17"/>
  <c r="W1515" i="17"/>
  <c r="W1514" i="17"/>
  <c r="W1513" i="17"/>
  <c r="W1512" i="17"/>
  <c r="W1511" i="17"/>
  <c r="W1510" i="17"/>
  <c r="W1509" i="17"/>
  <c r="W1508" i="17"/>
  <c r="W1507" i="17"/>
  <c r="W1506" i="17"/>
  <c r="W1505" i="17"/>
  <c r="W1504" i="17"/>
  <c r="W1503" i="17"/>
  <c r="W1502" i="17"/>
  <c r="W1501" i="17"/>
  <c r="W1500" i="17"/>
  <c r="W1499" i="17"/>
  <c r="W1498" i="17"/>
  <c r="W1497" i="17"/>
  <c r="W1496" i="17"/>
  <c r="W1495" i="17"/>
  <c r="W1494" i="17"/>
  <c r="W1493" i="17"/>
  <c r="W1492" i="17"/>
  <c r="W1491" i="17"/>
  <c r="W1490" i="17"/>
  <c r="W1489" i="17"/>
  <c r="W1488" i="17"/>
  <c r="W1487" i="17"/>
  <c r="W1486" i="17"/>
  <c r="W1485" i="17"/>
  <c r="W1484" i="17"/>
  <c r="W1483" i="17"/>
  <c r="W1482" i="17"/>
  <c r="W1481" i="17"/>
  <c r="W1480" i="17"/>
  <c r="W1479" i="17"/>
  <c r="W1478" i="17"/>
  <c r="W1477" i="17"/>
  <c r="W1476" i="17"/>
  <c r="W1475" i="17"/>
  <c r="W1474" i="17"/>
  <c r="W1473" i="17"/>
  <c r="W1472" i="17"/>
  <c r="W1471" i="17"/>
  <c r="W1470" i="17"/>
  <c r="W1469" i="17"/>
  <c r="W1468" i="17"/>
  <c r="W1467" i="17"/>
  <c r="W1466" i="17"/>
  <c r="W1465" i="17"/>
  <c r="W1464" i="17"/>
  <c r="W1463" i="17"/>
  <c r="W1462" i="17"/>
  <c r="W1461" i="17"/>
  <c r="W1460" i="17"/>
  <c r="W1459" i="17"/>
  <c r="W1458" i="17"/>
  <c r="W1457" i="17"/>
  <c r="W1456" i="17"/>
  <c r="W1455" i="17"/>
  <c r="W1454" i="17"/>
  <c r="W1453" i="17"/>
  <c r="W1452" i="17"/>
  <c r="W1451" i="17"/>
  <c r="W1450" i="17"/>
  <c r="W1449" i="17"/>
  <c r="W1448" i="17"/>
  <c r="W1447" i="17"/>
  <c r="W1446" i="17"/>
  <c r="W1445" i="17"/>
  <c r="W1444" i="17"/>
  <c r="W1443" i="17"/>
  <c r="W1442" i="17"/>
  <c r="W1441" i="17"/>
  <c r="W1440" i="17"/>
  <c r="W1439" i="17"/>
  <c r="W1438" i="17"/>
  <c r="W1437" i="17"/>
  <c r="W1436" i="17"/>
  <c r="W1435" i="17"/>
  <c r="W1434" i="17"/>
  <c r="W1433" i="17"/>
  <c r="W1432" i="17"/>
  <c r="W1431" i="17"/>
  <c r="W1430" i="17"/>
  <c r="W1429" i="17"/>
  <c r="W1428" i="17"/>
  <c r="W1427" i="17"/>
  <c r="W1426" i="17"/>
  <c r="W1425" i="17"/>
  <c r="W1424" i="17"/>
  <c r="W1423" i="17"/>
  <c r="W1422" i="17"/>
  <c r="W1421" i="17"/>
  <c r="W1420" i="17"/>
  <c r="W1419" i="17"/>
  <c r="W1418" i="17"/>
  <c r="W1417" i="17"/>
  <c r="W1416" i="17"/>
  <c r="W1415" i="17"/>
  <c r="W1414" i="17"/>
  <c r="W1413" i="17"/>
  <c r="W1412" i="17"/>
  <c r="W1411" i="17"/>
  <c r="W1410" i="17"/>
  <c r="W1409" i="17"/>
  <c r="W1408" i="17"/>
  <c r="W1407" i="17"/>
  <c r="W1406" i="17"/>
  <c r="W1405" i="17"/>
  <c r="W1404" i="17"/>
  <c r="W1403" i="17"/>
  <c r="W1402" i="17"/>
  <c r="W1401" i="17"/>
  <c r="W1400" i="17"/>
  <c r="W1399" i="17"/>
  <c r="W1398" i="17"/>
  <c r="W1397" i="17"/>
  <c r="W1396" i="17"/>
  <c r="W1395" i="17"/>
  <c r="W1394" i="17"/>
  <c r="W1393" i="17"/>
  <c r="W1392" i="17"/>
  <c r="W1391" i="17"/>
  <c r="W1390" i="17"/>
  <c r="W1389" i="17"/>
  <c r="W1388" i="17"/>
  <c r="W1387" i="17"/>
  <c r="W1386" i="17"/>
  <c r="W1385" i="17"/>
  <c r="W1384" i="17"/>
  <c r="W1383" i="17"/>
  <c r="W1382" i="17"/>
  <c r="W1381" i="17"/>
  <c r="W1380" i="17"/>
  <c r="W1379" i="17"/>
  <c r="W1378" i="17"/>
  <c r="W1377" i="17"/>
  <c r="W1376" i="17"/>
  <c r="W1375" i="17"/>
  <c r="W1374" i="17"/>
  <c r="W1373" i="17"/>
  <c r="W1372" i="17"/>
  <c r="W1371" i="17"/>
  <c r="W1370" i="17"/>
  <c r="W1369" i="17"/>
  <c r="W1368" i="17"/>
  <c r="W1367" i="17"/>
  <c r="W1366" i="17"/>
  <c r="W1365" i="17"/>
  <c r="W1364" i="17"/>
  <c r="W1363" i="17"/>
  <c r="W1362" i="17"/>
  <c r="W1361" i="17"/>
  <c r="W1360" i="17"/>
  <c r="W1359" i="17"/>
  <c r="W1358" i="17"/>
  <c r="W1357" i="17"/>
  <c r="W1356" i="17"/>
  <c r="W1355" i="17"/>
  <c r="W1354" i="17"/>
  <c r="W1353" i="17"/>
  <c r="W1352" i="17"/>
  <c r="W1351" i="17"/>
  <c r="W1350" i="17"/>
  <c r="W1349" i="17"/>
  <c r="W1348" i="17"/>
  <c r="W1347" i="17"/>
  <c r="W1346" i="17"/>
  <c r="W1345" i="17"/>
  <c r="W1344" i="17"/>
  <c r="W1343" i="17"/>
  <c r="W1342" i="17"/>
  <c r="W1341" i="17"/>
  <c r="W1340" i="17"/>
  <c r="W1339" i="17"/>
  <c r="W1338" i="17"/>
  <c r="W1337" i="17"/>
  <c r="W1336" i="17"/>
  <c r="W1335" i="17"/>
  <c r="W1334" i="17"/>
  <c r="W1333" i="17"/>
  <c r="W1332" i="17"/>
  <c r="W1331" i="17"/>
  <c r="W1330" i="17"/>
  <c r="W1329" i="17"/>
  <c r="W1328" i="17"/>
  <c r="W1327" i="17"/>
  <c r="W1326" i="17"/>
  <c r="W1325" i="17"/>
  <c r="W1324" i="17"/>
  <c r="W1323" i="17"/>
  <c r="W1322" i="17"/>
  <c r="W1321" i="17"/>
  <c r="W1320" i="17"/>
  <c r="W1319" i="17"/>
  <c r="W1318" i="17"/>
  <c r="W1317" i="17"/>
  <c r="W1316" i="17"/>
  <c r="W1315" i="17"/>
  <c r="W1314" i="17"/>
  <c r="W1313" i="17"/>
  <c r="W1312" i="17"/>
  <c r="W1311" i="17"/>
  <c r="W1310" i="17"/>
  <c r="W1309" i="17"/>
  <c r="W1308" i="17"/>
  <c r="W1307" i="17"/>
  <c r="W1306" i="17"/>
  <c r="W1305" i="17"/>
  <c r="W1304" i="17"/>
  <c r="W1303" i="17"/>
  <c r="W1302" i="17"/>
  <c r="W1301" i="17"/>
  <c r="W1300" i="17"/>
  <c r="W1299" i="17"/>
  <c r="W1298" i="17"/>
  <c r="W1297" i="17"/>
  <c r="W1296" i="17"/>
  <c r="W1295" i="17"/>
  <c r="W1294" i="17"/>
  <c r="W1293" i="17"/>
  <c r="W1292" i="17"/>
  <c r="W1291" i="17"/>
  <c r="W1290" i="17"/>
  <c r="W1289" i="17"/>
  <c r="W1288" i="17"/>
  <c r="W1287" i="17"/>
  <c r="W1286" i="17"/>
  <c r="W1285" i="17"/>
  <c r="W1284" i="17"/>
  <c r="W1283" i="17"/>
  <c r="W1282" i="17"/>
  <c r="W1281" i="17"/>
  <c r="W1280" i="17"/>
  <c r="W1279" i="17"/>
  <c r="W1278" i="17"/>
  <c r="W1277" i="17"/>
  <c r="W1276" i="17"/>
  <c r="W1275" i="17"/>
  <c r="W1274" i="17"/>
  <c r="W1273" i="17"/>
  <c r="W1272" i="17"/>
  <c r="W1271" i="17"/>
  <c r="W1270" i="17"/>
  <c r="W1269" i="17"/>
  <c r="W1268" i="17"/>
  <c r="W1267" i="17"/>
  <c r="W1266" i="17"/>
  <c r="W1265" i="17"/>
  <c r="W1264" i="17"/>
  <c r="W1263" i="17"/>
  <c r="W1262" i="17"/>
  <c r="W1261" i="17"/>
  <c r="W1260" i="17"/>
  <c r="W1259" i="17"/>
  <c r="W1258" i="17"/>
  <c r="W1257" i="17"/>
  <c r="W1256" i="17"/>
  <c r="W1255" i="17"/>
  <c r="W1254" i="17"/>
  <c r="W1253" i="17"/>
  <c r="W1252" i="17"/>
  <c r="W1251" i="17"/>
  <c r="W1250" i="17"/>
  <c r="W1249" i="17"/>
  <c r="W1248" i="17"/>
  <c r="W1247" i="17"/>
  <c r="W1246" i="17"/>
  <c r="W1245" i="17"/>
  <c r="W1244" i="17"/>
  <c r="W1243" i="17"/>
  <c r="W1242" i="17"/>
  <c r="W1241" i="17"/>
  <c r="W1240" i="17"/>
  <c r="W1239" i="17"/>
  <c r="W1238" i="17"/>
  <c r="W1237" i="17"/>
  <c r="W1236" i="17"/>
  <c r="W1235" i="17"/>
  <c r="W1234" i="17"/>
  <c r="W1233" i="17"/>
  <c r="W1232" i="17"/>
  <c r="W1231" i="17"/>
  <c r="W1230" i="17"/>
  <c r="W1229" i="17"/>
  <c r="W1228" i="17"/>
  <c r="W1227" i="17"/>
  <c r="W1226" i="17"/>
  <c r="W1225" i="17"/>
  <c r="W1224" i="17"/>
  <c r="W1223" i="17"/>
  <c r="W1222" i="17"/>
  <c r="W1221" i="17"/>
  <c r="W1220" i="17"/>
  <c r="W1219" i="17"/>
  <c r="W1218" i="17"/>
  <c r="W1217" i="17"/>
  <c r="W1216" i="17"/>
  <c r="W1215" i="17"/>
  <c r="W1214" i="17"/>
  <c r="W1213" i="17"/>
  <c r="W1212" i="17"/>
  <c r="W1211" i="17"/>
  <c r="W1210" i="17"/>
  <c r="W1209" i="17"/>
  <c r="W1208" i="17"/>
  <c r="W1207" i="17"/>
  <c r="W1206" i="17"/>
  <c r="W1205" i="17"/>
  <c r="W1204" i="17"/>
  <c r="W1203" i="17"/>
  <c r="W1202" i="17"/>
  <c r="W1201" i="17"/>
  <c r="W1200" i="17"/>
  <c r="W1199" i="17"/>
  <c r="W1198" i="17"/>
  <c r="W1197" i="17"/>
  <c r="W1196" i="17"/>
  <c r="W1195" i="17"/>
  <c r="W1194" i="17"/>
  <c r="W1193" i="17"/>
  <c r="W1192" i="17"/>
  <c r="W1191" i="17"/>
  <c r="W1190" i="17"/>
  <c r="W1189" i="17"/>
  <c r="W1188" i="17"/>
  <c r="W1187" i="17"/>
  <c r="W1186" i="17"/>
  <c r="W1185" i="17"/>
  <c r="W1184" i="17"/>
  <c r="W1183" i="17"/>
  <c r="W1182" i="17"/>
  <c r="W1181" i="17"/>
  <c r="W1180" i="17"/>
  <c r="W1179" i="17"/>
  <c r="W1178" i="17"/>
  <c r="W1177" i="17"/>
  <c r="W1176" i="17"/>
  <c r="W1175" i="17"/>
  <c r="W1174" i="17"/>
  <c r="W1173" i="17"/>
  <c r="W1172" i="17"/>
  <c r="W1171" i="17"/>
  <c r="W1170" i="17"/>
  <c r="W1169" i="17"/>
  <c r="W1168" i="17"/>
  <c r="W1167" i="17"/>
  <c r="W1166" i="17"/>
  <c r="W1165" i="17"/>
  <c r="W1164" i="17"/>
  <c r="W1163" i="17"/>
  <c r="W1162" i="17"/>
  <c r="W1161" i="17"/>
  <c r="W1160" i="17"/>
  <c r="W1159" i="17"/>
  <c r="W1158" i="17"/>
  <c r="W1157" i="17"/>
  <c r="W1156" i="17"/>
  <c r="W1155" i="17"/>
  <c r="W1154" i="17"/>
  <c r="W1153" i="17"/>
  <c r="W1152" i="17"/>
  <c r="W1151" i="17"/>
  <c r="W1150" i="17"/>
  <c r="W1149" i="17"/>
  <c r="W1148" i="17"/>
  <c r="W1147" i="17"/>
  <c r="W1146" i="17"/>
  <c r="W1145" i="17"/>
  <c r="W1144" i="17"/>
  <c r="W1143" i="17"/>
  <c r="W1142" i="17"/>
  <c r="W1141" i="17"/>
  <c r="W1140" i="17"/>
  <c r="W1139" i="17"/>
  <c r="W1138" i="17"/>
  <c r="W1137" i="17"/>
  <c r="W1136" i="17"/>
  <c r="W1135" i="17"/>
  <c r="W1134" i="17"/>
  <c r="W1133" i="17"/>
  <c r="W1132" i="17"/>
  <c r="W1131" i="17"/>
  <c r="W1130" i="17"/>
  <c r="W1129" i="17"/>
  <c r="W1128" i="17"/>
  <c r="W1127" i="17"/>
  <c r="W1126" i="17"/>
  <c r="W1125" i="17"/>
  <c r="W1124" i="17"/>
  <c r="W1123" i="17"/>
  <c r="W1122" i="17"/>
  <c r="W1121" i="17"/>
  <c r="W1120" i="17"/>
  <c r="W1119" i="17"/>
  <c r="W1118" i="17"/>
  <c r="W1117" i="17"/>
  <c r="W1116" i="17"/>
  <c r="W1115" i="17"/>
  <c r="W1114" i="17"/>
  <c r="W1113" i="17"/>
  <c r="W1112" i="17"/>
  <c r="W1111" i="17"/>
  <c r="W1110" i="17"/>
  <c r="W1109" i="17"/>
  <c r="W1108" i="17"/>
  <c r="W1107" i="17"/>
  <c r="W1106" i="17"/>
  <c r="W1105" i="17"/>
  <c r="W1104" i="17"/>
  <c r="W1103" i="17"/>
  <c r="W1102" i="17"/>
  <c r="W1101" i="17"/>
  <c r="W1100" i="17"/>
  <c r="W1099" i="17"/>
  <c r="W1098" i="17"/>
  <c r="W1097" i="17"/>
  <c r="W1096" i="17"/>
  <c r="W1095" i="17"/>
  <c r="W1094" i="17"/>
  <c r="W1093" i="17"/>
  <c r="W1092" i="17"/>
  <c r="W1091" i="17"/>
  <c r="W1090" i="17"/>
  <c r="W1089" i="17"/>
  <c r="W1088" i="17"/>
  <c r="W1087" i="17"/>
  <c r="W1086" i="17"/>
  <c r="W1085" i="17"/>
  <c r="W1084" i="17"/>
  <c r="W1083" i="17"/>
  <c r="W1082" i="17"/>
  <c r="W1081" i="17"/>
  <c r="W1080" i="17"/>
  <c r="W1079" i="17"/>
  <c r="W1078" i="17"/>
  <c r="W1077" i="17"/>
  <c r="W1076" i="17"/>
  <c r="W1075" i="17"/>
  <c r="W1074" i="17"/>
  <c r="W1073" i="17"/>
  <c r="W1072" i="17"/>
  <c r="W1071" i="17"/>
  <c r="W1070" i="17"/>
  <c r="W1069" i="17"/>
  <c r="W1068" i="17"/>
  <c r="W1067" i="17"/>
  <c r="W1066" i="17"/>
  <c r="W1065" i="17"/>
  <c r="W1064" i="17"/>
  <c r="W1063" i="17"/>
  <c r="W1062" i="17"/>
  <c r="W1061" i="17"/>
  <c r="W1060" i="17"/>
  <c r="W1059" i="17"/>
  <c r="W1058" i="17"/>
  <c r="W1057" i="17"/>
  <c r="W1056" i="17"/>
  <c r="W1055" i="17"/>
  <c r="W1054" i="17"/>
  <c r="W1053" i="17"/>
  <c r="W1052" i="17"/>
  <c r="W1051" i="17"/>
  <c r="W1050" i="17"/>
  <c r="W1049" i="17"/>
  <c r="W1048" i="17"/>
  <c r="W1047" i="17"/>
  <c r="W1046" i="17"/>
  <c r="W1045" i="17"/>
  <c r="W1044" i="17"/>
  <c r="W1043" i="17"/>
  <c r="W1042" i="17"/>
  <c r="W1041" i="17"/>
  <c r="W1040" i="17"/>
  <c r="W1039" i="17"/>
  <c r="W1038" i="17"/>
  <c r="W1037" i="17"/>
  <c r="W1036" i="17"/>
  <c r="W1035" i="17"/>
  <c r="W1034" i="17"/>
  <c r="W1033" i="17"/>
  <c r="W1032" i="17"/>
  <c r="W1031" i="17"/>
  <c r="W1030" i="17"/>
  <c r="W1029" i="17"/>
  <c r="W1028" i="17"/>
  <c r="W1027" i="17"/>
  <c r="W1026" i="17"/>
  <c r="W1025" i="17"/>
  <c r="W1024" i="17"/>
  <c r="W1023" i="17"/>
  <c r="W1022" i="17"/>
  <c r="W1021" i="17"/>
  <c r="W1020" i="17"/>
  <c r="W1019" i="17"/>
  <c r="W1018" i="17"/>
  <c r="W1017" i="17"/>
  <c r="W1016" i="17"/>
  <c r="W1015" i="17"/>
  <c r="W1014" i="17"/>
  <c r="W1013" i="17"/>
  <c r="W1012" i="17"/>
  <c r="W1011" i="17"/>
  <c r="W1010" i="17"/>
  <c r="W1009" i="17"/>
  <c r="W1008" i="17"/>
  <c r="W1007" i="17"/>
  <c r="W1006" i="17"/>
  <c r="W1005" i="17"/>
  <c r="W1004" i="17"/>
  <c r="W1003" i="17"/>
  <c r="W1002" i="17"/>
  <c r="W1001" i="17"/>
  <c r="W1000" i="17"/>
  <c r="W999" i="17"/>
  <c r="W998" i="17"/>
  <c r="W997" i="17"/>
  <c r="W996" i="17"/>
  <c r="W995" i="17"/>
  <c r="W994" i="17"/>
  <c r="W993" i="17"/>
  <c r="W992" i="17"/>
  <c r="W991" i="17"/>
  <c r="W990" i="17"/>
  <c r="W989" i="17"/>
  <c r="W988" i="17"/>
  <c r="W987" i="17"/>
  <c r="W986" i="17"/>
  <c r="W985" i="17"/>
  <c r="W984" i="17"/>
  <c r="W983" i="17"/>
  <c r="W982" i="17"/>
  <c r="W981" i="17"/>
  <c r="W980" i="17"/>
  <c r="W979" i="17"/>
  <c r="W978" i="17"/>
  <c r="W977" i="17"/>
  <c r="W976" i="17"/>
  <c r="W975" i="17"/>
  <c r="W974" i="17"/>
  <c r="W973" i="17"/>
  <c r="W972" i="17"/>
  <c r="W971" i="17"/>
  <c r="W970" i="17"/>
  <c r="W969" i="17"/>
  <c r="W968" i="17"/>
  <c r="W967" i="17"/>
  <c r="W966" i="17"/>
  <c r="W965" i="17"/>
  <c r="W964" i="17"/>
  <c r="W963" i="17"/>
  <c r="W962" i="17"/>
  <c r="W961" i="17"/>
  <c r="W960" i="17"/>
  <c r="W959" i="17"/>
  <c r="W958" i="17"/>
  <c r="W957" i="17"/>
  <c r="W956" i="17"/>
  <c r="W955" i="17"/>
  <c r="W954" i="17"/>
  <c r="W953" i="17"/>
  <c r="W952" i="17"/>
  <c r="W951" i="17"/>
  <c r="W950" i="17"/>
  <c r="W949" i="17"/>
  <c r="W948" i="17"/>
  <c r="W947" i="17"/>
  <c r="W946" i="17"/>
  <c r="W945" i="17"/>
  <c r="W944" i="17"/>
  <c r="W943" i="17"/>
  <c r="W942" i="17"/>
  <c r="W941" i="17"/>
  <c r="W940" i="17"/>
  <c r="W939" i="17"/>
  <c r="W938" i="17"/>
  <c r="W937" i="17"/>
  <c r="W936" i="17"/>
  <c r="W935" i="17"/>
  <c r="W934" i="17"/>
  <c r="W933" i="17"/>
  <c r="W932" i="17"/>
  <c r="W931" i="17"/>
  <c r="W930" i="17"/>
  <c r="W929" i="17"/>
  <c r="W928" i="17"/>
  <c r="W927" i="17"/>
  <c r="W926" i="17"/>
  <c r="W925" i="17"/>
  <c r="W924" i="17"/>
  <c r="W923" i="17"/>
  <c r="W922" i="17"/>
  <c r="W921" i="17"/>
  <c r="W920" i="17"/>
  <c r="W919" i="17"/>
  <c r="W918" i="17"/>
  <c r="W917" i="17"/>
  <c r="W916" i="17"/>
  <c r="W915" i="17"/>
  <c r="W914" i="17"/>
  <c r="W913" i="17"/>
  <c r="W912" i="17"/>
  <c r="W911" i="17"/>
  <c r="W910" i="17"/>
  <c r="W909" i="17"/>
  <c r="W908" i="17"/>
  <c r="W907" i="17"/>
  <c r="W906" i="17"/>
  <c r="W905" i="17"/>
  <c r="W904" i="17"/>
  <c r="W903" i="17"/>
  <c r="W902" i="17"/>
  <c r="W901" i="17"/>
  <c r="W900" i="17"/>
  <c r="W899" i="17"/>
  <c r="W898" i="17"/>
  <c r="W897" i="17"/>
  <c r="W896" i="17"/>
  <c r="W895" i="17"/>
  <c r="W894" i="17"/>
  <c r="W893" i="17"/>
  <c r="W892" i="17"/>
  <c r="W891" i="17"/>
  <c r="W890" i="17"/>
  <c r="W889" i="17"/>
  <c r="W888" i="17"/>
  <c r="W887" i="17"/>
  <c r="W886" i="17"/>
  <c r="W885" i="17"/>
  <c r="W884" i="17"/>
  <c r="W883" i="17"/>
  <c r="W882" i="17"/>
  <c r="W881" i="17"/>
  <c r="W880" i="17"/>
  <c r="W879" i="17"/>
  <c r="W878" i="17"/>
  <c r="W877" i="17"/>
  <c r="W876" i="17"/>
  <c r="W875" i="17"/>
  <c r="W874" i="17"/>
  <c r="W873" i="17"/>
  <c r="W872" i="17"/>
  <c r="W871" i="17"/>
  <c r="W870" i="17"/>
  <c r="W869" i="17"/>
  <c r="W868" i="17"/>
  <c r="W867" i="17"/>
  <c r="W866" i="17"/>
  <c r="W865" i="17"/>
  <c r="W864" i="17"/>
  <c r="W863" i="17"/>
  <c r="W862" i="17"/>
  <c r="W861" i="17"/>
  <c r="W860" i="17"/>
  <c r="W859" i="17"/>
  <c r="W858" i="17"/>
  <c r="W857" i="17"/>
  <c r="W856" i="17"/>
  <c r="W855" i="17"/>
  <c r="W854" i="17"/>
  <c r="W853" i="17"/>
  <c r="W852" i="17"/>
  <c r="W851" i="17"/>
  <c r="W850" i="17"/>
  <c r="W849" i="17"/>
  <c r="W848" i="17"/>
  <c r="W847" i="17"/>
  <c r="W846" i="17"/>
  <c r="W845" i="17"/>
  <c r="W844" i="17"/>
  <c r="W843" i="17"/>
  <c r="W842" i="17"/>
  <c r="W841" i="17"/>
  <c r="W840" i="17"/>
  <c r="W839" i="17"/>
  <c r="W838" i="17"/>
  <c r="W837" i="17"/>
  <c r="W836" i="17"/>
  <c r="W835" i="17"/>
  <c r="W834" i="17"/>
  <c r="W833" i="17"/>
  <c r="W832" i="17"/>
  <c r="W831" i="17"/>
  <c r="W830" i="17"/>
  <c r="W829" i="17"/>
  <c r="W828" i="17"/>
  <c r="W827" i="17"/>
  <c r="W826" i="17"/>
  <c r="W825" i="17"/>
  <c r="W824" i="17"/>
  <c r="W823" i="17"/>
  <c r="W822" i="17"/>
  <c r="W821" i="17"/>
  <c r="W820" i="17"/>
  <c r="W819" i="17"/>
  <c r="W818" i="17"/>
  <c r="W817" i="17"/>
  <c r="W816" i="17"/>
  <c r="W815" i="17"/>
  <c r="W814" i="17"/>
  <c r="W813" i="17"/>
  <c r="W812" i="17"/>
  <c r="W811" i="17"/>
  <c r="W810" i="17"/>
  <c r="W809" i="17"/>
  <c r="W808" i="17"/>
  <c r="W807" i="17"/>
  <c r="W806" i="17"/>
  <c r="W805" i="17"/>
  <c r="W804" i="17"/>
  <c r="W803" i="17"/>
  <c r="W802" i="17"/>
  <c r="W801" i="17"/>
  <c r="W800" i="17"/>
  <c r="W799" i="17"/>
  <c r="W798" i="17"/>
  <c r="W797" i="17"/>
  <c r="W796" i="17"/>
  <c r="W795" i="17"/>
  <c r="W794" i="17"/>
  <c r="W793" i="17"/>
  <c r="W792" i="17"/>
  <c r="W791" i="17"/>
  <c r="W790" i="17"/>
  <c r="W789" i="17"/>
  <c r="W788" i="17"/>
  <c r="W787" i="17"/>
  <c r="W786" i="17"/>
  <c r="W785" i="17"/>
  <c r="W784" i="17"/>
  <c r="W783" i="17"/>
  <c r="W782" i="17"/>
  <c r="W781" i="17"/>
  <c r="W780" i="17"/>
  <c r="W779" i="17"/>
  <c r="W778" i="17"/>
  <c r="W777" i="17"/>
  <c r="W776" i="17"/>
  <c r="W775" i="17"/>
  <c r="W774" i="17"/>
  <c r="W773" i="17"/>
  <c r="W772" i="17"/>
  <c r="W771" i="17"/>
  <c r="W770" i="17"/>
  <c r="W769" i="17"/>
  <c r="W768" i="17"/>
  <c r="W767" i="17"/>
  <c r="W766" i="17"/>
  <c r="W765" i="17"/>
  <c r="W764" i="17"/>
  <c r="W763" i="17"/>
  <c r="W762" i="17"/>
  <c r="W761" i="17"/>
  <c r="W760" i="17"/>
  <c r="W759" i="17"/>
  <c r="W758" i="17"/>
  <c r="W757" i="17"/>
  <c r="W756" i="17"/>
  <c r="W755" i="17"/>
  <c r="W754" i="17"/>
  <c r="W753" i="17"/>
  <c r="W752" i="17"/>
  <c r="W751" i="17"/>
  <c r="W750" i="17"/>
  <c r="W749" i="17"/>
  <c r="W748" i="17"/>
  <c r="W747" i="17"/>
  <c r="W746" i="17"/>
  <c r="W745" i="17"/>
  <c r="W744" i="17"/>
  <c r="W743" i="17"/>
  <c r="W742" i="17"/>
  <c r="W741" i="17"/>
  <c r="W740" i="17"/>
  <c r="W739" i="17"/>
  <c r="W738" i="17"/>
  <c r="W737" i="17"/>
  <c r="W736" i="17"/>
  <c r="W735" i="17"/>
  <c r="W734" i="17"/>
  <c r="W733" i="17"/>
  <c r="W732" i="17"/>
  <c r="W731" i="17"/>
  <c r="W730" i="17"/>
  <c r="W729" i="17"/>
  <c r="W728" i="17"/>
  <c r="W727" i="17"/>
  <c r="W726" i="17"/>
  <c r="W725" i="17"/>
  <c r="W724" i="17"/>
  <c r="W723" i="17"/>
  <c r="W722" i="17"/>
  <c r="W721" i="17"/>
  <c r="W720" i="17"/>
  <c r="W719" i="17"/>
  <c r="W718" i="17"/>
  <c r="W717" i="17"/>
  <c r="W716" i="17"/>
  <c r="W715" i="17"/>
  <c r="W714" i="17"/>
  <c r="W713" i="17"/>
  <c r="W712" i="17"/>
  <c r="W711" i="17"/>
  <c r="W710" i="17"/>
  <c r="W709" i="17"/>
  <c r="W708" i="17"/>
  <c r="W707" i="17"/>
  <c r="W706" i="17"/>
  <c r="W705" i="17"/>
  <c r="W704" i="17"/>
  <c r="W703" i="17"/>
  <c r="W702" i="17"/>
  <c r="W701" i="17"/>
  <c r="W700" i="17"/>
  <c r="W699" i="17"/>
  <c r="W698" i="17"/>
  <c r="W697" i="17"/>
  <c r="W696" i="17"/>
  <c r="W695" i="17"/>
  <c r="W694" i="17"/>
  <c r="W693" i="17"/>
  <c r="W692" i="17"/>
  <c r="W691" i="17"/>
  <c r="W690" i="17"/>
  <c r="W689" i="17"/>
  <c r="W688" i="17"/>
  <c r="W687" i="17"/>
  <c r="W686" i="17"/>
  <c r="W685" i="17"/>
  <c r="W684" i="17"/>
  <c r="W683" i="17"/>
  <c r="W682" i="17"/>
  <c r="W681" i="17"/>
  <c r="W680" i="17"/>
  <c r="W679" i="17"/>
  <c r="W678" i="17"/>
  <c r="W677" i="17"/>
  <c r="W676" i="17"/>
  <c r="W675" i="17"/>
  <c r="W674" i="17"/>
  <c r="W673" i="17"/>
  <c r="W672" i="17"/>
  <c r="W671" i="17"/>
  <c r="W670" i="17"/>
  <c r="W669" i="17"/>
  <c r="W668" i="17"/>
  <c r="W667" i="17"/>
  <c r="W666" i="17"/>
  <c r="W665" i="17"/>
  <c r="W664" i="17"/>
  <c r="W663" i="17"/>
  <c r="W662" i="17"/>
  <c r="W661" i="17"/>
  <c r="W660" i="17"/>
  <c r="W659" i="17"/>
  <c r="W658" i="17"/>
  <c r="W657" i="17"/>
  <c r="W656" i="17"/>
  <c r="W655" i="17"/>
  <c r="W654" i="17"/>
  <c r="W653" i="17"/>
  <c r="W652" i="17"/>
  <c r="W651" i="17"/>
  <c r="W650" i="17"/>
  <c r="W649" i="17"/>
  <c r="W648" i="17"/>
  <c r="W647" i="17"/>
  <c r="W646" i="17"/>
  <c r="W645" i="17"/>
  <c r="W644" i="17"/>
  <c r="W643" i="17"/>
  <c r="W642" i="17"/>
  <c r="W641" i="17"/>
  <c r="W640" i="17"/>
  <c r="W639" i="17"/>
  <c r="W638" i="17"/>
  <c r="W637" i="17"/>
  <c r="W636" i="17"/>
  <c r="W635" i="17"/>
  <c r="W634" i="17"/>
  <c r="W633" i="17"/>
  <c r="W632" i="17"/>
  <c r="W631" i="17"/>
  <c r="W630" i="17"/>
  <c r="W629" i="17"/>
  <c r="W628" i="17"/>
  <c r="W627" i="17"/>
  <c r="W626" i="17"/>
  <c r="W625" i="17"/>
  <c r="W624" i="17"/>
  <c r="W623" i="17"/>
  <c r="W622" i="17"/>
  <c r="W621" i="17"/>
  <c r="W620" i="17"/>
  <c r="W619" i="17"/>
  <c r="W618" i="17"/>
  <c r="W617" i="17"/>
  <c r="W616" i="17"/>
  <c r="W615" i="17"/>
  <c r="W614" i="17"/>
  <c r="W613" i="17"/>
  <c r="W612" i="17"/>
  <c r="W611" i="17"/>
  <c r="W610" i="17"/>
  <c r="W609" i="17"/>
  <c r="W608" i="17"/>
  <c r="W607" i="17"/>
  <c r="W606" i="17"/>
  <c r="W605" i="17"/>
  <c r="W604" i="17"/>
  <c r="W603" i="17"/>
  <c r="W602" i="17"/>
  <c r="W601" i="17"/>
  <c r="W600" i="17"/>
  <c r="W599" i="17"/>
  <c r="W598" i="17"/>
  <c r="W597" i="17"/>
  <c r="W596" i="17"/>
  <c r="W595" i="17"/>
  <c r="W594" i="17"/>
  <c r="W593" i="17"/>
  <c r="W592" i="17"/>
  <c r="W591" i="17"/>
  <c r="W590" i="17"/>
  <c r="W589" i="17"/>
  <c r="W588" i="17"/>
  <c r="W587" i="17"/>
  <c r="W586" i="17"/>
  <c r="W585" i="17"/>
  <c r="W584" i="17"/>
  <c r="W583" i="17"/>
  <c r="W582" i="17"/>
  <c r="W581" i="17"/>
  <c r="W580" i="17"/>
  <c r="W579" i="17"/>
  <c r="W578" i="17"/>
  <c r="W577" i="17"/>
  <c r="W576" i="17"/>
  <c r="W575" i="17"/>
  <c r="W574" i="17"/>
  <c r="W573" i="17"/>
  <c r="W572" i="17"/>
  <c r="W571" i="17"/>
  <c r="W570" i="17"/>
  <c r="W569" i="17"/>
  <c r="W568" i="17"/>
  <c r="W567" i="17"/>
  <c r="W566" i="17"/>
  <c r="W565" i="17"/>
  <c r="W564" i="17"/>
  <c r="W563" i="17"/>
  <c r="W562" i="17"/>
  <c r="W561" i="17"/>
  <c r="W560" i="17"/>
  <c r="W559" i="17"/>
  <c r="W558" i="17"/>
  <c r="W557" i="17"/>
  <c r="W556" i="17"/>
  <c r="W555" i="17"/>
  <c r="W554" i="17"/>
  <c r="W553" i="17"/>
  <c r="W552" i="17"/>
  <c r="W551" i="17"/>
  <c r="W550" i="17"/>
  <c r="W549" i="17"/>
  <c r="W548" i="17"/>
  <c r="W547" i="17"/>
  <c r="W546" i="17"/>
  <c r="W545" i="17"/>
  <c r="W544" i="17"/>
  <c r="W543" i="17"/>
  <c r="W542" i="17"/>
  <c r="W541" i="17"/>
  <c r="W540" i="17"/>
  <c r="W539" i="17"/>
  <c r="W538" i="17"/>
  <c r="W537" i="17"/>
  <c r="W536" i="17"/>
  <c r="W535" i="17"/>
  <c r="W534" i="17"/>
  <c r="W533" i="17"/>
  <c r="W532" i="17"/>
  <c r="W531" i="17"/>
  <c r="W530" i="17"/>
  <c r="W529" i="17"/>
  <c r="W528" i="17"/>
  <c r="W527" i="17"/>
  <c r="W526" i="17"/>
  <c r="W525" i="17"/>
  <c r="W524" i="17"/>
  <c r="W523" i="17"/>
  <c r="W522" i="17"/>
  <c r="W521" i="17"/>
  <c r="W520" i="17"/>
  <c r="W519" i="17"/>
  <c r="W518" i="17"/>
  <c r="W517" i="17"/>
  <c r="W516" i="17"/>
  <c r="W515" i="17"/>
  <c r="W514" i="17"/>
  <c r="W513" i="17"/>
  <c r="W512" i="17"/>
  <c r="W511" i="17"/>
  <c r="W510" i="17"/>
  <c r="W509" i="17"/>
  <c r="W508" i="17"/>
  <c r="W507" i="17"/>
  <c r="W506" i="17"/>
  <c r="W505" i="17"/>
  <c r="W504" i="17"/>
  <c r="W503" i="17"/>
  <c r="W502" i="17"/>
  <c r="W501" i="17"/>
  <c r="W500" i="17"/>
  <c r="W499" i="17"/>
  <c r="W498" i="17"/>
  <c r="W497" i="17"/>
  <c r="W496" i="17"/>
  <c r="W495" i="17"/>
  <c r="W494" i="17"/>
  <c r="W493" i="17"/>
  <c r="W492" i="17"/>
  <c r="W491" i="17"/>
  <c r="W490" i="17"/>
  <c r="W489" i="17"/>
  <c r="W488" i="17"/>
  <c r="W487" i="17"/>
  <c r="W486" i="17"/>
  <c r="W485" i="17"/>
  <c r="W484" i="17"/>
  <c r="W483" i="17"/>
  <c r="W482" i="17"/>
  <c r="W481" i="17"/>
  <c r="W480" i="17"/>
  <c r="W479" i="17"/>
  <c r="W478" i="17"/>
  <c r="W477" i="17"/>
  <c r="W476" i="17"/>
  <c r="W475" i="17"/>
  <c r="W474" i="17"/>
  <c r="W473" i="17"/>
  <c r="W472" i="17"/>
  <c r="W471" i="17"/>
  <c r="W470" i="17"/>
  <c r="W469" i="17"/>
  <c r="W468" i="17"/>
  <c r="W467" i="17"/>
  <c r="W466" i="17"/>
  <c r="W465" i="17"/>
  <c r="W464" i="17"/>
  <c r="W463" i="17"/>
  <c r="W462" i="17"/>
  <c r="W461" i="17"/>
  <c r="W460" i="17"/>
  <c r="W459" i="17"/>
  <c r="W458" i="17"/>
  <c r="W457" i="17"/>
  <c r="W456" i="17"/>
  <c r="W455" i="17"/>
  <c r="W454" i="17"/>
  <c r="W453" i="17"/>
  <c r="W452" i="17"/>
  <c r="W451" i="17"/>
  <c r="W450" i="17"/>
  <c r="W449" i="17"/>
  <c r="W448" i="17"/>
  <c r="W447" i="17"/>
  <c r="W446" i="17"/>
  <c r="W445" i="17"/>
  <c r="W444" i="17"/>
  <c r="W443" i="17"/>
  <c r="W442" i="17"/>
  <c r="W441" i="17"/>
  <c r="W440" i="17"/>
  <c r="W439" i="17"/>
  <c r="W438" i="17"/>
  <c r="W437" i="17"/>
  <c r="W436" i="17"/>
  <c r="W435" i="17"/>
  <c r="W434" i="17"/>
  <c r="W433" i="17"/>
  <c r="W432" i="17"/>
  <c r="W431" i="17"/>
  <c r="W430" i="17"/>
  <c r="W429" i="17"/>
  <c r="W428" i="17"/>
  <c r="W427" i="17"/>
  <c r="W426" i="17"/>
  <c r="W425" i="17"/>
  <c r="W424" i="17"/>
  <c r="W423" i="17"/>
  <c r="W422" i="17"/>
  <c r="W421" i="17"/>
  <c r="W420" i="17"/>
  <c r="W419" i="17"/>
  <c r="W418" i="17"/>
  <c r="W417" i="17"/>
  <c r="W416" i="17"/>
  <c r="W415" i="17"/>
  <c r="W414" i="17"/>
  <c r="W413" i="17"/>
  <c r="W412" i="17"/>
  <c r="W411" i="17"/>
  <c r="W410" i="17"/>
  <c r="W409" i="17"/>
  <c r="W408" i="17"/>
  <c r="W407" i="17"/>
  <c r="W406" i="17"/>
  <c r="W405" i="17"/>
  <c r="W404" i="17"/>
  <c r="W403" i="17"/>
  <c r="W402" i="17"/>
  <c r="W401" i="17"/>
  <c r="W400" i="17"/>
  <c r="W399" i="17"/>
  <c r="W398" i="17"/>
  <c r="W397" i="17"/>
  <c r="W396" i="17"/>
  <c r="W395" i="17"/>
  <c r="W394" i="17"/>
  <c r="W393" i="17"/>
  <c r="W392" i="17"/>
  <c r="W391" i="17"/>
  <c r="W390" i="17"/>
  <c r="W389" i="17"/>
  <c r="W388" i="17"/>
  <c r="W387" i="17"/>
  <c r="W386" i="17"/>
  <c r="W385" i="17"/>
  <c r="W384" i="17"/>
  <c r="W383" i="17"/>
  <c r="W382" i="17"/>
  <c r="W381" i="17"/>
  <c r="W380" i="17"/>
  <c r="W379" i="17"/>
  <c r="W378" i="17"/>
  <c r="W377" i="17"/>
  <c r="W376" i="17"/>
  <c r="W375" i="17"/>
  <c r="W374" i="17"/>
  <c r="W373" i="17"/>
  <c r="W372" i="17"/>
  <c r="W371" i="17"/>
  <c r="W370" i="17"/>
  <c r="W369" i="17"/>
  <c r="W368" i="17"/>
  <c r="W367" i="17"/>
  <c r="W366" i="17"/>
  <c r="W365" i="17"/>
  <c r="W364" i="17"/>
  <c r="W363" i="17"/>
  <c r="W362" i="17"/>
  <c r="W361" i="17"/>
  <c r="W360" i="17"/>
  <c r="W359" i="17"/>
  <c r="W358" i="17"/>
  <c r="W357" i="17"/>
  <c r="W356" i="17"/>
  <c r="W355" i="17"/>
  <c r="W354" i="17"/>
  <c r="W353" i="17"/>
  <c r="W352" i="17"/>
  <c r="W351" i="17"/>
  <c r="W350" i="17"/>
  <c r="W349" i="17"/>
  <c r="W348" i="17"/>
  <c r="W347" i="17"/>
  <c r="W346" i="17"/>
  <c r="W345" i="17"/>
  <c r="W344" i="17"/>
  <c r="W343" i="17"/>
  <c r="W342" i="17"/>
  <c r="W341" i="17"/>
  <c r="W340" i="17"/>
  <c r="W339" i="17"/>
  <c r="W338" i="17"/>
  <c r="W337" i="17"/>
  <c r="W336" i="17"/>
  <c r="W335" i="17"/>
  <c r="W334" i="17"/>
  <c r="W333" i="17"/>
  <c r="W332" i="17"/>
  <c r="W331" i="17"/>
  <c r="W330" i="17"/>
  <c r="W329" i="17"/>
  <c r="W328" i="17"/>
  <c r="W327" i="17"/>
  <c r="W326" i="17"/>
  <c r="W325" i="17"/>
  <c r="W324" i="17"/>
  <c r="W323" i="17"/>
  <c r="W322" i="17"/>
  <c r="W321" i="17"/>
  <c r="W320" i="17"/>
  <c r="W319" i="17"/>
  <c r="W318" i="17"/>
  <c r="W317" i="17"/>
  <c r="W316" i="17"/>
  <c r="W315" i="17"/>
  <c r="W314" i="17"/>
  <c r="W313" i="17"/>
  <c r="W312" i="17"/>
  <c r="W311" i="17"/>
  <c r="W310" i="17"/>
  <c r="W309" i="17"/>
  <c r="W308" i="17"/>
  <c r="W307" i="17"/>
  <c r="W306" i="17"/>
  <c r="W305" i="17"/>
  <c r="W304" i="17"/>
  <c r="W303" i="17"/>
  <c r="W302" i="17"/>
  <c r="W301" i="17"/>
  <c r="W300" i="17"/>
  <c r="W299" i="17"/>
  <c r="W298" i="17"/>
  <c r="W297" i="17"/>
  <c r="W296" i="17"/>
  <c r="W295" i="17"/>
  <c r="W294" i="17"/>
  <c r="W293" i="17"/>
  <c r="W292" i="17"/>
  <c r="W291" i="17"/>
  <c r="W290" i="17"/>
  <c r="W289" i="17"/>
  <c r="W288" i="17"/>
  <c r="W287" i="17"/>
  <c r="W286" i="17"/>
  <c r="W285" i="17"/>
  <c r="W284" i="17"/>
  <c r="W283" i="17"/>
  <c r="W282" i="17"/>
  <c r="W281" i="17"/>
  <c r="W280" i="17"/>
  <c r="W279" i="17"/>
  <c r="W278" i="17"/>
  <c r="W277" i="17"/>
  <c r="W276" i="17"/>
  <c r="W275" i="17"/>
  <c r="W274" i="17"/>
  <c r="W273" i="17"/>
  <c r="W272" i="17"/>
  <c r="W271" i="17"/>
  <c r="W270" i="17"/>
  <c r="W269" i="17"/>
  <c r="W268" i="17"/>
  <c r="W267" i="17"/>
  <c r="W266" i="17"/>
  <c r="W265" i="17"/>
  <c r="W264" i="17"/>
  <c r="W263" i="17"/>
  <c r="W262" i="17"/>
  <c r="W261" i="17"/>
  <c r="W260" i="17"/>
  <c r="W259" i="17"/>
  <c r="W258" i="17"/>
  <c r="W257" i="17"/>
  <c r="W256" i="17"/>
  <c r="W255" i="17"/>
  <c r="W254" i="17"/>
  <c r="W253" i="17"/>
  <c r="W252" i="17"/>
  <c r="W251" i="17"/>
  <c r="W250" i="17"/>
  <c r="W249" i="17"/>
  <c r="W248" i="17"/>
  <c r="W247" i="17"/>
  <c r="W246" i="17"/>
  <c r="W245" i="17"/>
  <c r="W244" i="17"/>
  <c r="W243" i="17"/>
  <c r="W242" i="17"/>
  <c r="W241" i="17"/>
  <c r="W240" i="17"/>
  <c r="W239" i="17"/>
  <c r="W238" i="17"/>
  <c r="W237" i="17"/>
  <c r="W236" i="17"/>
  <c r="W235" i="17"/>
  <c r="W234" i="17"/>
  <c r="W233" i="17"/>
  <c r="W232" i="17"/>
  <c r="W231" i="17"/>
  <c r="W230" i="17"/>
  <c r="W229" i="17"/>
  <c r="W228" i="17"/>
  <c r="W227" i="17"/>
  <c r="W226" i="17"/>
  <c r="F5" i="17"/>
  <c r="P251" i="2" l="1"/>
  <c r="U251" i="2" s="1"/>
  <c r="Q251" i="2"/>
  <c r="V251" i="2" s="1"/>
  <c r="P242" i="2"/>
  <c r="U242" i="2" s="1"/>
  <c r="P252" i="2"/>
  <c r="U252" i="2" s="1"/>
  <c r="P236" i="2"/>
  <c r="U236" i="2" s="1"/>
  <c r="P247" i="2"/>
  <c r="U247" i="2" s="1"/>
  <c r="P231" i="2"/>
  <c r="U231" i="2" s="1"/>
  <c r="Q239" i="2"/>
  <c r="V239" i="2" s="1"/>
  <c r="Q223" i="2"/>
  <c r="V223" i="2" s="1"/>
  <c r="Q246" i="2"/>
  <c r="V246" i="2" s="1"/>
  <c r="Q230" i="2"/>
  <c r="V230" i="2" s="1"/>
  <c r="Q240" i="2"/>
  <c r="V240" i="2" s="1"/>
  <c r="P238" i="2"/>
  <c r="U238" i="2" s="1"/>
  <c r="Q248" i="2"/>
  <c r="V248" i="2" s="1"/>
  <c r="Q232" i="2"/>
  <c r="V232" i="2" s="1"/>
  <c r="P246" i="2"/>
  <c r="U246" i="2" s="1"/>
  <c r="P239" i="2"/>
  <c r="U239" i="2" s="1"/>
  <c r="Q236" i="2"/>
  <c r="V236" i="2" s="1"/>
  <c r="Q252" i="2"/>
  <c r="V252" i="2" s="1"/>
  <c r="Q238" i="2"/>
  <c r="V238" i="2" s="1"/>
  <c r="Q242" i="2"/>
  <c r="V242" i="2" s="1"/>
  <c r="Q231" i="2"/>
  <c r="V231" i="2" s="1"/>
  <c r="P226" i="2"/>
  <c r="U226" i="2" s="1"/>
  <c r="P235" i="2"/>
  <c r="U235" i="2" s="1"/>
  <c r="Q235" i="2"/>
  <c r="V235" i="2" s="1"/>
  <c r="P240" i="2"/>
  <c r="U240" i="2" s="1"/>
  <c r="M688" i="2"/>
  <c r="N688" i="2"/>
  <c r="O688" i="2"/>
  <c r="F688" i="2"/>
  <c r="M720" i="2"/>
  <c r="O720" i="2"/>
  <c r="N720" i="2"/>
  <c r="F720" i="2"/>
  <c r="M716" i="2"/>
  <c r="N716" i="2"/>
  <c r="O716" i="2"/>
  <c r="F716" i="2"/>
  <c r="M588" i="2"/>
  <c r="N588" i="2"/>
  <c r="O588" i="2"/>
  <c r="F588" i="2"/>
  <c r="O528" i="2"/>
  <c r="M528" i="2"/>
  <c r="N528" i="2"/>
  <c r="F528" i="2"/>
  <c r="M632" i="2"/>
  <c r="N632" i="2"/>
  <c r="O632" i="2"/>
  <c r="F632" i="2"/>
  <c r="O580" i="2"/>
  <c r="M580" i="2"/>
  <c r="N580" i="2"/>
  <c r="F580" i="2"/>
  <c r="M616" i="2"/>
  <c r="N616" i="2"/>
  <c r="O616" i="2"/>
  <c r="F616" i="2"/>
  <c r="N584" i="2"/>
  <c r="M584" i="2"/>
  <c r="O584" i="2"/>
  <c r="F584" i="2"/>
  <c r="M695" i="2"/>
  <c r="N695" i="2"/>
  <c r="O695" i="2"/>
  <c r="F695" i="2"/>
  <c r="O599" i="2"/>
  <c r="M599" i="2"/>
  <c r="N599" i="2"/>
  <c r="F599" i="2"/>
  <c r="O555" i="2"/>
  <c r="N555" i="2"/>
  <c r="M555" i="2"/>
  <c r="F555" i="2"/>
  <c r="O706" i="2"/>
  <c r="N706" i="2"/>
  <c r="M706" i="2"/>
  <c r="F706" i="2"/>
  <c r="O662" i="2"/>
  <c r="N662" i="2"/>
  <c r="M662" i="2"/>
  <c r="F662" i="2"/>
  <c r="N590" i="2"/>
  <c r="O590" i="2"/>
  <c r="M590" i="2"/>
  <c r="F590" i="2"/>
  <c r="M541" i="2"/>
  <c r="N541" i="2"/>
  <c r="O541" i="2"/>
  <c r="F541" i="2"/>
  <c r="M589" i="2"/>
  <c r="O589" i="2"/>
  <c r="N589" i="2"/>
  <c r="F589" i="2"/>
  <c r="N625" i="2"/>
  <c r="M625" i="2"/>
  <c r="O625" i="2"/>
  <c r="F625" i="2"/>
  <c r="N669" i="2"/>
  <c r="O669" i="2"/>
  <c r="M669" i="2"/>
  <c r="F669" i="2"/>
  <c r="N717" i="2"/>
  <c r="M717" i="2"/>
  <c r="O717" i="2"/>
  <c r="F717" i="2"/>
  <c r="M704" i="2"/>
  <c r="N704" i="2"/>
  <c r="O704" i="2"/>
  <c r="F704" i="2"/>
  <c r="O715" i="2"/>
  <c r="M715" i="2"/>
  <c r="N715" i="2"/>
  <c r="F715" i="2"/>
  <c r="O559" i="2"/>
  <c r="M559" i="2"/>
  <c r="N559" i="2"/>
  <c r="F559" i="2"/>
  <c r="O650" i="2"/>
  <c r="M650" i="2"/>
  <c r="N650" i="2"/>
  <c r="F650" i="2"/>
  <c r="N506" i="2"/>
  <c r="M506" i="2"/>
  <c r="O506" i="2"/>
  <c r="F506" i="2"/>
  <c r="N522" i="2"/>
  <c r="M522" i="2"/>
  <c r="O522" i="2"/>
  <c r="F522" i="2"/>
  <c r="O734" i="2"/>
  <c r="M734" i="2"/>
  <c r="N734" i="2"/>
  <c r="F734" i="2"/>
  <c r="M668" i="2"/>
  <c r="N668" i="2"/>
  <c r="O668" i="2"/>
  <c r="F668" i="2"/>
  <c r="N568" i="2"/>
  <c r="O568" i="2"/>
  <c r="M568" i="2"/>
  <c r="F568" i="2"/>
  <c r="M520" i="2"/>
  <c r="N520" i="2"/>
  <c r="O520" i="2"/>
  <c r="F520" i="2"/>
  <c r="N574" i="2"/>
  <c r="M574" i="2"/>
  <c r="O574" i="2"/>
  <c r="F574" i="2"/>
  <c r="M740" i="2"/>
  <c r="N740" i="2"/>
  <c r="O740" i="2"/>
  <c r="F740" i="2"/>
  <c r="O564" i="2"/>
  <c r="N564" i="2"/>
  <c r="M564" i="2"/>
  <c r="F564" i="2"/>
  <c r="N534" i="2"/>
  <c r="M534" i="2"/>
  <c r="O534" i="2"/>
  <c r="F534" i="2"/>
  <c r="M572" i="2"/>
  <c r="N572" i="2"/>
  <c r="O572" i="2"/>
  <c r="F572" i="2"/>
  <c r="M608" i="2"/>
  <c r="N608" i="2"/>
  <c r="O608" i="2"/>
  <c r="F608" i="2"/>
  <c r="M663" i="2"/>
  <c r="N663" i="2"/>
  <c r="O663" i="2"/>
  <c r="F663" i="2"/>
  <c r="O591" i="2"/>
  <c r="N591" i="2"/>
  <c r="M591" i="2"/>
  <c r="F591" i="2"/>
  <c r="O579" i="2"/>
  <c r="M579" i="2"/>
  <c r="N579" i="2"/>
  <c r="F579" i="2"/>
  <c r="O746" i="2"/>
  <c r="N746" i="2"/>
  <c r="M746" i="2"/>
  <c r="F746" i="2"/>
  <c r="O654" i="2"/>
  <c r="M654" i="2"/>
  <c r="N654" i="2"/>
  <c r="F654" i="2"/>
  <c r="M573" i="2"/>
  <c r="O573" i="2"/>
  <c r="N573" i="2"/>
  <c r="F573" i="2"/>
  <c r="M525" i="2"/>
  <c r="N525" i="2"/>
  <c r="O525" i="2"/>
  <c r="F525" i="2"/>
  <c r="M593" i="2"/>
  <c r="N593" i="2"/>
  <c r="O593" i="2"/>
  <c r="F593" i="2"/>
  <c r="N637" i="2"/>
  <c r="O637" i="2"/>
  <c r="M637" i="2"/>
  <c r="F637" i="2"/>
  <c r="N685" i="2"/>
  <c r="O685" i="2"/>
  <c r="M685" i="2"/>
  <c r="F685" i="2"/>
  <c r="N721" i="2"/>
  <c r="O721" i="2"/>
  <c r="M721" i="2"/>
  <c r="F721" i="2"/>
  <c r="N546" i="2"/>
  <c r="O546" i="2"/>
  <c r="M546" i="2"/>
  <c r="F546" i="2"/>
  <c r="O651" i="2"/>
  <c r="N651" i="2"/>
  <c r="M651" i="2"/>
  <c r="F651" i="2"/>
  <c r="O634" i="2"/>
  <c r="M634" i="2"/>
  <c r="N634" i="2"/>
  <c r="F634" i="2"/>
  <c r="N723" i="2"/>
  <c r="M723" i="2"/>
  <c r="O723" i="2"/>
  <c r="F723" i="2"/>
  <c r="N538" i="2"/>
  <c r="M538" i="2"/>
  <c r="O538" i="2"/>
  <c r="F538" i="2"/>
  <c r="N554" i="2"/>
  <c r="M554" i="2"/>
  <c r="O554" i="2"/>
  <c r="F554" i="2"/>
  <c r="M748" i="2"/>
  <c r="N748" i="2"/>
  <c r="O748" i="2"/>
  <c r="F748" i="2"/>
  <c r="M652" i="2"/>
  <c r="N652" i="2"/>
  <c r="O652" i="2"/>
  <c r="F652" i="2"/>
  <c r="M560" i="2"/>
  <c r="N560" i="2"/>
  <c r="O560" i="2"/>
  <c r="F560" i="2"/>
  <c r="M728" i="2"/>
  <c r="O728" i="2"/>
  <c r="N728" i="2"/>
  <c r="F728" i="2"/>
  <c r="N542" i="2"/>
  <c r="M542" i="2"/>
  <c r="O542" i="2"/>
  <c r="F542" i="2"/>
  <c r="M708" i="2"/>
  <c r="O708" i="2"/>
  <c r="N708" i="2"/>
  <c r="F708" i="2"/>
  <c r="N516" i="2"/>
  <c r="O516" i="2"/>
  <c r="M516" i="2"/>
  <c r="F516" i="2"/>
  <c r="M660" i="2"/>
  <c r="O660" i="2"/>
  <c r="N660" i="2"/>
  <c r="F660" i="2"/>
  <c r="M508" i="2"/>
  <c r="O508" i="2"/>
  <c r="N508" i="2"/>
  <c r="F508" i="2"/>
  <c r="M727" i="2"/>
  <c r="O727" i="2"/>
  <c r="N727" i="2"/>
  <c r="F727" i="2"/>
  <c r="N655" i="2"/>
  <c r="O655" i="2"/>
  <c r="M655" i="2"/>
  <c r="F655" i="2"/>
  <c r="O515" i="2"/>
  <c r="M515" i="2"/>
  <c r="N515" i="2"/>
  <c r="F515" i="2"/>
  <c r="O642" i="2"/>
  <c r="M642" i="2"/>
  <c r="N642" i="2"/>
  <c r="F642" i="2"/>
  <c r="O718" i="2"/>
  <c r="M718" i="2"/>
  <c r="N718" i="2"/>
  <c r="F718" i="2"/>
  <c r="O630" i="2"/>
  <c r="N630" i="2"/>
  <c r="M630" i="2"/>
  <c r="F630" i="2"/>
  <c r="M557" i="2"/>
  <c r="N557" i="2"/>
  <c r="O557" i="2"/>
  <c r="F557" i="2"/>
  <c r="M521" i="2"/>
  <c r="O521" i="2"/>
  <c r="N521" i="2"/>
  <c r="F521" i="2"/>
  <c r="M605" i="2"/>
  <c r="O605" i="2"/>
  <c r="N605" i="2"/>
  <c r="F605" i="2"/>
  <c r="N653" i="2"/>
  <c r="O653" i="2"/>
  <c r="M653" i="2"/>
  <c r="F653" i="2"/>
  <c r="N689" i="2"/>
  <c r="M689" i="2"/>
  <c r="O689" i="2"/>
  <c r="F689" i="2"/>
  <c r="N733" i="2"/>
  <c r="M733" i="2"/>
  <c r="O733" i="2"/>
  <c r="F733" i="2"/>
  <c r="O603" i="2"/>
  <c r="M603" i="2"/>
  <c r="N603" i="2"/>
  <c r="F603" i="2"/>
  <c r="O666" i="2"/>
  <c r="M666" i="2"/>
  <c r="N666" i="2"/>
  <c r="F666" i="2"/>
  <c r="O595" i="2"/>
  <c r="M595" i="2"/>
  <c r="N595" i="2"/>
  <c r="F595" i="2"/>
  <c r="N570" i="2"/>
  <c r="M570" i="2"/>
  <c r="O570" i="2"/>
  <c r="F570" i="2"/>
  <c r="M656" i="2"/>
  <c r="N656" i="2"/>
  <c r="O656" i="2"/>
  <c r="F656" i="2"/>
  <c r="M732" i="2"/>
  <c r="N732" i="2"/>
  <c r="O732" i="2"/>
  <c r="F732" i="2"/>
  <c r="M620" i="2"/>
  <c r="N620" i="2"/>
  <c r="O620" i="2"/>
  <c r="F620" i="2"/>
  <c r="M536" i="2"/>
  <c r="N536" i="2"/>
  <c r="O536" i="2"/>
  <c r="F536" i="2"/>
  <c r="M696" i="2"/>
  <c r="O696" i="2"/>
  <c r="N696" i="2"/>
  <c r="F696" i="2"/>
  <c r="N526" i="2"/>
  <c r="M526" i="2"/>
  <c r="O526" i="2"/>
  <c r="F526" i="2"/>
  <c r="O612" i="2"/>
  <c r="M612" i="2"/>
  <c r="N612" i="2"/>
  <c r="F612" i="2"/>
  <c r="M744" i="2"/>
  <c r="O744" i="2"/>
  <c r="N744" i="2"/>
  <c r="F744" i="2"/>
  <c r="O596" i="2"/>
  <c r="M596" i="2"/>
  <c r="N596" i="2"/>
  <c r="F596" i="2"/>
  <c r="M540" i="2"/>
  <c r="N540" i="2"/>
  <c r="O540" i="2"/>
  <c r="F540" i="2"/>
  <c r="O719" i="2"/>
  <c r="M719" i="2"/>
  <c r="N719" i="2"/>
  <c r="F719" i="2"/>
  <c r="M631" i="2"/>
  <c r="N631" i="2"/>
  <c r="O631" i="2"/>
  <c r="F631" i="2"/>
  <c r="O547" i="2"/>
  <c r="M547" i="2"/>
  <c r="N547" i="2"/>
  <c r="F547" i="2"/>
  <c r="O658" i="2"/>
  <c r="N658" i="2"/>
  <c r="M658" i="2"/>
  <c r="F658" i="2"/>
  <c r="O694" i="2"/>
  <c r="N694" i="2"/>
  <c r="M694" i="2"/>
  <c r="F694" i="2"/>
  <c r="N598" i="2"/>
  <c r="O598" i="2"/>
  <c r="M598" i="2"/>
  <c r="F598" i="2"/>
  <c r="M553" i="2"/>
  <c r="O553" i="2"/>
  <c r="N553" i="2"/>
  <c r="F553" i="2"/>
  <c r="M509" i="2"/>
  <c r="N509" i="2"/>
  <c r="O509" i="2"/>
  <c r="F509" i="2"/>
  <c r="N621" i="2"/>
  <c r="O621" i="2"/>
  <c r="M621" i="2"/>
  <c r="F621" i="2"/>
  <c r="N657" i="2"/>
  <c r="M657" i="2"/>
  <c r="O657" i="2"/>
  <c r="F657" i="2"/>
  <c r="N701" i="2"/>
  <c r="O701" i="2"/>
  <c r="M701" i="2"/>
  <c r="F701" i="2"/>
  <c r="N749" i="2"/>
  <c r="M749" i="2"/>
  <c r="O749" i="2"/>
  <c r="F749" i="2"/>
  <c r="M731" i="2"/>
  <c r="N731" i="2"/>
  <c r="O731" i="2"/>
  <c r="F731" i="2"/>
  <c r="O587" i="2"/>
  <c r="N587" i="2"/>
  <c r="M587" i="2"/>
  <c r="F587" i="2"/>
  <c r="O519" i="2"/>
  <c r="M519" i="2"/>
  <c r="N519" i="2"/>
  <c r="F519" i="2"/>
  <c r="Q226" i="2"/>
  <c r="V226" i="2" s="1"/>
  <c r="H564" i="2"/>
  <c r="H663" i="2"/>
  <c r="H716" i="2"/>
  <c r="H632" i="2"/>
  <c r="H580" i="2"/>
  <c r="H555" i="2"/>
  <c r="H706" i="2"/>
  <c r="H662" i="2"/>
  <c r="H590" i="2"/>
  <c r="H541" i="2"/>
  <c r="H589" i="2"/>
  <c r="H669" i="2"/>
  <c r="H715" i="2"/>
  <c r="H559" i="2"/>
  <c r="H650" i="2"/>
  <c r="H579" i="2"/>
  <c r="H746" i="2"/>
  <c r="H573" i="2"/>
  <c r="H593" i="2"/>
  <c r="H685" i="2"/>
  <c r="H634" i="2"/>
  <c r="H723" i="2"/>
  <c r="H717" i="2"/>
  <c r="H568" i="2"/>
  <c r="H528" i="2"/>
  <c r="H546" i="2"/>
  <c r="H534" i="2"/>
  <c r="H599" i="2"/>
  <c r="H625" i="2"/>
  <c r="W253" i="2"/>
  <c r="H695" i="2"/>
  <c r="H588" i="2"/>
  <c r="H574" i="2"/>
  <c r="H572" i="2"/>
  <c r="H616" i="2"/>
  <c r="H540" i="2"/>
  <c r="H658" i="2"/>
  <c r="H621" i="2"/>
  <c r="H731" i="2"/>
  <c r="H587" i="2"/>
  <c r="H519" i="2"/>
  <c r="H612" i="2"/>
  <c r="H704" i="2"/>
  <c r="H694" i="2"/>
  <c r="H719" i="2"/>
  <c r="H701" i="2"/>
  <c r="H651" i="2"/>
  <c r="H721" i="2"/>
  <c r="H598" i="2"/>
  <c r="H654" i="2"/>
  <c r="H520" i="2"/>
  <c r="H526" i="2"/>
  <c r="H740" i="2"/>
  <c r="H584" i="2"/>
  <c r="H608" i="2"/>
  <c r="H748" i="2"/>
  <c r="H652" i="2"/>
  <c r="H542" i="2"/>
  <c r="H708" i="2"/>
  <c r="H508" i="2"/>
  <c r="H655" i="2"/>
  <c r="H642" i="2"/>
  <c r="H521" i="2"/>
  <c r="H733" i="2"/>
  <c r="H603" i="2"/>
  <c r="H515" i="2"/>
  <c r="H547" i="2"/>
  <c r="H509" i="2"/>
  <c r="H553" i="2"/>
  <c r="H536" i="2"/>
  <c r="H516" i="2"/>
  <c r="H660" i="2"/>
  <c r="H732" i="2"/>
  <c r="H620" i="2"/>
  <c r="H596" i="2"/>
  <c r="A750" i="2" a="1"/>
  <c r="H749" i="2"/>
  <c r="A675" i="2"/>
  <c r="A567" i="2"/>
  <c r="A739" i="2"/>
  <c r="A503" i="2"/>
  <c r="A535" i="2"/>
  <c r="A672" i="2"/>
  <c r="A586" i="2"/>
  <c r="A627" i="2"/>
  <c r="A562" i="2"/>
  <c r="A726" i="2"/>
  <c r="A602" i="2"/>
  <c r="A527" i="2"/>
  <c r="A619" i="2"/>
  <c r="A683" i="2"/>
  <c r="A747" i="2"/>
  <c r="A578" i="2"/>
  <c r="A745" i="2"/>
  <c r="A729" i="2"/>
  <c r="A713" i="2"/>
  <c r="A697" i="2"/>
  <c r="A681" i="2"/>
  <c r="A665" i="2"/>
  <c r="A649" i="2"/>
  <c r="A633" i="2"/>
  <c r="A617" i="2"/>
  <c r="A601" i="2"/>
  <c r="A585" i="2"/>
  <c r="A513" i="2"/>
  <c r="A529" i="2"/>
  <c r="A545" i="2"/>
  <c r="A561" i="2"/>
  <c r="A577" i="2"/>
  <c r="A606" i="2"/>
  <c r="A638" i="2"/>
  <c r="A670" i="2"/>
  <c r="A702" i="2"/>
  <c r="A738" i="2"/>
  <c r="A690" i="2"/>
  <c r="A626" i="2"/>
  <c r="A571" i="2"/>
  <c r="A539" i="2"/>
  <c r="A507" i="2"/>
  <c r="A607" i="2"/>
  <c r="A639" i="2"/>
  <c r="A671" i="2"/>
  <c r="A703" i="2"/>
  <c r="A735" i="2"/>
  <c r="A530" i="2"/>
  <c r="A628" i="2"/>
  <c r="A692" i="2"/>
  <c r="A524" i="2"/>
  <c r="A724" i="2"/>
  <c r="A643" i="2"/>
  <c r="A707" i="2"/>
  <c r="A611" i="2"/>
  <c r="A551" i="2"/>
  <c r="A659" i="2"/>
  <c r="A698" i="2"/>
  <c r="A575" i="2"/>
  <c r="A511" i="2"/>
  <c r="A635" i="2"/>
  <c r="A699" i="2"/>
  <c r="A640" i="2"/>
  <c r="A741" i="2"/>
  <c r="A725" i="2"/>
  <c r="A709" i="2"/>
  <c r="A693" i="2"/>
  <c r="A677" i="2"/>
  <c r="A661" i="2"/>
  <c r="A645" i="2"/>
  <c r="A629" i="2"/>
  <c r="A613" i="2"/>
  <c r="A597" i="2"/>
  <c r="A581" i="2"/>
  <c r="A517" i="2"/>
  <c r="A533" i="2"/>
  <c r="A549" i="2"/>
  <c r="A565" i="2"/>
  <c r="A582" i="2"/>
  <c r="A614" i="2"/>
  <c r="A646" i="2"/>
  <c r="A678" i="2"/>
  <c r="A710" i="2"/>
  <c r="A730" i="2"/>
  <c r="A674" i="2"/>
  <c r="A610" i="2"/>
  <c r="A563" i="2"/>
  <c r="A531" i="2"/>
  <c r="A583" i="2"/>
  <c r="A615" i="2"/>
  <c r="A647" i="2"/>
  <c r="A679" i="2"/>
  <c r="A711" i="2"/>
  <c r="A743" i="2"/>
  <c r="A550" i="2"/>
  <c r="A518" i="2"/>
  <c r="A556" i="2"/>
  <c r="A502" i="2"/>
  <c r="A680" i="2"/>
  <c r="A548" i="2"/>
  <c r="A644" i="2"/>
  <c r="A558" i="2"/>
  <c r="A664" i="2"/>
  <c r="A512" i="2"/>
  <c r="A544" i="2"/>
  <c r="A576" i="2"/>
  <c r="A636" i="2"/>
  <c r="A700" i="2"/>
  <c r="A592" i="2"/>
  <c r="A624" i="2"/>
  <c r="A682" i="2"/>
  <c r="A618" i="2"/>
  <c r="A684" i="2"/>
  <c r="A604" i="2"/>
  <c r="A552" i="2"/>
  <c r="A504" i="2"/>
  <c r="A600" i="2"/>
  <c r="A510" i="2"/>
  <c r="A676" i="2"/>
  <c r="A532" i="2"/>
  <c r="A566" i="2"/>
  <c r="A712" i="2"/>
  <c r="A648" i="2"/>
  <c r="A736" i="2"/>
  <c r="A687" i="2"/>
  <c r="A623" i="2"/>
  <c r="A523" i="2"/>
  <c r="A594" i="2"/>
  <c r="A722" i="2"/>
  <c r="A686" i="2"/>
  <c r="A622" i="2"/>
  <c r="A569" i="2"/>
  <c r="A537" i="2"/>
  <c r="A505" i="2"/>
  <c r="A609" i="2"/>
  <c r="A641" i="2"/>
  <c r="A673" i="2"/>
  <c r="A705" i="2"/>
  <c r="A737" i="2"/>
  <c r="A514" i="2"/>
  <c r="A667" i="2"/>
  <c r="A543" i="2"/>
  <c r="A742" i="2"/>
  <c r="A691" i="2"/>
  <c r="A714" i="2"/>
  <c r="W223" i="2"/>
  <c r="W237" i="2"/>
  <c r="H744" i="2"/>
  <c r="W239" i="2"/>
  <c r="P302" i="2"/>
  <c r="U302" i="2" s="1"/>
  <c r="Q269" i="2"/>
  <c r="V269" i="2" s="1"/>
  <c r="P269" i="2"/>
  <c r="H696" i="2"/>
  <c r="H728" i="2"/>
  <c r="P487" i="2"/>
  <c r="U487" i="2" s="1"/>
  <c r="Q487" i="2"/>
  <c r="P479" i="2"/>
  <c r="U479" i="2" s="1"/>
  <c r="Q479" i="2"/>
  <c r="P471" i="2"/>
  <c r="Q471" i="2"/>
  <c r="V471" i="2" s="1"/>
  <c r="P463" i="2"/>
  <c r="U463" i="2" s="1"/>
  <c r="Q463" i="2"/>
  <c r="P455" i="2"/>
  <c r="U455" i="2" s="1"/>
  <c r="Q455" i="2"/>
  <c r="P261" i="2"/>
  <c r="Q261" i="2"/>
  <c r="V261" i="2" s="1"/>
  <c r="P433" i="2"/>
  <c r="U433" i="2" s="1"/>
  <c r="Q433" i="2"/>
  <c r="P425" i="2"/>
  <c r="Q425" i="2"/>
  <c r="V425" i="2" s="1"/>
  <c r="P411" i="2"/>
  <c r="Q411" i="2"/>
  <c r="V411" i="2" s="1"/>
  <c r="P395" i="2"/>
  <c r="Q395" i="2"/>
  <c r="V395" i="2" s="1"/>
  <c r="P379" i="2"/>
  <c r="Q379" i="2"/>
  <c r="V379" i="2" s="1"/>
  <c r="P363" i="2"/>
  <c r="Q363" i="2"/>
  <c r="V363" i="2" s="1"/>
  <c r="P451" i="2"/>
  <c r="Q451" i="2"/>
  <c r="V451" i="2" s="1"/>
  <c r="Q443" i="2"/>
  <c r="V443" i="2" s="1"/>
  <c r="P443" i="2"/>
  <c r="U443" i="2" s="1"/>
  <c r="P435" i="2"/>
  <c r="Q435" i="2"/>
  <c r="V435" i="2" s="1"/>
  <c r="Q427" i="2"/>
  <c r="V427" i="2" s="1"/>
  <c r="P427" i="2"/>
  <c r="P415" i="2"/>
  <c r="Q415" i="2"/>
  <c r="V415" i="2" s="1"/>
  <c r="P399" i="2"/>
  <c r="Q399" i="2"/>
  <c r="V399" i="2" s="1"/>
  <c r="P383" i="2"/>
  <c r="Q383" i="2"/>
  <c r="V383" i="2" s="1"/>
  <c r="P367" i="2"/>
  <c r="Q367" i="2"/>
  <c r="V367" i="2" s="1"/>
  <c r="P351" i="2"/>
  <c r="U351" i="2" s="1"/>
  <c r="Q351" i="2"/>
  <c r="P335" i="2"/>
  <c r="Q335" i="2"/>
  <c r="V335" i="2" s="1"/>
  <c r="P319" i="2"/>
  <c r="Q319" i="2"/>
  <c r="V319" i="2" s="1"/>
  <c r="P303" i="2"/>
  <c r="Q303" i="2"/>
  <c r="V303" i="2" s="1"/>
  <c r="Q277" i="2"/>
  <c r="P277" i="2"/>
  <c r="U277" i="2" s="1"/>
  <c r="P501" i="2"/>
  <c r="U501" i="2" s="1"/>
  <c r="Q501" i="2"/>
  <c r="H538" i="2"/>
  <c r="H522" i="2"/>
  <c r="H720" i="2"/>
  <c r="P355" i="2"/>
  <c r="Q355" i="2"/>
  <c r="V355" i="2" s="1"/>
  <c r="P339" i="2"/>
  <c r="Q339" i="2"/>
  <c r="V339" i="2" s="1"/>
  <c r="P323" i="2"/>
  <c r="Q323" i="2"/>
  <c r="V323" i="2" s="1"/>
  <c r="P307" i="2"/>
  <c r="Q307" i="2"/>
  <c r="V307" i="2" s="1"/>
  <c r="P285" i="2"/>
  <c r="U285" i="2" s="1"/>
  <c r="Q285" i="2"/>
  <c r="W454" i="2"/>
  <c r="Q441" i="2"/>
  <c r="V441" i="2" s="1"/>
  <c r="P441" i="2"/>
  <c r="P495" i="2"/>
  <c r="U495" i="2" s="1"/>
  <c r="Q495" i="2"/>
  <c r="Q447" i="2"/>
  <c r="V447" i="2" s="1"/>
  <c r="P447" i="2"/>
  <c r="P439" i="2"/>
  <c r="Q439" i="2"/>
  <c r="V439" i="2" s="1"/>
  <c r="Q431" i="2"/>
  <c r="V431" i="2" s="1"/>
  <c r="P431" i="2"/>
  <c r="Q423" i="2"/>
  <c r="V423" i="2" s="1"/>
  <c r="P423" i="2"/>
  <c r="P407" i="2"/>
  <c r="Q407" i="2"/>
  <c r="V407" i="2" s="1"/>
  <c r="P391" i="2"/>
  <c r="Q391" i="2"/>
  <c r="V391" i="2" s="1"/>
  <c r="P375" i="2"/>
  <c r="Q375" i="2"/>
  <c r="V375" i="2" s="1"/>
  <c r="P359" i="2"/>
  <c r="Q359" i="2"/>
  <c r="V359" i="2" s="1"/>
  <c r="P343" i="2"/>
  <c r="Q343" i="2"/>
  <c r="V343" i="2" s="1"/>
  <c r="P327" i="2"/>
  <c r="Q327" i="2"/>
  <c r="V327" i="2" s="1"/>
  <c r="P311" i="2"/>
  <c r="Q311" i="2"/>
  <c r="V311" i="2" s="1"/>
  <c r="Q293" i="2"/>
  <c r="P293" i="2"/>
  <c r="U293" i="2" s="1"/>
  <c r="P497" i="2"/>
  <c r="U497" i="2" s="1"/>
  <c r="Q497" i="2"/>
  <c r="P489" i="2"/>
  <c r="U489" i="2" s="1"/>
  <c r="Q489" i="2"/>
  <c r="P481" i="2"/>
  <c r="U481" i="2" s="1"/>
  <c r="Q481" i="2"/>
  <c r="Q473" i="2"/>
  <c r="V473" i="2" s="1"/>
  <c r="P473" i="2"/>
  <c r="Q465" i="2"/>
  <c r="P465" i="2"/>
  <c r="U465" i="2" s="1"/>
  <c r="Q457" i="2"/>
  <c r="P457" i="2"/>
  <c r="U457" i="2" s="1"/>
  <c r="Q449" i="2"/>
  <c r="V449" i="2" s="1"/>
  <c r="P449" i="2"/>
  <c r="P347" i="2"/>
  <c r="Q347" i="2"/>
  <c r="V347" i="2" s="1"/>
  <c r="P331" i="2"/>
  <c r="Q331" i="2"/>
  <c r="V331" i="2" s="1"/>
  <c r="P315" i="2"/>
  <c r="Q315" i="2"/>
  <c r="V315" i="2" s="1"/>
  <c r="P299" i="2"/>
  <c r="U299" i="2" s="1"/>
  <c r="Q299" i="2"/>
  <c r="P499" i="2"/>
  <c r="U499" i="2" s="1"/>
  <c r="Q499" i="2"/>
  <c r="P491" i="2"/>
  <c r="U491" i="2" s="1"/>
  <c r="Q491" i="2"/>
  <c r="P483" i="2"/>
  <c r="U483" i="2" s="1"/>
  <c r="Q483" i="2"/>
  <c r="P475" i="2"/>
  <c r="U475" i="2" s="1"/>
  <c r="Q475" i="2"/>
  <c r="P467" i="2"/>
  <c r="U467" i="2" s="1"/>
  <c r="Q467" i="2"/>
  <c r="P459" i="2"/>
  <c r="U459" i="2" s="1"/>
  <c r="Q459" i="2"/>
  <c r="H506" i="2"/>
  <c r="H570" i="2"/>
  <c r="H688" i="2"/>
  <c r="H554" i="2"/>
  <c r="H656" i="2"/>
  <c r="P493" i="2"/>
  <c r="U493" i="2" s="1"/>
  <c r="Q493" i="2"/>
  <c r="P485" i="2"/>
  <c r="U485" i="2" s="1"/>
  <c r="Q485" i="2"/>
  <c r="Q477" i="2"/>
  <c r="V477" i="2" s="1"/>
  <c r="P477" i="2"/>
  <c r="Q469" i="2"/>
  <c r="V469" i="2" s="1"/>
  <c r="P469" i="2"/>
  <c r="Q461" i="2"/>
  <c r="P461" i="2"/>
  <c r="U461" i="2" s="1"/>
  <c r="P453" i="2"/>
  <c r="Q453" i="2"/>
  <c r="V453" i="2" s="1"/>
  <c r="P445" i="2"/>
  <c r="Q445" i="2"/>
  <c r="V445" i="2" s="1"/>
  <c r="P437" i="2"/>
  <c r="Q437" i="2"/>
  <c r="V437" i="2" s="1"/>
  <c r="P429" i="2"/>
  <c r="Q429" i="2"/>
  <c r="V429" i="2" s="1"/>
  <c r="P419" i="2"/>
  <c r="Q419" i="2"/>
  <c r="V419" i="2" s="1"/>
  <c r="P403" i="2"/>
  <c r="Q403" i="2"/>
  <c r="V403" i="2" s="1"/>
  <c r="P387" i="2"/>
  <c r="Q387" i="2"/>
  <c r="V387" i="2" s="1"/>
  <c r="P371" i="2"/>
  <c r="Q371" i="2"/>
  <c r="V371" i="2" s="1"/>
  <c r="P254" i="2"/>
  <c r="Q254" i="2"/>
  <c r="V254" i="2" s="1"/>
  <c r="Q259" i="2"/>
  <c r="V259" i="2" s="1"/>
  <c r="P259" i="2"/>
  <c r="Q267" i="2"/>
  <c r="V267" i="2" s="1"/>
  <c r="P267" i="2"/>
  <c r="Q275" i="2"/>
  <c r="V275" i="2" s="1"/>
  <c r="P275" i="2"/>
  <c r="P283" i="2"/>
  <c r="U283" i="2" s="1"/>
  <c r="Q283" i="2"/>
  <c r="P291" i="2"/>
  <c r="U291" i="2" s="1"/>
  <c r="Q291" i="2"/>
  <c r="P257" i="2"/>
  <c r="Q257" i="2"/>
  <c r="V257" i="2" s="1"/>
  <c r="P273" i="2"/>
  <c r="Q273" i="2"/>
  <c r="V273" i="2" s="1"/>
  <c r="P289" i="2"/>
  <c r="U289" i="2" s="1"/>
  <c r="Q289" i="2"/>
  <c r="P301" i="2"/>
  <c r="U301" i="2" s="1"/>
  <c r="Q301" i="2"/>
  <c r="P309" i="2"/>
  <c r="Q309" i="2"/>
  <c r="V309" i="2" s="1"/>
  <c r="P317" i="2"/>
  <c r="Q317" i="2"/>
  <c r="V317" i="2" s="1"/>
  <c r="P325" i="2"/>
  <c r="Q325" i="2"/>
  <c r="V325" i="2" s="1"/>
  <c r="P333" i="2"/>
  <c r="Q333" i="2"/>
  <c r="V333" i="2" s="1"/>
  <c r="P341" i="2"/>
  <c r="Q341" i="2"/>
  <c r="V341" i="2" s="1"/>
  <c r="P349" i="2"/>
  <c r="U349" i="2" s="1"/>
  <c r="Q349" i="2"/>
  <c r="P357" i="2"/>
  <c r="Q357" i="2"/>
  <c r="V357" i="2" s="1"/>
  <c r="P365" i="2"/>
  <c r="Q365" i="2"/>
  <c r="V365" i="2" s="1"/>
  <c r="P373" i="2"/>
  <c r="Q373" i="2"/>
  <c r="V373" i="2" s="1"/>
  <c r="P381" i="2"/>
  <c r="Q381" i="2"/>
  <c r="V381" i="2" s="1"/>
  <c r="P389" i="2"/>
  <c r="U389" i="2" s="1"/>
  <c r="Q389" i="2"/>
  <c r="V389" i="2" s="1"/>
  <c r="Q397" i="2"/>
  <c r="V397" i="2" s="1"/>
  <c r="P397" i="2"/>
  <c r="Q405" i="2"/>
  <c r="V405" i="2" s="1"/>
  <c r="P405" i="2"/>
  <c r="P413" i="2"/>
  <c r="Q413" i="2"/>
  <c r="V413" i="2" s="1"/>
  <c r="P421" i="2"/>
  <c r="Q421" i="2"/>
  <c r="V421" i="2" s="1"/>
  <c r="P426" i="2"/>
  <c r="U426" i="2" s="1"/>
  <c r="Q426" i="2"/>
  <c r="P430" i="2"/>
  <c r="U430" i="2" s="1"/>
  <c r="Q430" i="2"/>
  <c r="Q434" i="2"/>
  <c r="V434" i="2" s="1"/>
  <c r="P434" i="2"/>
  <c r="Q438" i="2"/>
  <c r="V438" i="2" s="1"/>
  <c r="P438" i="2"/>
  <c r="P442" i="2"/>
  <c r="Q442" i="2"/>
  <c r="V442" i="2" s="1"/>
  <c r="P446" i="2"/>
  <c r="U446" i="2" s="1"/>
  <c r="Q446" i="2"/>
  <c r="P450" i="2"/>
  <c r="Q450" i="2"/>
  <c r="V450" i="2" s="1"/>
  <c r="P458" i="2"/>
  <c r="U458" i="2" s="1"/>
  <c r="Q458" i="2"/>
  <c r="P462" i="2"/>
  <c r="U462" i="2" s="1"/>
  <c r="Q462" i="2"/>
  <c r="P466" i="2"/>
  <c r="U466" i="2" s="1"/>
  <c r="Q466" i="2"/>
  <c r="P470" i="2"/>
  <c r="Q470" i="2"/>
  <c r="V470" i="2" s="1"/>
  <c r="P474" i="2"/>
  <c r="Q474" i="2"/>
  <c r="V474" i="2" s="1"/>
  <c r="Q478" i="2"/>
  <c r="V478" i="2" s="1"/>
  <c r="P478" i="2"/>
  <c r="P482" i="2"/>
  <c r="Q482" i="2"/>
  <c r="V482" i="2" s="1"/>
  <c r="P486" i="2"/>
  <c r="Q486" i="2"/>
  <c r="V486" i="2" s="1"/>
  <c r="P490" i="2"/>
  <c r="Q490" i="2"/>
  <c r="V490" i="2" s="1"/>
  <c r="P494" i="2"/>
  <c r="Q494" i="2"/>
  <c r="V494" i="2" s="1"/>
  <c r="P498" i="2"/>
  <c r="Q498" i="2"/>
  <c r="V498" i="2" s="1"/>
  <c r="Q255" i="2"/>
  <c r="V255" i="2" s="1"/>
  <c r="P255" i="2"/>
  <c r="Q263" i="2"/>
  <c r="V263" i="2" s="1"/>
  <c r="P263" i="2"/>
  <c r="Q271" i="2"/>
  <c r="V271" i="2" s="1"/>
  <c r="P271" i="2"/>
  <c r="P279" i="2"/>
  <c r="U279" i="2" s="1"/>
  <c r="Q279" i="2"/>
  <c r="P287" i="2"/>
  <c r="U287" i="2" s="1"/>
  <c r="Q287" i="2"/>
  <c r="P295" i="2"/>
  <c r="U295" i="2" s="1"/>
  <c r="Q295" i="2"/>
  <c r="P265" i="2"/>
  <c r="Q265" i="2"/>
  <c r="V265" i="2" s="1"/>
  <c r="P281" i="2"/>
  <c r="U281" i="2" s="1"/>
  <c r="Q281" i="2"/>
  <c r="P297" i="2"/>
  <c r="U297" i="2" s="1"/>
  <c r="Q297" i="2"/>
  <c r="P305" i="2"/>
  <c r="Q305" i="2"/>
  <c r="V305" i="2" s="1"/>
  <c r="P313" i="2"/>
  <c r="Q313" i="2"/>
  <c r="V313" i="2" s="1"/>
  <c r="P321" i="2"/>
  <c r="Q321" i="2"/>
  <c r="V321" i="2" s="1"/>
  <c r="P329" i="2"/>
  <c r="Q329" i="2"/>
  <c r="V329" i="2" s="1"/>
  <c r="P337" i="2"/>
  <c r="Q337" i="2"/>
  <c r="V337" i="2" s="1"/>
  <c r="P345" i="2"/>
  <c r="Q345" i="2"/>
  <c r="V345" i="2" s="1"/>
  <c r="P353" i="2"/>
  <c r="Q353" i="2"/>
  <c r="V353" i="2" s="1"/>
  <c r="P361" i="2"/>
  <c r="Q361" i="2"/>
  <c r="V361" i="2" s="1"/>
  <c r="P369" i="2"/>
  <c r="Q369" i="2"/>
  <c r="V369" i="2" s="1"/>
  <c r="P377" i="2"/>
  <c r="Q377" i="2"/>
  <c r="V377" i="2" s="1"/>
  <c r="P385" i="2"/>
  <c r="Q385" i="2"/>
  <c r="V385" i="2" s="1"/>
  <c r="Q393" i="2"/>
  <c r="V393" i="2" s="1"/>
  <c r="P393" i="2"/>
  <c r="Q401" i="2"/>
  <c r="V401" i="2" s="1"/>
  <c r="P401" i="2"/>
  <c r="P409" i="2"/>
  <c r="Q409" i="2"/>
  <c r="V409" i="2" s="1"/>
  <c r="P417" i="2"/>
  <c r="Q417" i="2"/>
  <c r="V417" i="2" s="1"/>
  <c r="P424" i="2"/>
  <c r="U424" i="2" s="1"/>
  <c r="Q424" i="2"/>
  <c r="P428" i="2"/>
  <c r="U428" i="2" s="1"/>
  <c r="Q428" i="2"/>
  <c r="P432" i="2"/>
  <c r="U432" i="2" s="1"/>
  <c r="Q432" i="2"/>
  <c r="P436" i="2"/>
  <c r="Q436" i="2"/>
  <c r="V436" i="2" s="1"/>
  <c r="P440" i="2"/>
  <c r="Q440" i="2"/>
  <c r="V440" i="2" s="1"/>
  <c r="P444" i="2"/>
  <c r="U444" i="2" s="1"/>
  <c r="Q444" i="2"/>
  <c r="P448" i="2"/>
  <c r="U448" i="2" s="1"/>
  <c r="Q448" i="2"/>
  <c r="Q452" i="2"/>
  <c r="V452" i="2" s="1"/>
  <c r="P452" i="2"/>
  <c r="P456" i="2"/>
  <c r="U456" i="2" s="1"/>
  <c r="Q456" i="2"/>
  <c r="P460" i="2"/>
  <c r="U460" i="2" s="1"/>
  <c r="Q460" i="2"/>
  <c r="P464" i="2"/>
  <c r="U464" i="2" s="1"/>
  <c r="Q464" i="2"/>
  <c r="P468" i="2"/>
  <c r="U468" i="2" s="1"/>
  <c r="Q468" i="2"/>
  <c r="P472" i="2"/>
  <c r="U472" i="2" s="1"/>
  <c r="Q472" i="2"/>
  <c r="V472" i="2" s="1"/>
  <c r="Q476" i="2"/>
  <c r="V476" i="2" s="1"/>
  <c r="P476" i="2"/>
  <c r="P480" i="2"/>
  <c r="U480" i="2" s="1"/>
  <c r="Q480" i="2"/>
  <c r="P484" i="2"/>
  <c r="Q484" i="2"/>
  <c r="V484" i="2" s="1"/>
  <c r="P488" i="2"/>
  <c r="Q488" i="2"/>
  <c r="V488" i="2" s="1"/>
  <c r="P492" i="2"/>
  <c r="Q492" i="2"/>
  <c r="V492" i="2" s="1"/>
  <c r="P496" i="2"/>
  <c r="Q496" i="2"/>
  <c r="V496" i="2" s="1"/>
  <c r="P500" i="2"/>
  <c r="Q500" i="2"/>
  <c r="V500" i="2" s="1"/>
  <c r="P366" i="2"/>
  <c r="U366" i="2" s="1"/>
  <c r="Q366" i="2"/>
  <c r="P358" i="2"/>
  <c r="U358" i="2" s="1"/>
  <c r="Q358" i="2"/>
  <c r="Q350" i="2"/>
  <c r="V350" i="2" s="1"/>
  <c r="P350" i="2"/>
  <c r="P362" i="2"/>
  <c r="U362" i="2" s="1"/>
  <c r="Q362" i="2"/>
  <c r="P354" i="2"/>
  <c r="U354" i="2" s="1"/>
  <c r="Q354" i="2"/>
  <c r="P346" i="2"/>
  <c r="U346" i="2" s="1"/>
  <c r="Q346" i="2"/>
  <c r="V346" i="2" s="1"/>
  <c r="P342" i="2"/>
  <c r="U342" i="2" s="1"/>
  <c r="Q342" i="2"/>
  <c r="V342" i="2" s="1"/>
  <c r="P338" i="2"/>
  <c r="U338" i="2" s="1"/>
  <c r="Q338" i="2"/>
  <c r="V338" i="2" s="1"/>
  <c r="P334" i="2"/>
  <c r="U334" i="2" s="1"/>
  <c r="Q334" i="2"/>
  <c r="V334" i="2" s="1"/>
  <c r="P330" i="2"/>
  <c r="U330" i="2" s="1"/>
  <c r="Q330" i="2"/>
  <c r="V330" i="2" s="1"/>
  <c r="P326" i="2"/>
  <c r="U326" i="2" s="1"/>
  <c r="Q326" i="2"/>
  <c r="V326" i="2" s="1"/>
  <c r="P322" i="2"/>
  <c r="U322" i="2" s="1"/>
  <c r="Q322" i="2"/>
  <c r="V322" i="2" s="1"/>
  <c r="P318" i="2"/>
  <c r="U318" i="2" s="1"/>
  <c r="Q318" i="2"/>
  <c r="V318" i="2" s="1"/>
  <c r="P314" i="2"/>
  <c r="U314" i="2" s="1"/>
  <c r="Q314" i="2"/>
  <c r="V314" i="2" s="1"/>
  <c r="P310" i="2"/>
  <c r="U310" i="2" s="1"/>
  <c r="Q310" i="2"/>
  <c r="V310" i="2" s="1"/>
  <c r="P306" i="2"/>
  <c r="U306" i="2" s="1"/>
  <c r="Q306" i="2"/>
  <c r="V306" i="2" s="1"/>
  <c r="Q302" i="2"/>
  <c r="P384" i="2"/>
  <c r="U384" i="2" s="1"/>
  <c r="Q384" i="2"/>
  <c r="P380" i="2"/>
  <c r="U380" i="2" s="1"/>
  <c r="Q380" i="2"/>
  <c r="P376" i="2"/>
  <c r="U376" i="2" s="1"/>
  <c r="Q376" i="2"/>
  <c r="P372" i="2"/>
  <c r="U372" i="2" s="1"/>
  <c r="Q372" i="2"/>
  <c r="P368" i="2"/>
  <c r="U368" i="2" s="1"/>
  <c r="Q368" i="2"/>
  <c r="P364" i="2"/>
  <c r="U364" i="2" s="1"/>
  <c r="Q364" i="2"/>
  <c r="P360" i="2"/>
  <c r="U360" i="2" s="1"/>
  <c r="Q360" i="2"/>
  <c r="P356" i="2"/>
  <c r="U356" i="2" s="1"/>
  <c r="Q356" i="2"/>
  <c r="P352" i="2"/>
  <c r="U352" i="2" s="1"/>
  <c r="Q352" i="2"/>
  <c r="V352" i="2" s="1"/>
  <c r="P348" i="2"/>
  <c r="U348" i="2" s="1"/>
  <c r="Q348" i="2"/>
  <c r="V348" i="2" s="1"/>
  <c r="P344" i="2"/>
  <c r="Q344" i="2"/>
  <c r="V344" i="2" s="1"/>
  <c r="P340" i="2"/>
  <c r="Q340" i="2"/>
  <c r="V340" i="2" s="1"/>
  <c r="P336" i="2"/>
  <c r="Q336" i="2"/>
  <c r="V336" i="2" s="1"/>
  <c r="P332" i="2"/>
  <c r="Q332" i="2"/>
  <c r="V332" i="2" s="1"/>
  <c r="P328" i="2"/>
  <c r="Q328" i="2"/>
  <c r="V328" i="2" s="1"/>
  <c r="P324" i="2"/>
  <c r="Q324" i="2"/>
  <c r="V324" i="2" s="1"/>
  <c r="P320" i="2"/>
  <c r="Q320" i="2"/>
  <c r="V320" i="2" s="1"/>
  <c r="P316" i="2"/>
  <c r="Q316" i="2"/>
  <c r="V316" i="2" s="1"/>
  <c r="P312" i="2"/>
  <c r="Q312" i="2"/>
  <c r="V312" i="2" s="1"/>
  <c r="P308" i="2"/>
  <c r="Q308" i="2"/>
  <c r="V308" i="2" s="1"/>
  <c r="P304" i="2"/>
  <c r="Q304" i="2"/>
  <c r="V304" i="2" s="1"/>
  <c r="P422" i="2"/>
  <c r="U422" i="2" s="1"/>
  <c r="Q422" i="2"/>
  <c r="P418" i="2"/>
  <c r="U418" i="2" s="1"/>
  <c r="Q418" i="2"/>
  <c r="P414" i="2"/>
  <c r="U414" i="2" s="1"/>
  <c r="Q414" i="2"/>
  <c r="P410" i="2"/>
  <c r="U410" i="2" s="1"/>
  <c r="Q410" i="2"/>
  <c r="P406" i="2"/>
  <c r="U406" i="2" s="1"/>
  <c r="Q406" i="2"/>
  <c r="P402" i="2"/>
  <c r="U402" i="2" s="1"/>
  <c r="Q402" i="2"/>
  <c r="P398" i="2"/>
  <c r="Q398" i="2"/>
  <c r="V398" i="2" s="1"/>
  <c r="P394" i="2"/>
  <c r="U394" i="2" s="1"/>
  <c r="Q394" i="2"/>
  <c r="P390" i="2"/>
  <c r="Q390" i="2"/>
  <c r="V390" i="2" s="1"/>
  <c r="P386" i="2"/>
  <c r="U386" i="2" s="1"/>
  <c r="Q386" i="2"/>
  <c r="P382" i="2"/>
  <c r="U382" i="2" s="1"/>
  <c r="Q382" i="2"/>
  <c r="P378" i="2"/>
  <c r="U378" i="2" s="1"/>
  <c r="Q378" i="2"/>
  <c r="P374" i="2"/>
  <c r="U374" i="2" s="1"/>
  <c r="Q374" i="2"/>
  <c r="P370" i="2"/>
  <c r="U370" i="2" s="1"/>
  <c r="Q370" i="2"/>
  <c r="P298" i="2"/>
  <c r="U298" i="2" s="1"/>
  <c r="Q298" i="2"/>
  <c r="P294" i="2"/>
  <c r="U294" i="2" s="1"/>
  <c r="Q294" i="2"/>
  <c r="P290" i="2"/>
  <c r="U290" i="2" s="1"/>
  <c r="Q290" i="2"/>
  <c r="P286" i="2"/>
  <c r="U286" i="2" s="1"/>
  <c r="Q286" i="2"/>
  <c r="P282" i="2"/>
  <c r="U282" i="2" s="1"/>
  <c r="Q282" i="2"/>
  <c r="P278" i="2"/>
  <c r="U278" i="2" s="1"/>
  <c r="Q278" i="2"/>
  <c r="P274" i="2"/>
  <c r="U274" i="2" s="1"/>
  <c r="Q274" i="2"/>
  <c r="P270" i="2"/>
  <c r="U270" i="2" s="1"/>
  <c r="Q270" i="2"/>
  <c r="P266" i="2"/>
  <c r="U266" i="2" s="1"/>
  <c r="Q266" i="2"/>
  <c r="P262" i="2"/>
  <c r="U262" i="2" s="1"/>
  <c r="Q262" i="2"/>
  <c r="P258" i="2"/>
  <c r="U258" i="2" s="1"/>
  <c r="Q258" i="2"/>
  <c r="P420" i="2"/>
  <c r="U420" i="2" s="1"/>
  <c r="Q420" i="2"/>
  <c r="P416" i="2"/>
  <c r="U416" i="2" s="1"/>
  <c r="Q416" i="2"/>
  <c r="P412" i="2"/>
  <c r="U412" i="2" s="1"/>
  <c r="Q412" i="2"/>
  <c r="P408" i="2"/>
  <c r="U408" i="2" s="1"/>
  <c r="Q408" i="2"/>
  <c r="P404" i="2"/>
  <c r="U404" i="2" s="1"/>
  <c r="Q404" i="2"/>
  <c r="P400" i="2"/>
  <c r="Q400" i="2"/>
  <c r="V400" i="2" s="1"/>
  <c r="P396" i="2"/>
  <c r="U396" i="2" s="1"/>
  <c r="Q396" i="2"/>
  <c r="P392" i="2"/>
  <c r="U392" i="2" s="1"/>
  <c r="Q392" i="2"/>
  <c r="V392" i="2" s="1"/>
  <c r="P388" i="2"/>
  <c r="U388" i="2" s="1"/>
  <c r="Q388" i="2"/>
  <c r="P300" i="2"/>
  <c r="U300" i="2" s="1"/>
  <c r="Q300" i="2"/>
  <c r="P296" i="2"/>
  <c r="U296" i="2" s="1"/>
  <c r="Q296" i="2"/>
  <c r="P292" i="2"/>
  <c r="U292" i="2" s="1"/>
  <c r="Q292" i="2"/>
  <c r="P288" i="2"/>
  <c r="U288" i="2" s="1"/>
  <c r="Q288" i="2"/>
  <c r="P284" i="2"/>
  <c r="U284" i="2" s="1"/>
  <c r="Q284" i="2"/>
  <c r="P280" i="2"/>
  <c r="U280" i="2" s="1"/>
  <c r="Q280" i="2"/>
  <c r="P276" i="2"/>
  <c r="U276" i="2" s="1"/>
  <c r="Q276" i="2"/>
  <c r="P272" i="2"/>
  <c r="U272" i="2" s="1"/>
  <c r="Q272" i="2"/>
  <c r="P268" i="2"/>
  <c r="U268" i="2" s="1"/>
  <c r="Q268" i="2"/>
  <c r="P264" i="2"/>
  <c r="U264" i="2" s="1"/>
  <c r="Q264" i="2"/>
  <c r="P260" i="2"/>
  <c r="U260" i="2" s="1"/>
  <c r="Q260" i="2"/>
  <c r="P256" i="2"/>
  <c r="U256" i="2" s="1"/>
  <c r="Q256" i="2"/>
  <c r="W248" i="2"/>
  <c r="W232" i="2"/>
  <c r="W247" i="2"/>
  <c r="W228" i="2"/>
  <c r="W240" i="2"/>
  <c r="W229" i="2"/>
  <c r="W245" i="2"/>
  <c r="W251" i="2"/>
  <c r="W226" i="2"/>
  <c r="W250" i="2"/>
  <c r="W249" i="2"/>
  <c r="W243" i="2"/>
  <c r="W230" i="2"/>
  <c r="W236" i="2"/>
  <c r="W244" i="2"/>
  <c r="W227" i="2"/>
  <c r="W241" i="2"/>
  <c r="W234" i="2"/>
  <c r="W238" i="2"/>
  <c r="W246" i="2"/>
  <c r="W231" i="2"/>
  <c r="W233" i="2"/>
  <c r="D2" i="2"/>
  <c r="T206" i="2"/>
  <c r="T187" i="2"/>
  <c r="T100" i="2"/>
  <c r="T87" i="2"/>
  <c r="T69" i="2"/>
  <c r="T56" i="2"/>
  <c r="T37" i="2"/>
  <c r="T28" i="2"/>
  <c r="W252" i="2" l="1"/>
  <c r="W235" i="2"/>
  <c r="W242" i="2"/>
  <c r="Q528" i="2"/>
  <c r="V528" i="2" s="1"/>
  <c r="P734" i="2"/>
  <c r="U734" i="2" s="1"/>
  <c r="P668" i="2"/>
  <c r="M691" i="2"/>
  <c r="N691" i="2"/>
  <c r="O691" i="2"/>
  <c r="F691" i="2"/>
  <c r="N514" i="2"/>
  <c r="O514" i="2"/>
  <c r="M514" i="2"/>
  <c r="F514" i="2"/>
  <c r="N641" i="2"/>
  <c r="M641" i="2"/>
  <c r="O641" i="2"/>
  <c r="F641" i="2"/>
  <c r="M569" i="2"/>
  <c r="N569" i="2"/>
  <c r="O569" i="2"/>
  <c r="F569" i="2"/>
  <c r="N594" i="2"/>
  <c r="M594" i="2"/>
  <c r="O594" i="2"/>
  <c r="F594" i="2"/>
  <c r="M736" i="2"/>
  <c r="N736" i="2"/>
  <c r="O736" i="2"/>
  <c r="F736" i="2"/>
  <c r="N532" i="2"/>
  <c r="O532" i="2"/>
  <c r="M532" i="2"/>
  <c r="F532" i="2"/>
  <c r="M504" i="2"/>
  <c r="N504" i="2"/>
  <c r="O504" i="2"/>
  <c r="F504" i="2"/>
  <c r="O618" i="2"/>
  <c r="M618" i="2"/>
  <c r="N618" i="2"/>
  <c r="F618" i="2"/>
  <c r="M700" i="2"/>
  <c r="N700" i="2"/>
  <c r="O700" i="2"/>
  <c r="F700" i="2"/>
  <c r="O512" i="2"/>
  <c r="M512" i="2"/>
  <c r="N512" i="2"/>
  <c r="F512" i="2"/>
  <c r="N548" i="2"/>
  <c r="O548" i="2"/>
  <c r="M548" i="2"/>
  <c r="F548" i="2"/>
  <c r="N518" i="2"/>
  <c r="M518" i="2"/>
  <c r="O518" i="2"/>
  <c r="F518" i="2"/>
  <c r="M679" i="2"/>
  <c r="O679" i="2"/>
  <c r="N679" i="2"/>
  <c r="F679" i="2"/>
  <c r="O531" i="2"/>
  <c r="M531" i="2"/>
  <c r="N531" i="2"/>
  <c r="F531" i="2"/>
  <c r="O730" i="2"/>
  <c r="N730" i="2"/>
  <c r="M730" i="2"/>
  <c r="F730" i="2"/>
  <c r="N614" i="2"/>
  <c r="O614" i="2"/>
  <c r="M614" i="2"/>
  <c r="F614" i="2"/>
  <c r="M533" i="2"/>
  <c r="N533" i="2"/>
  <c r="O533" i="2"/>
  <c r="F533" i="2"/>
  <c r="M613" i="2"/>
  <c r="N613" i="2"/>
  <c r="O613" i="2"/>
  <c r="F613" i="2"/>
  <c r="N677" i="2"/>
  <c r="M677" i="2"/>
  <c r="O677" i="2"/>
  <c r="F677" i="2"/>
  <c r="N741" i="2"/>
  <c r="M741" i="2"/>
  <c r="O741" i="2"/>
  <c r="F741" i="2"/>
  <c r="O511" i="2"/>
  <c r="M511" i="2"/>
  <c r="N511" i="2"/>
  <c r="F511" i="2"/>
  <c r="O551" i="2"/>
  <c r="N551" i="2"/>
  <c r="M551" i="2"/>
  <c r="F551" i="2"/>
  <c r="M724" i="2"/>
  <c r="N724" i="2"/>
  <c r="O724" i="2"/>
  <c r="F724" i="2"/>
  <c r="N530" i="2"/>
  <c r="O530" i="2"/>
  <c r="M530" i="2"/>
  <c r="F530" i="2"/>
  <c r="N639" i="2"/>
  <c r="O639" i="2"/>
  <c r="M639" i="2"/>
  <c r="F639" i="2"/>
  <c r="O571" i="2"/>
  <c r="N571" i="2"/>
  <c r="M571" i="2"/>
  <c r="F571" i="2"/>
  <c r="O702" i="2"/>
  <c r="M702" i="2"/>
  <c r="N702" i="2"/>
  <c r="F702" i="2"/>
  <c r="M577" i="2"/>
  <c r="N577" i="2"/>
  <c r="O577" i="2"/>
  <c r="F577" i="2"/>
  <c r="M513" i="2"/>
  <c r="N513" i="2"/>
  <c r="O513" i="2"/>
  <c r="F513" i="2"/>
  <c r="N633" i="2"/>
  <c r="O633" i="2"/>
  <c r="M633" i="2"/>
  <c r="F633" i="2"/>
  <c r="N697" i="2"/>
  <c r="M697" i="2"/>
  <c r="O697" i="2"/>
  <c r="F697" i="2"/>
  <c r="N578" i="2"/>
  <c r="O578" i="2"/>
  <c r="M578" i="2"/>
  <c r="F578" i="2"/>
  <c r="O527" i="2"/>
  <c r="M527" i="2"/>
  <c r="N527" i="2"/>
  <c r="F527" i="2"/>
  <c r="M627" i="2"/>
  <c r="N627" i="2"/>
  <c r="O627" i="2"/>
  <c r="F627" i="2"/>
  <c r="O503" i="2"/>
  <c r="M503" i="2"/>
  <c r="N503" i="2"/>
  <c r="F503" i="2"/>
  <c r="O714" i="2"/>
  <c r="N714" i="2"/>
  <c r="M714" i="2"/>
  <c r="F714" i="2"/>
  <c r="O667" i="2"/>
  <c r="M667" i="2"/>
  <c r="N667" i="2"/>
  <c r="F667" i="2"/>
  <c r="N673" i="2"/>
  <c r="M673" i="2"/>
  <c r="O673" i="2"/>
  <c r="F673" i="2"/>
  <c r="M537" i="2"/>
  <c r="O537" i="2"/>
  <c r="N537" i="2"/>
  <c r="F537" i="2"/>
  <c r="O722" i="2"/>
  <c r="M722" i="2"/>
  <c r="N722" i="2"/>
  <c r="F722" i="2"/>
  <c r="N687" i="2"/>
  <c r="O687" i="2"/>
  <c r="M687" i="2"/>
  <c r="F687" i="2"/>
  <c r="N566" i="2"/>
  <c r="O566" i="2"/>
  <c r="M566" i="2"/>
  <c r="F566" i="2"/>
  <c r="N600" i="2"/>
  <c r="M600" i="2"/>
  <c r="O600" i="2"/>
  <c r="F600" i="2"/>
  <c r="M684" i="2"/>
  <c r="N684" i="2"/>
  <c r="O684" i="2"/>
  <c r="F684" i="2"/>
  <c r="O592" i="2"/>
  <c r="N592" i="2"/>
  <c r="M592" i="2"/>
  <c r="F592" i="2"/>
  <c r="O544" i="2"/>
  <c r="N544" i="2"/>
  <c r="M544" i="2"/>
  <c r="F544" i="2"/>
  <c r="M644" i="2"/>
  <c r="O644" i="2"/>
  <c r="N644" i="2"/>
  <c r="F644" i="2"/>
  <c r="M556" i="2"/>
  <c r="N556" i="2"/>
  <c r="O556" i="2"/>
  <c r="F556" i="2"/>
  <c r="M711" i="2"/>
  <c r="N711" i="2"/>
  <c r="O711" i="2"/>
  <c r="F711" i="2"/>
  <c r="O583" i="2"/>
  <c r="N583" i="2"/>
  <c r="M583" i="2"/>
  <c r="F583" i="2"/>
  <c r="O674" i="2"/>
  <c r="M674" i="2"/>
  <c r="N674" i="2"/>
  <c r="F674" i="2"/>
  <c r="O646" i="2"/>
  <c r="N646" i="2"/>
  <c r="M646" i="2"/>
  <c r="F646" i="2"/>
  <c r="M549" i="2"/>
  <c r="N549" i="2"/>
  <c r="O549" i="2"/>
  <c r="F549" i="2"/>
  <c r="M597" i="2"/>
  <c r="O597" i="2"/>
  <c r="N597" i="2"/>
  <c r="F597" i="2"/>
  <c r="N661" i="2"/>
  <c r="M661" i="2"/>
  <c r="O661" i="2"/>
  <c r="F661" i="2"/>
  <c r="N725" i="2"/>
  <c r="M725" i="2"/>
  <c r="O725" i="2"/>
  <c r="F725" i="2"/>
  <c r="O635" i="2"/>
  <c r="M635" i="2"/>
  <c r="N635" i="2"/>
  <c r="F635" i="2"/>
  <c r="M659" i="2"/>
  <c r="N659" i="2"/>
  <c r="O659" i="2"/>
  <c r="F659" i="2"/>
  <c r="M643" i="2"/>
  <c r="N643" i="2"/>
  <c r="O643" i="2"/>
  <c r="F643" i="2"/>
  <c r="M628" i="2"/>
  <c r="O628" i="2"/>
  <c r="N628" i="2"/>
  <c r="F628" i="2"/>
  <c r="N671" i="2"/>
  <c r="O671" i="2"/>
  <c r="M671" i="2"/>
  <c r="F671" i="2"/>
  <c r="O539" i="2"/>
  <c r="N539" i="2"/>
  <c r="M539" i="2"/>
  <c r="F539" i="2"/>
  <c r="O738" i="2"/>
  <c r="M738" i="2"/>
  <c r="N738" i="2"/>
  <c r="F738" i="2"/>
  <c r="N606" i="2"/>
  <c r="O606" i="2"/>
  <c r="M606" i="2"/>
  <c r="F606" i="2"/>
  <c r="M529" i="2"/>
  <c r="N529" i="2"/>
  <c r="O529" i="2"/>
  <c r="F529" i="2"/>
  <c r="N617" i="2"/>
  <c r="M617" i="2"/>
  <c r="O617" i="2"/>
  <c r="F617" i="2"/>
  <c r="N681" i="2"/>
  <c r="M681" i="2"/>
  <c r="O681" i="2"/>
  <c r="F681" i="2"/>
  <c r="N745" i="2"/>
  <c r="M745" i="2"/>
  <c r="O745" i="2"/>
  <c r="F745" i="2"/>
  <c r="O619" i="2"/>
  <c r="N619" i="2"/>
  <c r="M619" i="2"/>
  <c r="F619" i="2"/>
  <c r="N562" i="2"/>
  <c r="M562" i="2"/>
  <c r="O562" i="2"/>
  <c r="F562" i="2"/>
  <c r="O535" i="2"/>
  <c r="M535" i="2"/>
  <c r="N535" i="2"/>
  <c r="F535" i="2"/>
  <c r="M675" i="2"/>
  <c r="N675" i="2"/>
  <c r="O675" i="2"/>
  <c r="F675" i="2"/>
  <c r="O742" i="2"/>
  <c r="M742" i="2"/>
  <c r="N742" i="2"/>
  <c r="F742" i="2"/>
  <c r="N737" i="2"/>
  <c r="O737" i="2"/>
  <c r="M737" i="2"/>
  <c r="F737" i="2"/>
  <c r="M609" i="2"/>
  <c r="N609" i="2"/>
  <c r="O609" i="2"/>
  <c r="F609" i="2"/>
  <c r="O622" i="2"/>
  <c r="M622" i="2"/>
  <c r="N622" i="2"/>
  <c r="F622" i="2"/>
  <c r="O523" i="2"/>
  <c r="N523" i="2"/>
  <c r="M523" i="2"/>
  <c r="F523" i="2"/>
  <c r="M648" i="2"/>
  <c r="N648" i="2"/>
  <c r="O648" i="2"/>
  <c r="F648" i="2"/>
  <c r="M676" i="2"/>
  <c r="O676" i="2"/>
  <c r="N676" i="2"/>
  <c r="F676" i="2"/>
  <c r="M552" i="2"/>
  <c r="N552" i="2"/>
  <c r="O552" i="2"/>
  <c r="F552" i="2"/>
  <c r="O682" i="2"/>
  <c r="M682" i="2"/>
  <c r="N682" i="2"/>
  <c r="F682" i="2"/>
  <c r="M636" i="2"/>
  <c r="N636" i="2"/>
  <c r="O636" i="2"/>
  <c r="F636" i="2"/>
  <c r="M664" i="2"/>
  <c r="N664" i="2"/>
  <c r="O664" i="2"/>
  <c r="F664" i="2"/>
  <c r="M680" i="2"/>
  <c r="N680" i="2"/>
  <c r="O680" i="2"/>
  <c r="F680" i="2"/>
  <c r="N550" i="2"/>
  <c r="M550" i="2"/>
  <c r="O550" i="2"/>
  <c r="F550" i="2"/>
  <c r="M647" i="2"/>
  <c r="O647" i="2"/>
  <c r="N647" i="2"/>
  <c r="F647" i="2"/>
  <c r="O563" i="2"/>
  <c r="M563" i="2"/>
  <c r="N563" i="2"/>
  <c r="F563" i="2"/>
  <c r="O710" i="2"/>
  <c r="M710" i="2"/>
  <c r="N710" i="2"/>
  <c r="F710" i="2"/>
  <c r="N582" i="2"/>
  <c r="O582" i="2"/>
  <c r="M582" i="2"/>
  <c r="F582" i="2"/>
  <c r="M517" i="2"/>
  <c r="N517" i="2"/>
  <c r="O517" i="2"/>
  <c r="F517" i="2"/>
  <c r="N629" i="2"/>
  <c r="M629" i="2"/>
  <c r="O629" i="2"/>
  <c r="F629" i="2"/>
  <c r="N693" i="2"/>
  <c r="M693" i="2"/>
  <c r="O693" i="2"/>
  <c r="F693" i="2"/>
  <c r="M640" i="2"/>
  <c r="O640" i="2"/>
  <c r="N640" i="2"/>
  <c r="F640" i="2"/>
  <c r="O575" i="2"/>
  <c r="N575" i="2"/>
  <c r="M575" i="2"/>
  <c r="F575" i="2"/>
  <c r="O611" i="2"/>
  <c r="M611" i="2"/>
  <c r="N611" i="2"/>
  <c r="F611" i="2"/>
  <c r="M524" i="2"/>
  <c r="N524" i="2"/>
  <c r="O524" i="2"/>
  <c r="F524" i="2"/>
  <c r="O735" i="2"/>
  <c r="M735" i="2"/>
  <c r="N735" i="2"/>
  <c r="F735" i="2"/>
  <c r="O607" i="2"/>
  <c r="N607" i="2"/>
  <c r="M607" i="2"/>
  <c r="F607" i="2"/>
  <c r="O626" i="2"/>
  <c r="N626" i="2"/>
  <c r="M626" i="2"/>
  <c r="F626" i="2"/>
  <c r="O670" i="2"/>
  <c r="M670" i="2"/>
  <c r="N670" i="2"/>
  <c r="F670" i="2"/>
  <c r="M561" i="2"/>
  <c r="N561" i="2"/>
  <c r="O561" i="2"/>
  <c r="F561" i="2"/>
  <c r="M585" i="2"/>
  <c r="O585" i="2"/>
  <c r="N585" i="2"/>
  <c r="F585" i="2"/>
  <c r="N649" i="2"/>
  <c r="M649" i="2"/>
  <c r="O649" i="2"/>
  <c r="F649" i="2"/>
  <c r="N713" i="2"/>
  <c r="O713" i="2"/>
  <c r="M713" i="2"/>
  <c r="F713" i="2"/>
  <c r="M747" i="2"/>
  <c r="N747" i="2"/>
  <c r="O747" i="2"/>
  <c r="F747" i="2"/>
  <c r="N602" i="2"/>
  <c r="M602" i="2"/>
  <c r="O602" i="2"/>
  <c r="F602" i="2"/>
  <c r="N586" i="2"/>
  <c r="M586" i="2"/>
  <c r="O586" i="2"/>
  <c r="F586" i="2"/>
  <c r="N739" i="2"/>
  <c r="O739" i="2"/>
  <c r="M739" i="2"/>
  <c r="F739" i="2"/>
  <c r="Q598" i="2"/>
  <c r="V598" i="2" s="1"/>
  <c r="O543" i="2"/>
  <c r="M543" i="2"/>
  <c r="N543" i="2"/>
  <c r="F543" i="2"/>
  <c r="N705" i="2"/>
  <c r="O705" i="2"/>
  <c r="M705" i="2"/>
  <c r="F705" i="2"/>
  <c r="M505" i="2"/>
  <c r="O505" i="2"/>
  <c r="N505" i="2"/>
  <c r="F505" i="2"/>
  <c r="O686" i="2"/>
  <c r="M686" i="2"/>
  <c r="N686" i="2"/>
  <c r="F686" i="2"/>
  <c r="N623" i="2"/>
  <c r="O623" i="2"/>
  <c r="M623" i="2"/>
  <c r="F623" i="2"/>
  <c r="M712" i="2"/>
  <c r="O712" i="2"/>
  <c r="N712" i="2"/>
  <c r="F712" i="2"/>
  <c r="N510" i="2"/>
  <c r="M510" i="2"/>
  <c r="O510" i="2"/>
  <c r="F510" i="2"/>
  <c r="M604" i="2"/>
  <c r="O604" i="2"/>
  <c r="N604" i="2"/>
  <c r="F604" i="2"/>
  <c r="M624" i="2"/>
  <c r="N624" i="2"/>
  <c r="O624" i="2"/>
  <c r="F624" i="2"/>
  <c r="N576" i="2"/>
  <c r="O576" i="2"/>
  <c r="M576" i="2"/>
  <c r="F576" i="2"/>
  <c r="N558" i="2"/>
  <c r="O558" i="2"/>
  <c r="M558" i="2"/>
  <c r="F558" i="2"/>
  <c r="N502" i="2"/>
  <c r="M502" i="2"/>
  <c r="O502" i="2"/>
  <c r="F502" i="2"/>
  <c r="M743" i="2"/>
  <c r="N743" i="2"/>
  <c r="O743" i="2"/>
  <c r="F743" i="2"/>
  <c r="M615" i="2"/>
  <c r="O615" i="2"/>
  <c r="N615" i="2"/>
  <c r="F615" i="2"/>
  <c r="N610" i="2"/>
  <c r="M610" i="2"/>
  <c r="O610" i="2"/>
  <c r="F610" i="2"/>
  <c r="O678" i="2"/>
  <c r="N678" i="2"/>
  <c r="M678" i="2"/>
  <c r="F678" i="2"/>
  <c r="M565" i="2"/>
  <c r="N565" i="2"/>
  <c r="O565" i="2"/>
  <c r="F565" i="2"/>
  <c r="M581" i="2"/>
  <c r="N581" i="2"/>
  <c r="O581" i="2"/>
  <c r="F581" i="2"/>
  <c r="N645" i="2"/>
  <c r="M645" i="2"/>
  <c r="O645" i="2"/>
  <c r="F645" i="2"/>
  <c r="N709" i="2"/>
  <c r="M709" i="2"/>
  <c r="O709" i="2"/>
  <c r="F709" i="2"/>
  <c r="N699" i="2"/>
  <c r="O699" i="2"/>
  <c r="M699" i="2"/>
  <c r="F699" i="2"/>
  <c r="O698" i="2"/>
  <c r="N698" i="2"/>
  <c r="M698" i="2"/>
  <c r="F698" i="2"/>
  <c r="N707" i="2"/>
  <c r="M707" i="2"/>
  <c r="O707" i="2"/>
  <c r="F707" i="2"/>
  <c r="M692" i="2"/>
  <c r="O692" i="2"/>
  <c r="N692" i="2"/>
  <c r="F692" i="2"/>
  <c r="O703" i="2"/>
  <c r="M703" i="2"/>
  <c r="N703" i="2"/>
  <c r="F703" i="2"/>
  <c r="O507" i="2"/>
  <c r="N507" i="2"/>
  <c r="M507" i="2"/>
  <c r="F507" i="2"/>
  <c r="O690" i="2"/>
  <c r="N690" i="2"/>
  <c r="M690" i="2"/>
  <c r="F690" i="2"/>
  <c r="O638" i="2"/>
  <c r="M638" i="2"/>
  <c r="N638" i="2"/>
  <c r="F638" i="2"/>
  <c r="M545" i="2"/>
  <c r="N545" i="2"/>
  <c r="O545" i="2"/>
  <c r="F545" i="2"/>
  <c r="M601" i="2"/>
  <c r="O601" i="2"/>
  <c r="N601" i="2"/>
  <c r="F601" i="2"/>
  <c r="N665" i="2"/>
  <c r="O665" i="2"/>
  <c r="M665" i="2"/>
  <c r="F665" i="2"/>
  <c r="N729" i="2"/>
  <c r="M729" i="2"/>
  <c r="O729" i="2"/>
  <c r="F729" i="2"/>
  <c r="O683" i="2"/>
  <c r="N683" i="2"/>
  <c r="M683" i="2"/>
  <c r="F683" i="2"/>
  <c r="O726" i="2"/>
  <c r="M726" i="2"/>
  <c r="N726" i="2"/>
  <c r="F726" i="2"/>
  <c r="M672" i="2"/>
  <c r="O672" i="2"/>
  <c r="N672" i="2"/>
  <c r="F672" i="2"/>
  <c r="O567" i="2"/>
  <c r="M567" i="2"/>
  <c r="N567" i="2"/>
  <c r="F567" i="2"/>
  <c r="Q596" i="2"/>
  <c r="V596" i="2" s="1"/>
  <c r="Q547" i="2"/>
  <c r="P526" i="2"/>
  <c r="U526" i="2" s="1"/>
  <c r="Q694" i="2"/>
  <c r="V694" i="2" s="1"/>
  <c r="P616" i="2"/>
  <c r="U616" i="2" s="1"/>
  <c r="Q695" i="2"/>
  <c r="V695" i="2" s="1"/>
  <c r="P546" i="2"/>
  <c r="U546" i="2" s="1"/>
  <c r="P541" i="2"/>
  <c r="U541" i="2" s="1"/>
  <c r="Q540" i="2"/>
  <c r="V540" i="2" s="1"/>
  <c r="Q706" i="2"/>
  <c r="V706" i="2" s="1"/>
  <c r="P528" i="2"/>
  <c r="W528" i="2" s="1"/>
  <c r="Q526" i="2"/>
  <c r="V526" i="2" s="1"/>
  <c r="Q732" i="2"/>
  <c r="V732" i="2" s="1"/>
  <c r="Q734" i="2"/>
  <c r="V734" i="2" s="1"/>
  <c r="Q584" i="2"/>
  <c r="V584" i="2" s="1"/>
  <c r="Q573" i="2"/>
  <c r="V573" i="2" s="1"/>
  <c r="H712" i="2"/>
  <c r="Q560" i="2"/>
  <c r="V560" i="2" s="1"/>
  <c r="H624" i="2"/>
  <c r="Q557" i="2"/>
  <c r="V557" i="2" s="1"/>
  <c r="P708" i="2"/>
  <c r="U708" i="2" s="1"/>
  <c r="P579" i="2"/>
  <c r="U579" i="2" s="1"/>
  <c r="P608" i="2"/>
  <c r="U608" i="2" s="1"/>
  <c r="Q668" i="2"/>
  <c r="V668" i="2" s="1"/>
  <c r="Q708" i="2"/>
  <c r="V708" i="2" s="1"/>
  <c r="P732" i="2"/>
  <c r="U732" i="2" s="1"/>
  <c r="Q508" i="2"/>
  <c r="V508" i="2" s="1"/>
  <c r="Q515" i="2"/>
  <c r="V515" i="2" s="1"/>
  <c r="Q630" i="2"/>
  <c r="V630" i="2" s="1"/>
  <c r="Q718" i="2"/>
  <c r="V718" i="2" s="1"/>
  <c r="P642" i="2"/>
  <c r="U642" i="2" s="1"/>
  <c r="P655" i="2"/>
  <c r="U655" i="2" s="1"/>
  <c r="P560" i="2"/>
  <c r="U560" i="2" s="1"/>
  <c r="P746" i="2"/>
  <c r="U746" i="2" s="1"/>
  <c r="H592" i="2"/>
  <c r="H680" i="2"/>
  <c r="H736" i="2"/>
  <c r="Q546" i="2"/>
  <c r="V546" i="2" s="1"/>
  <c r="Q749" i="2"/>
  <c r="V749" i="2" s="1"/>
  <c r="Q733" i="2"/>
  <c r="V733" i="2" s="1"/>
  <c r="Q717" i="2"/>
  <c r="V717" i="2" s="1"/>
  <c r="Q701" i="2"/>
  <c r="V701" i="2" s="1"/>
  <c r="Q685" i="2"/>
  <c r="V685" i="2" s="1"/>
  <c r="Q669" i="2"/>
  <c r="V669" i="2" s="1"/>
  <c r="Q653" i="2"/>
  <c r="Q637" i="2"/>
  <c r="V637" i="2" s="1"/>
  <c r="Q621" i="2"/>
  <c r="V621" i="2" s="1"/>
  <c r="Q605" i="2"/>
  <c r="V605" i="2" s="1"/>
  <c r="Q589" i="2"/>
  <c r="Q509" i="2"/>
  <c r="V509" i="2" s="1"/>
  <c r="P525" i="2"/>
  <c r="U525" i="2" s="1"/>
  <c r="Q608" i="2"/>
  <c r="V608" i="2" s="1"/>
  <c r="H742" i="2"/>
  <c r="H737" i="2"/>
  <c r="H609" i="2"/>
  <c r="H622" i="2"/>
  <c r="H523" i="2"/>
  <c r="H648" i="2"/>
  <c r="H676" i="2"/>
  <c r="H552" i="2"/>
  <c r="H682" i="2"/>
  <c r="H636" i="2"/>
  <c r="H664" i="2"/>
  <c r="H550" i="2"/>
  <c r="H647" i="2"/>
  <c r="H563" i="2"/>
  <c r="H710" i="2"/>
  <c r="H582" i="2"/>
  <c r="H517" i="2"/>
  <c r="H629" i="2"/>
  <c r="H693" i="2"/>
  <c r="H640" i="2"/>
  <c r="H575" i="2"/>
  <c r="H611" i="2"/>
  <c r="H524" i="2"/>
  <c r="H735" i="2"/>
  <c r="H607" i="2"/>
  <c r="H626" i="2"/>
  <c r="H670" i="2"/>
  <c r="H561" i="2"/>
  <c r="H585" i="2"/>
  <c r="H649" i="2"/>
  <c r="H713" i="2"/>
  <c r="H747" i="2"/>
  <c r="H602" i="2"/>
  <c r="H586" i="2"/>
  <c r="H739" i="2"/>
  <c r="A902" i="2"/>
  <c r="A801" i="2"/>
  <c r="A950" i="2"/>
  <c r="A761" i="2"/>
  <c r="A918" i="2"/>
  <c r="A989" i="2"/>
  <c r="A973" i="2"/>
  <c r="A957" i="2"/>
  <c r="A941" i="2"/>
  <c r="A925" i="2"/>
  <c r="A909" i="2"/>
  <c r="A893" i="2"/>
  <c r="A974" i="2"/>
  <c r="A846" i="2"/>
  <c r="A773" i="2"/>
  <c r="A771" i="2"/>
  <c r="A803" i="2"/>
  <c r="A934" i="2"/>
  <c r="A785" i="2"/>
  <c r="A825" i="2"/>
  <c r="A777" i="2"/>
  <c r="A985" i="2"/>
  <c r="A965" i="2"/>
  <c r="A945" i="2"/>
  <c r="A921" i="2"/>
  <c r="A901" i="2"/>
  <c r="A881" i="2"/>
  <c r="A821" i="2"/>
  <c r="A755" i="2"/>
  <c r="A795" i="2"/>
  <c r="A842" i="2"/>
  <c r="A906" i="2"/>
  <c r="A970" i="2"/>
  <c r="A758" i="2"/>
  <c r="A774" i="2"/>
  <c r="A790" i="2"/>
  <c r="A806" i="2"/>
  <c r="A822" i="2"/>
  <c r="A848" i="2"/>
  <c r="A880" i="2"/>
  <c r="A912" i="2"/>
  <c r="A944" i="2"/>
  <c r="A976" i="2"/>
  <c r="A833" i="2"/>
  <c r="A849" i="2"/>
  <c r="A865" i="2"/>
  <c r="A883" i="2"/>
  <c r="A915" i="2"/>
  <c r="A947" i="2"/>
  <c r="A979" i="2"/>
  <c r="A958" i="2"/>
  <c r="A830" i="2"/>
  <c r="A765" i="2"/>
  <c r="A775" i="2"/>
  <c r="A807" i="2"/>
  <c r="A850" i="2"/>
  <c r="A914" i="2"/>
  <c r="A978" i="2"/>
  <c r="A760" i="2"/>
  <c r="A776" i="2"/>
  <c r="A792" i="2"/>
  <c r="A808" i="2"/>
  <c r="A824" i="2"/>
  <c r="A852" i="2"/>
  <c r="A884" i="2"/>
  <c r="A916" i="2"/>
  <c r="A838" i="2"/>
  <c r="A886" i="2"/>
  <c r="A809" i="2"/>
  <c r="A977" i="2"/>
  <c r="A949" i="2"/>
  <c r="A917" i="2"/>
  <c r="A889" i="2"/>
  <c r="A878" i="2"/>
  <c r="A763" i="2"/>
  <c r="A819" i="2"/>
  <c r="A890" i="2"/>
  <c r="A986" i="2"/>
  <c r="A766" i="2"/>
  <c r="A786" i="2"/>
  <c r="A810" i="2"/>
  <c r="A832" i="2"/>
  <c r="A872" i="2"/>
  <c r="A920" i="2"/>
  <c r="A960" i="2"/>
  <c r="A829" i="2"/>
  <c r="A853" i="2"/>
  <c r="A873" i="2"/>
  <c r="A907" i="2"/>
  <c r="A955" i="2"/>
  <c r="A995" i="2"/>
  <c r="A862" i="2"/>
  <c r="A751" i="2"/>
  <c r="A791" i="2"/>
  <c r="A834" i="2"/>
  <c r="A930" i="2"/>
  <c r="A752" i="2"/>
  <c r="A772" i="2"/>
  <c r="A796" i="2"/>
  <c r="A816" i="2"/>
  <c r="A844" i="2"/>
  <c r="A892" i="2"/>
  <c r="A932" i="2"/>
  <c r="A964" i="2"/>
  <c r="A996" i="2"/>
  <c r="A843" i="2"/>
  <c r="A859" i="2"/>
  <c r="A875" i="2"/>
  <c r="A903" i="2"/>
  <c r="A935" i="2"/>
  <c r="A967" i="2"/>
  <c r="A817" i="2"/>
  <c r="A793" i="2"/>
  <c r="A997" i="2"/>
  <c r="A969" i="2"/>
  <c r="A937" i="2"/>
  <c r="A913" i="2"/>
  <c r="A885" i="2"/>
  <c r="A805" i="2"/>
  <c r="A779" i="2"/>
  <c r="A827" i="2"/>
  <c r="A922" i="2"/>
  <c r="A750" i="2"/>
  <c r="A770" i="2"/>
  <c r="A794" i="2"/>
  <c r="A814" i="2"/>
  <c r="A840" i="2"/>
  <c r="A888" i="2"/>
  <c r="A928" i="2"/>
  <c r="A968" i="2"/>
  <c r="A837" i="2"/>
  <c r="A857" i="2"/>
  <c r="A877" i="2"/>
  <c r="A923" i="2"/>
  <c r="A963" i="2"/>
  <c r="A990" i="2"/>
  <c r="A813" i="2"/>
  <c r="A759" i="2"/>
  <c r="A799" i="2"/>
  <c r="A866" i="2"/>
  <c r="A946" i="2"/>
  <c r="A756" i="2"/>
  <c r="A780" i="2"/>
  <c r="A800" i="2"/>
  <c r="A820" i="2"/>
  <c r="A860" i="2"/>
  <c r="A900" i="2"/>
  <c r="A940" i="2"/>
  <c r="A972" i="2"/>
  <c r="A831" i="2"/>
  <c r="A847" i="2"/>
  <c r="A863" i="2"/>
  <c r="A879" i="2"/>
  <c r="A911" i="2"/>
  <c r="A943" i="2"/>
  <c r="A975" i="2"/>
  <c r="A769" i="2"/>
  <c r="A993" i="2"/>
  <c r="A933" i="2"/>
  <c r="A942" i="2"/>
  <c r="A787" i="2"/>
  <c r="A938" i="2"/>
  <c r="A778" i="2"/>
  <c r="A818" i="2"/>
  <c r="A896" i="2"/>
  <c r="A984" i="2"/>
  <c r="A861" i="2"/>
  <c r="A931" i="2"/>
  <c r="A926" i="2"/>
  <c r="A767" i="2"/>
  <c r="A882" i="2"/>
  <c r="A764" i="2"/>
  <c r="A804" i="2"/>
  <c r="A868" i="2"/>
  <c r="A948" i="2"/>
  <c r="A835" i="2"/>
  <c r="A867" i="2"/>
  <c r="A919" i="2"/>
  <c r="A983" i="2"/>
  <c r="A753" i="2"/>
  <c r="A961" i="2"/>
  <c r="A897" i="2"/>
  <c r="A811" i="2"/>
  <c r="A754" i="2"/>
  <c r="A802" i="2"/>
  <c r="A904" i="2"/>
  <c r="A841" i="2"/>
  <c r="A899" i="2"/>
  <c r="A894" i="2"/>
  <c r="A815" i="2"/>
  <c r="A994" i="2"/>
  <c r="A812" i="2"/>
  <c r="A908" i="2"/>
  <c r="A988" i="2"/>
  <c r="A871" i="2"/>
  <c r="A951" i="2"/>
  <c r="A966" i="2"/>
  <c r="A981" i="2"/>
  <c r="A910" i="2"/>
  <c r="A874" i="2"/>
  <c r="A798" i="2"/>
  <c r="A936" i="2"/>
  <c r="A869" i="2"/>
  <c r="A987" i="2"/>
  <c r="A823" i="2"/>
  <c r="A784" i="2"/>
  <c r="A876" i="2"/>
  <c r="A839" i="2"/>
  <c r="A895" i="2"/>
  <c r="A870" i="2"/>
  <c r="A953" i="2"/>
  <c r="A789" i="2"/>
  <c r="A954" i="2"/>
  <c r="A826" i="2"/>
  <c r="A952" i="2"/>
  <c r="A891" i="2"/>
  <c r="A797" i="2"/>
  <c r="A898" i="2"/>
  <c r="A788" i="2"/>
  <c r="A924" i="2"/>
  <c r="A851" i="2"/>
  <c r="A927" i="2"/>
  <c r="A982" i="2"/>
  <c r="A929" i="2"/>
  <c r="A757" i="2"/>
  <c r="A762" i="2"/>
  <c r="A856" i="2"/>
  <c r="A992" i="2"/>
  <c r="A939" i="2"/>
  <c r="A781" i="2"/>
  <c r="A962" i="2"/>
  <c r="A828" i="2"/>
  <c r="A956" i="2"/>
  <c r="A855" i="2"/>
  <c r="A959" i="2"/>
  <c r="A854" i="2"/>
  <c r="A905" i="2"/>
  <c r="A858" i="2"/>
  <c r="A782" i="2"/>
  <c r="A864" i="2"/>
  <c r="A845" i="2"/>
  <c r="A971" i="2"/>
  <c r="A783" i="2"/>
  <c r="A768" i="2"/>
  <c r="A836" i="2"/>
  <c r="A980" i="2"/>
  <c r="A887" i="2"/>
  <c r="A991" i="2"/>
  <c r="H543" i="2"/>
  <c r="H705" i="2"/>
  <c r="H505" i="2"/>
  <c r="H686" i="2"/>
  <c r="H623" i="2"/>
  <c r="H510" i="2"/>
  <c r="H604" i="2"/>
  <c r="H576" i="2"/>
  <c r="H558" i="2"/>
  <c r="H502" i="2"/>
  <c r="H743" i="2"/>
  <c r="H615" i="2"/>
  <c r="H610" i="2"/>
  <c r="H678" i="2"/>
  <c r="H565" i="2"/>
  <c r="H581" i="2"/>
  <c r="H645" i="2"/>
  <c r="H709" i="2"/>
  <c r="H699" i="2"/>
  <c r="H698" i="2"/>
  <c r="H707" i="2"/>
  <c r="H692" i="2"/>
  <c r="H703" i="2"/>
  <c r="H507" i="2"/>
  <c r="H690" i="2"/>
  <c r="H638" i="2"/>
  <c r="H545" i="2"/>
  <c r="H601" i="2"/>
  <c r="H665" i="2"/>
  <c r="H729" i="2"/>
  <c r="H683" i="2"/>
  <c r="H726" i="2"/>
  <c r="H672" i="2"/>
  <c r="H567" i="2"/>
  <c r="H714" i="2"/>
  <c r="H667" i="2"/>
  <c r="H673" i="2"/>
  <c r="H537" i="2"/>
  <c r="P537" i="2" s="1"/>
  <c r="U537" i="2" s="1"/>
  <c r="H722" i="2"/>
  <c r="H687" i="2"/>
  <c r="H566" i="2"/>
  <c r="H600" i="2"/>
  <c r="H684" i="2"/>
  <c r="H544" i="2"/>
  <c r="H644" i="2"/>
  <c r="H556" i="2"/>
  <c r="H711" i="2"/>
  <c r="H583" i="2"/>
  <c r="H674" i="2"/>
  <c r="H646" i="2"/>
  <c r="H549" i="2"/>
  <c r="H597" i="2"/>
  <c r="H661" i="2"/>
  <c r="H725" i="2"/>
  <c r="H635" i="2"/>
  <c r="H659" i="2"/>
  <c r="H643" i="2"/>
  <c r="H628" i="2"/>
  <c r="H671" i="2"/>
  <c r="H539" i="2"/>
  <c r="H738" i="2"/>
  <c r="H606" i="2"/>
  <c r="H529" i="2"/>
  <c r="H617" i="2"/>
  <c r="H681" i="2"/>
  <c r="H745" i="2"/>
  <c r="H619" i="2"/>
  <c r="H562" i="2"/>
  <c r="H535" i="2"/>
  <c r="H675" i="2"/>
  <c r="H691" i="2"/>
  <c r="H514" i="2"/>
  <c r="H641" i="2"/>
  <c r="H569" i="2"/>
  <c r="H594" i="2"/>
  <c r="H532" i="2"/>
  <c r="H504" i="2"/>
  <c r="H618" i="2"/>
  <c r="H700" i="2"/>
  <c r="H512" i="2"/>
  <c r="H548" i="2"/>
  <c r="H518" i="2"/>
  <c r="H679" i="2"/>
  <c r="H531" i="2"/>
  <c r="H730" i="2"/>
  <c r="H614" i="2"/>
  <c r="H533" i="2"/>
  <c r="H613" i="2"/>
  <c r="H677" i="2"/>
  <c r="H741" i="2"/>
  <c r="H511" i="2"/>
  <c r="H551" i="2"/>
  <c r="H724" i="2"/>
  <c r="H530" i="2"/>
  <c r="H639" i="2"/>
  <c r="H571" i="2"/>
  <c r="H702" i="2"/>
  <c r="H577" i="2"/>
  <c r="Q577" i="2" s="1"/>
  <c r="V577" i="2" s="1"/>
  <c r="H513" i="2"/>
  <c r="H633" i="2"/>
  <c r="H697" i="2"/>
  <c r="H578" i="2"/>
  <c r="H527" i="2"/>
  <c r="H627" i="2"/>
  <c r="H503" i="2"/>
  <c r="P621" i="2"/>
  <c r="U621" i="2" s="1"/>
  <c r="P731" i="2"/>
  <c r="U731" i="2" s="1"/>
  <c r="P603" i="2"/>
  <c r="U603" i="2" s="1"/>
  <c r="P509" i="2"/>
  <c r="U509" i="2" s="1"/>
  <c r="P733" i="2"/>
  <c r="U733" i="2" s="1"/>
  <c r="P605" i="2"/>
  <c r="U605" i="2" s="1"/>
  <c r="P637" i="2"/>
  <c r="U637" i="2" s="1"/>
  <c r="P723" i="2"/>
  <c r="U723" i="2" s="1"/>
  <c r="Q634" i="2"/>
  <c r="V634" i="2" s="1"/>
  <c r="Q731" i="2"/>
  <c r="V731" i="2" s="1"/>
  <c r="Q525" i="2"/>
  <c r="V525" i="2" s="1"/>
  <c r="Q541" i="2"/>
  <c r="V541" i="2" s="1"/>
  <c r="P557" i="2"/>
  <c r="U557" i="2" s="1"/>
  <c r="P573" i="2"/>
  <c r="U573" i="2" s="1"/>
  <c r="P598" i="2"/>
  <c r="U598" i="2" s="1"/>
  <c r="P630" i="2"/>
  <c r="U630" i="2" s="1"/>
  <c r="P662" i="2"/>
  <c r="U662" i="2" s="1"/>
  <c r="P694" i="2"/>
  <c r="U694" i="2" s="1"/>
  <c r="Q746" i="2"/>
  <c r="V746" i="2" s="1"/>
  <c r="P706" i="2"/>
  <c r="U706" i="2" s="1"/>
  <c r="Q642" i="2"/>
  <c r="V642" i="2" s="1"/>
  <c r="Q579" i="2"/>
  <c r="V579" i="2" s="1"/>
  <c r="P547" i="2"/>
  <c r="U547" i="2" s="1"/>
  <c r="P515" i="2"/>
  <c r="U515" i="2" s="1"/>
  <c r="Q599" i="2"/>
  <c r="Q631" i="2"/>
  <c r="V631" i="2" s="1"/>
  <c r="P663" i="2"/>
  <c r="U663" i="2" s="1"/>
  <c r="P695" i="2"/>
  <c r="U695" i="2" s="1"/>
  <c r="Q727" i="2"/>
  <c r="V727" i="2" s="1"/>
  <c r="P717" i="2"/>
  <c r="U717" i="2" s="1"/>
  <c r="Q553" i="2"/>
  <c r="V553" i="2" s="1"/>
  <c r="Q658" i="2"/>
  <c r="V658" i="2" s="1"/>
  <c r="Q591" i="2"/>
  <c r="V591" i="2" s="1"/>
  <c r="P719" i="2"/>
  <c r="U719" i="2" s="1"/>
  <c r="Q580" i="2"/>
  <c r="V580" i="2" s="1"/>
  <c r="P650" i="2"/>
  <c r="U650" i="2" s="1"/>
  <c r="P519" i="2"/>
  <c r="U519" i="2" s="1"/>
  <c r="Q519" i="2"/>
  <c r="P595" i="2"/>
  <c r="U595" i="2" s="1"/>
  <c r="Q595" i="2"/>
  <c r="V595" i="2" s="1"/>
  <c r="Q723" i="2"/>
  <c r="Q555" i="2"/>
  <c r="V555" i="2" s="1"/>
  <c r="P599" i="2"/>
  <c r="U599" i="2" s="1"/>
  <c r="P631" i="2"/>
  <c r="U631" i="2" s="1"/>
  <c r="P727" i="2"/>
  <c r="U727" i="2" s="1"/>
  <c r="Q662" i="2"/>
  <c r="V662" i="2" s="1"/>
  <c r="P589" i="2"/>
  <c r="U589" i="2" s="1"/>
  <c r="P653" i="2"/>
  <c r="U653" i="2" s="1"/>
  <c r="P669" i="2"/>
  <c r="U669" i="2" s="1"/>
  <c r="P685" i="2"/>
  <c r="U685" i="2" s="1"/>
  <c r="P701" i="2"/>
  <c r="U701" i="2" s="1"/>
  <c r="P749" i="2"/>
  <c r="U749" i="2" s="1"/>
  <c r="Q650" i="2"/>
  <c r="V650" i="2" s="1"/>
  <c r="Q663" i="2"/>
  <c r="P596" i="2"/>
  <c r="U596" i="2" s="1"/>
  <c r="P634" i="2"/>
  <c r="U634" i="2" s="1"/>
  <c r="Q603" i="2"/>
  <c r="V603" i="2" s="1"/>
  <c r="Q590" i="2"/>
  <c r="V590" i="2" s="1"/>
  <c r="P516" i="2"/>
  <c r="U516" i="2" s="1"/>
  <c r="Q516" i="2"/>
  <c r="V516" i="2" s="1"/>
  <c r="P580" i="2"/>
  <c r="U580" i="2" s="1"/>
  <c r="P666" i="2"/>
  <c r="U666" i="2" s="1"/>
  <c r="P559" i="2"/>
  <c r="U559" i="2" s="1"/>
  <c r="P587" i="2"/>
  <c r="U587" i="2" s="1"/>
  <c r="P651" i="2"/>
  <c r="U651" i="2" s="1"/>
  <c r="P715" i="2"/>
  <c r="U715" i="2" s="1"/>
  <c r="P704" i="2"/>
  <c r="U704" i="2" s="1"/>
  <c r="P721" i="2"/>
  <c r="U721" i="2" s="1"/>
  <c r="Q689" i="2"/>
  <c r="V689" i="2" s="1"/>
  <c r="P657" i="2"/>
  <c r="U657" i="2" s="1"/>
  <c r="P625" i="2"/>
  <c r="U625" i="2" s="1"/>
  <c r="P593" i="2"/>
  <c r="U593" i="2" s="1"/>
  <c r="P521" i="2"/>
  <c r="U521" i="2" s="1"/>
  <c r="P553" i="2"/>
  <c r="U553" i="2" s="1"/>
  <c r="P590" i="2"/>
  <c r="U590" i="2" s="1"/>
  <c r="P654" i="2"/>
  <c r="U654" i="2" s="1"/>
  <c r="Q587" i="2"/>
  <c r="V587" i="2" s="1"/>
  <c r="P718" i="2"/>
  <c r="U718" i="2" s="1"/>
  <c r="P658" i="2"/>
  <c r="U658" i="2" s="1"/>
  <c r="P555" i="2"/>
  <c r="U555" i="2" s="1"/>
  <c r="P591" i="2"/>
  <c r="Q655" i="2"/>
  <c r="V655" i="2" s="1"/>
  <c r="Q719" i="2"/>
  <c r="V719" i="2" s="1"/>
  <c r="P540" i="2"/>
  <c r="P508" i="2"/>
  <c r="P584" i="2"/>
  <c r="Q654" i="2"/>
  <c r="V654" i="2" s="1"/>
  <c r="Q721" i="2"/>
  <c r="V721" i="2" s="1"/>
  <c r="Q521" i="2"/>
  <c r="V521" i="2" s="1"/>
  <c r="Q625" i="2"/>
  <c r="V625" i="2" s="1"/>
  <c r="Q593" i="2"/>
  <c r="V593" i="2" s="1"/>
  <c r="Q657" i="2"/>
  <c r="V657" i="2" s="1"/>
  <c r="Q666" i="2"/>
  <c r="V666" i="2" s="1"/>
  <c r="Q715" i="2"/>
  <c r="V715" i="2" s="1"/>
  <c r="P689" i="2"/>
  <c r="U689" i="2" s="1"/>
  <c r="Q559" i="2"/>
  <c r="V559" i="2" s="1"/>
  <c r="Q651" i="2"/>
  <c r="V651" i="2" s="1"/>
  <c r="Q704" i="2"/>
  <c r="V704" i="2" s="1"/>
  <c r="P748" i="2"/>
  <c r="U748" i="2" s="1"/>
  <c r="Q572" i="2"/>
  <c r="V572" i="2" s="1"/>
  <c r="Q660" i="2"/>
  <c r="V660" i="2" s="1"/>
  <c r="Q534" i="2"/>
  <c r="V534" i="2" s="1"/>
  <c r="Q616" i="2"/>
  <c r="V616" i="2" s="1"/>
  <c r="Q744" i="2"/>
  <c r="V744" i="2" s="1"/>
  <c r="Q564" i="2"/>
  <c r="V564" i="2" s="1"/>
  <c r="P612" i="2"/>
  <c r="U612" i="2" s="1"/>
  <c r="Q740" i="2"/>
  <c r="Q542" i="2"/>
  <c r="V542" i="2" s="1"/>
  <c r="P574" i="2"/>
  <c r="U574" i="2" s="1"/>
  <c r="Q632" i="2"/>
  <c r="V632" i="2" s="1"/>
  <c r="Q520" i="2"/>
  <c r="V520" i="2" s="1"/>
  <c r="Q536" i="2"/>
  <c r="V536" i="2" s="1"/>
  <c r="Q568" i="2"/>
  <c r="V568" i="2" s="1"/>
  <c r="Q588" i="2"/>
  <c r="V588" i="2" s="1"/>
  <c r="P620" i="2"/>
  <c r="U620" i="2" s="1"/>
  <c r="Q652" i="2"/>
  <c r="V652" i="2" s="1"/>
  <c r="Q716" i="2"/>
  <c r="V716" i="2" s="1"/>
  <c r="Q748" i="2"/>
  <c r="V748" i="2" s="1"/>
  <c r="P536" i="2"/>
  <c r="U536" i="2" s="1"/>
  <c r="Q620" i="2"/>
  <c r="V620" i="2" s="1"/>
  <c r="P564" i="2"/>
  <c r="U564" i="2" s="1"/>
  <c r="Q574" i="2"/>
  <c r="V574" i="2" s="1"/>
  <c r="P568" i="2"/>
  <c r="U568" i="2" s="1"/>
  <c r="P534" i="2"/>
  <c r="U534" i="2" s="1"/>
  <c r="Q612" i="2"/>
  <c r="P588" i="2"/>
  <c r="U588" i="2" s="1"/>
  <c r="P652" i="2"/>
  <c r="U652" i="2" s="1"/>
  <c r="P716" i="2"/>
  <c r="U716" i="2" s="1"/>
  <c r="P572" i="2"/>
  <c r="P660" i="2"/>
  <c r="U660" i="2" s="1"/>
  <c r="P740" i="2"/>
  <c r="U740" i="2" s="1"/>
  <c r="P542" i="2"/>
  <c r="U542" i="2" s="1"/>
  <c r="P632" i="2"/>
  <c r="U632" i="2" s="1"/>
  <c r="P520" i="2"/>
  <c r="U520" i="2" s="1"/>
  <c r="P744" i="2"/>
  <c r="U744" i="2" s="1"/>
  <c r="Q728" i="2"/>
  <c r="V728" i="2" s="1"/>
  <c r="Q696" i="2"/>
  <c r="V696" i="2" s="1"/>
  <c r="P728" i="2"/>
  <c r="U728" i="2" s="1"/>
  <c r="U269" i="2"/>
  <c r="W269" i="2"/>
  <c r="P696" i="2"/>
  <c r="W338" i="2"/>
  <c r="W306" i="2"/>
  <c r="W322" i="2"/>
  <c r="W443" i="2"/>
  <c r="W346" i="2"/>
  <c r="W330" i="2"/>
  <c r="W314" i="2"/>
  <c r="U371" i="2"/>
  <c r="W371" i="2"/>
  <c r="U387" i="2"/>
  <c r="W387" i="2"/>
  <c r="U403" i="2"/>
  <c r="W403" i="2"/>
  <c r="U419" i="2"/>
  <c r="W419" i="2"/>
  <c r="U429" i="2"/>
  <c r="W429" i="2"/>
  <c r="U437" i="2"/>
  <c r="W437" i="2"/>
  <c r="U445" i="2"/>
  <c r="W445" i="2"/>
  <c r="U453" i="2"/>
  <c r="W453" i="2"/>
  <c r="W461" i="2"/>
  <c r="V461" i="2"/>
  <c r="Q656" i="2"/>
  <c r="V656" i="2" s="1"/>
  <c r="P656" i="2"/>
  <c r="U656" i="2" s="1"/>
  <c r="P554" i="2"/>
  <c r="U554" i="2" s="1"/>
  <c r="Q554" i="2"/>
  <c r="V554" i="2" s="1"/>
  <c r="Q688" i="2"/>
  <c r="V688" i="2" s="1"/>
  <c r="P688" i="2"/>
  <c r="U688" i="2" s="1"/>
  <c r="P570" i="2"/>
  <c r="U570" i="2" s="1"/>
  <c r="Q570" i="2"/>
  <c r="V570" i="2" s="1"/>
  <c r="P506" i="2"/>
  <c r="U506" i="2" s="1"/>
  <c r="Q506" i="2"/>
  <c r="V506" i="2" s="1"/>
  <c r="U315" i="2"/>
  <c r="W315" i="2"/>
  <c r="U331" i="2"/>
  <c r="W331" i="2"/>
  <c r="U347" i="2"/>
  <c r="W347" i="2"/>
  <c r="W457" i="2"/>
  <c r="V457" i="2"/>
  <c r="W465" i="2"/>
  <c r="V465" i="2"/>
  <c r="W293" i="2"/>
  <c r="V293" i="2"/>
  <c r="U311" i="2"/>
  <c r="W311" i="2"/>
  <c r="U327" i="2"/>
  <c r="W327" i="2"/>
  <c r="U343" i="2"/>
  <c r="W343" i="2"/>
  <c r="U359" i="2"/>
  <c r="W359" i="2"/>
  <c r="U375" i="2"/>
  <c r="W375" i="2"/>
  <c r="U391" i="2"/>
  <c r="W391" i="2"/>
  <c r="U407" i="2"/>
  <c r="W407" i="2"/>
  <c r="U439" i="2"/>
  <c r="W439" i="2"/>
  <c r="U307" i="2"/>
  <c r="W307" i="2"/>
  <c r="U323" i="2"/>
  <c r="W323" i="2"/>
  <c r="U339" i="2"/>
  <c r="W339" i="2"/>
  <c r="U355" i="2"/>
  <c r="W355" i="2"/>
  <c r="Q720" i="2"/>
  <c r="V720" i="2" s="1"/>
  <c r="P522" i="2"/>
  <c r="U522" i="2" s="1"/>
  <c r="Q522" i="2"/>
  <c r="V522" i="2" s="1"/>
  <c r="W277" i="2"/>
  <c r="V277" i="2"/>
  <c r="U303" i="2"/>
  <c r="W303" i="2"/>
  <c r="U319" i="2"/>
  <c r="W319" i="2"/>
  <c r="U335" i="2"/>
  <c r="W335" i="2"/>
  <c r="U367" i="2"/>
  <c r="W367" i="2"/>
  <c r="U383" i="2"/>
  <c r="W383" i="2"/>
  <c r="U399" i="2"/>
  <c r="W399" i="2"/>
  <c r="U415" i="2"/>
  <c r="W415" i="2"/>
  <c r="U435" i="2"/>
  <c r="W435" i="2"/>
  <c r="W433" i="2"/>
  <c r="V433" i="2"/>
  <c r="W455" i="2"/>
  <c r="V455" i="2"/>
  <c r="W463" i="2"/>
  <c r="V463" i="2"/>
  <c r="W479" i="2"/>
  <c r="V479" i="2"/>
  <c r="W487" i="2"/>
  <c r="V487" i="2"/>
  <c r="W472" i="2"/>
  <c r="W389" i="2"/>
  <c r="U469" i="2"/>
  <c r="W469" i="2"/>
  <c r="U477" i="2"/>
  <c r="W477" i="2"/>
  <c r="W485" i="2"/>
  <c r="V485" i="2"/>
  <c r="W493" i="2"/>
  <c r="V493" i="2"/>
  <c r="W459" i="2"/>
  <c r="V459" i="2"/>
  <c r="W467" i="2"/>
  <c r="V467" i="2"/>
  <c r="W475" i="2"/>
  <c r="V475" i="2"/>
  <c r="W483" i="2"/>
  <c r="V483" i="2"/>
  <c r="W491" i="2"/>
  <c r="V491" i="2"/>
  <c r="W499" i="2"/>
  <c r="V499" i="2"/>
  <c r="W299" i="2"/>
  <c r="V299" i="2"/>
  <c r="U449" i="2"/>
  <c r="W449" i="2"/>
  <c r="U473" i="2"/>
  <c r="W473" i="2"/>
  <c r="W481" i="2"/>
  <c r="V481" i="2"/>
  <c r="W489" i="2"/>
  <c r="V489" i="2"/>
  <c r="W497" i="2"/>
  <c r="V497" i="2"/>
  <c r="U423" i="2"/>
  <c r="W423" i="2"/>
  <c r="U431" i="2"/>
  <c r="W431" i="2"/>
  <c r="U447" i="2"/>
  <c r="W447" i="2"/>
  <c r="W495" i="2"/>
  <c r="V495" i="2"/>
  <c r="U441" i="2"/>
  <c r="W441" i="2"/>
  <c r="W285" i="2"/>
  <c r="V285" i="2"/>
  <c r="P720" i="2"/>
  <c r="P538" i="2"/>
  <c r="U538" i="2" s="1"/>
  <c r="Q538" i="2"/>
  <c r="V538" i="2" s="1"/>
  <c r="W501" i="2"/>
  <c r="V501" i="2"/>
  <c r="W351" i="2"/>
  <c r="V351" i="2"/>
  <c r="U427" i="2"/>
  <c r="W427" i="2"/>
  <c r="U451" i="2"/>
  <c r="W451" i="2"/>
  <c r="U363" i="2"/>
  <c r="W363" i="2"/>
  <c r="U379" i="2"/>
  <c r="W379" i="2"/>
  <c r="U395" i="2"/>
  <c r="W395" i="2"/>
  <c r="U411" i="2"/>
  <c r="W411" i="2"/>
  <c r="U425" i="2"/>
  <c r="W425" i="2"/>
  <c r="U261" i="2"/>
  <c r="W261" i="2"/>
  <c r="U471" i="2"/>
  <c r="W471" i="2"/>
  <c r="W480" i="2"/>
  <c r="V480" i="2"/>
  <c r="U476" i="2"/>
  <c r="W476" i="2"/>
  <c r="U440" i="2"/>
  <c r="W440" i="2"/>
  <c r="U436" i="2"/>
  <c r="W436" i="2"/>
  <c r="U417" i="2"/>
  <c r="W417" i="2"/>
  <c r="U409" i="2"/>
  <c r="W409" i="2"/>
  <c r="U385" i="2"/>
  <c r="W385" i="2"/>
  <c r="U377" i="2"/>
  <c r="W377" i="2"/>
  <c r="U369" i="2"/>
  <c r="W369" i="2"/>
  <c r="U361" i="2"/>
  <c r="W361" i="2"/>
  <c r="U353" i="2"/>
  <c r="W353" i="2"/>
  <c r="U345" i="2"/>
  <c r="W345" i="2"/>
  <c r="U337" i="2"/>
  <c r="W337" i="2"/>
  <c r="U329" i="2"/>
  <c r="W329" i="2"/>
  <c r="U321" i="2"/>
  <c r="W321" i="2"/>
  <c r="U313" i="2"/>
  <c r="W313" i="2"/>
  <c r="U305" i="2"/>
  <c r="W305" i="2"/>
  <c r="U265" i="2"/>
  <c r="W265" i="2"/>
  <c r="U498" i="2"/>
  <c r="W498" i="2"/>
  <c r="U494" i="2"/>
  <c r="W494" i="2"/>
  <c r="U490" i="2"/>
  <c r="W490" i="2"/>
  <c r="U486" i="2"/>
  <c r="W486" i="2"/>
  <c r="U482" i="2"/>
  <c r="W482" i="2"/>
  <c r="U474" i="2"/>
  <c r="W474" i="2"/>
  <c r="U470" i="2"/>
  <c r="W470" i="2"/>
  <c r="U450" i="2"/>
  <c r="W450" i="2"/>
  <c r="U442" i="2"/>
  <c r="W442" i="2"/>
  <c r="U421" i="2"/>
  <c r="W421" i="2"/>
  <c r="U413" i="2"/>
  <c r="W413" i="2"/>
  <c r="W349" i="2"/>
  <c r="V349" i="2"/>
  <c r="W301" i="2"/>
  <c r="V301" i="2"/>
  <c r="W289" i="2"/>
  <c r="V289" i="2"/>
  <c r="W291" i="2"/>
  <c r="V291" i="2"/>
  <c r="W283" i="2"/>
  <c r="V283" i="2"/>
  <c r="U275" i="2"/>
  <c r="W275" i="2"/>
  <c r="U267" i="2"/>
  <c r="W267" i="2"/>
  <c r="U259" i="2"/>
  <c r="W259" i="2"/>
  <c r="W352" i="2"/>
  <c r="W342" i="2"/>
  <c r="W334" i="2"/>
  <c r="W326" i="2"/>
  <c r="W318" i="2"/>
  <c r="W310" i="2"/>
  <c r="W348" i="2"/>
  <c r="U500" i="2"/>
  <c r="W500" i="2"/>
  <c r="U496" i="2"/>
  <c r="W496" i="2"/>
  <c r="U492" i="2"/>
  <c r="W492" i="2"/>
  <c r="U488" i="2"/>
  <c r="W488" i="2"/>
  <c r="U484" i="2"/>
  <c r="W484" i="2"/>
  <c r="W468" i="2"/>
  <c r="V468" i="2"/>
  <c r="W464" i="2"/>
  <c r="V464" i="2"/>
  <c r="W460" i="2"/>
  <c r="V460" i="2"/>
  <c r="W456" i="2"/>
  <c r="V456" i="2"/>
  <c r="U452" i="2"/>
  <c r="W452" i="2"/>
  <c r="W448" i="2"/>
  <c r="V448" i="2"/>
  <c r="W444" i="2"/>
  <c r="V444" i="2"/>
  <c r="W432" i="2"/>
  <c r="V432" i="2"/>
  <c r="W428" i="2"/>
  <c r="V428" i="2"/>
  <c r="W424" i="2"/>
  <c r="V424" i="2"/>
  <c r="U401" i="2"/>
  <c r="W401" i="2"/>
  <c r="U393" i="2"/>
  <c r="W393" i="2"/>
  <c r="W297" i="2"/>
  <c r="V297" i="2"/>
  <c r="W281" i="2"/>
  <c r="V281" i="2"/>
  <c r="W295" i="2"/>
  <c r="V295" i="2"/>
  <c r="W287" i="2"/>
  <c r="V287" i="2"/>
  <c r="W279" i="2"/>
  <c r="V279" i="2"/>
  <c r="U271" i="2"/>
  <c r="W271" i="2"/>
  <c r="U263" i="2"/>
  <c r="W263" i="2"/>
  <c r="U255" i="2"/>
  <c r="W255" i="2"/>
  <c r="U478" i="2"/>
  <c r="W478" i="2"/>
  <c r="W466" i="2"/>
  <c r="V466" i="2"/>
  <c r="W462" i="2"/>
  <c r="V462" i="2"/>
  <c r="W458" i="2"/>
  <c r="V458" i="2"/>
  <c r="W446" i="2"/>
  <c r="V446" i="2"/>
  <c r="U438" i="2"/>
  <c r="W438" i="2"/>
  <c r="U434" i="2"/>
  <c r="W434" i="2"/>
  <c r="W430" i="2"/>
  <c r="V430" i="2"/>
  <c r="W426" i="2"/>
  <c r="V426" i="2"/>
  <c r="U405" i="2"/>
  <c r="W405" i="2"/>
  <c r="U397" i="2"/>
  <c r="W397" i="2"/>
  <c r="U381" i="2"/>
  <c r="W381" i="2"/>
  <c r="U373" i="2"/>
  <c r="W373" i="2"/>
  <c r="U365" i="2"/>
  <c r="W365" i="2"/>
  <c r="U357" i="2"/>
  <c r="W357" i="2"/>
  <c r="U341" i="2"/>
  <c r="W341" i="2"/>
  <c r="U333" i="2"/>
  <c r="W333" i="2"/>
  <c r="U325" i="2"/>
  <c r="W325" i="2"/>
  <c r="U317" i="2"/>
  <c r="W317" i="2"/>
  <c r="U309" i="2"/>
  <c r="W309" i="2"/>
  <c r="U273" i="2"/>
  <c r="W273" i="2"/>
  <c r="U257" i="2"/>
  <c r="W257" i="2"/>
  <c r="U254" i="2"/>
  <c r="W254" i="2"/>
  <c r="U668" i="2"/>
  <c r="V547" i="2"/>
  <c r="U400" i="2"/>
  <c r="W400" i="2"/>
  <c r="U390" i="2"/>
  <c r="W390" i="2"/>
  <c r="U398" i="2"/>
  <c r="W398" i="2"/>
  <c r="U304" i="2"/>
  <c r="W304" i="2"/>
  <c r="U308" i="2"/>
  <c r="W308" i="2"/>
  <c r="U312" i="2"/>
  <c r="W312" i="2"/>
  <c r="U316" i="2"/>
  <c r="W316" i="2"/>
  <c r="U320" i="2"/>
  <c r="W320" i="2"/>
  <c r="U324" i="2"/>
  <c r="W324" i="2"/>
  <c r="U328" i="2"/>
  <c r="W328" i="2"/>
  <c r="U332" i="2"/>
  <c r="W332" i="2"/>
  <c r="U336" i="2"/>
  <c r="W336" i="2"/>
  <c r="U340" i="2"/>
  <c r="W340" i="2"/>
  <c r="U344" i="2"/>
  <c r="W344" i="2"/>
  <c r="W356" i="2"/>
  <c r="V356" i="2"/>
  <c r="W360" i="2"/>
  <c r="V360" i="2"/>
  <c r="W364" i="2"/>
  <c r="V364" i="2"/>
  <c r="W368" i="2"/>
  <c r="V368" i="2"/>
  <c r="W372" i="2"/>
  <c r="V372" i="2"/>
  <c r="W376" i="2"/>
  <c r="V376" i="2"/>
  <c r="W380" i="2"/>
  <c r="V380" i="2"/>
  <c r="W384" i="2"/>
  <c r="V384" i="2"/>
  <c r="W302" i="2"/>
  <c r="V302" i="2"/>
  <c r="W256" i="2"/>
  <c r="V256" i="2"/>
  <c r="W260" i="2"/>
  <c r="V260" i="2"/>
  <c r="W264" i="2"/>
  <c r="V264" i="2"/>
  <c r="W268" i="2"/>
  <c r="V268" i="2"/>
  <c r="W272" i="2"/>
  <c r="V272" i="2"/>
  <c r="W276" i="2"/>
  <c r="V276" i="2"/>
  <c r="W280" i="2"/>
  <c r="V280" i="2"/>
  <c r="W284" i="2"/>
  <c r="V284" i="2"/>
  <c r="W288" i="2"/>
  <c r="V288" i="2"/>
  <c r="W292" i="2"/>
  <c r="V292" i="2"/>
  <c r="W296" i="2"/>
  <c r="V296" i="2"/>
  <c r="W300" i="2"/>
  <c r="V300" i="2"/>
  <c r="W388" i="2"/>
  <c r="V388" i="2"/>
  <c r="W396" i="2"/>
  <c r="V396" i="2"/>
  <c r="W404" i="2"/>
  <c r="V404" i="2"/>
  <c r="W408" i="2"/>
  <c r="V408" i="2"/>
  <c r="W412" i="2"/>
  <c r="V412" i="2"/>
  <c r="W416" i="2"/>
  <c r="V416" i="2"/>
  <c r="W420" i="2"/>
  <c r="V420" i="2"/>
  <c r="W258" i="2"/>
  <c r="V258" i="2"/>
  <c r="W262" i="2"/>
  <c r="V262" i="2"/>
  <c r="W266" i="2"/>
  <c r="V266" i="2"/>
  <c r="W270" i="2"/>
  <c r="V270" i="2"/>
  <c r="W274" i="2"/>
  <c r="V274" i="2"/>
  <c r="W278" i="2"/>
  <c r="V278" i="2"/>
  <c r="W282" i="2"/>
  <c r="V282" i="2"/>
  <c r="W286" i="2"/>
  <c r="V286" i="2"/>
  <c r="W290" i="2"/>
  <c r="V290" i="2"/>
  <c r="W294" i="2"/>
  <c r="V294" i="2"/>
  <c r="W298" i="2"/>
  <c r="V298" i="2"/>
  <c r="W370" i="2"/>
  <c r="V370" i="2"/>
  <c r="W374" i="2"/>
  <c r="V374" i="2"/>
  <c r="W378" i="2"/>
  <c r="V378" i="2"/>
  <c r="W382" i="2"/>
  <c r="V382" i="2"/>
  <c r="W386" i="2"/>
  <c r="V386" i="2"/>
  <c r="W394" i="2"/>
  <c r="V394" i="2"/>
  <c r="W402" i="2"/>
  <c r="V402" i="2"/>
  <c r="W406" i="2"/>
  <c r="V406" i="2"/>
  <c r="W410" i="2"/>
  <c r="V410" i="2"/>
  <c r="W414" i="2"/>
  <c r="V414" i="2"/>
  <c r="W418" i="2"/>
  <c r="V418" i="2"/>
  <c r="W422" i="2"/>
  <c r="V422" i="2"/>
  <c r="W354" i="2"/>
  <c r="V354" i="2"/>
  <c r="W362" i="2"/>
  <c r="V362" i="2"/>
  <c r="U350" i="2"/>
  <c r="W350" i="2"/>
  <c r="W358" i="2"/>
  <c r="V358" i="2"/>
  <c r="W366" i="2"/>
  <c r="V366" i="2"/>
  <c r="W392" i="2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5" i="17"/>
  <c r="U2" i="17"/>
  <c r="S225" i="17"/>
  <c r="S224" i="17"/>
  <c r="S223" i="17"/>
  <c r="S222" i="17"/>
  <c r="S221" i="17"/>
  <c r="S220" i="17"/>
  <c r="S219" i="17"/>
  <c r="S218" i="17"/>
  <c r="S217" i="17"/>
  <c r="S216" i="17"/>
  <c r="S215" i="17"/>
  <c r="S214" i="17"/>
  <c r="S213" i="17"/>
  <c r="S212" i="17"/>
  <c r="S211" i="17"/>
  <c r="S210" i="17"/>
  <c r="S209" i="17"/>
  <c r="S208" i="17"/>
  <c r="S207" i="17"/>
  <c r="S206" i="17"/>
  <c r="S205" i="17"/>
  <c r="S204" i="17"/>
  <c r="S203" i="17"/>
  <c r="S202" i="17"/>
  <c r="S201" i="17"/>
  <c r="S200" i="17"/>
  <c r="S199" i="17"/>
  <c r="S198" i="17"/>
  <c r="S197" i="17"/>
  <c r="S196" i="17"/>
  <c r="S195" i="17"/>
  <c r="S194" i="17"/>
  <c r="S193" i="17"/>
  <c r="S192" i="17"/>
  <c r="S191" i="17"/>
  <c r="S190" i="17"/>
  <c r="S189" i="17"/>
  <c r="S188" i="17"/>
  <c r="S187" i="17"/>
  <c r="S186" i="17"/>
  <c r="S185" i="17"/>
  <c r="S184" i="17"/>
  <c r="S183" i="17"/>
  <c r="S182" i="17"/>
  <c r="S181" i="17"/>
  <c r="S180" i="17"/>
  <c r="S179" i="17"/>
  <c r="S178" i="17"/>
  <c r="S177" i="17"/>
  <c r="S176" i="17"/>
  <c r="S175" i="17"/>
  <c r="S174" i="17"/>
  <c r="S173" i="17"/>
  <c r="S172" i="17"/>
  <c r="S171" i="17"/>
  <c r="S170" i="17"/>
  <c r="S169" i="17"/>
  <c r="S168" i="17"/>
  <c r="S167" i="17"/>
  <c r="S166" i="17"/>
  <c r="S165" i="17"/>
  <c r="S164" i="17"/>
  <c r="S163" i="17"/>
  <c r="S162" i="17"/>
  <c r="S161" i="17"/>
  <c r="S160" i="17"/>
  <c r="S159" i="17"/>
  <c r="S158" i="17"/>
  <c r="S157" i="17"/>
  <c r="S156" i="17"/>
  <c r="S155" i="17"/>
  <c r="S154" i="17"/>
  <c r="S153" i="17"/>
  <c r="S152" i="17"/>
  <c r="S151" i="17"/>
  <c r="S150" i="17"/>
  <c r="S149" i="17"/>
  <c r="S148" i="17"/>
  <c r="S147" i="17"/>
  <c r="S146" i="17"/>
  <c r="S145" i="17"/>
  <c r="S144" i="17"/>
  <c r="S143" i="17"/>
  <c r="S142" i="17"/>
  <c r="S141" i="17"/>
  <c r="S140" i="17"/>
  <c r="S139" i="17"/>
  <c r="S138" i="17"/>
  <c r="S137" i="17"/>
  <c r="S136" i="17"/>
  <c r="S135" i="17"/>
  <c r="S134" i="17"/>
  <c r="S133" i="17"/>
  <c r="S132" i="17"/>
  <c r="S131" i="17"/>
  <c r="S130" i="17"/>
  <c r="S129" i="17"/>
  <c r="S128" i="17"/>
  <c r="S127" i="17"/>
  <c r="S126" i="17"/>
  <c r="S125" i="17"/>
  <c r="S124" i="17"/>
  <c r="S123" i="17"/>
  <c r="S122" i="17"/>
  <c r="S121" i="17"/>
  <c r="S120" i="17"/>
  <c r="S119" i="17"/>
  <c r="S118" i="17"/>
  <c r="S117" i="17"/>
  <c r="S116" i="17"/>
  <c r="S115" i="17"/>
  <c r="S114" i="17"/>
  <c r="S113" i="17"/>
  <c r="S112" i="17"/>
  <c r="S111" i="17"/>
  <c r="S110" i="17"/>
  <c r="S109" i="17"/>
  <c r="S108" i="17"/>
  <c r="S107" i="17"/>
  <c r="S106" i="17"/>
  <c r="S105" i="17"/>
  <c r="S104" i="17"/>
  <c r="S103" i="17"/>
  <c r="S102" i="17"/>
  <c r="S101" i="17"/>
  <c r="S100" i="17"/>
  <c r="S99" i="17"/>
  <c r="S98" i="17"/>
  <c r="S97" i="17"/>
  <c r="S96" i="17"/>
  <c r="S95" i="17"/>
  <c r="S94" i="17"/>
  <c r="S93" i="17"/>
  <c r="S92" i="17"/>
  <c r="S91" i="17"/>
  <c r="S90" i="17"/>
  <c r="S89" i="17"/>
  <c r="S88" i="17"/>
  <c r="S87" i="17"/>
  <c r="S86" i="17"/>
  <c r="S85" i="17"/>
  <c r="S84" i="17"/>
  <c r="S83" i="17"/>
  <c r="S82" i="17"/>
  <c r="S81" i="17"/>
  <c r="S80" i="17"/>
  <c r="S79" i="17"/>
  <c r="S78" i="17"/>
  <c r="S77" i="17"/>
  <c r="S76" i="17"/>
  <c r="S75" i="17"/>
  <c r="S74" i="17"/>
  <c r="S73" i="17"/>
  <c r="S72" i="17"/>
  <c r="S71" i="17"/>
  <c r="S70" i="17"/>
  <c r="S69" i="17"/>
  <c r="S68" i="17"/>
  <c r="S67" i="17"/>
  <c r="S66" i="17"/>
  <c r="S65" i="17"/>
  <c r="S64" i="17"/>
  <c r="S63" i="17"/>
  <c r="S62" i="17"/>
  <c r="S61" i="17"/>
  <c r="S60" i="17"/>
  <c r="S59" i="17"/>
  <c r="S58" i="17"/>
  <c r="S57" i="17"/>
  <c r="S56" i="17"/>
  <c r="S55" i="17"/>
  <c r="S54" i="17"/>
  <c r="S53" i="17"/>
  <c r="S52" i="17"/>
  <c r="S51" i="17"/>
  <c r="S50" i="17"/>
  <c r="S49" i="17"/>
  <c r="S48" i="17"/>
  <c r="S47" i="17"/>
  <c r="S46" i="17"/>
  <c r="S45" i="17"/>
  <c r="S44" i="17"/>
  <c r="S43" i="17"/>
  <c r="S42" i="17"/>
  <c r="S41" i="17"/>
  <c r="S40" i="17"/>
  <c r="S39" i="17"/>
  <c r="S38" i="17"/>
  <c r="S37" i="17"/>
  <c r="S36" i="17"/>
  <c r="S35" i="17"/>
  <c r="S34" i="17"/>
  <c r="S33" i="17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R225" i="17"/>
  <c r="R224" i="17"/>
  <c r="R223" i="17"/>
  <c r="R222" i="17"/>
  <c r="R221" i="17"/>
  <c r="R220" i="17"/>
  <c r="R219" i="17"/>
  <c r="R218" i="17"/>
  <c r="R217" i="17"/>
  <c r="R216" i="17"/>
  <c r="R215" i="17"/>
  <c r="R214" i="17"/>
  <c r="R213" i="17"/>
  <c r="R212" i="17"/>
  <c r="R211" i="17"/>
  <c r="R210" i="17"/>
  <c r="R209" i="17"/>
  <c r="R208" i="17"/>
  <c r="R207" i="17"/>
  <c r="R206" i="17"/>
  <c r="R205" i="17"/>
  <c r="R204" i="17"/>
  <c r="R203" i="17"/>
  <c r="R202" i="17"/>
  <c r="R201" i="17"/>
  <c r="R200" i="17"/>
  <c r="R199" i="17"/>
  <c r="R198" i="17"/>
  <c r="R197" i="17"/>
  <c r="R196" i="17"/>
  <c r="R195" i="17"/>
  <c r="R194" i="17"/>
  <c r="R193" i="17"/>
  <c r="R192" i="17"/>
  <c r="R191" i="17"/>
  <c r="R190" i="17"/>
  <c r="R189" i="17"/>
  <c r="R188" i="17"/>
  <c r="R187" i="17"/>
  <c r="R186" i="17"/>
  <c r="R185" i="17"/>
  <c r="R184" i="17"/>
  <c r="R183" i="17"/>
  <c r="R182" i="17"/>
  <c r="R181" i="17"/>
  <c r="R180" i="17"/>
  <c r="R179" i="17"/>
  <c r="R178" i="17"/>
  <c r="R177" i="17"/>
  <c r="R176" i="17"/>
  <c r="R175" i="17"/>
  <c r="R174" i="17"/>
  <c r="R173" i="17"/>
  <c r="R172" i="17"/>
  <c r="R171" i="17"/>
  <c r="R170" i="17"/>
  <c r="R169" i="17"/>
  <c r="R168" i="17"/>
  <c r="R167" i="17"/>
  <c r="R166" i="17"/>
  <c r="R165" i="17"/>
  <c r="R164" i="17"/>
  <c r="R163" i="17"/>
  <c r="R162" i="17"/>
  <c r="R161" i="17"/>
  <c r="R160" i="17"/>
  <c r="R159" i="17"/>
  <c r="R158" i="17"/>
  <c r="R157" i="17"/>
  <c r="R156" i="17"/>
  <c r="R155" i="17"/>
  <c r="R154" i="17"/>
  <c r="R153" i="17"/>
  <c r="R152" i="17"/>
  <c r="R151" i="17"/>
  <c r="R150" i="17"/>
  <c r="R149" i="17"/>
  <c r="R148" i="17"/>
  <c r="R147" i="17"/>
  <c r="R146" i="17"/>
  <c r="R145" i="17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O207" i="17"/>
  <c r="O194" i="17"/>
  <c r="O181" i="17"/>
  <c r="O107" i="17"/>
  <c r="O94" i="17"/>
  <c r="O76" i="17"/>
  <c r="O58" i="17"/>
  <c r="O36" i="17"/>
  <c r="O27" i="17"/>
  <c r="O24" i="17"/>
  <c r="O16" i="17"/>
  <c r="O9" i="17"/>
  <c r="O5" i="17"/>
  <c r="N207" i="17"/>
  <c r="N194" i="17"/>
  <c r="N181" i="17"/>
  <c r="N107" i="17"/>
  <c r="N94" i="17"/>
  <c r="N76" i="17"/>
  <c r="N58" i="17"/>
  <c r="N36" i="17"/>
  <c r="N27" i="17"/>
  <c r="N24" i="17"/>
  <c r="N16" i="17"/>
  <c r="N9" i="17"/>
  <c r="N5" i="17"/>
  <c r="M207" i="17"/>
  <c r="M194" i="17"/>
  <c r="M181" i="17"/>
  <c r="M107" i="17"/>
  <c r="M94" i="17"/>
  <c r="M76" i="17"/>
  <c r="M58" i="17"/>
  <c r="M36" i="17"/>
  <c r="M27" i="17"/>
  <c r="M24" i="17"/>
  <c r="M16" i="17"/>
  <c r="M9" i="17"/>
  <c r="M5" i="17"/>
  <c r="L207" i="17"/>
  <c r="L194" i="17"/>
  <c r="L181" i="17"/>
  <c r="L107" i="17"/>
  <c r="L94" i="17"/>
  <c r="L76" i="17"/>
  <c r="L58" i="17"/>
  <c r="L36" i="17"/>
  <c r="L27" i="17"/>
  <c r="L24" i="17"/>
  <c r="L16" i="17"/>
  <c r="L9" i="17"/>
  <c r="L5" i="17"/>
  <c r="K207" i="17"/>
  <c r="K194" i="17"/>
  <c r="K181" i="17"/>
  <c r="K107" i="17"/>
  <c r="K94" i="17"/>
  <c r="K76" i="17"/>
  <c r="K58" i="17"/>
  <c r="K36" i="17"/>
  <c r="K27" i="17"/>
  <c r="K24" i="17"/>
  <c r="K16" i="17"/>
  <c r="K9" i="17"/>
  <c r="K5" i="17"/>
  <c r="J225" i="17"/>
  <c r="J224" i="17"/>
  <c r="J223" i="17"/>
  <c r="J222" i="17"/>
  <c r="J221" i="17"/>
  <c r="J220" i="17"/>
  <c r="J219" i="17"/>
  <c r="J218" i="17"/>
  <c r="J217" i="17"/>
  <c r="J216" i="17"/>
  <c r="J215" i="17"/>
  <c r="J214" i="17"/>
  <c r="J213" i="17"/>
  <c r="J212" i="17"/>
  <c r="J211" i="17"/>
  <c r="J210" i="17"/>
  <c r="J209" i="17"/>
  <c r="J208" i="17"/>
  <c r="J207" i="17"/>
  <c r="J206" i="17"/>
  <c r="J205" i="17"/>
  <c r="J204" i="17"/>
  <c r="J203" i="17"/>
  <c r="J202" i="17"/>
  <c r="J201" i="17"/>
  <c r="J200" i="17"/>
  <c r="J199" i="17"/>
  <c r="J198" i="17"/>
  <c r="J197" i="17"/>
  <c r="J196" i="17"/>
  <c r="J195" i="17"/>
  <c r="J194" i="17"/>
  <c r="J193" i="17"/>
  <c r="J192" i="17"/>
  <c r="J191" i="17"/>
  <c r="J190" i="17"/>
  <c r="J189" i="17"/>
  <c r="J188" i="17"/>
  <c r="J187" i="17"/>
  <c r="J186" i="17"/>
  <c r="J185" i="17"/>
  <c r="J184" i="17"/>
  <c r="J183" i="17"/>
  <c r="J182" i="17"/>
  <c r="J181" i="17"/>
  <c r="J180" i="17"/>
  <c r="J179" i="17"/>
  <c r="J178" i="17"/>
  <c r="J177" i="17"/>
  <c r="J176" i="17"/>
  <c r="J175" i="17"/>
  <c r="J174" i="17"/>
  <c r="J173" i="17"/>
  <c r="J172" i="17"/>
  <c r="J171" i="17"/>
  <c r="J170" i="17"/>
  <c r="J169" i="17"/>
  <c r="J168" i="17"/>
  <c r="J167" i="17"/>
  <c r="J166" i="17"/>
  <c r="J165" i="17"/>
  <c r="J164" i="17"/>
  <c r="J163" i="17"/>
  <c r="J162" i="17"/>
  <c r="J161" i="17"/>
  <c r="J160" i="17"/>
  <c r="J159" i="17"/>
  <c r="J158" i="17"/>
  <c r="J157" i="17"/>
  <c r="J156" i="17"/>
  <c r="J155" i="17"/>
  <c r="J154" i="17"/>
  <c r="J153" i="17"/>
  <c r="J152" i="17"/>
  <c r="J151" i="17"/>
  <c r="J150" i="17"/>
  <c r="J149" i="17"/>
  <c r="J148" i="17"/>
  <c r="J147" i="17"/>
  <c r="J146" i="17"/>
  <c r="J145" i="17"/>
  <c r="J144" i="17"/>
  <c r="J143" i="17"/>
  <c r="J142" i="17"/>
  <c r="J141" i="17"/>
  <c r="J140" i="17"/>
  <c r="J139" i="17"/>
  <c r="J138" i="17"/>
  <c r="J137" i="17"/>
  <c r="J136" i="17"/>
  <c r="J135" i="17"/>
  <c r="J134" i="17"/>
  <c r="J133" i="17"/>
  <c r="J132" i="17"/>
  <c r="J131" i="17"/>
  <c r="J130" i="17"/>
  <c r="J129" i="17"/>
  <c r="J128" i="17"/>
  <c r="J127" i="17"/>
  <c r="J126" i="17"/>
  <c r="J125" i="17"/>
  <c r="J124" i="17"/>
  <c r="J123" i="17"/>
  <c r="J122" i="17"/>
  <c r="J121" i="17"/>
  <c r="J120" i="17"/>
  <c r="J119" i="17"/>
  <c r="J118" i="17"/>
  <c r="J117" i="17"/>
  <c r="J116" i="17"/>
  <c r="J115" i="17"/>
  <c r="J114" i="17"/>
  <c r="J113" i="17"/>
  <c r="J112" i="17"/>
  <c r="J111" i="17"/>
  <c r="J110" i="17"/>
  <c r="J109" i="17"/>
  <c r="J108" i="17"/>
  <c r="J107" i="17"/>
  <c r="J106" i="17"/>
  <c r="J105" i="17"/>
  <c r="J104" i="17"/>
  <c r="J103" i="17"/>
  <c r="J102" i="17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I225" i="17"/>
  <c r="I224" i="17"/>
  <c r="I223" i="17"/>
  <c r="I222" i="17"/>
  <c r="I221" i="17"/>
  <c r="I220" i="17"/>
  <c r="I219" i="17"/>
  <c r="I218" i="17"/>
  <c r="I217" i="17"/>
  <c r="I216" i="17"/>
  <c r="I215" i="17"/>
  <c r="I214" i="17"/>
  <c r="I213" i="17"/>
  <c r="I212" i="17"/>
  <c r="I211" i="17"/>
  <c r="I210" i="17"/>
  <c r="I209" i="17"/>
  <c r="I208" i="17"/>
  <c r="I207" i="17"/>
  <c r="I206" i="17"/>
  <c r="I205" i="17"/>
  <c r="I204" i="17"/>
  <c r="I203" i="17"/>
  <c r="I202" i="17"/>
  <c r="I201" i="17"/>
  <c r="I200" i="17"/>
  <c r="I199" i="17"/>
  <c r="I198" i="17"/>
  <c r="I197" i="17"/>
  <c r="I196" i="17"/>
  <c r="I195" i="17"/>
  <c r="I194" i="17"/>
  <c r="I193" i="17"/>
  <c r="I192" i="17"/>
  <c r="I191" i="17"/>
  <c r="I190" i="17"/>
  <c r="I189" i="17"/>
  <c r="I188" i="17"/>
  <c r="I187" i="17"/>
  <c r="I186" i="17"/>
  <c r="I185" i="17"/>
  <c r="I184" i="17"/>
  <c r="I183" i="17"/>
  <c r="I182" i="17"/>
  <c r="I181" i="17"/>
  <c r="I180" i="17"/>
  <c r="I179" i="17"/>
  <c r="I178" i="17"/>
  <c r="I177" i="17"/>
  <c r="I176" i="17"/>
  <c r="I175" i="17"/>
  <c r="I174" i="17"/>
  <c r="I173" i="17"/>
  <c r="I172" i="17"/>
  <c r="I171" i="17"/>
  <c r="I170" i="17"/>
  <c r="I169" i="17"/>
  <c r="I168" i="17"/>
  <c r="I167" i="17"/>
  <c r="I166" i="17"/>
  <c r="I165" i="17"/>
  <c r="I164" i="17"/>
  <c r="I163" i="17"/>
  <c r="I162" i="17"/>
  <c r="I161" i="17"/>
  <c r="I160" i="17"/>
  <c r="I159" i="17"/>
  <c r="I158" i="17"/>
  <c r="I157" i="17"/>
  <c r="I156" i="17"/>
  <c r="I155" i="17"/>
  <c r="I154" i="17"/>
  <c r="I153" i="17"/>
  <c r="I152" i="17"/>
  <c r="I151" i="17"/>
  <c r="I150" i="17"/>
  <c r="I149" i="17"/>
  <c r="I148" i="17"/>
  <c r="I147" i="17"/>
  <c r="I146" i="17"/>
  <c r="I145" i="17"/>
  <c r="I144" i="17"/>
  <c r="I143" i="17"/>
  <c r="I142" i="17"/>
  <c r="I141" i="17"/>
  <c r="I140" i="17"/>
  <c r="I139" i="17"/>
  <c r="I138" i="17"/>
  <c r="I137" i="17"/>
  <c r="I136" i="17"/>
  <c r="I135" i="17"/>
  <c r="I134" i="17"/>
  <c r="I133" i="17"/>
  <c r="I132" i="17"/>
  <c r="I131" i="17"/>
  <c r="I130" i="17"/>
  <c r="I129" i="17"/>
  <c r="I128" i="17"/>
  <c r="I127" i="17"/>
  <c r="I126" i="17"/>
  <c r="I125" i="17"/>
  <c r="I124" i="17"/>
  <c r="I123" i="17"/>
  <c r="I122" i="17"/>
  <c r="I121" i="17"/>
  <c r="I120" i="17"/>
  <c r="I119" i="17"/>
  <c r="I118" i="17"/>
  <c r="I117" i="17"/>
  <c r="I116" i="17"/>
  <c r="I115" i="17"/>
  <c r="I114" i="17"/>
  <c r="I113" i="17"/>
  <c r="I112" i="17"/>
  <c r="I111" i="17"/>
  <c r="I110" i="17"/>
  <c r="I109" i="17"/>
  <c r="I108" i="17"/>
  <c r="I107" i="17"/>
  <c r="I106" i="17"/>
  <c r="I105" i="17"/>
  <c r="I104" i="17"/>
  <c r="I103" i="17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H207" i="17"/>
  <c r="H194" i="17"/>
  <c r="H181" i="17"/>
  <c r="H107" i="17"/>
  <c r="H94" i="17"/>
  <c r="H76" i="17"/>
  <c r="H58" i="17"/>
  <c r="H36" i="17"/>
  <c r="H27" i="17"/>
  <c r="H24" i="17"/>
  <c r="H16" i="17"/>
  <c r="H9" i="17"/>
  <c r="H5" i="17"/>
  <c r="G207" i="17"/>
  <c r="G194" i="17"/>
  <c r="G181" i="17"/>
  <c r="G107" i="17"/>
  <c r="G94" i="17"/>
  <c r="G76" i="17"/>
  <c r="G58" i="17"/>
  <c r="G36" i="17"/>
  <c r="G27" i="17"/>
  <c r="G24" i="17"/>
  <c r="G16" i="17"/>
  <c r="G9" i="17"/>
  <c r="G5" i="17"/>
  <c r="F9" i="17"/>
  <c r="F16" i="17"/>
  <c r="F24" i="17"/>
  <c r="F27" i="17"/>
  <c r="F36" i="17"/>
  <c r="F58" i="17"/>
  <c r="F76" i="17"/>
  <c r="F94" i="17"/>
  <c r="F107" i="17"/>
  <c r="F181" i="17"/>
  <c r="F194" i="17"/>
  <c r="F207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Q670" i="2" l="1"/>
  <c r="V670" i="2" s="1"/>
  <c r="Q592" i="2"/>
  <c r="W540" i="2"/>
  <c r="Q633" i="2"/>
  <c r="V633" i="2" s="1"/>
  <c r="Q532" i="2"/>
  <c r="V532" i="2" s="1"/>
  <c r="P562" i="2"/>
  <c r="P687" i="2"/>
  <c r="U687" i="2" s="1"/>
  <c r="P622" i="2"/>
  <c r="U622" i="2" s="1"/>
  <c r="P713" i="2"/>
  <c r="U713" i="2" s="1"/>
  <c r="O768" i="2"/>
  <c r="M768" i="2"/>
  <c r="N768" i="2"/>
  <c r="F768" i="2"/>
  <c r="N854" i="2"/>
  <c r="M854" i="2"/>
  <c r="O854" i="2"/>
  <c r="F854" i="2"/>
  <c r="M992" i="2"/>
  <c r="N992" i="2"/>
  <c r="O992" i="2"/>
  <c r="F992" i="2"/>
  <c r="O924" i="2"/>
  <c r="M924" i="2"/>
  <c r="N924" i="2"/>
  <c r="F924" i="2"/>
  <c r="M789" i="2"/>
  <c r="O789" i="2"/>
  <c r="N789" i="2"/>
  <c r="F789" i="2"/>
  <c r="M987" i="2"/>
  <c r="N987" i="2"/>
  <c r="O987" i="2"/>
  <c r="F987" i="2"/>
  <c r="N874" i="2"/>
  <c r="M874" i="2"/>
  <c r="O874" i="2"/>
  <c r="F874" i="2"/>
  <c r="O812" i="2"/>
  <c r="M812" i="2"/>
  <c r="N812" i="2"/>
  <c r="F812" i="2"/>
  <c r="N753" i="2"/>
  <c r="O753" i="2"/>
  <c r="M753" i="2"/>
  <c r="F753" i="2"/>
  <c r="M764" i="2"/>
  <c r="N764" i="2"/>
  <c r="O764" i="2"/>
  <c r="F764" i="2"/>
  <c r="N818" i="2"/>
  <c r="M818" i="2"/>
  <c r="O818" i="2"/>
  <c r="F818" i="2"/>
  <c r="O975" i="2"/>
  <c r="M975" i="2"/>
  <c r="N975" i="2"/>
  <c r="F975" i="2"/>
  <c r="O863" i="2"/>
  <c r="M863" i="2"/>
  <c r="N863" i="2"/>
  <c r="F863" i="2"/>
  <c r="N800" i="2"/>
  <c r="O800" i="2"/>
  <c r="M800" i="2"/>
  <c r="F800" i="2"/>
  <c r="O990" i="2"/>
  <c r="M990" i="2"/>
  <c r="N990" i="2"/>
  <c r="F990" i="2"/>
  <c r="M888" i="2"/>
  <c r="N888" i="2"/>
  <c r="O888" i="2"/>
  <c r="F888" i="2"/>
  <c r="M937" i="2"/>
  <c r="N937" i="2"/>
  <c r="O937" i="2"/>
  <c r="F937" i="2"/>
  <c r="O875" i="2"/>
  <c r="M875" i="2"/>
  <c r="N875" i="2"/>
  <c r="F875" i="2"/>
  <c r="N816" i="2"/>
  <c r="O816" i="2"/>
  <c r="M816" i="2"/>
  <c r="F816" i="2"/>
  <c r="N862" i="2"/>
  <c r="O862" i="2"/>
  <c r="M862" i="2"/>
  <c r="F862" i="2"/>
  <c r="M920" i="2"/>
  <c r="N920" i="2"/>
  <c r="O920" i="2"/>
  <c r="F920" i="2"/>
  <c r="O819" i="2"/>
  <c r="M819" i="2"/>
  <c r="N819" i="2"/>
  <c r="F819" i="2"/>
  <c r="N886" i="2"/>
  <c r="M886" i="2"/>
  <c r="O886" i="2"/>
  <c r="F886" i="2"/>
  <c r="M776" i="2"/>
  <c r="O776" i="2"/>
  <c r="N776" i="2"/>
  <c r="F776" i="2"/>
  <c r="N830" i="2"/>
  <c r="O830" i="2"/>
  <c r="M830" i="2"/>
  <c r="F830" i="2"/>
  <c r="M833" i="2"/>
  <c r="N833" i="2"/>
  <c r="O833" i="2"/>
  <c r="F833" i="2"/>
  <c r="N790" i="2"/>
  <c r="M790" i="2"/>
  <c r="O790" i="2"/>
  <c r="F790" i="2"/>
  <c r="M821" i="2"/>
  <c r="O821" i="2"/>
  <c r="N821" i="2"/>
  <c r="F821" i="2"/>
  <c r="M825" i="2"/>
  <c r="N825" i="2"/>
  <c r="O825" i="2"/>
  <c r="F825" i="2"/>
  <c r="O887" i="2"/>
  <c r="N887" i="2"/>
  <c r="M887" i="2"/>
  <c r="F887" i="2"/>
  <c r="O783" i="2"/>
  <c r="M783" i="2"/>
  <c r="N783" i="2"/>
  <c r="F783" i="2"/>
  <c r="N782" i="2"/>
  <c r="M782" i="2"/>
  <c r="O782" i="2"/>
  <c r="F782" i="2"/>
  <c r="O959" i="2"/>
  <c r="M959" i="2"/>
  <c r="N959" i="2"/>
  <c r="F959" i="2"/>
  <c r="N962" i="2"/>
  <c r="M962" i="2"/>
  <c r="O962" i="2"/>
  <c r="F962" i="2"/>
  <c r="M856" i="2"/>
  <c r="N856" i="2"/>
  <c r="O856" i="2"/>
  <c r="F856" i="2"/>
  <c r="O982" i="2"/>
  <c r="M982" i="2"/>
  <c r="N982" i="2"/>
  <c r="F982" i="2"/>
  <c r="M788" i="2"/>
  <c r="N788" i="2"/>
  <c r="O788" i="2"/>
  <c r="F788" i="2"/>
  <c r="M952" i="2"/>
  <c r="N952" i="2"/>
  <c r="O952" i="2"/>
  <c r="F952" i="2"/>
  <c r="M953" i="2"/>
  <c r="N953" i="2"/>
  <c r="O953" i="2"/>
  <c r="F953" i="2"/>
  <c r="O876" i="2"/>
  <c r="M876" i="2"/>
  <c r="N876" i="2"/>
  <c r="F876" i="2"/>
  <c r="M869" i="2"/>
  <c r="O869" i="2"/>
  <c r="N869" i="2"/>
  <c r="F869" i="2"/>
  <c r="N910" i="2"/>
  <c r="O910" i="2"/>
  <c r="M910" i="2"/>
  <c r="F910" i="2"/>
  <c r="O871" i="2"/>
  <c r="N871" i="2"/>
  <c r="M871" i="2"/>
  <c r="F871" i="2"/>
  <c r="O994" i="2"/>
  <c r="M994" i="2"/>
  <c r="N994" i="2"/>
  <c r="F994" i="2"/>
  <c r="M841" i="2"/>
  <c r="N841" i="2"/>
  <c r="O841" i="2"/>
  <c r="F841" i="2"/>
  <c r="O811" i="2"/>
  <c r="M811" i="2"/>
  <c r="N811" i="2"/>
  <c r="F811" i="2"/>
  <c r="M983" i="2"/>
  <c r="N983" i="2"/>
  <c r="O983" i="2"/>
  <c r="F983" i="2"/>
  <c r="M948" i="2"/>
  <c r="N948" i="2"/>
  <c r="O948" i="2"/>
  <c r="F948" i="2"/>
  <c r="N882" i="2"/>
  <c r="M882" i="2"/>
  <c r="O882" i="2"/>
  <c r="F882" i="2"/>
  <c r="M861" i="2"/>
  <c r="N861" i="2"/>
  <c r="O861" i="2"/>
  <c r="F861" i="2"/>
  <c r="N778" i="2"/>
  <c r="O778" i="2"/>
  <c r="M778" i="2"/>
  <c r="F778" i="2"/>
  <c r="M933" i="2"/>
  <c r="O933" i="2"/>
  <c r="N933" i="2"/>
  <c r="F933" i="2"/>
  <c r="O943" i="2"/>
  <c r="M943" i="2"/>
  <c r="N943" i="2"/>
  <c r="F943" i="2"/>
  <c r="O847" i="2"/>
  <c r="M847" i="2"/>
  <c r="N847" i="2"/>
  <c r="F847" i="2"/>
  <c r="M900" i="2"/>
  <c r="N900" i="2"/>
  <c r="O900" i="2"/>
  <c r="F900" i="2"/>
  <c r="N780" i="2"/>
  <c r="M780" i="2"/>
  <c r="O780" i="2"/>
  <c r="F780" i="2"/>
  <c r="O799" i="2"/>
  <c r="M799" i="2"/>
  <c r="N799" i="2"/>
  <c r="F799" i="2"/>
  <c r="O963" i="2"/>
  <c r="M963" i="2"/>
  <c r="N963" i="2"/>
  <c r="F963" i="2"/>
  <c r="M837" i="2"/>
  <c r="O837" i="2"/>
  <c r="N837" i="2"/>
  <c r="F837" i="2"/>
  <c r="M840" i="2"/>
  <c r="N840" i="2"/>
  <c r="O840" i="2"/>
  <c r="F840" i="2"/>
  <c r="O750" i="2"/>
  <c r="M750" i="2"/>
  <c r="N750" i="2"/>
  <c r="F750" i="2"/>
  <c r="M805" i="2"/>
  <c r="O805" i="2"/>
  <c r="N805" i="2"/>
  <c r="F805" i="2"/>
  <c r="M969" i="2"/>
  <c r="N969" i="2"/>
  <c r="O969" i="2"/>
  <c r="F969" i="2"/>
  <c r="O967" i="2"/>
  <c r="N967" i="2"/>
  <c r="M967" i="2"/>
  <c r="F967" i="2"/>
  <c r="O859" i="2"/>
  <c r="M859" i="2"/>
  <c r="N859" i="2"/>
  <c r="F859" i="2"/>
  <c r="M932" i="2"/>
  <c r="N932" i="2"/>
  <c r="O932" i="2"/>
  <c r="F932" i="2"/>
  <c r="O796" i="2"/>
  <c r="M796" i="2"/>
  <c r="N796" i="2"/>
  <c r="F796" i="2"/>
  <c r="N834" i="2"/>
  <c r="M834" i="2"/>
  <c r="O834" i="2"/>
  <c r="F834" i="2"/>
  <c r="M995" i="2"/>
  <c r="N995" i="2"/>
  <c r="O995" i="2"/>
  <c r="F995" i="2"/>
  <c r="M853" i="2"/>
  <c r="O853" i="2"/>
  <c r="N853" i="2"/>
  <c r="F853" i="2"/>
  <c r="M872" i="2"/>
  <c r="N872" i="2"/>
  <c r="O872" i="2"/>
  <c r="F872" i="2"/>
  <c r="N766" i="2"/>
  <c r="M766" i="2"/>
  <c r="O766" i="2"/>
  <c r="F766" i="2"/>
  <c r="O763" i="2"/>
  <c r="N763" i="2"/>
  <c r="M763" i="2"/>
  <c r="F763" i="2"/>
  <c r="M949" i="2"/>
  <c r="O949" i="2"/>
  <c r="N949" i="2"/>
  <c r="F949" i="2"/>
  <c r="N838" i="2"/>
  <c r="M838" i="2"/>
  <c r="O838" i="2"/>
  <c r="F838" i="2"/>
  <c r="M824" i="2"/>
  <c r="N824" i="2"/>
  <c r="O824" i="2"/>
  <c r="F824" i="2"/>
  <c r="M760" i="2"/>
  <c r="N760" i="2"/>
  <c r="O760" i="2"/>
  <c r="F760" i="2"/>
  <c r="O807" i="2"/>
  <c r="N807" i="2"/>
  <c r="M807" i="2"/>
  <c r="F807" i="2"/>
  <c r="N958" i="2"/>
  <c r="O958" i="2"/>
  <c r="M958" i="2"/>
  <c r="F958" i="2"/>
  <c r="O883" i="2"/>
  <c r="M883" i="2"/>
  <c r="N883" i="2"/>
  <c r="F883" i="2"/>
  <c r="N976" i="2"/>
  <c r="O976" i="2"/>
  <c r="M976" i="2"/>
  <c r="F976" i="2"/>
  <c r="N848" i="2"/>
  <c r="O848" i="2"/>
  <c r="M848" i="2"/>
  <c r="F848" i="2"/>
  <c r="N774" i="2"/>
  <c r="M774" i="2"/>
  <c r="O774" i="2"/>
  <c r="F774" i="2"/>
  <c r="N842" i="2"/>
  <c r="M842" i="2"/>
  <c r="O842" i="2"/>
  <c r="F842" i="2"/>
  <c r="M881" i="2"/>
  <c r="N881" i="2"/>
  <c r="O881" i="2"/>
  <c r="F881" i="2"/>
  <c r="M965" i="2"/>
  <c r="O965" i="2"/>
  <c r="N965" i="2"/>
  <c r="F965" i="2"/>
  <c r="M785" i="2"/>
  <c r="O785" i="2"/>
  <c r="N785" i="2"/>
  <c r="F785" i="2"/>
  <c r="M773" i="2"/>
  <c r="N773" i="2"/>
  <c r="O773" i="2"/>
  <c r="F773" i="2"/>
  <c r="M909" i="2"/>
  <c r="N909" i="2"/>
  <c r="O909" i="2"/>
  <c r="F909" i="2"/>
  <c r="M973" i="2"/>
  <c r="N973" i="2"/>
  <c r="O973" i="2"/>
  <c r="F973" i="2"/>
  <c r="N950" i="2"/>
  <c r="M950" i="2"/>
  <c r="O950" i="2"/>
  <c r="F950" i="2"/>
  <c r="M991" i="2"/>
  <c r="N991" i="2"/>
  <c r="O991" i="2"/>
  <c r="F991" i="2"/>
  <c r="N864" i="2"/>
  <c r="O864" i="2"/>
  <c r="M864" i="2"/>
  <c r="F864" i="2"/>
  <c r="O828" i="2"/>
  <c r="M828" i="2"/>
  <c r="N828" i="2"/>
  <c r="F828" i="2"/>
  <c r="M929" i="2"/>
  <c r="N929" i="2"/>
  <c r="O929" i="2"/>
  <c r="F929" i="2"/>
  <c r="O891" i="2"/>
  <c r="M891" i="2"/>
  <c r="N891" i="2"/>
  <c r="F891" i="2"/>
  <c r="O839" i="2"/>
  <c r="N839" i="2"/>
  <c r="M839" i="2"/>
  <c r="F839" i="2"/>
  <c r="O951" i="2"/>
  <c r="N951" i="2"/>
  <c r="M951" i="2"/>
  <c r="F951" i="2"/>
  <c r="O899" i="2"/>
  <c r="M899" i="2"/>
  <c r="N899" i="2"/>
  <c r="F899" i="2"/>
  <c r="O754" i="2"/>
  <c r="M754" i="2"/>
  <c r="N754" i="2"/>
  <c r="F754" i="2"/>
  <c r="O835" i="2"/>
  <c r="M835" i="2"/>
  <c r="N835" i="2"/>
  <c r="F835" i="2"/>
  <c r="O931" i="2"/>
  <c r="M931" i="2"/>
  <c r="N931" i="2"/>
  <c r="F931" i="2"/>
  <c r="N942" i="2"/>
  <c r="O942" i="2"/>
  <c r="M942" i="2"/>
  <c r="F942" i="2"/>
  <c r="O940" i="2"/>
  <c r="M940" i="2"/>
  <c r="N940" i="2"/>
  <c r="F940" i="2"/>
  <c r="N866" i="2"/>
  <c r="M866" i="2"/>
  <c r="O866" i="2"/>
  <c r="F866" i="2"/>
  <c r="M857" i="2"/>
  <c r="N857" i="2"/>
  <c r="O857" i="2"/>
  <c r="F857" i="2"/>
  <c r="N770" i="2"/>
  <c r="O770" i="2"/>
  <c r="M770" i="2"/>
  <c r="F770" i="2"/>
  <c r="O779" i="2"/>
  <c r="N779" i="2"/>
  <c r="M779" i="2"/>
  <c r="F779" i="2"/>
  <c r="M817" i="2"/>
  <c r="N817" i="2"/>
  <c r="O817" i="2"/>
  <c r="F817" i="2"/>
  <c r="M964" i="2"/>
  <c r="N964" i="2"/>
  <c r="O964" i="2"/>
  <c r="F964" i="2"/>
  <c r="N930" i="2"/>
  <c r="M930" i="2"/>
  <c r="O930" i="2"/>
  <c r="F930" i="2"/>
  <c r="M873" i="2"/>
  <c r="N873" i="2"/>
  <c r="O873" i="2"/>
  <c r="F873" i="2"/>
  <c r="N786" i="2"/>
  <c r="O786" i="2"/>
  <c r="M786" i="2"/>
  <c r="F786" i="2"/>
  <c r="M917" i="2"/>
  <c r="O917" i="2"/>
  <c r="N917" i="2"/>
  <c r="F917" i="2"/>
  <c r="M852" i="2"/>
  <c r="N852" i="2"/>
  <c r="O852" i="2"/>
  <c r="F852" i="2"/>
  <c r="N850" i="2"/>
  <c r="M850" i="2"/>
  <c r="O850" i="2"/>
  <c r="F850" i="2"/>
  <c r="O915" i="2"/>
  <c r="M915" i="2"/>
  <c r="N915" i="2"/>
  <c r="F915" i="2"/>
  <c r="N880" i="2"/>
  <c r="O880" i="2"/>
  <c r="M880" i="2"/>
  <c r="F880" i="2"/>
  <c r="N906" i="2"/>
  <c r="M906" i="2"/>
  <c r="O906" i="2"/>
  <c r="F906" i="2"/>
  <c r="M945" i="2"/>
  <c r="N945" i="2"/>
  <c r="O945" i="2"/>
  <c r="F945" i="2"/>
  <c r="O771" i="2"/>
  <c r="N771" i="2"/>
  <c r="M771" i="2"/>
  <c r="F771" i="2"/>
  <c r="M893" i="2"/>
  <c r="N893" i="2"/>
  <c r="O893" i="2"/>
  <c r="F893" i="2"/>
  <c r="M957" i="2"/>
  <c r="N957" i="2"/>
  <c r="O957" i="2"/>
  <c r="F957" i="2"/>
  <c r="M761" i="2"/>
  <c r="O761" i="2"/>
  <c r="N761" i="2"/>
  <c r="F761" i="2"/>
  <c r="M980" i="2"/>
  <c r="N980" i="2"/>
  <c r="O980" i="2"/>
  <c r="F980" i="2"/>
  <c r="O971" i="2"/>
  <c r="M971" i="2"/>
  <c r="N971" i="2"/>
  <c r="F971" i="2"/>
  <c r="N858" i="2"/>
  <c r="M858" i="2"/>
  <c r="O858" i="2"/>
  <c r="F858" i="2"/>
  <c r="O855" i="2"/>
  <c r="N855" i="2"/>
  <c r="M855" i="2"/>
  <c r="F855" i="2"/>
  <c r="M781" i="2"/>
  <c r="N781" i="2"/>
  <c r="O781" i="2"/>
  <c r="F781" i="2"/>
  <c r="N762" i="2"/>
  <c r="M762" i="2"/>
  <c r="O762" i="2"/>
  <c r="F762" i="2"/>
  <c r="O927" i="2"/>
  <c r="M927" i="2"/>
  <c r="N927" i="2"/>
  <c r="F927" i="2"/>
  <c r="N898" i="2"/>
  <c r="M898" i="2"/>
  <c r="O898" i="2"/>
  <c r="F898" i="2"/>
  <c r="N826" i="2"/>
  <c r="M826" i="2"/>
  <c r="O826" i="2"/>
  <c r="F826" i="2"/>
  <c r="N870" i="2"/>
  <c r="M870" i="2"/>
  <c r="O870" i="2"/>
  <c r="F870" i="2"/>
  <c r="O784" i="2"/>
  <c r="M784" i="2"/>
  <c r="N784" i="2"/>
  <c r="F784" i="2"/>
  <c r="M936" i="2"/>
  <c r="N936" i="2"/>
  <c r="O936" i="2"/>
  <c r="F936" i="2"/>
  <c r="N981" i="2"/>
  <c r="O981" i="2"/>
  <c r="M981" i="2"/>
  <c r="F981" i="2"/>
  <c r="M988" i="2"/>
  <c r="N988" i="2"/>
  <c r="O988" i="2"/>
  <c r="F988" i="2"/>
  <c r="O815" i="2"/>
  <c r="M815" i="2"/>
  <c r="N815" i="2"/>
  <c r="F815" i="2"/>
  <c r="M904" i="2"/>
  <c r="N904" i="2"/>
  <c r="O904" i="2"/>
  <c r="F904" i="2"/>
  <c r="M897" i="2"/>
  <c r="N897" i="2"/>
  <c r="O897" i="2"/>
  <c r="F897" i="2"/>
  <c r="O919" i="2"/>
  <c r="N919" i="2"/>
  <c r="M919" i="2"/>
  <c r="F919" i="2"/>
  <c r="M868" i="2"/>
  <c r="N868" i="2"/>
  <c r="O868" i="2"/>
  <c r="F868" i="2"/>
  <c r="O767" i="2"/>
  <c r="M767" i="2"/>
  <c r="N767" i="2"/>
  <c r="F767" i="2"/>
  <c r="M984" i="2"/>
  <c r="N984" i="2"/>
  <c r="O984" i="2"/>
  <c r="F984" i="2"/>
  <c r="N938" i="2"/>
  <c r="M938" i="2"/>
  <c r="O938" i="2"/>
  <c r="F938" i="2"/>
  <c r="N993" i="2"/>
  <c r="O993" i="2"/>
  <c r="M993" i="2"/>
  <c r="F993" i="2"/>
  <c r="O911" i="2"/>
  <c r="M911" i="2"/>
  <c r="N911" i="2"/>
  <c r="F911" i="2"/>
  <c r="O831" i="2"/>
  <c r="M831" i="2"/>
  <c r="N831" i="2"/>
  <c r="F831" i="2"/>
  <c r="O860" i="2"/>
  <c r="M860" i="2"/>
  <c r="N860" i="2"/>
  <c r="F860" i="2"/>
  <c r="M756" i="2"/>
  <c r="N756" i="2"/>
  <c r="O756" i="2"/>
  <c r="F756" i="2"/>
  <c r="O759" i="2"/>
  <c r="M759" i="2"/>
  <c r="N759" i="2"/>
  <c r="F759" i="2"/>
  <c r="O923" i="2"/>
  <c r="M923" i="2"/>
  <c r="N923" i="2"/>
  <c r="F923" i="2"/>
  <c r="M968" i="2"/>
  <c r="N968" i="2"/>
  <c r="O968" i="2"/>
  <c r="F968" i="2"/>
  <c r="N814" i="2"/>
  <c r="O814" i="2"/>
  <c r="M814" i="2"/>
  <c r="F814" i="2"/>
  <c r="N922" i="2"/>
  <c r="M922" i="2"/>
  <c r="O922" i="2"/>
  <c r="F922" i="2"/>
  <c r="M885" i="2"/>
  <c r="O885" i="2"/>
  <c r="N885" i="2"/>
  <c r="F885" i="2"/>
  <c r="N997" i="2"/>
  <c r="O997" i="2"/>
  <c r="M997" i="2"/>
  <c r="F997" i="2"/>
  <c r="O935" i="2"/>
  <c r="N935" i="2"/>
  <c r="M935" i="2"/>
  <c r="F935" i="2"/>
  <c r="O843" i="2"/>
  <c r="M843" i="2"/>
  <c r="N843" i="2"/>
  <c r="F843" i="2"/>
  <c r="O892" i="2"/>
  <c r="M892" i="2"/>
  <c r="N892" i="2"/>
  <c r="F892" i="2"/>
  <c r="N772" i="2"/>
  <c r="O772" i="2"/>
  <c r="M772" i="2"/>
  <c r="F772" i="2"/>
  <c r="O791" i="2"/>
  <c r="N791" i="2"/>
  <c r="M791" i="2"/>
  <c r="F791" i="2"/>
  <c r="O955" i="2"/>
  <c r="M955" i="2"/>
  <c r="N955" i="2"/>
  <c r="F955" i="2"/>
  <c r="M829" i="2"/>
  <c r="N829" i="2"/>
  <c r="O829" i="2"/>
  <c r="F829" i="2"/>
  <c r="N832" i="2"/>
  <c r="O832" i="2"/>
  <c r="M832" i="2"/>
  <c r="F832" i="2"/>
  <c r="O986" i="2"/>
  <c r="M986" i="2"/>
  <c r="N986" i="2"/>
  <c r="F986" i="2"/>
  <c r="N878" i="2"/>
  <c r="O878" i="2"/>
  <c r="M878" i="2"/>
  <c r="F878" i="2"/>
  <c r="M977" i="2"/>
  <c r="N977" i="2"/>
  <c r="O977" i="2"/>
  <c r="F977" i="2"/>
  <c r="M916" i="2"/>
  <c r="N916" i="2"/>
  <c r="O916" i="2"/>
  <c r="F916" i="2"/>
  <c r="M808" i="2"/>
  <c r="N808" i="2"/>
  <c r="O808" i="2"/>
  <c r="F808" i="2"/>
  <c r="N978" i="2"/>
  <c r="M978" i="2"/>
  <c r="O978" i="2"/>
  <c r="F978" i="2"/>
  <c r="O775" i="2"/>
  <c r="M775" i="2"/>
  <c r="N775" i="2"/>
  <c r="F775" i="2"/>
  <c r="O979" i="2"/>
  <c r="M979" i="2"/>
  <c r="N979" i="2"/>
  <c r="F979" i="2"/>
  <c r="M865" i="2"/>
  <c r="N865" i="2"/>
  <c r="O865" i="2"/>
  <c r="F865" i="2"/>
  <c r="N944" i="2"/>
  <c r="O944" i="2"/>
  <c r="M944" i="2"/>
  <c r="F944" i="2"/>
  <c r="N822" i="2"/>
  <c r="M822" i="2"/>
  <c r="O822" i="2"/>
  <c r="F822" i="2"/>
  <c r="N758" i="2"/>
  <c r="M758" i="2"/>
  <c r="O758" i="2"/>
  <c r="F758" i="2"/>
  <c r="O795" i="2"/>
  <c r="M795" i="2"/>
  <c r="N795" i="2"/>
  <c r="F795" i="2"/>
  <c r="M901" i="2"/>
  <c r="O901" i="2"/>
  <c r="N901" i="2"/>
  <c r="F901" i="2"/>
  <c r="N985" i="2"/>
  <c r="O985" i="2"/>
  <c r="M985" i="2"/>
  <c r="F985" i="2"/>
  <c r="N934" i="2"/>
  <c r="M934" i="2"/>
  <c r="O934" i="2"/>
  <c r="F934" i="2"/>
  <c r="N846" i="2"/>
  <c r="O846" i="2"/>
  <c r="M846" i="2"/>
  <c r="F846" i="2"/>
  <c r="M925" i="2"/>
  <c r="N925" i="2"/>
  <c r="O925" i="2"/>
  <c r="F925" i="2"/>
  <c r="N989" i="2"/>
  <c r="O989" i="2"/>
  <c r="M989" i="2"/>
  <c r="F989" i="2"/>
  <c r="M801" i="2"/>
  <c r="N801" i="2"/>
  <c r="O801" i="2"/>
  <c r="F801" i="2"/>
  <c r="P602" i="2"/>
  <c r="U602" i="2" s="1"/>
  <c r="P585" i="2"/>
  <c r="U585" i="2" s="1"/>
  <c r="P517" i="2"/>
  <c r="U517" i="2" s="1"/>
  <c r="Q523" i="2"/>
  <c r="V523" i="2" s="1"/>
  <c r="Q742" i="2"/>
  <c r="V742" i="2" s="1"/>
  <c r="M836" i="2"/>
  <c r="N836" i="2"/>
  <c r="O836" i="2"/>
  <c r="F836" i="2"/>
  <c r="M845" i="2"/>
  <c r="N845" i="2"/>
  <c r="O845" i="2"/>
  <c r="F845" i="2"/>
  <c r="M905" i="2"/>
  <c r="N905" i="2"/>
  <c r="O905" i="2"/>
  <c r="F905" i="2"/>
  <c r="O956" i="2"/>
  <c r="M956" i="2"/>
  <c r="N956" i="2"/>
  <c r="F956" i="2"/>
  <c r="O939" i="2"/>
  <c r="M939" i="2"/>
  <c r="N939" i="2"/>
  <c r="F939" i="2"/>
  <c r="M757" i="2"/>
  <c r="N757" i="2"/>
  <c r="O757" i="2"/>
  <c r="F757" i="2"/>
  <c r="O851" i="2"/>
  <c r="M851" i="2"/>
  <c r="N851" i="2"/>
  <c r="F851" i="2"/>
  <c r="M797" i="2"/>
  <c r="N797" i="2"/>
  <c r="O797" i="2"/>
  <c r="F797" i="2"/>
  <c r="N954" i="2"/>
  <c r="M954" i="2"/>
  <c r="O954" i="2"/>
  <c r="F954" i="2"/>
  <c r="O895" i="2"/>
  <c r="M895" i="2"/>
  <c r="N895" i="2"/>
  <c r="F895" i="2"/>
  <c r="O823" i="2"/>
  <c r="N823" i="2"/>
  <c r="M823" i="2"/>
  <c r="F823" i="2"/>
  <c r="N798" i="2"/>
  <c r="O798" i="2"/>
  <c r="M798" i="2"/>
  <c r="F798" i="2"/>
  <c r="N966" i="2"/>
  <c r="M966" i="2"/>
  <c r="O966" i="2"/>
  <c r="F966" i="2"/>
  <c r="O908" i="2"/>
  <c r="M908" i="2"/>
  <c r="N908" i="2"/>
  <c r="F908" i="2"/>
  <c r="N894" i="2"/>
  <c r="O894" i="2"/>
  <c r="M894" i="2"/>
  <c r="F894" i="2"/>
  <c r="N802" i="2"/>
  <c r="M802" i="2"/>
  <c r="O802" i="2"/>
  <c r="F802" i="2"/>
  <c r="M961" i="2"/>
  <c r="N961" i="2"/>
  <c r="O961" i="2"/>
  <c r="F961" i="2"/>
  <c r="O867" i="2"/>
  <c r="M867" i="2"/>
  <c r="N867" i="2"/>
  <c r="F867" i="2"/>
  <c r="M804" i="2"/>
  <c r="N804" i="2"/>
  <c r="O804" i="2"/>
  <c r="F804" i="2"/>
  <c r="N926" i="2"/>
  <c r="O926" i="2"/>
  <c r="M926" i="2"/>
  <c r="F926" i="2"/>
  <c r="N896" i="2"/>
  <c r="O896" i="2"/>
  <c r="M896" i="2"/>
  <c r="F896" i="2"/>
  <c r="O787" i="2"/>
  <c r="M787" i="2"/>
  <c r="N787" i="2"/>
  <c r="F787" i="2"/>
  <c r="M769" i="2"/>
  <c r="O769" i="2"/>
  <c r="N769" i="2"/>
  <c r="F769" i="2"/>
  <c r="O879" i="2"/>
  <c r="M879" i="2"/>
  <c r="N879" i="2"/>
  <c r="F879" i="2"/>
  <c r="O972" i="2"/>
  <c r="M972" i="2"/>
  <c r="N972" i="2"/>
  <c r="F972" i="2"/>
  <c r="M820" i="2"/>
  <c r="N820" i="2"/>
  <c r="O820" i="2"/>
  <c r="F820" i="2"/>
  <c r="N946" i="2"/>
  <c r="M946" i="2"/>
  <c r="O946" i="2"/>
  <c r="F946" i="2"/>
  <c r="M813" i="2"/>
  <c r="N813" i="2"/>
  <c r="O813" i="2"/>
  <c r="F813" i="2"/>
  <c r="M877" i="2"/>
  <c r="N877" i="2"/>
  <c r="O877" i="2"/>
  <c r="F877" i="2"/>
  <c r="N928" i="2"/>
  <c r="O928" i="2"/>
  <c r="M928" i="2"/>
  <c r="F928" i="2"/>
  <c r="N794" i="2"/>
  <c r="M794" i="2"/>
  <c r="O794" i="2"/>
  <c r="F794" i="2"/>
  <c r="O827" i="2"/>
  <c r="M827" i="2"/>
  <c r="N827" i="2"/>
  <c r="F827" i="2"/>
  <c r="M913" i="2"/>
  <c r="N913" i="2"/>
  <c r="O913" i="2"/>
  <c r="F913" i="2"/>
  <c r="M793" i="2"/>
  <c r="N793" i="2"/>
  <c r="O793" i="2"/>
  <c r="F793" i="2"/>
  <c r="O903" i="2"/>
  <c r="N903" i="2"/>
  <c r="M903" i="2"/>
  <c r="F903" i="2"/>
  <c r="M996" i="2"/>
  <c r="N996" i="2"/>
  <c r="O996" i="2"/>
  <c r="F996" i="2"/>
  <c r="O844" i="2"/>
  <c r="M844" i="2"/>
  <c r="N844" i="2"/>
  <c r="F844" i="2"/>
  <c r="M752" i="2"/>
  <c r="N752" i="2"/>
  <c r="O752" i="2"/>
  <c r="F752" i="2"/>
  <c r="O751" i="2"/>
  <c r="N751" i="2"/>
  <c r="M751" i="2"/>
  <c r="F751" i="2"/>
  <c r="O907" i="2"/>
  <c r="M907" i="2"/>
  <c r="N907" i="2"/>
  <c r="F907" i="2"/>
  <c r="N960" i="2"/>
  <c r="O960" i="2"/>
  <c r="M960" i="2"/>
  <c r="F960" i="2"/>
  <c r="N810" i="2"/>
  <c r="M810" i="2"/>
  <c r="O810" i="2"/>
  <c r="F810" i="2"/>
  <c r="N890" i="2"/>
  <c r="M890" i="2"/>
  <c r="O890" i="2"/>
  <c r="F890" i="2"/>
  <c r="M889" i="2"/>
  <c r="N889" i="2"/>
  <c r="O889" i="2"/>
  <c r="F889" i="2"/>
  <c r="M809" i="2"/>
  <c r="N809" i="2"/>
  <c r="O809" i="2"/>
  <c r="F809" i="2"/>
  <c r="M884" i="2"/>
  <c r="N884" i="2"/>
  <c r="O884" i="2"/>
  <c r="F884" i="2"/>
  <c r="M792" i="2"/>
  <c r="N792" i="2"/>
  <c r="O792" i="2"/>
  <c r="F792" i="2"/>
  <c r="N914" i="2"/>
  <c r="M914" i="2"/>
  <c r="O914" i="2"/>
  <c r="F914" i="2"/>
  <c r="M765" i="2"/>
  <c r="N765" i="2"/>
  <c r="O765" i="2"/>
  <c r="F765" i="2"/>
  <c r="O947" i="2"/>
  <c r="M947" i="2"/>
  <c r="N947" i="2"/>
  <c r="F947" i="2"/>
  <c r="M849" i="2"/>
  <c r="N849" i="2"/>
  <c r="O849" i="2"/>
  <c r="F849" i="2"/>
  <c r="N912" i="2"/>
  <c r="O912" i="2"/>
  <c r="M912" i="2"/>
  <c r="F912" i="2"/>
  <c r="N806" i="2"/>
  <c r="M806" i="2"/>
  <c r="O806" i="2"/>
  <c r="F806" i="2"/>
  <c r="N970" i="2"/>
  <c r="M970" i="2"/>
  <c r="O970" i="2"/>
  <c r="F970" i="2"/>
  <c r="N755" i="2"/>
  <c r="M755" i="2"/>
  <c r="O755" i="2"/>
  <c r="F755" i="2"/>
  <c r="M921" i="2"/>
  <c r="N921" i="2"/>
  <c r="O921" i="2"/>
  <c r="F921" i="2"/>
  <c r="M777" i="2"/>
  <c r="O777" i="2"/>
  <c r="N777" i="2"/>
  <c r="F777" i="2"/>
  <c r="O803" i="2"/>
  <c r="M803" i="2"/>
  <c r="N803" i="2"/>
  <c r="F803" i="2"/>
  <c r="N974" i="2"/>
  <c r="O974" i="2"/>
  <c r="M974" i="2"/>
  <c r="F974" i="2"/>
  <c r="M941" i="2"/>
  <c r="N941" i="2"/>
  <c r="O941" i="2"/>
  <c r="F941" i="2"/>
  <c r="N918" i="2"/>
  <c r="M918" i="2"/>
  <c r="O918" i="2"/>
  <c r="F918" i="2"/>
  <c r="N902" i="2"/>
  <c r="M902" i="2"/>
  <c r="O902" i="2"/>
  <c r="F902" i="2"/>
  <c r="P680" i="2"/>
  <c r="U680" i="2" s="1"/>
  <c r="W526" i="2"/>
  <c r="U528" i="2"/>
  <c r="W708" i="2"/>
  <c r="W734" i="2"/>
  <c r="W560" i="2"/>
  <c r="W508" i="2"/>
  <c r="W608" i="2"/>
  <c r="W557" i="2"/>
  <c r="W642" i="2"/>
  <c r="P607" i="2"/>
  <c r="U607" i="2" s="1"/>
  <c r="P556" i="2"/>
  <c r="U556" i="2" s="1"/>
  <c r="W668" i="2"/>
  <c r="P659" i="2"/>
  <c r="U659" i="2" s="1"/>
  <c r="P597" i="2"/>
  <c r="U597" i="2" s="1"/>
  <c r="P586" i="2"/>
  <c r="U586" i="2" s="1"/>
  <c r="Q607" i="2"/>
  <c r="V607" i="2" s="1"/>
  <c r="P743" i="2"/>
  <c r="U743" i="2" s="1"/>
  <c r="P510" i="2"/>
  <c r="U510" i="2" s="1"/>
  <c r="P712" i="2"/>
  <c r="U712" i="2" s="1"/>
  <c r="Q505" i="2"/>
  <c r="V505" i="2" s="1"/>
  <c r="Q602" i="2"/>
  <c r="V602" i="2" s="1"/>
  <c r="Q585" i="2"/>
  <c r="V585" i="2" s="1"/>
  <c r="W546" i="2"/>
  <c r="Q531" i="2"/>
  <c r="V531" i="2" s="1"/>
  <c r="P726" i="2"/>
  <c r="U726" i="2" s="1"/>
  <c r="P531" i="2"/>
  <c r="U531" i="2" s="1"/>
  <c r="Q680" i="2"/>
  <c r="V680" i="2" s="1"/>
  <c r="W573" i="2"/>
  <c r="P619" i="2"/>
  <c r="U619" i="2" s="1"/>
  <c r="W655" i="2"/>
  <c r="W650" i="2"/>
  <c r="W727" i="2"/>
  <c r="W669" i="2"/>
  <c r="W706" i="2"/>
  <c r="W509" i="2"/>
  <c r="W630" i="2"/>
  <c r="W541" i="2"/>
  <c r="W519" i="2"/>
  <c r="Q578" i="2"/>
  <c r="V578" i="2" s="1"/>
  <c r="W547" i="2"/>
  <c r="W632" i="2"/>
  <c r="Q527" i="2"/>
  <c r="V527" i="2" s="1"/>
  <c r="P697" i="2"/>
  <c r="U697" i="2" s="1"/>
  <c r="W516" i="2"/>
  <c r="W663" i="2"/>
  <c r="W723" i="2"/>
  <c r="Q627" i="2"/>
  <c r="V627" i="2" s="1"/>
  <c r="P513" i="2"/>
  <c r="U513" i="2" s="1"/>
  <c r="P639" i="2"/>
  <c r="U639" i="2" s="1"/>
  <c r="P504" i="2"/>
  <c r="U504" i="2" s="1"/>
  <c r="P691" i="2"/>
  <c r="U691" i="2" s="1"/>
  <c r="Q619" i="2"/>
  <c r="V619" i="2" s="1"/>
  <c r="Q681" i="2"/>
  <c r="V681" i="2" s="1"/>
  <c r="P635" i="2"/>
  <c r="U635" i="2" s="1"/>
  <c r="P633" i="2"/>
  <c r="U633" i="2" s="1"/>
  <c r="P571" i="2"/>
  <c r="U571" i="2" s="1"/>
  <c r="Q684" i="2"/>
  <c r="V684" i="2" s="1"/>
  <c r="Q722" i="2"/>
  <c r="V722" i="2" s="1"/>
  <c r="Q665" i="2"/>
  <c r="V665" i="2" s="1"/>
  <c r="P690" i="2"/>
  <c r="U690" i="2" s="1"/>
  <c r="Q703" i="2"/>
  <c r="V703" i="2" s="1"/>
  <c r="P699" i="2"/>
  <c r="U699" i="2" s="1"/>
  <c r="P645" i="2"/>
  <c r="U645" i="2" s="1"/>
  <c r="P565" i="2"/>
  <c r="U565" i="2" s="1"/>
  <c r="P610" i="2"/>
  <c r="U610" i="2" s="1"/>
  <c r="Q743" i="2"/>
  <c r="V743" i="2" s="1"/>
  <c r="Q623" i="2"/>
  <c r="V623" i="2" s="1"/>
  <c r="P505" i="2"/>
  <c r="U505" i="2" s="1"/>
  <c r="Q747" i="2"/>
  <c r="V747" i="2" s="1"/>
  <c r="Q561" i="2"/>
  <c r="V561" i="2" s="1"/>
  <c r="P640" i="2"/>
  <c r="U640" i="2" s="1"/>
  <c r="P582" i="2"/>
  <c r="U582" i="2" s="1"/>
  <c r="Q563" i="2"/>
  <c r="V563" i="2" s="1"/>
  <c r="Q550" i="2"/>
  <c r="V550" i="2" s="1"/>
  <c r="Q552" i="2"/>
  <c r="V552" i="2" s="1"/>
  <c r="Q648" i="2"/>
  <c r="V648" i="2" s="1"/>
  <c r="Q622" i="2"/>
  <c r="V622" i="2" s="1"/>
  <c r="Q737" i="2"/>
  <c r="V737" i="2" s="1"/>
  <c r="W746" i="2"/>
  <c r="W732" i="2"/>
  <c r="W719" i="2"/>
  <c r="W579" i="2"/>
  <c r="P624" i="2"/>
  <c r="U624" i="2" s="1"/>
  <c r="P530" i="2"/>
  <c r="U530" i="2" s="1"/>
  <c r="P518" i="2"/>
  <c r="U518" i="2" s="1"/>
  <c r="P514" i="2"/>
  <c r="U514" i="2" s="1"/>
  <c r="Q562" i="2"/>
  <c r="V562" i="2" s="1"/>
  <c r="Q659" i="2"/>
  <c r="V659" i="2" s="1"/>
  <c r="P646" i="2"/>
  <c r="U646" i="2" s="1"/>
  <c r="Q583" i="2"/>
  <c r="V583" i="2" s="1"/>
  <c r="P667" i="2"/>
  <c r="U667" i="2" s="1"/>
  <c r="W637" i="2"/>
  <c r="P672" i="2"/>
  <c r="U672" i="2" s="1"/>
  <c r="Q545" i="2"/>
  <c r="V545" i="2" s="1"/>
  <c r="W685" i="2"/>
  <c r="Q729" i="2"/>
  <c r="V729" i="2" s="1"/>
  <c r="P601" i="2"/>
  <c r="U601" i="2" s="1"/>
  <c r="P638" i="2"/>
  <c r="U638" i="2" s="1"/>
  <c r="P507" i="2"/>
  <c r="U507" i="2" s="1"/>
  <c r="P698" i="2"/>
  <c r="U698" i="2" s="1"/>
  <c r="Q678" i="2"/>
  <c r="V678" i="2" s="1"/>
  <c r="Q615" i="2"/>
  <c r="V615" i="2" s="1"/>
  <c r="Q712" i="2"/>
  <c r="V712" i="2" s="1"/>
  <c r="Q686" i="2"/>
  <c r="V686" i="2" s="1"/>
  <c r="Q713" i="2"/>
  <c r="V713" i="2" s="1"/>
  <c r="P670" i="2"/>
  <c r="U670" i="2" s="1"/>
  <c r="P693" i="2"/>
  <c r="U693" i="2" s="1"/>
  <c r="P676" i="2"/>
  <c r="U676" i="2" s="1"/>
  <c r="P592" i="2"/>
  <c r="U592" i="2" s="1"/>
  <c r="P578" i="2"/>
  <c r="U578" i="2" s="1"/>
  <c r="P577" i="2"/>
  <c r="U577" i="2" s="1"/>
  <c r="P613" i="2"/>
  <c r="U613" i="2" s="1"/>
  <c r="P614" i="2"/>
  <c r="U614" i="2" s="1"/>
  <c r="Q628" i="2"/>
  <c r="V628" i="2" s="1"/>
  <c r="P725" i="2"/>
  <c r="U725" i="2" s="1"/>
  <c r="Q556" i="2"/>
  <c r="V556" i="2" s="1"/>
  <c r="Q687" i="2"/>
  <c r="V687" i="2" s="1"/>
  <c r="Q537" i="2"/>
  <c r="V537" i="2" s="1"/>
  <c r="Q551" i="2"/>
  <c r="V551" i="2" s="1"/>
  <c r="Q518" i="2"/>
  <c r="V518" i="2" s="1"/>
  <c r="Q736" i="2"/>
  <c r="V736" i="2" s="1"/>
  <c r="W599" i="2"/>
  <c r="W603" i="2"/>
  <c r="V519" i="2"/>
  <c r="Q624" i="2"/>
  <c r="V624" i="2" s="1"/>
  <c r="P648" i="2"/>
  <c r="U648" i="2" s="1"/>
  <c r="Q530" i="2"/>
  <c r="V530" i="2" s="1"/>
  <c r="W591" i="2"/>
  <c r="P543" i="2"/>
  <c r="U543" i="2" s="1"/>
  <c r="Q565" i="2"/>
  <c r="V565" i="2" s="1"/>
  <c r="Q610" i="2"/>
  <c r="V610" i="2" s="1"/>
  <c r="Q543" i="2"/>
  <c r="V543" i="2" s="1"/>
  <c r="Q571" i="2"/>
  <c r="V571" i="2" s="1"/>
  <c r="P741" i="2"/>
  <c r="U741" i="2" s="1"/>
  <c r="Q614" i="2"/>
  <c r="V614" i="2" s="1"/>
  <c r="P532" i="2"/>
  <c r="W532" i="2" s="1"/>
  <c r="Q514" i="2"/>
  <c r="V514" i="2" s="1"/>
  <c r="Q725" i="2"/>
  <c r="V725" i="2" s="1"/>
  <c r="Q597" i="2"/>
  <c r="V597" i="2" s="1"/>
  <c r="Q726" i="2"/>
  <c r="V726" i="2" s="1"/>
  <c r="P729" i="2"/>
  <c r="U729" i="2" s="1"/>
  <c r="Q601" i="2"/>
  <c r="V601" i="2" s="1"/>
  <c r="Q638" i="2"/>
  <c r="V638" i="2" s="1"/>
  <c r="Q692" i="2"/>
  <c r="V692" i="2" s="1"/>
  <c r="P709" i="2"/>
  <c r="U709" i="2" s="1"/>
  <c r="P581" i="2"/>
  <c r="U581" i="2" s="1"/>
  <c r="P678" i="2"/>
  <c r="U678" i="2" s="1"/>
  <c r="Q510" i="2"/>
  <c r="V510" i="2" s="1"/>
  <c r="P686" i="2"/>
  <c r="U686" i="2" s="1"/>
  <c r="Q575" i="2"/>
  <c r="V575" i="2" s="1"/>
  <c r="Q517" i="2"/>
  <c r="V517" i="2" s="1"/>
  <c r="Q676" i="2"/>
  <c r="V676" i="2" s="1"/>
  <c r="P742" i="2"/>
  <c r="P736" i="2"/>
  <c r="U736" i="2" s="1"/>
  <c r="W701" i="2"/>
  <c r="W662" i="2"/>
  <c r="W605" i="2"/>
  <c r="W525" i="2"/>
  <c r="V599" i="2"/>
  <c r="W596" i="2"/>
  <c r="P550" i="2"/>
  <c r="U550" i="2" s="1"/>
  <c r="Q504" i="2"/>
  <c r="V504" i="2" s="1"/>
  <c r="P737" i="2"/>
  <c r="U737" i="2" s="1"/>
  <c r="Q640" i="2"/>
  <c r="V640" i="2" s="1"/>
  <c r="Q582" i="2"/>
  <c r="V582" i="2" s="1"/>
  <c r="W595" i="2"/>
  <c r="P551" i="2"/>
  <c r="U551" i="2" s="1"/>
  <c r="P703" i="2"/>
  <c r="U703" i="2" s="1"/>
  <c r="W695" i="2"/>
  <c r="W598" i="2"/>
  <c r="W616" i="2"/>
  <c r="U540" i="2"/>
  <c r="P552" i="2"/>
  <c r="U552" i="2" s="1"/>
  <c r="P623" i="2"/>
  <c r="U623" i="2" s="1"/>
  <c r="Q699" i="2"/>
  <c r="V699" i="2" s="1"/>
  <c r="Q691" i="2"/>
  <c r="V691" i="2" s="1"/>
  <c r="P681" i="2"/>
  <c r="U681" i="2" s="1"/>
  <c r="Q645" i="2"/>
  <c r="V645" i="2" s="1"/>
  <c r="Q586" i="2"/>
  <c r="P747" i="2"/>
  <c r="U747" i="2" s="1"/>
  <c r="W731" i="2"/>
  <c r="W589" i="2"/>
  <c r="W653" i="2"/>
  <c r="V589" i="2"/>
  <c r="W694" i="2"/>
  <c r="W580" i="2"/>
  <c r="V653" i="2"/>
  <c r="V723" i="2"/>
  <c r="V663" i="2"/>
  <c r="W515" i="2"/>
  <c r="U508" i="2"/>
  <c r="W717" i="2"/>
  <c r="W621" i="2"/>
  <c r="W749" i="2"/>
  <c r="W631" i="2"/>
  <c r="W634" i="2"/>
  <c r="W733" i="2"/>
  <c r="Q698" i="2"/>
  <c r="V698" i="2" s="1"/>
  <c r="P627" i="2"/>
  <c r="Q613" i="2"/>
  <c r="Q513" i="2"/>
  <c r="V513" i="2" s="1"/>
  <c r="Q639" i="2"/>
  <c r="P679" i="2"/>
  <c r="U679" i="2" s="1"/>
  <c r="P628" i="2"/>
  <c r="U628" i="2" s="1"/>
  <c r="P722" i="2"/>
  <c r="U722" i="2" s="1"/>
  <c r="Q672" i="2"/>
  <c r="V672" i="2" s="1"/>
  <c r="P665" i="2"/>
  <c r="U665" i="2" s="1"/>
  <c r="P545" i="2"/>
  <c r="U545" i="2" s="1"/>
  <c r="Q690" i="2"/>
  <c r="V690" i="2" s="1"/>
  <c r="Q679" i="2"/>
  <c r="W584" i="2"/>
  <c r="U584" i="2"/>
  <c r="Q724" i="2"/>
  <c r="V724" i="2" s="1"/>
  <c r="P724" i="2"/>
  <c r="P511" i="2"/>
  <c r="Q511" i="2"/>
  <c r="V511" i="2" s="1"/>
  <c r="Q677" i="2"/>
  <c r="V677" i="2" s="1"/>
  <c r="P677" i="2"/>
  <c r="P730" i="2"/>
  <c r="Q730" i="2"/>
  <c r="V730" i="2" s="1"/>
  <c r="Q618" i="2"/>
  <c r="V618" i="2" s="1"/>
  <c r="P618" i="2"/>
  <c r="Q594" i="2"/>
  <c r="V594" i="2" s="1"/>
  <c r="P594" i="2"/>
  <c r="U594" i="2" s="1"/>
  <c r="P641" i="2"/>
  <c r="U641" i="2" s="1"/>
  <c r="Q641" i="2"/>
  <c r="V641" i="2" s="1"/>
  <c r="P745" i="2"/>
  <c r="U745" i="2" s="1"/>
  <c r="Q745" i="2"/>
  <c r="V745" i="2" s="1"/>
  <c r="P617" i="2"/>
  <c r="U617" i="2" s="1"/>
  <c r="Q617" i="2"/>
  <c r="V617" i="2" s="1"/>
  <c r="P606" i="2"/>
  <c r="U606" i="2" s="1"/>
  <c r="Q606" i="2"/>
  <c r="V606" i="2" s="1"/>
  <c r="Q539" i="2"/>
  <c r="V539" i="2" s="1"/>
  <c r="P539" i="2"/>
  <c r="P661" i="2"/>
  <c r="Q661" i="2"/>
  <c r="V661" i="2" s="1"/>
  <c r="W572" i="2"/>
  <c r="U572" i="2"/>
  <c r="V740" i="2"/>
  <c r="W740" i="2"/>
  <c r="P527" i="2"/>
  <c r="U527" i="2" s="1"/>
  <c r="Q697" i="2"/>
  <c r="V697" i="2" s="1"/>
  <c r="W702" i="2"/>
  <c r="P533" i="2"/>
  <c r="Q533" i="2"/>
  <c r="V533" i="2" s="1"/>
  <c r="Q548" i="2"/>
  <c r="V548" i="2" s="1"/>
  <c r="P548" i="2"/>
  <c r="Q700" i="2"/>
  <c r="V700" i="2" s="1"/>
  <c r="P700" i="2"/>
  <c r="U700" i="2" s="1"/>
  <c r="Q569" i="2"/>
  <c r="V569" i="2" s="1"/>
  <c r="P569" i="2"/>
  <c r="U569" i="2" s="1"/>
  <c r="Q675" i="2"/>
  <c r="V675" i="2" s="1"/>
  <c r="P675" i="2"/>
  <c r="P735" i="2"/>
  <c r="U735" i="2" s="1"/>
  <c r="Q735" i="2"/>
  <c r="Q629" i="2"/>
  <c r="V629" i="2" s="1"/>
  <c r="P629" i="2"/>
  <c r="Q636" i="2"/>
  <c r="V636" i="2" s="1"/>
  <c r="P636" i="2"/>
  <c r="Q609" i="2"/>
  <c r="V609" i="2" s="1"/>
  <c r="P609" i="2"/>
  <c r="U609" i="2" s="1"/>
  <c r="Q674" i="2"/>
  <c r="V674" i="2" s="1"/>
  <c r="P674" i="2"/>
  <c r="P711" i="2"/>
  <c r="Q711" i="2"/>
  <c r="V711" i="2" s="1"/>
  <c r="P644" i="2"/>
  <c r="Q644" i="2"/>
  <c r="V644" i="2" s="1"/>
  <c r="P714" i="2"/>
  <c r="Q714" i="2"/>
  <c r="V714" i="2" s="1"/>
  <c r="P683" i="2"/>
  <c r="U683" i="2" s="1"/>
  <c r="Q683" i="2"/>
  <c r="V683" i="2" s="1"/>
  <c r="Q576" i="2"/>
  <c r="V576" i="2" s="1"/>
  <c r="P576" i="2"/>
  <c r="P705" i="2"/>
  <c r="U705" i="2" s="1"/>
  <c r="Q705" i="2"/>
  <c r="V705" i="2" s="1"/>
  <c r="H991" i="2"/>
  <c r="H768" i="2"/>
  <c r="H864" i="2"/>
  <c r="H854" i="2"/>
  <c r="H828" i="2"/>
  <c r="H992" i="2"/>
  <c r="H929" i="2"/>
  <c r="H924" i="2"/>
  <c r="H891" i="2"/>
  <c r="H789" i="2"/>
  <c r="H839" i="2"/>
  <c r="H987" i="2"/>
  <c r="H874" i="2"/>
  <c r="H951" i="2"/>
  <c r="H812" i="2"/>
  <c r="H899" i="2"/>
  <c r="H754" i="2"/>
  <c r="H753" i="2"/>
  <c r="H835" i="2"/>
  <c r="H764" i="2"/>
  <c r="H931" i="2"/>
  <c r="H818" i="2"/>
  <c r="H942" i="2"/>
  <c r="H975" i="2"/>
  <c r="H863" i="2"/>
  <c r="H940" i="2"/>
  <c r="H800" i="2"/>
  <c r="H866" i="2"/>
  <c r="H990" i="2"/>
  <c r="H857" i="2"/>
  <c r="H888" i="2"/>
  <c r="H770" i="2"/>
  <c r="H779" i="2"/>
  <c r="H937" i="2"/>
  <c r="H817" i="2"/>
  <c r="H875" i="2"/>
  <c r="H964" i="2"/>
  <c r="H816" i="2"/>
  <c r="H930" i="2"/>
  <c r="H862" i="2"/>
  <c r="H873" i="2"/>
  <c r="H920" i="2"/>
  <c r="H786" i="2"/>
  <c r="H819" i="2"/>
  <c r="H917" i="2"/>
  <c r="H886" i="2"/>
  <c r="H852" i="2"/>
  <c r="H776" i="2"/>
  <c r="H850" i="2"/>
  <c r="H830" i="2"/>
  <c r="H915" i="2"/>
  <c r="H833" i="2"/>
  <c r="H880" i="2"/>
  <c r="H790" i="2"/>
  <c r="H906" i="2"/>
  <c r="H821" i="2"/>
  <c r="H945" i="2"/>
  <c r="H825" i="2"/>
  <c r="H771" i="2"/>
  <c r="H893" i="2"/>
  <c r="H957" i="2"/>
  <c r="H761" i="2"/>
  <c r="Q581" i="2"/>
  <c r="Q709" i="2"/>
  <c r="P649" i="2"/>
  <c r="U649" i="2" s="1"/>
  <c r="Q649" i="2"/>
  <c r="V649" i="2" s="1"/>
  <c r="P561" i="2"/>
  <c r="U561" i="2" s="1"/>
  <c r="P626" i="2"/>
  <c r="Q626" i="2"/>
  <c r="V626" i="2" s="1"/>
  <c r="Q611" i="2"/>
  <c r="V611" i="2" s="1"/>
  <c r="P611" i="2"/>
  <c r="Q693" i="2"/>
  <c r="V693" i="2" s="1"/>
  <c r="Q710" i="2"/>
  <c r="V710" i="2" s="1"/>
  <c r="P710" i="2"/>
  <c r="P647" i="2"/>
  <c r="Q647" i="2"/>
  <c r="V647" i="2" s="1"/>
  <c r="Q664" i="2"/>
  <c r="V664" i="2" s="1"/>
  <c r="P664" i="2"/>
  <c r="P682" i="2"/>
  <c r="Q682" i="2"/>
  <c r="V682" i="2" s="1"/>
  <c r="P523" i="2"/>
  <c r="U523" i="2" s="1"/>
  <c r="P529" i="2"/>
  <c r="U529" i="2" s="1"/>
  <c r="Q529" i="2"/>
  <c r="V529" i="2" s="1"/>
  <c r="Q738" i="2"/>
  <c r="V738" i="2" s="1"/>
  <c r="P738" i="2"/>
  <c r="U738" i="2" s="1"/>
  <c r="Q671" i="2"/>
  <c r="V671" i="2" s="1"/>
  <c r="P671" i="2"/>
  <c r="U671" i="2" s="1"/>
  <c r="Q643" i="2"/>
  <c r="V643" i="2" s="1"/>
  <c r="P643" i="2"/>
  <c r="Q635" i="2"/>
  <c r="Q549" i="2"/>
  <c r="V549" i="2" s="1"/>
  <c r="P549" i="2"/>
  <c r="P684" i="2"/>
  <c r="U684" i="2" s="1"/>
  <c r="P566" i="2"/>
  <c r="Q566" i="2"/>
  <c r="V566" i="2" s="1"/>
  <c r="Q673" i="2"/>
  <c r="V673" i="2" s="1"/>
  <c r="P673" i="2"/>
  <c r="U673" i="2" s="1"/>
  <c r="P615" i="2"/>
  <c r="P502" i="2"/>
  <c r="H887" i="2"/>
  <c r="H783" i="2"/>
  <c r="H782" i="2"/>
  <c r="H959" i="2"/>
  <c r="H962" i="2"/>
  <c r="H856" i="2"/>
  <c r="H982" i="2"/>
  <c r="H788" i="2"/>
  <c r="H952" i="2"/>
  <c r="H953" i="2"/>
  <c r="H876" i="2"/>
  <c r="H869" i="2"/>
  <c r="H910" i="2"/>
  <c r="H871" i="2"/>
  <c r="H994" i="2"/>
  <c r="H841" i="2"/>
  <c r="H811" i="2"/>
  <c r="H983" i="2"/>
  <c r="H948" i="2"/>
  <c r="H882" i="2"/>
  <c r="H861" i="2"/>
  <c r="H778" i="2"/>
  <c r="H933" i="2"/>
  <c r="H943" i="2"/>
  <c r="H847" i="2"/>
  <c r="H900" i="2"/>
  <c r="H780" i="2"/>
  <c r="H799" i="2"/>
  <c r="H963" i="2"/>
  <c r="H837" i="2"/>
  <c r="H840" i="2"/>
  <c r="H750" i="2"/>
  <c r="H805" i="2"/>
  <c r="H969" i="2"/>
  <c r="H967" i="2"/>
  <c r="H859" i="2"/>
  <c r="H932" i="2"/>
  <c r="H796" i="2"/>
  <c r="H834" i="2"/>
  <c r="H995" i="2"/>
  <c r="H853" i="2"/>
  <c r="H872" i="2"/>
  <c r="H766" i="2"/>
  <c r="H763" i="2"/>
  <c r="H949" i="2"/>
  <c r="H838" i="2"/>
  <c r="H824" i="2"/>
  <c r="H760" i="2"/>
  <c r="H807" i="2"/>
  <c r="H958" i="2"/>
  <c r="H883" i="2"/>
  <c r="H976" i="2"/>
  <c r="H848" i="2"/>
  <c r="H774" i="2"/>
  <c r="H842" i="2"/>
  <c r="H881" i="2"/>
  <c r="H965" i="2"/>
  <c r="H785" i="2"/>
  <c r="H773" i="2"/>
  <c r="H909" i="2"/>
  <c r="H973" i="2"/>
  <c r="H950" i="2"/>
  <c r="P692" i="2"/>
  <c r="U692" i="2" s="1"/>
  <c r="Q502" i="2"/>
  <c r="V502" i="2" s="1"/>
  <c r="P575" i="2"/>
  <c r="Q503" i="2"/>
  <c r="V503" i="2" s="1"/>
  <c r="P503" i="2"/>
  <c r="Q646" i="2"/>
  <c r="P583" i="2"/>
  <c r="Q544" i="2"/>
  <c r="V544" i="2" s="1"/>
  <c r="P544" i="2"/>
  <c r="Q667" i="2"/>
  <c r="Q567" i="2"/>
  <c r="V567" i="2" s="1"/>
  <c r="P567" i="2"/>
  <c r="Q507" i="2"/>
  <c r="P604" i="2"/>
  <c r="Q604" i="2"/>
  <c r="V604" i="2" s="1"/>
  <c r="H980" i="2"/>
  <c r="H971" i="2"/>
  <c r="H858" i="2"/>
  <c r="H855" i="2"/>
  <c r="H781" i="2"/>
  <c r="H762" i="2"/>
  <c r="H927" i="2"/>
  <c r="H898" i="2"/>
  <c r="H826" i="2"/>
  <c r="H870" i="2"/>
  <c r="H784" i="2"/>
  <c r="H936" i="2"/>
  <c r="H981" i="2"/>
  <c r="H988" i="2"/>
  <c r="H815" i="2"/>
  <c r="H904" i="2"/>
  <c r="H897" i="2"/>
  <c r="H919" i="2"/>
  <c r="H868" i="2"/>
  <c r="H767" i="2"/>
  <c r="H984" i="2"/>
  <c r="H938" i="2"/>
  <c r="H993" i="2"/>
  <c r="H911" i="2"/>
  <c r="H831" i="2"/>
  <c r="H860" i="2"/>
  <c r="H756" i="2"/>
  <c r="H759" i="2"/>
  <c r="H923" i="2"/>
  <c r="H968" i="2"/>
  <c r="H814" i="2"/>
  <c r="H922" i="2"/>
  <c r="H885" i="2"/>
  <c r="H997" i="2"/>
  <c r="A998" i="2" a="1"/>
  <c r="H935" i="2"/>
  <c r="H843" i="2"/>
  <c r="H892" i="2"/>
  <c r="H772" i="2"/>
  <c r="H791" i="2"/>
  <c r="H955" i="2"/>
  <c r="H829" i="2"/>
  <c r="H832" i="2"/>
  <c r="H986" i="2"/>
  <c r="H878" i="2"/>
  <c r="H977" i="2"/>
  <c r="H916" i="2"/>
  <c r="H808" i="2"/>
  <c r="H978" i="2"/>
  <c r="H775" i="2"/>
  <c r="H979" i="2"/>
  <c r="H865" i="2"/>
  <c r="H944" i="2"/>
  <c r="H822" i="2"/>
  <c r="H758" i="2"/>
  <c r="H795" i="2"/>
  <c r="H901" i="2"/>
  <c r="H985" i="2"/>
  <c r="H934" i="2"/>
  <c r="H846" i="2"/>
  <c r="H925" i="2"/>
  <c r="H989" i="2"/>
  <c r="H801" i="2"/>
  <c r="Q741" i="2"/>
  <c r="P524" i="2"/>
  <c r="W652" i="2"/>
  <c r="Q512" i="2"/>
  <c r="V512" i="2" s="1"/>
  <c r="P512" i="2"/>
  <c r="Q535" i="2"/>
  <c r="V535" i="2" s="1"/>
  <c r="P535" i="2"/>
  <c r="Q600" i="2"/>
  <c r="V600" i="2" s="1"/>
  <c r="P600" i="2"/>
  <c r="P707" i="2"/>
  <c r="Q707" i="2"/>
  <c r="V707" i="2" s="1"/>
  <c r="Q558" i="2"/>
  <c r="V558" i="2" s="1"/>
  <c r="P558" i="2"/>
  <c r="H836" i="2"/>
  <c r="H845" i="2"/>
  <c r="H905" i="2"/>
  <c r="H956" i="2"/>
  <c r="H939" i="2"/>
  <c r="H757" i="2"/>
  <c r="H851" i="2"/>
  <c r="H797" i="2"/>
  <c r="H954" i="2"/>
  <c r="H895" i="2"/>
  <c r="H823" i="2"/>
  <c r="H798" i="2"/>
  <c r="H966" i="2"/>
  <c r="H908" i="2"/>
  <c r="H894" i="2"/>
  <c r="H802" i="2"/>
  <c r="H961" i="2"/>
  <c r="H867" i="2"/>
  <c r="H804" i="2"/>
  <c r="H926" i="2"/>
  <c r="H896" i="2"/>
  <c r="H787" i="2"/>
  <c r="H769" i="2"/>
  <c r="H879" i="2"/>
  <c r="H972" i="2"/>
  <c r="H820" i="2"/>
  <c r="H946" i="2"/>
  <c r="H813" i="2"/>
  <c r="H877" i="2"/>
  <c r="H928" i="2"/>
  <c r="H794" i="2"/>
  <c r="H827" i="2"/>
  <c r="H913" i="2"/>
  <c r="H793" i="2"/>
  <c r="H903" i="2"/>
  <c r="H996" i="2"/>
  <c r="H844" i="2"/>
  <c r="H752" i="2"/>
  <c r="H751" i="2"/>
  <c r="H907" i="2"/>
  <c r="H960" i="2"/>
  <c r="H810" i="2"/>
  <c r="H890" i="2"/>
  <c r="H889" i="2"/>
  <c r="H809" i="2"/>
  <c r="H884" i="2"/>
  <c r="H792" i="2"/>
  <c r="H914" i="2"/>
  <c r="H765" i="2"/>
  <c r="H947" i="2"/>
  <c r="H849" i="2"/>
  <c r="H912" i="2"/>
  <c r="H806" i="2"/>
  <c r="H970" i="2"/>
  <c r="H755" i="2"/>
  <c r="H921" i="2"/>
  <c r="H777" i="2"/>
  <c r="H803" i="2"/>
  <c r="H974" i="2"/>
  <c r="H941" i="2"/>
  <c r="H918" i="2"/>
  <c r="H902" i="2"/>
  <c r="P739" i="2"/>
  <c r="Q739" i="2"/>
  <c r="V739" i="2" s="1"/>
  <c r="P563" i="2"/>
  <c r="Q524" i="2"/>
  <c r="V524" i="2" s="1"/>
  <c r="W666" i="2"/>
  <c r="W654" i="2"/>
  <c r="W658" i="2"/>
  <c r="W657" i="2"/>
  <c r="U591" i="2"/>
  <c r="W689" i="2"/>
  <c r="W553" i="2"/>
  <c r="W625" i="2"/>
  <c r="W718" i="2"/>
  <c r="W555" i="2"/>
  <c r="W590" i="2"/>
  <c r="W715" i="2"/>
  <c r="W721" i="2"/>
  <c r="U562" i="2"/>
  <c r="W593" i="2"/>
  <c r="W521" i="2"/>
  <c r="W651" i="2"/>
  <c r="W587" i="2"/>
  <c r="W559" i="2"/>
  <c r="W704" i="2"/>
  <c r="W612" i="2"/>
  <c r="W568" i="2"/>
  <c r="W574" i="2"/>
  <c r="V612" i="2"/>
  <c r="W534" i="2"/>
  <c r="W716" i="2"/>
  <c r="W588" i="2"/>
  <c r="W536" i="2"/>
  <c r="W520" i="2"/>
  <c r="W542" i="2"/>
  <c r="W660" i="2"/>
  <c r="W564" i="2"/>
  <c r="W744" i="2"/>
  <c r="W620" i="2"/>
  <c r="W748" i="2"/>
  <c r="W728" i="2"/>
  <c r="T170" i="17"/>
  <c r="T223" i="17"/>
  <c r="U696" i="2"/>
  <c r="W696" i="2"/>
  <c r="W656" i="2"/>
  <c r="W522" i="2"/>
  <c r="W506" i="2"/>
  <c r="U720" i="2"/>
  <c r="W720" i="2"/>
  <c r="W538" i="2"/>
  <c r="V592" i="2"/>
  <c r="W570" i="2"/>
  <c r="W688" i="2"/>
  <c r="W554" i="2"/>
  <c r="T115" i="17"/>
  <c r="T151" i="17"/>
  <c r="T199" i="17"/>
  <c r="T211" i="17"/>
  <c r="T110" i="17"/>
  <c r="T122" i="17"/>
  <c r="T134" i="17"/>
  <c r="T146" i="17"/>
  <c r="T182" i="17"/>
  <c r="T194" i="17"/>
  <c r="T218" i="17"/>
  <c r="T103" i="17"/>
  <c r="T111" i="17"/>
  <c r="T127" i="17"/>
  <c r="T139" i="17"/>
  <c r="T163" i="17"/>
  <c r="T175" i="17"/>
  <c r="T187" i="17"/>
  <c r="T50" i="17"/>
  <c r="T62" i="17"/>
  <c r="E212" i="17"/>
  <c r="E225" i="17"/>
  <c r="E221" i="17"/>
  <c r="E217" i="17"/>
  <c r="E213" i="17"/>
  <c r="E209" i="17"/>
  <c r="E205" i="17"/>
  <c r="E201" i="17"/>
  <c r="E197" i="17"/>
  <c r="E193" i="17"/>
  <c r="E189" i="17"/>
  <c r="E185" i="17"/>
  <c r="E181" i="17"/>
  <c r="E177" i="17"/>
  <c r="E173" i="17"/>
  <c r="E169" i="17"/>
  <c r="E165" i="17"/>
  <c r="E161" i="17"/>
  <c r="E157" i="17"/>
  <c r="E153" i="17"/>
  <c r="E149" i="17"/>
  <c r="E145" i="17"/>
  <c r="E141" i="17"/>
  <c r="E137" i="17"/>
  <c r="E133" i="17"/>
  <c r="E129" i="17"/>
  <c r="E125" i="17"/>
  <c r="E121" i="17"/>
  <c r="E117" i="17"/>
  <c r="E113" i="17"/>
  <c r="E109" i="17"/>
  <c r="E105" i="17"/>
  <c r="E101" i="17"/>
  <c r="E97" i="17"/>
  <c r="E93" i="17"/>
  <c r="E89" i="17"/>
  <c r="E85" i="17"/>
  <c r="E81" i="17"/>
  <c r="E77" i="17"/>
  <c r="E73" i="17"/>
  <c r="E69" i="17"/>
  <c r="E65" i="17"/>
  <c r="E61" i="17"/>
  <c r="E57" i="17"/>
  <c r="E53" i="17"/>
  <c r="E49" i="17"/>
  <c r="E45" i="17"/>
  <c r="E41" i="17"/>
  <c r="E37" i="17"/>
  <c r="E33" i="17"/>
  <c r="E29" i="17"/>
  <c r="E25" i="17"/>
  <c r="E21" i="17"/>
  <c r="E17" i="17"/>
  <c r="E13" i="17"/>
  <c r="E9" i="17"/>
  <c r="E5" i="17"/>
  <c r="Q5" i="17" s="1"/>
  <c r="E220" i="17"/>
  <c r="E208" i="17"/>
  <c r="E200" i="17"/>
  <c r="E192" i="17"/>
  <c r="E184" i="17"/>
  <c r="E180" i="17"/>
  <c r="E172" i="17"/>
  <c r="E164" i="17"/>
  <c r="E156" i="17"/>
  <c r="E152" i="17"/>
  <c r="E144" i="17"/>
  <c r="E136" i="17"/>
  <c r="E128" i="17"/>
  <c r="E120" i="17"/>
  <c r="E116" i="17"/>
  <c r="E104" i="17"/>
  <c r="E100" i="17"/>
  <c r="E92" i="17"/>
  <c r="E84" i="17"/>
  <c r="E76" i="17"/>
  <c r="E72" i="17"/>
  <c r="E64" i="17"/>
  <c r="E60" i="17"/>
  <c r="E56" i="17"/>
  <c r="E52" i="17"/>
  <c r="E48" i="17"/>
  <c r="E44" i="17"/>
  <c r="E40" i="17"/>
  <c r="E36" i="17"/>
  <c r="E32" i="17"/>
  <c r="E28" i="17"/>
  <c r="E24" i="17"/>
  <c r="E20" i="17"/>
  <c r="E16" i="17"/>
  <c r="E12" i="17"/>
  <c r="E8" i="17"/>
  <c r="E223" i="17"/>
  <c r="E219" i="17"/>
  <c r="E215" i="17"/>
  <c r="E211" i="17"/>
  <c r="E203" i="17"/>
  <c r="E199" i="17"/>
  <c r="E195" i="17"/>
  <c r="E191" i="17"/>
  <c r="E187" i="17"/>
  <c r="E183" i="17"/>
  <c r="E179" i="17"/>
  <c r="E175" i="17"/>
  <c r="E171" i="17"/>
  <c r="E167" i="17"/>
  <c r="E163" i="17"/>
  <c r="E159" i="17"/>
  <c r="E155" i="17"/>
  <c r="E151" i="17"/>
  <c r="E147" i="17"/>
  <c r="E143" i="17"/>
  <c r="E139" i="17"/>
  <c r="E135" i="17"/>
  <c r="E131" i="17"/>
  <c r="E127" i="17"/>
  <c r="E123" i="17"/>
  <c r="E119" i="17"/>
  <c r="E115" i="17"/>
  <c r="E111" i="17"/>
  <c r="E107" i="17"/>
  <c r="E103" i="17"/>
  <c r="E99" i="17"/>
  <c r="E95" i="17"/>
  <c r="E91" i="17"/>
  <c r="E87" i="17"/>
  <c r="E83" i="17"/>
  <c r="E79" i="17"/>
  <c r="E75" i="17"/>
  <c r="E71" i="17"/>
  <c r="E67" i="17"/>
  <c r="E63" i="17"/>
  <c r="E59" i="17"/>
  <c r="E55" i="17"/>
  <c r="E51" i="17"/>
  <c r="E47" i="17"/>
  <c r="E43" i="17"/>
  <c r="E39" i="17"/>
  <c r="E35" i="17"/>
  <c r="E31" i="17"/>
  <c r="E27" i="17"/>
  <c r="E23" i="17"/>
  <c r="E19" i="17"/>
  <c r="E15" i="17"/>
  <c r="E11" i="17"/>
  <c r="E7" i="17"/>
  <c r="E224" i="17"/>
  <c r="E216" i="17"/>
  <c r="E204" i="17"/>
  <c r="E196" i="17"/>
  <c r="E188" i="17"/>
  <c r="E176" i="17"/>
  <c r="E168" i="17"/>
  <c r="E160" i="17"/>
  <c r="E148" i="17"/>
  <c r="E140" i="17"/>
  <c r="E132" i="17"/>
  <c r="E124" i="17"/>
  <c r="E112" i="17"/>
  <c r="E108" i="17"/>
  <c r="E96" i="17"/>
  <c r="E88" i="17"/>
  <c r="E80" i="17"/>
  <c r="E68" i="17"/>
  <c r="E222" i="17"/>
  <c r="E218" i="17"/>
  <c r="E214" i="17"/>
  <c r="E210" i="17"/>
  <c r="E206" i="17"/>
  <c r="E202" i="17"/>
  <c r="E198" i="17"/>
  <c r="E194" i="17"/>
  <c r="E190" i="17"/>
  <c r="E186" i="17"/>
  <c r="E182" i="17"/>
  <c r="E178" i="17"/>
  <c r="E174" i="17"/>
  <c r="E170" i="17"/>
  <c r="E166" i="17"/>
  <c r="E162" i="17"/>
  <c r="E158" i="17"/>
  <c r="E154" i="17"/>
  <c r="E150" i="17"/>
  <c r="E146" i="17"/>
  <c r="E142" i="17"/>
  <c r="E138" i="17"/>
  <c r="E134" i="17"/>
  <c r="E130" i="17"/>
  <c r="E126" i="17"/>
  <c r="E122" i="17"/>
  <c r="E118" i="17"/>
  <c r="E114" i="17"/>
  <c r="E110" i="17"/>
  <c r="E106" i="17"/>
  <c r="E102" i="17"/>
  <c r="E98" i="17"/>
  <c r="E94" i="17"/>
  <c r="E90" i="17"/>
  <c r="E86" i="17"/>
  <c r="E82" i="17"/>
  <c r="E78" i="17"/>
  <c r="E74" i="17"/>
  <c r="E70" i="17"/>
  <c r="E66" i="17"/>
  <c r="E62" i="17"/>
  <c r="E58" i="17"/>
  <c r="E54" i="17"/>
  <c r="E50" i="17"/>
  <c r="E46" i="17"/>
  <c r="E42" i="17"/>
  <c r="E38" i="17"/>
  <c r="E34" i="17"/>
  <c r="E30" i="17"/>
  <c r="E26" i="17"/>
  <c r="E22" i="17"/>
  <c r="E18" i="17"/>
  <c r="E14" i="17"/>
  <c r="E10" i="17"/>
  <c r="E6" i="17"/>
  <c r="T215" i="17"/>
  <c r="T74" i="17"/>
  <c r="T86" i="17"/>
  <c r="T98" i="17"/>
  <c r="T158" i="17"/>
  <c r="T206" i="17"/>
  <c r="T26" i="17"/>
  <c r="T191" i="17"/>
  <c r="T203" i="17"/>
  <c r="T120" i="17"/>
  <c r="T204" i="17"/>
  <c r="T143" i="17"/>
  <c r="T155" i="17"/>
  <c r="T167" i="17"/>
  <c r="T179" i="17"/>
  <c r="T189" i="17"/>
  <c r="T193" i="17"/>
  <c r="T201" i="17"/>
  <c r="T205" i="17"/>
  <c r="T213" i="17"/>
  <c r="T217" i="17"/>
  <c r="T225" i="17"/>
  <c r="T21" i="17"/>
  <c r="T33" i="17"/>
  <c r="T45" i="17"/>
  <c r="T57" i="17"/>
  <c r="T69" i="17"/>
  <c r="T81" i="17"/>
  <c r="T93" i="17"/>
  <c r="T105" i="17"/>
  <c r="T117" i="17"/>
  <c r="T129" i="17"/>
  <c r="T141" i="17"/>
  <c r="T153" i="17"/>
  <c r="T165" i="17"/>
  <c r="T177" i="17"/>
  <c r="T9" i="17"/>
  <c r="T60" i="17"/>
  <c r="T72" i="17"/>
  <c r="T84" i="17"/>
  <c r="T96" i="17"/>
  <c r="T108" i="17"/>
  <c r="T132" i="17"/>
  <c r="T144" i="17"/>
  <c r="T156" i="17"/>
  <c r="T168" i="17"/>
  <c r="T180" i="17"/>
  <c r="T192" i="17"/>
  <c r="T216" i="17"/>
  <c r="T106" i="17"/>
  <c r="T118" i="17"/>
  <c r="T130" i="17"/>
  <c r="T142" i="17"/>
  <c r="T154" i="17"/>
  <c r="T166" i="17"/>
  <c r="T178" i="17"/>
  <c r="T190" i="17"/>
  <c r="T202" i="17"/>
  <c r="T214" i="17"/>
  <c r="T119" i="17"/>
  <c r="T131" i="17"/>
  <c r="T25" i="17"/>
  <c r="T219" i="17"/>
  <c r="T107" i="17"/>
  <c r="T188" i="17"/>
  <c r="T113" i="17"/>
  <c r="T75" i="17"/>
  <c r="T147" i="17"/>
  <c r="T183" i="17"/>
  <c r="T195" i="17"/>
  <c r="T207" i="17"/>
  <c r="Y207" i="17" s="1"/>
  <c r="T36" i="17"/>
  <c r="T48" i="17"/>
  <c r="T7" i="17"/>
  <c r="T55" i="17"/>
  <c r="T79" i="17"/>
  <c r="T91" i="17"/>
  <c r="T73" i="17"/>
  <c r="T85" i="17"/>
  <c r="T97" i="17"/>
  <c r="T109" i="17"/>
  <c r="T121" i="17"/>
  <c r="T133" i="17"/>
  <c r="T145" i="17"/>
  <c r="T157" i="17"/>
  <c r="T169" i="17"/>
  <c r="T181" i="17"/>
  <c r="T29" i="17"/>
  <c r="T149" i="17"/>
  <c r="T173" i="17"/>
  <c r="T83" i="17"/>
  <c r="T41" i="17"/>
  <c r="T77" i="17"/>
  <c r="T137" i="17"/>
  <c r="T221" i="17"/>
  <c r="T210" i="17"/>
  <c r="T13" i="17"/>
  <c r="T37" i="17"/>
  <c r="T49" i="17"/>
  <c r="T61" i="17"/>
  <c r="T82" i="17"/>
  <c r="T94" i="17"/>
  <c r="T68" i="17"/>
  <c r="T80" i="17"/>
  <c r="T116" i="17"/>
  <c r="T212" i="17"/>
  <c r="T63" i="17"/>
  <c r="T87" i="17"/>
  <c r="T99" i="17"/>
  <c r="T123" i="17"/>
  <c r="T135" i="17"/>
  <c r="T159" i="17"/>
  <c r="T171" i="17"/>
  <c r="T35" i="17"/>
  <c r="T95" i="17"/>
  <c r="T70" i="17"/>
  <c r="T17" i="17"/>
  <c r="T53" i="17"/>
  <c r="T65" i="17"/>
  <c r="T89" i="17"/>
  <c r="T101" i="17"/>
  <c r="T125" i="17"/>
  <c r="T161" i="17"/>
  <c r="T185" i="17"/>
  <c r="T197" i="17"/>
  <c r="T209" i="17"/>
  <c r="T30" i="17"/>
  <c r="T42" i="17"/>
  <c r="T66" i="17"/>
  <c r="T78" i="17"/>
  <c r="T90" i="17"/>
  <c r="T102" i="17"/>
  <c r="T114" i="17"/>
  <c r="T126" i="17"/>
  <c r="T138" i="17"/>
  <c r="T150" i="17"/>
  <c r="T162" i="17"/>
  <c r="T174" i="17"/>
  <c r="T186" i="17"/>
  <c r="T198" i="17"/>
  <c r="T222" i="17"/>
  <c r="T44" i="17"/>
  <c r="T56" i="17"/>
  <c r="T92" i="17"/>
  <c r="T104" i="17"/>
  <c r="T128" i="17"/>
  <c r="T140" i="17"/>
  <c r="T152" i="17"/>
  <c r="T164" i="17"/>
  <c r="T176" i="17"/>
  <c r="T200" i="17"/>
  <c r="T224" i="17"/>
  <c r="T172" i="17"/>
  <c r="T64" i="17"/>
  <c r="T124" i="17"/>
  <c r="T136" i="17"/>
  <c r="T148" i="17"/>
  <c r="T160" i="17"/>
  <c r="T196" i="17"/>
  <c r="T208" i="17"/>
  <c r="T220" i="17"/>
  <c r="T88" i="17"/>
  <c r="T184" i="17"/>
  <c r="T40" i="17"/>
  <c r="T52" i="17"/>
  <c r="T76" i="17"/>
  <c r="T100" i="17"/>
  <c r="T112" i="17"/>
  <c r="T5" i="17"/>
  <c r="T22" i="17"/>
  <c r="T54" i="17"/>
  <c r="T15" i="17"/>
  <c r="T19" i="17"/>
  <c r="T23" i="17"/>
  <c r="T31" i="17"/>
  <c r="T39" i="17"/>
  <c r="T43" i="17"/>
  <c r="T47" i="17"/>
  <c r="T51" i="17"/>
  <c r="T59" i="17"/>
  <c r="T67" i="17"/>
  <c r="T71" i="17"/>
  <c r="T10" i="17"/>
  <c r="T20" i="17"/>
  <c r="T11" i="17"/>
  <c r="T27" i="17"/>
  <c r="T6" i="17"/>
  <c r="T14" i="17"/>
  <c r="T18" i="17"/>
  <c r="T34" i="17"/>
  <c r="T38" i="17"/>
  <c r="T46" i="17"/>
  <c r="T58" i="17"/>
  <c r="T32" i="17"/>
  <c r="T28" i="17"/>
  <c r="T24" i="17"/>
  <c r="T16" i="17"/>
  <c r="T12" i="17"/>
  <c r="T8" i="17"/>
  <c r="P5" i="17"/>
  <c r="W585" i="2" l="1"/>
  <c r="W517" i="2"/>
  <c r="W592" i="2"/>
  <c r="W619" i="2"/>
  <c r="W622" i="2"/>
  <c r="W518" i="2"/>
  <c r="W729" i="2"/>
  <c r="W505" i="2"/>
  <c r="W659" i="2"/>
  <c r="W602" i="2"/>
  <c r="W713" i="2"/>
  <c r="W571" i="2"/>
  <c r="W698" i="2"/>
  <c r="W703" i="2"/>
  <c r="W743" i="2"/>
  <c r="W607" i="2"/>
  <c r="W681" i="2"/>
  <c r="W552" i="2"/>
  <c r="W624" i="2"/>
  <c r="W633" i="2"/>
  <c r="W577" i="2"/>
  <c r="W562" i="2"/>
  <c r="W686" i="2"/>
  <c r="W531" i="2"/>
  <c r="W504" i="2"/>
  <c r="W556" i="2"/>
  <c r="W561" i="2"/>
  <c r="W597" i="2"/>
  <c r="W712" i="2"/>
  <c r="W514" i="2"/>
  <c r="W610" i="2"/>
  <c r="W680" i="2"/>
  <c r="W537" i="2"/>
  <c r="W530" i="2"/>
  <c r="W699" i="2"/>
  <c r="W513" i="2"/>
  <c r="W690" i="2"/>
  <c r="W722" i="2"/>
  <c r="W684" i="2"/>
  <c r="W523" i="2"/>
  <c r="W705" i="2"/>
  <c r="W665" i="2"/>
  <c r="W649" i="2"/>
  <c r="W687" i="2"/>
  <c r="W676" i="2"/>
  <c r="W601" i="2"/>
  <c r="W737" i="2"/>
  <c r="W623" i="2"/>
  <c r="W648" i="2"/>
  <c r="W736" i="2"/>
  <c r="W645" i="2"/>
  <c r="W725" i="2"/>
  <c r="W640" i="2"/>
  <c r="W551" i="2"/>
  <c r="W614" i="2"/>
  <c r="W510" i="2"/>
  <c r="W691" i="2"/>
  <c r="W550" i="2"/>
  <c r="W638" i="2"/>
  <c r="W617" i="2"/>
  <c r="U532" i="2"/>
  <c r="W582" i="2"/>
  <c r="W670" i="2"/>
  <c r="W545" i="2"/>
  <c r="W569" i="2"/>
  <c r="W527" i="2"/>
  <c r="W683" i="2"/>
  <c r="W578" i="2"/>
  <c r="W678" i="2"/>
  <c r="W738" i="2"/>
  <c r="W606" i="2"/>
  <c r="W673" i="2"/>
  <c r="U742" i="2"/>
  <c r="W742" i="2"/>
  <c r="W565" i="2"/>
  <c r="W726" i="2"/>
  <c r="W747" i="2"/>
  <c r="V586" i="2"/>
  <c r="W586" i="2"/>
  <c r="W543" i="2"/>
  <c r="W609" i="2"/>
  <c r="W745" i="2"/>
  <c r="W529" i="2"/>
  <c r="W594" i="2"/>
  <c r="W672" i="2"/>
  <c r="W671" i="2"/>
  <c r="W693" i="2"/>
  <c r="W641" i="2"/>
  <c r="W697" i="2"/>
  <c r="V613" i="2"/>
  <c r="W613" i="2"/>
  <c r="W628" i="2"/>
  <c r="U627" i="2"/>
  <c r="W627" i="2"/>
  <c r="V639" i="2"/>
  <c r="W639" i="2"/>
  <c r="U739" i="2"/>
  <c r="W739" i="2"/>
  <c r="P902" i="2"/>
  <c r="Q902" i="2"/>
  <c r="V902" i="2" s="1"/>
  <c r="P974" i="2"/>
  <c r="U974" i="2" s="1"/>
  <c r="Q974" i="2"/>
  <c r="V974" i="2" s="1"/>
  <c r="Q803" i="2"/>
  <c r="V803" i="2" s="1"/>
  <c r="P803" i="2"/>
  <c r="U803" i="2" s="1"/>
  <c r="P755" i="2"/>
  <c r="U755" i="2" s="1"/>
  <c r="Q755" i="2"/>
  <c r="V755" i="2" s="1"/>
  <c r="P970" i="2"/>
  <c r="U970" i="2" s="1"/>
  <c r="Q970" i="2"/>
  <c r="V970" i="2" s="1"/>
  <c r="P849" i="2"/>
  <c r="U849" i="2" s="1"/>
  <c r="Q849" i="2"/>
  <c r="V849" i="2" s="1"/>
  <c r="P947" i="2"/>
  <c r="U947" i="2" s="1"/>
  <c r="Q947" i="2"/>
  <c r="V947" i="2" s="1"/>
  <c r="P792" i="2"/>
  <c r="U792" i="2" s="1"/>
  <c r="Q792" i="2"/>
  <c r="V792" i="2" s="1"/>
  <c r="P752" i="2"/>
  <c r="U752" i="2" s="1"/>
  <c r="Q752" i="2"/>
  <c r="V752" i="2" s="1"/>
  <c r="P903" i="2"/>
  <c r="U903" i="2" s="1"/>
  <c r="Q903" i="2"/>
  <c r="V903" i="2" s="1"/>
  <c r="P928" i="2"/>
  <c r="U928" i="2" s="1"/>
  <c r="Q928" i="2"/>
  <c r="V928" i="2" s="1"/>
  <c r="P769" i="2"/>
  <c r="Q769" i="2"/>
  <c r="V769" i="2" s="1"/>
  <c r="P787" i="2"/>
  <c r="U787" i="2" s="1"/>
  <c r="Q787" i="2"/>
  <c r="V787" i="2" s="1"/>
  <c r="P804" i="2"/>
  <c r="U804" i="2" s="1"/>
  <c r="Q804" i="2"/>
  <c r="V804" i="2" s="1"/>
  <c r="Q894" i="2"/>
  <c r="V894" i="2" s="1"/>
  <c r="P894" i="2"/>
  <c r="U894" i="2" s="1"/>
  <c r="Q823" i="2"/>
  <c r="V823" i="2" s="1"/>
  <c r="P823" i="2"/>
  <c r="U823" i="2" s="1"/>
  <c r="Q757" i="2"/>
  <c r="V757" i="2" s="1"/>
  <c r="P757" i="2"/>
  <c r="U757" i="2" s="1"/>
  <c r="W741" i="2"/>
  <c r="V741" i="2"/>
  <c r="Q846" i="2"/>
  <c r="V846" i="2" s="1"/>
  <c r="P846" i="2"/>
  <c r="U846" i="2" s="1"/>
  <c r="P795" i="2"/>
  <c r="U795" i="2" s="1"/>
  <c r="Q795" i="2"/>
  <c r="V795" i="2" s="1"/>
  <c r="Q758" i="2"/>
  <c r="V758" i="2" s="1"/>
  <c r="P758" i="2"/>
  <c r="U758" i="2" s="1"/>
  <c r="P865" i="2"/>
  <c r="U865" i="2" s="1"/>
  <c r="Q865" i="2"/>
  <c r="V865" i="2" s="1"/>
  <c r="P916" i="2"/>
  <c r="U916" i="2" s="1"/>
  <c r="Q916" i="2"/>
  <c r="V916" i="2" s="1"/>
  <c r="P986" i="2"/>
  <c r="U986" i="2" s="1"/>
  <c r="Q986" i="2"/>
  <c r="V986" i="2" s="1"/>
  <c r="P756" i="2"/>
  <c r="U756" i="2" s="1"/>
  <c r="Q756" i="2"/>
  <c r="V756" i="2" s="1"/>
  <c r="Q767" i="2"/>
  <c r="V767" i="2" s="1"/>
  <c r="P767" i="2"/>
  <c r="U767" i="2" s="1"/>
  <c r="Q870" i="2"/>
  <c r="V870" i="2" s="1"/>
  <c r="P870" i="2"/>
  <c r="P927" i="2"/>
  <c r="U927" i="2" s="1"/>
  <c r="Q927" i="2"/>
  <c r="V927" i="2" s="1"/>
  <c r="U583" i="2"/>
  <c r="W583" i="2"/>
  <c r="U575" i="2"/>
  <c r="W575" i="2"/>
  <c r="P973" i="2"/>
  <c r="U973" i="2" s="1"/>
  <c r="Q973" i="2"/>
  <c r="V973" i="2" s="1"/>
  <c r="P785" i="2"/>
  <c r="Q785" i="2"/>
  <c r="V785" i="2" s="1"/>
  <c r="P774" i="2"/>
  <c r="U774" i="2" s="1"/>
  <c r="Q774" i="2"/>
  <c r="V774" i="2" s="1"/>
  <c r="P848" i="2"/>
  <c r="U848" i="2" s="1"/>
  <c r="Q848" i="2"/>
  <c r="V848" i="2" s="1"/>
  <c r="Q958" i="2"/>
  <c r="V958" i="2" s="1"/>
  <c r="P958" i="2"/>
  <c r="U958" i="2" s="1"/>
  <c r="P949" i="2"/>
  <c r="U949" i="2" s="1"/>
  <c r="Q949" i="2"/>
  <c r="V949" i="2" s="1"/>
  <c r="P872" i="2"/>
  <c r="U872" i="2" s="1"/>
  <c r="Q872" i="2"/>
  <c r="V872" i="2" s="1"/>
  <c r="P853" i="2"/>
  <c r="U853" i="2" s="1"/>
  <c r="Q853" i="2"/>
  <c r="V853" i="2" s="1"/>
  <c r="P932" i="2"/>
  <c r="U932" i="2" s="1"/>
  <c r="Q932" i="2"/>
  <c r="V932" i="2" s="1"/>
  <c r="P969" i="2"/>
  <c r="U969" i="2" s="1"/>
  <c r="Q969" i="2"/>
  <c r="V969" i="2" s="1"/>
  <c r="P837" i="2"/>
  <c r="U837" i="2" s="1"/>
  <c r="Q837" i="2"/>
  <c r="V837" i="2" s="1"/>
  <c r="P900" i="2"/>
  <c r="U900" i="2" s="1"/>
  <c r="Q900" i="2"/>
  <c r="V900" i="2" s="1"/>
  <c r="Q811" i="2"/>
  <c r="V811" i="2" s="1"/>
  <c r="P811" i="2"/>
  <c r="U811" i="2" s="1"/>
  <c r="P871" i="2"/>
  <c r="U871" i="2" s="1"/>
  <c r="Q871" i="2"/>
  <c r="V871" i="2" s="1"/>
  <c r="P953" i="2"/>
  <c r="U953" i="2" s="1"/>
  <c r="Q953" i="2"/>
  <c r="V953" i="2" s="1"/>
  <c r="P856" i="2"/>
  <c r="U856" i="2" s="1"/>
  <c r="Q856" i="2"/>
  <c r="V856" i="2" s="1"/>
  <c r="P783" i="2"/>
  <c r="U783" i="2" s="1"/>
  <c r="Q783" i="2"/>
  <c r="V783" i="2" s="1"/>
  <c r="W692" i="2"/>
  <c r="U566" i="2"/>
  <c r="W566" i="2"/>
  <c r="V635" i="2"/>
  <c r="W635" i="2"/>
  <c r="U664" i="2"/>
  <c r="W664" i="2"/>
  <c r="U710" i="2"/>
  <c r="W710" i="2"/>
  <c r="U611" i="2"/>
  <c r="W611" i="2"/>
  <c r="W581" i="2"/>
  <c r="V581" i="2"/>
  <c r="P830" i="2"/>
  <c r="U830" i="2" s="1"/>
  <c r="Q830" i="2"/>
  <c r="V830" i="2" s="1"/>
  <c r="P852" i="2"/>
  <c r="U852" i="2" s="1"/>
  <c r="Q852" i="2"/>
  <c r="V852" i="2" s="1"/>
  <c r="Q920" i="2"/>
  <c r="V920" i="2" s="1"/>
  <c r="P920" i="2"/>
  <c r="U920" i="2" s="1"/>
  <c r="Q930" i="2"/>
  <c r="V930" i="2" s="1"/>
  <c r="P930" i="2"/>
  <c r="U930" i="2" s="1"/>
  <c r="Q816" i="2"/>
  <c r="V816" i="2" s="1"/>
  <c r="P816" i="2"/>
  <c r="U816" i="2" s="1"/>
  <c r="Q817" i="2"/>
  <c r="V817" i="2" s="1"/>
  <c r="P817" i="2"/>
  <c r="P857" i="2"/>
  <c r="U857" i="2" s="1"/>
  <c r="Q857" i="2"/>
  <c r="V857" i="2" s="1"/>
  <c r="P951" i="2"/>
  <c r="U951" i="2" s="1"/>
  <c r="Q951" i="2"/>
  <c r="V951" i="2" s="1"/>
  <c r="P929" i="2"/>
  <c r="U929" i="2" s="1"/>
  <c r="Q929" i="2"/>
  <c r="V929" i="2" s="1"/>
  <c r="P864" i="2"/>
  <c r="U864" i="2" s="1"/>
  <c r="Q864" i="2"/>
  <c r="V864" i="2" s="1"/>
  <c r="Q768" i="2"/>
  <c r="V768" i="2" s="1"/>
  <c r="P768" i="2"/>
  <c r="U768" i="2" s="1"/>
  <c r="U644" i="2"/>
  <c r="W644" i="2"/>
  <c r="Q918" i="2"/>
  <c r="V918" i="2" s="1"/>
  <c r="P918" i="2"/>
  <c r="Q806" i="2"/>
  <c r="V806" i="2" s="1"/>
  <c r="P806" i="2"/>
  <c r="U806" i="2" s="1"/>
  <c r="P884" i="2"/>
  <c r="U884" i="2" s="1"/>
  <c r="Q884" i="2"/>
  <c r="V884" i="2" s="1"/>
  <c r="P810" i="2"/>
  <c r="U810" i="2" s="1"/>
  <c r="Q810" i="2"/>
  <c r="V810" i="2" s="1"/>
  <c r="P960" i="2"/>
  <c r="U960" i="2" s="1"/>
  <c r="Q960" i="2"/>
  <c r="V960" i="2" s="1"/>
  <c r="Q793" i="2"/>
  <c r="V793" i="2" s="1"/>
  <c r="P793" i="2"/>
  <c r="P913" i="2"/>
  <c r="U913" i="2" s="1"/>
  <c r="Q913" i="2"/>
  <c r="V913" i="2" s="1"/>
  <c r="P820" i="2"/>
  <c r="U820" i="2" s="1"/>
  <c r="Q820" i="2"/>
  <c r="V820" i="2" s="1"/>
  <c r="P867" i="2"/>
  <c r="U867" i="2" s="1"/>
  <c r="Q867" i="2"/>
  <c r="V867" i="2" s="1"/>
  <c r="Q908" i="2"/>
  <c r="V908" i="2" s="1"/>
  <c r="P908" i="2"/>
  <c r="U908" i="2" s="1"/>
  <c r="Q966" i="2"/>
  <c r="V966" i="2" s="1"/>
  <c r="P966" i="2"/>
  <c r="P895" i="2"/>
  <c r="U895" i="2" s="1"/>
  <c r="Q895" i="2"/>
  <c r="V895" i="2" s="1"/>
  <c r="P939" i="2"/>
  <c r="U939" i="2" s="1"/>
  <c r="Q939" i="2"/>
  <c r="V939" i="2" s="1"/>
  <c r="P845" i="2"/>
  <c r="U845" i="2" s="1"/>
  <c r="Q845" i="2"/>
  <c r="V845" i="2" s="1"/>
  <c r="U535" i="2"/>
  <c r="W535" i="2"/>
  <c r="Q801" i="2"/>
  <c r="V801" i="2" s="1"/>
  <c r="P801" i="2"/>
  <c r="Q822" i="2"/>
  <c r="V822" i="2" s="1"/>
  <c r="P822" i="2"/>
  <c r="U822" i="2" s="1"/>
  <c r="P979" i="2"/>
  <c r="U979" i="2" s="1"/>
  <c r="Q979" i="2"/>
  <c r="V979" i="2" s="1"/>
  <c r="P775" i="2"/>
  <c r="U775" i="2" s="1"/>
  <c r="Q775" i="2"/>
  <c r="V775" i="2" s="1"/>
  <c r="Q832" i="2"/>
  <c r="V832" i="2" s="1"/>
  <c r="P832" i="2"/>
  <c r="U832" i="2" s="1"/>
  <c r="Q772" i="2"/>
  <c r="V772" i="2" s="1"/>
  <c r="P772" i="2"/>
  <c r="U772" i="2" s="1"/>
  <c r="Q892" i="2"/>
  <c r="V892" i="2" s="1"/>
  <c r="P892" i="2"/>
  <c r="U892" i="2" s="1"/>
  <c r="A1231" i="2"/>
  <c r="A1215" i="2"/>
  <c r="A1199" i="2"/>
  <c r="A1183" i="2"/>
  <c r="A1167" i="2"/>
  <c r="A1151" i="2"/>
  <c r="A1135" i="2"/>
  <c r="A1119" i="2"/>
  <c r="A1103" i="2"/>
  <c r="A1087" i="2"/>
  <c r="A1003" i="2"/>
  <c r="A1019" i="2"/>
  <c r="A1035" i="2"/>
  <c r="A1051" i="2"/>
  <c r="A1067" i="2"/>
  <c r="A1090" i="2"/>
  <c r="A1122" i="2"/>
  <c r="A1154" i="2"/>
  <c r="A1186" i="2"/>
  <c r="A1218" i="2"/>
  <c r="A1000" i="2"/>
  <c r="A1016" i="2"/>
  <c r="A1032" i="2"/>
  <c r="A1048" i="2"/>
  <c r="A1064" i="2"/>
  <c r="A1084" i="2"/>
  <c r="A1116" i="2"/>
  <c r="A1148" i="2"/>
  <c r="A1180" i="2"/>
  <c r="A1212" i="2"/>
  <c r="A1244" i="2"/>
  <c r="A1221" i="2"/>
  <c r="A1189" i="2"/>
  <c r="A1157" i="2"/>
  <c r="A1125" i="2"/>
  <c r="A1093" i="2"/>
  <c r="A1013" i="2"/>
  <c r="A1045" i="2"/>
  <c r="A1078" i="2"/>
  <c r="A1142" i="2"/>
  <c r="A1206" i="2"/>
  <c r="A1010" i="2"/>
  <c r="A1042" i="2"/>
  <c r="A1074" i="2"/>
  <c r="A1136" i="2"/>
  <c r="A1200" i="2"/>
  <c r="A1233" i="2"/>
  <c r="A1201" i="2"/>
  <c r="A1169" i="2"/>
  <c r="A1137" i="2"/>
  <c r="A1105" i="2"/>
  <c r="A1001" i="2"/>
  <c r="A1033" i="2"/>
  <c r="A1065" i="2"/>
  <c r="A1118" i="2"/>
  <c r="A1182" i="2"/>
  <c r="A998" i="2"/>
  <c r="A1030" i="2"/>
  <c r="A1062" i="2"/>
  <c r="A1112" i="2"/>
  <c r="A1176" i="2"/>
  <c r="A1240" i="2"/>
  <c r="A1239" i="2"/>
  <c r="A1223" i="2"/>
  <c r="A1207" i="2"/>
  <c r="A1191" i="2"/>
  <c r="A1175" i="2"/>
  <c r="A1159" i="2"/>
  <c r="A1143" i="2"/>
  <c r="A1127" i="2"/>
  <c r="A1111" i="2"/>
  <c r="A1095" i="2"/>
  <c r="A1079" i="2"/>
  <c r="A1011" i="2"/>
  <c r="A1027" i="2"/>
  <c r="A1043" i="2"/>
  <c r="A1059" i="2"/>
  <c r="A1075" i="2"/>
  <c r="A1106" i="2"/>
  <c r="A1138" i="2"/>
  <c r="A1170" i="2"/>
  <c r="A1202" i="2"/>
  <c r="A1234" i="2"/>
  <c r="A1008" i="2"/>
  <c r="A1024" i="2"/>
  <c r="A1040" i="2"/>
  <c r="A1056" i="2"/>
  <c r="A1072" i="2"/>
  <c r="A1100" i="2"/>
  <c r="A1132" i="2"/>
  <c r="A1164" i="2"/>
  <c r="A1196" i="2"/>
  <c r="A1228" i="2"/>
  <c r="A1237" i="2"/>
  <c r="A1205" i="2"/>
  <c r="A1173" i="2"/>
  <c r="A1141" i="2"/>
  <c r="A1109" i="2"/>
  <c r="A1077" i="2"/>
  <c r="A1029" i="2"/>
  <c r="A1061" i="2"/>
  <c r="A1110" i="2"/>
  <c r="A1174" i="2"/>
  <c r="A1238" i="2"/>
  <c r="A1026" i="2"/>
  <c r="A1058" i="2"/>
  <c r="A1104" i="2"/>
  <c r="A1168" i="2"/>
  <c r="A1232" i="2"/>
  <c r="A1217" i="2"/>
  <c r="A1185" i="2"/>
  <c r="A1153" i="2"/>
  <c r="A1121" i="2"/>
  <c r="A1089" i="2"/>
  <c r="A1017" i="2"/>
  <c r="A1049" i="2"/>
  <c r="A1086" i="2"/>
  <c r="A1150" i="2"/>
  <c r="A1214" i="2"/>
  <c r="A1014" i="2"/>
  <c r="A1046" i="2"/>
  <c r="A1080" i="2"/>
  <c r="A1144" i="2"/>
  <c r="A1208" i="2"/>
  <c r="A1235" i="2"/>
  <c r="A1219" i="2"/>
  <c r="A1203" i="2"/>
  <c r="A1187" i="2"/>
  <c r="A1171" i="2"/>
  <c r="A1155" i="2"/>
  <c r="A1139" i="2"/>
  <c r="A1123" i="2"/>
  <c r="A1107" i="2"/>
  <c r="A1091" i="2"/>
  <c r="A999" i="2"/>
  <c r="A1015" i="2"/>
  <c r="A1031" i="2"/>
  <c r="A1047" i="2"/>
  <c r="A1063" i="2"/>
  <c r="A1082" i="2"/>
  <c r="A1114" i="2"/>
  <c r="A1146" i="2"/>
  <c r="A1178" i="2"/>
  <c r="A1210" i="2"/>
  <c r="A1242" i="2"/>
  <c r="A1012" i="2"/>
  <c r="A1028" i="2"/>
  <c r="A1044" i="2"/>
  <c r="A1060" i="2"/>
  <c r="A1076" i="2"/>
  <c r="A1108" i="2"/>
  <c r="A1140" i="2"/>
  <c r="A1172" i="2"/>
  <c r="A1204" i="2"/>
  <c r="A1236" i="2"/>
  <c r="A1229" i="2"/>
  <c r="A1197" i="2"/>
  <c r="A1165" i="2"/>
  <c r="A1133" i="2"/>
  <c r="A1101" i="2"/>
  <c r="A1005" i="2"/>
  <c r="A1037" i="2"/>
  <c r="A1069" i="2"/>
  <c r="A1126" i="2"/>
  <c r="A1190" i="2"/>
  <c r="A1002" i="2"/>
  <c r="A1034" i="2"/>
  <c r="A1066" i="2"/>
  <c r="A1120" i="2"/>
  <c r="A1184" i="2"/>
  <c r="A1241" i="2"/>
  <c r="A1209" i="2"/>
  <c r="A1177" i="2"/>
  <c r="A1145" i="2"/>
  <c r="A1113" i="2"/>
  <c r="A1081" i="2"/>
  <c r="A1025" i="2"/>
  <c r="A1057" i="2"/>
  <c r="A1102" i="2"/>
  <c r="A1166" i="2"/>
  <c r="A1230" i="2"/>
  <c r="A1022" i="2"/>
  <c r="A1054" i="2"/>
  <c r="A1096" i="2"/>
  <c r="A1195" i="2"/>
  <c r="A1131" i="2"/>
  <c r="A1007" i="2"/>
  <c r="A1071" i="2"/>
  <c r="A1194" i="2"/>
  <c r="A1036" i="2"/>
  <c r="A1124" i="2"/>
  <c r="A1245" i="2"/>
  <c r="A1117" i="2"/>
  <c r="A1094" i="2"/>
  <c r="A1050" i="2"/>
  <c r="A1225" i="2"/>
  <c r="A1097" i="2"/>
  <c r="A1134" i="2"/>
  <c r="A1070" i="2"/>
  <c r="A1224" i="2"/>
  <c r="A1211" i="2"/>
  <c r="A1092" i="2"/>
  <c r="A1018" i="2"/>
  <c r="A1038" i="2"/>
  <c r="A1243" i="2"/>
  <c r="A1179" i="2"/>
  <c r="A1115" i="2"/>
  <c r="A1023" i="2"/>
  <c r="A1098" i="2"/>
  <c r="A1226" i="2"/>
  <c r="A1052" i="2"/>
  <c r="A1156" i="2"/>
  <c r="A1213" i="2"/>
  <c r="A1085" i="2"/>
  <c r="A1158" i="2"/>
  <c r="A1088" i="2"/>
  <c r="A1193" i="2"/>
  <c r="A1009" i="2"/>
  <c r="A1198" i="2"/>
  <c r="A1128" i="2"/>
  <c r="A1163" i="2"/>
  <c r="A1004" i="2"/>
  <c r="A1181" i="2"/>
  <c r="A1152" i="2"/>
  <c r="A1041" i="2"/>
  <c r="A1160" i="2"/>
  <c r="A1216" i="2"/>
  <c r="A1227" i="2"/>
  <c r="A1099" i="2"/>
  <c r="A1039" i="2"/>
  <c r="A1130" i="2"/>
  <c r="A1068" i="2"/>
  <c r="A1188" i="2"/>
  <c r="A1021" i="2"/>
  <c r="A1222" i="2"/>
  <c r="A1161" i="2"/>
  <c r="A1006" i="2"/>
  <c r="A1147" i="2"/>
  <c r="A1055" i="2"/>
  <c r="A1162" i="2"/>
  <c r="A1220" i="2"/>
  <c r="A1053" i="2"/>
  <c r="A1073" i="2"/>
  <c r="A1192" i="2"/>
  <c r="A1083" i="2"/>
  <c r="A1020" i="2"/>
  <c r="A1149" i="2"/>
  <c r="A1129" i="2"/>
  <c r="Q814" i="2"/>
  <c r="V814" i="2" s="1"/>
  <c r="P814" i="2"/>
  <c r="U814" i="2" s="1"/>
  <c r="P860" i="2"/>
  <c r="U860" i="2" s="1"/>
  <c r="Q860" i="2"/>
  <c r="V860" i="2" s="1"/>
  <c r="P993" i="2"/>
  <c r="U993" i="2" s="1"/>
  <c r="Q993" i="2"/>
  <c r="V993" i="2" s="1"/>
  <c r="P868" i="2"/>
  <c r="U868" i="2" s="1"/>
  <c r="Q868" i="2"/>
  <c r="V868" i="2" s="1"/>
  <c r="Q815" i="2"/>
  <c r="V815" i="2" s="1"/>
  <c r="P815" i="2"/>
  <c r="U815" i="2" s="1"/>
  <c r="P988" i="2"/>
  <c r="U988" i="2" s="1"/>
  <c r="Q988" i="2"/>
  <c r="V988" i="2" s="1"/>
  <c r="P784" i="2"/>
  <c r="U784" i="2" s="1"/>
  <c r="Q784" i="2"/>
  <c r="V784" i="2" s="1"/>
  <c r="P858" i="2"/>
  <c r="U858" i="2" s="1"/>
  <c r="Q858" i="2"/>
  <c r="V858" i="2" s="1"/>
  <c r="U604" i="2"/>
  <c r="W604" i="2"/>
  <c r="V667" i="2"/>
  <c r="W667" i="2"/>
  <c r="V646" i="2"/>
  <c r="W646" i="2"/>
  <c r="P909" i="2"/>
  <c r="U909" i="2" s="1"/>
  <c r="Q909" i="2"/>
  <c r="V909" i="2" s="1"/>
  <c r="P965" i="2"/>
  <c r="U965" i="2" s="1"/>
  <c r="Q965" i="2"/>
  <c r="V965" i="2" s="1"/>
  <c r="Q807" i="2"/>
  <c r="V807" i="2" s="1"/>
  <c r="P807" i="2"/>
  <c r="U807" i="2" s="1"/>
  <c r="Q760" i="2"/>
  <c r="V760" i="2" s="1"/>
  <c r="P760" i="2"/>
  <c r="U760" i="2" s="1"/>
  <c r="Q763" i="2"/>
  <c r="V763" i="2" s="1"/>
  <c r="P763" i="2"/>
  <c r="U763" i="2" s="1"/>
  <c r="P805" i="2"/>
  <c r="U805" i="2" s="1"/>
  <c r="Q805" i="2"/>
  <c r="V805" i="2" s="1"/>
  <c r="P750" i="2"/>
  <c r="U750" i="2" s="1"/>
  <c r="Q750" i="2"/>
  <c r="V750" i="2" s="1"/>
  <c r="P963" i="2"/>
  <c r="U963" i="2" s="1"/>
  <c r="Q963" i="2"/>
  <c r="V963" i="2" s="1"/>
  <c r="P847" i="2"/>
  <c r="U847" i="2" s="1"/>
  <c r="Q847" i="2"/>
  <c r="V847" i="2" s="1"/>
  <c r="P943" i="2"/>
  <c r="U943" i="2" s="1"/>
  <c r="Q943" i="2"/>
  <c r="V943" i="2" s="1"/>
  <c r="P861" i="2"/>
  <c r="U861" i="2" s="1"/>
  <c r="Q861" i="2"/>
  <c r="V861" i="2" s="1"/>
  <c r="P910" i="2"/>
  <c r="U910" i="2" s="1"/>
  <c r="Q910" i="2"/>
  <c r="V910" i="2" s="1"/>
  <c r="P952" i="2"/>
  <c r="U952" i="2" s="1"/>
  <c r="Q952" i="2"/>
  <c r="V952" i="2" s="1"/>
  <c r="Q982" i="2"/>
  <c r="V982" i="2" s="1"/>
  <c r="P982" i="2"/>
  <c r="Q962" i="2"/>
  <c r="V962" i="2" s="1"/>
  <c r="P962" i="2"/>
  <c r="U962" i="2" s="1"/>
  <c r="P959" i="2"/>
  <c r="U959" i="2" s="1"/>
  <c r="Q959" i="2"/>
  <c r="V959" i="2" s="1"/>
  <c r="P887" i="2"/>
  <c r="U887" i="2" s="1"/>
  <c r="Q887" i="2"/>
  <c r="V887" i="2" s="1"/>
  <c r="U643" i="2"/>
  <c r="W643" i="2"/>
  <c r="Q761" i="2"/>
  <c r="V761" i="2" s="1"/>
  <c r="P761" i="2"/>
  <c r="Q825" i="2"/>
  <c r="V825" i="2" s="1"/>
  <c r="P825" i="2"/>
  <c r="P945" i="2"/>
  <c r="U945" i="2" s="1"/>
  <c r="Q945" i="2"/>
  <c r="V945" i="2" s="1"/>
  <c r="P790" i="2"/>
  <c r="U790" i="2" s="1"/>
  <c r="Q790" i="2"/>
  <c r="V790" i="2" s="1"/>
  <c r="P873" i="2"/>
  <c r="U873" i="2" s="1"/>
  <c r="Q873" i="2"/>
  <c r="V873" i="2" s="1"/>
  <c r="P940" i="2"/>
  <c r="U940" i="2" s="1"/>
  <c r="Q940" i="2"/>
  <c r="V940" i="2" s="1"/>
  <c r="P818" i="2"/>
  <c r="U818" i="2" s="1"/>
  <c r="Q818" i="2"/>
  <c r="V818" i="2" s="1"/>
  <c r="P931" i="2"/>
  <c r="U931" i="2" s="1"/>
  <c r="Q931" i="2"/>
  <c r="V931" i="2" s="1"/>
  <c r="Q753" i="2"/>
  <c r="V753" i="2" s="1"/>
  <c r="P753" i="2"/>
  <c r="P754" i="2"/>
  <c r="U754" i="2" s="1"/>
  <c r="Q754" i="2"/>
  <c r="V754" i="2" s="1"/>
  <c r="P789" i="2"/>
  <c r="U789" i="2" s="1"/>
  <c r="Q789" i="2"/>
  <c r="V789" i="2" s="1"/>
  <c r="P992" i="2"/>
  <c r="U992" i="2" s="1"/>
  <c r="Q992" i="2"/>
  <c r="V992" i="2" s="1"/>
  <c r="P828" i="2"/>
  <c r="U828" i="2" s="1"/>
  <c r="Q828" i="2"/>
  <c r="V828" i="2" s="1"/>
  <c r="W576" i="2"/>
  <c r="U576" i="2"/>
  <c r="U629" i="2"/>
  <c r="W629" i="2"/>
  <c r="U675" i="2"/>
  <c r="W675" i="2"/>
  <c r="U533" i="2"/>
  <c r="W533" i="2"/>
  <c r="U563" i="2"/>
  <c r="W563" i="2"/>
  <c r="P777" i="2"/>
  <c r="Q777" i="2"/>
  <c r="V777" i="2" s="1"/>
  <c r="P921" i="2"/>
  <c r="U921" i="2" s="1"/>
  <c r="Q921" i="2"/>
  <c r="V921" i="2" s="1"/>
  <c r="Q765" i="2"/>
  <c r="V765" i="2" s="1"/>
  <c r="P765" i="2"/>
  <c r="U765" i="2" s="1"/>
  <c r="P914" i="2"/>
  <c r="U914" i="2" s="1"/>
  <c r="Q914" i="2"/>
  <c r="V914" i="2" s="1"/>
  <c r="P809" i="2"/>
  <c r="Q809" i="2"/>
  <c r="V809" i="2" s="1"/>
  <c r="P889" i="2"/>
  <c r="U889" i="2" s="1"/>
  <c r="Q889" i="2"/>
  <c r="V889" i="2" s="1"/>
  <c r="P844" i="2"/>
  <c r="U844" i="2" s="1"/>
  <c r="Q844" i="2"/>
  <c r="V844" i="2" s="1"/>
  <c r="Q827" i="2"/>
  <c r="V827" i="2" s="1"/>
  <c r="P827" i="2"/>
  <c r="U827" i="2" s="1"/>
  <c r="P877" i="2"/>
  <c r="U877" i="2" s="1"/>
  <c r="Q877" i="2"/>
  <c r="V877" i="2" s="1"/>
  <c r="Q813" i="2"/>
  <c r="V813" i="2" s="1"/>
  <c r="P813" i="2"/>
  <c r="U813" i="2" s="1"/>
  <c r="P972" i="2"/>
  <c r="U972" i="2" s="1"/>
  <c r="Q972" i="2"/>
  <c r="V972" i="2" s="1"/>
  <c r="P896" i="2"/>
  <c r="U896" i="2" s="1"/>
  <c r="Q896" i="2"/>
  <c r="V896" i="2" s="1"/>
  <c r="Q926" i="2"/>
  <c r="V926" i="2" s="1"/>
  <c r="P926" i="2"/>
  <c r="U926" i="2" s="1"/>
  <c r="P961" i="2"/>
  <c r="U961" i="2" s="1"/>
  <c r="Q961" i="2"/>
  <c r="V961" i="2" s="1"/>
  <c r="Q798" i="2"/>
  <c r="V798" i="2" s="1"/>
  <c r="P798" i="2"/>
  <c r="U798" i="2" s="1"/>
  <c r="P954" i="2"/>
  <c r="U954" i="2" s="1"/>
  <c r="Q954" i="2"/>
  <c r="V954" i="2" s="1"/>
  <c r="P836" i="2"/>
  <c r="U836" i="2" s="1"/>
  <c r="Q836" i="2"/>
  <c r="V836" i="2" s="1"/>
  <c r="U707" i="2"/>
  <c r="W707" i="2"/>
  <c r="P989" i="2"/>
  <c r="U989" i="2" s="1"/>
  <c r="Q989" i="2"/>
  <c r="V989" i="2" s="1"/>
  <c r="P985" i="2"/>
  <c r="U985" i="2" s="1"/>
  <c r="Q985" i="2"/>
  <c r="V985" i="2" s="1"/>
  <c r="P901" i="2"/>
  <c r="U901" i="2" s="1"/>
  <c r="Q901" i="2"/>
  <c r="V901" i="2" s="1"/>
  <c r="P944" i="2"/>
  <c r="U944" i="2" s="1"/>
  <c r="Q944" i="2"/>
  <c r="V944" i="2" s="1"/>
  <c r="P977" i="2"/>
  <c r="U977" i="2" s="1"/>
  <c r="Q977" i="2"/>
  <c r="V977" i="2" s="1"/>
  <c r="P829" i="2"/>
  <c r="U829" i="2" s="1"/>
  <c r="Q829" i="2"/>
  <c r="V829" i="2" s="1"/>
  <c r="Q843" i="2"/>
  <c r="V843" i="2" s="1"/>
  <c r="P843" i="2"/>
  <c r="U843" i="2" s="1"/>
  <c r="P997" i="2"/>
  <c r="U997" i="2" s="1"/>
  <c r="Q997" i="2"/>
  <c r="V997" i="2" s="1"/>
  <c r="P968" i="2"/>
  <c r="U968" i="2" s="1"/>
  <c r="Q968" i="2"/>
  <c r="V968" i="2" s="1"/>
  <c r="P923" i="2"/>
  <c r="U923" i="2" s="1"/>
  <c r="Q923" i="2"/>
  <c r="V923" i="2" s="1"/>
  <c r="P831" i="2"/>
  <c r="U831" i="2" s="1"/>
  <c r="Q831" i="2"/>
  <c r="V831" i="2" s="1"/>
  <c r="P938" i="2"/>
  <c r="U938" i="2" s="1"/>
  <c r="Q938" i="2"/>
  <c r="V938" i="2" s="1"/>
  <c r="P919" i="2"/>
  <c r="U919" i="2" s="1"/>
  <c r="Q919" i="2"/>
  <c r="V919" i="2" s="1"/>
  <c r="P762" i="2"/>
  <c r="U762" i="2" s="1"/>
  <c r="Q762" i="2"/>
  <c r="V762" i="2" s="1"/>
  <c r="Q781" i="2"/>
  <c r="V781" i="2" s="1"/>
  <c r="P781" i="2"/>
  <c r="U781" i="2" s="1"/>
  <c r="P971" i="2"/>
  <c r="U971" i="2" s="1"/>
  <c r="Q971" i="2"/>
  <c r="V971" i="2" s="1"/>
  <c r="W507" i="2"/>
  <c r="V507" i="2"/>
  <c r="U544" i="2"/>
  <c r="W544" i="2"/>
  <c r="U503" i="2"/>
  <c r="W503" i="2"/>
  <c r="P881" i="2"/>
  <c r="U881" i="2" s="1"/>
  <c r="Q881" i="2"/>
  <c r="V881" i="2" s="1"/>
  <c r="P976" i="2"/>
  <c r="U976" i="2" s="1"/>
  <c r="Q976" i="2"/>
  <c r="V976" i="2" s="1"/>
  <c r="Q824" i="2"/>
  <c r="V824" i="2" s="1"/>
  <c r="P824" i="2"/>
  <c r="U824" i="2" s="1"/>
  <c r="P995" i="2"/>
  <c r="U995" i="2" s="1"/>
  <c r="Q995" i="2"/>
  <c r="V995" i="2" s="1"/>
  <c r="P859" i="2"/>
  <c r="U859" i="2" s="1"/>
  <c r="Q859" i="2"/>
  <c r="V859" i="2" s="1"/>
  <c r="Q840" i="2"/>
  <c r="V840" i="2" s="1"/>
  <c r="P840" i="2"/>
  <c r="U840" i="2" s="1"/>
  <c r="Q799" i="2"/>
  <c r="V799" i="2" s="1"/>
  <c r="P799" i="2"/>
  <c r="U799" i="2" s="1"/>
  <c r="Q882" i="2"/>
  <c r="V882" i="2" s="1"/>
  <c r="P882" i="2"/>
  <c r="U882" i="2" s="1"/>
  <c r="P948" i="2"/>
  <c r="U948" i="2" s="1"/>
  <c r="Q948" i="2"/>
  <c r="V948" i="2" s="1"/>
  <c r="Q841" i="2"/>
  <c r="V841" i="2" s="1"/>
  <c r="P841" i="2"/>
  <c r="U841" i="2" s="1"/>
  <c r="Q994" i="2"/>
  <c r="V994" i="2" s="1"/>
  <c r="P994" i="2"/>
  <c r="U994" i="2" s="1"/>
  <c r="P869" i="2"/>
  <c r="U869" i="2" s="1"/>
  <c r="Q869" i="2"/>
  <c r="V869" i="2" s="1"/>
  <c r="Q788" i="2"/>
  <c r="V788" i="2" s="1"/>
  <c r="P788" i="2"/>
  <c r="U788" i="2" s="1"/>
  <c r="U502" i="2"/>
  <c r="W502" i="2"/>
  <c r="U549" i="2"/>
  <c r="W549" i="2"/>
  <c r="P957" i="2"/>
  <c r="U957" i="2" s="1"/>
  <c r="Q957" i="2"/>
  <c r="V957" i="2" s="1"/>
  <c r="P893" i="2"/>
  <c r="U893" i="2" s="1"/>
  <c r="Q893" i="2"/>
  <c r="V893" i="2" s="1"/>
  <c r="P880" i="2"/>
  <c r="U880" i="2" s="1"/>
  <c r="Q880" i="2"/>
  <c r="V880" i="2" s="1"/>
  <c r="Q833" i="2"/>
  <c r="V833" i="2" s="1"/>
  <c r="P833" i="2"/>
  <c r="U833" i="2" s="1"/>
  <c r="Q850" i="2"/>
  <c r="V850" i="2" s="1"/>
  <c r="P850" i="2"/>
  <c r="U850" i="2" s="1"/>
  <c r="P917" i="2"/>
  <c r="U917" i="2" s="1"/>
  <c r="Q917" i="2"/>
  <c r="V917" i="2" s="1"/>
  <c r="Q964" i="2"/>
  <c r="V964" i="2" s="1"/>
  <c r="P964" i="2"/>
  <c r="U964" i="2" s="1"/>
  <c r="P779" i="2"/>
  <c r="U779" i="2" s="1"/>
  <c r="Q779" i="2"/>
  <c r="V779" i="2" s="1"/>
  <c r="Q990" i="2"/>
  <c r="V990" i="2" s="1"/>
  <c r="P990" i="2"/>
  <c r="U990" i="2" s="1"/>
  <c r="Q866" i="2"/>
  <c r="V866" i="2" s="1"/>
  <c r="P866" i="2"/>
  <c r="U866" i="2" s="1"/>
  <c r="P863" i="2"/>
  <c r="U863" i="2" s="1"/>
  <c r="Q863" i="2"/>
  <c r="V863" i="2" s="1"/>
  <c r="P874" i="2"/>
  <c r="U874" i="2" s="1"/>
  <c r="Q874" i="2"/>
  <c r="V874" i="2" s="1"/>
  <c r="P891" i="2"/>
  <c r="U891" i="2" s="1"/>
  <c r="Q891" i="2"/>
  <c r="V891" i="2" s="1"/>
  <c r="Q854" i="2"/>
  <c r="V854" i="2" s="1"/>
  <c r="P854" i="2"/>
  <c r="P991" i="2"/>
  <c r="U991" i="2" s="1"/>
  <c r="Q991" i="2"/>
  <c r="V991" i="2" s="1"/>
  <c r="U714" i="2"/>
  <c r="W714" i="2"/>
  <c r="U711" i="2"/>
  <c r="W711" i="2"/>
  <c r="U548" i="2"/>
  <c r="W548" i="2"/>
  <c r="U661" i="2"/>
  <c r="W661" i="2"/>
  <c r="U730" i="2"/>
  <c r="W730" i="2"/>
  <c r="U511" i="2"/>
  <c r="W511" i="2"/>
  <c r="P941" i="2"/>
  <c r="U941" i="2" s="1"/>
  <c r="Q941" i="2"/>
  <c r="V941" i="2" s="1"/>
  <c r="P912" i="2"/>
  <c r="U912" i="2" s="1"/>
  <c r="Q912" i="2"/>
  <c r="V912" i="2" s="1"/>
  <c r="P890" i="2"/>
  <c r="U890" i="2" s="1"/>
  <c r="Q890" i="2"/>
  <c r="V890" i="2" s="1"/>
  <c r="P907" i="2"/>
  <c r="U907" i="2" s="1"/>
  <c r="Q907" i="2"/>
  <c r="V907" i="2" s="1"/>
  <c r="Q751" i="2"/>
  <c r="V751" i="2" s="1"/>
  <c r="P751" i="2"/>
  <c r="U751" i="2" s="1"/>
  <c r="P996" i="2"/>
  <c r="U996" i="2" s="1"/>
  <c r="Q996" i="2"/>
  <c r="V996" i="2" s="1"/>
  <c r="Q794" i="2"/>
  <c r="V794" i="2" s="1"/>
  <c r="P794" i="2"/>
  <c r="U794" i="2" s="1"/>
  <c r="Q946" i="2"/>
  <c r="V946" i="2" s="1"/>
  <c r="P946" i="2"/>
  <c r="U946" i="2" s="1"/>
  <c r="P879" i="2"/>
  <c r="U879" i="2" s="1"/>
  <c r="Q879" i="2"/>
  <c r="V879" i="2" s="1"/>
  <c r="P802" i="2"/>
  <c r="U802" i="2" s="1"/>
  <c r="Q802" i="2"/>
  <c r="V802" i="2" s="1"/>
  <c r="Q797" i="2"/>
  <c r="V797" i="2" s="1"/>
  <c r="P797" i="2"/>
  <c r="U797" i="2" s="1"/>
  <c r="P851" i="2"/>
  <c r="U851" i="2" s="1"/>
  <c r="Q851" i="2"/>
  <c r="V851" i="2" s="1"/>
  <c r="P956" i="2"/>
  <c r="U956" i="2" s="1"/>
  <c r="Q956" i="2"/>
  <c r="V956" i="2" s="1"/>
  <c r="P905" i="2"/>
  <c r="U905" i="2" s="1"/>
  <c r="Q905" i="2"/>
  <c r="V905" i="2" s="1"/>
  <c r="W558" i="2"/>
  <c r="U558" i="2"/>
  <c r="U600" i="2"/>
  <c r="W600" i="2"/>
  <c r="W512" i="2"/>
  <c r="U512" i="2"/>
  <c r="U524" i="2"/>
  <c r="W524" i="2"/>
  <c r="P925" i="2"/>
  <c r="U925" i="2" s="1"/>
  <c r="Q925" i="2"/>
  <c r="V925" i="2" s="1"/>
  <c r="Q934" i="2"/>
  <c r="V934" i="2" s="1"/>
  <c r="P934" i="2"/>
  <c r="Q978" i="2"/>
  <c r="V978" i="2" s="1"/>
  <c r="P978" i="2"/>
  <c r="U978" i="2" s="1"/>
  <c r="Q808" i="2"/>
  <c r="V808" i="2" s="1"/>
  <c r="P808" i="2"/>
  <c r="U808" i="2" s="1"/>
  <c r="P878" i="2"/>
  <c r="U878" i="2" s="1"/>
  <c r="Q878" i="2"/>
  <c r="V878" i="2" s="1"/>
  <c r="P955" i="2"/>
  <c r="U955" i="2" s="1"/>
  <c r="Q955" i="2"/>
  <c r="V955" i="2" s="1"/>
  <c r="P791" i="2"/>
  <c r="U791" i="2" s="1"/>
  <c r="Q791" i="2"/>
  <c r="V791" i="2" s="1"/>
  <c r="P935" i="2"/>
  <c r="U935" i="2" s="1"/>
  <c r="Q935" i="2"/>
  <c r="V935" i="2" s="1"/>
  <c r="P885" i="2"/>
  <c r="U885" i="2" s="1"/>
  <c r="Q885" i="2"/>
  <c r="V885" i="2" s="1"/>
  <c r="Q922" i="2"/>
  <c r="V922" i="2" s="1"/>
  <c r="P922" i="2"/>
  <c r="U922" i="2" s="1"/>
  <c r="Q759" i="2"/>
  <c r="V759" i="2" s="1"/>
  <c r="P759" i="2"/>
  <c r="U759" i="2" s="1"/>
  <c r="P911" i="2"/>
  <c r="U911" i="2" s="1"/>
  <c r="Q911" i="2"/>
  <c r="V911" i="2" s="1"/>
  <c r="P984" i="2"/>
  <c r="U984" i="2" s="1"/>
  <c r="Q984" i="2"/>
  <c r="V984" i="2" s="1"/>
  <c r="P897" i="2"/>
  <c r="U897" i="2" s="1"/>
  <c r="Q897" i="2"/>
  <c r="V897" i="2" s="1"/>
  <c r="Q904" i="2"/>
  <c r="V904" i="2" s="1"/>
  <c r="P904" i="2"/>
  <c r="U904" i="2" s="1"/>
  <c r="P981" i="2"/>
  <c r="U981" i="2" s="1"/>
  <c r="Q981" i="2"/>
  <c r="V981" i="2" s="1"/>
  <c r="P936" i="2"/>
  <c r="U936" i="2" s="1"/>
  <c r="Q936" i="2"/>
  <c r="V936" i="2" s="1"/>
  <c r="P826" i="2"/>
  <c r="U826" i="2" s="1"/>
  <c r="Q826" i="2"/>
  <c r="V826" i="2" s="1"/>
  <c r="Q898" i="2"/>
  <c r="V898" i="2" s="1"/>
  <c r="P898" i="2"/>
  <c r="U898" i="2" s="1"/>
  <c r="P855" i="2"/>
  <c r="U855" i="2" s="1"/>
  <c r="Q855" i="2"/>
  <c r="V855" i="2" s="1"/>
  <c r="P980" i="2"/>
  <c r="U980" i="2" s="1"/>
  <c r="Q980" i="2"/>
  <c r="V980" i="2" s="1"/>
  <c r="U567" i="2"/>
  <c r="W567" i="2"/>
  <c r="W950" i="2"/>
  <c r="P773" i="2"/>
  <c r="U773" i="2" s="1"/>
  <c r="Q773" i="2"/>
  <c r="V773" i="2" s="1"/>
  <c r="P842" i="2"/>
  <c r="U842" i="2" s="1"/>
  <c r="Q842" i="2"/>
  <c r="V842" i="2" s="1"/>
  <c r="P883" i="2"/>
  <c r="U883" i="2" s="1"/>
  <c r="Q883" i="2"/>
  <c r="V883" i="2" s="1"/>
  <c r="P838" i="2"/>
  <c r="Q838" i="2"/>
  <c r="V838" i="2" s="1"/>
  <c r="Q766" i="2"/>
  <c r="V766" i="2" s="1"/>
  <c r="P766" i="2"/>
  <c r="U766" i="2" s="1"/>
  <c r="Q834" i="2"/>
  <c r="V834" i="2" s="1"/>
  <c r="P834" i="2"/>
  <c r="U834" i="2" s="1"/>
  <c r="Q796" i="2"/>
  <c r="V796" i="2" s="1"/>
  <c r="P796" i="2"/>
  <c r="U796" i="2" s="1"/>
  <c r="P967" i="2"/>
  <c r="U967" i="2" s="1"/>
  <c r="Q967" i="2"/>
  <c r="V967" i="2" s="1"/>
  <c r="Q780" i="2"/>
  <c r="V780" i="2" s="1"/>
  <c r="P780" i="2"/>
  <c r="U780" i="2" s="1"/>
  <c r="P933" i="2"/>
  <c r="U933" i="2" s="1"/>
  <c r="Q933" i="2"/>
  <c r="V933" i="2" s="1"/>
  <c r="Q778" i="2"/>
  <c r="V778" i="2" s="1"/>
  <c r="P778" i="2"/>
  <c r="U778" i="2" s="1"/>
  <c r="P983" i="2"/>
  <c r="U983" i="2" s="1"/>
  <c r="Q983" i="2"/>
  <c r="V983" i="2" s="1"/>
  <c r="P876" i="2"/>
  <c r="U876" i="2" s="1"/>
  <c r="Q876" i="2"/>
  <c r="V876" i="2" s="1"/>
  <c r="P782" i="2"/>
  <c r="U782" i="2" s="1"/>
  <c r="Q782" i="2"/>
  <c r="V782" i="2" s="1"/>
  <c r="U615" i="2"/>
  <c r="W615" i="2"/>
  <c r="U682" i="2"/>
  <c r="W682" i="2"/>
  <c r="U647" i="2"/>
  <c r="W647" i="2"/>
  <c r="U626" i="2"/>
  <c r="W626" i="2"/>
  <c r="W709" i="2"/>
  <c r="V709" i="2"/>
  <c r="Q771" i="2"/>
  <c r="V771" i="2" s="1"/>
  <c r="P771" i="2"/>
  <c r="U771" i="2" s="1"/>
  <c r="P821" i="2"/>
  <c r="U821" i="2" s="1"/>
  <c r="Q821" i="2"/>
  <c r="V821" i="2" s="1"/>
  <c r="P906" i="2"/>
  <c r="U906" i="2" s="1"/>
  <c r="Q906" i="2"/>
  <c r="V906" i="2" s="1"/>
  <c r="P915" i="2"/>
  <c r="U915" i="2" s="1"/>
  <c r="Q915" i="2"/>
  <c r="V915" i="2" s="1"/>
  <c r="P776" i="2"/>
  <c r="U776" i="2" s="1"/>
  <c r="Q776" i="2"/>
  <c r="V776" i="2" s="1"/>
  <c r="Q886" i="2"/>
  <c r="V886" i="2" s="1"/>
  <c r="P886" i="2"/>
  <c r="Q819" i="2"/>
  <c r="V819" i="2" s="1"/>
  <c r="P819" i="2"/>
  <c r="U819" i="2" s="1"/>
  <c r="Q786" i="2"/>
  <c r="V786" i="2" s="1"/>
  <c r="P786" i="2"/>
  <c r="U786" i="2" s="1"/>
  <c r="Q862" i="2"/>
  <c r="V862" i="2" s="1"/>
  <c r="P862" i="2"/>
  <c r="U862" i="2" s="1"/>
  <c r="P875" i="2"/>
  <c r="U875" i="2" s="1"/>
  <c r="Q875" i="2"/>
  <c r="V875" i="2" s="1"/>
  <c r="P937" i="2"/>
  <c r="U937" i="2" s="1"/>
  <c r="Q937" i="2"/>
  <c r="V937" i="2" s="1"/>
  <c r="P770" i="2"/>
  <c r="U770" i="2" s="1"/>
  <c r="Q770" i="2"/>
  <c r="V770" i="2" s="1"/>
  <c r="Q888" i="2"/>
  <c r="V888" i="2" s="1"/>
  <c r="P888" i="2"/>
  <c r="U888" i="2" s="1"/>
  <c r="Q800" i="2"/>
  <c r="V800" i="2" s="1"/>
  <c r="P800" i="2"/>
  <c r="U800" i="2" s="1"/>
  <c r="P975" i="2"/>
  <c r="U975" i="2" s="1"/>
  <c r="Q975" i="2"/>
  <c r="V975" i="2" s="1"/>
  <c r="P942" i="2"/>
  <c r="U942" i="2" s="1"/>
  <c r="Q942" i="2"/>
  <c r="V942" i="2" s="1"/>
  <c r="P764" i="2"/>
  <c r="U764" i="2" s="1"/>
  <c r="Q764" i="2"/>
  <c r="V764" i="2" s="1"/>
  <c r="Q835" i="2"/>
  <c r="V835" i="2" s="1"/>
  <c r="P835" i="2"/>
  <c r="U835" i="2" s="1"/>
  <c r="P899" i="2"/>
  <c r="U899" i="2" s="1"/>
  <c r="Q899" i="2"/>
  <c r="V899" i="2" s="1"/>
  <c r="P812" i="2"/>
  <c r="U812" i="2" s="1"/>
  <c r="Q812" i="2"/>
  <c r="V812" i="2" s="1"/>
  <c r="P987" i="2"/>
  <c r="U987" i="2" s="1"/>
  <c r="Q987" i="2"/>
  <c r="V987" i="2" s="1"/>
  <c r="P839" i="2"/>
  <c r="U839" i="2" s="1"/>
  <c r="Q839" i="2"/>
  <c r="V839" i="2" s="1"/>
  <c r="P924" i="2"/>
  <c r="U924" i="2" s="1"/>
  <c r="Q924" i="2"/>
  <c r="V924" i="2" s="1"/>
  <c r="W674" i="2"/>
  <c r="U674" i="2"/>
  <c r="U636" i="2"/>
  <c r="W636" i="2"/>
  <c r="W735" i="2"/>
  <c r="V735" i="2"/>
  <c r="W700" i="2"/>
  <c r="U539" i="2"/>
  <c r="W539" i="2"/>
  <c r="U618" i="2"/>
  <c r="W618" i="2"/>
  <c r="U677" i="2"/>
  <c r="W677" i="2"/>
  <c r="U724" i="2"/>
  <c r="W724" i="2"/>
  <c r="W679" i="2"/>
  <c r="V679" i="2"/>
  <c r="W5" i="17"/>
  <c r="W207" i="17"/>
  <c r="V5" i="17"/>
  <c r="Y5" i="17"/>
  <c r="U5" i="17"/>
  <c r="T25" i="2"/>
  <c r="T26" i="2"/>
  <c r="T27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9" i="2"/>
  <c r="T30" i="2"/>
  <c r="T31" i="2"/>
  <c r="T32" i="2"/>
  <c r="T33" i="2"/>
  <c r="T34" i="2"/>
  <c r="T35" i="2"/>
  <c r="T36" i="2"/>
  <c r="T18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182" i="2"/>
  <c r="T183" i="2"/>
  <c r="T184" i="2"/>
  <c r="T185" i="2"/>
  <c r="T57" i="2"/>
  <c r="T58" i="2"/>
  <c r="T59" i="2"/>
  <c r="T218" i="2"/>
  <c r="T60" i="2"/>
  <c r="T190" i="2"/>
  <c r="T61" i="2"/>
  <c r="T62" i="2"/>
  <c r="T63" i="2"/>
  <c r="T64" i="2"/>
  <c r="T65" i="2"/>
  <c r="T204" i="2"/>
  <c r="T66" i="2"/>
  <c r="T67" i="2"/>
  <c r="T68" i="2"/>
  <c r="T175" i="2"/>
  <c r="T186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8" i="2"/>
  <c r="T89" i="2"/>
  <c r="T90" i="2"/>
  <c r="T91" i="2"/>
  <c r="T92" i="2"/>
  <c r="T93" i="2"/>
  <c r="T94" i="2"/>
  <c r="T95" i="2"/>
  <c r="T96" i="2"/>
  <c r="T97" i="2"/>
  <c r="T98" i="2"/>
  <c r="T99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38" i="2"/>
  <c r="T39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7" i="2"/>
  <c r="T148" i="2"/>
  <c r="T146" i="2"/>
  <c r="T149" i="2"/>
  <c r="T150" i="2"/>
  <c r="T151" i="2"/>
  <c r="T152" i="2"/>
  <c r="T205" i="2"/>
  <c r="T153" i="2"/>
  <c r="T196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203" i="2"/>
  <c r="T172" i="2"/>
  <c r="T173" i="2"/>
  <c r="T174" i="2"/>
  <c r="T176" i="2"/>
  <c r="T177" i="2"/>
  <c r="T178" i="2"/>
  <c r="T179" i="2"/>
  <c r="T180" i="2"/>
  <c r="T181" i="2"/>
  <c r="T188" i="2"/>
  <c r="T194" i="2"/>
  <c r="T195" i="2"/>
  <c r="T197" i="2"/>
  <c r="T198" i="2"/>
  <c r="T193" i="2"/>
  <c r="T199" i="2"/>
  <c r="T200" i="2"/>
  <c r="T201" i="2"/>
  <c r="T202" i="2"/>
  <c r="T191" i="2"/>
  <c r="T192" i="2"/>
  <c r="T207" i="2"/>
  <c r="T208" i="2"/>
  <c r="T209" i="2"/>
  <c r="T210" i="2"/>
  <c r="T211" i="2"/>
  <c r="T212" i="2"/>
  <c r="T213" i="2"/>
  <c r="T214" i="2"/>
  <c r="T215" i="2"/>
  <c r="T216" i="2"/>
  <c r="T217" i="2"/>
  <c r="T219" i="2"/>
  <c r="T220" i="2"/>
  <c r="T221" i="2"/>
  <c r="T222" i="2"/>
  <c r="T224" i="2"/>
  <c r="T225" i="2"/>
  <c r="T24" i="2"/>
  <c r="E25" i="2"/>
  <c r="E26" i="2"/>
  <c r="E27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8" i="2"/>
  <c r="E207" i="2"/>
  <c r="E29" i="2"/>
  <c r="E30" i="2"/>
  <c r="E208" i="2"/>
  <c r="E209" i="2"/>
  <c r="E210" i="2"/>
  <c r="E211" i="2"/>
  <c r="E212" i="2"/>
  <c r="E191" i="2"/>
  <c r="E192" i="2"/>
  <c r="E31" i="2"/>
  <c r="E32" i="2"/>
  <c r="E33" i="2"/>
  <c r="E213" i="2"/>
  <c r="E214" i="2"/>
  <c r="E34" i="2"/>
  <c r="E215" i="2"/>
  <c r="E216" i="2"/>
  <c r="E217" i="2"/>
  <c r="E35" i="2"/>
  <c r="E36" i="2"/>
  <c r="E37" i="2"/>
  <c r="E189" i="2"/>
  <c r="E40" i="2"/>
  <c r="E219" i="2"/>
  <c r="E41" i="2"/>
  <c r="E221" i="2"/>
  <c r="E42" i="2"/>
  <c r="E43" i="2"/>
  <c r="E44" i="2"/>
  <c r="E45" i="2"/>
  <c r="E46" i="2"/>
  <c r="E47" i="2"/>
  <c r="E48" i="2"/>
  <c r="E49" i="2"/>
  <c r="E50" i="2"/>
  <c r="E51" i="2"/>
  <c r="E52" i="2"/>
  <c r="E53" i="2"/>
  <c r="E220" i="2"/>
  <c r="E54" i="2"/>
  <c r="E55" i="2"/>
  <c r="E182" i="2"/>
  <c r="E183" i="2"/>
  <c r="E184" i="2"/>
  <c r="E185" i="2"/>
  <c r="E56" i="2"/>
  <c r="E57" i="2"/>
  <c r="E222" i="2"/>
  <c r="E58" i="2"/>
  <c r="E59" i="2"/>
  <c r="E218" i="2"/>
  <c r="E60" i="2"/>
  <c r="E190" i="2"/>
  <c r="E61" i="2"/>
  <c r="E62" i="2"/>
  <c r="E63" i="2"/>
  <c r="E64" i="2"/>
  <c r="E65" i="2"/>
  <c r="E204" i="2"/>
  <c r="E66" i="2"/>
  <c r="E67" i="2"/>
  <c r="E68" i="2"/>
  <c r="E175" i="2"/>
  <c r="E224" i="2"/>
  <c r="E225" i="2"/>
  <c r="E186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38" i="2"/>
  <c r="E39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7" i="2"/>
  <c r="E148" i="2"/>
  <c r="E146" i="2"/>
  <c r="E149" i="2"/>
  <c r="E150" i="2"/>
  <c r="E151" i="2"/>
  <c r="E152" i="2"/>
  <c r="E205" i="2"/>
  <c r="E153" i="2"/>
  <c r="E196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203" i="2"/>
  <c r="E172" i="2"/>
  <c r="E173" i="2"/>
  <c r="E174" i="2"/>
  <c r="E176" i="2"/>
  <c r="E177" i="2"/>
  <c r="E178" i="2"/>
  <c r="E179" i="2"/>
  <c r="E180" i="2"/>
  <c r="E181" i="2"/>
  <c r="E187" i="2"/>
  <c r="E188" i="2"/>
  <c r="E194" i="2"/>
  <c r="E195" i="2"/>
  <c r="E197" i="2"/>
  <c r="E198" i="2"/>
  <c r="E193" i="2"/>
  <c r="E199" i="2"/>
  <c r="E200" i="2"/>
  <c r="E201" i="2"/>
  <c r="E202" i="2"/>
  <c r="E24" i="2"/>
  <c r="N1129" i="2" l="1"/>
  <c r="O1129" i="2"/>
  <c r="M1129" i="2"/>
  <c r="F1129" i="2"/>
  <c r="M1192" i="2"/>
  <c r="N1192" i="2"/>
  <c r="O1192" i="2"/>
  <c r="F1192" i="2"/>
  <c r="O1162" i="2"/>
  <c r="M1162" i="2"/>
  <c r="N1162" i="2"/>
  <c r="F1162" i="2"/>
  <c r="N1161" i="2"/>
  <c r="O1161" i="2"/>
  <c r="M1161" i="2"/>
  <c r="F1161" i="2"/>
  <c r="M1068" i="2"/>
  <c r="N1068" i="2"/>
  <c r="O1068" i="2"/>
  <c r="F1068" i="2"/>
  <c r="O1227" i="2"/>
  <c r="N1227" i="2"/>
  <c r="M1227" i="2"/>
  <c r="F1227" i="2"/>
  <c r="M1152" i="2"/>
  <c r="N1152" i="2"/>
  <c r="O1152" i="2"/>
  <c r="F1152" i="2"/>
  <c r="M1128" i="2"/>
  <c r="N1128" i="2"/>
  <c r="O1128" i="2"/>
  <c r="F1128" i="2"/>
  <c r="M1088" i="2"/>
  <c r="N1088" i="2"/>
  <c r="O1088" i="2"/>
  <c r="F1088" i="2"/>
  <c r="M1156" i="2"/>
  <c r="N1156" i="2"/>
  <c r="O1156" i="2"/>
  <c r="F1156" i="2"/>
  <c r="N1023" i="2"/>
  <c r="M1023" i="2"/>
  <c r="O1023" i="2"/>
  <c r="F1023" i="2"/>
  <c r="O1038" i="2"/>
  <c r="M1038" i="2"/>
  <c r="N1038" i="2"/>
  <c r="F1038" i="2"/>
  <c r="M1224" i="2"/>
  <c r="O1224" i="2"/>
  <c r="N1224" i="2"/>
  <c r="F1224" i="2"/>
  <c r="M1225" i="2"/>
  <c r="N1225" i="2"/>
  <c r="O1225" i="2"/>
  <c r="F1225" i="2"/>
  <c r="M1245" i="2"/>
  <c r="N1245" i="2"/>
  <c r="O1245" i="2"/>
  <c r="F1245" i="2"/>
  <c r="M1071" i="2"/>
  <c r="N1071" i="2"/>
  <c r="O1071" i="2"/>
  <c r="F1071" i="2"/>
  <c r="M1096" i="2"/>
  <c r="N1096" i="2"/>
  <c r="O1096" i="2"/>
  <c r="F1096" i="2"/>
  <c r="O1166" i="2"/>
  <c r="M1166" i="2"/>
  <c r="N1166" i="2"/>
  <c r="F1166" i="2"/>
  <c r="N1081" i="2"/>
  <c r="O1081" i="2"/>
  <c r="M1081" i="2"/>
  <c r="F1081" i="2"/>
  <c r="N1209" i="2"/>
  <c r="M1209" i="2"/>
  <c r="O1209" i="2"/>
  <c r="F1209" i="2"/>
  <c r="O1066" i="2"/>
  <c r="M1066" i="2"/>
  <c r="N1066" i="2"/>
  <c r="F1066" i="2"/>
  <c r="O1126" i="2"/>
  <c r="M1126" i="2"/>
  <c r="N1126" i="2"/>
  <c r="F1126" i="2"/>
  <c r="N1101" i="2"/>
  <c r="O1101" i="2"/>
  <c r="M1101" i="2"/>
  <c r="F1101" i="2"/>
  <c r="M1229" i="2"/>
  <c r="N1229" i="2"/>
  <c r="O1229" i="2"/>
  <c r="F1229" i="2"/>
  <c r="M1140" i="2"/>
  <c r="N1140" i="2"/>
  <c r="O1140" i="2"/>
  <c r="F1140" i="2"/>
  <c r="M1044" i="2"/>
  <c r="N1044" i="2"/>
  <c r="O1044" i="2"/>
  <c r="F1044" i="2"/>
  <c r="O1210" i="2"/>
  <c r="M1210" i="2"/>
  <c r="N1210" i="2"/>
  <c r="F1210" i="2"/>
  <c r="O1082" i="2"/>
  <c r="M1082" i="2"/>
  <c r="N1082" i="2"/>
  <c r="F1082" i="2"/>
  <c r="N1015" i="2"/>
  <c r="M1015" i="2"/>
  <c r="O1015" i="2"/>
  <c r="F1015" i="2"/>
  <c r="M1123" i="2"/>
  <c r="N1123" i="2"/>
  <c r="O1123" i="2"/>
  <c r="F1123" i="2"/>
  <c r="M1187" i="2"/>
  <c r="N1187" i="2"/>
  <c r="O1187" i="2"/>
  <c r="F1187" i="2"/>
  <c r="M1208" i="2"/>
  <c r="O1208" i="2"/>
  <c r="N1208" i="2"/>
  <c r="F1208" i="2"/>
  <c r="O1014" i="2"/>
  <c r="M1014" i="2"/>
  <c r="N1014" i="2"/>
  <c r="F1014" i="2"/>
  <c r="N1049" i="2"/>
  <c r="O1049" i="2"/>
  <c r="M1049" i="2"/>
  <c r="F1049" i="2"/>
  <c r="N1153" i="2"/>
  <c r="O1153" i="2"/>
  <c r="M1153" i="2"/>
  <c r="F1153" i="2"/>
  <c r="M1168" i="2"/>
  <c r="N1168" i="2"/>
  <c r="O1168" i="2"/>
  <c r="F1168" i="2"/>
  <c r="N1238" i="2"/>
  <c r="M1238" i="2"/>
  <c r="O1238" i="2"/>
  <c r="F1238" i="2"/>
  <c r="N1029" i="2"/>
  <c r="M1029" i="2"/>
  <c r="O1029" i="2"/>
  <c r="F1029" i="2"/>
  <c r="N1173" i="2"/>
  <c r="O1173" i="2"/>
  <c r="M1173" i="2"/>
  <c r="F1173" i="2"/>
  <c r="M1196" i="2"/>
  <c r="O1196" i="2"/>
  <c r="N1196" i="2"/>
  <c r="F1196" i="2"/>
  <c r="M1072" i="2"/>
  <c r="N1072" i="2"/>
  <c r="O1072" i="2"/>
  <c r="F1072" i="2"/>
  <c r="M1008" i="2"/>
  <c r="N1008" i="2"/>
  <c r="O1008" i="2"/>
  <c r="F1008" i="2"/>
  <c r="O1138" i="2"/>
  <c r="M1138" i="2"/>
  <c r="N1138" i="2"/>
  <c r="F1138" i="2"/>
  <c r="M1043" i="2"/>
  <c r="N1043" i="2"/>
  <c r="O1043" i="2"/>
  <c r="F1043" i="2"/>
  <c r="M1095" i="2"/>
  <c r="N1095" i="2"/>
  <c r="O1095" i="2"/>
  <c r="F1095" i="2"/>
  <c r="M1159" i="2"/>
  <c r="N1159" i="2"/>
  <c r="O1159" i="2"/>
  <c r="F1159" i="2"/>
  <c r="O1223" i="2"/>
  <c r="M1223" i="2"/>
  <c r="N1223" i="2"/>
  <c r="F1223" i="2"/>
  <c r="M1112" i="2"/>
  <c r="N1112" i="2"/>
  <c r="O1112" i="2"/>
  <c r="F1112" i="2"/>
  <c r="O1182" i="2"/>
  <c r="M1182" i="2"/>
  <c r="N1182" i="2"/>
  <c r="F1182" i="2"/>
  <c r="N1001" i="2"/>
  <c r="O1001" i="2"/>
  <c r="M1001" i="2"/>
  <c r="F1001" i="2"/>
  <c r="N1201" i="2"/>
  <c r="M1201" i="2"/>
  <c r="O1201" i="2"/>
  <c r="F1201" i="2"/>
  <c r="O1074" i="2"/>
  <c r="M1074" i="2"/>
  <c r="N1074" i="2"/>
  <c r="F1074" i="2"/>
  <c r="O1142" i="2"/>
  <c r="M1142" i="2"/>
  <c r="N1142" i="2"/>
  <c r="F1142" i="2"/>
  <c r="N1093" i="2"/>
  <c r="O1093" i="2"/>
  <c r="M1093" i="2"/>
  <c r="F1093" i="2"/>
  <c r="N1221" i="2"/>
  <c r="O1221" i="2"/>
  <c r="M1221" i="2"/>
  <c r="F1221" i="2"/>
  <c r="M1148" i="2"/>
  <c r="N1148" i="2"/>
  <c r="O1148" i="2"/>
  <c r="F1148" i="2"/>
  <c r="M1048" i="2"/>
  <c r="N1048" i="2"/>
  <c r="O1048" i="2"/>
  <c r="F1048" i="2"/>
  <c r="O1218" i="2"/>
  <c r="M1218" i="2"/>
  <c r="N1218" i="2"/>
  <c r="F1218" i="2"/>
  <c r="O1090" i="2"/>
  <c r="M1090" i="2"/>
  <c r="N1090" i="2"/>
  <c r="F1090" i="2"/>
  <c r="N1019" i="2"/>
  <c r="M1019" i="2"/>
  <c r="O1019" i="2"/>
  <c r="F1019" i="2"/>
  <c r="M1119" i="2"/>
  <c r="N1119" i="2"/>
  <c r="O1119" i="2"/>
  <c r="F1119" i="2"/>
  <c r="M1183" i="2"/>
  <c r="N1183" i="2"/>
  <c r="O1183" i="2"/>
  <c r="F1183" i="2"/>
  <c r="N1149" i="2"/>
  <c r="O1149" i="2"/>
  <c r="M1149" i="2"/>
  <c r="F1149" i="2"/>
  <c r="N1073" i="2"/>
  <c r="O1073" i="2"/>
  <c r="M1073" i="2"/>
  <c r="F1073" i="2"/>
  <c r="M1055" i="2"/>
  <c r="N1055" i="2"/>
  <c r="O1055" i="2"/>
  <c r="F1055" i="2"/>
  <c r="M1222" i="2"/>
  <c r="N1222" i="2"/>
  <c r="O1222" i="2"/>
  <c r="F1222" i="2"/>
  <c r="O1130" i="2"/>
  <c r="M1130" i="2"/>
  <c r="N1130" i="2"/>
  <c r="F1130" i="2"/>
  <c r="M1216" i="2"/>
  <c r="O1216" i="2"/>
  <c r="N1216" i="2"/>
  <c r="F1216" i="2"/>
  <c r="N1181" i="2"/>
  <c r="O1181" i="2"/>
  <c r="M1181" i="2"/>
  <c r="F1181" i="2"/>
  <c r="O1198" i="2"/>
  <c r="M1198" i="2"/>
  <c r="N1198" i="2"/>
  <c r="F1198" i="2"/>
  <c r="O1158" i="2"/>
  <c r="M1158" i="2"/>
  <c r="N1158" i="2"/>
  <c r="F1158" i="2"/>
  <c r="M1052" i="2"/>
  <c r="N1052" i="2"/>
  <c r="O1052" i="2"/>
  <c r="F1052" i="2"/>
  <c r="M1115" i="2"/>
  <c r="N1115" i="2"/>
  <c r="O1115" i="2"/>
  <c r="F1115" i="2"/>
  <c r="O1018" i="2"/>
  <c r="M1018" i="2"/>
  <c r="N1018" i="2"/>
  <c r="F1018" i="2"/>
  <c r="O1070" i="2"/>
  <c r="M1070" i="2"/>
  <c r="N1070" i="2"/>
  <c r="F1070" i="2"/>
  <c r="O1050" i="2"/>
  <c r="M1050" i="2"/>
  <c r="N1050" i="2"/>
  <c r="F1050" i="2"/>
  <c r="M1124" i="2"/>
  <c r="N1124" i="2"/>
  <c r="O1124" i="2"/>
  <c r="F1124" i="2"/>
  <c r="M1007" i="2"/>
  <c r="N1007" i="2"/>
  <c r="O1007" i="2"/>
  <c r="F1007" i="2"/>
  <c r="O1054" i="2"/>
  <c r="M1054" i="2"/>
  <c r="N1054" i="2"/>
  <c r="F1054" i="2"/>
  <c r="O1102" i="2"/>
  <c r="M1102" i="2"/>
  <c r="N1102" i="2"/>
  <c r="F1102" i="2"/>
  <c r="N1113" i="2"/>
  <c r="O1113" i="2"/>
  <c r="M1113" i="2"/>
  <c r="F1113" i="2"/>
  <c r="M1241" i="2"/>
  <c r="N1241" i="2"/>
  <c r="O1241" i="2"/>
  <c r="F1241" i="2"/>
  <c r="O1034" i="2"/>
  <c r="M1034" i="2"/>
  <c r="N1034" i="2"/>
  <c r="F1034" i="2"/>
  <c r="N1069" i="2"/>
  <c r="O1069" i="2"/>
  <c r="M1069" i="2"/>
  <c r="F1069" i="2"/>
  <c r="N1133" i="2"/>
  <c r="O1133" i="2"/>
  <c r="M1133" i="2"/>
  <c r="F1133" i="2"/>
  <c r="M1236" i="2"/>
  <c r="N1236" i="2"/>
  <c r="O1236" i="2"/>
  <c r="F1236" i="2"/>
  <c r="M1108" i="2"/>
  <c r="N1108" i="2"/>
  <c r="O1108" i="2"/>
  <c r="F1108" i="2"/>
  <c r="M1028" i="2"/>
  <c r="O1028" i="2"/>
  <c r="N1028" i="2"/>
  <c r="F1028" i="2"/>
  <c r="O1178" i="2"/>
  <c r="M1178" i="2"/>
  <c r="N1178" i="2"/>
  <c r="F1178" i="2"/>
  <c r="M1063" i="2"/>
  <c r="N1063" i="2"/>
  <c r="O1063" i="2"/>
  <c r="F1063" i="2"/>
  <c r="M999" i="2"/>
  <c r="N999" i="2"/>
  <c r="O999" i="2"/>
  <c r="F999" i="2"/>
  <c r="M1139" i="2"/>
  <c r="N1139" i="2"/>
  <c r="O1139" i="2"/>
  <c r="F1139" i="2"/>
  <c r="N1203" i="2"/>
  <c r="O1203" i="2"/>
  <c r="M1203" i="2"/>
  <c r="F1203" i="2"/>
  <c r="M1144" i="2"/>
  <c r="N1144" i="2"/>
  <c r="O1144" i="2"/>
  <c r="F1144" i="2"/>
  <c r="O1214" i="2"/>
  <c r="M1214" i="2"/>
  <c r="N1214" i="2"/>
  <c r="F1214" i="2"/>
  <c r="N1017" i="2"/>
  <c r="O1017" i="2"/>
  <c r="M1017" i="2"/>
  <c r="F1017" i="2"/>
  <c r="N1185" i="2"/>
  <c r="O1185" i="2"/>
  <c r="M1185" i="2"/>
  <c r="F1185" i="2"/>
  <c r="M1104" i="2"/>
  <c r="N1104" i="2"/>
  <c r="O1104" i="2"/>
  <c r="F1104" i="2"/>
  <c r="O1174" i="2"/>
  <c r="M1174" i="2"/>
  <c r="N1174" i="2"/>
  <c r="F1174" i="2"/>
  <c r="N1077" i="2"/>
  <c r="O1077" i="2"/>
  <c r="M1077" i="2"/>
  <c r="F1077" i="2"/>
  <c r="N1205" i="2"/>
  <c r="O1205" i="2"/>
  <c r="M1205" i="2"/>
  <c r="F1205" i="2"/>
  <c r="M1164" i="2"/>
  <c r="N1164" i="2"/>
  <c r="O1164" i="2"/>
  <c r="F1164" i="2"/>
  <c r="M1056" i="2"/>
  <c r="N1056" i="2"/>
  <c r="O1056" i="2"/>
  <c r="F1056" i="2"/>
  <c r="N1234" i="2"/>
  <c r="O1234" i="2"/>
  <c r="M1234" i="2"/>
  <c r="F1234" i="2"/>
  <c r="O1106" i="2"/>
  <c r="M1106" i="2"/>
  <c r="N1106" i="2"/>
  <c r="F1106" i="2"/>
  <c r="N1027" i="2"/>
  <c r="M1027" i="2"/>
  <c r="O1027" i="2"/>
  <c r="F1027" i="2"/>
  <c r="M1111" i="2"/>
  <c r="N1111" i="2"/>
  <c r="O1111" i="2"/>
  <c r="F1111" i="2"/>
  <c r="M1175" i="2"/>
  <c r="N1175" i="2"/>
  <c r="O1175" i="2"/>
  <c r="F1175" i="2"/>
  <c r="O1239" i="2"/>
  <c r="N1239" i="2"/>
  <c r="M1239" i="2"/>
  <c r="F1239" i="2"/>
  <c r="O1062" i="2"/>
  <c r="M1062" i="2"/>
  <c r="N1062" i="2"/>
  <c r="F1062" i="2"/>
  <c r="O1118" i="2"/>
  <c r="M1118" i="2"/>
  <c r="N1118" i="2"/>
  <c r="F1118" i="2"/>
  <c r="N1105" i="2"/>
  <c r="O1105" i="2"/>
  <c r="M1105" i="2"/>
  <c r="F1105" i="2"/>
  <c r="M1233" i="2"/>
  <c r="N1233" i="2"/>
  <c r="O1233" i="2"/>
  <c r="F1233" i="2"/>
  <c r="O1042" i="2"/>
  <c r="M1042" i="2"/>
  <c r="N1042" i="2"/>
  <c r="F1042" i="2"/>
  <c r="O1078" i="2"/>
  <c r="M1078" i="2"/>
  <c r="N1078" i="2"/>
  <c r="F1078" i="2"/>
  <c r="N1125" i="2"/>
  <c r="O1125" i="2"/>
  <c r="M1125" i="2"/>
  <c r="F1125" i="2"/>
  <c r="M1244" i="2"/>
  <c r="N1244" i="2"/>
  <c r="O1244" i="2"/>
  <c r="F1244" i="2"/>
  <c r="M1116" i="2"/>
  <c r="N1116" i="2"/>
  <c r="O1116" i="2"/>
  <c r="F1116" i="2"/>
  <c r="M1032" i="2"/>
  <c r="N1032" i="2"/>
  <c r="O1032" i="2"/>
  <c r="F1032" i="2"/>
  <c r="O1186" i="2"/>
  <c r="M1186" i="2"/>
  <c r="N1186" i="2"/>
  <c r="F1186" i="2"/>
  <c r="M1067" i="2"/>
  <c r="N1067" i="2"/>
  <c r="O1067" i="2"/>
  <c r="F1067" i="2"/>
  <c r="M1003" i="2"/>
  <c r="N1003" i="2"/>
  <c r="O1003" i="2"/>
  <c r="F1003" i="2"/>
  <c r="M1135" i="2"/>
  <c r="N1135" i="2"/>
  <c r="O1135" i="2"/>
  <c r="F1135" i="2"/>
  <c r="N1199" i="2"/>
  <c r="M1199" i="2"/>
  <c r="O1199" i="2"/>
  <c r="F1199" i="2"/>
  <c r="M1020" i="2"/>
  <c r="O1020" i="2"/>
  <c r="N1020" i="2"/>
  <c r="F1020" i="2"/>
  <c r="N1053" i="2"/>
  <c r="O1053" i="2"/>
  <c r="M1053" i="2"/>
  <c r="F1053" i="2"/>
  <c r="M1147" i="2"/>
  <c r="N1147" i="2"/>
  <c r="O1147" i="2"/>
  <c r="F1147" i="2"/>
  <c r="N1021" i="2"/>
  <c r="M1021" i="2"/>
  <c r="O1021" i="2"/>
  <c r="F1021" i="2"/>
  <c r="M1039" i="2"/>
  <c r="N1039" i="2"/>
  <c r="O1039" i="2"/>
  <c r="F1039" i="2"/>
  <c r="M1160" i="2"/>
  <c r="N1160" i="2"/>
  <c r="O1160" i="2"/>
  <c r="F1160" i="2"/>
  <c r="M1004" i="2"/>
  <c r="N1004" i="2"/>
  <c r="O1004" i="2"/>
  <c r="F1004" i="2"/>
  <c r="N1009" i="2"/>
  <c r="O1009" i="2"/>
  <c r="M1009" i="2"/>
  <c r="F1009" i="2"/>
  <c r="N1085" i="2"/>
  <c r="O1085" i="2"/>
  <c r="M1085" i="2"/>
  <c r="F1085" i="2"/>
  <c r="N1226" i="2"/>
  <c r="M1226" i="2"/>
  <c r="O1226" i="2"/>
  <c r="F1226" i="2"/>
  <c r="M1179" i="2"/>
  <c r="N1179" i="2"/>
  <c r="O1179" i="2"/>
  <c r="F1179" i="2"/>
  <c r="M1092" i="2"/>
  <c r="N1092" i="2"/>
  <c r="O1092" i="2"/>
  <c r="F1092" i="2"/>
  <c r="O1134" i="2"/>
  <c r="M1134" i="2"/>
  <c r="N1134" i="2"/>
  <c r="F1134" i="2"/>
  <c r="O1094" i="2"/>
  <c r="M1094" i="2"/>
  <c r="N1094" i="2"/>
  <c r="F1094" i="2"/>
  <c r="M1036" i="2"/>
  <c r="N1036" i="2"/>
  <c r="O1036" i="2"/>
  <c r="F1036" i="2"/>
  <c r="M1131" i="2"/>
  <c r="N1131" i="2"/>
  <c r="O1131" i="2"/>
  <c r="F1131" i="2"/>
  <c r="O1022" i="2"/>
  <c r="M1022" i="2"/>
  <c r="N1022" i="2"/>
  <c r="F1022" i="2"/>
  <c r="N1057" i="2"/>
  <c r="O1057" i="2"/>
  <c r="M1057" i="2"/>
  <c r="F1057" i="2"/>
  <c r="N1145" i="2"/>
  <c r="O1145" i="2"/>
  <c r="M1145" i="2"/>
  <c r="F1145" i="2"/>
  <c r="M1184" i="2"/>
  <c r="N1184" i="2"/>
  <c r="O1184" i="2"/>
  <c r="F1184" i="2"/>
  <c r="O1002" i="2"/>
  <c r="M1002" i="2"/>
  <c r="N1002" i="2"/>
  <c r="F1002" i="2"/>
  <c r="N1037" i="2"/>
  <c r="O1037" i="2"/>
  <c r="M1037" i="2"/>
  <c r="F1037" i="2"/>
  <c r="N1165" i="2"/>
  <c r="O1165" i="2"/>
  <c r="M1165" i="2"/>
  <c r="F1165" i="2"/>
  <c r="M1204" i="2"/>
  <c r="O1204" i="2"/>
  <c r="N1204" i="2"/>
  <c r="F1204" i="2"/>
  <c r="M1076" i="2"/>
  <c r="N1076" i="2"/>
  <c r="O1076" i="2"/>
  <c r="F1076" i="2"/>
  <c r="M1012" i="2"/>
  <c r="O1012" i="2"/>
  <c r="N1012" i="2"/>
  <c r="F1012" i="2"/>
  <c r="O1146" i="2"/>
  <c r="M1146" i="2"/>
  <c r="N1146" i="2"/>
  <c r="F1146" i="2"/>
  <c r="M1047" i="2"/>
  <c r="N1047" i="2"/>
  <c r="O1047" i="2"/>
  <c r="F1047" i="2"/>
  <c r="M1091" i="2"/>
  <c r="N1091" i="2"/>
  <c r="O1091" i="2"/>
  <c r="F1091" i="2"/>
  <c r="M1155" i="2"/>
  <c r="N1155" i="2"/>
  <c r="O1155" i="2"/>
  <c r="F1155" i="2"/>
  <c r="N1219" i="2"/>
  <c r="O1219" i="2"/>
  <c r="M1219" i="2"/>
  <c r="F1219" i="2"/>
  <c r="M1080" i="2"/>
  <c r="N1080" i="2"/>
  <c r="O1080" i="2"/>
  <c r="F1080" i="2"/>
  <c r="O1150" i="2"/>
  <c r="M1150" i="2"/>
  <c r="N1150" i="2"/>
  <c r="F1150" i="2"/>
  <c r="N1089" i="2"/>
  <c r="O1089" i="2"/>
  <c r="M1089" i="2"/>
  <c r="F1089" i="2"/>
  <c r="N1217" i="2"/>
  <c r="M1217" i="2"/>
  <c r="O1217" i="2"/>
  <c r="F1217" i="2"/>
  <c r="O1058" i="2"/>
  <c r="M1058" i="2"/>
  <c r="N1058" i="2"/>
  <c r="F1058" i="2"/>
  <c r="O1110" i="2"/>
  <c r="M1110" i="2"/>
  <c r="N1110" i="2"/>
  <c r="F1110" i="2"/>
  <c r="N1109" i="2"/>
  <c r="O1109" i="2"/>
  <c r="M1109" i="2"/>
  <c r="F1109" i="2"/>
  <c r="M1237" i="2"/>
  <c r="N1237" i="2"/>
  <c r="O1237" i="2"/>
  <c r="F1237" i="2"/>
  <c r="M1132" i="2"/>
  <c r="N1132" i="2"/>
  <c r="O1132" i="2"/>
  <c r="F1132" i="2"/>
  <c r="M1040" i="2"/>
  <c r="N1040" i="2"/>
  <c r="O1040" i="2"/>
  <c r="F1040" i="2"/>
  <c r="O1202" i="2"/>
  <c r="M1202" i="2"/>
  <c r="N1202" i="2"/>
  <c r="F1202" i="2"/>
  <c r="M1075" i="2"/>
  <c r="N1075" i="2"/>
  <c r="O1075" i="2"/>
  <c r="F1075" i="2"/>
  <c r="N1011" i="2"/>
  <c r="M1011" i="2"/>
  <c r="O1011" i="2"/>
  <c r="F1011" i="2"/>
  <c r="M1127" i="2"/>
  <c r="N1127" i="2"/>
  <c r="O1127" i="2"/>
  <c r="F1127" i="2"/>
  <c r="M1191" i="2"/>
  <c r="N1191" i="2"/>
  <c r="O1191" i="2"/>
  <c r="F1191" i="2"/>
  <c r="M1240" i="2"/>
  <c r="O1240" i="2"/>
  <c r="N1240" i="2"/>
  <c r="F1240" i="2"/>
  <c r="M1030" i="2"/>
  <c r="O1030" i="2"/>
  <c r="N1030" i="2"/>
  <c r="F1030" i="2"/>
  <c r="N1065" i="2"/>
  <c r="O1065" i="2"/>
  <c r="M1065" i="2"/>
  <c r="F1065" i="2"/>
  <c r="N1137" i="2"/>
  <c r="O1137" i="2"/>
  <c r="M1137" i="2"/>
  <c r="F1137" i="2"/>
  <c r="M1200" i="2"/>
  <c r="O1200" i="2"/>
  <c r="N1200" i="2"/>
  <c r="F1200" i="2"/>
  <c r="O1010" i="2"/>
  <c r="M1010" i="2"/>
  <c r="N1010" i="2"/>
  <c r="F1010" i="2"/>
  <c r="N1045" i="2"/>
  <c r="O1045" i="2"/>
  <c r="M1045" i="2"/>
  <c r="F1045" i="2"/>
  <c r="N1157" i="2"/>
  <c r="O1157" i="2"/>
  <c r="M1157" i="2"/>
  <c r="F1157" i="2"/>
  <c r="M1212" i="2"/>
  <c r="O1212" i="2"/>
  <c r="N1212" i="2"/>
  <c r="F1212" i="2"/>
  <c r="M1084" i="2"/>
  <c r="N1084" i="2"/>
  <c r="O1084" i="2"/>
  <c r="F1084" i="2"/>
  <c r="M1016" i="2"/>
  <c r="O1016" i="2"/>
  <c r="N1016" i="2"/>
  <c r="F1016" i="2"/>
  <c r="O1154" i="2"/>
  <c r="M1154" i="2"/>
  <c r="N1154" i="2"/>
  <c r="F1154" i="2"/>
  <c r="M1051" i="2"/>
  <c r="N1051" i="2"/>
  <c r="O1051" i="2"/>
  <c r="F1051" i="2"/>
  <c r="M1087" i="2"/>
  <c r="N1087" i="2"/>
  <c r="O1087" i="2"/>
  <c r="F1087" i="2"/>
  <c r="M1151" i="2"/>
  <c r="N1151" i="2"/>
  <c r="O1151" i="2"/>
  <c r="F1151" i="2"/>
  <c r="N1215" i="2"/>
  <c r="M1215" i="2"/>
  <c r="O1215" i="2"/>
  <c r="F1215" i="2"/>
  <c r="M1083" i="2"/>
  <c r="N1083" i="2"/>
  <c r="O1083" i="2"/>
  <c r="F1083" i="2"/>
  <c r="M1220" i="2"/>
  <c r="O1220" i="2"/>
  <c r="N1220" i="2"/>
  <c r="F1220" i="2"/>
  <c r="O1006" i="2"/>
  <c r="M1006" i="2"/>
  <c r="N1006" i="2"/>
  <c r="F1006" i="2"/>
  <c r="M1188" i="2"/>
  <c r="N1188" i="2"/>
  <c r="O1188" i="2"/>
  <c r="F1188" i="2"/>
  <c r="M1099" i="2"/>
  <c r="N1099" i="2"/>
  <c r="O1099" i="2"/>
  <c r="F1099" i="2"/>
  <c r="N1041" i="2"/>
  <c r="O1041" i="2"/>
  <c r="M1041" i="2"/>
  <c r="F1041" i="2"/>
  <c r="M1163" i="2"/>
  <c r="N1163" i="2"/>
  <c r="O1163" i="2"/>
  <c r="F1163" i="2"/>
  <c r="N1193" i="2"/>
  <c r="O1193" i="2"/>
  <c r="M1193" i="2"/>
  <c r="F1193" i="2"/>
  <c r="N1213" i="2"/>
  <c r="M1213" i="2"/>
  <c r="O1213" i="2"/>
  <c r="F1213" i="2"/>
  <c r="O1098" i="2"/>
  <c r="M1098" i="2"/>
  <c r="N1098" i="2"/>
  <c r="F1098" i="2"/>
  <c r="O1243" i="2"/>
  <c r="N1243" i="2"/>
  <c r="M1243" i="2"/>
  <c r="F1243" i="2"/>
  <c r="N1211" i="2"/>
  <c r="O1211" i="2"/>
  <c r="M1211" i="2"/>
  <c r="F1211" i="2"/>
  <c r="N1097" i="2"/>
  <c r="O1097" i="2"/>
  <c r="M1097" i="2"/>
  <c r="F1097" i="2"/>
  <c r="N1117" i="2"/>
  <c r="O1117" i="2"/>
  <c r="M1117" i="2"/>
  <c r="F1117" i="2"/>
  <c r="O1194" i="2"/>
  <c r="M1194" i="2"/>
  <c r="N1194" i="2"/>
  <c r="F1194" i="2"/>
  <c r="N1195" i="2"/>
  <c r="O1195" i="2"/>
  <c r="M1195" i="2"/>
  <c r="F1195" i="2"/>
  <c r="N1230" i="2"/>
  <c r="O1230" i="2"/>
  <c r="M1230" i="2"/>
  <c r="F1230" i="2"/>
  <c r="N1025" i="2"/>
  <c r="O1025" i="2"/>
  <c r="M1025" i="2"/>
  <c r="F1025" i="2"/>
  <c r="N1177" i="2"/>
  <c r="O1177" i="2"/>
  <c r="M1177" i="2"/>
  <c r="F1177" i="2"/>
  <c r="M1120" i="2"/>
  <c r="N1120" i="2"/>
  <c r="O1120" i="2"/>
  <c r="F1120" i="2"/>
  <c r="O1190" i="2"/>
  <c r="M1190" i="2"/>
  <c r="N1190" i="2"/>
  <c r="F1190" i="2"/>
  <c r="N1005" i="2"/>
  <c r="O1005" i="2"/>
  <c r="M1005" i="2"/>
  <c r="F1005" i="2"/>
  <c r="N1197" i="2"/>
  <c r="O1197" i="2"/>
  <c r="M1197" i="2"/>
  <c r="F1197" i="2"/>
  <c r="M1172" i="2"/>
  <c r="N1172" i="2"/>
  <c r="O1172" i="2"/>
  <c r="F1172" i="2"/>
  <c r="M1060" i="2"/>
  <c r="N1060" i="2"/>
  <c r="O1060" i="2"/>
  <c r="F1060" i="2"/>
  <c r="N1242" i="2"/>
  <c r="O1242" i="2"/>
  <c r="M1242" i="2"/>
  <c r="F1242" i="2"/>
  <c r="O1114" i="2"/>
  <c r="M1114" i="2"/>
  <c r="N1114" i="2"/>
  <c r="F1114" i="2"/>
  <c r="M1031" i="2"/>
  <c r="N1031" i="2"/>
  <c r="O1031" i="2"/>
  <c r="F1031" i="2"/>
  <c r="M1107" i="2"/>
  <c r="N1107" i="2"/>
  <c r="O1107" i="2"/>
  <c r="F1107" i="2"/>
  <c r="M1171" i="2"/>
  <c r="N1171" i="2"/>
  <c r="O1171" i="2"/>
  <c r="F1171" i="2"/>
  <c r="O1235" i="2"/>
  <c r="N1235" i="2"/>
  <c r="M1235" i="2"/>
  <c r="F1235" i="2"/>
  <c r="O1046" i="2"/>
  <c r="M1046" i="2"/>
  <c r="N1046" i="2"/>
  <c r="F1046" i="2"/>
  <c r="O1086" i="2"/>
  <c r="M1086" i="2"/>
  <c r="N1086" i="2"/>
  <c r="F1086" i="2"/>
  <c r="N1121" i="2"/>
  <c r="O1121" i="2"/>
  <c r="M1121" i="2"/>
  <c r="F1121" i="2"/>
  <c r="O1232" i="2"/>
  <c r="M1232" i="2"/>
  <c r="N1232" i="2"/>
  <c r="F1232" i="2"/>
  <c r="O1026" i="2"/>
  <c r="M1026" i="2"/>
  <c r="N1026" i="2"/>
  <c r="F1026" i="2"/>
  <c r="N1061" i="2"/>
  <c r="O1061" i="2"/>
  <c r="M1061" i="2"/>
  <c r="F1061" i="2"/>
  <c r="N1141" i="2"/>
  <c r="O1141" i="2"/>
  <c r="M1141" i="2"/>
  <c r="F1141" i="2"/>
  <c r="M1228" i="2"/>
  <c r="O1228" i="2"/>
  <c r="N1228" i="2"/>
  <c r="F1228" i="2"/>
  <c r="M1100" i="2"/>
  <c r="N1100" i="2"/>
  <c r="O1100" i="2"/>
  <c r="F1100" i="2"/>
  <c r="M1024" i="2"/>
  <c r="O1024" i="2"/>
  <c r="N1024" i="2"/>
  <c r="F1024" i="2"/>
  <c r="O1170" i="2"/>
  <c r="M1170" i="2"/>
  <c r="N1170" i="2"/>
  <c r="F1170" i="2"/>
  <c r="M1059" i="2"/>
  <c r="N1059" i="2"/>
  <c r="O1059" i="2"/>
  <c r="F1059" i="2"/>
  <c r="M1079" i="2"/>
  <c r="N1079" i="2"/>
  <c r="O1079" i="2"/>
  <c r="F1079" i="2"/>
  <c r="M1143" i="2"/>
  <c r="N1143" i="2"/>
  <c r="O1143" i="2"/>
  <c r="F1143" i="2"/>
  <c r="N1207" i="2"/>
  <c r="M1207" i="2"/>
  <c r="O1207" i="2"/>
  <c r="F1207" i="2"/>
  <c r="M1176" i="2"/>
  <c r="N1176" i="2"/>
  <c r="O1176" i="2"/>
  <c r="F1176" i="2"/>
  <c r="O998" i="2"/>
  <c r="M998" i="2"/>
  <c r="N998" i="2"/>
  <c r="F998" i="2"/>
  <c r="N1033" i="2"/>
  <c r="O1033" i="2"/>
  <c r="M1033" i="2"/>
  <c r="F1033" i="2"/>
  <c r="N1169" i="2"/>
  <c r="O1169" i="2"/>
  <c r="M1169" i="2"/>
  <c r="F1169" i="2"/>
  <c r="M1136" i="2"/>
  <c r="N1136" i="2"/>
  <c r="O1136" i="2"/>
  <c r="F1136" i="2"/>
  <c r="O1206" i="2"/>
  <c r="M1206" i="2"/>
  <c r="N1206" i="2"/>
  <c r="F1206" i="2"/>
  <c r="N1013" i="2"/>
  <c r="M1013" i="2"/>
  <c r="O1013" i="2"/>
  <c r="F1013" i="2"/>
  <c r="N1189" i="2"/>
  <c r="O1189" i="2"/>
  <c r="M1189" i="2"/>
  <c r="F1189" i="2"/>
  <c r="M1180" i="2"/>
  <c r="N1180" i="2"/>
  <c r="O1180" i="2"/>
  <c r="F1180" i="2"/>
  <c r="M1064" i="2"/>
  <c r="N1064" i="2"/>
  <c r="O1064" i="2"/>
  <c r="F1064" i="2"/>
  <c r="M1000" i="2"/>
  <c r="N1000" i="2"/>
  <c r="O1000" i="2"/>
  <c r="F1000" i="2"/>
  <c r="O1122" i="2"/>
  <c r="M1122" i="2"/>
  <c r="N1122" i="2"/>
  <c r="F1122" i="2"/>
  <c r="M1035" i="2"/>
  <c r="N1035" i="2"/>
  <c r="O1035" i="2"/>
  <c r="F1035" i="2"/>
  <c r="M1103" i="2"/>
  <c r="N1103" i="2"/>
  <c r="O1103" i="2"/>
  <c r="F1103" i="2"/>
  <c r="M1167" i="2"/>
  <c r="N1167" i="2"/>
  <c r="O1167" i="2"/>
  <c r="F1167" i="2"/>
  <c r="O1231" i="2"/>
  <c r="M1231" i="2"/>
  <c r="N1231" i="2"/>
  <c r="F1231" i="2"/>
  <c r="W991" i="2"/>
  <c r="W987" i="2"/>
  <c r="W814" i="2"/>
  <c r="W846" i="2"/>
  <c r="W778" i="2"/>
  <c r="W874" i="2"/>
  <c r="W843" i="2"/>
  <c r="W783" i="2"/>
  <c r="W823" i="2"/>
  <c r="W881" i="2"/>
  <c r="W936" i="2"/>
  <c r="W951" i="2"/>
  <c r="W888" i="2"/>
  <c r="W883" i="2"/>
  <c r="W948" i="2"/>
  <c r="W781" i="2"/>
  <c r="W813" i="2"/>
  <c r="W887" i="2"/>
  <c r="W965" i="2"/>
  <c r="W884" i="2"/>
  <c r="W908" i="2"/>
  <c r="W946" i="2"/>
  <c r="W939" i="2"/>
  <c r="W830" i="2"/>
  <c r="W752" i="2"/>
  <c r="W885" i="2"/>
  <c r="W833" i="2"/>
  <c r="W789" i="2"/>
  <c r="W943" i="2"/>
  <c r="W811" i="2"/>
  <c r="W764" i="2"/>
  <c r="W862" i="2"/>
  <c r="W821" i="2"/>
  <c r="W796" i="2"/>
  <c r="W980" i="2"/>
  <c r="W984" i="2"/>
  <c r="W878" i="2"/>
  <c r="W851" i="2"/>
  <c r="W907" i="2"/>
  <c r="W779" i="2"/>
  <c r="W788" i="2"/>
  <c r="W859" i="2"/>
  <c r="W831" i="2"/>
  <c r="W901" i="2"/>
  <c r="W961" i="2"/>
  <c r="W889" i="2"/>
  <c r="W765" i="2"/>
  <c r="W873" i="2"/>
  <c r="W805" i="2"/>
  <c r="W815" i="2"/>
  <c r="W775" i="2"/>
  <c r="W932" i="2"/>
  <c r="W835" i="2"/>
  <c r="W875" i="2"/>
  <c r="W906" i="2"/>
  <c r="W933" i="2"/>
  <c r="W897" i="2"/>
  <c r="W955" i="2"/>
  <c r="W956" i="2"/>
  <c r="W751" i="2"/>
  <c r="W990" i="2"/>
  <c r="W957" i="2"/>
  <c r="W840" i="2"/>
  <c r="W938" i="2"/>
  <c r="W944" i="2"/>
  <c r="W798" i="2"/>
  <c r="W844" i="2"/>
  <c r="W914" i="2"/>
  <c r="W931" i="2"/>
  <c r="W750" i="2"/>
  <c r="W858" i="2"/>
  <c r="W892" i="2"/>
  <c r="W895" i="2"/>
  <c r="W867" i="2"/>
  <c r="W806" i="2"/>
  <c r="W816" i="2"/>
  <c r="W958" i="2"/>
  <c r="W916" i="2"/>
  <c r="W970" i="2"/>
  <c r="W839" i="2"/>
  <c r="W800" i="2"/>
  <c r="W782" i="2"/>
  <c r="W834" i="2"/>
  <c r="W826" i="2"/>
  <c r="W922" i="2"/>
  <c r="W879" i="2"/>
  <c r="W941" i="2"/>
  <c r="W891" i="2"/>
  <c r="W850" i="2"/>
  <c r="W841" i="2"/>
  <c r="W976" i="2"/>
  <c r="W971" i="2"/>
  <c r="W997" i="2"/>
  <c r="W972" i="2"/>
  <c r="W992" i="2"/>
  <c r="W790" i="2"/>
  <c r="W861" i="2"/>
  <c r="W807" i="2"/>
  <c r="W868" i="2"/>
  <c r="W979" i="2"/>
  <c r="W809" i="2"/>
  <c r="U809" i="2"/>
  <c r="H1129" i="2"/>
  <c r="H1192" i="2"/>
  <c r="H1162" i="2"/>
  <c r="H1161" i="2"/>
  <c r="H1068" i="2"/>
  <c r="H1227" i="2"/>
  <c r="H1152" i="2"/>
  <c r="H1128" i="2"/>
  <c r="H1088" i="2"/>
  <c r="H1156" i="2"/>
  <c r="H1023" i="2"/>
  <c r="H1038" i="2"/>
  <c r="H1224" i="2"/>
  <c r="H1225" i="2"/>
  <c r="A1246" i="2" a="1"/>
  <c r="H1245" i="2"/>
  <c r="H1071" i="2"/>
  <c r="H1096" i="2"/>
  <c r="H1166" i="2"/>
  <c r="H1081" i="2"/>
  <c r="H1209" i="2"/>
  <c r="H1066" i="2"/>
  <c r="H1126" i="2"/>
  <c r="H1101" i="2"/>
  <c r="H1229" i="2"/>
  <c r="H1140" i="2"/>
  <c r="H1044" i="2"/>
  <c r="H1210" i="2"/>
  <c r="H1082" i="2"/>
  <c r="H1015" i="2"/>
  <c r="H1123" i="2"/>
  <c r="H1187" i="2"/>
  <c r="H1208" i="2"/>
  <c r="H1014" i="2"/>
  <c r="H1049" i="2"/>
  <c r="H1153" i="2"/>
  <c r="H1168" i="2"/>
  <c r="H1238" i="2"/>
  <c r="H1029" i="2"/>
  <c r="H1173" i="2"/>
  <c r="H1196" i="2"/>
  <c r="H1072" i="2"/>
  <c r="H1008" i="2"/>
  <c r="H1138" i="2"/>
  <c r="H1043" i="2"/>
  <c r="H1095" i="2"/>
  <c r="H1159" i="2"/>
  <c r="H1223" i="2"/>
  <c r="H1112" i="2"/>
  <c r="H1182" i="2"/>
  <c r="H1001" i="2"/>
  <c r="H1201" i="2"/>
  <c r="H1074" i="2"/>
  <c r="H1142" i="2"/>
  <c r="H1093" i="2"/>
  <c r="H1221" i="2"/>
  <c r="H1148" i="2"/>
  <c r="H1048" i="2"/>
  <c r="H1218" i="2"/>
  <c r="H1090" i="2"/>
  <c r="H1019" i="2"/>
  <c r="H1119" i="2"/>
  <c r="H1183" i="2"/>
  <c r="U886" i="2"/>
  <c r="W886" i="2"/>
  <c r="U934" i="2"/>
  <c r="W934" i="2"/>
  <c r="U982" i="2"/>
  <c r="W982" i="2"/>
  <c r="H1149" i="2"/>
  <c r="H1073" i="2"/>
  <c r="H1055" i="2"/>
  <c r="H1222" i="2"/>
  <c r="H1130" i="2"/>
  <c r="H1216" i="2"/>
  <c r="H1181" i="2"/>
  <c r="H1198" i="2"/>
  <c r="H1158" i="2"/>
  <c r="H1052" i="2"/>
  <c r="H1115" i="2"/>
  <c r="H1018" i="2"/>
  <c r="H1070" i="2"/>
  <c r="H1050" i="2"/>
  <c r="H1124" i="2"/>
  <c r="H1007" i="2"/>
  <c r="H1054" i="2"/>
  <c r="H1102" i="2"/>
  <c r="H1113" i="2"/>
  <c r="H1241" i="2"/>
  <c r="H1034" i="2"/>
  <c r="H1069" i="2"/>
  <c r="H1133" i="2"/>
  <c r="H1236" i="2"/>
  <c r="H1108" i="2"/>
  <c r="H1028" i="2"/>
  <c r="H1178" i="2"/>
  <c r="H1063" i="2"/>
  <c r="H999" i="2"/>
  <c r="H1139" i="2"/>
  <c r="H1203" i="2"/>
  <c r="H1144" i="2"/>
  <c r="H1214" i="2"/>
  <c r="H1017" i="2"/>
  <c r="H1185" i="2"/>
  <c r="H1104" i="2"/>
  <c r="H1174" i="2"/>
  <c r="H1077" i="2"/>
  <c r="H1205" i="2"/>
  <c r="H1164" i="2"/>
  <c r="H1056" i="2"/>
  <c r="H1234" i="2"/>
  <c r="H1106" i="2"/>
  <c r="H1027" i="2"/>
  <c r="H1111" i="2"/>
  <c r="H1175" i="2"/>
  <c r="H1239" i="2"/>
  <c r="H1062" i="2"/>
  <c r="H1118" i="2"/>
  <c r="H1105" i="2"/>
  <c r="H1233" i="2"/>
  <c r="H1042" i="2"/>
  <c r="H1078" i="2"/>
  <c r="H1125" i="2"/>
  <c r="H1244" i="2"/>
  <c r="H1116" i="2"/>
  <c r="H1032" i="2"/>
  <c r="H1186" i="2"/>
  <c r="H1067" i="2"/>
  <c r="H1003" i="2"/>
  <c r="H1135" i="2"/>
  <c r="H1199" i="2"/>
  <c r="U793" i="2"/>
  <c r="W793" i="2"/>
  <c r="W929" i="2"/>
  <c r="W852" i="2"/>
  <c r="W871" i="2"/>
  <c r="W969" i="2"/>
  <c r="W949" i="2"/>
  <c r="W870" i="2"/>
  <c r="U870" i="2"/>
  <c r="W986" i="2"/>
  <c r="W795" i="2"/>
  <c r="W757" i="2"/>
  <c r="W787" i="2"/>
  <c r="U769" i="2"/>
  <c r="W769" i="2"/>
  <c r="W903" i="2"/>
  <c r="W849" i="2"/>
  <c r="W974" i="2"/>
  <c r="W902" i="2"/>
  <c r="U902" i="2"/>
  <c r="U761" i="2"/>
  <c r="W761" i="2"/>
  <c r="W924" i="2"/>
  <c r="W899" i="2"/>
  <c r="W975" i="2"/>
  <c r="W937" i="2"/>
  <c r="W819" i="2"/>
  <c r="W915" i="2"/>
  <c r="W983" i="2"/>
  <c r="W967" i="2"/>
  <c r="W773" i="2"/>
  <c r="W898" i="2"/>
  <c r="W904" i="2"/>
  <c r="W759" i="2"/>
  <c r="W791" i="2"/>
  <c r="W978" i="2"/>
  <c r="W905" i="2"/>
  <c r="W802" i="2"/>
  <c r="W996" i="2"/>
  <c r="W912" i="2"/>
  <c r="W866" i="2"/>
  <c r="W917" i="2"/>
  <c r="W893" i="2"/>
  <c r="W994" i="2"/>
  <c r="W799" i="2"/>
  <c r="W824" i="2"/>
  <c r="W919" i="2"/>
  <c r="W968" i="2"/>
  <c r="W977" i="2"/>
  <c r="W989" i="2"/>
  <c r="W954" i="2"/>
  <c r="W896" i="2"/>
  <c r="W827" i="2"/>
  <c r="W828" i="2"/>
  <c r="U753" i="2"/>
  <c r="W753" i="2"/>
  <c r="W940" i="2"/>
  <c r="U825" i="2"/>
  <c r="W825" i="2"/>
  <c r="W962" i="2"/>
  <c r="W910" i="2"/>
  <c r="W963" i="2"/>
  <c r="W760" i="2"/>
  <c r="W988" i="2"/>
  <c r="W860" i="2"/>
  <c r="H1020" i="2"/>
  <c r="H1053" i="2"/>
  <c r="H1147" i="2"/>
  <c r="H1021" i="2"/>
  <c r="H1039" i="2"/>
  <c r="H1160" i="2"/>
  <c r="H1004" i="2"/>
  <c r="H1009" i="2"/>
  <c r="H1085" i="2"/>
  <c r="H1226" i="2"/>
  <c r="H1179" i="2"/>
  <c r="H1092" i="2"/>
  <c r="H1134" i="2"/>
  <c r="H1094" i="2"/>
  <c r="H1036" i="2"/>
  <c r="H1131" i="2"/>
  <c r="H1022" i="2"/>
  <c r="H1057" i="2"/>
  <c r="H1145" i="2"/>
  <c r="H1184" i="2"/>
  <c r="H1002" i="2"/>
  <c r="H1037" i="2"/>
  <c r="H1165" i="2"/>
  <c r="H1204" i="2"/>
  <c r="H1076" i="2"/>
  <c r="H1012" i="2"/>
  <c r="H1146" i="2"/>
  <c r="H1047" i="2"/>
  <c r="H1091" i="2"/>
  <c r="H1155" i="2"/>
  <c r="H1219" i="2"/>
  <c r="H1080" i="2"/>
  <c r="H1150" i="2"/>
  <c r="H1089" i="2"/>
  <c r="H1217" i="2"/>
  <c r="H1058" i="2"/>
  <c r="H1110" i="2"/>
  <c r="H1109" i="2"/>
  <c r="H1237" i="2"/>
  <c r="H1132" i="2"/>
  <c r="H1040" i="2"/>
  <c r="H1202" i="2"/>
  <c r="H1075" i="2"/>
  <c r="H1011" i="2"/>
  <c r="H1127" i="2"/>
  <c r="H1191" i="2"/>
  <c r="H1240" i="2"/>
  <c r="H1030" i="2"/>
  <c r="H1065" i="2"/>
  <c r="H1137" i="2"/>
  <c r="H1200" i="2"/>
  <c r="H1010" i="2"/>
  <c r="H1045" i="2"/>
  <c r="H1157" i="2"/>
  <c r="H1212" i="2"/>
  <c r="H1084" i="2"/>
  <c r="H1016" i="2"/>
  <c r="H1154" i="2"/>
  <c r="H1051" i="2"/>
  <c r="H1087" i="2"/>
  <c r="H1151" i="2"/>
  <c r="H1215" i="2"/>
  <c r="W832" i="2"/>
  <c r="U801" i="2"/>
  <c r="W801" i="2"/>
  <c r="W845" i="2"/>
  <c r="W913" i="2"/>
  <c r="W810" i="2"/>
  <c r="W864" i="2"/>
  <c r="U817" i="2"/>
  <c r="W817" i="2"/>
  <c r="W920" i="2"/>
  <c r="W953" i="2"/>
  <c r="W837" i="2"/>
  <c r="W872" i="2"/>
  <c r="W774" i="2"/>
  <c r="U785" i="2"/>
  <c r="W785" i="2"/>
  <c r="W927" i="2"/>
  <c r="W756" i="2"/>
  <c r="W758" i="2"/>
  <c r="W804" i="2"/>
  <c r="W928" i="2"/>
  <c r="W947" i="2"/>
  <c r="W803" i="2"/>
  <c r="W812" i="2"/>
  <c r="W942" i="2"/>
  <c r="W770" i="2"/>
  <c r="W786" i="2"/>
  <c r="W776" i="2"/>
  <c r="W771" i="2"/>
  <c r="W876" i="2"/>
  <c r="W780" i="2"/>
  <c r="W766" i="2"/>
  <c r="U838" i="2"/>
  <c r="W838" i="2"/>
  <c r="W842" i="2"/>
  <c r="W855" i="2"/>
  <c r="W981" i="2"/>
  <c r="W911" i="2"/>
  <c r="W935" i="2"/>
  <c r="W808" i="2"/>
  <c r="W925" i="2"/>
  <c r="W797" i="2"/>
  <c r="W794" i="2"/>
  <c r="W890" i="2"/>
  <c r="U854" i="2"/>
  <c r="W854" i="2"/>
  <c r="W863" i="2"/>
  <c r="W964" i="2"/>
  <c r="W880" i="2"/>
  <c r="W869" i="2"/>
  <c r="W882" i="2"/>
  <c r="W995" i="2"/>
  <c r="W762" i="2"/>
  <c r="W923" i="2"/>
  <c r="W829" i="2"/>
  <c r="W985" i="2"/>
  <c r="W836" i="2"/>
  <c r="W926" i="2"/>
  <c r="W877" i="2"/>
  <c r="W921" i="2"/>
  <c r="U777" i="2"/>
  <c r="W777" i="2"/>
  <c r="W754" i="2"/>
  <c r="W818" i="2"/>
  <c r="W945" i="2"/>
  <c r="W959" i="2"/>
  <c r="W952" i="2"/>
  <c r="W847" i="2"/>
  <c r="W763" i="2"/>
  <c r="W909" i="2"/>
  <c r="W784" i="2"/>
  <c r="W993" i="2"/>
  <c r="H1083" i="2"/>
  <c r="H1220" i="2"/>
  <c r="H1006" i="2"/>
  <c r="H1188" i="2"/>
  <c r="H1099" i="2"/>
  <c r="H1041" i="2"/>
  <c r="H1163" i="2"/>
  <c r="H1193" i="2"/>
  <c r="H1213" i="2"/>
  <c r="H1098" i="2"/>
  <c r="H1243" i="2"/>
  <c r="H1211" i="2"/>
  <c r="H1097" i="2"/>
  <c r="H1117" i="2"/>
  <c r="H1194" i="2"/>
  <c r="H1195" i="2"/>
  <c r="H1230" i="2"/>
  <c r="H1025" i="2"/>
  <c r="H1177" i="2"/>
  <c r="H1120" i="2"/>
  <c r="H1190" i="2"/>
  <c r="H1005" i="2"/>
  <c r="H1197" i="2"/>
  <c r="H1172" i="2"/>
  <c r="H1060" i="2"/>
  <c r="H1242" i="2"/>
  <c r="H1114" i="2"/>
  <c r="H1031" i="2"/>
  <c r="H1107" i="2"/>
  <c r="H1171" i="2"/>
  <c r="H1235" i="2"/>
  <c r="H1046" i="2"/>
  <c r="H1086" i="2"/>
  <c r="H1121" i="2"/>
  <c r="H1232" i="2"/>
  <c r="H1026" i="2"/>
  <c r="H1061" i="2"/>
  <c r="H1141" i="2"/>
  <c r="H1228" i="2"/>
  <c r="H1100" i="2"/>
  <c r="H1024" i="2"/>
  <c r="H1170" i="2"/>
  <c r="H1059" i="2"/>
  <c r="H1079" i="2"/>
  <c r="H1143" i="2"/>
  <c r="H1207" i="2"/>
  <c r="H1176" i="2"/>
  <c r="H998" i="2"/>
  <c r="H1033" i="2"/>
  <c r="H1169" i="2"/>
  <c r="H1136" i="2"/>
  <c r="H1206" i="2"/>
  <c r="H1013" i="2"/>
  <c r="H1189" i="2"/>
  <c r="H1180" i="2"/>
  <c r="H1064" i="2"/>
  <c r="H1000" i="2"/>
  <c r="H1122" i="2"/>
  <c r="H1035" i="2"/>
  <c r="H1103" i="2"/>
  <c r="H1167" i="2"/>
  <c r="H1231" i="2"/>
  <c r="W772" i="2"/>
  <c r="W822" i="2"/>
  <c r="U966" i="2"/>
  <c r="W966" i="2"/>
  <c r="W820" i="2"/>
  <c r="W960" i="2"/>
  <c r="U918" i="2"/>
  <c r="W918" i="2"/>
  <c r="W768" i="2"/>
  <c r="W857" i="2"/>
  <c r="W930" i="2"/>
  <c r="W856" i="2"/>
  <c r="W900" i="2"/>
  <c r="W853" i="2"/>
  <c r="W848" i="2"/>
  <c r="W973" i="2"/>
  <c r="W767" i="2"/>
  <c r="W865" i="2"/>
  <c r="W894" i="2"/>
  <c r="W792" i="2"/>
  <c r="W755" i="2"/>
  <c r="H24" i="2"/>
  <c r="H216" i="2"/>
  <c r="H123" i="2"/>
  <c r="H172" i="2"/>
  <c r="H64" i="2"/>
  <c r="H199" i="2"/>
  <c r="H153" i="2"/>
  <c r="H93" i="2"/>
  <c r="H37" i="2"/>
  <c r="H208" i="2"/>
  <c r="H181" i="2"/>
  <c r="H165" i="2"/>
  <c r="H138" i="2"/>
  <c r="H109" i="2"/>
  <c r="H77" i="2"/>
  <c r="H54" i="2"/>
  <c r="H221" i="2"/>
  <c r="H212" i="2"/>
  <c r="H191" i="2"/>
  <c r="H195" i="2"/>
  <c r="H177" i="2"/>
  <c r="H169" i="2"/>
  <c r="H160" i="2"/>
  <c r="H147" i="2"/>
  <c r="H130" i="2"/>
  <c r="H39" i="2"/>
  <c r="H101" i="2"/>
  <c r="H85" i="2"/>
  <c r="H69" i="2"/>
  <c r="H58" i="2"/>
  <c r="H46" i="2"/>
  <c r="H29" i="2"/>
  <c r="H224" i="2"/>
  <c r="H219" i="2"/>
  <c r="H214" i="2"/>
  <c r="H210" i="2"/>
  <c r="H206" i="2"/>
  <c r="H201" i="2"/>
  <c r="H198" i="2"/>
  <c r="H188" i="2"/>
  <c r="H179" i="2"/>
  <c r="H174" i="2"/>
  <c r="H171" i="2"/>
  <c r="H167" i="2"/>
  <c r="H163" i="2"/>
  <c r="H156" i="2"/>
  <c r="H150" i="2"/>
  <c r="H142" i="2"/>
  <c r="H134" i="2"/>
  <c r="H127" i="2"/>
  <c r="H119" i="2"/>
  <c r="H113" i="2"/>
  <c r="H105" i="2"/>
  <c r="H97" i="2"/>
  <c r="H89" i="2"/>
  <c r="H81" i="2"/>
  <c r="H73" i="2"/>
  <c r="H67" i="2"/>
  <c r="H190" i="2"/>
  <c r="H184" i="2"/>
  <c r="H50" i="2"/>
  <c r="H42" i="2"/>
  <c r="H33" i="2"/>
  <c r="H225" i="2"/>
  <c r="H222" i="2"/>
  <c r="H220" i="2"/>
  <c r="H217" i="2"/>
  <c r="H215" i="2"/>
  <c r="H213" i="2"/>
  <c r="H211" i="2"/>
  <c r="H209" i="2"/>
  <c r="H207" i="2"/>
  <c r="H192" i="2"/>
  <c r="H202" i="2"/>
  <c r="H200" i="2"/>
  <c r="H193" i="2"/>
  <c r="H197" i="2"/>
  <c r="H194" i="2"/>
  <c r="H187" i="2"/>
  <c r="H180" i="2"/>
  <c r="H178" i="2"/>
  <c r="H176" i="2"/>
  <c r="H173" i="2"/>
  <c r="H203" i="2"/>
  <c r="H170" i="2"/>
  <c r="H168" i="2"/>
  <c r="H166" i="2"/>
  <c r="H164" i="2"/>
  <c r="H162" i="2"/>
  <c r="H158" i="2"/>
  <c r="H154" i="2"/>
  <c r="H152" i="2"/>
  <c r="H146" i="2"/>
  <c r="H144" i="2"/>
  <c r="H140" i="2"/>
  <c r="H136" i="2"/>
  <c r="H132" i="2"/>
  <c r="H129" i="2"/>
  <c r="H125" i="2"/>
  <c r="H121" i="2"/>
  <c r="H117" i="2"/>
  <c r="H115" i="2"/>
  <c r="H111" i="2"/>
  <c r="H107" i="2"/>
  <c r="H103" i="2"/>
  <c r="H99" i="2"/>
  <c r="H95" i="2"/>
  <c r="H91" i="2"/>
  <c r="H87" i="2"/>
  <c r="H83" i="2"/>
  <c r="H79" i="2"/>
  <c r="H75" i="2"/>
  <c r="H71" i="2"/>
  <c r="H175" i="2"/>
  <c r="H204" i="2"/>
  <c r="H62" i="2"/>
  <c r="H218" i="2"/>
  <c r="H56" i="2"/>
  <c r="H182" i="2"/>
  <c r="H52" i="2"/>
  <c r="H48" i="2"/>
  <c r="H44" i="2"/>
  <c r="H40" i="2"/>
  <c r="H35" i="2"/>
  <c r="H31" i="2"/>
  <c r="H161" i="2"/>
  <c r="H159" i="2"/>
  <c r="H157" i="2"/>
  <c r="H155" i="2"/>
  <c r="H196" i="2"/>
  <c r="H205" i="2"/>
  <c r="H151" i="2"/>
  <c r="H149" i="2"/>
  <c r="H148" i="2"/>
  <c r="H145" i="2"/>
  <c r="H143" i="2"/>
  <c r="H141" i="2"/>
  <c r="H139" i="2"/>
  <c r="H137" i="2"/>
  <c r="H135" i="2"/>
  <c r="H133" i="2"/>
  <c r="H131" i="2"/>
  <c r="H128" i="2"/>
  <c r="H126" i="2"/>
  <c r="H124" i="2"/>
  <c r="H122" i="2"/>
  <c r="H120" i="2"/>
  <c r="H118" i="2"/>
  <c r="H116" i="2"/>
  <c r="H38" i="2"/>
  <c r="H114" i="2"/>
  <c r="H112" i="2"/>
  <c r="H110" i="2"/>
  <c r="H108" i="2"/>
  <c r="H106" i="2"/>
  <c r="H104" i="2"/>
  <c r="H102" i="2"/>
  <c r="H100" i="2"/>
  <c r="H98" i="2"/>
  <c r="H96" i="2"/>
  <c r="H94" i="2"/>
  <c r="H92" i="2"/>
  <c r="H90" i="2"/>
  <c r="H88" i="2"/>
  <c r="H86" i="2"/>
  <c r="H84" i="2"/>
  <c r="H82" i="2"/>
  <c r="H80" i="2"/>
  <c r="H78" i="2"/>
  <c r="H76" i="2"/>
  <c r="H74" i="2"/>
  <c r="H72" i="2"/>
  <c r="H70" i="2"/>
  <c r="H186" i="2"/>
  <c r="H68" i="2"/>
  <c r="H66" i="2"/>
  <c r="H65" i="2"/>
  <c r="H63" i="2"/>
  <c r="H61" i="2"/>
  <c r="H60" i="2"/>
  <c r="H59" i="2"/>
  <c r="H57" i="2"/>
  <c r="H185" i="2"/>
  <c r="H183" i="2"/>
  <c r="H55" i="2"/>
  <c r="H53" i="2"/>
  <c r="H51" i="2"/>
  <c r="H49" i="2"/>
  <c r="H47" i="2"/>
  <c r="H45" i="2"/>
  <c r="H43" i="2"/>
  <c r="H41" i="2"/>
  <c r="H189" i="2"/>
  <c r="H36" i="2"/>
  <c r="H34" i="2"/>
  <c r="H32" i="2"/>
  <c r="H30" i="2"/>
  <c r="H28" i="2"/>
  <c r="Q1231" i="2" l="1"/>
  <c r="V1231" i="2" s="1"/>
  <c r="P1231" i="2"/>
  <c r="U1231" i="2" s="1"/>
  <c r="Q1103" i="2"/>
  <c r="V1103" i="2" s="1"/>
  <c r="P1103" i="2"/>
  <c r="U1103" i="2" s="1"/>
  <c r="P1206" i="2"/>
  <c r="U1206" i="2" s="1"/>
  <c r="Q1206" i="2"/>
  <c r="V1206" i="2" s="1"/>
  <c r="P1143" i="2"/>
  <c r="U1143" i="2" s="1"/>
  <c r="Q1143" i="2"/>
  <c r="V1143" i="2" s="1"/>
  <c r="P1100" i="2"/>
  <c r="U1100" i="2" s="1"/>
  <c r="Q1100" i="2"/>
  <c r="V1100" i="2" s="1"/>
  <c r="Q1026" i="2"/>
  <c r="V1026" i="2" s="1"/>
  <c r="P1026" i="2"/>
  <c r="U1026" i="2" s="1"/>
  <c r="P1242" i="2"/>
  <c r="U1242" i="2" s="1"/>
  <c r="Q1242" i="2"/>
  <c r="V1242" i="2" s="1"/>
  <c r="Q1190" i="2"/>
  <c r="V1190" i="2" s="1"/>
  <c r="P1190" i="2"/>
  <c r="U1190" i="2" s="1"/>
  <c r="P1230" i="2"/>
  <c r="U1230" i="2" s="1"/>
  <c r="Q1230" i="2"/>
  <c r="V1230" i="2" s="1"/>
  <c r="Q1195" i="2"/>
  <c r="V1195" i="2" s="1"/>
  <c r="P1195" i="2"/>
  <c r="U1195" i="2" s="1"/>
  <c r="P1211" i="2"/>
  <c r="U1211" i="2" s="1"/>
  <c r="Q1211" i="2"/>
  <c r="V1211" i="2" s="1"/>
  <c r="P1188" i="2"/>
  <c r="U1188" i="2" s="1"/>
  <c r="Q1188" i="2"/>
  <c r="V1188" i="2" s="1"/>
  <c r="P1215" i="2"/>
  <c r="U1215" i="2" s="1"/>
  <c r="Q1215" i="2"/>
  <c r="V1215" i="2" s="1"/>
  <c r="P1154" i="2"/>
  <c r="U1154" i="2" s="1"/>
  <c r="Q1154" i="2"/>
  <c r="V1154" i="2" s="1"/>
  <c r="P1157" i="2"/>
  <c r="U1157" i="2" s="1"/>
  <c r="Q1157" i="2"/>
  <c r="V1157" i="2" s="1"/>
  <c r="P1137" i="2"/>
  <c r="U1137" i="2" s="1"/>
  <c r="Q1137" i="2"/>
  <c r="V1137" i="2" s="1"/>
  <c r="P1240" i="2"/>
  <c r="U1240" i="2" s="1"/>
  <c r="Q1240" i="2"/>
  <c r="V1240" i="2" s="1"/>
  <c r="Q1202" i="2"/>
  <c r="V1202" i="2" s="1"/>
  <c r="P1202" i="2"/>
  <c r="U1202" i="2" s="1"/>
  <c r="Q1109" i="2"/>
  <c r="V1109" i="2" s="1"/>
  <c r="P1109" i="2"/>
  <c r="U1109" i="2" s="1"/>
  <c r="Q1089" i="2"/>
  <c r="V1089" i="2" s="1"/>
  <c r="P1089" i="2"/>
  <c r="U1089" i="2" s="1"/>
  <c r="Q1150" i="2"/>
  <c r="V1150" i="2" s="1"/>
  <c r="P1150" i="2"/>
  <c r="U1150" i="2" s="1"/>
  <c r="P1146" i="2"/>
  <c r="U1146" i="2" s="1"/>
  <c r="Q1146" i="2"/>
  <c r="V1146" i="2" s="1"/>
  <c r="P1165" i="2"/>
  <c r="U1165" i="2" s="1"/>
  <c r="Q1165" i="2"/>
  <c r="V1165" i="2" s="1"/>
  <c r="Q1145" i="2"/>
  <c r="V1145" i="2" s="1"/>
  <c r="P1145" i="2"/>
  <c r="U1145" i="2" s="1"/>
  <c r="P1085" i="2"/>
  <c r="U1085" i="2" s="1"/>
  <c r="Q1085" i="2"/>
  <c r="V1085" i="2" s="1"/>
  <c r="P1009" i="2"/>
  <c r="U1009" i="2" s="1"/>
  <c r="Q1009" i="2"/>
  <c r="V1009" i="2" s="1"/>
  <c r="P1021" i="2"/>
  <c r="U1021" i="2" s="1"/>
  <c r="Q1021" i="2"/>
  <c r="V1021" i="2" s="1"/>
  <c r="P1199" i="2"/>
  <c r="U1199" i="2" s="1"/>
  <c r="Q1199" i="2"/>
  <c r="V1199" i="2" s="1"/>
  <c r="P1067" i="2"/>
  <c r="U1067" i="2" s="1"/>
  <c r="Q1067" i="2"/>
  <c r="V1067" i="2" s="1"/>
  <c r="P1186" i="2"/>
  <c r="U1186" i="2" s="1"/>
  <c r="Q1186" i="2"/>
  <c r="V1186" i="2" s="1"/>
  <c r="P1125" i="2"/>
  <c r="U1125" i="2" s="1"/>
  <c r="Q1125" i="2"/>
  <c r="V1125" i="2" s="1"/>
  <c r="P1105" i="2"/>
  <c r="U1105" i="2" s="1"/>
  <c r="Q1105" i="2"/>
  <c r="V1105" i="2" s="1"/>
  <c r="Q1118" i="2"/>
  <c r="V1118" i="2" s="1"/>
  <c r="P1118" i="2"/>
  <c r="U1118" i="2" s="1"/>
  <c r="P1175" i="2"/>
  <c r="U1175" i="2" s="1"/>
  <c r="Q1175" i="2"/>
  <c r="V1175" i="2" s="1"/>
  <c r="Q1106" i="2"/>
  <c r="V1106" i="2" s="1"/>
  <c r="P1106" i="2"/>
  <c r="U1106" i="2" s="1"/>
  <c r="P1056" i="2"/>
  <c r="U1056" i="2" s="1"/>
  <c r="Q1056" i="2"/>
  <c r="V1056" i="2" s="1"/>
  <c r="P1174" i="2"/>
  <c r="U1174" i="2" s="1"/>
  <c r="Q1174" i="2"/>
  <c r="V1174" i="2" s="1"/>
  <c r="P1214" i="2"/>
  <c r="U1214" i="2" s="1"/>
  <c r="Q1214" i="2"/>
  <c r="V1214" i="2" s="1"/>
  <c r="Q1139" i="2"/>
  <c r="V1139" i="2" s="1"/>
  <c r="P1139" i="2"/>
  <c r="U1139" i="2" s="1"/>
  <c r="P1108" i="2"/>
  <c r="U1108" i="2" s="1"/>
  <c r="Q1108" i="2"/>
  <c r="V1108" i="2" s="1"/>
  <c r="Q1070" i="2"/>
  <c r="V1070" i="2" s="1"/>
  <c r="P1070" i="2"/>
  <c r="U1070" i="2" s="1"/>
  <c r="P1018" i="2"/>
  <c r="U1018" i="2" s="1"/>
  <c r="Q1018" i="2"/>
  <c r="V1018" i="2" s="1"/>
  <c r="Q1130" i="2"/>
  <c r="V1130" i="2" s="1"/>
  <c r="P1130" i="2"/>
  <c r="U1130" i="2" s="1"/>
  <c r="Q1119" i="2"/>
  <c r="V1119" i="2" s="1"/>
  <c r="P1119" i="2"/>
  <c r="U1119" i="2" s="1"/>
  <c r="Q1218" i="2"/>
  <c r="V1218" i="2" s="1"/>
  <c r="P1218" i="2"/>
  <c r="U1218" i="2" s="1"/>
  <c r="Q1048" i="2"/>
  <c r="V1048" i="2" s="1"/>
  <c r="P1048" i="2"/>
  <c r="U1048" i="2" s="1"/>
  <c r="Q1001" i="2"/>
  <c r="V1001" i="2" s="1"/>
  <c r="P1001" i="2"/>
  <c r="U1001" i="2" s="1"/>
  <c r="Q1159" i="2"/>
  <c r="V1159" i="2" s="1"/>
  <c r="P1159" i="2"/>
  <c r="U1159" i="2" s="1"/>
  <c r="Q1123" i="2"/>
  <c r="V1123" i="2" s="1"/>
  <c r="P1123" i="2"/>
  <c r="U1123" i="2" s="1"/>
  <c r="P1209" i="2"/>
  <c r="U1209" i="2" s="1"/>
  <c r="Q1209" i="2"/>
  <c r="V1209" i="2" s="1"/>
  <c r="A1458" i="2"/>
  <c r="A1394" i="2"/>
  <c r="A1330" i="2"/>
  <c r="A1295" i="2"/>
  <c r="A1263" i="2"/>
  <c r="A1450" i="2"/>
  <c r="A1323" i="2"/>
  <c r="A1259" i="2"/>
  <c r="A1299" i="2"/>
  <c r="A1315" i="2"/>
  <c r="A1487" i="2"/>
  <c r="A1471" i="2"/>
  <c r="A1455" i="2"/>
  <c r="A1439" i="2"/>
  <c r="A1423" i="2"/>
  <c r="A1407" i="2"/>
  <c r="A1391" i="2"/>
  <c r="A1375" i="2"/>
  <c r="A1359" i="2"/>
  <c r="A1343" i="2"/>
  <c r="A1327" i="2"/>
  <c r="A1468" i="2"/>
  <c r="A1436" i="2"/>
  <c r="A1404" i="2"/>
  <c r="A1372" i="2"/>
  <c r="A1340" i="2"/>
  <c r="A1316" i="2"/>
  <c r="A1300" i="2"/>
  <c r="A1284" i="2"/>
  <c r="A1268" i="2"/>
  <c r="A1252" i="2"/>
  <c r="A1265" i="2"/>
  <c r="A1297" i="2"/>
  <c r="A1334" i="2"/>
  <c r="A1398" i="2"/>
  <c r="A1462" i="2"/>
  <c r="A1477" i="2"/>
  <c r="A1445" i="2"/>
  <c r="A1413" i="2"/>
  <c r="A1381" i="2"/>
  <c r="A1349" i="2"/>
  <c r="A1480" i="2"/>
  <c r="A1416" i="2"/>
  <c r="A1352" i="2"/>
  <c r="A1306" i="2"/>
  <c r="A1274" i="2"/>
  <c r="A1253" i="2"/>
  <c r="A1317" i="2"/>
  <c r="A1438" i="2"/>
  <c r="A1473" i="2"/>
  <c r="A1441" i="2"/>
  <c r="A1409" i="2"/>
  <c r="A1377" i="2"/>
  <c r="A1345" i="2"/>
  <c r="A1472" i="2"/>
  <c r="A1408" i="2"/>
  <c r="A1344" i="2"/>
  <c r="A1302" i="2"/>
  <c r="A1270" i="2"/>
  <c r="A1261" i="2"/>
  <c r="A1326" i="2"/>
  <c r="A1454" i="2"/>
  <c r="A1490" i="2"/>
  <c r="A1410" i="2"/>
  <c r="A1319" i="2"/>
  <c r="A1279" i="2"/>
  <c r="A1482" i="2"/>
  <c r="A1307" i="2"/>
  <c r="A1402" i="2"/>
  <c r="A1370" i="2"/>
  <c r="A1483" i="2"/>
  <c r="A1463" i="2"/>
  <c r="A1443" i="2"/>
  <c r="A1419" i="2"/>
  <c r="A1399" i="2"/>
  <c r="A1379" i="2"/>
  <c r="A1355" i="2"/>
  <c r="A1335" i="2"/>
  <c r="A1476" i="2"/>
  <c r="A1428" i="2"/>
  <c r="A1388" i="2"/>
  <c r="A1348" i="2"/>
  <c r="A1312" i="2"/>
  <c r="A1292" i="2"/>
  <c r="A1272" i="2"/>
  <c r="A1248" i="2"/>
  <c r="A1281" i="2"/>
  <c r="A1321" i="2"/>
  <c r="A1414" i="2"/>
  <c r="A1493" i="2"/>
  <c r="A1453" i="2"/>
  <c r="A1405" i="2"/>
  <c r="A1365" i="2"/>
  <c r="A1325" i="2"/>
  <c r="A1400" i="2"/>
  <c r="A1322" i="2"/>
  <c r="A1282" i="2"/>
  <c r="A1269" i="2"/>
  <c r="A1374" i="2"/>
  <c r="A1481" i="2"/>
  <c r="A1433" i="2"/>
  <c r="A1393" i="2"/>
  <c r="A1353" i="2"/>
  <c r="A1456" i="2"/>
  <c r="A1376" i="2"/>
  <c r="A1310" i="2"/>
  <c r="A1262" i="2"/>
  <c r="A1293" i="2"/>
  <c r="A1422" i="2"/>
  <c r="A1474" i="2"/>
  <c r="A1378" i="2"/>
  <c r="A1311" i="2"/>
  <c r="A1271" i="2"/>
  <c r="A1418" i="2"/>
  <c r="A1291" i="2"/>
  <c r="A1338" i="2"/>
  <c r="A1283" i="2"/>
  <c r="A1479" i="2"/>
  <c r="A1459" i="2"/>
  <c r="A1435" i="2"/>
  <c r="A1415" i="2"/>
  <c r="A1395" i="2"/>
  <c r="A1371" i="2"/>
  <c r="A1351" i="2"/>
  <c r="A1331" i="2"/>
  <c r="A1460" i="2"/>
  <c r="A1420" i="2"/>
  <c r="A1380" i="2"/>
  <c r="A1332" i="2"/>
  <c r="A1308" i="2"/>
  <c r="A1288" i="2"/>
  <c r="A1264" i="2"/>
  <c r="A1249" i="2"/>
  <c r="A1289" i="2"/>
  <c r="A1350" i="2"/>
  <c r="A1430" i="2"/>
  <c r="A1485" i="2"/>
  <c r="A1437" i="2"/>
  <c r="A1397" i="2"/>
  <c r="A1357" i="2"/>
  <c r="A1464" i="2"/>
  <c r="A1384" i="2"/>
  <c r="A1314" i="2"/>
  <c r="A1266" i="2"/>
  <c r="A1285" i="2"/>
  <c r="A1406" i="2"/>
  <c r="A1465" i="2"/>
  <c r="A1425" i="2"/>
  <c r="A1385" i="2"/>
  <c r="A1337" i="2"/>
  <c r="A1440" i="2"/>
  <c r="A1360" i="2"/>
  <c r="A1294" i="2"/>
  <c r="A1254" i="2"/>
  <c r="A1309" i="2"/>
  <c r="A1486" i="2"/>
  <c r="A1442" i="2"/>
  <c r="A1362" i="2"/>
  <c r="A1303" i="2"/>
  <c r="A1255" i="2"/>
  <c r="A1386" i="2"/>
  <c r="A1275" i="2"/>
  <c r="A1267" i="2"/>
  <c r="A1251" i="2"/>
  <c r="A1475" i="2"/>
  <c r="A1451" i="2"/>
  <c r="A1431" i="2"/>
  <c r="A1411" i="2"/>
  <c r="A1387" i="2"/>
  <c r="A1367" i="2"/>
  <c r="A1347" i="2"/>
  <c r="A1492" i="2"/>
  <c r="A1452" i="2"/>
  <c r="A1412" i="2"/>
  <c r="A1364" i="2"/>
  <c r="A1324" i="2"/>
  <c r="A1304" i="2"/>
  <c r="A1280" i="2"/>
  <c r="A1260" i="2"/>
  <c r="A1257" i="2"/>
  <c r="A1305" i="2"/>
  <c r="A1366" i="2"/>
  <c r="A1446" i="2"/>
  <c r="A1469" i="2"/>
  <c r="A1429" i="2"/>
  <c r="A1389" i="2"/>
  <c r="A1341" i="2"/>
  <c r="A1448" i="2"/>
  <c r="A1368" i="2"/>
  <c r="A1298" i="2"/>
  <c r="A1258" i="2"/>
  <c r="A1301" i="2"/>
  <c r="A1470" i="2"/>
  <c r="A1457" i="2"/>
  <c r="A1417" i="2"/>
  <c r="A1369" i="2"/>
  <c r="A1329" i="2"/>
  <c r="A1424" i="2"/>
  <c r="A1328" i="2"/>
  <c r="A1286" i="2"/>
  <c r="A1246" i="2"/>
  <c r="A1358" i="2"/>
  <c r="A1426" i="2"/>
  <c r="A1346" i="2"/>
  <c r="A1287" i="2"/>
  <c r="A1247" i="2"/>
  <c r="A1354" i="2"/>
  <c r="A1466" i="2"/>
  <c r="A1434" i="2"/>
  <c r="A1491" i="2"/>
  <c r="A1467" i="2"/>
  <c r="A1447" i="2"/>
  <c r="A1427" i="2"/>
  <c r="A1403" i="2"/>
  <c r="A1383" i="2"/>
  <c r="A1363" i="2"/>
  <c r="A1339" i="2"/>
  <c r="A1484" i="2"/>
  <c r="A1444" i="2"/>
  <c r="A1396" i="2"/>
  <c r="A1356" i="2"/>
  <c r="A1320" i="2"/>
  <c r="A1296" i="2"/>
  <c r="A1276" i="2"/>
  <c r="A1256" i="2"/>
  <c r="A1273" i="2"/>
  <c r="A1313" i="2"/>
  <c r="A1382" i="2"/>
  <c r="A1478" i="2"/>
  <c r="A1461" i="2"/>
  <c r="A1421" i="2"/>
  <c r="A1373" i="2"/>
  <c r="A1333" i="2"/>
  <c r="A1432" i="2"/>
  <c r="A1336" i="2"/>
  <c r="A1290" i="2"/>
  <c r="A1250" i="2"/>
  <c r="A1342" i="2"/>
  <c r="A1489" i="2"/>
  <c r="A1449" i="2"/>
  <c r="A1401" i="2"/>
  <c r="A1361" i="2"/>
  <c r="A1488" i="2"/>
  <c r="A1392" i="2"/>
  <c r="A1318" i="2"/>
  <c r="A1278" i="2"/>
  <c r="A1277" i="2"/>
  <c r="A1390" i="2"/>
  <c r="Q1225" i="2"/>
  <c r="V1225" i="2" s="1"/>
  <c r="P1225" i="2"/>
  <c r="U1225" i="2" s="1"/>
  <c r="Q1038" i="2"/>
  <c r="V1038" i="2" s="1"/>
  <c r="P1038" i="2"/>
  <c r="U1038" i="2" s="1"/>
  <c r="Q1023" i="2"/>
  <c r="V1023" i="2" s="1"/>
  <c r="P1023" i="2"/>
  <c r="U1023" i="2" s="1"/>
  <c r="Q1156" i="2"/>
  <c r="V1156" i="2" s="1"/>
  <c r="P1156" i="2"/>
  <c r="U1156" i="2" s="1"/>
  <c r="Q1128" i="2"/>
  <c r="V1128" i="2" s="1"/>
  <c r="P1128" i="2"/>
  <c r="U1128" i="2" s="1"/>
  <c r="P1000" i="2"/>
  <c r="U1000" i="2" s="1"/>
  <c r="Q1000" i="2"/>
  <c r="V1000" i="2" s="1"/>
  <c r="Q1180" i="2"/>
  <c r="V1180" i="2" s="1"/>
  <c r="P1180" i="2"/>
  <c r="U1180" i="2" s="1"/>
  <c r="Q1013" i="2"/>
  <c r="V1013" i="2" s="1"/>
  <c r="P1013" i="2"/>
  <c r="U1013" i="2" s="1"/>
  <c r="P1136" i="2"/>
  <c r="U1136" i="2" s="1"/>
  <c r="Q1136" i="2"/>
  <c r="V1136" i="2" s="1"/>
  <c r="Q1033" i="2"/>
  <c r="V1033" i="2" s="1"/>
  <c r="P1033" i="2"/>
  <c r="U1033" i="2" s="1"/>
  <c r="P998" i="2"/>
  <c r="U998" i="2" s="1"/>
  <c r="Q998" i="2"/>
  <c r="V998" i="2" s="1"/>
  <c r="Q1079" i="2"/>
  <c r="V1079" i="2" s="1"/>
  <c r="P1079" i="2"/>
  <c r="U1079" i="2" s="1"/>
  <c r="Q1024" i="2"/>
  <c r="V1024" i="2" s="1"/>
  <c r="P1024" i="2"/>
  <c r="U1024" i="2" s="1"/>
  <c r="Q1061" i="2"/>
  <c r="V1061" i="2" s="1"/>
  <c r="P1061" i="2"/>
  <c r="U1061" i="2" s="1"/>
  <c r="P1114" i="2"/>
  <c r="U1114" i="2" s="1"/>
  <c r="Q1114" i="2"/>
  <c r="V1114" i="2" s="1"/>
  <c r="Q1060" i="2"/>
  <c r="V1060" i="2" s="1"/>
  <c r="P1060" i="2"/>
  <c r="U1060" i="2" s="1"/>
  <c r="P1172" i="2"/>
  <c r="U1172" i="2" s="1"/>
  <c r="Q1172" i="2"/>
  <c r="V1172" i="2" s="1"/>
  <c r="Q1005" i="2"/>
  <c r="V1005" i="2" s="1"/>
  <c r="P1005" i="2"/>
  <c r="U1005" i="2" s="1"/>
  <c r="Q1025" i="2"/>
  <c r="V1025" i="2" s="1"/>
  <c r="P1025" i="2"/>
  <c r="U1025" i="2" s="1"/>
  <c r="P1194" i="2"/>
  <c r="U1194" i="2" s="1"/>
  <c r="Q1194" i="2"/>
  <c r="V1194" i="2" s="1"/>
  <c r="P1243" i="2"/>
  <c r="U1243" i="2" s="1"/>
  <c r="Q1243" i="2"/>
  <c r="V1243" i="2" s="1"/>
  <c r="P1213" i="2"/>
  <c r="U1213" i="2" s="1"/>
  <c r="Q1213" i="2"/>
  <c r="V1213" i="2" s="1"/>
  <c r="P1163" i="2"/>
  <c r="U1163" i="2" s="1"/>
  <c r="Q1163" i="2"/>
  <c r="V1163" i="2" s="1"/>
  <c r="Q1083" i="2"/>
  <c r="V1083" i="2" s="1"/>
  <c r="P1083" i="2"/>
  <c r="U1083" i="2" s="1"/>
  <c r="Q1151" i="2"/>
  <c r="V1151" i="2" s="1"/>
  <c r="P1151" i="2"/>
  <c r="U1151" i="2" s="1"/>
  <c r="P1045" i="2"/>
  <c r="U1045" i="2" s="1"/>
  <c r="Q1045" i="2"/>
  <c r="V1045" i="2" s="1"/>
  <c r="Q1191" i="2"/>
  <c r="V1191" i="2" s="1"/>
  <c r="P1191" i="2"/>
  <c r="U1191" i="2" s="1"/>
  <c r="P1127" i="2"/>
  <c r="U1127" i="2" s="1"/>
  <c r="Q1127" i="2"/>
  <c r="V1127" i="2" s="1"/>
  <c r="Q1075" i="2"/>
  <c r="V1075" i="2" s="1"/>
  <c r="P1075" i="2"/>
  <c r="U1075" i="2" s="1"/>
  <c r="P1217" i="2"/>
  <c r="U1217" i="2" s="1"/>
  <c r="Q1217" i="2"/>
  <c r="V1217" i="2" s="1"/>
  <c r="Q1219" i="2"/>
  <c r="V1219" i="2" s="1"/>
  <c r="P1219" i="2"/>
  <c r="U1219" i="2" s="1"/>
  <c r="Q1155" i="2"/>
  <c r="V1155" i="2" s="1"/>
  <c r="P1155" i="2"/>
  <c r="U1155" i="2" s="1"/>
  <c r="Q1226" i="2"/>
  <c r="V1226" i="2" s="1"/>
  <c r="P1226" i="2"/>
  <c r="U1226" i="2" s="1"/>
  <c r="P1160" i="2"/>
  <c r="U1160" i="2" s="1"/>
  <c r="Q1160" i="2"/>
  <c r="V1160" i="2" s="1"/>
  <c r="Q1039" i="2"/>
  <c r="V1039" i="2" s="1"/>
  <c r="P1039" i="2"/>
  <c r="U1039" i="2" s="1"/>
  <c r="Q1053" i="2"/>
  <c r="V1053" i="2" s="1"/>
  <c r="P1053" i="2"/>
  <c r="U1053" i="2" s="1"/>
  <c r="Q1020" i="2"/>
  <c r="V1020" i="2" s="1"/>
  <c r="P1020" i="2"/>
  <c r="U1020" i="2" s="1"/>
  <c r="Q1135" i="2"/>
  <c r="V1135" i="2" s="1"/>
  <c r="P1135" i="2"/>
  <c r="U1135" i="2" s="1"/>
  <c r="P1078" i="2"/>
  <c r="U1078" i="2" s="1"/>
  <c r="Q1078" i="2"/>
  <c r="V1078" i="2" s="1"/>
  <c r="Q1027" i="2"/>
  <c r="V1027" i="2" s="1"/>
  <c r="P1027" i="2"/>
  <c r="U1027" i="2" s="1"/>
  <c r="Q1104" i="2"/>
  <c r="V1104" i="2" s="1"/>
  <c r="P1104" i="2"/>
  <c r="U1104" i="2" s="1"/>
  <c r="P1144" i="2"/>
  <c r="U1144" i="2" s="1"/>
  <c r="Q1144" i="2"/>
  <c r="V1144" i="2" s="1"/>
  <c r="P1028" i="2"/>
  <c r="U1028" i="2" s="1"/>
  <c r="Q1028" i="2"/>
  <c r="V1028" i="2" s="1"/>
  <c r="Q1034" i="2"/>
  <c r="V1034" i="2" s="1"/>
  <c r="P1034" i="2"/>
  <c r="U1034" i="2" s="1"/>
  <c r="P1054" i="2"/>
  <c r="U1054" i="2" s="1"/>
  <c r="Q1054" i="2"/>
  <c r="V1054" i="2" s="1"/>
  <c r="Q1007" i="2"/>
  <c r="V1007" i="2" s="1"/>
  <c r="P1007" i="2"/>
  <c r="U1007" i="2" s="1"/>
  <c r="P1050" i="2"/>
  <c r="U1050" i="2" s="1"/>
  <c r="Q1050" i="2"/>
  <c r="V1050" i="2" s="1"/>
  <c r="W1198" i="2"/>
  <c r="Q1073" i="2"/>
  <c r="V1073" i="2" s="1"/>
  <c r="P1073" i="2"/>
  <c r="U1073" i="2" s="1"/>
  <c r="Q1148" i="2"/>
  <c r="V1148" i="2" s="1"/>
  <c r="P1148" i="2"/>
  <c r="U1148" i="2" s="1"/>
  <c r="Q1142" i="2"/>
  <c r="V1142" i="2" s="1"/>
  <c r="P1142" i="2"/>
  <c r="U1142" i="2" s="1"/>
  <c r="P1074" i="2"/>
  <c r="U1074" i="2" s="1"/>
  <c r="Q1074" i="2"/>
  <c r="V1074" i="2" s="1"/>
  <c r="P1182" i="2"/>
  <c r="U1182" i="2" s="1"/>
  <c r="Q1182" i="2"/>
  <c r="V1182" i="2" s="1"/>
  <c r="P1095" i="2"/>
  <c r="U1095" i="2" s="1"/>
  <c r="Q1095" i="2"/>
  <c r="V1095" i="2" s="1"/>
  <c r="Q1008" i="2"/>
  <c r="V1008" i="2" s="1"/>
  <c r="P1008" i="2"/>
  <c r="U1008" i="2" s="1"/>
  <c r="P1029" i="2"/>
  <c r="U1029" i="2" s="1"/>
  <c r="Q1029" i="2"/>
  <c r="V1029" i="2" s="1"/>
  <c r="Q1238" i="2"/>
  <c r="V1238" i="2" s="1"/>
  <c r="P1238" i="2"/>
  <c r="U1238" i="2" s="1"/>
  <c r="P1044" i="2"/>
  <c r="U1044" i="2" s="1"/>
  <c r="Q1044" i="2"/>
  <c r="V1044" i="2" s="1"/>
  <c r="Q1140" i="2"/>
  <c r="V1140" i="2" s="1"/>
  <c r="P1140" i="2"/>
  <c r="U1140" i="2" s="1"/>
  <c r="Q1066" i="2"/>
  <c r="V1066" i="2" s="1"/>
  <c r="P1066" i="2"/>
  <c r="U1066" i="2" s="1"/>
  <c r="Q1081" i="2"/>
  <c r="V1081" i="2" s="1"/>
  <c r="P1081" i="2"/>
  <c r="U1081" i="2" s="1"/>
  <c r="P1071" i="2"/>
  <c r="U1071" i="2" s="1"/>
  <c r="Q1071" i="2"/>
  <c r="V1071" i="2" s="1"/>
  <c r="P1227" i="2"/>
  <c r="U1227" i="2" s="1"/>
  <c r="Q1227" i="2"/>
  <c r="V1227" i="2" s="1"/>
  <c r="P1122" i="2"/>
  <c r="U1122" i="2" s="1"/>
  <c r="Q1122" i="2"/>
  <c r="V1122" i="2" s="1"/>
  <c r="Q1064" i="2"/>
  <c r="V1064" i="2" s="1"/>
  <c r="P1064" i="2"/>
  <c r="U1064" i="2" s="1"/>
  <c r="P1189" i="2"/>
  <c r="U1189" i="2" s="1"/>
  <c r="Q1189" i="2"/>
  <c r="V1189" i="2" s="1"/>
  <c r="P1169" i="2"/>
  <c r="U1169" i="2" s="1"/>
  <c r="Q1169" i="2"/>
  <c r="V1169" i="2" s="1"/>
  <c r="P1176" i="2"/>
  <c r="U1176" i="2" s="1"/>
  <c r="Q1176" i="2"/>
  <c r="V1176" i="2" s="1"/>
  <c r="Q1207" i="2"/>
  <c r="V1207" i="2" s="1"/>
  <c r="P1207" i="2"/>
  <c r="U1207" i="2" s="1"/>
  <c r="Q1170" i="2"/>
  <c r="V1170" i="2" s="1"/>
  <c r="P1170" i="2"/>
  <c r="U1170" i="2" s="1"/>
  <c r="Q1141" i="2"/>
  <c r="V1141" i="2" s="1"/>
  <c r="P1141" i="2"/>
  <c r="U1141" i="2" s="1"/>
  <c r="Q1121" i="2"/>
  <c r="V1121" i="2" s="1"/>
  <c r="P1121" i="2"/>
  <c r="U1121" i="2" s="1"/>
  <c r="P1031" i="2"/>
  <c r="U1031" i="2" s="1"/>
  <c r="Q1031" i="2"/>
  <c r="V1031" i="2" s="1"/>
  <c r="Q1197" i="2"/>
  <c r="V1197" i="2" s="1"/>
  <c r="P1197" i="2"/>
  <c r="U1197" i="2" s="1"/>
  <c r="Q1177" i="2"/>
  <c r="V1177" i="2" s="1"/>
  <c r="P1177" i="2"/>
  <c r="U1177" i="2" s="1"/>
  <c r="P1117" i="2"/>
  <c r="U1117" i="2" s="1"/>
  <c r="Q1117" i="2"/>
  <c r="V1117" i="2" s="1"/>
  <c r="Q1098" i="2"/>
  <c r="V1098" i="2" s="1"/>
  <c r="P1098" i="2"/>
  <c r="U1098" i="2" s="1"/>
  <c r="P1193" i="2"/>
  <c r="U1193" i="2" s="1"/>
  <c r="Q1193" i="2"/>
  <c r="V1193" i="2" s="1"/>
  <c r="Q1041" i="2"/>
  <c r="V1041" i="2" s="1"/>
  <c r="P1041" i="2"/>
  <c r="U1041" i="2" s="1"/>
  <c r="Q1006" i="2"/>
  <c r="V1006" i="2" s="1"/>
  <c r="P1006" i="2"/>
  <c r="U1006" i="2" s="1"/>
  <c r="P1220" i="2"/>
  <c r="U1220" i="2" s="1"/>
  <c r="Q1220" i="2"/>
  <c r="V1220" i="2" s="1"/>
  <c r="P1016" i="2"/>
  <c r="U1016" i="2" s="1"/>
  <c r="Q1016" i="2"/>
  <c r="V1016" i="2" s="1"/>
  <c r="P1010" i="2"/>
  <c r="U1010" i="2" s="1"/>
  <c r="Q1010" i="2"/>
  <c r="V1010" i="2" s="1"/>
  <c r="Q1065" i="2"/>
  <c r="V1065" i="2" s="1"/>
  <c r="P1065" i="2"/>
  <c r="U1065" i="2" s="1"/>
  <c r="P1132" i="2"/>
  <c r="U1132" i="2" s="1"/>
  <c r="Q1132" i="2"/>
  <c r="V1132" i="2" s="1"/>
  <c r="Q1058" i="2"/>
  <c r="V1058" i="2" s="1"/>
  <c r="P1058" i="2"/>
  <c r="U1058" i="2" s="1"/>
  <c r="Q1091" i="2"/>
  <c r="V1091" i="2" s="1"/>
  <c r="P1091" i="2"/>
  <c r="U1091" i="2" s="1"/>
  <c r="P1012" i="2"/>
  <c r="U1012" i="2" s="1"/>
  <c r="Q1012" i="2"/>
  <c r="V1012" i="2" s="1"/>
  <c r="Q1002" i="2"/>
  <c r="V1002" i="2" s="1"/>
  <c r="P1002" i="2"/>
  <c r="U1002" i="2" s="1"/>
  <c r="P1022" i="2"/>
  <c r="U1022" i="2" s="1"/>
  <c r="Q1022" i="2"/>
  <c r="V1022" i="2" s="1"/>
  <c r="P1131" i="2"/>
  <c r="U1131" i="2" s="1"/>
  <c r="Q1131" i="2"/>
  <c r="V1131" i="2" s="1"/>
  <c r="Q1094" i="2"/>
  <c r="V1094" i="2" s="1"/>
  <c r="P1094" i="2"/>
  <c r="U1094" i="2" s="1"/>
  <c r="Q1092" i="2"/>
  <c r="V1092" i="2" s="1"/>
  <c r="P1092" i="2"/>
  <c r="U1092" i="2" s="1"/>
  <c r="P1032" i="2"/>
  <c r="U1032" i="2" s="1"/>
  <c r="Q1032" i="2"/>
  <c r="V1032" i="2" s="1"/>
  <c r="Q1116" i="2"/>
  <c r="V1116" i="2" s="1"/>
  <c r="P1116" i="2"/>
  <c r="U1116" i="2" s="1"/>
  <c r="P1042" i="2"/>
  <c r="U1042" i="2" s="1"/>
  <c r="Q1042" i="2"/>
  <c r="V1042" i="2" s="1"/>
  <c r="P1239" i="2"/>
  <c r="U1239" i="2" s="1"/>
  <c r="Q1239" i="2"/>
  <c r="V1239" i="2" s="1"/>
  <c r="P1111" i="2"/>
  <c r="U1111" i="2" s="1"/>
  <c r="Q1111" i="2"/>
  <c r="V1111" i="2" s="1"/>
  <c r="P1164" i="2"/>
  <c r="U1164" i="2" s="1"/>
  <c r="Q1164" i="2"/>
  <c r="V1164" i="2" s="1"/>
  <c r="Q1205" i="2"/>
  <c r="V1205" i="2" s="1"/>
  <c r="P1205" i="2"/>
  <c r="U1205" i="2" s="1"/>
  <c r="Q1185" i="2"/>
  <c r="V1185" i="2" s="1"/>
  <c r="P1185" i="2"/>
  <c r="U1185" i="2" s="1"/>
  <c r="P1017" i="2"/>
  <c r="U1017" i="2" s="1"/>
  <c r="Q1017" i="2"/>
  <c r="V1017" i="2" s="1"/>
  <c r="P1203" i="2"/>
  <c r="U1203" i="2" s="1"/>
  <c r="Q1203" i="2"/>
  <c r="V1203" i="2" s="1"/>
  <c r="P999" i="2"/>
  <c r="U999" i="2" s="1"/>
  <c r="Q999" i="2"/>
  <c r="V999" i="2" s="1"/>
  <c r="P1178" i="2"/>
  <c r="U1178" i="2" s="1"/>
  <c r="Q1178" i="2"/>
  <c r="V1178" i="2" s="1"/>
  <c r="P1069" i="2"/>
  <c r="U1069" i="2" s="1"/>
  <c r="Q1069" i="2"/>
  <c r="V1069" i="2" s="1"/>
  <c r="P1241" i="2"/>
  <c r="U1241" i="2" s="1"/>
  <c r="Q1241" i="2"/>
  <c r="V1241" i="2" s="1"/>
  <c r="P1102" i="2"/>
  <c r="U1102" i="2" s="1"/>
  <c r="Q1102" i="2"/>
  <c r="V1102" i="2" s="1"/>
  <c r="P1124" i="2"/>
  <c r="U1124" i="2" s="1"/>
  <c r="Q1124" i="2"/>
  <c r="V1124" i="2" s="1"/>
  <c r="P1115" i="2"/>
  <c r="U1115" i="2" s="1"/>
  <c r="Q1115" i="2"/>
  <c r="V1115" i="2" s="1"/>
  <c r="P1158" i="2"/>
  <c r="U1158" i="2" s="1"/>
  <c r="Q1158" i="2"/>
  <c r="V1158" i="2" s="1"/>
  <c r="P1055" i="2"/>
  <c r="U1055" i="2" s="1"/>
  <c r="Q1055" i="2"/>
  <c r="V1055" i="2" s="1"/>
  <c r="P1019" i="2"/>
  <c r="U1019" i="2" s="1"/>
  <c r="Q1019" i="2"/>
  <c r="V1019" i="2" s="1"/>
  <c r="P1090" i="2"/>
  <c r="U1090" i="2" s="1"/>
  <c r="Q1090" i="2"/>
  <c r="V1090" i="2" s="1"/>
  <c r="Q1112" i="2"/>
  <c r="V1112" i="2" s="1"/>
  <c r="P1112" i="2"/>
  <c r="U1112" i="2" s="1"/>
  <c r="Q1168" i="2"/>
  <c r="V1168" i="2" s="1"/>
  <c r="P1168" i="2"/>
  <c r="U1168" i="2" s="1"/>
  <c r="P1049" i="2"/>
  <c r="U1049" i="2" s="1"/>
  <c r="Q1049" i="2"/>
  <c r="V1049" i="2" s="1"/>
  <c r="Q1014" i="2"/>
  <c r="V1014" i="2" s="1"/>
  <c r="P1014" i="2"/>
  <c r="U1014" i="2" s="1"/>
  <c r="P1015" i="2"/>
  <c r="U1015" i="2" s="1"/>
  <c r="Q1015" i="2"/>
  <c r="V1015" i="2" s="1"/>
  <c r="P1229" i="2"/>
  <c r="U1229" i="2" s="1"/>
  <c r="Q1229" i="2"/>
  <c r="V1229" i="2" s="1"/>
  <c r="P1126" i="2"/>
  <c r="U1126" i="2" s="1"/>
  <c r="Q1126" i="2"/>
  <c r="V1126" i="2" s="1"/>
  <c r="Q1166" i="2"/>
  <c r="V1166" i="2" s="1"/>
  <c r="P1166" i="2"/>
  <c r="U1166" i="2" s="1"/>
  <c r="P1224" i="2"/>
  <c r="U1224" i="2" s="1"/>
  <c r="Q1224" i="2"/>
  <c r="V1224" i="2" s="1"/>
  <c r="P1088" i="2"/>
  <c r="U1088" i="2" s="1"/>
  <c r="Q1088" i="2"/>
  <c r="V1088" i="2" s="1"/>
  <c r="P1068" i="2"/>
  <c r="U1068" i="2" s="1"/>
  <c r="Q1068" i="2"/>
  <c r="V1068" i="2" s="1"/>
  <c r="Q1192" i="2"/>
  <c r="V1192" i="2" s="1"/>
  <c r="P1192" i="2"/>
  <c r="U1192" i="2" s="1"/>
  <c r="Q1167" i="2"/>
  <c r="V1167" i="2" s="1"/>
  <c r="P1167" i="2"/>
  <c r="U1167" i="2" s="1"/>
  <c r="P1035" i="2"/>
  <c r="U1035" i="2" s="1"/>
  <c r="Q1035" i="2"/>
  <c r="V1035" i="2" s="1"/>
  <c r="Q1059" i="2"/>
  <c r="V1059" i="2" s="1"/>
  <c r="P1059" i="2"/>
  <c r="U1059" i="2" s="1"/>
  <c r="Q1228" i="2"/>
  <c r="V1228" i="2" s="1"/>
  <c r="P1228" i="2"/>
  <c r="U1228" i="2" s="1"/>
  <c r="Q1232" i="2"/>
  <c r="V1232" i="2" s="1"/>
  <c r="P1232" i="2"/>
  <c r="U1232" i="2" s="1"/>
  <c r="P1086" i="2"/>
  <c r="U1086" i="2" s="1"/>
  <c r="Q1086" i="2"/>
  <c r="V1086" i="2" s="1"/>
  <c r="Q1046" i="2"/>
  <c r="V1046" i="2" s="1"/>
  <c r="P1046" i="2"/>
  <c r="U1046" i="2" s="1"/>
  <c r="Q1235" i="2"/>
  <c r="V1235" i="2" s="1"/>
  <c r="P1235" i="2"/>
  <c r="U1235" i="2" s="1"/>
  <c r="Q1171" i="2"/>
  <c r="V1171" i="2" s="1"/>
  <c r="P1171" i="2"/>
  <c r="U1171" i="2" s="1"/>
  <c r="Q1107" i="2"/>
  <c r="V1107" i="2" s="1"/>
  <c r="P1107" i="2"/>
  <c r="U1107" i="2" s="1"/>
  <c r="Q1120" i="2"/>
  <c r="V1120" i="2" s="1"/>
  <c r="P1120" i="2"/>
  <c r="U1120" i="2" s="1"/>
  <c r="P1097" i="2"/>
  <c r="U1097" i="2" s="1"/>
  <c r="Q1097" i="2"/>
  <c r="V1097" i="2" s="1"/>
  <c r="P1099" i="2"/>
  <c r="U1099" i="2" s="1"/>
  <c r="Q1099" i="2"/>
  <c r="V1099" i="2" s="1"/>
  <c r="P1087" i="2"/>
  <c r="U1087" i="2" s="1"/>
  <c r="Q1087" i="2"/>
  <c r="V1087" i="2" s="1"/>
  <c r="P1051" i="2"/>
  <c r="U1051" i="2" s="1"/>
  <c r="Q1051" i="2"/>
  <c r="V1051" i="2" s="1"/>
  <c r="Q1084" i="2"/>
  <c r="V1084" i="2" s="1"/>
  <c r="P1084" i="2"/>
  <c r="U1084" i="2" s="1"/>
  <c r="P1212" i="2"/>
  <c r="U1212" i="2" s="1"/>
  <c r="Q1212" i="2"/>
  <c r="V1212" i="2" s="1"/>
  <c r="P1200" i="2"/>
  <c r="U1200" i="2" s="1"/>
  <c r="Q1200" i="2"/>
  <c r="V1200" i="2" s="1"/>
  <c r="Q1030" i="2"/>
  <c r="V1030" i="2" s="1"/>
  <c r="P1030" i="2"/>
  <c r="U1030" i="2" s="1"/>
  <c r="Q1011" i="2"/>
  <c r="V1011" i="2" s="1"/>
  <c r="P1011" i="2"/>
  <c r="U1011" i="2" s="1"/>
  <c r="Q1040" i="2"/>
  <c r="V1040" i="2" s="1"/>
  <c r="P1040" i="2"/>
  <c r="U1040" i="2" s="1"/>
  <c r="P1237" i="2"/>
  <c r="U1237" i="2" s="1"/>
  <c r="Q1237" i="2"/>
  <c r="V1237" i="2" s="1"/>
  <c r="Q1110" i="2"/>
  <c r="V1110" i="2" s="1"/>
  <c r="P1110" i="2"/>
  <c r="U1110" i="2" s="1"/>
  <c r="P1080" i="2"/>
  <c r="U1080" i="2" s="1"/>
  <c r="Q1080" i="2"/>
  <c r="V1080" i="2" s="1"/>
  <c r="P1047" i="2"/>
  <c r="U1047" i="2" s="1"/>
  <c r="Q1047" i="2"/>
  <c r="V1047" i="2" s="1"/>
  <c r="Q1076" i="2"/>
  <c r="V1076" i="2" s="1"/>
  <c r="P1076" i="2"/>
  <c r="U1076" i="2" s="1"/>
  <c r="Q1204" i="2"/>
  <c r="V1204" i="2" s="1"/>
  <c r="P1204" i="2"/>
  <c r="U1204" i="2" s="1"/>
  <c r="Q1037" i="2"/>
  <c r="V1037" i="2" s="1"/>
  <c r="P1037" i="2"/>
  <c r="U1037" i="2" s="1"/>
  <c r="Q1184" i="2"/>
  <c r="V1184" i="2" s="1"/>
  <c r="P1184" i="2"/>
  <c r="U1184" i="2" s="1"/>
  <c r="P1057" i="2"/>
  <c r="U1057" i="2" s="1"/>
  <c r="Q1057" i="2"/>
  <c r="V1057" i="2" s="1"/>
  <c r="Q1036" i="2"/>
  <c r="V1036" i="2" s="1"/>
  <c r="P1036" i="2"/>
  <c r="U1036" i="2" s="1"/>
  <c r="Q1134" i="2"/>
  <c r="V1134" i="2" s="1"/>
  <c r="P1134" i="2"/>
  <c r="U1134" i="2" s="1"/>
  <c r="P1179" i="2"/>
  <c r="U1179" i="2" s="1"/>
  <c r="Q1179" i="2"/>
  <c r="V1179" i="2" s="1"/>
  <c r="Q1004" i="2"/>
  <c r="V1004" i="2" s="1"/>
  <c r="P1004" i="2"/>
  <c r="U1004" i="2" s="1"/>
  <c r="P1147" i="2"/>
  <c r="U1147" i="2" s="1"/>
  <c r="Q1147" i="2"/>
  <c r="V1147" i="2" s="1"/>
  <c r="P1003" i="2"/>
  <c r="U1003" i="2" s="1"/>
  <c r="Q1003" i="2"/>
  <c r="V1003" i="2" s="1"/>
  <c r="P1244" i="2"/>
  <c r="U1244" i="2" s="1"/>
  <c r="Q1244" i="2"/>
  <c r="V1244" i="2" s="1"/>
  <c r="Q1233" i="2"/>
  <c r="V1233" i="2" s="1"/>
  <c r="P1233" i="2"/>
  <c r="U1233" i="2" s="1"/>
  <c r="P1062" i="2"/>
  <c r="U1062" i="2" s="1"/>
  <c r="Q1062" i="2"/>
  <c r="V1062" i="2" s="1"/>
  <c r="Q1234" i="2"/>
  <c r="V1234" i="2" s="1"/>
  <c r="P1234" i="2"/>
  <c r="U1234" i="2" s="1"/>
  <c r="P1077" i="2"/>
  <c r="U1077" i="2" s="1"/>
  <c r="Q1077" i="2"/>
  <c r="V1077" i="2" s="1"/>
  <c r="Q1063" i="2"/>
  <c r="V1063" i="2" s="1"/>
  <c r="P1063" i="2"/>
  <c r="U1063" i="2" s="1"/>
  <c r="P1236" i="2"/>
  <c r="U1236" i="2" s="1"/>
  <c r="Q1236" i="2"/>
  <c r="V1236" i="2" s="1"/>
  <c r="Q1133" i="2"/>
  <c r="V1133" i="2" s="1"/>
  <c r="P1133" i="2"/>
  <c r="U1133" i="2" s="1"/>
  <c r="Q1113" i="2"/>
  <c r="V1113" i="2" s="1"/>
  <c r="P1113" i="2"/>
  <c r="U1113" i="2" s="1"/>
  <c r="P1052" i="2"/>
  <c r="U1052" i="2" s="1"/>
  <c r="Q1052" i="2"/>
  <c r="V1052" i="2" s="1"/>
  <c r="Q1181" i="2"/>
  <c r="V1181" i="2" s="1"/>
  <c r="P1181" i="2"/>
  <c r="U1181" i="2" s="1"/>
  <c r="P1216" i="2"/>
  <c r="U1216" i="2" s="1"/>
  <c r="Q1216" i="2"/>
  <c r="V1216" i="2" s="1"/>
  <c r="P1222" i="2"/>
  <c r="U1222" i="2" s="1"/>
  <c r="Q1222" i="2"/>
  <c r="V1222" i="2" s="1"/>
  <c r="P1149" i="2"/>
  <c r="U1149" i="2" s="1"/>
  <c r="Q1149" i="2"/>
  <c r="V1149" i="2" s="1"/>
  <c r="P1183" i="2"/>
  <c r="U1183" i="2" s="1"/>
  <c r="Q1183" i="2"/>
  <c r="V1183" i="2" s="1"/>
  <c r="P1221" i="2"/>
  <c r="U1221" i="2" s="1"/>
  <c r="Q1221" i="2"/>
  <c r="V1221" i="2" s="1"/>
  <c r="Q1093" i="2"/>
  <c r="V1093" i="2" s="1"/>
  <c r="P1093" i="2"/>
  <c r="U1093" i="2" s="1"/>
  <c r="P1201" i="2"/>
  <c r="U1201" i="2" s="1"/>
  <c r="Q1201" i="2"/>
  <c r="V1201" i="2" s="1"/>
  <c r="Q1223" i="2"/>
  <c r="V1223" i="2" s="1"/>
  <c r="P1223" i="2"/>
  <c r="U1223" i="2" s="1"/>
  <c r="Q1043" i="2"/>
  <c r="V1043" i="2" s="1"/>
  <c r="P1043" i="2"/>
  <c r="U1043" i="2" s="1"/>
  <c r="Q1138" i="2"/>
  <c r="V1138" i="2" s="1"/>
  <c r="P1138" i="2"/>
  <c r="U1138" i="2" s="1"/>
  <c r="P1072" i="2"/>
  <c r="U1072" i="2" s="1"/>
  <c r="Q1072" i="2"/>
  <c r="V1072" i="2" s="1"/>
  <c r="P1196" i="2"/>
  <c r="U1196" i="2" s="1"/>
  <c r="Q1196" i="2"/>
  <c r="V1196" i="2" s="1"/>
  <c r="Q1173" i="2"/>
  <c r="V1173" i="2" s="1"/>
  <c r="P1173" i="2"/>
  <c r="U1173" i="2" s="1"/>
  <c r="Q1153" i="2"/>
  <c r="V1153" i="2" s="1"/>
  <c r="P1153" i="2"/>
  <c r="U1153" i="2" s="1"/>
  <c r="Q1208" i="2"/>
  <c r="V1208" i="2" s="1"/>
  <c r="P1208" i="2"/>
  <c r="U1208" i="2" s="1"/>
  <c r="Q1187" i="2"/>
  <c r="V1187" i="2" s="1"/>
  <c r="P1187" i="2"/>
  <c r="U1187" i="2" s="1"/>
  <c r="Q1082" i="2"/>
  <c r="V1082" i="2" s="1"/>
  <c r="P1082" i="2"/>
  <c r="U1082" i="2" s="1"/>
  <c r="Q1210" i="2"/>
  <c r="V1210" i="2" s="1"/>
  <c r="P1210" i="2"/>
  <c r="U1210" i="2" s="1"/>
  <c r="Q1101" i="2"/>
  <c r="V1101" i="2" s="1"/>
  <c r="P1101" i="2"/>
  <c r="U1101" i="2" s="1"/>
  <c r="P1096" i="2"/>
  <c r="U1096" i="2" s="1"/>
  <c r="Q1096" i="2"/>
  <c r="V1096" i="2" s="1"/>
  <c r="Q1245" i="2"/>
  <c r="V1245" i="2" s="1"/>
  <c r="P1245" i="2"/>
  <c r="U1245" i="2" s="1"/>
  <c r="P1152" i="2"/>
  <c r="U1152" i="2" s="1"/>
  <c r="Q1152" i="2"/>
  <c r="V1152" i="2" s="1"/>
  <c r="P1161" i="2"/>
  <c r="U1161" i="2" s="1"/>
  <c r="Q1161" i="2"/>
  <c r="V1161" i="2" s="1"/>
  <c r="Q1162" i="2"/>
  <c r="V1162" i="2" s="1"/>
  <c r="P1162" i="2"/>
  <c r="U1162" i="2" s="1"/>
  <c r="P1129" i="2"/>
  <c r="U1129" i="2" s="1"/>
  <c r="Q1129" i="2"/>
  <c r="V1129" i="2" s="1"/>
  <c r="H26" i="2"/>
  <c r="H8" i="2"/>
  <c r="H12" i="2"/>
  <c r="H16" i="2"/>
  <c r="H20" i="2"/>
  <c r="H6" i="2"/>
  <c r="H10" i="2"/>
  <c r="H14" i="2"/>
  <c r="H18" i="2"/>
  <c r="H22" i="2"/>
  <c r="H7" i="2"/>
  <c r="H15" i="2"/>
  <c r="H23" i="2"/>
  <c r="H13" i="2"/>
  <c r="H17" i="2"/>
  <c r="H25" i="2"/>
  <c r="H11" i="2"/>
  <c r="H19" i="2"/>
  <c r="H27" i="2"/>
  <c r="H21" i="2"/>
  <c r="H9" i="2"/>
  <c r="U3" i="2"/>
  <c r="O3" i="2"/>
  <c r="A4" i="16"/>
  <c r="A5" i="16" s="1"/>
  <c r="A6" i="16" s="1"/>
  <c r="A7" i="16" s="1"/>
  <c r="A8" i="16" s="1"/>
  <c r="A9" i="16" s="1"/>
  <c r="A10" i="16" s="1"/>
  <c r="M1489" i="2" l="1"/>
  <c r="N1489" i="2"/>
  <c r="O1489" i="2"/>
  <c r="F1489" i="2"/>
  <c r="M1313" i="2"/>
  <c r="N1313" i="2"/>
  <c r="O1313" i="2"/>
  <c r="F1313" i="2"/>
  <c r="O1383" i="2"/>
  <c r="N1383" i="2"/>
  <c r="M1383" i="2"/>
  <c r="F1383" i="2"/>
  <c r="N1426" i="2"/>
  <c r="O1426" i="2"/>
  <c r="M1426" i="2"/>
  <c r="F1426" i="2"/>
  <c r="N1258" i="2"/>
  <c r="O1258" i="2"/>
  <c r="M1258" i="2"/>
  <c r="F1258" i="2"/>
  <c r="O1260" i="2"/>
  <c r="M1260" i="2"/>
  <c r="N1260" i="2"/>
  <c r="F1260" i="2"/>
  <c r="O1431" i="2"/>
  <c r="M1431" i="2"/>
  <c r="N1431" i="2"/>
  <c r="F1431" i="2"/>
  <c r="M1309" i="2"/>
  <c r="N1309" i="2"/>
  <c r="O1309" i="2"/>
  <c r="F1309" i="2"/>
  <c r="N1314" i="2"/>
  <c r="O1314" i="2"/>
  <c r="M1314" i="2"/>
  <c r="F1314" i="2"/>
  <c r="M1288" i="2"/>
  <c r="O1288" i="2"/>
  <c r="N1288" i="2"/>
  <c r="F1288" i="2"/>
  <c r="O1459" i="2"/>
  <c r="M1459" i="2"/>
  <c r="N1459" i="2"/>
  <c r="F1459" i="2"/>
  <c r="N1262" i="2"/>
  <c r="O1262" i="2"/>
  <c r="M1262" i="2"/>
  <c r="F1262" i="2"/>
  <c r="O1400" i="2"/>
  <c r="M1400" i="2"/>
  <c r="N1400" i="2"/>
  <c r="F1400" i="2"/>
  <c r="O1312" i="2"/>
  <c r="M1312" i="2"/>
  <c r="N1312" i="2"/>
  <c r="F1312" i="2"/>
  <c r="O1483" i="2"/>
  <c r="M1483" i="2"/>
  <c r="N1483" i="2"/>
  <c r="F1483" i="2"/>
  <c r="N1270" i="2"/>
  <c r="O1270" i="2"/>
  <c r="M1270" i="2"/>
  <c r="F1270" i="2"/>
  <c r="M1253" i="2"/>
  <c r="N1253" i="2"/>
  <c r="O1253" i="2"/>
  <c r="F1253" i="2"/>
  <c r="N1398" i="2"/>
  <c r="O1398" i="2"/>
  <c r="M1398" i="2"/>
  <c r="F1398" i="2"/>
  <c r="M1436" i="2"/>
  <c r="N1436" i="2"/>
  <c r="O1436" i="2"/>
  <c r="F1436" i="2"/>
  <c r="O1323" i="2"/>
  <c r="M1323" i="2"/>
  <c r="N1323" i="2"/>
  <c r="F1323" i="2"/>
  <c r="N1390" i="2"/>
  <c r="O1390" i="2"/>
  <c r="M1390" i="2"/>
  <c r="F1390" i="2"/>
  <c r="M1392" i="2"/>
  <c r="O1392" i="2"/>
  <c r="N1392" i="2"/>
  <c r="F1392" i="2"/>
  <c r="M1449" i="2"/>
  <c r="N1449" i="2"/>
  <c r="O1449" i="2"/>
  <c r="F1449" i="2"/>
  <c r="N1290" i="2"/>
  <c r="O1290" i="2"/>
  <c r="M1290" i="2"/>
  <c r="F1290" i="2"/>
  <c r="M1373" i="2"/>
  <c r="N1373" i="2"/>
  <c r="O1373" i="2"/>
  <c r="F1373" i="2"/>
  <c r="N1382" i="2"/>
  <c r="M1382" i="2"/>
  <c r="O1382" i="2"/>
  <c r="F1382" i="2"/>
  <c r="M1276" i="2"/>
  <c r="O1276" i="2"/>
  <c r="N1276" i="2"/>
  <c r="F1276" i="2"/>
  <c r="M1396" i="2"/>
  <c r="N1396" i="2"/>
  <c r="O1396" i="2"/>
  <c r="F1396" i="2"/>
  <c r="O1363" i="2"/>
  <c r="M1363" i="2"/>
  <c r="N1363" i="2"/>
  <c r="F1363" i="2"/>
  <c r="O1447" i="2"/>
  <c r="M1447" i="2"/>
  <c r="N1447" i="2"/>
  <c r="F1447" i="2"/>
  <c r="N1466" i="2"/>
  <c r="O1466" i="2"/>
  <c r="M1466" i="2"/>
  <c r="F1466" i="2"/>
  <c r="N1346" i="2"/>
  <c r="O1346" i="2"/>
  <c r="M1346" i="2"/>
  <c r="F1346" i="2"/>
  <c r="N1286" i="2"/>
  <c r="M1286" i="2"/>
  <c r="O1286" i="2"/>
  <c r="F1286" i="2"/>
  <c r="M1369" i="2"/>
  <c r="N1369" i="2"/>
  <c r="O1369" i="2"/>
  <c r="F1369" i="2"/>
  <c r="M1301" i="2"/>
  <c r="N1301" i="2"/>
  <c r="O1301" i="2"/>
  <c r="F1301" i="2"/>
  <c r="N1448" i="2"/>
  <c r="M1448" i="2"/>
  <c r="O1448" i="2"/>
  <c r="F1448" i="2"/>
  <c r="M1469" i="2"/>
  <c r="N1469" i="2"/>
  <c r="O1469" i="2"/>
  <c r="F1469" i="2"/>
  <c r="M1257" i="2"/>
  <c r="N1257" i="2"/>
  <c r="O1257" i="2"/>
  <c r="F1257" i="2"/>
  <c r="O1324" i="2"/>
  <c r="M1324" i="2"/>
  <c r="N1324" i="2"/>
  <c r="F1324" i="2"/>
  <c r="M1492" i="2"/>
  <c r="N1492" i="2"/>
  <c r="O1492" i="2"/>
  <c r="F1492" i="2"/>
  <c r="O1411" i="2"/>
  <c r="N1411" i="2"/>
  <c r="M1411" i="2"/>
  <c r="F1411" i="2"/>
  <c r="O1251" i="2"/>
  <c r="M1251" i="2"/>
  <c r="N1251" i="2"/>
  <c r="F1251" i="2"/>
  <c r="O1255" i="2"/>
  <c r="N1255" i="2"/>
  <c r="M1255" i="2"/>
  <c r="F1255" i="2"/>
  <c r="N1486" i="2"/>
  <c r="O1486" i="2"/>
  <c r="M1486" i="2"/>
  <c r="F1486" i="2"/>
  <c r="M1360" i="2"/>
  <c r="O1360" i="2"/>
  <c r="N1360" i="2"/>
  <c r="F1360" i="2"/>
  <c r="M1425" i="2"/>
  <c r="N1425" i="2"/>
  <c r="O1425" i="2"/>
  <c r="F1425" i="2"/>
  <c r="N1266" i="2"/>
  <c r="O1266" i="2"/>
  <c r="M1266" i="2"/>
  <c r="F1266" i="2"/>
  <c r="M1357" i="2"/>
  <c r="N1357" i="2"/>
  <c r="O1357" i="2"/>
  <c r="F1357" i="2"/>
  <c r="N1430" i="2"/>
  <c r="O1430" i="2"/>
  <c r="M1430" i="2"/>
  <c r="F1430" i="2"/>
  <c r="O1264" i="2"/>
  <c r="M1264" i="2"/>
  <c r="N1264" i="2"/>
  <c r="F1264" i="2"/>
  <c r="M1380" i="2"/>
  <c r="O1380" i="2"/>
  <c r="N1380" i="2"/>
  <c r="F1380" i="2"/>
  <c r="O1351" i="2"/>
  <c r="M1351" i="2"/>
  <c r="N1351" i="2"/>
  <c r="F1351" i="2"/>
  <c r="O1435" i="2"/>
  <c r="M1435" i="2"/>
  <c r="N1435" i="2"/>
  <c r="F1435" i="2"/>
  <c r="N1338" i="2"/>
  <c r="M1338" i="2"/>
  <c r="O1338" i="2"/>
  <c r="F1338" i="2"/>
  <c r="O1311" i="2"/>
  <c r="N1311" i="2"/>
  <c r="M1311" i="2"/>
  <c r="F1311" i="2"/>
  <c r="M1293" i="2"/>
  <c r="N1293" i="2"/>
  <c r="O1293" i="2"/>
  <c r="F1293" i="2"/>
  <c r="M1456" i="2"/>
  <c r="N1456" i="2"/>
  <c r="O1456" i="2"/>
  <c r="F1456" i="2"/>
  <c r="M1481" i="2"/>
  <c r="N1481" i="2"/>
  <c r="O1481" i="2"/>
  <c r="F1481" i="2"/>
  <c r="N1322" i="2"/>
  <c r="O1322" i="2"/>
  <c r="M1322" i="2"/>
  <c r="F1322" i="2"/>
  <c r="M1405" i="2"/>
  <c r="N1405" i="2"/>
  <c r="O1405" i="2"/>
  <c r="F1405" i="2"/>
  <c r="M1321" i="2"/>
  <c r="N1321" i="2"/>
  <c r="O1321" i="2"/>
  <c r="F1321" i="2"/>
  <c r="O1292" i="2"/>
  <c r="M1292" i="2"/>
  <c r="N1292" i="2"/>
  <c r="F1292" i="2"/>
  <c r="M1428" i="2"/>
  <c r="N1428" i="2"/>
  <c r="O1428" i="2"/>
  <c r="F1428" i="2"/>
  <c r="O1379" i="2"/>
  <c r="M1379" i="2"/>
  <c r="N1379" i="2"/>
  <c r="F1379" i="2"/>
  <c r="O1463" i="2"/>
  <c r="M1463" i="2"/>
  <c r="N1463" i="2"/>
  <c r="F1463" i="2"/>
  <c r="O1307" i="2"/>
  <c r="M1307" i="2"/>
  <c r="N1307" i="2"/>
  <c r="F1307" i="2"/>
  <c r="N1410" i="2"/>
  <c r="O1410" i="2"/>
  <c r="M1410" i="2"/>
  <c r="F1410" i="2"/>
  <c r="M1261" i="2"/>
  <c r="N1261" i="2"/>
  <c r="O1261" i="2"/>
  <c r="F1261" i="2"/>
  <c r="O1408" i="2"/>
  <c r="M1408" i="2"/>
  <c r="N1408" i="2"/>
  <c r="F1408" i="2"/>
  <c r="M1409" i="2"/>
  <c r="N1409" i="2"/>
  <c r="O1409" i="2"/>
  <c r="F1409" i="2"/>
  <c r="M1317" i="2"/>
  <c r="N1317" i="2"/>
  <c r="O1317" i="2"/>
  <c r="F1317" i="2"/>
  <c r="M1352" i="2"/>
  <c r="O1352" i="2"/>
  <c r="N1352" i="2"/>
  <c r="F1352" i="2"/>
  <c r="M1381" i="2"/>
  <c r="N1381" i="2"/>
  <c r="O1381" i="2"/>
  <c r="F1381" i="2"/>
  <c r="N1462" i="2"/>
  <c r="O1462" i="2"/>
  <c r="M1462" i="2"/>
  <c r="F1462" i="2"/>
  <c r="M1265" i="2"/>
  <c r="N1265" i="2"/>
  <c r="O1265" i="2"/>
  <c r="F1265" i="2"/>
  <c r="M1300" i="2"/>
  <c r="N1300" i="2"/>
  <c r="O1300" i="2"/>
  <c r="F1300" i="2"/>
  <c r="M1404" i="2"/>
  <c r="O1404" i="2"/>
  <c r="N1404" i="2"/>
  <c r="F1404" i="2"/>
  <c r="O1343" i="2"/>
  <c r="N1343" i="2"/>
  <c r="M1343" i="2"/>
  <c r="F1343" i="2"/>
  <c r="O1407" i="2"/>
  <c r="M1407" i="2"/>
  <c r="N1407" i="2"/>
  <c r="F1407" i="2"/>
  <c r="O1471" i="2"/>
  <c r="M1471" i="2"/>
  <c r="N1471" i="2"/>
  <c r="F1471" i="2"/>
  <c r="O1259" i="2"/>
  <c r="N1259" i="2"/>
  <c r="M1259" i="2"/>
  <c r="F1259" i="2"/>
  <c r="O1295" i="2"/>
  <c r="M1295" i="2"/>
  <c r="N1295" i="2"/>
  <c r="F1295" i="2"/>
  <c r="N1488" i="2"/>
  <c r="M1488" i="2"/>
  <c r="O1488" i="2"/>
  <c r="F1488" i="2"/>
  <c r="M1421" i="2"/>
  <c r="N1421" i="2"/>
  <c r="O1421" i="2"/>
  <c r="F1421" i="2"/>
  <c r="O1296" i="2"/>
  <c r="M1296" i="2"/>
  <c r="N1296" i="2"/>
  <c r="F1296" i="2"/>
  <c r="O1467" i="2"/>
  <c r="M1467" i="2"/>
  <c r="N1467" i="2"/>
  <c r="F1467" i="2"/>
  <c r="M1328" i="2"/>
  <c r="N1328" i="2"/>
  <c r="O1328" i="2"/>
  <c r="F1328" i="2"/>
  <c r="M1341" i="2"/>
  <c r="N1341" i="2"/>
  <c r="O1341" i="2"/>
  <c r="F1341" i="2"/>
  <c r="O1347" i="2"/>
  <c r="N1347" i="2"/>
  <c r="M1347" i="2"/>
  <c r="F1347" i="2"/>
  <c r="O1267" i="2"/>
  <c r="M1267" i="2"/>
  <c r="N1267" i="2"/>
  <c r="F1267" i="2"/>
  <c r="M1440" i="2"/>
  <c r="N1440" i="2"/>
  <c r="O1440" i="2"/>
  <c r="F1440" i="2"/>
  <c r="M1397" i="2"/>
  <c r="N1397" i="2"/>
  <c r="O1397" i="2"/>
  <c r="F1397" i="2"/>
  <c r="M1420" i="2"/>
  <c r="O1420" i="2"/>
  <c r="N1420" i="2"/>
  <c r="F1420" i="2"/>
  <c r="O1291" i="2"/>
  <c r="N1291" i="2"/>
  <c r="M1291" i="2"/>
  <c r="F1291" i="2"/>
  <c r="N1374" i="2"/>
  <c r="O1374" i="2"/>
  <c r="M1374" i="2"/>
  <c r="F1374" i="2"/>
  <c r="M1281" i="2"/>
  <c r="N1281" i="2"/>
  <c r="O1281" i="2"/>
  <c r="F1281" i="2"/>
  <c r="O1399" i="2"/>
  <c r="N1399" i="2"/>
  <c r="M1399" i="2"/>
  <c r="F1399" i="2"/>
  <c r="N1482" i="2"/>
  <c r="O1482" i="2"/>
  <c r="M1482" i="2"/>
  <c r="F1482" i="2"/>
  <c r="M1472" i="2"/>
  <c r="N1472" i="2"/>
  <c r="O1472" i="2"/>
  <c r="F1472" i="2"/>
  <c r="M1413" i="2"/>
  <c r="N1413" i="2"/>
  <c r="O1413" i="2"/>
  <c r="F1413" i="2"/>
  <c r="M1252" i="2"/>
  <c r="O1252" i="2"/>
  <c r="N1252" i="2"/>
  <c r="F1252" i="2"/>
  <c r="O1359" i="2"/>
  <c r="N1359" i="2"/>
  <c r="M1359" i="2"/>
  <c r="F1359" i="2"/>
  <c r="O1487" i="2"/>
  <c r="M1487" i="2"/>
  <c r="N1487" i="2"/>
  <c r="F1487" i="2"/>
  <c r="N1330" i="2"/>
  <c r="M1330" i="2"/>
  <c r="O1330" i="2"/>
  <c r="F1330" i="2"/>
  <c r="N1278" i="2"/>
  <c r="O1278" i="2"/>
  <c r="M1278" i="2"/>
  <c r="F1278" i="2"/>
  <c r="M1361" i="2"/>
  <c r="N1361" i="2"/>
  <c r="O1361" i="2"/>
  <c r="F1361" i="2"/>
  <c r="N1342" i="2"/>
  <c r="O1342" i="2"/>
  <c r="M1342" i="2"/>
  <c r="F1342" i="2"/>
  <c r="M1432" i="2"/>
  <c r="N1432" i="2"/>
  <c r="O1432" i="2"/>
  <c r="F1432" i="2"/>
  <c r="M1461" i="2"/>
  <c r="N1461" i="2"/>
  <c r="O1461" i="2"/>
  <c r="F1461" i="2"/>
  <c r="M1273" i="2"/>
  <c r="N1273" i="2"/>
  <c r="O1273" i="2"/>
  <c r="F1273" i="2"/>
  <c r="M1320" i="2"/>
  <c r="O1320" i="2"/>
  <c r="N1320" i="2"/>
  <c r="F1320" i="2"/>
  <c r="M1484" i="2"/>
  <c r="N1484" i="2"/>
  <c r="O1484" i="2"/>
  <c r="F1484" i="2"/>
  <c r="O1403" i="2"/>
  <c r="N1403" i="2"/>
  <c r="M1403" i="2"/>
  <c r="F1403" i="2"/>
  <c r="O1491" i="2"/>
  <c r="M1491" i="2"/>
  <c r="N1491" i="2"/>
  <c r="F1491" i="2"/>
  <c r="O1247" i="2"/>
  <c r="N1247" i="2"/>
  <c r="M1247" i="2"/>
  <c r="F1247" i="2"/>
  <c r="N1358" i="2"/>
  <c r="O1358" i="2"/>
  <c r="M1358" i="2"/>
  <c r="F1358" i="2"/>
  <c r="M1424" i="2"/>
  <c r="N1424" i="2"/>
  <c r="O1424" i="2"/>
  <c r="F1424" i="2"/>
  <c r="M1457" i="2"/>
  <c r="O1457" i="2"/>
  <c r="N1457" i="2"/>
  <c r="F1457" i="2"/>
  <c r="N1298" i="2"/>
  <c r="O1298" i="2"/>
  <c r="M1298" i="2"/>
  <c r="F1298" i="2"/>
  <c r="M1389" i="2"/>
  <c r="N1389" i="2"/>
  <c r="O1389" i="2"/>
  <c r="F1389" i="2"/>
  <c r="N1366" i="2"/>
  <c r="O1366" i="2"/>
  <c r="M1366" i="2"/>
  <c r="F1366" i="2"/>
  <c r="O1280" i="2"/>
  <c r="M1280" i="2"/>
  <c r="N1280" i="2"/>
  <c r="F1280" i="2"/>
  <c r="M1412" i="2"/>
  <c r="N1412" i="2"/>
  <c r="O1412" i="2"/>
  <c r="F1412" i="2"/>
  <c r="O1367" i="2"/>
  <c r="N1367" i="2"/>
  <c r="M1367" i="2"/>
  <c r="F1367" i="2"/>
  <c r="O1451" i="2"/>
  <c r="M1451" i="2"/>
  <c r="N1451" i="2"/>
  <c r="F1451" i="2"/>
  <c r="O1275" i="2"/>
  <c r="N1275" i="2"/>
  <c r="M1275" i="2"/>
  <c r="F1275" i="2"/>
  <c r="N1362" i="2"/>
  <c r="O1362" i="2"/>
  <c r="M1362" i="2"/>
  <c r="F1362" i="2"/>
  <c r="N1254" i="2"/>
  <c r="M1254" i="2"/>
  <c r="O1254" i="2"/>
  <c r="F1254" i="2"/>
  <c r="M1337" i="2"/>
  <c r="N1337" i="2"/>
  <c r="O1337" i="2"/>
  <c r="F1337" i="2"/>
  <c r="N1406" i="2"/>
  <c r="O1406" i="2"/>
  <c r="M1406" i="2"/>
  <c r="F1406" i="2"/>
  <c r="M1384" i="2"/>
  <c r="N1384" i="2"/>
  <c r="O1384" i="2"/>
  <c r="F1384" i="2"/>
  <c r="M1437" i="2"/>
  <c r="N1437" i="2"/>
  <c r="O1437" i="2"/>
  <c r="F1437" i="2"/>
  <c r="M1289" i="2"/>
  <c r="N1289" i="2"/>
  <c r="O1289" i="2"/>
  <c r="F1289" i="2"/>
  <c r="O1308" i="2"/>
  <c r="M1308" i="2"/>
  <c r="N1308" i="2"/>
  <c r="F1308" i="2"/>
  <c r="M1460" i="2"/>
  <c r="N1460" i="2"/>
  <c r="O1460" i="2"/>
  <c r="F1460" i="2"/>
  <c r="O1395" i="2"/>
  <c r="N1395" i="2"/>
  <c r="M1395" i="2"/>
  <c r="F1395" i="2"/>
  <c r="O1479" i="2"/>
  <c r="M1479" i="2"/>
  <c r="N1479" i="2"/>
  <c r="F1479" i="2"/>
  <c r="N1418" i="2"/>
  <c r="O1418" i="2"/>
  <c r="M1418" i="2"/>
  <c r="F1418" i="2"/>
  <c r="N1474" i="2"/>
  <c r="O1474" i="2"/>
  <c r="M1474" i="2"/>
  <c r="F1474" i="2"/>
  <c r="N1310" i="2"/>
  <c r="O1310" i="2"/>
  <c r="M1310" i="2"/>
  <c r="F1310" i="2"/>
  <c r="M1393" i="2"/>
  <c r="N1393" i="2"/>
  <c r="O1393" i="2"/>
  <c r="F1393" i="2"/>
  <c r="M1269" i="2"/>
  <c r="N1269" i="2"/>
  <c r="O1269" i="2"/>
  <c r="F1269" i="2"/>
  <c r="M1325" i="2"/>
  <c r="N1325" i="2"/>
  <c r="O1325" i="2"/>
  <c r="F1325" i="2"/>
  <c r="M1493" i="2"/>
  <c r="N1493" i="2"/>
  <c r="O1493" i="2"/>
  <c r="F1493" i="2"/>
  <c r="O1248" i="2"/>
  <c r="M1248" i="2"/>
  <c r="N1248" i="2"/>
  <c r="F1248" i="2"/>
  <c r="M1348" i="2"/>
  <c r="O1348" i="2"/>
  <c r="N1348" i="2"/>
  <c r="F1348" i="2"/>
  <c r="O1335" i="2"/>
  <c r="M1335" i="2"/>
  <c r="N1335" i="2"/>
  <c r="F1335" i="2"/>
  <c r="O1419" i="2"/>
  <c r="M1419" i="2"/>
  <c r="N1419" i="2"/>
  <c r="F1419" i="2"/>
  <c r="N1370" i="2"/>
  <c r="M1370" i="2"/>
  <c r="O1370" i="2"/>
  <c r="F1370" i="2"/>
  <c r="O1279" i="2"/>
  <c r="M1279" i="2"/>
  <c r="N1279" i="2"/>
  <c r="F1279" i="2"/>
  <c r="N1454" i="2"/>
  <c r="O1454" i="2"/>
  <c r="M1454" i="2"/>
  <c r="F1454" i="2"/>
  <c r="N1302" i="2"/>
  <c r="M1302" i="2"/>
  <c r="O1302" i="2"/>
  <c r="F1302" i="2"/>
  <c r="M1345" i="2"/>
  <c r="N1345" i="2"/>
  <c r="O1345" i="2"/>
  <c r="F1345" i="2"/>
  <c r="M1473" i="2"/>
  <c r="O1473" i="2"/>
  <c r="N1473" i="2"/>
  <c r="F1473" i="2"/>
  <c r="N1274" i="2"/>
  <c r="M1274" i="2"/>
  <c r="O1274" i="2"/>
  <c r="F1274" i="2"/>
  <c r="M1480" i="2"/>
  <c r="N1480" i="2"/>
  <c r="O1480" i="2"/>
  <c r="F1480" i="2"/>
  <c r="M1445" i="2"/>
  <c r="N1445" i="2"/>
  <c r="O1445" i="2"/>
  <c r="F1445" i="2"/>
  <c r="N1334" i="2"/>
  <c r="O1334" i="2"/>
  <c r="M1334" i="2"/>
  <c r="F1334" i="2"/>
  <c r="O1268" i="2"/>
  <c r="M1268" i="2"/>
  <c r="N1268" i="2"/>
  <c r="F1268" i="2"/>
  <c r="M1340" i="2"/>
  <c r="N1340" i="2"/>
  <c r="O1340" i="2"/>
  <c r="F1340" i="2"/>
  <c r="N1468" i="2"/>
  <c r="M1468" i="2"/>
  <c r="O1468" i="2"/>
  <c r="F1468" i="2"/>
  <c r="O1375" i="2"/>
  <c r="N1375" i="2"/>
  <c r="M1375" i="2"/>
  <c r="F1375" i="2"/>
  <c r="O1439" i="2"/>
  <c r="M1439" i="2"/>
  <c r="N1439" i="2"/>
  <c r="F1439" i="2"/>
  <c r="O1315" i="2"/>
  <c r="N1315" i="2"/>
  <c r="M1315" i="2"/>
  <c r="F1315" i="2"/>
  <c r="N1450" i="2"/>
  <c r="O1450" i="2"/>
  <c r="M1450" i="2"/>
  <c r="F1450" i="2"/>
  <c r="N1394" i="2"/>
  <c r="M1394" i="2"/>
  <c r="O1394" i="2"/>
  <c r="F1394" i="2"/>
  <c r="M1277" i="2"/>
  <c r="N1277" i="2"/>
  <c r="O1277" i="2"/>
  <c r="F1277" i="2"/>
  <c r="M1336" i="2"/>
  <c r="O1336" i="2"/>
  <c r="N1336" i="2"/>
  <c r="F1336" i="2"/>
  <c r="M1444" i="2"/>
  <c r="N1444" i="2"/>
  <c r="O1444" i="2"/>
  <c r="F1444" i="2"/>
  <c r="N1354" i="2"/>
  <c r="M1354" i="2"/>
  <c r="O1354" i="2"/>
  <c r="F1354" i="2"/>
  <c r="M1417" i="2"/>
  <c r="N1417" i="2"/>
  <c r="O1417" i="2"/>
  <c r="F1417" i="2"/>
  <c r="N1446" i="2"/>
  <c r="O1446" i="2"/>
  <c r="M1446" i="2"/>
  <c r="F1446" i="2"/>
  <c r="O1364" i="2"/>
  <c r="M1364" i="2"/>
  <c r="N1364" i="2"/>
  <c r="F1364" i="2"/>
  <c r="O1303" i="2"/>
  <c r="N1303" i="2"/>
  <c r="M1303" i="2"/>
  <c r="F1303" i="2"/>
  <c r="M1465" i="2"/>
  <c r="N1465" i="2"/>
  <c r="O1465" i="2"/>
  <c r="F1465" i="2"/>
  <c r="N1350" i="2"/>
  <c r="O1350" i="2"/>
  <c r="M1350" i="2"/>
  <c r="F1350" i="2"/>
  <c r="O1371" i="2"/>
  <c r="N1371" i="2"/>
  <c r="M1371" i="2"/>
  <c r="F1371" i="2"/>
  <c r="N1378" i="2"/>
  <c r="O1378" i="2"/>
  <c r="M1378" i="2"/>
  <c r="F1378" i="2"/>
  <c r="M1353" i="2"/>
  <c r="N1353" i="2"/>
  <c r="O1353" i="2"/>
  <c r="F1353" i="2"/>
  <c r="M1453" i="2"/>
  <c r="N1453" i="2"/>
  <c r="O1453" i="2"/>
  <c r="F1453" i="2"/>
  <c r="M1476" i="2"/>
  <c r="N1476" i="2"/>
  <c r="O1476" i="2"/>
  <c r="F1476" i="2"/>
  <c r="N1490" i="2"/>
  <c r="O1490" i="2"/>
  <c r="M1490" i="2"/>
  <c r="F1490" i="2"/>
  <c r="M1441" i="2"/>
  <c r="O1441" i="2"/>
  <c r="N1441" i="2"/>
  <c r="F1441" i="2"/>
  <c r="O1416" i="2"/>
  <c r="M1416" i="2"/>
  <c r="N1416" i="2"/>
  <c r="F1416" i="2"/>
  <c r="M1316" i="2"/>
  <c r="N1316" i="2"/>
  <c r="O1316" i="2"/>
  <c r="F1316" i="2"/>
  <c r="O1423" i="2"/>
  <c r="M1423" i="2"/>
  <c r="N1423" i="2"/>
  <c r="F1423" i="2"/>
  <c r="N1318" i="2"/>
  <c r="M1318" i="2"/>
  <c r="O1318" i="2"/>
  <c r="F1318" i="2"/>
  <c r="M1401" i="2"/>
  <c r="N1401" i="2"/>
  <c r="O1401" i="2"/>
  <c r="F1401" i="2"/>
  <c r="N1250" i="2"/>
  <c r="O1250" i="2"/>
  <c r="M1250" i="2"/>
  <c r="F1250" i="2"/>
  <c r="M1333" i="2"/>
  <c r="N1333" i="2"/>
  <c r="O1333" i="2"/>
  <c r="F1333" i="2"/>
  <c r="N1478" i="2"/>
  <c r="O1478" i="2"/>
  <c r="M1478" i="2"/>
  <c r="F1478" i="2"/>
  <c r="M1256" i="2"/>
  <c r="N1256" i="2"/>
  <c r="O1256" i="2"/>
  <c r="F1256" i="2"/>
  <c r="M1356" i="2"/>
  <c r="N1356" i="2"/>
  <c r="O1356" i="2"/>
  <c r="F1356" i="2"/>
  <c r="O1339" i="2"/>
  <c r="N1339" i="2"/>
  <c r="M1339" i="2"/>
  <c r="F1339" i="2"/>
  <c r="O1427" i="2"/>
  <c r="M1427" i="2"/>
  <c r="N1427" i="2"/>
  <c r="F1427" i="2"/>
  <c r="N1434" i="2"/>
  <c r="O1434" i="2"/>
  <c r="M1434" i="2"/>
  <c r="F1434" i="2"/>
  <c r="O1287" i="2"/>
  <c r="N1287" i="2"/>
  <c r="M1287" i="2"/>
  <c r="F1287" i="2"/>
  <c r="N1246" i="2"/>
  <c r="O1246" i="2"/>
  <c r="M1246" i="2"/>
  <c r="F1246" i="2"/>
  <c r="M1329" i="2"/>
  <c r="N1329" i="2"/>
  <c r="O1329" i="2"/>
  <c r="F1329" i="2"/>
  <c r="N1470" i="2"/>
  <c r="O1470" i="2"/>
  <c r="M1470" i="2"/>
  <c r="F1470" i="2"/>
  <c r="M1368" i="2"/>
  <c r="N1368" i="2"/>
  <c r="O1368" i="2"/>
  <c r="F1368" i="2"/>
  <c r="M1429" i="2"/>
  <c r="N1429" i="2"/>
  <c r="O1429" i="2"/>
  <c r="F1429" i="2"/>
  <c r="M1305" i="2"/>
  <c r="N1305" i="2"/>
  <c r="O1305" i="2"/>
  <c r="F1305" i="2"/>
  <c r="M1304" i="2"/>
  <c r="O1304" i="2"/>
  <c r="N1304" i="2"/>
  <c r="F1304" i="2"/>
  <c r="N1452" i="2"/>
  <c r="M1452" i="2"/>
  <c r="O1452" i="2"/>
  <c r="F1452" i="2"/>
  <c r="O1387" i="2"/>
  <c r="N1387" i="2"/>
  <c r="M1387" i="2"/>
  <c r="F1387" i="2"/>
  <c r="O1475" i="2"/>
  <c r="M1475" i="2"/>
  <c r="N1475" i="2"/>
  <c r="F1475" i="2"/>
  <c r="N1386" i="2"/>
  <c r="O1386" i="2"/>
  <c r="M1386" i="2"/>
  <c r="F1386" i="2"/>
  <c r="N1442" i="2"/>
  <c r="O1442" i="2"/>
  <c r="M1442" i="2"/>
  <c r="F1442" i="2"/>
  <c r="N1294" i="2"/>
  <c r="O1294" i="2"/>
  <c r="M1294" i="2"/>
  <c r="F1294" i="2"/>
  <c r="M1385" i="2"/>
  <c r="N1385" i="2"/>
  <c r="O1385" i="2"/>
  <c r="F1385" i="2"/>
  <c r="M1285" i="2"/>
  <c r="N1285" i="2"/>
  <c r="O1285" i="2"/>
  <c r="F1285" i="2"/>
  <c r="N1464" i="2"/>
  <c r="M1464" i="2"/>
  <c r="O1464" i="2"/>
  <c r="F1464" i="2"/>
  <c r="M1485" i="2"/>
  <c r="O1485" i="2"/>
  <c r="N1485" i="2"/>
  <c r="F1485" i="2"/>
  <c r="M1249" i="2"/>
  <c r="N1249" i="2"/>
  <c r="O1249" i="2"/>
  <c r="F1249" i="2"/>
  <c r="O1332" i="2"/>
  <c r="M1332" i="2"/>
  <c r="N1332" i="2"/>
  <c r="F1332" i="2"/>
  <c r="O1331" i="2"/>
  <c r="N1331" i="2"/>
  <c r="M1331" i="2"/>
  <c r="F1331" i="2"/>
  <c r="O1415" i="2"/>
  <c r="N1415" i="2"/>
  <c r="M1415" i="2"/>
  <c r="F1415" i="2"/>
  <c r="O1283" i="2"/>
  <c r="N1283" i="2"/>
  <c r="M1283" i="2"/>
  <c r="F1283" i="2"/>
  <c r="O1271" i="2"/>
  <c r="N1271" i="2"/>
  <c r="M1271" i="2"/>
  <c r="F1271" i="2"/>
  <c r="N1422" i="2"/>
  <c r="O1422" i="2"/>
  <c r="M1422" i="2"/>
  <c r="F1422" i="2"/>
  <c r="M1376" i="2"/>
  <c r="O1376" i="2"/>
  <c r="N1376" i="2"/>
  <c r="F1376" i="2"/>
  <c r="M1433" i="2"/>
  <c r="N1433" i="2"/>
  <c r="O1433" i="2"/>
  <c r="F1433" i="2"/>
  <c r="N1282" i="2"/>
  <c r="O1282" i="2"/>
  <c r="M1282" i="2"/>
  <c r="F1282" i="2"/>
  <c r="M1365" i="2"/>
  <c r="N1365" i="2"/>
  <c r="O1365" i="2"/>
  <c r="F1365" i="2"/>
  <c r="N1414" i="2"/>
  <c r="M1414" i="2"/>
  <c r="O1414" i="2"/>
  <c r="F1414" i="2"/>
  <c r="M1272" i="2"/>
  <c r="N1272" i="2"/>
  <c r="O1272" i="2"/>
  <c r="F1272" i="2"/>
  <c r="M1388" i="2"/>
  <c r="O1388" i="2"/>
  <c r="N1388" i="2"/>
  <c r="F1388" i="2"/>
  <c r="O1355" i="2"/>
  <c r="N1355" i="2"/>
  <c r="M1355" i="2"/>
  <c r="F1355" i="2"/>
  <c r="O1443" i="2"/>
  <c r="M1443" i="2"/>
  <c r="N1443" i="2"/>
  <c r="F1443" i="2"/>
  <c r="N1402" i="2"/>
  <c r="O1402" i="2"/>
  <c r="M1402" i="2"/>
  <c r="F1402" i="2"/>
  <c r="O1319" i="2"/>
  <c r="N1319" i="2"/>
  <c r="M1319" i="2"/>
  <c r="F1319" i="2"/>
  <c r="N1326" i="2"/>
  <c r="O1326" i="2"/>
  <c r="M1326" i="2"/>
  <c r="F1326" i="2"/>
  <c r="O1344" i="2"/>
  <c r="M1344" i="2"/>
  <c r="N1344" i="2"/>
  <c r="F1344" i="2"/>
  <c r="M1377" i="2"/>
  <c r="N1377" i="2"/>
  <c r="O1377" i="2"/>
  <c r="F1377" i="2"/>
  <c r="N1438" i="2"/>
  <c r="O1438" i="2"/>
  <c r="M1438" i="2"/>
  <c r="F1438" i="2"/>
  <c r="N1306" i="2"/>
  <c r="O1306" i="2"/>
  <c r="M1306" i="2"/>
  <c r="F1306" i="2"/>
  <c r="M1349" i="2"/>
  <c r="N1349" i="2"/>
  <c r="O1349" i="2"/>
  <c r="F1349" i="2"/>
  <c r="M1477" i="2"/>
  <c r="O1477" i="2"/>
  <c r="N1477" i="2"/>
  <c r="F1477" i="2"/>
  <c r="M1297" i="2"/>
  <c r="N1297" i="2"/>
  <c r="O1297" i="2"/>
  <c r="F1297" i="2"/>
  <c r="M1284" i="2"/>
  <c r="N1284" i="2"/>
  <c r="O1284" i="2"/>
  <c r="F1284" i="2"/>
  <c r="O1372" i="2"/>
  <c r="M1372" i="2"/>
  <c r="N1372" i="2"/>
  <c r="F1372" i="2"/>
  <c r="O1327" i="2"/>
  <c r="N1327" i="2"/>
  <c r="M1327" i="2"/>
  <c r="F1327" i="2"/>
  <c r="O1391" i="2"/>
  <c r="M1391" i="2"/>
  <c r="N1391" i="2"/>
  <c r="F1391" i="2"/>
  <c r="O1455" i="2"/>
  <c r="M1455" i="2"/>
  <c r="N1455" i="2"/>
  <c r="F1455" i="2"/>
  <c r="O1299" i="2"/>
  <c r="N1299" i="2"/>
  <c r="M1299" i="2"/>
  <c r="F1299" i="2"/>
  <c r="O1263" i="2"/>
  <c r="N1263" i="2"/>
  <c r="M1263" i="2"/>
  <c r="F1263" i="2"/>
  <c r="N1458" i="2"/>
  <c r="O1458" i="2"/>
  <c r="M1458" i="2"/>
  <c r="F1458" i="2"/>
  <c r="W1220" i="2"/>
  <c r="W1178" i="2"/>
  <c r="W1160" i="2"/>
  <c r="W1183" i="2"/>
  <c r="W1073" i="2"/>
  <c r="W1078" i="2"/>
  <c r="W1038" i="2"/>
  <c r="W1030" i="2"/>
  <c r="W1143" i="2"/>
  <c r="W1147" i="2"/>
  <c r="W1019" i="2"/>
  <c r="W1238" i="2"/>
  <c r="W1159" i="2"/>
  <c r="W1105" i="2"/>
  <c r="W1096" i="2"/>
  <c r="W1059" i="2"/>
  <c r="W1002" i="2"/>
  <c r="W1005" i="2"/>
  <c r="W1089" i="2"/>
  <c r="W1126" i="2"/>
  <c r="W1144" i="2"/>
  <c r="W1196" i="2"/>
  <c r="W1204" i="2"/>
  <c r="W1056" i="2"/>
  <c r="W1050" i="2"/>
  <c r="W1000" i="2"/>
  <c r="W1236" i="2"/>
  <c r="W1120" i="2"/>
  <c r="W1031" i="2"/>
  <c r="W1239" i="2"/>
  <c r="W1064" i="2"/>
  <c r="W1213" i="2"/>
  <c r="W1162" i="2"/>
  <c r="W1187" i="2"/>
  <c r="W1223" i="2"/>
  <c r="W1181" i="2"/>
  <c r="W1062" i="2"/>
  <c r="W1036" i="2"/>
  <c r="W1110" i="2"/>
  <c r="W1051" i="2"/>
  <c r="W1046" i="2"/>
  <c r="W1068" i="2"/>
  <c r="W1049" i="2"/>
  <c r="W1124" i="2"/>
  <c r="W1185" i="2"/>
  <c r="W1092" i="2"/>
  <c r="W1132" i="2"/>
  <c r="W1098" i="2"/>
  <c r="W1207" i="2"/>
  <c r="W1081" i="2"/>
  <c r="W1182" i="2"/>
  <c r="W1028" i="2"/>
  <c r="W1039" i="2"/>
  <c r="W1217" i="2"/>
  <c r="W1061" i="2"/>
  <c r="W1137" i="2"/>
  <c r="W1101" i="2"/>
  <c r="W1072" i="2"/>
  <c r="W1149" i="2"/>
  <c r="W1063" i="2"/>
  <c r="W1004" i="2"/>
  <c r="W1076" i="2"/>
  <c r="W1200" i="2"/>
  <c r="W1107" i="2"/>
  <c r="W1035" i="2"/>
  <c r="W1229" i="2"/>
  <c r="W1055" i="2"/>
  <c r="W999" i="2"/>
  <c r="W1042" i="2"/>
  <c r="W1012" i="2"/>
  <c r="W1006" i="2"/>
  <c r="W1121" i="2"/>
  <c r="W1122" i="2"/>
  <c r="W1029" i="2"/>
  <c r="W1007" i="2"/>
  <c r="W1135" i="2"/>
  <c r="W1045" i="2"/>
  <c r="W1033" i="2"/>
  <c r="W1119" i="2"/>
  <c r="W1199" i="2"/>
  <c r="W1188" i="2"/>
  <c r="W1108" i="2"/>
  <c r="W1145" i="2"/>
  <c r="W1190" i="2"/>
  <c r="W1161" i="2"/>
  <c r="W1208" i="2"/>
  <c r="W1201" i="2"/>
  <c r="W1052" i="2"/>
  <c r="W1233" i="2"/>
  <c r="W1057" i="2"/>
  <c r="W1237" i="2"/>
  <c r="W1087" i="2"/>
  <c r="W1086" i="2"/>
  <c r="W1088" i="2"/>
  <c r="W1168" i="2"/>
  <c r="W1102" i="2"/>
  <c r="W1205" i="2"/>
  <c r="W1094" i="2"/>
  <c r="W1065" i="2"/>
  <c r="W1117" i="2"/>
  <c r="W1176" i="2"/>
  <c r="W1066" i="2"/>
  <c r="W1074" i="2"/>
  <c r="H1278" i="2"/>
  <c r="H1361" i="2"/>
  <c r="H1342" i="2"/>
  <c r="H1432" i="2"/>
  <c r="H1461" i="2"/>
  <c r="H1273" i="2"/>
  <c r="H1320" i="2"/>
  <c r="H1484" i="2"/>
  <c r="H1403" i="2"/>
  <c r="H1491" i="2"/>
  <c r="H1247" i="2"/>
  <c r="H1358" i="2"/>
  <c r="H1424" i="2"/>
  <c r="H1457" i="2"/>
  <c r="H1298" i="2"/>
  <c r="H1389" i="2"/>
  <c r="H1366" i="2"/>
  <c r="H1280" i="2"/>
  <c r="H1412" i="2"/>
  <c r="H1367" i="2"/>
  <c r="H1451" i="2"/>
  <c r="H1275" i="2"/>
  <c r="H1362" i="2"/>
  <c r="H1254" i="2"/>
  <c r="H1337" i="2"/>
  <c r="H1406" i="2"/>
  <c r="H1384" i="2"/>
  <c r="H1437" i="2"/>
  <c r="H1289" i="2"/>
  <c r="H1308" i="2"/>
  <c r="H1460" i="2"/>
  <c r="H1395" i="2"/>
  <c r="H1479" i="2"/>
  <c r="H1418" i="2"/>
  <c r="H1474" i="2"/>
  <c r="H1310" i="2"/>
  <c r="H1393" i="2"/>
  <c r="H1269" i="2"/>
  <c r="H1325" i="2"/>
  <c r="H1493" i="2"/>
  <c r="H1248" i="2"/>
  <c r="H1348" i="2"/>
  <c r="H1335" i="2"/>
  <c r="H1419" i="2"/>
  <c r="H1370" i="2"/>
  <c r="H1279" i="2"/>
  <c r="H1454" i="2"/>
  <c r="H1302" i="2"/>
  <c r="H1345" i="2"/>
  <c r="H1473" i="2"/>
  <c r="H1274" i="2"/>
  <c r="H1480" i="2"/>
  <c r="H1445" i="2"/>
  <c r="H1334" i="2"/>
  <c r="H1268" i="2"/>
  <c r="H1340" i="2"/>
  <c r="H1468" i="2"/>
  <c r="H1375" i="2"/>
  <c r="H1439" i="2"/>
  <c r="H1315" i="2"/>
  <c r="H1450" i="2"/>
  <c r="H1394" i="2"/>
  <c r="W1219" i="2"/>
  <c r="W1191" i="2"/>
  <c r="W1163" i="2"/>
  <c r="W1025" i="2"/>
  <c r="W1114" i="2"/>
  <c r="W998" i="2"/>
  <c r="W1180" i="2"/>
  <c r="W1023" i="2"/>
  <c r="H1318" i="2"/>
  <c r="H1401" i="2"/>
  <c r="H1250" i="2"/>
  <c r="H1333" i="2"/>
  <c r="H1478" i="2"/>
  <c r="H1256" i="2"/>
  <c r="H1356" i="2"/>
  <c r="H1339" i="2"/>
  <c r="H1427" i="2"/>
  <c r="H1434" i="2"/>
  <c r="H1287" i="2"/>
  <c r="H1246" i="2"/>
  <c r="H1329" i="2"/>
  <c r="H1470" i="2"/>
  <c r="H1368" i="2"/>
  <c r="H1429" i="2"/>
  <c r="H1305" i="2"/>
  <c r="H1304" i="2"/>
  <c r="H1452" i="2"/>
  <c r="H1387" i="2"/>
  <c r="H1475" i="2"/>
  <c r="H1386" i="2"/>
  <c r="H1442" i="2"/>
  <c r="H1294" i="2"/>
  <c r="H1385" i="2"/>
  <c r="H1285" i="2"/>
  <c r="H1464" i="2"/>
  <c r="H1485" i="2"/>
  <c r="H1249" i="2"/>
  <c r="H1332" i="2"/>
  <c r="H1331" i="2"/>
  <c r="H1415" i="2"/>
  <c r="H1283" i="2"/>
  <c r="H1271" i="2"/>
  <c r="H1422" i="2"/>
  <c r="H1376" i="2"/>
  <c r="H1433" i="2"/>
  <c r="H1282" i="2"/>
  <c r="H1365" i="2"/>
  <c r="H1414" i="2"/>
  <c r="H1272" i="2"/>
  <c r="H1388" i="2"/>
  <c r="H1355" i="2"/>
  <c r="H1443" i="2"/>
  <c r="H1402" i="2"/>
  <c r="H1319" i="2"/>
  <c r="H1326" i="2"/>
  <c r="H1344" i="2"/>
  <c r="H1377" i="2"/>
  <c r="H1438" i="2"/>
  <c r="H1306" i="2"/>
  <c r="H1349" i="2"/>
  <c r="H1477" i="2"/>
  <c r="H1297" i="2"/>
  <c r="H1284" i="2"/>
  <c r="H1372" i="2"/>
  <c r="H1327" i="2"/>
  <c r="H1391" i="2"/>
  <c r="H1455" i="2"/>
  <c r="H1299" i="2"/>
  <c r="H1263" i="2"/>
  <c r="H1458" i="2"/>
  <c r="W1123" i="2"/>
  <c r="W1218" i="2"/>
  <c r="W1070" i="2"/>
  <c r="W1174" i="2"/>
  <c r="W1118" i="2"/>
  <c r="W1067" i="2"/>
  <c r="W1085" i="2"/>
  <c r="W1150" i="2"/>
  <c r="W1240" i="2"/>
  <c r="W1215" i="2"/>
  <c r="W1230" i="2"/>
  <c r="W1100" i="2"/>
  <c r="W1231" i="2"/>
  <c r="W1129" i="2"/>
  <c r="W1245" i="2"/>
  <c r="W1082" i="2"/>
  <c r="W1173" i="2"/>
  <c r="W1043" i="2"/>
  <c r="W1221" i="2"/>
  <c r="W1216" i="2"/>
  <c r="W1133" i="2"/>
  <c r="W1234" i="2"/>
  <c r="W1003" i="2"/>
  <c r="W1134" i="2"/>
  <c r="W1037" i="2"/>
  <c r="W1080" i="2"/>
  <c r="W1011" i="2"/>
  <c r="W1084" i="2"/>
  <c r="W1097" i="2"/>
  <c r="W1235" i="2"/>
  <c r="W1228" i="2"/>
  <c r="W1192" i="2"/>
  <c r="W1166" i="2"/>
  <c r="W1014" i="2"/>
  <c r="W1090" i="2"/>
  <c r="W1115" i="2"/>
  <c r="W1069" i="2"/>
  <c r="W1017" i="2"/>
  <c r="W1111" i="2"/>
  <c r="W1032" i="2"/>
  <c r="W1022" i="2"/>
  <c r="W1058" i="2"/>
  <c r="W1016" i="2"/>
  <c r="W1193" i="2"/>
  <c r="W1197" i="2"/>
  <c r="W1170" i="2"/>
  <c r="W1189" i="2"/>
  <c r="W1071" i="2"/>
  <c r="W1044" i="2"/>
  <c r="W1095" i="2"/>
  <c r="W1148" i="2"/>
  <c r="W1034" i="2"/>
  <c r="W1027" i="2"/>
  <c r="W1053" i="2"/>
  <c r="W1155" i="2"/>
  <c r="W1127" i="2"/>
  <c r="W1083" i="2"/>
  <c r="W1194" i="2"/>
  <c r="W1060" i="2"/>
  <c r="W1079" i="2"/>
  <c r="W1013" i="2"/>
  <c r="W1156" i="2"/>
  <c r="H1390" i="2"/>
  <c r="H1392" i="2"/>
  <c r="H1449" i="2"/>
  <c r="H1290" i="2"/>
  <c r="H1373" i="2"/>
  <c r="H1382" i="2"/>
  <c r="H1276" i="2"/>
  <c r="H1396" i="2"/>
  <c r="H1363" i="2"/>
  <c r="H1447" i="2"/>
  <c r="H1466" i="2"/>
  <c r="H1346" i="2"/>
  <c r="H1286" i="2"/>
  <c r="H1369" i="2"/>
  <c r="H1301" i="2"/>
  <c r="H1448" i="2"/>
  <c r="H1469" i="2"/>
  <c r="H1257" i="2"/>
  <c r="H1324" i="2"/>
  <c r="H1492" i="2"/>
  <c r="H1411" i="2"/>
  <c r="H1251" i="2"/>
  <c r="H1255" i="2"/>
  <c r="H1486" i="2"/>
  <c r="H1360" i="2"/>
  <c r="H1425" i="2"/>
  <c r="H1266" i="2"/>
  <c r="H1357" i="2"/>
  <c r="H1430" i="2"/>
  <c r="H1264" i="2"/>
  <c r="H1380" i="2"/>
  <c r="H1351" i="2"/>
  <c r="H1435" i="2"/>
  <c r="H1338" i="2"/>
  <c r="H1311" i="2"/>
  <c r="H1293" i="2"/>
  <c r="H1456" i="2"/>
  <c r="H1481" i="2"/>
  <c r="H1322" i="2"/>
  <c r="H1405" i="2"/>
  <c r="H1321" i="2"/>
  <c r="H1292" i="2"/>
  <c r="H1428" i="2"/>
  <c r="H1379" i="2"/>
  <c r="H1463" i="2"/>
  <c r="H1307" i="2"/>
  <c r="H1410" i="2"/>
  <c r="H1261" i="2"/>
  <c r="H1408" i="2"/>
  <c r="H1409" i="2"/>
  <c r="H1317" i="2"/>
  <c r="H1352" i="2"/>
  <c r="H1381" i="2"/>
  <c r="H1462" i="2"/>
  <c r="H1265" i="2"/>
  <c r="H1300" i="2"/>
  <c r="H1404" i="2"/>
  <c r="H1343" i="2"/>
  <c r="H1407" i="2"/>
  <c r="H1471" i="2"/>
  <c r="H1259" i="2"/>
  <c r="H1295" i="2"/>
  <c r="W1209" i="2"/>
  <c r="W1048" i="2"/>
  <c r="W1018" i="2"/>
  <c r="W1214" i="2"/>
  <c r="W1175" i="2"/>
  <c r="W1186" i="2"/>
  <c r="W1009" i="2"/>
  <c r="W1146" i="2"/>
  <c r="W1202" i="2"/>
  <c r="W1154" i="2"/>
  <c r="W1195" i="2"/>
  <c r="W1026" i="2"/>
  <c r="W1103" i="2"/>
  <c r="W1152" i="2"/>
  <c r="W1210" i="2"/>
  <c r="W1153" i="2"/>
  <c r="W1138" i="2"/>
  <c r="W1093" i="2"/>
  <c r="W1222" i="2"/>
  <c r="W1113" i="2"/>
  <c r="W1077" i="2"/>
  <c r="W1244" i="2"/>
  <c r="W1179" i="2"/>
  <c r="W1184" i="2"/>
  <c r="W1047" i="2"/>
  <c r="W1040" i="2"/>
  <c r="W1212" i="2"/>
  <c r="W1099" i="2"/>
  <c r="W1171" i="2"/>
  <c r="W1232" i="2"/>
  <c r="W1167" i="2"/>
  <c r="W1224" i="2"/>
  <c r="W1015" i="2"/>
  <c r="W1112" i="2"/>
  <c r="W1158" i="2"/>
  <c r="W1241" i="2"/>
  <c r="W1203" i="2"/>
  <c r="W1164" i="2"/>
  <c r="W1116" i="2"/>
  <c r="W1131" i="2"/>
  <c r="W1091" i="2"/>
  <c r="W1010" i="2"/>
  <c r="W1041" i="2"/>
  <c r="W1177" i="2"/>
  <c r="W1141" i="2"/>
  <c r="W1169" i="2"/>
  <c r="W1227" i="2"/>
  <c r="W1140" i="2"/>
  <c r="W1008" i="2"/>
  <c r="W1142" i="2"/>
  <c r="W1054" i="2"/>
  <c r="W1104" i="2"/>
  <c r="W1020" i="2"/>
  <c r="W1226" i="2"/>
  <c r="W1075" i="2"/>
  <c r="W1151" i="2"/>
  <c r="W1243" i="2"/>
  <c r="W1172" i="2"/>
  <c r="W1024" i="2"/>
  <c r="W1136" i="2"/>
  <c r="W1128" i="2"/>
  <c r="W1225" i="2"/>
  <c r="H1277" i="2"/>
  <c r="H1488" i="2"/>
  <c r="H1489" i="2"/>
  <c r="H1336" i="2"/>
  <c r="H1421" i="2"/>
  <c r="H1313" i="2"/>
  <c r="H1296" i="2"/>
  <c r="H1444" i="2"/>
  <c r="H1383" i="2"/>
  <c r="H1467" i="2"/>
  <c r="H1354" i="2"/>
  <c r="H1426" i="2"/>
  <c r="H1328" i="2"/>
  <c r="H1417" i="2"/>
  <c r="H1258" i="2"/>
  <c r="H1341" i="2"/>
  <c r="H1446" i="2"/>
  <c r="H1260" i="2"/>
  <c r="H1364" i="2"/>
  <c r="H1347" i="2"/>
  <c r="H1431" i="2"/>
  <c r="H1267" i="2"/>
  <c r="H1303" i="2"/>
  <c r="H1309" i="2"/>
  <c r="H1440" i="2"/>
  <c r="H1465" i="2"/>
  <c r="H1314" i="2"/>
  <c r="H1397" i="2"/>
  <c r="H1350" i="2"/>
  <c r="H1288" i="2"/>
  <c r="H1420" i="2"/>
  <c r="H1371" i="2"/>
  <c r="H1459" i="2"/>
  <c r="H1291" i="2"/>
  <c r="H1378" i="2"/>
  <c r="H1262" i="2"/>
  <c r="H1353" i="2"/>
  <c r="H1374" i="2"/>
  <c r="H1400" i="2"/>
  <c r="H1453" i="2"/>
  <c r="H1281" i="2"/>
  <c r="H1312" i="2"/>
  <c r="H1476" i="2"/>
  <c r="H1399" i="2"/>
  <c r="H1483" i="2"/>
  <c r="H1482" i="2"/>
  <c r="H1490" i="2"/>
  <c r="H1270" i="2"/>
  <c r="H1472" i="2"/>
  <c r="H1441" i="2"/>
  <c r="H1253" i="2"/>
  <c r="H1416" i="2"/>
  <c r="H1413" i="2"/>
  <c r="H1398" i="2"/>
  <c r="H1252" i="2"/>
  <c r="H1316" i="2"/>
  <c r="H1436" i="2"/>
  <c r="H1359" i="2"/>
  <c r="H1423" i="2"/>
  <c r="H1487" i="2"/>
  <c r="H1323" i="2"/>
  <c r="H1330" i="2"/>
  <c r="W1001" i="2"/>
  <c r="W1130" i="2"/>
  <c r="W1139" i="2"/>
  <c r="W1106" i="2"/>
  <c r="W1125" i="2"/>
  <c r="W1021" i="2"/>
  <c r="W1165" i="2"/>
  <c r="W1109" i="2"/>
  <c r="W1157" i="2"/>
  <c r="W1211" i="2"/>
  <c r="W1242" i="2"/>
  <c r="W1206" i="2"/>
  <c r="W206" i="2"/>
  <c r="P38" i="2"/>
  <c r="U38" i="2" s="1"/>
  <c r="P76" i="17"/>
  <c r="Q76" i="17"/>
  <c r="Q181" i="17"/>
  <c r="V181" i="17" s="1"/>
  <c r="P181" i="17"/>
  <c r="Q36" i="17"/>
  <c r="P36" i="17"/>
  <c r="P24" i="17"/>
  <c r="Q24" i="17"/>
  <c r="Q107" i="17"/>
  <c r="P107" i="17"/>
  <c r="Q27" i="17"/>
  <c r="P27" i="17"/>
  <c r="Q16" i="17"/>
  <c r="V16" i="17" s="1"/>
  <c r="P16" i="17"/>
  <c r="P9" i="17"/>
  <c r="Q9" i="17"/>
  <c r="V9" i="17" s="1"/>
  <c r="P94" i="17"/>
  <c r="Q94" i="17"/>
  <c r="V94" i="17" s="1"/>
  <c r="Q58" i="17"/>
  <c r="V58" i="17" s="1"/>
  <c r="P58" i="17"/>
  <c r="Q194" i="17"/>
  <c r="V194" i="17" s="1"/>
  <c r="P194" i="17"/>
  <c r="P133" i="2"/>
  <c r="U133" i="2" s="1"/>
  <c r="P116" i="2"/>
  <c r="U116" i="2" s="1"/>
  <c r="P102" i="2"/>
  <c r="U102" i="2" s="1"/>
  <c r="P131" i="2"/>
  <c r="Q124" i="2"/>
  <c r="V124" i="2" s="1"/>
  <c r="Q112" i="2"/>
  <c r="V112" i="2" s="1"/>
  <c r="Q133" i="2"/>
  <c r="V133" i="2" s="1"/>
  <c r="Q106" i="2"/>
  <c r="V106" i="2" s="1"/>
  <c r="Q126" i="2"/>
  <c r="V126" i="2" s="1"/>
  <c r="P112" i="2"/>
  <c r="U112" i="2" s="1"/>
  <c r="Q104" i="2"/>
  <c r="V104" i="2" s="1"/>
  <c r="P124" i="2"/>
  <c r="U124" i="2" s="1"/>
  <c r="P110" i="2"/>
  <c r="U110" i="2" s="1"/>
  <c r="P118" i="2"/>
  <c r="U118" i="2" s="1"/>
  <c r="Q102" i="2"/>
  <c r="V102" i="2" s="1"/>
  <c r="Q131" i="2"/>
  <c r="V131" i="2" s="1"/>
  <c r="Q116" i="2"/>
  <c r="V116" i="2" s="1"/>
  <c r="Q108" i="2"/>
  <c r="V108" i="2" s="1"/>
  <c r="P104" i="2"/>
  <c r="Q110" i="2"/>
  <c r="V110" i="2" s="1"/>
  <c r="Q118" i="2"/>
  <c r="V118" i="2" s="1"/>
  <c r="Q128" i="2"/>
  <c r="V128" i="2" s="1"/>
  <c r="Q114" i="2"/>
  <c r="V114" i="2" s="1"/>
  <c r="Q135" i="2"/>
  <c r="V135" i="2" s="1"/>
  <c r="Q120" i="2"/>
  <c r="V120" i="2" s="1"/>
  <c r="P106" i="2"/>
  <c r="U106" i="2" s="1"/>
  <c r="P135" i="2"/>
  <c r="U135" i="2" s="1"/>
  <c r="P128" i="2"/>
  <c r="U128" i="2" s="1"/>
  <c r="P120" i="2"/>
  <c r="U120" i="2" s="1"/>
  <c r="P114" i="2"/>
  <c r="U114" i="2" s="1"/>
  <c r="Q139" i="2"/>
  <c r="V139" i="2" s="1"/>
  <c r="Q205" i="2"/>
  <c r="V205" i="2" s="1"/>
  <c r="P196" i="2"/>
  <c r="U196" i="2" s="1"/>
  <c r="Q38" i="2"/>
  <c r="P126" i="2"/>
  <c r="U126" i="2" s="1"/>
  <c r="P148" i="2"/>
  <c r="U148" i="2" s="1"/>
  <c r="Q148" i="2"/>
  <c r="V148" i="2" s="1"/>
  <c r="Q122" i="2"/>
  <c r="V122" i="2" s="1"/>
  <c r="P139" i="2"/>
  <c r="U139" i="2" s="1"/>
  <c r="Q157" i="2"/>
  <c r="V157" i="2" s="1"/>
  <c r="Q151" i="2"/>
  <c r="V151" i="2" s="1"/>
  <c r="P108" i="2"/>
  <c r="U108" i="2" s="1"/>
  <c r="Q100" i="2"/>
  <c r="V100" i="2" s="1"/>
  <c r="P155" i="2"/>
  <c r="U155" i="2" s="1"/>
  <c r="P149" i="2"/>
  <c r="U149" i="2" s="1"/>
  <c r="P122" i="2"/>
  <c r="U122" i="2" s="1"/>
  <c r="P145" i="2"/>
  <c r="U145" i="2" s="1"/>
  <c r="Q143" i="2"/>
  <c r="V143" i="2" s="1"/>
  <c r="P137" i="2"/>
  <c r="U137" i="2" s="1"/>
  <c r="P205" i="2"/>
  <c r="U205" i="2" s="1"/>
  <c r="P151" i="2"/>
  <c r="U151" i="2" s="1"/>
  <c r="Q149" i="2"/>
  <c r="V149" i="2" s="1"/>
  <c r="P141" i="2"/>
  <c r="U141" i="2" s="1"/>
  <c r="Q137" i="2"/>
  <c r="V137" i="2" s="1"/>
  <c r="P100" i="2"/>
  <c r="U100" i="2" s="1"/>
  <c r="Q155" i="2"/>
  <c r="V155" i="2" s="1"/>
  <c r="Q141" i="2"/>
  <c r="V141" i="2" s="1"/>
  <c r="Q145" i="2"/>
  <c r="V145" i="2" s="1"/>
  <c r="Q159" i="2"/>
  <c r="V159" i="2" s="1"/>
  <c r="P157" i="2"/>
  <c r="U157" i="2" s="1"/>
  <c r="Q196" i="2"/>
  <c r="V196" i="2" s="1"/>
  <c r="P159" i="2"/>
  <c r="U159" i="2" s="1"/>
  <c r="P143" i="2"/>
  <c r="U143" i="2" s="1"/>
  <c r="Q161" i="2"/>
  <c r="P161" i="2"/>
  <c r="U161" i="2" s="1"/>
  <c r="P168" i="2"/>
  <c r="U168" i="2" s="1"/>
  <c r="Q168" i="2"/>
  <c r="P176" i="2"/>
  <c r="U176" i="2" s="1"/>
  <c r="Q176" i="2"/>
  <c r="P194" i="2"/>
  <c r="U194" i="2" s="1"/>
  <c r="Q194" i="2"/>
  <c r="P160" i="2"/>
  <c r="U160" i="2" s="1"/>
  <c r="Q160" i="2"/>
  <c r="P147" i="2"/>
  <c r="U147" i="2" s="1"/>
  <c r="Q147" i="2"/>
  <c r="P130" i="2"/>
  <c r="U130" i="2" s="1"/>
  <c r="Q130" i="2"/>
  <c r="P39" i="2"/>
  <c r="U39" i="2" s="1"/>
  <c r="Q39" i="2"/>
  <c r="P101" i="2"/>
  <c r="U101" i="2" s="1"/>
  <c r="Q101" i="2"/>
  <c r="P9" i="2"/>
  <c r="U9" i="2" s="1"/>
  <c r="Q9" i="2"/>
  <c r="P201" i="2"/>
  <c r="U201" i="2" s="1"/>
  <c r="Q201" i="2"/>
  <c r="P188" i="2"/>
  <c r="U188" i="2" s="1"/>
  <c r="Q188" i="2"/>
  <c r="P174" i="2"/>
  <c r="U174" i="2" s="1"/>
  <c r="Q174" i="2"/>
  <c r="P167" i="2"/>
  <c r="U167" i="2" s="1"/>
  <c r="Q167" i="2"/>
  <c r="Q181" i="2"/>
  <c r="P181" i="2"/>
  <c r="U181" i="2" s="1"/>
  <c r="P179" i="2"/>
  <c r="U179" i="2" s="1"/>
  <c r="Q179" i="2"/>
  <c r="Q125" i="2"/>
  <c r="P125" i="2"/>
  <c r="U125" i="2" s="1"/>
  <c r="Q154" i="2"/>
  <c r="P154" i="2"/>
  <c r="U154" i="2" s="1"/>
  <c r="Q199" i="2"/>
  <c r="P199" i="2"/>
  <c r="U199" i="2" s="1"/>
  <c r="P153" i="2"/>
  <c r="U153" i="2" s="1"/>
  <c r="Q153" i="2"/>
  <c r="P138" i="2"/>
  <c r="U138" i="2" s="1"/>
  <c r="Q138" i="2"/>
  <c r="P123" i="2"/>
  <c r="U123" i="2" s="1"/>
  <c r="Q123" i="2"/>
  <c r="P109" i="2"/>
  <c r="U109" i="2" s="1"/>
  <c r="Q109" i="2"/>
  <c r="P198" i="2"/>
  <c r="U198" i="2" s="1"/>
  <c r="Q198" i="2"/>
  <c r="P150" i="2"/>
  <c r="U150" i="2" s="1"/>
  <c r="Q150" i="2"/>
  <c r="P134" i="2"/>
  <c r="U134" i="2" s="1"/>
  <c r="Q134" i="2"/>
  <c r="P119" i="2"/>
  <c r="U119" i="2" s="1"/>
  <c r="Q119" i="2"/>
  <c r="P105" i="2"/>
  <c r="U105" i="2" s="1"/>
  <c r="Q105" i="2"/>
  <c r="P13" i="2"/>
  <c r="U13" i="2" s="1"/>
  <c r="Q13" i="2"/>
  <c r="Q7" i="2"/>
  <c r="P7" i="2"/>
  <c r="U7" i="2" s="1"/>
  <c r="Q15" i="2"/>
  <c r="P15" i="2"/>
  <c r="U15" i="2" s="1"/>
  <c r="Q107" i="2"/>
  <c r="P107" i="2"/>
  <c r="U107" i="2" s="1"/>
  <c r="Q115" i="2"/>
  <c r="P115" i="2"/>
  <c r="U115" i="2" s="1"/>
  <c r="Q121" i="2"/>
  <c r="P121" i="2"/>
  <c r="U121" i="2" s="1"/>
  <c r="Q129" i="2"/>
  <c r="P129" i="2"/>
  <c r="U129" i="2" s="1"/>
  <c r="Q136" i="2"/>
  <c r="P136" i="2"/>
  <c r="U136" i="2" s="1"/>
  <c r="Q144" i="2"/>
  <c r="P144" i="2"/>
  <c r="U144" i="2" s="1"/>
  <c r="Q152" i="2"/>
  <c r="P152" i="2"/>
  <c r="U152" i="2" s="1"/>
  <c r="Q158" i="2"/>
  <c r="P158" i="2"/>
  <c r="U158" i="2" s="1"/>
  <c r="P164" i="2"/>
  <c r="U164" i="2" s="1"/>
  <c r="Q164" i="2"/>
  <c r="P203" i="2"/>
  <c r="U203" i="2" s="1"/>
  <c r="Q203" i="2"/>
  <c r="P180" i="2"/>
  <c r="U180" i="2" s="1"/>
  <c r="Q180" i="2"/>
  <c r="P193" i="2"/>
  <c r="U193" i="2" s="1"/>
  <c r="Q193" i="2"/>
  <c r="P202" i="2"/>
  <c r="U202" i="2" s="1"/>
  <c r="Q202" i="2"/>
  <c r="Q195" i="2"/>
  <c r="P195" i="2"/>
  <c r="U195" i="2" s="1"/>
  <c r="Q177" i="2"/>
  <c r="P177" i="2"/>
  <c r="U177" i="2" s="1"/>
  <c r="Q169" i="2"/>
  <c r="V169" i="2" s="1"/>
  <c r="P169" i="2"/>
  <c r="U169" i="2" s="1"/>
  <c r="P156" i="2"/>
  <c r="U156" i="2" s="1"/>
  <c r="Q156" i="2"/>
  <c r="P142" i="2"/>
  <c r="U142" i="2" s="1"/>
  <c r="Q142" i="2"/>
  <c r="P127" i="2"/>
  <c r="U127" i="2" s="1"/>
  <c r="Q127" i="2"/>
  <c r="P113" i="2"/>
  <c r="U113" i="2" s="1"/>
  <c r="Q113" i="2"/>
  <c r="P27" i="2"/>
  <c r="U27" i="2" s="1"/>
  <c r="Q27" i="2"/>
  <c r="Q25" i="2"/>
  <c r="P25" i="2"/>
  <c r="U25" i="2" s="1"/>
  <c r="Q11" i="2"/>
  <c r="P11" i="2"/>
  <c r="U11" i="2" s="1"/>
  <c r="Q103" i="2"/>
  <c r="P103" i="2"/>
  <c r="U103" i="2" s="1"/>
  <c r="Q111" i="2"/>
  <c r="P111" i="2"/>
  <c r="U111" i="2" s="1"/>
  <c r="Q117" i="2"/>
  <c r="P117" i="2"/>
  <c r="U117" i="2" s="1"/>
  <c r="Q132" i="2"/>
  <c r="P132" i="2"/>
  <c r="U132" i="2" s="1"/>
  <c r="Q140" i="2"/>
  <c r="P140" i="2"/>
  <c r="U140" i="2" s="1"/>
  <c r="Q146" i="2"/>
  <c r="P146" i="2"/>
  <c r="U146" i="2" s="1"/>
  <c r="Q162" i="2"/>
  <c r="P162" i="2"/>
  <c r="U162" i="2" s="1"/>
  <c r="Q166" i="2"/>
  <c r="P166" i="2"/>
  <c r="U166" i="2" s="1"/>
  <c r="Q170" i="2"/>
  <c r="V170" i="2" s="1"/>
  <c r="P170" i="2"/>
  <c r="U170" i="2" s="1"/>
  <c r="Q173" i="2"/>
  <c r="P173" i="2"/>
  <c r="U173" i="2" s="1"/>
  <c r="Q178" i="2"/>
  <c r="P178" i="2"/>
  <c r="U178" i="2" s="1"/>
  <c r="Q187" i="2"/>
  <c r="P187" i="2"/>
  <c r="U187" i="2" s="1"/>
  <c r="Q197" i="2"/>
  <c r="P197" i="2"/>
  <c r="U197" i="2" s="1"/>
  <c r="Q200" i="2"/>
  <c r="P200" i="2"/>
  <c r="U200" i="2" s="1"/>
  <c r="Q172" i="2"/>
  <c r="P172" i="2"/>
  <c r="U172" i="2" s="1"/>
  <c r="Q165" i="2"/>
  <c r="P165" i="2"/>
  <c r="U165" i="2" s="1"/>
  <c r="P171" i="2"/>
  <c r="U171" i="2" s="1"/>
  <c r="Q171" i="2"/>
  <c r="P163" i="2"/>
  <c r="U163" i="2" s="1"/>
  <c r="Q163" i="2"/>
  <c r="P43" i="2"/>
  <c r="U43" i="2" s="1"/>
  <c r="Q43" i="2"/>
  <c r="P46" i="2"/>
  <c r="U46" i="2" s="1"/>
  <c r="Q46" i="2"/>
  <c r="P71" i="2"/>
  <c r="U71" i="2" s="1"/>
  <c r="Q71" i="2"/>
  <c r="P53" i="2"/>
  <c r="U53" i="2" s="1"/>
  <c r="Q53" i="2"/>
  <c r="P211" i="2"/>
  <c r="U211" i="2" s="1"/>
  <c r="Q211" i="2"/>
  <c r="P224" i="2"/>
  <c r="U224" i="2" s="1"/>
  <c r="Q224" i="2"/>
  <c r="P70" i="2"/>
  <c r="U70" i="2" s="1"/>
  <c r="Q70" i="2"/>
  <c r="P60" i="2"/>
  <c r="U60" i="2" s="1"/>
  <c r="Q60" i="2"/>
  <c r="P32" i="2"/>
  <c r="U32" i="2" s="1"/>
  <c r="Q32" i="2"/>
  <c r="P99" i="2"/>
  <c r="U99" i="2" s="1"/>
  <c r="Q99" i="2"/>
  <c r="P59" i="2"/>
  <c r="U59" i="2" s="1"/>
  <c r="Q59" i="2"/>
  <c r="P217" i="2"/>
  <c r="U217" i="2" s="1"/>
  <c r="Q217" i="2"/>
  <c r="P58" i="2"/>
  <c r="U58" i="2" s="1"/>
  <c r="Q58" i="2"/>
  <c r="P48" i="2"/>
  <c r="U48" i="2" s="1"/>
  <c r="Q48" i="2"/>
  <c r="P216" i="2"/>
  <c r="U216" i="2" s="1"/>
  <c r="Q216" i="2"/>
  <c r="P29" i="2"/>
  <c r="U29" i="2" s="1"/>
  <c r="Q29" i="2"/>
  <c r="P191" i="2"/>
  <c r="U191" i="2" s="1"/>
  <c r="Q191" i="2"/>
  <c r="P72" i="2"/>
  <c r="U72" i="2" s="1"/>
  <c r="Q72" i="2"/>
  <c r="P62" i="2"/>
  <c r="U62" i="2" s="1"/>
  <c r="Q62" i="2"/>
  <c r="P220" i="2"/>
  <c r="U220" i="2" s="1"/>
  <c r="Q220" i="2"/>
  <c r="P212" i="2"/>
  <c r="U212" i="2" s="1"/>
  <c r="Q212" i="2"/>
  <c r="P95" i="2"/>
  <c r="U95" i="2" s="1"/>
  <c r="Q95" i="2"/>
  <c r="P93" i="2"/>
  <c r="U93" i="2" s="1"/>
  <c r="Q93" i="2"/>
  <c r="P96" i="2"/>
  <c r="U96" i="2" s="1"/>
  <c r="Q96" i="2"/>
  <c r="P80" i="2"/>
  <c r="U80" i="2" s="1"/>
  <c r="Q80" i="2"/>
  <c r="P97" i="2"/>
  <c r="U97" i="2" s="1"/>
  <c r="Q97" i="2"/>
  <c r="P47" i="2"/>
  <c r="U47" i="2" s="1"/>
  <c r="Q47" i="2"/>
  <c r="P86" i="2"/>
  <c r="U86" i="2" s="1"/>
  <c r="Q86" i="2"/>
  <c r="P85" i="2"/>
  <c r="U85" i="2" s="1"/>
  <c r="Q85" i="2"/>
  <c r="P92" i="2"/>
  <c r="U92" i="2" s="1"/>
  <c r="Q92" i="2"/>
  <c r="P89" i="2"/>
  <c r="U89" i="2" s="1"/>
  <c r="Q89" i="2"/>
  <c r="P98" i="2"/>
  <c r="U98" i="2" s="1"/>
  <c r="Q98" i="2"/>
  <c r="P82" i="2"/>
  <c r="U82" i="2" s="1"/>
  <c r="Q82" i="2"/>
  <c r="P88" i="2"/>
  <c r="U88" i="2" s="1"/>
  <c r="Q88" i="2"/>
  <c r="P79" i="2"/>
  <c r="U79" i="2" s="1"/>
  <c r="Q79" i="2"/>
  <c r="P81" i="2"/>
  <c r="U81" i="2" s="1"/>
  <c r="Q81" i="2"/>
  <c r="P94" i="2"/>
  <c r="U94" i="2" s="1"/>
  <c r="Q94" i="2"/>
  <c r="P78" i="2"/>
  <c r="U78" i="2" s="1"/>
  <c r="Q78" i="2"/>
  <c r="P84" i="2"/>
  <c r="U84" i="2" s="1"/>
  <c r="Q84" i="2"/>
  <c r="P90" i="2"/>
  <c r="U90" i="2" s="1"/>
  <c r="Q90" i="2"/>
  <c r="P66" i="2"/>
  <c r="U66" i="2" s="1"/>
  <c r="Q66" i="2"/>
  <c r="P17" i="2"/>
  <c r="U17" i="2" s="1"/>
  <c r="Q17" i="2"/>
  <c r="P175" i="2"/>
  <c r="U175" i="2" s="1"/>
  <c r="Q175" i="2"/>
  <c r="P57" i="2"/>
  <c r="U57" i="2" s="1"/>
  <c r="Q57" i="2"/>
  <c r="P34" i="2"/>
  <c r="U34" i="2" s="1"/>
  <c r="Q34" i="2"/>
  <c r="P28" i="2"/>
  <c r="U28" i="2" s="1"/>
  <c r="Q28" i="2"/>
  <c r="P87" i="2"/>
  <c r="U87" i="2" s="1"/>
  <c r="Q87" i="2"/>
  <c r="P61" i="2"/>
  <c r="U61" i="2" s="1"/>
  <c r="Q61" i="2"/>
  <c r="P189" i="2"/>
  <c r="U189" i="2" s="1"/>
  <c r="Q189" i="2"/>
  <c r="P209" i="2"/>
  <c r="U209" i="2" s="1"/>
  <c r="Q209" i="2"/>
  <c r="P190" i="2"/>
  <c r="U190" i="2" s="1"/>
  <c r="Q190" i="2"/>
  <c r="P52" i="2"/>
  <c r="U52" i="2" s="1"/>
  <c r="Q52" i="2"/>
  <c r="P37" i="2"/>
  <c r="U37" i="2" s="1"/>
  <c r="Q37" i="2"/>
  <c r="P210" i="2"/>
  <c r="U210" i="2" s="1"/>
  <c r="Q210" i="2"/>
  <c r="P215" i="2"/>
  <c r="U215" i="2" s="1"/>
  <c r="Q215" i="2"/>
  <c r="P76" i="2"/>
  <c r="U76" i="2" s="1"/>
  <c r="Q76" i="2"/>
  <c r="P204" i="2"/>
  <c r="U204" i="2" s="1"/>
  <c r="Q204" i="2"/>
  <c r="P183" i="2"/>
  <c r="U183" i="2" s="1"/>
  <c r="Q183" i="2"/>
  <c r="P42" i="2"/>
  <c r="U42" i="2" s="1"/>
  <c r="Q42" i="2"/>
  <c r="P20" i="2"/>
  <c r="U20" i="2" s="1"/>
  <c r="Q20" i="2"/>
  <c r="P83" i="2"/>
  <c r="U83" i="2" s="1"/>
  <c r="Q83" i="2"/>
  <c r="P49" i="2"/>
  <c r="U49" i="2" s="1"/>
  <c r="Q49" i="2"/>
  <c r="P30" i="2"/>
  <c r="U30" i="2" s="1"/>
  <c r="Q30" i="2"/>
  <c r="P63" i="2"/>
  <c r="U63" i="2" s="1"/>
  <c r="Q63" i="2"/>
  <c r="P219" i="2"/>
  <c r="U219" i="2" s="1"/>
  <c r="Q219" i="2"/>
  <c r="P21" i="2"/>
  <c r="U21" i="2" s="1"/>
  <c r="Q21" i="2"/>
  <c r="P225" i="2"/>
  <c r="U225" i="2" s="1"/>
  <c r="Q225" i="2"/>
  <c r="P77" i="2"/>
  <c r="U77" i="2" s="1"/>
  <c r="Q77" i="2"/>
  <c r="P184" i="2"/>
  <c r="U184" i="2" s="1"/>
  <c r="Q184" i="2"/>
  <c r="P40" i="2"/>
  <c r="U40" i="2" s="1"/>
  <c r="Q40" i="2"/>
  <c r="P16" i="2"/>
  <c r="U16" i="2" s="1"/>
  <c r="Q16" i="2"/>
  <c r="P68" i="2"/>
  <c r="U68" i="2" s="1"/>
  <c r="Q68" i="2"/>
  <c r="P56" i="2"/>
  <c r="U56" i="2" s="1"/>
  <c r="Q56" i="2"/>
  <c r="P45" i="2"/>
  <c r="U45" i="2" s="1"/>
  <c r="Q45" i="2"/>
  <c r="P214" i="2"/>
  <c r="U214" i="2" s="1"/>
  <c r="Q214" i="2"/>
  <c r="P23" i="2"/>
  <c r="U23" i="2" s="1"/>
  <c r="Q23" i="2"/>
  <c r="P222" i="2"/>
  <c r="U222" i="2" s="1"/>
  <c r="Q222" i="2"/>
  <c r="P36" i="2"/>
  <c r="U36" i="2" s="1"/>
  <c r="Q36" i="2"/>
  <c r="P67" i="2"/>
  <c r="U67" i="2" s="1"/>
  <c r="Q67" i="2"/>
  <c r="P185" i="2"/>
  <c r="U185" i="2" s="1"/>
  <c r="Q185" i="2"/>
  <c r="P44" i="2"/>
  <c r="U44" i="2" s="1"/>
  <c r="Q44" i="2"/>
  <c r="P213" i="2"/>
  <c r="U213" i="2" s="1"/>
  <c r="Q213" i="2"/>
  <c r="P22" i="2"/>
  <c r="U22" i="2" s="1"/>
  <c r="Q22" i="2"/>
  <c r="P69" i="2"/>
  <c r="U69" i="2" s="1"/>
  <c r="Q69" i="2"/>
  <c r="P51" i="2"/>
  <c r="U51" i="2" s="1"/>
  <c r="Q51" i="2"/>
  <c r="P207" i="2"/>
  <c r="U207" i="2" s="1"/>
  <c r="Q207" i="2"/>
  <c r="P186" i="2"/>
  <c r="U186" i="2" s="1"/>
  <c r="Q186" i="2"/>
  <c r="P218" i="2"/>
  <c r="U218" i="2" s="1"/>
  <c r="Q218" i="2"/>
  <c r="P50" i="2"/>
  <c r="U50" i="2" s="1"/>
  <c r="Q50" i="2"/>
  <c r="P35" i="2"/>
  <c r="U35" i="2" s="1"/>
  <c r="Q35" i="2"/>
  <c r="P208" i="2"/>
  <c r="U208" i="2" s="1"/>
  <c r="Q208" i="2"/>
  <c r="P91" i="2"/>
  <c r="U91" i="2" s="1"/>
  <c r="Q91" i="2"/>
  <c r="P75" i="2"/>
  <c r="U75" i="2" s="1"/>
  <c r="Q75" i="2"/>
  <c r="P65" i="2"/>
  <c r="U65" i="2" s="1"/>
  <c r="Q65" i="2"/>
  <c r="P182" i="2"/>
  <c r="U182" i="2" s="1"/>
  <c r="Q182" i="2"/>
  <c r="P221" i="2"/>
  <c r="U221" i="2" s="1"/>
  <c r="Q221" i="2"/>
  <c r="P31" i="2"/>
  <c r="U31" i="2" s="1"/>
  <c r="Q31" i="2"/>
  <c r="P19" i="2"/>
  <c r="U19" i="2" s="1"/>
  <c r="Q19" i="2"/>
  <c r="P73" i="2"/>
  <c r="U73" i="2" s="1"/>
  <c r="Q73" i="2"/>
  <c r="P54" i="2"/>
  <c r="U54" i="2" s="1"/>
  <c r="Q54" i="2"/>
  <c r="P33" i="2"/>
  <c r="U33" i="2" s="1"/>
  <c r="Q33" i="2"/>
  <c r="P74" i="2"/>
  <c r="U74" i="2" s="1"/>
  <c r="Q74" i="2"/>
  <c r="P64" i="2"/>
  <c r="U64" i="2" s="1"/>
  <c r="Q64" i="2"/>
  <c r="P55" i="2"/>
  <c r="U55" i="2" s="1"/>
  <c r="Q55" i="2"/>
  <c r="P41" i="2"/>
  <c r="U41" i="2" s="1"/>
  <c r="Q41" i="2"/>
  <c r="P192" i="2"/>
  <c r="U192" i="2" s="1"/>
  <c r="Q192" i="2"/>
  <c r="P18" i="2"/>
  <c r="U18" i="2" s="1"/>
  <c r="Q18" i="2"/>
  <c r="P24" i="2"/>
  <c r="Q24" i="2"/>
  <c r="P6" i="2"/>
  <c r="U6" i="2" s="1"/>
  <c r="Q6" i="2"/>
  <c r="P10" i="2"/>
  <c r="U10" i="2" s="1"/>
  <c r="Q10" i="2"/>
  <c r="P14" i="2"/>
  <c r="U14" i="2" s="1"/>
  <c r="Q14" i="2"/>
  <c r="P26" i="2"/>
  <c r="U26" i="2" s="1"/>
  <c r="Q26" i="2"/>
  <c r="P8" i="2"/>
  <c r="U8" i="2" s="1"/>
  <c r="Q8" i="2"/>
  <c r="P12" i="2"/>
  <c r="U12" i="2" s="1"/>
  <c r="Q12" i="2"/>
  <c r="P1423" i="2" l="1"/>
  <c r="U1423" i="2" s="1"/>
  <c r="Q1423" i="2"/>
  <c r="V1423" i="2" s="1"/>
  <c r="P1359" i="2"/>
  <c r="U1359" i="2" s="1"/>
  <c r="Q1359" i="2"/>
  <c r="V1359" i="2" s="1"/>
  <c r="Q1252" i="2"/>
  <c r="V1252" i="2" s="1"/>
  <c r="P1252" i="2"/>
  <c r="U1252" i="2" s="1"/>
  <c r="Q1476" i="2"/>
  <c r="V1476" i="2" s="1"/>
  <c r="P1476" i="2"/>
  <c r="U1476" i="2" s="1"/>
  <c r="P1312" i="2"/>
  <c r="U1312" i="2" s="1"/>
  <c r="Q1312" i="2"/>
  <c r="V1312" i="2" s="1"/>
  <c r="P1281" i="2"/>
  <c r="U1281" i="2" s="1"/>
  <c r="Q1281" i="2"/>
  <c r="V1281" i="2" s="1"/>
  <c r="P1400" i="2"/>
  <c r="U1400" i="2" s="1"/>
  <c r="Q1400" i="2"/>
  <c r="V1400" i="2" s="1"/>
  <c r="P1291" i="2"/>
  <c r="U1291" i="2" s="1"/>
  <c r="Q1291" i="2"/>
  <c r="V1291" i="2" s="1"/>
  <c r="P1459" i="2"/>
  <c r="U1459" i="2" s="1"/>
  <c r="Q1459" i="2"/>
  <c r="V1459" i="2" s="1"/>
  <c r="Q1314" i="2"/>
  <c r="V1314" i="2" s="1"/>
  <c r="P1314" i="2"/>
  <c r="U1314" i="2" s="1"/>
  <c r="P1440" i="2"/>
  <c r="U1440" i="2" s="1"/>
  <c r="Q1440" i="2"/>
  <c r="V1440" i="2" s="1"/>
  <c r="Q1267" i="2"/>
  <c r="V1267" i="2" s="1"/>
  <c r="P1267" i="2"/>
  <c r="U1267" i="2" s="1"/>
  <c r="P1364" i="2"/>
  <c r="U1364" i="2" s="1"/>
  <c r="Q1364" i="2"/>
  <c r="V1364" i="2" s="1"/>
  <c r="W1446" i="2"/>
  <c r="Q1467" i="2"/>
  <c r="V1467" i="2" s="1"/>
  <c r="P1467" i="2"/>
  <c r="U1467" i="2" s="1"/>
  <c r="P1383" i="2"/>
  <c r="U1383" i="2" s="1"/>
  <c r="Q1383" i="2"/>
  <c r="V1383" i="2" s="1"/>
  <c r="P1296" i="2"/>
  <c r="U1296" i="2" s="1"/>
  <c r="Q1296" i="2"/>
  <c r="V1296" i="2" s="1"/>
  <c r="P1421" i="2"/>
  <c r="U1421" i="2" s="1"/>
  <c r="Q1421" i="2"/>
  <c r="V1421" i="2" s="1"/>
  <c r="Q1295" i="2"/>
  <c r="V1295" i="2" s="1"/>
  <c r="P1295" i="2"/>
  <c r="U1295" i="2" s="1"/>
  <c r="Q1343" i="2"/>
  <c r="V1343" i="2" s="1"/>
  <c r="P1343" i="2"/>
  <c r="U1343" i="2" s="1"/>
  <c r="P1317" i="2"/>
  <c r="U1317" i="2" s="1"/>
  <c r="Q1317" i="2"/>
  <c r="V1317" i="2" s="1"/>
  <c r="P1307" i="2"/>
  <c r="U1307" i="2" s="1"/>
  <c r="Q1307" i="2"/>
  <c r="V1307" i="2" s="1"/>
  <c r="Q1463" i="2"/>
  <c r="V1463" i="2" s="1"/>
  <c r="P1463" i="2"/>
  <c r="U1463" i="2" s="1"/>
  <c r="P1428" i="2"/>
  <c r="U1428" i="2" s="1"/>
  <c r="Q1428" i="2"/>
  <c r="V1428" i="2" s="1"/>
  <c r="Q1321" i="2"/>
  <c r="V1321" i="2" s="1"/>
  <c r="P1321" i="2"/>
  <c r="U1321" i="2" s="1"/>
  <c r="P1338" i="2"/>
  <c r="U1338" i="2" s="1"/>
  <c r="Q1338" i="2"/>
  <c r="V1338" i="2" s="1"/>
  <c r="P1351" i="2"/>
  <c r="U1351" i="2" s="1"/>
  <c r="Q1351" i="2"/>
  <c r="V1351" i="2" s="1"/>
  <c r="Q1264" i="2"/>
  <c r="V1264" i="2" s="1"/>
  <c r="P1264" i="2"/>
  <c r="U1264" i="2" s="1"/>
  <c r="Q1266" i="2"/>
  <c r="V1266" i="2" s="1"/>
  <c r="P1266" i="2"/>
  <c r="U1266" i="2" s="1"/>
  <c r="Q1360" i="2"/>
  <c r="V1360" i="2" s="1"/>
  <c r="P1360" i="2"/>
  <c r="U1360" i="2" s="1"/>
  <c r="Q1251" i="2"/>
  <c r="V1251" i="2" s="1"/>
  <c r="P1251" i="2"/>
  <c r="U1251" i="2" s="1"/>
  <c r="Q1448" i="2"/>
  <c r="V1448" i="2" s="1"/>
  <c r="P1448" i="2"/>
  <c r="U1448" i="2" s="1"/>
  <c r="P1286" i="2"/>
  <c r="U1286" i="2" s="1"/>
  <c r="Q1286" i="2"/>
  <c r="V1286" i="2" s="1"/>
  <c r="P1392" i="2"/>
  <c r="U1392" i="2" s="1"/>
  <c r="Q1392" i="2"/>
  <c r="V1392" i="2" s="1"/>
  <c r="P1390" i="2"/>
  <c r="U1390" i="2" s="1"/>
  <c r="Q1390" i="2"/>
  <c r="V1390" i="2" s="1"/>
  <c r="P1284" i="2"/>
  <c r="U1284" i="2" s="1"/>
  <c r="Q1284" i="2"/>
  <c r="V1284" i="2" s="1"/>
  <c r="Q1297" i="2"/>
  <c r="V1297" i="2" s="1"/>
  <c r="P1297" i="2"/>
  <c r="U1297" i="2" s="1"/>
  <c r="Q1306" i="2"/>
  <c r="V1306" i="2" s="1"/>
  <c r="P1306" i="2"/>
  <c r="U1306" i="2" s="1"/>
  <c r="P1319" i="2"/>
  <c r="U1319" i="2" s="1"/>
  <c r="Q1319" i="2"/>
  <c r="V1319" i="2" s="1"/>
  <c r="P1402" i="2"/>
  <c r="U1402" i="2" s="1"/>
  <c r="Q1402" i="2"/>
  <c r="V1402" i="2" s="1"/>
  <c r="Q1355" i="2"/>
  <c r="V1355" i="2" s="1"/>
  <c r="P1355" i="2"/>
  <c r="U1355" i="2" s="1"/>
  <c r="Q1272" i="2"/>
  <c r="V1272" i="2" s="1"/>
  <c r="P1272" i="2"/>
  <c r="U1272" i="2" s="1"/>
  <c r="P1422" i="2"/>
  <c r="U1422" i="2" s="1"/>
  <c r="Q1422" i="2"/>
  <c r="V1422" i="2" s="1"/>
  <c r="P1415" i="2"/>
  <c r="U1415" i="2" s="1"/>
  <c r="Q1415" i="2"/>
  <c r="V1415" i="2" s="1"/>
  <c r="P1331" i="2"/>
  <c r="U1331" i="2" s="1"/>
  <c r="Q1331" i="2"/>
  <c r="V1331" i="2" s="1"/>
  <c r="P1464" i="2"/>
  <c r="U1464" i="2" s="1"/>
  <c r="Q1464" i="2"/>
  <c r="V1464" i="2" s="1"/>
  <c r="Q1385" i="2"/>
  <c r="V1385" i="2" s="1"/>
  <c r="P1385" i="2"/>
  <c r="U1385" i="2" s="1"/>
  <c r="P1434" i="2"/>
  <c r="U1434" i="2" s="1"/>
  <c r="Q1434" i="2"/>
  <c r="V1434" i="2" s="1"/>
  <c r="Q1333" i="2"/>
  <c r="V1333" i="2" s="1"/>
  <c r="P1333" i="2"/>
  <c r="U1333" i="2" s="1"/>
  <c r="P1401" i="2"/>
  <c r="U1401" i="2" s="1"/>
  <c r="Q1401" i="2"/>
  <c r="V1401" i="2" s="1"/>
  <c r="Q1394" i="2"/>
  <c r="V1394" i="2" s="1"/>
  <c r="P1394" i="2"/>
  <c r="U1394" i="2" s="1"/>
  <c r="P1315" i="2"/>
  <c r="U1315" i="2" s="1"/>
  <c r="Q1315" i="2"/>
  <c r="V1315" i="2" s="1"/>
  <c r="P1340" i="2"/>
  <c r="U1340" i="2" s="1"/>
  <c r="Q1340" i="2"/>
  <c r="V1340" i="2" s="1"/>
  <c r="P1302" i="2"/>
  <c r="U1302" i="2" s="1"/>
  <c r="Q1302" i="2"/>
  <c r="V1302" i="2" s="1"/>
  <c r="P1419" i="2"/>
  <c r="U1419" i="2" s="1"/>
  <c r="Q1419" i="2"/>
  <c r="V1419" i="2" s="1"/>
  <c r="Q1248" i="2"/>
  <c r="V1248" i="2" s="1"/>
  <c r="P1248" i="2"/>
  <c r="U1248" i="2" s="1"/>
  <c r="Q1308" i="2"/>
  <c r="V1308" i="2" s="1"/>
  <c r="P1308" i="2"/>
  <c r="U1308" i="2" s="1"/>
  <c r="P1384" i="2"/>
  <c r="U1384" i="2" s="1"/>
  <c r="Q1384" i="2"/>
  <c r="V1384" i="2" s="1"/>
  <c r="Q1337" i="2"/>
  <c r="V1337" i="2" s="1"/>
  <c r="P1337" i="2"/>
  <c r="U1337" i="2" s="1"/>
  <c r="Q1362" i="2"/>
  <c r="V1362" i="2" s="1"/>
  <c r="P1362" i="2"/>
  <c r="U1362" i="2" s="1"/>
  <c r="Q1451" i="2"/>
  <c r="V1451" i="2" s="1"/>
  <c r="P1451" i="2"/>
  <c r="U1451" i="2" s="1"/>
  <c r="Q1412" i="2"/>
  <c r="V1412" i="2" s="1"/>
  <c r="P1412" i="2"/>
  <c r="U1412" i="2" s="1"/>
  <c r="Q1358" i="2"/>
  <c r="V1358" i="2" s="1"/>
  <c r="P1358" i="2"/>
  <c r="U1358" i="2" s="1"/>
  <c r="P1403" i="2"/>
  <c r="U1403" i="2" s="1"/>
  <c r="Q1403" i="2"/>
  <c r="V1403" i="2" s="1"/>
  <c r="P1441" i="2"/>
  <c r="U1441" i="2" s="1"/>
  <c r="Q1441" i="2"/>
  <c r="V1441" i="2" s="1"/>
  <c r="P1472" i="2"/>
  <c r="U1472" i="2" s="1"/>
  <c r="Q1472" i="2"/>
  <c r="V1472" i="2" s="1"/>
  <c r="P1483" i="2"/>
  <c r="U1483" i="2" s="1"/>
  <c r="Q1483" i="2"/>
  <c r="V1483" i="2" s="1"/>
  <c r="Q1399" i="2"/>
  <c r="V1399" i="2" s="1"/>
  <c r="P1399" i="2"/>
  <c r="U1399" i="2" s="1"/>
  <c r="Q1453" i="2"/>
  <c r="V1453" i="2" s="1"/>
  <c r="P1453" i="2"/>
  <c r="U1453" i="2" s="1"/>
  <c r="Q1288" i="2"/>
  <c r="V1288" i="2" s="1"/>
  <c r="P1288" i="2"/>
  <c r="U1288" i="2" s="1"/>
  <c r="P1350" i="2"/>
  <c r="U1350" i="2" s="1"/>
  <c r="Q1350" i="2"/>
  <c r="V1350" i="2" s="1"/>
  <c r="Q1397" i="2"/>
  <c r="V1397" i="2" s="1"/>
  <c r="P1397" i="2"/>
  <c r="U1397" i="2" s="1"/>
  <c r="P1465" i="2"/>
  <c r="U1465" i="2" s="1"/>
  <c r="Q1465" i="2"/>
  <c r="V1465" i="2" s="1"/>
  <c r="P1309" i="2"/>
  <c r="U1309" i="2" s="1"/>
  <c r="Q1309" i="2"/>
  <c r="V1309" i="2" s="1"/>
  <c r="P1426" i="2"/>
  <c r="U1426" i="2" s="1"/>
  <c r="Q1426" i="2"/>
  <c r="V1426" i="2" s="1"/>
  <c r="Q1444" i="2"/>
  <c r="V1444" i="2" s="1"/>
  <c r="P1444" i="2"/>
  <c r="U1444" i="2" s="1"/>
  <c r="Q1488" i="2"/>
  <c r="V1488" i="2" s="1"/>
  <c r="P1488" i="2"/>
  <c r="U1488" i="2" s="1"/>
  <c r="Q1277" i="2"/>
  <c r="V1277" i="2" s="1"/>
  <c r="P1277" i="2"/>
  <c r="U1277" i="2" s="1"/>
  <c r="P1259" i="2"/>
  <c r="U1259" i="2" s="1"/>
  <c r="Q1259" i="2"/>
  <c r="V1259" i="2" s="1"/>
  <c r="P1462" i="2"/>
  <c r="U1462" i="2" s="1"/>
  <c r="Q1462" i="2"/>
  <c r="V1462" i="2" s="1"/>
  <c r="P1409" i="2"/>
  <c r="U1409" i="2" s="1"/>
  <c r="Q1409" i="2"/>
  <c r="V1409" i="2" s="1"/>
  <c r="P1322" i="2"/>
  <c r="U1322" i="2" s="1"/>
  <c r="Q1322" i="2"/>
  <c r="V1322" i="2" s="1"/>
  <c r="Q1456" i="2"/>
  <c r="V1456" i="2" s="1"/>
  <c r="P1456" i="2"/>
  <c r="U1456" i="2" s="1"/>
  <c r="Q1293" i="2"/>
  <c r="V1293" i="2" s="1"/>
  <c r="P1293" i="2"/>
  <c r="U1293" i="2" s="1"/>
  <c r="P1357" i="2"/>
  <c r="U1357" i="2" s="1"/>
  <c r="Q1357" i="2"/>
  <c r="V1357" i="2" s="1"/>
  <c r="Q1324" i="2"/>
  <c r="V1324" i="2" s="1"/>
  <c r="P1324" i="2"/>
  <c r="U1324" i="2" s="1"/>
  <c r="P1257" i="2"/>
  <c r="U1257" i="2" s="1"/>
  <c r="Q1257" i="2"/>
  <c r="V1257" i="2" s="1"/>
  <c r="P1369" i="2"/>
  <c r="U1369" i="2" s="1"/>
  <c r="Q1369" i="2"/>
  <c r="V1369" i="2" s="1"/>
  <c r="Q1382" i="2"/>
  <c r="V1382" i="2" s="1"/>
  <c r="P1382" i="2"/>
  <c r="U1382" i="2" s="1"/>
  <c r="Q1373" i="2"/>
  <c r="V1373" i="2" s="1"/>
  <c r="P1373" i="2"/>
  <c r="U1373" i="2" s="1"/>
  <c r="Q1290" i="2"/>
  <c r="V1290" i="2" s="1"/>
  <c r="P1290" i="2"/>
  <c r="U1290" i="2" s="1"/>
  <c r="P1263" i="2"/>
  <c r="U1263" i="2" s="1"/>
  <c r="Q1263" i="2"/>
  <c r="V1263" i="2" s="1"/>
  <c r="Q1391" i="2"/>
  <c r="V1391" i="2" s="1"/>
  <c r="P1391" i="2"/>
  <c r="U1391" i="2" s="1"/>
  <c r="P1438" i="2"/>
  <c r="U1438" i="2" s="1"/>
  <c r="Q1438" i="2"/>
  <c r="V1438" i="2" s="1"/>
  <c r="P1377" i="2"/>
  <c r="U1377" i="2" s="1"/>
  <c r="Q1377" i="2"/>
  <c r="V1377" i="2" s="1"/>
  <c r="P1376" i="2"/>
  <c r="U1376" i="2" s="1"/>
  <c r="Q1376" i="2"/>
  <c r="V1376" i="2" s="1"/>
  <c r="P1283" i="2"/>
  <c r="U1283" i="2" s="1"/>
  <c r="Q1283" i="2"/>
  <c r="V1283" i="2" s="1"/>
  <c r="P1332" i="2"/>
  <c r="U1332" i="2" s="1"/>
  <c r="Q1332" i="2"/>
  <c r="V1332" i="2" s="1"/>
  <c r="Q1485" i="2"/>
  <c r="V1485" i="2" s="1"/>
  <c r="P1485" i="2"/>
  <c r="U1485" i="2" s="1"/>
  <c r="P1452" i="2"/>
  <c r="U1452" i="2" s="1"/>
  <c r="Q1452" i="2"/>
  <c r="V1452" i="2" s="1"/>
  <c r="Q1304" i="2"/>
  <c r="V1304" i="2" s="1"/>
  <c r="P1304" i="2"/>
  <c r="U1304" i="2" s="1"/>
  <c r="Q1429" i="2"/>
  <c r="V1429" i="2" s="1"/>
  <c r="P1429" i="2"/>
  <c r="U1429" i="2" s="1"/>
  <c r="Q1470" i="2"/>
  <c r="V1470" i="2" s="1"/>
  <c r="P1470" i="2"/>
  <c r="U1470" i="2" s="1"/>
  <c r="P1478" i="2"/>
  <c r="U1478" i="2" s="1"/>
  <c r="Q1478" i="2"/>
  <c r="V1478" i="2" s="1"/>
  <c r="P1450" i="2"/>
  <c r="U1450" i="2" s="1"/>
  <c r="Q1450" i="2"/>
  <c r="V1450" i="2" s="1"/>
  <c r="P1439" i="2"/>
  <c r="U1439" i="2" s="1"/>
  <c r="Q1439" i="2"/>
  <c r="V1439" i="2" s="1"/>
  <c r="Q1480" i="2"/>
  <c r="V1480" i="2" s="1"/>
  <c r="P1480" i="2"/>
  <c r="U1480" i="2" s="1"/>
  <c r="P1310" i="2"/>
  <c r="U1310" i="2" s="1"/>
  <c r="Q1310" i="2"/>
  <c r="V1310" i="2" s="1"/>
  <c r="Q1474" i="2"/>
  <c r="V1474" i="2" s="1"/>
  <c r="P1474" i="2"/>
  <c r="U1474" i="2" s="1"/>
  <c r="P1395" i="2"/>
  <c r="U1395" i="2" s="1"/>
  <c r="Q1395" i="2"/>
  <c r="V1395" i="2" s="1"/>
  <c r="P1437" i="2"/>
  <c r="U1437" i="2" s="1"/>
  <c r="Q1437" i="2"/>
  <c r="V1437" i="2" s="1"/>
  <c r="P1406" i="2"/>
  <c r="U1406" i="2" s="1"/>
  <c r="Q1406" i="2"/>
  <c r="V1406" i="2" s="1"/>
  <c r="Q1275" i="2"/>
  <c r="V1275" i="2" s="1"/>
  <c r="P1275" i="2"/>
  <c r="U1275" i="2" s="1"/>
  <c r="P1366" i="2"/>
  <c r="U1366" i="2" s="1"/>
  <c r="Q1366" i="2"/>
  <c r="V1366" i="2" s="1"/>
  <c r="P1457" i="2"/>
  <c r="U1457" i="2" s="1"/>
  <c r="Q1457" i="2"/>
  <c r="V1457" i="2" s="1"/>
  <c r="P1247" i="2"/>
  <c r="U1247" i="2" s="1"/>
  <c r="Q1247" i="2"/>
  <c r="V1247" i="2" s="1"/>
  <c r="P1342" i="2"/>
  <c r="U1342" i="2" s="1"/>
  <c r="Q1342" i="2"/>
  <c r="V1342" i="2" s="1"/>
  <c r="Q1361" i="2"/>
  <c r="V1361" i="2" s="1"/>
  <c r="P1361" i="2"/>
  <c r="U1361" i="2" s="1"/>
  <c r="P1330" i="2"/>
  <c r="U1330" i="2" s="1"/>
  <c r="Q1330" i="2"/>
  <c r="V1330" i="2" s="1"/>
  <c r="Q1416" i="2"/>
  <c r="V1416" i="2" s="1"/>
  <c r="P1416" i="2"/>
  <c r="U1416" i="2" s="1"/>
  <c r="P1270" i="2"/>
  <c r="U1270" i="2" s="1"/>
  <c r="Q1270" i="2"/>
  <c r="V1270" i="2" s="1"/>
  <c r="P1353" i="2"/>
  <c r="U1353" i="2" s="1"/>
  <c r="Q1353" i="2"/>
  <c r="V1353" i="2" s="1"/>
  <c r="P1420" i="2"/>
  <c r="U1420" i="2" s="1"/>
  <c r="Q1420" i="2"/>
  <c r="V1420" i="2" s="1"/>
  <c r="P1303" i="2"/>
  <c r="U1303" i="2" s="1"/>
  <c r="Q1303" i="2"/>
  <c r="V1303" i="2" s="1"/>
  <c r="P1260" i="2"/>
  <c r="U1260" i="2" s="1"/>
  <c r="Q1260" i="2"/>
  <c r="V1260" i="2" s="1"/>
  <c r="Q1341" i="2"/>
  <c r="V1341" i="2" s="1"/>
  <c r="P1341" i="2"/>
  <c r="U1341" i="2" s="1"/>
  <c r="Q1258" i="2"/>
  <c r="V1258" i="2" s="1"/>
  <c r="P1258" i="2"/>
  <c r="U1258" i="2" s="1"/>
  <c r="Q1328" i="2"/>
  <c r="V1328" i="2" s="1"/>
  <c r="P1328" i="2"/>
  <c r="U1328" i="2" s="1"/>
  <c r="P1489" i="2"/>
  <c r="U1489" i="2" s="1"/>
  <c r="Q1489" i="2"/>
  <c r="V1489" i="2" s="1"/>
  <c r="Q1404" i="2"/>
  <c r="V1404" i="2" s="1"/>
  <c r="P1404" i="2"/>
  <c r="U1404" i="2" s="1"/>
  <c r="P1300" i="2"/>
  <c r="U1300" i="2" s="1"/>
  <c r="Q1300" i="2"/>
  <c r="V1300" i="2" s="1"/>
  <c r="P1381" i="2"/>
  <c r="U1381" i="2" s="1"/>
  <c r="Q1381" i="2"/>
  <c r="V1381" i="2" s="1"/>
  <c r="Q1352" i="2"/>
  <c r="V1352" i="2" s="1"/>
  <c r="P1352" i="2"/>
  <c r="U1352" i="2" s="1"/>
  <c r="Q1408" i="2"/>
  <c r="V1408" i="2" s="1"/>
  <c r="P1408" i="2"/>
  <c r="U1408" i="2" s="1"/>
  <c r="Q1292" i="2"/>
  <c r="V1292" i="2" s="1"/>
  <c r="P1292" i="2"/>
  <c r="U1292" i="2" s="1"/>
  <c r="P1435" i="2"/>
  <c r="U1435" i="2" s="1"/>
  <c r="Q1435" i="2"/>
  <c r="V1435" i="2" s="1"/>
  <c r="Q1380" i="2"/>
  <c r="V1380" i="2" s="1"/>
  <c r="P1380" i="2"/>
  <c r="U1380" i="2" s="1"/>
  <c r="P1411" i="2"/>
  <c r="U1411" i="2" s="1"/>
  <c r="Q1411" i="2"/>
  <c r="V1411" i="2" s="1"/>
  <c r="Q1492" i="2"/>
  <c r="V1492" i="2" s="1"/>
  <c r="P1492" i="2"/>
  <c r="U1492" i="2" s="1"/>
  <c r="P1469" i="2"/>
  <c r="U1469" i="2" s="1"/>
  <c r="Q1469" i="2"/>
  <c r="V1469" i="2" s="1"/>
  <c r="Q1301" i="2"/>
  <c r="V1301" i="2" s="1"/>
  <c r="P1301" i="2"/>
  <c r="U1301" i="2" s="1"/>
  <c r="P1346" i="2"/>
  <c r="U1346" i="2" s="1"/>
  <c r="Q1346" i="2"/>
  <c r="V1346" i="2" s="1"/>
  <c r="P1363" i="2"/>
  <c r="U1363" i="2" s="1"/>
  <c r="Q1363" i="2"/>
  <c r="V1363" i="2" s="1"/>
  <c r="P1396" i="2"/>
  <c r="U1396" i="2" s="1"/>
  <c r="Q1396" i="2"/>
  <c r="V1396" i="2" s="1"/>
  <c r="Q1276" i="2"/>
  <c r="V1276" i="2" s="1"/>
  <c r="P1276" i="2"/>
  <c r="U1276" i="2" s="1"/>
  <c r="Q1449" i="2"/>
  <c r="V1449" i="2" s="1"/>
  <c r="P1449" i="2"/>
  <c r="U1449" i="2" s="1"/>
  <c r="P1458" i="2"/>
  <c r="U1458" i="2" s="1"/>
  <c r="Q1458" i="2"/>
  <c r="V1458" i="2" s="1"/>
  <c r="P1299" i="2"/>
  <c r="U1299" i="2" s="1"/>
  <c r="Q1299" i="2"/>
  <c r="V1299" i="2" s="1"/>
  <c r="Q1327" i="2"/>
  <c r="V1327" i="2" s="1"/>
  <c r="P1327" i="2"/>
  <c r="U1327" i="2" s="1"/>
  <c r="Q1372" i="2"/>
  <c r="V1372" i="2" s="1"/>
  <c r="P1372" i="2"/>
  <c r="U1372" i="2" s="1"/>
  <c r="P1477" i="2"/>
  <c r="U1477" i="2" s="1"/>
  <c r="Q1477" i="2"/>
  <c r="V1477" i="2" s="1"/>
  <c r="P1414" i="2"/>
  <c r="U1414" i="2" s="1"/>
  <c r="Q1414" i="2"/>
  <c r="V1414" i="2" s="1"/>
  <c r="Q1365" i="2"/>
  <c r="V1365" i="2" s="1"/>
  <c r="P1365" i="2"/>
  <c r="U1365" i="2" s="1"/>
  <c r="P1433" i="2"/>
  <c r="U1433" i="2" s="1"/>
  <c r="Q1433" i="2"/>
  <c r="V1433" i="2" s="1"/>
  <c r="P1294" i="2"/>
  <c r="U1294" i="2" s="1"/>
  <c r="Q1294" i="2"/>
  <c r="V1294" i="2" s="1"/>
  <c r="Q1475" i="2"/>
  <c r="V1475" i="2" s="1"/>
  <c r="P1475" i="2"/>
  <c r="U1475" i="2" s="1"/>
  <c r="P1387" i="2"/>
  <c r="U1387" i="2" s="1"/>
  <c r="Q1387" i="2"/>
  <c r="V1387" i="2" s="1"/>
  <c r="P1305" i="2"/>
  <c r="U1305" i="2" s="1"/>
  <c r="Q1305" i="2"/>
  <c r="V1305" i="2" s="1"/>
  <c r="Q1368" i="2"/>
  <c r="V1368" i="2" s="1"/>
  <c r="P1368" i="2"/>
  <c r="U1368" i="2" s="1"/>
  <c r="P1427" i="2"/>
  <c r="U1427" i="2" s="1"/>
  <c r="Q1427" i="2"/>
  <c r="V1427" i="2" s="1"/>
  <c r="Q1356" i="2"/>
  <c r="V1356" i="2" s="1"/>
  <c r="P1356" i="2"/>
  <c r="U1356" i="2" s="1"/>
  <c r="P1250" i="2"/>
  <c r="U1250" i="2" s="1"/>
  <c r="Q1250" i="2"/>
  <c r="V1250" i="2" s="1"/>
  <c r="Q1375" i="2"/>
  <c r="V1375" i="2" s="1"/>
  <c r="P1375" i="2"/>
  <c r="U1375" i="2" s="1"/>
  <c r="Q1268" i="2"/>
  <c r="V1268" i="2" s="1"/>
  <c r="P1268" i="2"/>
  <c r="U1268" i="2" s="1"/>
  <c r="Q1274" i="2"/>
  <c r="V1274" i="2" s="1"/>
  <c r="P1274" i="2"/>
  <c r="U1274" i="2" s="1"/>
  <c r="P1473" i="2"/>
  <c r="U1473" i="2" s="1"/>
  <c r="Q1473" i="2"/>
  <c r="V1473" i="2" s="1"/>
  <c r="P1454" i="2"/>
  <c r="U1454" i="2" s="1"/>
  <c r="Q1454" i="2"/>
  <c r="V1454" i="2" s="1"/>
  <c r="Q1279" i="2"/>
  <c r="V1279" i="2" s="1"/>
  <c r="P1279" i="2"/>
  <c r="U1279" i="2" s="1"/>
  <c r="P1325" i="2"/>
  <c r="U1325" i="2" s="1"/>
  <c r="Q1325" i="2"/>
  <c r="V1325" i="2" s="1"/>
  <c r="Q1393" i="2"/>
  <c r="V1393" i="2" s="1"/>
  <c r="P1393" i="2"/>
  <c r="U1393" i="2" s="1"/>
  <c r="P1418" i="2"/>
  <c r="U1418" i="2" s="1"/>
  <c r="Q1418" i="2"/>
  <c r="V1418" i="2" s="1"/>
  <c r="Q1479" i="2"/>
  <c r="V1479" i="2" s="1"/>
  <c r="P1479" i="2"/>
  <c r="U1479" i="2" s="1"/>
  <c r="Q1460" i="2"/>
  <c r="V1460" i="2" s="1"/>
  <c r="P1460" i="2"/>
  <c r="U1460" i="2" s="1"/>
  <c r="Q1289" i="2"/>
  <c r="V1289" i="2" s="1"/>
  <c r="P1289" i="2"/>
  <c r="U1289" i="2" s="1"/>
  <c r="P1254" i="2"/>
  <c r="U1254" i="2" s="1"/>
  <c r="Q1254" i="2"/>
  <c r="V1254" i="2" s="1"/>
  <c r="P1280" i="2"/>
  <c r="U1280" i="2" s="1"/>
  <c r="Q1280" i="2"/>
  <c r="V1280" i="2" s="1"/>
  <c r="Q1298" i="2"/>
  <c r="V1298" i="2" s="1"/>
  <c r="P1298" i="2"/>
  <c r="U1298" i="2" s="1"/>
  <c r="Q1424" i="2"/>
  <c r="V1424" i="2" s="1"/>
  <c r="P1424" i="2"/>
  <c r="U1424" i="2" s="1"/>
  <c r="Q1484" i="2"/>
  <c r="V1484" i="2" s="1"/>
  <c r="P1484" i="2"/>
  <c r="U1484" i="2" s="1"/>
  <c r="Q1320" i="2"/>
  <c r="V1320" i="2" s="1"/>
  <c r="P1320" i="2"/>
  <c r="U1320" i="2" s="1"/>
  <c r="P1273" i="2"/>
  <c r="U1273" i="2" s="1"/>
  <c r="Q1273" i="2"/>
  <c r="V1273" i="2" s="1"/>
  <c r="Q1461" i="2"/>
  <c r="V1461" i="2" s="1"/>
  <c r="P1461" i="2"/>
  <c r="U1461" i="2" s="1"/>
  <c r="P1278" i="2"/>
  <c r="U1278" i="2" s="1"/>
  <c r="Q1278" i="2"/>
  <c r="V1278" i="2" s="1"/>
  <c r="Q1436" i="2"/>
  <c r="V1436" i="2" s="1"/>
  <c r="P1436" i="2"/>
  <c r="U1436" i="2" s="1"/>
  <c r="Q1398" i="2"/>
  <c r="V1398" i="2" s="1"/>
  <c r="P1398" i="2"/>
  <c r="U1398" i="2" s="1"/>
  <c r="P1413" i="2"/>
  <c r="U1413" i="2" s="1"/>
  <c r="Q1413" i="2"/>
  <c r="V1413" i="2" s="1"/>
  <c r="P1323" i="2"/>
  <c r="U1323" i="2" s="1"/>
  <c r="Q1323" i="2"/>
  <c r="V1323" i="2" s="1"/>
  <c r="P1487" i="2"/>
  <c r="U1487" i="2" s="1"/>
  <c r="Q1487" i="2"/>
  <c r="V1487" i="2" s="1"/>
  <c r="P1316" i="2"/>
  <c r="U1316" i="2" s="1"/>
  <c r="Q1316" i="2"/>
  <c r="V1316" i="2" s="1"/>
  <c r="P1253" i="2"/>
  <c r="U1253" i="2" s="1"/>
  <c r="Q1253" i="2"/>
  <c r="V1253" i="2" s="1"/>
  <c r="Q1490" i="2"/>
  <c r="V1490" i="2" s="1"/>
  <c r="P1490" i="2"/>
  <c r="U1490" i="2" s="1"/>
  <c r="Q1482" i="2"/>
  <c r="V1482" i="2" s="1"/>
  <c r="P1482" i="2"/>
  <c r="U1482" i="2" s="1"/>
  <c r="Q1374" i="2"/>
  <c r="V1374" i="2" s="1"/>
  <c r="P1374" i="2"/>
  <c r="U1374" i="2" s="1"/>
  <c r="P1262" i="2"/>
  <c r="U1262" i="2" s="1"/>
  <c r="Q1262" i="2"/>
  <c r="V1262" i="2" s="1"/>
  <c r="P1378" i="2"/>
  <c r="U1378" i="2" s="1"/>
  <c r="Q1378" i="2"/>
  <c r="V1378" i="2" s="1"/>
  <c r="P1371" i="2"/>
  <c r="U1371" i="2" s="1"/>
  <c r="Q1371" i="2"/>
  <c r="V1371" i="2" s="1"/>
  <c r="Q1431" i="2"/>
  <c r="V1431" i="2" s="1"/>
  <c r="P1431" i="2"/>
  <c r="U1431" i="2" s="1"/>
  <c r="P1347" i="2"/>
  <c r="U1347" i="2" s="1"/>
  <c r="Q1347" i="2"/>
  <c r="V1347" i="2" s="1"/>
  <c r="Q1417" i="2"/>
  <c r="V1417" i="2" s="1"/>
  <c r="P1417" i="2"/>
  <c r="U1417" i="2" s="1"/>
  <c r="Q1354" i="2"/>
  <c r="V1354" i="2" s="1"/>
  <c r="P1354" i="2"/>
  <c r="U1354" i="2" s="1"/>
  <c r="P1313" i="2"/>
  <c r="U1313" i="2" s="1"/>
  <c r="Q1313" i="2"/>
  <c r="V1313" i="2" s="1"/>
  <c r="Q1336" i="2"/>
  <c r="V1336" i="2" s="1"/>
  <c r="P1336" i="2"/>
  <c r="U1336" i="2" s="1"/>
  <c r="P1471" i="2"/>
  <c r="U1471" i="2" s="1"/>
  <c r="Q1471" i="2"/>
  <c r="V1471" i="2" s="1"/>
  <c r="P1407" i="2"/>
  <c r="U1407" i="2" s="1"/>
  <c r="Q1407" i="2"/>
  <c r="V1407" i="2" s="1"/>
  <c r="Q1265" i="2"/>
  <c r="V1265" i="2" s="1"/>
  <c r="P1265" i="2"/>
  <c r="U1265" i="2" s="1"/>
  <c r="Q1261" i="2"/>
  <c r="V1261" i="2" s="1"/>
  <c r="P1261" i="2"/>
  <c r="U1261" i="2" s="1"/>
  <c r="P1410" i="2"/>
  <c r="U1410" i="2" s="1"/>
  <c r="Q1410" i="2"/>
  <c r="V1410" i="2" s="1"/>
  <c r="Q1379" i="2"/>
  <c r="V1379" i="2" s="1"/>
  <c r="P1379" i="2"/>
  <c r="U1379" i="2" s="1"/>
  <c r="Q1405" i="2"/>
  <c r="V1405" i="2" s="1"/>
  <c r="P1405" i="2"/>
  <c r="U1405" i="2" s="1"/>
  <c r="Q1481" i="2"/>
  <c r="V1481" i="2" s="1"/>
  <c r="P1481" i="2"/>
  <c r="U1481" i="2" s="1"/>
  <c r="P1311" i="2"/>
  <c r="U1311" i="2" s="1"/>
  <c r="Q1311" i="2"/>
  <c r="V1311" i="2" s="1"/>
  <c r="P1430" i="2"/>
  <c r="U1430" i="2" s="1"/>
  <c r="Q1430" i="2"/>
  <c r="V1430" i="2" s="1"/>
  <c r="Q1425" i="2"/>
  <c r="V1425" i="2" s="1"/>
  <c r="P1425" i="2"/>
  <c r="U1425" i="2" s="1"/>
  <c r="P1486" i="2"/>
  <c r="U1486" i="2" s="1"/>
  <c r="Q1486" i="2"/>
  <c r="V1486" i="2" s="1"/>
  <c r="P1255" i="2"/>
  <c r="U1255" i="2" s="1"/>
  <c r="Q1255" i="2"/>
  <c r="V1255" i="2" s="1"/>
  <c r="Q1466" i="2"/>
  <c r="V1466" i="2" s="1"/>
  <c r="P1466" i="2"/>
  <c r="U1466" i="2" s="1"/>
  <c r="Q1447" i="2"/>
  <c r="V1447" i="2" s="1"/>
  <c r="P1447" i="2"/>
  <c r="U1447" i="2" s="1"/>
  <c r="P1455" i="2"/>
  <c r="U1455" i="2" s="1"/>
  <c r="Q1455" i="2"/>
  <c r="V1455" i="2" s="1"/>
  <c r="P1349" i="2"/>
  <c r="U1349" i="2" s="1"/>
  <c r="Q1349" i="2"/>
  <c r="V1349" i="2" s="1"/>
  <c r="P1344" i="2"/>
  <c r="U1344" i="2" s="1"/>
  <c r="Q1344" i="2"/>
  <c r="V1344" i="2" s="1"/>
  <c r="P1326" i="2"/>
  <c r="U1326" i="2" s="1"/>
  <c r="Q1326" i="2"/>
  <c r="V1326" i="2" s="1"/>
  <c r="Q1443" i="2"/>
  <c r="V1443" i="2" s="1"/>
  <c r="P1443" i="2"/>
  <c r="U1443" i="2" s="1"/>
  <c r="P1388" i="2"/>
  <c r="U1388" i="2" s="1"/>
  <c r="Q1388" i="2"/>
  <c r="V1388" i="2" s="1"/>
  <c r="Q1282" i="2"/>
  <c r="V1282" i="2" s="1"/>
  <c r="P1282" i="2"/>
  <c r="U1282" i="2" s="1"/>
  <c r="P1271" i="2"/>
  <c r="U1271" i="2" s="1"/>
  <c r="Q1271" i="2"/>
  <c r="V1271" i="2" s="1"/>
  <c r="P1249" i="2"/>
  <c r="U1249" i="2" s="1"/>
  <c r="Q1249" i="2"/>
  <c r="V1249" i="2" s="1"/>
  <c r="P1285" i="2"/>
  <c r="U1285" i="2" s="1"/>
  <c r="Q1285" i="2"/>
  <c r="V1285" i="2" s="1"/>
  <c r="Q1442" i="2"/>
  <c r="V1442" i="2" s="1"/>
  <c r="P1442" i="2"/>
  <c r="U1442" i="2" s="1"/>
  <c r="Q1386" i="2"/>
  <c r="V1386" i="2" s="1"/>
  <c r="P1386" i="2"/>
  <c r="U1386" i="2" s="1"/>
  <c r="P1329" i="2"/>
  <c r="U1329" i="2" s="1"/>
  <c r="Q1329" i="2"/>
  <c r="V1329" i="2" s="1"/>
  <c r="P1246" i="2"/>
  <c r="U1246" i="2" s="1"/>
  <c r="Q1246" i="2"/>
  <c r="V1246" i="2" s="1"/>
  <c r="P1287" i="2"/>
  <c r="U1287" i="2" s="1"/>
  <c r="Q1287" i="2"/>
  <c r="V1287" i="2" s="1"/>
  <c r="Q1339" i="2"/>
  <c r="V1339" i="2" s="1"/>
  <c r="P1339" i="2"/>
  <c r="U1339" i="2" s="1"/>
  <c r="P1256" i="2"/>
  <c r="U1256" i="2" s="1"/>
  <c r="Q1256" i="2"/>
  <c r="V1256" i="2" s="1"/>
  <c r="Q1318" i="2"/>
  <c r="V1318" i="2" s="1"/>
  <c r="P1318" i="2"/>
  <c r="U1318" i="2" s="1"/>
  <c r="P1468" i="2"/>
  <c r="U1468" i="2" s="1"/>
  <c r="Q1468" i="2"/>
  <c r="V1468" i="2" s="1"/>
  <c r="Q1334" i="2"/>
  <c r="V1334" i="2" s="1"/>
  <c r="P1334" i="2"/>
  <c r="U1334" i="2" s="1"/>
  <c r="Q1445" i="2"/>
  <c r="V1445" i="2" s="1"/>
  <c r="P1445" i="2"/>
  <c r="U1445" i="2" s="1"/>
  <c r="Q1345" i="2"/>
  <c r="V1345" i="2" s="1"/>
  <c r="P1345" i="2"/>
  <c r="U1345" i="2" s="1"/>
  <c r="P1370" i="2"/>
  <c r="U1370" i="2" s="1"/>
  <c r="Q1370" i="2"/>
  <c r="V1370" i="2" s="1"/>
  <c r="P1335" i="2"/>
  <c r="U1335" i="2" s="1"/>
  <c r="Q1335" i="2"/>
  <c r="V1335" i="2" s="1"/>
  <c r="Q1348" i="2"/>
  <c r="V1348" i="2" s="1"/>
  <c r="P1348" i="2"/>
  <c r="U1348" i="2" s="1"/>
  <c r="Q1493" i="2"/>
  <c r="V1493" i="2" s="1"/>
  <c r="P1493" i="2"/>
  <c r="U1493" i="2" s="1"/>
  <c r="P1269" i="2"/>
  <c r="U1269" i="2" s="1"/>
  <c r="Q1269" i="2"/>
  <c r="V1269" i="2" s="1"/>
  <c r="P1367" i="2"/>
  <c r="U1367" i="2" s="1"/>
  <c r="Q1367" i="2"/>
  <c r="V1367" i="2" s="1"/>
  <c r="P1389" i="2"/>
  <c r="U1389" i="2" s="1"/>
  <c r="Q1389" i="2"/>
  <c r="V1389" i="2" s="1"/>
  <c r="Q1491" i="2"/>
  <c r="V1491" i="2" s="1"/>
  <c r="P1491" i="2"/>
  <c r="U1491" i="2" s="1"/>
  <c r="Q1432" i="2"/>
  <c r="V1432" i="2" s="1"/>
  <c r="P1432" i="2"/>
  <c r="U1432" i="2" s="1"/>
  <c r="W169" i="2"/>
  <c r="W74" i="2"/>
  <c r="W54" i="2"/>
  <c r="W31" i="2"/>
  <c r="W91" i="2"/>
  <c r="W35" i="2"/>
  <c r="W50" i="2"/>
  <c r="W218" i="2"/>
  <c r="W186" i="2"/>
  <c r="W207" i="2"/>
  <c r="W51" i="2"/>
  <c r="W44" i="2"/>
  <c r="W214" i="2"/>
  <c r="W45" i="2"/>
  <c r="W40" i="2"/>
  <c r="W77" i="2"/>
  <c r="W225" i="2"/>
  <c r="W30" i="2"/>
  <c r="W49" i="2"/>
  <c r="W42" i="2"/>
  <c r="W204" i="2"/>
  <c r="W37" i="2"/>
  <c r="W190" i="2"/>
  <c r="W61" i="2"/>
  <c r="W87" i="2"/>
  <c r="W28" i="2"/>
  <c r="W34" i="2"/>
  <c r="W57" i="2"/>
  <c r="W175" i="2"/>
  <c r="W90" i="2"/>
  <c r="W84" i="2"/>
  <c r="W85" i="2"/>
  <c r="W86" i="2"/>
  <c r="W47" i="2"/>
  <c r="W220" i="2"/>
  <c r="W62" i="2"/>
  <c r="W72" i="2"/>
  <c r="W58" i="2"/>
  <c r="W217" i="2"/>
  <c r="W59" i="2"/>
  <c r="W32" i="2"/>
  <c r="W60" i="2"/>
  <c r="W70" i="2"/>
  <c r="W46" i="2"/>
  <c r="W163" i="2"/>
  <c r="W171" i="2"/>
  <c r="W156" i="2"/>
  <c r="W202" i="2"/>
  <c r="W203" i="2"/>
  <c r="W138" i="2"/>
  <c r="W201" i="2"/>
  <c r="W160" i="2"/>
  <c r="W176" i="2"/>
  <c r="W104" i="2"/>
  <c r="W12" i="2"/>
  <c r="W8" i="2"/>
  <c r="W14" i="2"/>
  <c r="W10" i="2"/>
  <c r="W88" i="2"/>
  <c r="W97" i="2"/>
  <c r="W95" i="2"/>
  <c r="W99" i="2"/>
  <c r="W105" i="2"/>
  <c r="W119" i="2"/>
  <c r="W106" i="2"/>
  <c r="W116" i="2"/>
  <c r="W38" i="2"/>
  <c r="W193" i="2"/>
  <c r="W162" i="2"/>
  <c r="W178" i="2"/>
  <c r="W192" i="2"/>
  <c r="W222" i="2"/>
  <c r="W184" i="2"/>
  <c r="W113" i="2"/>
  <c r="W167" i="2"/>
  <c r="W210" i="2"/>
  <c r="W69" i="2"/>
  <c r="W177" i="2"/>
  <c r="W109" i="2"/>
  <c r="W153" i="2"/>
  <c r="W120" i="2"/>
  <c r="W135" i="2"/>
  <c r="W151" i="2"/>
  <c r="W7" i="2"/>
  <c r="W129" i="2"/>
  <c r="W158" i="2"/>
  <c r="W195" i="2"/>
  <c r="W172" i="2"/>
  <c r="W118" i="2"/>
  <c r="W133" i="2"/>
  <c r="W149" i="2"/>
  <c r="W25" i="2"/>
  <c r="W125" i="2"/>
  <c r="W154" i="2"/>
  <c r="W173" i="2"/>
  <c r="W200" i="2"/>
  <c r="W102" i="2"/>
  <c r="W131" i="2"/>
  <c r="W148" i="2"/>
  <c r="W161" i="2"/>
  <c r="W121" i="2"/>
  <c r="W152" i="2"/>
  <c r="W199" i="2"/>
  <c r="W100" i="2"/>
  <c r="W145" i="2"/>
  <c r="W159" i="2"/>
  <c r="W117" i="2"/>
  <c r="U24" i="2"/>
  <c r="W24" i="2"/>
  <c r="W22" i="2"/>
  <c r="W43" i="2"/>
  <c r="W185" i="2"/>
  <c r="W68" i="2"/>
  <c r="W82" i="2"/>
  <c r="W98" i="2"/>
  <c r="W114" i="2"/>
  <c r="W128" i="2"/>
  <c r="W143" i="2"/>
  <c r="W157" i="2"/>
  <c r="W23" i="2"/>
  <c r="W56" i="2"/>
  <c r="W83" i="2"/>
  <c r="W115" i="2"/>
  <c r="W144" i="2"/>
  <c r="W168" i="2"/>
  <c r="W194" i="2"/>
  <c r="W215" i="2"/>
  <c r="W33" i="2"/>
  <c r="W89" i="2"/>
  <c r="W150" i="2"/>
  <c r="W198" i="2"/>
  <c r="W29" i="2"/>
  <c r="W147" i="2"/>
  <c r="W17" i="2"/>
  <c r="W93" i="2"/>
  <c r="W26" i="2"/>
  <c r="W20" i="2"/>
  <c r="W41" i="2"/>
  <c r="W183" i="2"/>
  <c r="W66" i="2"/>
  <c r="W80" i="2"/>
  <c r="W96" i="2"/>
  <c r="W112" i="2"/>
  <c r="W126" i="2"/>
  <c r="W141" i="2"/>
  <c r="W155" i="2"/>
  <c r="W19" i="2"/>
  <c r="W182" i="2"/>
  <c r="W79" i="2"/>
  <c r="W111" i="2"/>
  <c r="W140" i="2"/>
  <c r="W166" i="2"/>
  <c r="W187" i="2"/>
  <c r="W209" i="2"/>
  <c r="W27" i="2"/>
  <c r="W67" i="2"/>
  <c r="W127" i="2"/>
  <c r="W174" i="2"/>
  <c r="W219" i="2"/>
  <c r="W101" i="2"/>
  <c r="W191" i="2"/>
  <c r="W165" i="2"/>
  <c r="W64" i="2"/>
  <c r="W18" i="2"/>
  <c r="W189" i="2"/>
  <c r="W55" i="2"/>
  <c r="W65" i="2"/>
  <c r="W78" i="2"/>
  <c r="W94" i="2"/>
  <c r="W110" i="2"/>
  <c r="W124" i="2"/>
  <c r="W139" i="2"/>
  <c r="W196" i="2"/>
  <c r="W15" i="2"/>
  <c r="W52" i="2"/>
  <c r="W75" i="2"/>
  <c r="W107" i="2"/>
  <c r="W136" i="2"/>
  <c r="W164" i="2"/>
  <c r="W180" i="2"/>
  <c r="W211" i="2"/>
  <c r="W13" i="2"/>
  <c r="W73" i="2"/>
  <c r="W134" i="2"/>
  <c r="W179" i="2"/>
  <c r="W224" i="2"/>
  <c r="W39" i="2"/>
  <c r="W212" i="2"/>
  <c r="W181" i="2"/>
  <c r="W216" i="2"/>
  <c r="W16" i="2"/>
  <c r="W36" i="2"/>
  <c r="W53" i="2"/>
  <c r="W63" i="2"/>
  <c r="W76" i="2"/>
  <c r="W92" i="2"/>
  <c r="W108" i="2"/>
  <c r="W122" i="2"/>
  <c r="W137" i="2"/>
  <c r="W205" i="2"/>
  <c r="W11" i="2"/>
  <c r="W48" i="2"/>
  <c r="W71" i="2"/>
  <c r="W103" i="2"/>
  <c r="W132" i="2"/>
  <c r="W146" i="2"/>
  <c r="W170" i="2"/>
  <c r="W197" i="2"/>
  <c r="W213" i="2"/>
  <c r="W21" i="2"/>
  <c r="W81" i="2"/>
  <c r="W142" i="2"/>
  <c r="W188" i="2"/>
  <c r="W9" i="2"/>
  <c r="W130" i="2"/>
  <c r="W221" i="2"/>
  <c r="W208" i="2"/>
  <c r="W123" i="2"/>
  <c r="U76" i="17"/>
  <c r="W76" i="17"/>
  <c r="U58" i="17"/>
  <c r="W58" i="17"/>
  <c r="U27" i="17"/>
  <c r="W27" i="17"/>
  <c r="U181" i="17"/>
  <c r="W181" i="17"/>
  <c r="U94" i="17"/>
  <c r="W94" i="17"/>
  <c r="U9" i="17"/>
  <c r="W9" i="17"/>
  <c r="U24" i="17"/>
  <c r="W24" i="17"/>
  <c r="U194" i="17"/>
  <c r="W194" i="17"/>
  <c r="U16" i="17"/>
  <c r="W16" i="17"/>
  <c r="U107" i="17"/>
  <c r="W107" i="17"/>
  <c r="U36" i="17"/>
  <c r="W36" i="17"/>
  <c r="V38" i="2"/>
  <c r="W6" i="2"/>
  <c r="Y58" i="17"/>
  <c r="Y194" i="17"/>
  <c r="Y16" i="17"/>
  <c r="Y181" i="17"/>
  <c r="Y107" i="17"/>
  <c r="V107" i="17"/>
  <c r="Y9" i="17"/>
  <c r="Y24" i="17"/>
  <c r="V24" i="17"/>
  <c r="Y76" i="17"/>
  <c r="V76" i="17"/>
  <c r="Y94" i="17"/>
  <c r="Y27" i="17"/>
  <c r="V27" i="17"/>
  <c r="Y36" i="17"/>
  <c r="V36" i="17"/>
  <c r="U104" i="2"/>
  <c r="U131" i="2"/>
  <c r="V163" i="2"/>
  <c r="V171" i="2"/>
  <c r="V27" i="2"/>
  <c r="V113" i="2"/>
  <c r="V127" i="2"/>
  <c r="V142" i="2"/>
  <c r="V156" i="2"/>
  <c r="V194" i="2"/>
  <c r="V176" i="2"/>
  <c r="V168" i="2"/>
  <c r="V202" i="2"/>
  <c r="V193" i="2"/>
  <c r="V180" i="2"/>
  <c r="V203" i="2"/>
  <c r="V164" i="2"/>
  <c r="V13" i="2"/>
  <c r="V105" i="2"/>
  <c r="V119" i="2"/>
  <c r="V134" i="2"/>
  <c r="V150" i="2"/>
  <c r="V198" i="2"/>
  <c r="V109" i="2"/>
  <c r="V123" i="2"/>
  <c r="V138" i="2"/>
  <c r="V153" i="2"/>
  <c r="V179" i="2"/>
  <c r="V167" i="2"/>
  <c r="V174" i="2"/>
  <c r="V188" i="2"/>
  <c r="V201" i="2"/>
  <c r="V9" i="2"/>
  <c r="V101" i="2"/>
  <c r="V39" i="2"/>
  <c r="V130" i="2"/>
  <c r="V147" i="2"/>
  <c r="V160" i="2"/>
  <c r="V165" i="2"/>
  <c r="V172" i="2"/>
  <c r="V200" i="2"/>
  <c r="V197" i="2"/>
  <c r="V187" i="2"/>
  <c r="V178" i="2"/>
  <c r="V173" i="2"/>
  <c r="V166" i="2"/>
  <c r="V162" i="2"/>
  <c r="V146" i="2"/>
  <c r="V140" i="2"/>
  <c r="V132" i="2"/>
  <c r="V117" i="2"/>
  <c r="V111" i="2"/>
  <c r="V103" i="2"/>
  <c r="V11" i="2"/>
  <c r="V25" i="2"/>
  <c r="V177" i="2"/>
  <c r="V195" i="2"/>
  <c r="V158" i="2"/>
  <c r="V152" i="2"/>
  <c r="V144" i="2"/>
  <c r="V136" i="2"/>
  <c r="V129" i="2"/>
  <c r="V121" i="2"/>
  <c r="V115" i="2"/>
  <c r="V107" i="2"/>
  <c r="V15" i="2"/>
  <c r="V7" i="2"/>
  <c r="V199" i="2"/>
  <c r="V154" i="2"/>
  <c r="V125" i="2"/>
  <c r="V181" i="2"/>
  <c r="V161" i="2"/>
  <c r="V12" i="2"/>
  <c r="V8" i="2"/>
  <c r="V26" i="2"/>
  <c r="V14" i="2"/>
  <c r="V10" i="2"/>
  <c r="V6" i="2"/>
  <c r="V24" i="2"/>
  <c r="V18" i="2"/>
  <c r="V192" i="2"/>
  <c r="V41" i="2"/>
  <c r="V55" i="2"/>
  <c r="V64" i="2"/>
  <c r="V74" i="2"/>
  <c r="V33" i="2"/>
  <c r="V54" i="2"/>
  <c r="V73" i="2"/>
  <c r="V19" i="2"/>
  <c r="V31" i="2"/>
  <c r="V221" i="2"/>
  <c r="V182" i="2"/>
  <c r="V65" i="2"/>
  <c r="V75" i="2"/>
  <c r="V91" i="2"/>
  <c r="V208" i="2"/>
  <c r="V35" i="2"/>
  <c r="V50" i="2"/>
  <c r="V218" i="2"/>
  <c r="V186" i="2"/>
  <c r="V207" i="2"/>
  <c r="V51" i="2"/>
  <c r="V69" i="2"/>
  <c r="V22" i="2"/>
  <c r="V213" i="2"/>
  <c r="V44" i="2"/>
  <c r="V185" i="2"/>
  <c r="V67" i="2"/>
  <c r="V36" i="2"/>
  <c r="V222" i="2"/>
  <c r="V23" i="2"/>
  <c r="V214" i="2"/>
  <c r="V45" i="2"/>
  <c r="V56" i="2"/>
  <c r="V68" i="2"/>
  <c r="V16" i="2"/>
  <c r="V40" i="2"/>
  <c r="V184" i="2"/>
  <c r="V77" i="2"/>
  <c r="V225" i="2"/>
  <c r="V21" i="2"/>
  <c r="V219" i="2"/>
  <c r="V63" i="2"/>
  <c r="V30" i="2"/>
  <c r="V49" i="2"/>
  <c r="V83" i="2"/>
  <c r="V20" i="2"/>
  <c r="V42" i="2"/>
  <c r="V183" i="2"/>
  <c r="V204" i="2"/>
  <c r="V76" i="2"/>
  <c r="V215" i="2"/>
  <c r="V210" i="2"/>
  <c r="V37" i="2"/>
  <c r="V52" i="2"/>
  <c r="V190" i="2"/>
  <c r="V209" i="2"/>
  <c r="V189" i="2"/>
  <c r="V61" i="2"/>
  <c r="V87" i="2"/>
  <c r="V28" i="2"/>
  <c r="V34" i="2"/>
  <c r="V57" i="2"/>
  <c r="V175" i="2"/>
  <c r="V17" i="2"/>
  <c r="V66" i="2"/>
  <c r="V90" i="2"/>
  <c r="V84" i="2"/>
  <c r="V78" i="2"/>
  <c r="V94" i="2"/>
  <c r="V81" i="2"/>
  <c r="V79" i="2"/>
  <c r="V88" i="2"/>
  <c r="V82" i="2"/>
  <c r="V98" i="2"/>
  <c r="V89" i="2"/>
  <c r="V92" i="2"/>
  <c r="V85" i="2"/>
  <c r="V86" i="2"/>
  <c r="V47" i="2"/>
  <c r="V97" i="2"/>
  <c r="V80" i="2"/>
  <c r="V96" i="2"/>
  <c r="V93" i="2"/>
  <c r="V95" i="2"/>
  <c r="V212" i="2"/>
  <c r="V220" i="2"/>
  <c r="V62" i="2"/>
  <c r="V72" i="2"/>
  <c r="V191" i="2"/>
  <c r="V29" i="2"/>
  <c r="V216" i="2"/>
  <c r="V48" i="2"/>
  <c r="V58" i="2"/>
  <c r="V217" i="2"/>
  <c r="V59" i="2"/>
  <c r="V99" i="2"/>
  <c r="V32" i="2"/>
  <c r="V60" i="2"/>
  <c r="V70" i="2"/>
  <c r="V224" i="2"/>
  <c r="V211" i="2"/>
  <c r="V53" i="2"/>
  <c r="V71" i="2"/>
  <c r="V46" i="2"/>
  <c r="V43" i="2"/>
  <c r="W1287" i="2" l="1"/>
  <c r="W1279" i="2"/>
  <c r="W1478" i="2"/>
  <c r="W1402" i="2"/>
  <c r="W1359" i="2"/>
  <c r="W1466" i="2"/>
  <c r="W1414" i="2"/>
  <c r="W1369" i="2"/>
  <c r="W1354" i="2"/>
  <c r="W1435" i="2"/>
  <c r="W1397" i="2"/>
  <c r="W1432" i="2"/>
  <c r="W1436" i="2"/>
  <c r="W1416" i="2"/>
  <c r="W1248" i="2"/>
  <c r="W1415" i="2"/>
  <c r="W1362" i="2"/>
  <c r="W1264" i="2"/>
  <c r="W1428" i="2"/>
  <c r="W1269" i="2"/>
  <c r="W1442" i="2"/>
  <c r="W1430" i="2"/>
  <c r="W1371" i="2"/>
  <c r="W1320" i="2"/>
  <c r="W1268" i="2"/>
  <c r="W1299" i="2"/>
  <c r="W1381" i="2"/>
  <c r="W1247" i="2"/>
  <c r="W1452" i="2"/>
  <c r="W1293" i="2"/>
  <c r="W1399" i="2"/>
  <c r="W1315" i="2"/>
  <c r="W1284" i="2"/>
  <c r="W1343" i="2"/>
  <c r="W1370" i="2"/>
  <c r="W1282" i="2"/>
  <c r="W1379" i="2"/>
  <c r="W1482" i="2"/>
  <c r="W1280" i="2"/>
  <c r="W1427" i="2"/>
  <c r="W1396" i="2"/>
  <c r="W1328" i="2"/>
  <c r="W1406" i="2"/>
  <c r="W1376" i="2"/>
  <c r="W1462" i="2"/>
  <c r="W1403" i="2"/>
  <c r="W1434" i="2"/>
  <c r="W1448" i="2"/>
  <c r="W1383" i="2"/>
  <c r="W1314" i="2"/>
  <c r="W1468" i="2"/>
  <c r="W1344" i="2"/>
  <c r="W1407" i="2"/>
  <c r="W1487" i="2"/>
  <c r="W1479" i="2"/>
  <c r="W1475" i="2"/>
  <c r="W1469" i="2"/>
  <c r="W1303" i="2"/>
  <c r="W1310" i="2"/>
  <c r="W1263" i="2"/>
  <c r="W1444" i="2"/>
  <c r="W1281" i="2"/>
  <c r="W1389" i="2"/>
  <c r="W1348" i="2"/>
  <c r="W1445" i="2"/>
  <c r="W1256" i="2"/>
  <c r="W1329" i="2"/>
  <c r="W1249" i="2"/>
  <c r="W1443" i="2"/>
  <c r="W1455" i="2"/>
  <c r="W1486" i="2"/>
  <c r="W1481" i="2"/>
  <c r="W1261" i="2"/>
  <c r="W1336" i="2"/>
  <c r="W1347" i="2"/>
  <c r="W1262" i="2"/>
  <c r="W1253" i="2"/>
  <c r="W1413" i="2"/>
  <c r="W1461" i="2"/>
  <c r="W1424" i="2"/>
  <c r="W1289" i="2"/>
  <c r="W1393" i="2"/>
  <c r="W1473" i="2"/>
  <c r="W1250" i="2"/>
  <c r="W1305" i="2"/>
  <c r="W1433" i="2"/>
  <c r="W1372" i="2"/>
  <c r="W1449" i="2"/>
  <c r="W1346" i="2"/>
  <c r="W1411" i="2"/>
  <c r="W1408" i="2"/>
  <c r="W1404" i="2"/>
  <c r="W1341" i="2"/>
  <c r="W1353" i="2"/>
  <c r="W1361" i="2"/>
  <c r="W1366" i="2"/>
  <c r="W1395" i="2"/>
  <c r="W1439" i="2"/>
  <c r="W1429" i="2"/>
  <c r="W1332" i="2"/>
  <c r="W1438" i="2"/>
  <c r="W1373" i="2"/>
  <c r="W1324" i="2"/>
  <c r="W1322" i="2"/>
  <c r="W1277" i="2"/>
  <c r="W1309" i="2"/>
  <c r="W1288" i="2"/>
  <c r="W1472" i="2"/>
  <c r="W1412" i="2"/>
  <c r="W1384" i="2"/>
  <c r="W1302" i="2"/>
  <c r="W1401" i="2"/>
  <c r="W1464" i="2"/>
  <c r="W1272" i="2"/>
  <c r="W1306" i="2"/>
  <c r="W1392" i="2"/>
  <c r="W1360" i="2"/>
  <c r="W1338" i="2"/>
  <c r="W1307" i="2"/>
  <c r="W1421" i="2"/>
  <c r="W1267" i="2"/>
  <c r="W1291" i="2"/>
  <c r="W1476" i="2"/>
  <c r="W1491" i="2"/>
  <c r="W1493" i="2"/>
  <c r="W1345" i="2"/>
  <c r="W1318" i="2"/>
  <c r="W1246" i="2"/>
  <c r="W1285" i="2"/>
  <c r="W1388" i="2"/>
  <c r="W1349" i="2"/>
  <c r="W1255" i="2"/>
  <c r="W1311" i="2"/>
  <c r="W1410" i="2"/>
  <c r="W1471" i="2"/>
  <c r="W1417" i="2"/>
  <c r="W1378" i="2"/>
  <c r="W1490" i="2"/>
  <c r="W1323" i="2"/>
  <c r="W1278" i="2"/>
  <c r="W1484" i="2"/>
  <c r="W1254" i="2"/>
  <c r="W1418" i="2"/>
  <c r="W1454" i="2"/>
  <c r="W1375" i="2"/>
  <c r="W1368" i="2"/>
  <c r="W1294" i="2"/>
  <c r="W1477" i="2"/>
  <c r="W1458" i="2"/>
  <c r="W1363" i="2"/>
  <c r="W1492" i="2"/>
  <c r="W1292" i="2"/>
  <c r="W1300" i="2"/>
  <c r="W1258" i="2"/>
  <c r="W1420" i="2"/>
  <c r="W1330" i="2"/>
  <c r="W1457" i="2"/>
  <c r="W1437" i="2"/>
  <c r="W1480" i="2"/>
  <c r="W1470" i="2"/>
  <c r="W1485" i="2"/>
  <c r="W1377" i="2"/>
  <c r="W1290" i="2"/>
  <c r="W1257" i="2"/>
  <c r="W1456" i="2"/>
  <c r="W1259" i="2"/>
  <c r="W1426" i="2"/>
  <c r="W1350" i="2"/>
  <c r="W1483" i="2"/>
  <c r="W1358" i="2"/>
  <c r="W1337" i="2"/>
  <c r="W1419" i="2"/>
  <c r="W1394" i="2"/>
  <c r="W1385" i="2"/>
  <c r="W1422" i="2"/>
  <c r="W1319" i="2"/>
  <c r="W1390" i="2"/>
  <c r="W1251" i="2"/>
  <c r="W1351" i="2"/>
  <c r="W1463" i="2"/>
  <c r="W1295" i="2"/>
  <c r="W1467" i="2"/>
  <c r="W1364" i="2"/>
  <c r="W1459" i="2"/>
  <c r="W1312" i="2"/>
  <c r="W1423" i="2"/>
  <c r="W1367" i="2"/>
  <c r="W1335" i="2"/>
  <c r="W1334" i="2"/>
  <c r="W1339" i="2"/>
  <c r="W1386" i="2"/>
  <c r="W1271" i="2"/>
  <c r="W1326" i="2"/>
  <c r="W1447" i="2"/>
  <c r="W1425" i="2"/>
  <c r="W1405" i="2"/>
  <c r="W1265" i="2"/>
  <c r="W1313" i="2"/>
  <c r="W1431" i="2"/>
  <c r="W1374" i="2"/>
  <c r="W1316" i="2"/>
  <c r="W1398" i="2"/>
  <c r="W1273" i="2"/>
  <c r="W1298" i="2"/>
  <c r="W1460" i="2"/>
  <c r="W1325" i="2"/>
  <c r="W1274" i="2"/>
  <c r="W1356" i="2"/>
  <c r="W1387" i="2"/>
  <c r="W1365" i="2"/>
  <c r="W1327" i="2"/>
  <c r="W1276" i="2"/>
  <c r="W1301" i="2"/>
  <c r="W1380" i="2"/>
  <c r="W1352" i="2"/>
  <c r="W1489" i="2"/>
  <c r="W1260" i="2"/>
  <c r="W1270" i="2"/>
  <c r="W1342" i="2"/>
  <c r="W1275" i="2"/>
  <c r="W1474" i="2"/>
  <c r="W1450" i="2"/>
  <c r="W1304" i="2"/>
  <c r="W1283" i="2"/>
  <c r="W1391" i="2"/>
  <c r="W1382" i="2"/>
  <c r="W1357" i="2"/>
  <c r="W1409" i="2"/>
  <c r="W1488" i="2"/>
  <c r="W1465" i="2"/>
  <c r="W1453" i="2"/>
  <c r="W1441" i="2"/>
  <c r="W1451" i="2"/>
  <c r="W1308" i="2"/>
  <c r="W1340" i="2"/>
  <c r="W1333" i="2"/>
  <c r="W1331" i="2"/>
  <c r="W1355" i="2"/>
  <c r="W1297" i="2"/>
  <c r="W1286" i="2"/>
  <c r="W1266" i="2"/>
  <c r="W1321" i="2"/>
  <c r="W1317" i="2"/>
  <c r="W1296" i="2"/>
  <c r="W1440" i="2"/>
  <c r="W1400" i="2"/>
  <c r="W1252" i="2"/>
  <c r="L190" i="17"/>
  <c r="L158" i="17"/>
  <c r="L215" i="17"/>
  <c r="L42" i="17"/>
  <c r="L142" i="17"/>
  <c r="L46" i="17"/>
  <c r="L151" i="17"/>
  <c r="L103" i="17"/>
  <c r="L64" i="17"/>
  <c r="L199" i="17"/>
  <c r="L167" i="17"/>
  <c r="L202" i="17"/>
  <c r="L130" i="17"/>
  <c r="L95" i="17"/>
  <c r="L74" i="17"/>
  <c r="L175" i="17"/>
  <c r="L132" i="17"/>
  <c r="L212" i="17"/>
  <c r="L82" i="17"/>
  <c r="L211" i="17"/>
  <c r="L195" i="17"/>
  <c r="L179" i="17"/>
  <c r="L59" i="17"/>
  <c r="L43" i="17"/>
  <c r="L168" i="17"/>
  <c r="L185" i="17"/>
  <c r="L81" i="17"/>
  <c r="L65" i="17"/>
  <c r="L49" i="17"/>
  <c r="L160" i="17"/>
  <c r="L192" i="17"/>
  <c r="L101" i="17"/>
  <c r="L150" i="17"/>
  <c r="L86" i="17"/>
  <c r="L98" i="17"/>
  <c r="L8" i="17"/>
  <c r="L97" i="17"/>
  <c r="L148" i="17"/>
  <c r="L187" i="17"/>
  <c r="L171" i="17"/>
  <c r="L83" i="17"/>
  <c r="L136" i="17"/>
  <c r="L161" i="17"/>
  <c r="L135" i="17"/>
  <c r="L87" i="17"/>
  <c r="L32" i="17"/>
  <c r="L50" i="17"/>
  <c r="L38" i="17"/>
  <c r="L111" i="17"/>
  <c r="L205" i="17"/>
  <c r="L173" i="17"/>
  <c r="L62" i="17"/>
  <c r="L66" i="17"/>
  <c r="L159" i="17"/>
  <c r="L21" i="17"/>
  <c r="L200" i="17"/>
  <c r="L217" i="17"/>
  <c r="L169" i="17"/>
  <c r="L140" i="17"/>
  <c r="L117" i="17"/>
  <c r="L54" i="17"/>
  <c r="L131" i="17"/>
  <c r="L115" i="17"/>
  <c r="L225" i="17"/>
  <c r="L113" i="17"/>
  <c r="L116" i="17"/>
  <c r="L203" i="17"/>
  <c r="L67" i="17"/>
  <c r="L51" i="17"/>
  <c r="L35" i="17"/>
  <c r="L209" i="17"/>
  <c r="L172" i="17"/>
  <c r="L204" i="17"/>
  <c r="L110" i="17"/>
  <c r="L114" i="17"/>
  <c r="L213" i="17"/>
  <c r="L165" i="17"/>
  <c r="L13" i="17"/>
  <c r="L52" i="17"/>
  <c r="L90" i="17"/>
  <c r="L127" i="17"/>
  <c r="L189" i="17"/>
  <c r="L154" i="17"/>
  <c r="L191" i="17"/>
  <c r="L79" i="17"/>
  <c r="L118" i="17"/>
  <c r="L69" i="17"/>
  <c r="L53" i="17"/>
  <c r="L37" i="17"/>
  <c r="L180" i="17"/>
  <c r="L11" i="17"/>
  <c r="L120" i="17"/>
  <c r="L152" i="17"/>
  <c r="L108" i="17"/>
  <c r="L188" i="17"/>
  <c r="L63" i="17"/>
  <c r="L47" i="17"/>
  <c r="L31" i="17"/>
  <c r="L15" i="17"/>
  <c r="L112" i="17"/>
  <c r="L144" i="17"/>
  <c r="L133" i="17"/>
  <c r="L147" i="17"/>
  <c r="L40" i="17"/>
  <c r="L129" i="17"/>
  <c r="L184" i="17"/>
  <c r="L193" i="17"/>
  <c r="L57" i="17"/>
  <c r="L41" i="17"/>
  <c r="L25" i="17"/>
  <c r="L197" i="17"/>
  <c r="L77" i="17"/>
  <c r="L61" i="17"/>
  <c r="L45" i="17"/>
  <c r="L29" i="17"/>
  <c r="L222" i="17"/>
  <c r="L122" i="17"/>
  <c r="L119" i="17"/>
  <c r="L126" i="17"/>
  <c r="L143" i="17"/>
  <c r="L221" i="17"/>
  <c r="L218" i="17"/>
  <c r="L214" i="17"/>
  <c r="L162" i="17"/>
  <c r="L216" i="17"/>
  <c r="L201" i="17"/>
  <c r="L17" i="17"/>
  <c r="L149" i="17"/>
  <c r="L68" i="17"/>
  <c r="L138" i="17"/>
  <c r="L99" i="17"/>
  <c r="L145" i="17"/>
  <c r="L28" i="17"/>
  <c r="L60" i="17"/>
  <c r="L19" i="17"/>
  <c r="L177" i="17"/>
  <c r="L220" i="17"/>
  <c r="L176" i="17"/>
  <c r="L208" i="17"/>
  <c r="L141" i="17"/>
  <c r="L153" i="17"/>
  <c r="L89" i="17"/>
  <c r="L124" i="17"/>
  <c r="L157" i="17"/>
  <c r="L93" i="17"/>
  <c r="L85" i="17"/>
  <c r="L102" i="17"/>
  <c r="L210" i="17"/>
  <c r="L105" i="17"/>
  <c r="L33" i="17"/>
  <c r="L128" i="17"/>
  <c r="L224" i="17"/>
  <c r="L109" i="17"/>
  <c r="L20" i="17"/>
  <c r="L134" i="17"/>
  <c r="L106" i="17"/>
  <c r="L219" i="17"/>
  <c r="L121" i="17"/>
  <c r="L156" i="17"/>
  <c r="L55" i="17"/>
  <c r="L39" i="17"/>
  <c r="L23" i="17"/>
  <c r="L7" i="17"/>
  <c r="L125" i="17"/>
  <c r="L146" i="17"/>
  <c r="L123" i="17"/>
  <c r="L91" i="17"/>
  <c r="L137" i="17"/>
  <c r="L12" i="17"/>
  <c r="L44" i="17"/>
  <c r="L96" i="17"/>
  <c r="L174" i="17"/>
  <c r="L170" i="17"/>
  <c r="L18" i="17"/>
  <c r="L92" i="17"/>
  <c r="L22" i="17"/>
  <c r="L78" i="17"/>
  <c r="L70" i="17"/>
  <c r="L88" i="17"/>
  <c r="L178" i="17"/>
  <c r="L198" i="17"/>
  <c r="L34" i="17"/>
  <c r="L166" i="17"/>
  <c r="L84" i="17"/>
  <c r="L182" i="17"/>
  <c r="L56" i="17"/>
  <c r="L30" i="17"/>
  <c r="L48" i="17"/>
  <c r="L206" i="17"/>
  <c r="L14" i="17"/>
  <c r="L100" i="17"/>
  <c r="L6" i="17"/>
  <c r="L186" i="17"/>
  <c r="L10" i="17"/>
  <c r="L80" i="17"/>
  <c r="L26" i="17"/>
  <c r="L104" i="17"/>
  <c r="L196" i="17"/>
  <c r="L223" i="17"/>
  <c r="L139" i="17"/>
  <c r="L75" i="17"/>
  <c r="L71" i="17"/>
  <c r="K222" i="17"/>
  <c r="K178" i="17"/>
  <c r="K165" i="17"/>
  <c r="K141" i="17"/>
  <c r="K54" i="17"/>
  <c r="K14" i="17"/>
  <c r="K199" i="17"/>
  <c r="K205" i="17"/>
  <c r="K189" i="17"/>
  <c r="K133" i="17"/>
  <c r="K38" i="17"/>
  <c r="K26" i="17"/>
  <c r="K103" i="17"/>
  <c r="K86" i="17"/>
  <c r="K98" i="17"/>
  <c r="K42" i="17"/>
  <c r="K129" i="17"/>
  <c r="K92" i="17"/>
  <c r="K220" i="17"/>
  <c r="K32" i="17"/>
  <c r="K68" i="17"/>
  <c r="K170" i="17"/>
  <c r="K188" i="17"/>
  <c r="K203" i="17"/>
  <c r="K59" i="17"/>
  <c r="K43" i="17"/>
  <c r="K216" i="17"/>
  <c r="K193" i="17"/>
  <c r="K105" i="17"/>
  <c r="K110" i="17"/>
  <c r="K125" i="17"/>
  <c r="K114" i="17"/>
  <c r="K167" i="17"/>
  <c r="K143" i="17"/>
  <c r="K90" i="17"/>
  <c r="K117" i="17"/>
  <c r="K18" i="17"/>
  <c r="K154" i="17"/>
  <c r="K175" i="17"/>
  <c r="K151" i="17"/>
  <c r="K87" i="17"/>
  <c r="K69" i="17"/>
  <c r="K53" i="17"/>
  <c r="K37" i="17"/>
  <c r="K34" i="17"/>
  <c r="K147" i="17"/>
  <c r="K83" i="17"/>
  <c r="K19" i="17"/>
  <c r="K40" i="17"/>
  <c r="K104" i="17"/>
  <c r="K136" i="17"/>
  <c r="K113" i="17"/>
  <c r="K25" i="17"/>
  <c r="K28" i="17"/>
  <c r="K60" i="17"/>
  <c r="K55" i="17"/>
  <c r="K39" i="17"/>
  <c r="K23" i="17"/>
  <c r="K7" i="17"/>
  <c r="K64" i="17"/>
  <c r="K96" i="17"/>
  <c r="K128" i="17"/>
  <c r="K224" i="17"/>
  <c r="K21" i="17"/>
  <c r="K100" i="17"/>
  <c r="K180" i="17"/>
  <c r="K166" i="17"/>
  <c r="K204" i="17"/>
  <c r="K212" i="17"/>
  <c r="K219" i="17"/>
  <c r="K56" i="17"/>
  <c r="K217" i="17"/>
  <c r="K177" i="17"/>
  <c r="K153" i="17"/>
  <c r="K89" i="17"/>
  <c r="K57" i="17"/>
  <c r="K41" i="17"/>
  <c r="K12" i="17"/>
  <c r="K44" i="17"/>
  <c r="K140" i="17"/>
  <c r="K95" i="17"/>
  <c r="K79" i="17"/>
  <c r="K197" i="17"/>
  <c r="K109" i="17"/>
  <c r="K77" i="17"/>
  <c r="K61" i="17"/>
  <c r="K45" i="17"/>
  <c r="K74" i="17"/>
  <c r="K82" i="17"/>
  <c r="K122" i="17"/>
  <c r="K160" i="17"/>
  <c r="K78" i="17"/>
  <c r="K127" i="17"/>
  <c r="K174" i="17"/>
  <c r="K101" i="17"/>
  <c r="K126" i="17"/>
  <c r="K218" i="17"/>
  <c r="K62" i="17"/>
  <c r="K215" i="17"/>
  <c r="K159" i="17"/>
  <c r="K135" i="17"/>
  <c r="K99" i="17"/>
  <c r="K8" i="17"/>
  <c r="K201" i="17"/>
  <c r="K185" i="17"/>
  <c r="K97" i="17"/>
  <c r="K156" i="17"/>
  <c r="K208" i="17"/>
  <c r="K132" i="17"/>
  <c r="K118" i="17"/>
  <c r="K138" i="17"/>
  <c r="K168" i="17"/>
  <c r="K211" i="17"/>
  <c r="K91" i="17"/>
  <c r="K11" i="17"/>
  <c r="K161" i="17"/>
  <c r="K137" i="17"/>
  <c r="K108" i="17"/>
  <c r="K190" i="17"/>
  <c r="K221" i="17"/>
  <c r="K157" i="17"/>
  <c r="K93" i="17"/>
  <c r="K142" i="17"/>
  <c r="K46" i="17"/>
  <c r="K66" i="17"/>
  <c r="K111" i="17"/>
  <c r="K106" i="17"/>
  <c r="K186" i="17"/>
  <c r="K130" i="17"/>
  <c r="K176" i="17"/>
  <c r="K173" i="17"/>
  <c r="K149" i="17"/>
  <c r="K85" i="17"/>
  <c r="K6" i="17"/>
  <c r="K206" i="17"/>
  <c r="K158" i="17"/>
  <c r="K30" i="17"/>
  <c r="K50" i="17"/>
  <c r="K191" i="17"/>
  <c r="K119" i="17"/>
  <c r="K195" i="17"/>
  <c r="K187" i="17"/>
  <c r="K171" i="17"/>
  <c r="K131" i="17"/>
  <c r="K115" i="17"/>
  <c r="K67" i="17"/>
  <c r="K51" i="17"/>
  <c r="K35" i="17"/>
  <c r="K169" i="17"/>
  <c r="K145" i="17"/>
  <c r="K81" i="17"/>
  <c r="K65" i="17"/>
  <c r="K49" i="17"/>
  <c r="K33" i="17"/>
  <c r="K124" i="17"/>
  <c r="K214" i="17"/>
  <c r="K150" i="17"/>
  <c r="K162" i="17"/>
  <c r="K179" i="17"/>
  <c r="K123" i="17"/>
  <c r="K88" i="17"/>
  <c r="K120" i="17"/>
  <c r="K152" i="17"/>
  <c r="K121" i="17"/>
  <c r="K17" i="17"/>
  <c r="K13" i="17"/>
  <c r="K182" i="17"/>
  <c r="K102" i="17"/>
  <c r="K210" i="17"/>
  <c r="K48" i="17"/>
  <c r="K112" i="17"/>
  <c r="K144" i="17"/>
  <c r="K52" i="17"/>
  <c r="K84" i="17"/>
  <c r="K134" i="17"/>
  <c r="K184" i="17"/>
  <c r="K172" i="17"/>
  <c r="K63" i="17"/>
  <c r="K47" i="17"/>
  <c r="K31" i="17"/>
  <c r="K15" i="17"/>
  <c r="K80" i="17"/>
  <c r="K116" i="17"/>
  <c r="K146" i="17"/>
  <c r="K225" i="17"/>
  <c r="K213" i="17"/>
  <c r="K29" i="17"/>
  <c r="K20" i="17"/>
  <c r="K148" i="17"/>
  <c r="K202" i="17"/>
  <c r="K209" i="17"/>
  <c r="K22" i="17"/>
  <c r="K192" i="17"/>
  <c r="K200" i="17"/>
  <c r="K198" i="17"/>
  <c r="K10" i="17"/>
  <c r="K163" i="17"/>
  <c r="K75" i="17"/>
  <c r="K70" i="17"/>
  <c r="K155" i="17"/>
  <c r="K223" i="17"/>
  <c r="K72" i="17"/>
  <c r="K73" i="17"/>
  <c r="L164" i="17"/>
  <c r="L72" i="17"/>
  <c r="L163" i="17"/>
  <c r="K164" i="17"/>
  <c r="K139" i="17"/>
  <c r="K196" i="17"/>
  <c r="L73" i="17"/>
  <c r="L155" i="17"/>
  <c r="L183" i="17"/>
  <c r="K71" i="17"/>
  <c r="K183" i="17"/>
  <c r="M112" i="17" l="1"/>
  <c r="M101" i="17"/>
  <c r="M70" i="17"/>
  <c r="H66" i="17"/>
  <c r="H225" i="17"/>
  <c r="H144" i="17"/>
  <c r="M159" i="17"/>
  <c r="M161" i="17"/>
  <c r="M138" i="17"/>
  <c r="H138" i="17"/>
  <c r="M65" i="17"/>
  <c r="N18" i="17"/>
  <c r="M18" i="17"/>
  <c r="M47" i="17"/>
  <c r="H34" i="17"/>
  <c r="O97" i="17"/>
  <c r="F97" i="17"/>
  <c r="O21" i="17"/>
  <c r="F21" i="17"/>
  <c r="N21" i="17"/>
  <c r="H20" i="17"/>
  <c r="F20" i="17"/>
  <c r="M56" i="17"/>
  <c r="H56" i="17"/>
  <c r="M120" i="17"/>
  <c r="H120" i="17"/>
  <c r="M184" i="17"/>
  <c r="H184" i="17"/>
  <c r="M91" i="17"/>
  <c r="H91" i="17"/>
  <c r="H147" i="17"/>
  <c r="M179" i="17"/>
  <c r="H179" i="17"/>
  <c r="M211" i="17"/>
  <c r="H211" i="17"/>
  <c r="M38" i="17"/>
  <c r="H38" i="17"/>
  <c r="M102" i="17"/>
  <c r="H102" i="17"/>
  <c r="M166" i="17"/>
  <c r="H166" i="17"/>
  <c r="M137" i="17"/>
  <c r="H137" i="17"/>
  <c r="M201" i="17"/>
  <c r="H201" i="17"/>
  <c r="M90" i="17"/>
  <c r="H90" i="17"/>
  <c r="M218" i="17"/>
  <c r="H218" i="17"/>
  <c r="M125" i="17"/>
  <c r="H125" i="17"/>
  <c r="M50" i="17"/>
  <c r="H50" i="17"/>
  <c r="M85" i="17"/>
  <c r="H85" i="17"/>
  <c r="M130" i="17"/>
  <c r="H130" i="17"/>
  <c r="M165" i="17"/>
  <c r="H165" i="17"/>
  <c r="M111" i="17"/>
  <c r="H111" i="17"/>
  <c r="M79" i="17"/>
  <c r="M15" i="17"/>
  <c r="H15" i="17"/>
  <c r="M204" i="17"/>
  <c r="H204" i="17"/>
  <c r="M172" i="17"/>
  <c r="H172" i="17"/>
  <c r="M140" i="17"/>
  <c r="H140" i="17"/>
  <c r="M108" i="17"/>
  <c r="H108" i="17"/>
  <c r="M44" i="17"/>
  <c r="H44" i="17"/>
  <c r="M12" i="17"/>
  <c r="H12" i="17"/>
  <c r="H112" i="17"/>
  <c r="M19" i="17"/>
  <c r="H19" i="17"/>
  <c r="M143" i="17"/>
  <c r="H143" i="17"/>
  <c r="M222" i="17"/>
  <c r="H222" i="17"/>
  <c r="M129" i="17"/>
  <c r="H129" i="17"/>
  <c r="M74" i="17"/>
  <c r="H74" i="17"/>
  <c r="M109" i="17"/>
  <c r="H109" i="17"/>
  <c r="M53" i="17"/>
  <c r="H53" i="17"/>
  <c r="M133" i="17"/>
  <c r="H133" i="17"/>
  <c r="M224" i="17"/>
  <c r="H224" i="17"/>
  <c r="M199" i="17"/>
  <c r="H199" i="17"/>
  <c r="M206" i="17"/>
  <c r="H206" i="17"/>
  <c r="M42" i="17"/>
  <c r="H42" i="17"/>
  <c r="M210" i="17"/>
  <c r="H210" i="17"/>
  <c r="M192" i="17"/>
  <c r="H192" i="17"/>
  <c r="M174" i="17"/>
  <c r="H174" i="17"/>
  <c r="M82" i="17"/>
  <c r="H82" i="17"/>
  <c r="M110" i="17"/>
  <c r="H110" i="17"/>
  <c r="M35" i="17"/>
  <c r="H35" i="17"/>
  <c r="M106" i="17"/>
  <c r="H106" i="17"/>
  <c r="M40" i="17"/>
  <c r="H40" i="17"/>
  <c r="M104" i="17"/>
  <c r="H104" i="17"/>
  <c r="M168" i="17"/>
  <c r="H168" i="17"/>
  <c r="M11" i="17"/>
  <c r="M171" i="17"/>
  <c r="H171" i="17"/>
  <c r="M203" i="17"/>
  <c r="H203" i="17"/>
  <c r="M22" i="17"/>
  <c r="H22" i="17"/>
  <c r="M86" i="17"/>
  <c r="H86" i="17"/>
  <c r="M150" i="17"/>
  <c r="H150" i="17"/>
  <c r="M214" i="17"/>
  <c r="H214" i="17"/>
  <c r="M57" i="17"/>
  <c r="H57" i="17"/>
  <c r="M121" i="17"/>
  <c r="H121" i="17"/>
  <c r="M185" i="17"/>
  <c r="H185" i="17"/>
  <c r="M186" i="17"/>
  <c r="H186" i="17"/>
  <c r="M93" i="17"/>
  <c r="H93" i="17"/>
  <c r="M221" i="17"/>
  <c r="H221" i="17"/>
  <c r="M21" i="17"/>
  <c r="H21" i="17"/>
  <c r="M66" i="17"/>
  <c r="H101" i="17"/>
  <c r="M119" i="17"/>
  <c r="H119" i="17"/>
  <c r="M87" i="17"/>
  <c r="H87" i="17"/>
  <c r="M55" i="17"/>
  <c r="H55" i="17"/>
  <c r="M23" i="17"/>
  <c r="H23" i="17"/>
  <c r="M212" i="17"/>
  <c r="H212" i="17"/>
  <c r="M180" i="17"/>
  <c r="H180" i="17"/>
  <c r="M148" i="17"/>
  <c r="H148" i="17"/>
  <c r="M116" i="17"/>
  <c r="H116" i="17"/>
  <c r="M84" i="17"/>
  <c r="H84" i="17"/>
  <c r="M52" i="17"/>
  <c r="H52" i="17"/>
  <c r="M20" i="17"/>
  <c r="M80" i="17"/>
  <c r="H80" i="17"/>
  <c r="M208" i="17"/>
  <c r="H208" i="17"/>
  <c r="M115" i="17"/>
  <c r="H115" i="17"/>
  <c r="M191" i="17"/>
  <c r="H191" i="17"/>
  <c r="M62" i="17"/>
  <c r="H62" i="17"/>
  <c r="M190" i="17"/>
  <c r="H190" i="17"/>
  <c r="M97" i="17"/>
  <c r="M10" i="17"/>
  <c r="H10" i="17"/>
  <c r="M45" i="17"/>
  <c r="H45" i="17"/>
  <c r="M146" i="17"/>
  <c r="H146" i="17"/>
  <c r="M160" i="17"/>
  <c r="H160" i="17"/>
  <c r="M167" i="17"/>
  <c r="H167" i="17"/>
  <c r="M142" i="17"/>
  <c r="H142" i="17"/>
  <c r="M177" i="17"/>
  <c r="H177" i="17"/>
  <c r="M205" i="17"/>
  <c r="H205" i="17"/>
  <c r="M64" i="17"/>
  <c r="H64" i="17"/>
  <c r="M46" i="17"/>
  <c r="H46" i="17"/>
  <c r="M13" i="17"/>
  <c r="H13" i="17"/>
  <c r="M151" i="17"/>
  <c r="H151" i="17"/>
  <c r="M197" i="17"/>
  <c r="H197" i="17"/>
  <c r="M215" i="17"/>
  <c r="H215" i="17"/>
  <c r="M88" i="17"/>
  <c r="H88" i="17"/>
  <c r="M152" i="17"/>
  <c r="H152" i="17"/>
  <c r="M216" i="17"/>
  <c r="H216" i="17"/>
  <c r="M59" i="17"/>
  <c r="H59" i="17"/>
  <c r="M123" i="17"/>
  <c r="H123" i="17"/>
  <c r="H195" i="17"/>
  <c r="M6" i="17"/>
  <c r="H6" i="17"/>
  <c r="M134" i="17"/>
  <c r="H134" i="17"/>
  <c r="M198" i="17"/>
  <c r="H198" i="17"/>
  <c r="M41" i="17"/>
  <c r="H41" i="17"/>
  <c r="M105" i="17"/>
  <c r="H105" i="17"/>
  <c r="M169" i="17"/>
  <c r="H169" i="17"/>
  <c r="M26" i="17"/>
  <c r="H26" i="17"/>
  <c r="M154" i="17"/>
  <c r="H154" i="17"/>
  <c r="M61" i="17"/>
  <c r="H61" i="17"/>
  <c r="M189" i="17"/>
  <c r="H189" i="17"/>
  <c r="M178" i="17"/>
  <c r="H178" i="17"/>
  <c r="M213" i="17"/>
  <c r="H213" i="17"/>
  <c r="M37" i="17"/>
  <c r="H37" i="17"/>
  <c r="M127" i="17"/>
  <c r="H127" i="17"/>
  <c r="M95" i="17"/>
  <c r="H95" i="17"/>
  <c r="M63" i="17"/>
  <c r="H63" i="17"/>
  <c r="M31" i="17"/>
  <c r="H31" i="17"/>
  <c r="M220" i="17"/>
  <c r="H220" i="17"/>
  <c r="M188" i="17"/>
  <c r="H188" i="17"/>
  <c r="M156" i="17"/>
  <c r="H156" i="17"/>
  <c r="M124" i="17"/>
  <c r="H124" i="17"/>
  <c r="M92" i="17"/>
  <c r="H92" i="17"/>
  <c r="M60" i="17"/>
  <c r="H60" i="17"/>
  <c r="M28" i="17"/>
  <c r="H28" i="17"/>
  <c r="M48" i="17"/>
  <c r="H48" i="17"/>
  <c r="M176" i="17"/>
  <c r="H176" i="17"/>
  <c r="M83" i="17"/>
  <c r="H83" i="17"/>
  <c r="M175" i="17"/>
  <c r="H175" i="17"/>
  <c r="M30" i="17"/>
  <c r="H30" i="17"/>
  <c r="M158" i="17"/>
  <c r="H158" i="17"/>
  <c r="H65" i="17"/>
  <c r="M193" i="17"/>
  <c r="H193" i="17"/>
  <c r="M202" i="17"/>
  <c r="H202" i="17"/>
  <c r="H18" i="17"/>
  <c r="M98" i="17"/>
  <c r="H98" i="17"/>
  <c r="M96" i="17"/>
  <c r="H96" i="17"/>
  <c r="M131" i="17"/>
  <c r="H131" i="17"/>
  <c r="M78" i="17"/>
  <c r="H78" i="17"/>
  <c r="M113" i="17"/>
  <c r="H113" i="17"/>
  <c r="M77" i="17"/>
  <c r="H77" i="17"/>
  <c r="M69" i="17"/>
  <c r="M73" i="17"/>
  <c r="M209" i="17"/>
  <c r="H209" i="17"/>
  <c r="M128" i="17"/>
  <c r="H128" i="17"/>
  <c r="M141" i="17"/>
  <c r="H141" i="17"/>
  <c r="M117" i="17"/>
  <c r="H117" i="17"/>
  <c r="M8" i="17"/>
  <c r="H8" i="17"/>
  <c r="M72" i="17"/>
  <c r="M136" i="17"/>
  <c r="H136" i="17"/>
  <c r="M200" i="17"/>
  <c r="H200" i="17"/>
  <c r="M43" i="17"/>
  <c r="H43" i="17"/>
  <c r="M187" i="17"/>
  <c r="H187" i="17"/>
  <c r="M219" i="17"/>
  <c r="H219" i="17"/>
  <c r="M54" i="17"/>
  <c r="H54" i="17"/>
  <c r="M118" i="17"/>
  <c r="H118" i="17"/>
  <c r="M182" i="17"/>
  <c r="H182" i="17"/>
  <c r="M25" i="17"/>
  <c r="H25" i="17"/>
  <c r="M89" i="17"/>
  <c r="H89" i="17"/>
  <c r="M153" i="17"/>
  <c r="H153" i="17"/>
  <c r="M217" i="17"/>
  <c r="H217" i="17"/>
  <c r="M122" i="17"/>
  <c r="H122" i="17"/>
  <c r="M29" i="17"/>
  <c r="H29" i="17"/>
  <c r="M157" i="17"/>
  <c r="H157" i="17"/>
  <c r="M114" i="17"/>
  <c r="H114" i="17"/>
  <c r="M149" i="17"/>
  <c r="H149" i="17"/>
  <c r="M135" i="17"/>
  <c r="H135" i="17"/>
  <c r="M103" i="17"/>
  <c r="H103" i="17"/>
  <c r="M71" i="17"/>
  <c r="M39" i="17"/>
  <c r="H39" i="17"/>
  <c r="M7" i="17"/>
  <c r="H7" i="17"/>
  <c r="M132" i="17"/>
  <c r="H132" i="17"/>
  <c r="M100" i="17"/>
  <c r="H100" i="17"/>
  <c r="M68" i="17"/>
  <c r="H68" i="17"/>
  <c r="M225" i="17"/>
  <c r="M144" i="17"/>
  <c r="M51" i="17"/>
  <c r="H51" i="17"/>
  <c r="H159" i="17"/>
  <c r="M223" i="17"/>
  <c r="M126" i="17"/>
  <c r="H126" i="17"/>
  <c r="M33" i="17"/>
  <c r="H161" i="17"/>
  <c r="M173" i="17"/>
  <c r="H173" i="17"/>
  <c r="M32" i="17"/>
  <c r="H32" i="17"/>
  <c r="M67" i="17"/>
  <c r="H67" i="17"/>
  <c r="M14" i="17"/>
  <c r="H14" i="17"/>
  <c r="M49" i="17"/>
  <c r="H49" i="17"/>
  <c r="M170" i="17"/>
  <c r="H170" i="17"/>
  <c r="M34" i="17"/>
  <c r="M99" i="17"/>
  <c r="H99" i="17"/>
  <c r="M81" i="17"/>
  <c r="H81" i="17"/>
  <c r="M162" i="17"/>
  <c r="H162" i="17"/>
  <c r="M145" i="17"/>
  <c r="M17" i="17"/>
  <c r="H17" i="17"/>
  <c r="M195" i="17"/>
  <c r="M147" i="17"/>
  <c r="F56" i="17"/>
  <c r="G56" i="17"/>
  <c r="N56" i="17"/>
  <c r="O56" i="17"/>
  <c r="F120" i="17"/>
  <c r="G120" i="17"/>
  <c r="N120" i="17"/>
  <c r="O120" i="17"/>
  <c r="F184" i="17"/>
  <c r="G184" i="17"/>
  <c r="O184" i="17"/>
  <c r="N184" i="17"/>
  <c r="F91" i="17"/>
  <c r="G91" i="17"/>
  <c r="O91" i="17"/>
  <c r="N91" i="17"/>
  <c r="F147" i="17"/>
  <c r="G147" i="17"/>
  <c r="O147" i="17"/>
  <c r="N147" i="17"/>
  <c r="F179" i="17"/>
  <c r="G179" i="17"/>
  <c r="O179" i="17"/>
  <c r="N179" i="17"/>
  <c r="F211" i="17"/>
  <c r="G211" i="17"/>
  <c r="N211" i="17"/>
  <c r="O211" i="17"/>
  <c r="F38" i="17"/>
  <c r="G38" i="17"/>
  <c r="O38" i="17"/>
  <c r="N38" i="17"/>
  <c r="F102" i="17"/>
  <c r="G102" i="17"/>
  <c r="O102" i="17"/>
  <c r="N102" i="17"/>
  <c r="F166" i="17"/>
  <c r="G166" i="17"/>
  <c r="N166" i="17"/>
  <c r="O166" i="17"/>
  <c r="F137" i="17"/>
  <c r="G137" i="17"/>
  <c r="N137" i="17"/>
  <c r="O137" i="17"/>
  <c r="F201" i="17"/>
  <c r="G201" i="17"/>
  <c r="O201" i="17"/>
  <c r="N201" i="17"/>
  <c r="F90" i="17"/>
  <c r="G90" i="17"/>
  <c r="O90" i="17"/>
  <c r="N90" i="17"/>
  <c r="F218" i="17"/>
  <c r="G218" i="17"/>
  <c r="O218" i="17"/>
  <c r="N218" i="17"/>
  <c r="F125" i="17"/>
  <c r="G125" i="17"/>
  <c r="N125" i="17"/>
  <c r="O125" i="17"/>
  <c r="F50" i="17"/>
  <c r="G50" i="17"/>
  <c r="N50" i="17"/>
  <c r="O50" i="17"/>
  <c r="F85" i="17"/>
  <c r="G85" i="17"/>
  <c r="N85" i="17"/>
  <c r="O85" i="17"/>
  <c r="F130" i="17"/>
  <c r="G130" i="17"/>
  <c r="O130" i="17"/>
  <c r="N130" i="17"/>
  <c r="F165" i="17"/>
  <c r="G165" i="17"/>
  <c r="N165" i="17"/>
  <c r="O165" i="17"/>
  <c r="F111" i="17"/>
  <c r="G111" i="17"/>
  <c r="O111" i="17"/>
  <c r="F79" i="17"/>
  <c r="G79" i="17"/>
  <c r="O79" i="17"/>
  <c r="F47" i="17"/>
  <c r="G47" i="17"/>
  <c r="N47" i="17"/>
  <c r="O47" i="17"/>
  <c r="F15" i="17"/>
  <c r="G15" i="17"/>
  <c r="O15" i="17"/>
  <c r="F204" i="17"/>
  <c r="G204" i="17"/>
  <c r="N204" i="17"/>
  <c r="O204" i="17"/>
  <c r="F172" i="17"/>
  <c r="G172" i="17"/>
  <c r="O172" i="17"/>
  <c r="N172" i="17"/>
  <c r="F140" i="17"/>
  <c r="G140" i="17"/>
  <c r="N140" i="17"/>
  <c r="O140" i="17"/>
  <c r="F108" i="17"/>
  <c r="G108" i="17"/>
  <c r="O108" i="17"/>
  <c r="N108" i="17"/>
  <c r="F44" i="17"/>
  <c r="G44" i="17"/>
  <c r="O44" i="17"/>
  <c r="N44" i="17"/>
  <c r="F12" i="17"/>
  <c r="G12" i="17"/>
  <c r="N12" i="17"/>
  <c r="O12" i="17"/>
  <c r="F112" i="17"/>
  <c r="G112" i="17"/>
  <c r="O112" i="17"/>
  <c r="F19" i="17"/>
  <c r="G19" i="17"/>
  <c r="N19" i="17"/>
  <c r="O19" i="17"/>
  <c r="F143" i="17"/>
  <c r="G143" i="17"/>
  <c r="O143" i="17"/>
  <c r="F222" i="17"/>
  <c r="G222" i="17"/>
  <c r="O222" i="17"/>
  <c r="F129" i="17"/>
  <c r="G129" i="17"/>
  <c r="O129" i="17"/>
  <c r="F74" i="17"/>
  <c r="G74" i="17"/>
  <c r="N74" i="17"/>
  <c r="O74" i="17"/>
  <c r="F109" i="17"/>
  <c r="G109" i="17"/>
  <c r="O109" i="17"/>
  <c r="N109" i="17"/>
  <c r="F53" i="17"/>
  <c r="G53" i="17"/>
  <c r="O53" i="17"/>
  <c r="N53" i="17"/>
  <c r="F133" i="17"/>
  <c r="G133" i="17"/>
  <c r="N133" i="17"/>
  <c r="O133" i="17"/>
  <c r="F224" i="17"/>
  <c r="G224" i="17"/>
  <c r="O224" i="17"/>
  <c r="F199" i="17"/>
  <c r="G199" i="17"/>
  <c r="O199" i="17"/>
  <c r="F206" i="17"/>
  <c r="G206" i="17"/>
  <c r="N206" i="17"/>
  <c r="O206" i="17"/>
  <c r="F42" i="17"/>
  <c r="G42" i="17"/>
  <c r="N42" i="17"/>
  <c r="O42" i="17"/>
  <c r="F210" i="17"/>
  <c r="G210" i="17"/>
  <c r="O210" i="17"/>
  <c r="N210" i="17"/>
  <c r="F192" i="17"/>
  <c r="G192" i="17"/>
  <c r="N192" i="17"/>
  <c r="O192" i="17"/>
  <c r="F174" i="17"/>
  <c r="G174" i="17"/>
  <c r="O174" i="17"/>
  <c r="N174" i="17"/>
  <c r="F82" i="17"/>
  <c r="G82" i="17"/>
  <c r="N82" i="17"/>
  <c r="O82" i="17"/>
  <c r="F110" i="17"/>
  <c r="G110" i="17"/>
  <c r="N110" i="17"/>
  <c r="O110" i="17"/>
  <c r="F35" i="17"/>
  <c r="G35" i="17"/>
  <c r="O35" i="17"/>
  <c r="N35" i="17"/>
  <c r="F106" i="17"/>
  <c r="G106" i="17"/>
  <c r="O106" i="17"/>
  <c r="N106" i="17"/>
  <c r="F40" i="17"/>
  <c r="N40" i="17"/>
  <c r="G40" i="17"/>
  <c r="O40" i="17"/>
  <c r="F104" i="17"/>
  <c r="N104" i="17"/>
  <c r="G104" i="17"/>
  <c r="O104" i="17"/>
  <c r="F168" i="17"/>
  <c r="N168" i="17"/>
  <c r="G168" i="17"/>
  <c r="O168" i="17"/>
  <c r="F11" i="17"/>
  <c r="N11" i="17"/>
  <c r="G11" i="17"/>
  <c r="O11" i="17"/>
  <c r="F171" i="17"/>
  <c r="G171" i="17"/>
  <c r="N171" i="17"/>
  <c r="O171" i="17"/>
  <c r="F203" i="17"/>
  <c r="N203" i="17"/>
  <c r="G203" i="17"/>
  <c r="O203" i="17"/>
  <c r="F22" i="17"/>
  <c r="N22" i="17"/>
  <c r="G22" i="17"/>
  <c r="O22" i="17"/>
  <c r="F86" i="17"/>
  <c r="G86" i="17"/>
  <c r="N86" i="17"/>
  <c r="O86" i="17"/>
  <c r="F150" i="17"/>
  <c r="G150" i="17"/>
  <c r="N150" i="17"/>
  <c r="O150" i="17"/>
  <c r="F214" i="17"/>
  <c r="N214" i="17"/>
  <c r="G214" i="17"/>
  <c r="O214" i="17"/>
  <c r="F57" i="17"/>
  <c r="N57" i="17"/>
  <c r="G57" i="17"/>
  <c r="O57" i="17"/>
  <c r="F121" i="17"/>
  <c r="G121" i="17"/>
  <c r="N121" i="17"/>
  <c r="O121" i="17"/>
  <c r="F185" i="17"/>
  <c r="G185" i="17"/>
  <c r="N185" i="17"/>
  <c r="O185" i="17"/>
  <c r="F186" i="17"/>
  <c r="N186" i="17"/>
  <c r="G186" i="17"/>
  <c r="O186" i="17"/>
  <c r="F93" i="17"/>
  <c r="G93" i="17"/>
  <c r="N93" i="17"/>
  <c r="O93" i="17"/>
  <c r="F221" i="17"/>
  <c r="G221" i="17"/>
  <c r="N221" i="17"/>
  <c r="O221" i="17"/>
  <c r="G21" i="17"/>
  <c r="F66" i="17"/>
  <c r="N66" i="17"/>
  <c r="G66" i="17"/>
  <c r="O66" i="17"/>
  <c r="F101" i="17"/>
  <c r="G101" i="17"/>
  <c r="N101" i="17"/>
  <c r="O101" i="17"/>
  <c r="F119" i="17"/>
  <c r="G119" i="17"/>
  <c r="N119" i="17"/>
  <c r="O119" i="17"/>
  <c r="F87" i="17"/>
  <c r="N87" i="17"/>
  <c r="O87" i="17"/>
  <c r="G87" i="17"/>
  <c r="F55" i="17"/>
  <c r="G55" i="17"/>
  <c r="N55" i="17"/>
  <c r="O55" i="17"/>
  <c r="F23" i="17"/>
  <c r="N23" i="17"/>
  <c r="O23" i="17"/>
  <c r="G23" i="17"/>
  <c r="F212" i="17"/>
  <c r="G212" i="17"/>
  <c r="N212" i="17"/>
  <c r="O212" i="17"/>
  <c r="F180" i="17"/>
  <c r="N180" i="17"/>
  <c r="O180" i="17"/>
  <c r="G180" i="17"/>
  <c r="F148" i="17"/>
  <c r="G148" i="17"/>
  <c r="N148" i="17"/>
  <c r="O148" i="17"/>
  <c r="F116" i="17"/>
  <c r="N116" i="17"/>
  <c r="O116" i="17"/>
  <c r="G116" i="17"/>
  <c r="F84" i="17"/>
  <c r="G84" i="17"/>
  <c r="N84" i="17"/>
  <c r="O84" i="17"/>
  <c r="F52" i="17"/>
  <c r="N52" i="17"/>
  <c r="O52" i="17"/>
  <c r="G52" i="17"/>
  <c r="G20" i="17"/>
  <c r="N20" i="17"/>
  <c r="O20" i="17"/>
  <c r="F80" i="17"/>
  <c r="N80" i="17"/>
  <c r="O80" i="17"/>
  <c r="G80" i="17"/>
  <c r="F208" i="17"/>
  <c r="N208" i="17"/>
  <c r="O208" i="17"/>
  <c r="G208" i="17"/>
  <c r="F115" i="17"/>
  <c r="N115" i="17"/>
  <c r="O115" i="17"/>
  <c r="G115" i="17"/>
  <c r="F191" i="17"/>
  <c r="G191" i="17"/>
  <c r="N191" i="17"/>
  <c r="O191" i="17"/>
  <c r="F62" i="17"/>
  <c r="G62" i="17"/>
  <c r="O62" i="17"/>
  <c r="N62" i="17"/>
  <c r="F190" i="17"/>
  <c r="G190" i="17"/>
  <c r="O190" i="17"/>
  <c r="N190" i="17"/>
  <c r="G97" i="17"/>
  <c r="N97" i="17"/>
  <c r="F10" i="17"/>
  <c r="G10" i="17"/>
  <c r="O10" i="17"/>
  <c r="N10" i="17"/>
  <c r="F45" i="17"/>
  <c r="G45" i="17"/>
  <c r="O45" i="17"/>
  <c r="N45" i="17"/>
  <c r="F146" i="17"/>
  <c r="G146" i="17"/>
  <c r="O146" i="17"/>
  <c r="N146" i="17"/>
  <c r="F160" i="17"/>
  <c r="G160" i="17"/>
  <c r="O160" i="17"/>
  <c r="N160" i="17"/>
  <c r="F167" i="17"/>
  <c r="G167" i="17"/>
  <c r="O167" i="17"/>
  <c r="N167" i="17"/>
  <c r="F142" i="17"/>
  <c r="G142" i="17"/>
  <c r="O142" i="17"/>
  <c r="N142" i="17"/>
  <c r="F177" i="17"/>
  <c r="G177" i="17"/>
  <c r="O177" i="17"/>
  <c r="N177" i="17"/>
  <c r="F205" i="17"/>
  <c r="G205" i="17"/>
  <c r="O205" i="17"/>
  <c r="N205" i="17"/>
  <c r="F64" i="17"/>
  <c r="G64" i="17"/>
  <c r="O64" i="17"/>
  <c r="N64" i="17"/>
  <c r="F46" i="17"/>
  <c r="O46" i="17"/>
  <c r="N46" i="17"/>
  <c r="G46" i="17"/>
  <c r="F13" i="17"/>
  <c r="O13" i="17"/>
  <c r="N13" i="17"/>
  <c r="G13" i="17"/>
  <c r="F151" i="17"/>
  <c r="N151" i="17"/>
  <c r="O151" i="17"/>
  <c r="G151" i="17"/>
  <c r="F197" i="17"/>
  <c r="N197" i="17"/>
  <c r="O197" i="17"/>
  <c r="G197" i="17"/>
  <c r="F215" i="17"/>
  <c r="O215" i="17"/>
  <c r="G215" i="17"/>
  <c r="N215" i="17"/>
  <c r="F88" i="17"/>
  <c r="G88" i="17"/>
  <c r="O88" i="17"/>
  <c r="N88" i="17"/>
  <c r="F152" i="17"/>
  <c r="G152" i="17"/>
  <c r="O152" i="17"/>
  <c r="N152" i="17"/>
  <c r="F216" i="17"/>
  <c r="G216" i="17"/>
  <c r="O216" i="17"/>
  <c r="F59" i="17"/>
  <c r="G59" i="17"/>
  <c r="O59" i="17"/>
  <c r="N59" i="17"/>
  <c r="F123" i="17"/>
  <c r="G123" i="17"/>
  <c r="O123" i="17"/>
  <c r="F195" i="17"/>
  <c r="G195" i="17"/>
  <c r="O195" i="17"/>
  <c r="N195" i="17"/>
  <c r="F6" i="17"/>
  <c r="G6" i="17"/>
  <c r="O6" i="17"/>
  <c r="N6" i="17"/>
  <c r="F134" i="17"/>
  <c r="G134" i="17"/>
  <c r="O134" i="17"/>
  <c r="N134" i="17"/>
  <c r="F198" i="17"/>
  <c r="G198" i="17"/>
  <c r="O198" i="17"/>
  <c r="N198" i="17"/>
  <c r="F41" i="17"/>
  <c r="G41" i="17"/>
  <c r="O41" i="17"/>
  <c r="N41" i="17"/>
  <c r="F105" i="17"/>
  <c r="G105" i="17"/>
  <c r="O105" i="17"/>
  <c r="N105" i="17"/>
  <c r="F169" i="17"/>
  <c r="G169" i="17"/>
  <c r="O169" i="17"/>
  <c r="N169" i="17"/>
  <c r="F26" i="17"/>
  <c r="G26" i="17"/>
  <c r="O26" i="17"/>
  <c r="N26" i="17"/>
  <c r="F154" i="17"/>
  <c r="G154" i="17"/>
  <c r="O154" i="17"/>
  <c r="N154" i="17"/>
  <c r="F61" i="17"/>
  <c r="G61" i="17"/>
  <c r="O61" i="17"/>
  <c r="N61" i="17"/>
  <c r="F189" i="17"/>
  <c r="G189" i="17"/>
  <c r="O189" i="17"/>
  <c r="N189" i="17"/>
  <c r="F178" i="17"/>
  <c r="G178" i="17"/>
  <c r="O178" i="17"/>
  <c r="N178" i="17"/>
  <c r="F213" i="17"/>
  <c r="G213" i="17"/>
  <c r="O213" i="17"/>
  <c r="N213" i="17"/>
  <c r="F37" i="17"/>
  <c r="G37" i="17"/>
  <c r="O37" i="17"/>
  <c r="N37" i="17"/>
  <c r="F127" i="17"/>
  <c r="G127" i="17"/>
  <c r="O127" i="17"/>
  <c r="N127" i="17"/>
  <c r="F95" i="17"/>
  <c r="G95" i="17"/>
  <c r="O95" i="17"/>
  <c r="F63" i="17"/>
  <c r="G63" i="17"/>
  <c r="O63" i="17"/>
  <c r="N63" i="17"/>
  <c r="F31" i="17"/>
  <c r="G31" i="17"/>
  <c r="O31" i="17"/>
  <c r="N31" i="17"/>
  <c r="F220" i="17"/>
  <c r="G220" i="17"/>
  <c r="O220" i="17"/>
  <c r="N220" i="17"/>
  <c r="F188" i="17"/>
  <c r="G188" i="17"/>
  <c r="O188" i="17"/>
  <c r="N188" i="17"/>
  <c r="F156" i="17"/>
  <c r="G156" i="17"/>
  <c r="O156" i="17"/>
  <c r="N156" i="17"/>
  <c r="F124" i="17"/>
  <c r="G124" i="17"/>
  <c r="O124" i="17"/>
  <c r="N124" i="17"/>
  <c r="F92" i="17"/>
  <c r="G92" i="17"/>
  <c r="O92" i="17"/>
  <c r="N92" i="17"/>
  <c r="F60" i="17"/>
  <c r="G60" i="17"/>
  <c r="O60" i="17"/>
  <c r="N60" i="17"/>
  <c r="F28" i="17"/>
  <c r="G28" i="17"/>
  <c r="O28" i="17"/>
  <c r="N28" i="17"/>
  <c r="F48" i="17"/>
  <c r="G48" i="17"/>
  <c r="O48" i="17"/>
  <c r="N48" i="17"/>
  <c r="F176" i="17"/>
  <c r="G176" i="17"/>
  <c r="O176" i="17"/>
  <c r="N176" i="17"/>
  <c r="F83" i="17"/>
  <c r="G83" i="17"/>
  <c r="O83" i="17"/>
  <c r="N83" i="17"/>
  <c r="F175" i="17"/>
  <c r="G175" i="17"/>
  <c r="O175" i="17"/>
  <c r="N175" i="17"/>
  <c r="F30" i="17"/>
  <c r="G30" i="17"/>
  <c r="O30" i="17"/>
  <c r="N30" i="17"/>
  <c r="F158" i="17"/>
  <c r="G158" i="17"/>
  <c r="O158" i="17"/>
  <c r="F65" i="17"/>
  <c r="G65" i="17"/>
  <c r="O65" i="17"/>
  <c r="F193" i="17"/>
  <c r="G193" i="17"/>
  <c r="O193" i="17"/>
  <c r="N193" i="17"/>
  <c r="F202" i="17"/>
  <c r="G202" i="17"/>
  <c r="O202" i="17"/>
  <c r="N202" i="17"/>
  <c r="F18" i="17"/>
  <c r="G18" i="17"/>
  <c r="O18" i="17"/>
  <c r="F98" i="17"/>
  <c r="G98" i="17"/>
  <c r="O98" i="17"/>
  <c r="N98" i="17"/>
  <c r="F96" i="17"/>
  <c r="G96" i="17"/>
  <c r="O96" i="17"/>
  <c r="N96" i="17"/>
  <c r="F131" i="17"/>
  <c r="G131" i="17"/>
  <c r="O131" i="17"/>
  <c r="N131" i="17"/>
  <c r="F78" i="17"/>
  <c r="G78" i="17"/>
  <c r="O78" i="17"/>
  <c r="N78" i="17"/>
  <c r="F113" i="17"/>
  <c r="G113" i="17"/>
  <c r="O113" i="17"/>
  <c r="N113" i="17"/>
  <c r="F77" i="17"/>
  <c r="G77" i="17"/>
  <c r="O77" i="17"/>
  <c r="N77" i="17"/>
  <c r="F69" i="17"/>
  <c r="G69" i="17"/>
  <c r="O69" i="17"/>
  <c r="N69" i="17"/>
  <c r="F209" i="17"/>
  <c r="G209" i="17"/>
  <c r="O209" i="17"/>
  <c r="N209" i="17"/>
  <c r="F128" i="17"/>
  <c r="G128" i="17"/>
  <c r="O128" i="17"/>
  <c r="N128" i="17"/>
  <c r="F141" i="17"/>
  <c r="G141" i="17"/>
  <c r="O141" i="17"/>
  <c r="F117" i="17"/>
  <c r="G117" i="17"/>
  <c r="O117" i="17"/>
  <c r="N117" i="17"/>
  <c r="F8" i="17"/>
  <c r="G8" i="17"/>
  <c r="O8" i="17"/>
  <c r="N8" i="17"/>
  <c r="F136" i="17"/>
  <c r="G136" i="17"/>
  <c r="O136" i="17"/>
  <c r="F200" i="17"/>
  <c r="G200" i="17"/>
  <c r="O200" i="17"/>
  <c r="F43" i="17"/>
  <c r="G43" i="17"/>
  <c r="O43" i="17"/>
  <c r="F187" i="17"/>
  <c r="O187" i="17"/>
  <c r="G187" i="17"/>
  <c r="N187" i="17"/>
  <c r="F219" i="17"/>
  <c r="O219" i="17"/>
  <c r="G219" i="17"/>
  <c r="N219" i="17"/>
  <c r="F54" i="17"/>
  <c r="O54" i="17"/>
  <c r="G54" i="17"/>
  <c r="F118" i="17"/>
  <c r="O118" i="17"/>
  <c r="G118" i="17"/>
  <c r="N118" i="17"/>
  <c r="F182" i="17"/>
  <c r="O182" i="17"/>
  <c r="G182" i="17"/>
  <c r="F25" i="17"/>
  <c r="O25" i="17"/>
  <c r="G25" i="17"/>
  <c r="N25" i="17"/>
  <c r="F89" i="17"/>
  <c r="O89" i="17"/>
  <c r="G89" i="17"/>
  <c r="N89" i="17"/>
  <c r="F153" i="17"/>
  <c r="O153" i="17"/>
  <c r="G153" i="17"/>
  <c r="N153" i="17"/>
  <c r="F217" i="17"/>
  <c r="O217" i="17"/>
  <c r="G217" i="17"/>
  <c r="F122" i="17"/>
  <c r="O122" i="17"/>
  <c r="G122" i="17"/>
  <c r="F29" i="17"/>
  <c r="O29" i="17"/>
  <c r="G29" i="17"/>
  <c r="F157" i="17"/>
  <c r="O157" i="17"/>
  <c r="G157" i="17"/>
  <c r="F114" i="17"/>
  <c r="O114" i="17"/>
  <c r="G114" i="17"/>
  <c r="N114" i="17"/>
  <c r="F149" i="17"/>
  <c r="O149" i="17"/>
  <c r="G149" i="17"/>
  <c r="N149" i="17"/>
  <c r="F135" i="17"/>
  <c r="G135" i="17"/>
  <c r="O135" i="17"/>
  <c r="N135" i="17"/>
  <c r="F103" i="17"/>
  <c r="G103" i="17"/>
  <c r="O103" i="17"/>
  <c r="N103" i="17"/>
  <c r="F39" i="17"/>
  <c r="G39" i="17"/>
  <c r="O39" i="17"/>
  <c r="F7" i="17"/>
  <c r="G7" i="17"/>
  <c r="O7" i="17"/>
  <c r="F132" i="17"/>
  <c r="G132" i="17"/>
  <c r="O132" i="17"/>
  <c r="F100" i="17"/>
  <c r="G100" i="17"/>
  <c r="O100" i="17"/>
  <c r="F68" i="17"/>
  <c r="G68" i="17"/>
  <c r="O68" i="17"/>
  <c r="N68" i="17"/>
  <c r="F225" i="17"/>
  <c r="G225" i="17"/>
  <c r="O225" i="17"/>
  <c r="N225" i="17"/>
  <c r="F144" i="17"/>
  <c r="O144" i="17"/>
  <c r="G144" i="17"/>
  <c r="N144" i="17"/>
  <c r="F51" i="17"/>
  <c r="O51" i="17"/>
  <c r="G51" i="17"/>
  <c r="N51" i="17"/>
  <c r="F159" i="17"/>
  <c r="G159" i="17"/>
  <c r="O159" i="17"/>
  <c r="N159" i="17"/>
  <c r="F126" i="17"/>
  <c r="G126" i="17"/>
  <c r="O126" i="17"/>
  <c r="N126" i="17"/>
  <c r="F33" i="17"/>
  <c r="G33" i="17"/>
  <c r="O33" i="17"/>
  <c r="F161" i="17"/>
  <c r="G161" i="17"/>
  <c r="O161" i="17"/>
  <c r="N161" i="17"/>
  <c r="F138" i="17"/>
  <c r="G138" i="17"/>
  <c r="O138" i="17"/>
  <c r="F173" i="17"/>
  <c r="G173" i="17"/>
  <c r="O173" i="17"/>
  <c r="N173" i="17"/>
  <c r="F32" i="17"/>
  <c r="G32" i="17"/>
  <c r="O32" i="17"/>
  <c r="N32" i="17"/>
  <c r="F67" i="17"/>
  <c r="G67" i="17"/>
  <c r="O67" i="17"/>
  <c r="N67" i="17"/>
  <c r="F14" i="17"/>
  <c r="G14" i="17"/>
  <c r="O14" i="17"/>
  <c r="N14" i="17"/>
  <c r="F49" i="17"/>
  <c r="G49" i="17"/>
  <c r="O49" i="17"/>
  <c r="N49" i="17"/>
  <c r="F170" i="17"/>
  <c r="G170" i="17"/>
  <c r="O170" i="17"/>
  <c r="N170" i="17"/>
  <c r="F34" i="17"/>
  <c r="G34" i="17"/>
  <c r="O34" i="17"/>
  <c r="N34" i="17"/>
  <c r="F99" i="17"/>
  <c r="G99" i="17"/>
  <c r="O99" i="17"/>
  <c r="N99" i="17"/>
  <c r="F81" i="17"/>
  <c r="O81" i="17"/>
  <c r="G81" i="17"/>
  <c r="N81" i="17"/>
  <c r="F162" i="17"/>
  <c r="O162" i="17"/>
  <c r="G162" i="17"/>
  <c r="F145" i="17"/>
  <c r="O145" i="17"/>
  <c r="G145" i="17"/>
  <c r="N145" i="17"/>
  <c r="F17" i="17"/>
  <c r="O17" i="17"/>
  <c r="G17" i="17"/>
  <c r="N17" i="17"/>
  <c r="H69" i="17" l="1"/>
  <c r="P69" i="17" s="1"/>
  <c r="U69" i="17" s="1"/>
  <c r="H33" i="17"/>
  <c r="H11" i="17"/>
  <c r="Q11" i="17" s="1"/>
  <c r="V11" i="17" s="1"/>
  <c r="H145" i="17"/>
  <c r="Q145" i="17" s="1"/>
  <c r="V145" i="17" s="1"/>
  <c r="H97" i="17"/>
  <c r="P97" i="17" s="1"/>
  <c r="U97" i="17" s="1"/>
  <c r="H47" i="17"/>
  <c r="Q47" i="17" s="1"/>
  <c r="V47" i="17" s="1"/>
  <c r="H79" i="17"/>
  <c r="M155" i="17"/>
  <c r="M75" i="17"/>
  <c r="M139" i="17"/>
  <c r="M164" i="17"/>
  <c r="M163" i="17"/>
  <c r="M183" i="17"/>
  <c r="M196" i="17"/>
  <c r="H223" i="17"/>
  <c r="H164" i="17"/>
  <c r="H155" i="17"/>
  <c r="H71" i="17"/>
  <c r="H139" i="17"/>
  <c r="H72" i="17"/>
  <c r="H196" i="17"/>
  <c r="H163" i="17"/>
  <c r="H70" i="17"/>
  <c r="H73" i="17"/>
  <c r="H75" i="17"/>
  <c r="H183" i="17"/>
  <c r="Q17" i="17"/>
  <c r="V17" i="17" s="1"/>
  <c r="P17" i="17"/>
  <c r="U17" i="17" s="1"/>
  <c r="N162" i="17"/>
  <c r="Q162" i="17" s="1"/>
  <c r="V162" i="17" s="1"/>
  <c r="N138" i="17"/>
  <c r="Q138" i="17" s="1"/>
  <c r="V138" i="17" s="1"/>
  <c r="N33" i="17"/>
  <c r="Q68" i="17"/>
  <c r="V68" i="17" s="1"/>
  <c r="P68" i="17"/>
  <c r="U68" i="17" s="1"/>
  <c r="F164" i="17"/>
  <c r="F223" i="17"/>
  <c r="F155" i="17"/>
  <c r="F71" i="17"/>
  <c r="Q103" i="17"/>
  <c r="V103" i="17" s="1"/>
  <c r="P103" i="17"/>
  <c r="U103" i="17" s="1"/>
  <c r="P135" i="17"/>
  <c r="U135" i="17" s="1"/>
  <c r="Q135" i="17"/>
  <c r="V135" i="17" s="1"/>
  <c r="P149" i="17"/>
  <c r="U149" i="17" s="1"/>
  <c r="Q149" i="17"/>
  <c r="V149" i="17" s="1"/>
  <c r="Q114" i="17"/>
  <c r="V114" i="17" s="1"/>
  <c r="P114" i="17"/>
  <c r="U114" i="17" s="1"/>
  <c r="Q153" i="17"/>
  <c r="V153" i="17" s="1"/>
  <c r="P153" i="17"/>
  <c r="U153" i="17" s="1"/>
  <c r="Q89" i="17"/>
  <c r="V89" i="17" s="1"/>
  <c r="P89" i="17"/>
  <c r="U89" i="17" s="1"/>
  <c r="Q25" i="17"/>
  <c r="V25" i="17" s="1"/>
  <c r="P25" i="17"/>
  <c r="U25" i="17" s="1"/>
  <c r="P118" i="17"/>
  <c r="U118" i="17" s="1"/>
  <c r="Q118" i="17"/>
  <c r="V118" i="17" s="1"/>
  <c r="P219" i="17"/>
  <c r="U219" i="17" s="1"/>
  <c r="Q219" i="17"/>
  <c r="V219" i="17" s="1"/>
  <c r="P187" i="17"/>
  <c r="U187" i="17" s="1"/>
  <c r="Q187" i="17"/>
  <c r="V187" i="17" s="1"/>
  <c r="N43" i="17"/>
  <c r="P43" i="17" s="1"/>
  <c r="U43" i="17" s="1"/>
  <c r="N200" i="17"/>
  <c r="P200" i="17" s="1"/>
  <c r="U200" i="17" s="1"/>
  <c r="N136" i="17"/>
  <c r="Q136" i="17" s="1"/>
  <c r="V136" i="17" s="1"/>
  <c r="N72" i="17"/>
  <c r="N139" i="17"/>
  <c r="O139" i="17"/>
  <c r="O72" i="17"/>
  <c r="N141" i="17"/>
  <c r="P141" i="17" s="1"/>
  <c r="U141" i="17" s="1"/>
  <c r="N65" i="17"/>
  <c r="Q65" i="17" s="1"/>
  <c r="V65" i="17" s="1"/>
  <c r="N158" i="17"/>
  <c r="Q158" i="17" s="1"/>
  <c r="V158" i="17" s="1"/>
  <c r="N95" i="17"/>
  <c r="P95" i="17" s="1"/>
  <c r="U95" i="17" s="1"/>
  <c r="N163" i="17"/>
  <c r="N70" i="17"/>
  <c r="N196" i="17"/>
  <c r="G70" i="17"/>
  <c r="G196" i="17"/>
  <c r="G163" i="17"/>
  <c r="N123" i="17"/>
  <c r="Q123" i="17" s="1"/>
  <c r="V123" i="17" s="1"/>
  <c r="N216" i="17"/>
  <c r="Q216" i="17" s="1"/>
  <c r="V216" i="17" s="1"/>
  <c r="P215" i="17"/>
  <c r="U215" i="17" s="1"/>
  <c r="Q215" i="17"/>
  <c r="V215" i="17" s="1"/>
  <c r="Q197" i="17"/>
  <c r="V197" i="17" s="1"/>
  <c r="P197" i="17"/>
  <c r="U197" i="17" s="1"/>
  <c r="Q151" i="17"/>
  <c r="V151" i="17" s="1"/>
  <c r="P151" i="17"/>
  <c r="U151" i="17" s="1"/>
  <c r="P13" i="17"/>
  <c r="U13" i="17" s="1"/>
  <c r="Q13" i="17"/>
  <c r="V13" i="17" s="1"/>
  <c r="P46" i="17"/>
  <c r="U46" i="17" s="1"/>
  <c r="Q46" i="17"/>
  <c r="V46" i="17" s="1"/>
  <c r="Q64" i="17"/>
  <c r="V64" i="17" s="1"/>
  <c r="P64" i="17"/>
  <c r="U64" i="17" s="1"/>
  <c r="P205" i="17"/>
  <c r="U205" i="17" s="1"/>
  <c r="Q205" i="17"/>
  <c r="V205" i="17" s="1"/>
  <c r="P177" i="17"/>
  <c r="U177" i="17" s="1"/>
  <c r="Q177" i="17"/>
  <c r="V177" i="17" s="1"/>
  <c r="Q142" i="17"/>
  <c r="V142" i="17" s="1"/>
  <c r="P142" i="17"/>
  <c r="U142" i="17" s="1"/>
  <c r="P167" i="17"/>
  <c r="U167" i="17" s="1"/>
  <c r="Q167" i="17"/>
  <c r="V167" i="17" s="1"/>
  <c r="P160" i="17"/>
  <c r="U160" i="17" s="1"/>
  <c r="Q160" i="17"/>
  <c r="V160" i="17" s="1"/>
  <c r="Q185" i="17"/>
  <c r="V185" i="17" s="1"/>
  <c r="P185" i="17"/>
  <c r="U185" i="17" s="1"/>
  <c r="Q121" i="17"/>
  <c r="V121" i="17" s="1"/>
  <c r="P121" i="17"/>
  <c r="U121" i="17" s="1"/>
  <c r="P57" i="17"/>
  <c r="U57" i="17" s="1"/>
  <c r="Q57" i="17"/>
  <c r="V57" i="17" s="1"/>
  <c r="P214" i="17"/>
  <c r="U214" i="17" s="1"/>
  <c r="Q214" i="17"/>
  <c r="V214" i="17" s="1"/>
  <c r="Q150" i="17"/>
  <c r="V150" i="17" s="1"/>
  <c r="P150" i="17"/>
  <c r="U150" i="17" s="1"/>
  <c r="Q86" i="17"/>
  <c r="V86" i="17" s="1"/>
  <c r="P86" i="17"/>
  <c r="U86" i="17" s="1"/>
  <c r="P22" i="17"/>
  <c r="U22" i="17" s="1"/>
  <c r="Q22" i="17"/>
  <c r="V22" i="17" s="1"/>
  <c r="P203" i="17"/>
  <c r="U203" i="17" s="1"/>
  <c r="Q203" i="17"/>
  <c r="V203" i="17" s="1"/>
  <c r="P171" i="17"/>
  <c r="U171" i="17" s="1"/>
  <c r="Q171" i="17"/>
  <c r="V171" i="17" s="1"/>
  <c r="Q168" i="17"/>
  <c r="V168" i="17" s="1"/>
  <c r="P168" i="17"/>
  <c r="U168" i="17" s="1"/>
  <c r="P104" i="17"/>
  <c r="U104" i="17" s="1"/>
  <c r="Q104" i="17"/>
  <c r="V104" i="17" s="1"/>
  <c r="Q40" i="17"/>
  <c r="V40" i="17" s="1"/>
  <c r="P40" i="17"/>
  <c r="U40" i="17" s="1"/>
  <c r="P106" i="17"/>
  <c r="U106" i="17" s="1"/>
  <c r="Q106" i="17"/>
  <c r="V106" i="17" s="1"/>
  <c r="Q35" i="17"/>
  <c r="V35" i="17" s="1"/>
  <c r="P35" i="17"/>
  <c r="U35" i="17" s="1"/>
  <c r="P110" i="17"/>
  <c r="U110" i="17" s="1"/>
  <c r="Q110" i="17"/>
  <c r="V110" i="17" s="1"/>
  <c r="Q82" i="17"/>
  <c r="V82" i="17" s="1"/>
  <c r="P82" i="17"/>
  <c r="U82" i="17" s="1"/>
  <c r="P174" i="17"/>
  <c r="U174" i="17" s="1"/>
  <c r="Q174" i="17"/>
  <c r="V174" i="17" s="1"/>
  <c r="P192" i="17"/>
  <c r="U192" i="17" s="1"/>
  <c r="Q192" i="17"/>
  <c r="V192" i="17" s="1"/>
  <c r="Q210" i="17"/>
  <c r="V210" i="17" s="1"/>
  <c r="P210" i="17"/>
  <c r="U210" i="17" s="1"/>
  <c r="Q42" i="17"/>
  <c r="V42" i="17" s="1"/>
  <c r="P42" i="17"/>
  <c r="U42" i="17" s="1"/>
  <c r="Q206" i="17"/>
  <c r="V206" i="17" s="1"/>
  <c r="P206" i="17"/>
  <c r="U206" i="17" s="1"/>
  <c r="P133" i="17"/>
  <c r="U133" i="17" s="1"/>
  <c r="Q133" i="17"/>
  <c r="V133" i="17" s="1"/>
  <c r="P53" i="17"/>
  <c r="U53" i="17" s="1"/>
  <c r="Q53" i="17"/>
  <c r="V53" i="17" s="1"/>
  <c r="P109" i="17"/>
  <c r="U109" i="17" s="1"/>
  <c r="Q109" i="17"/>
  <c r="V109" i="17" s="1"/>
  <c r="Q74" i="17"/>
  <c r="V74" i="17" s="1"/>
  <c r="P74" i="17"/>
  <c r="U74" i="17" s="1"/>
  <c r="N143" i="17"/>
  <c r="P143" i="17" s="1"/>
  <c r="U143" i="17" s="1"/>
  <c r="N112" i="17"/>
  <c r="P112" i="17" s="1"/>
  <c r="U112" i="17" s="1"/>
  <c r="Q108" i="17"/>
  <c r="V108" i="17" s="1"/>
  <c r="P108" i="17"/>
  <c r="U108" i="17" s="1"/>
  <c r="P140" i="17"/>
  <c r="U140" i="17" s="1"/>
  <c r="Q140" i="17"/>
  <c r="V140" i="17" s="1"/>
  <c r="Q172" i="17"/>
  <c r="V172" i="17" s="1"/>
  <c r="P172" i="17"/>
  <c r="U172" i="17" s="1"/>
  <c r="Q204" i="17"/>
  <c r="V204" i="17" s="1"/>
  <c r="P204" i="17"/>
  <c r="U204" i="17" s="1"/>
  <c r="Q165" i="17"/>
  <c r="V165" i="17" s="1"/>
  <c r="P165" i="17"/>
  <c r="U165" i="17" s="1"/>
  <c r="P130" i="17"/>
  <c r="U130" i="17" s="1"/>
  <c r="Q130" i="17"/>
  <c r="V130" i="17" s="1"/>
  <c r="P85" i="17"/>
  <c r="U85" i="17" s="1"/>
  <c r="Q85" i="17"/>
  <c r="V85" i="17" s="1"/>
  <c r="P50" i="17"/>
  <c r="U50" i="17" s="1"/>
  <c r="Q50" i="17"/>
  <c r="V50" i="17" s="1"/>
  <c r="P125" i="17"/>
  <c r="U125" i="17" s="1"/>
  <c r="Q125" i="17"/>
  <c r="V125" i="17" s="1"/>
  <c r="Q218" i="17"/>
  <c r="V218" i="17" s="1"/>
  <c r="P218" i="17"/>
  <c r="U218" i="17" s="1"/>
  <c r="P90" i="17"/>
  <c r="U90" i="17" s="1"/>
  <c r="Q90" i="17"/>
  <c r="V90" i="17" s="1"/>
  <c r="Q201" i="17"/>
  <c r="V201" i="17" s="1"/>
  <c r="P201" i="17"/>
  <c r="U201" i="17" s="1"/>
  <c r="P137" i="17"/>
  <c r="U137" i="17" s="1"/>
  <c r="Q137" i="17"/>
  <c r="V137" i="17" s="1"/>
  <c r="N183" i="17"/>
  <c r="N75" i="17"/>
  <c r="N73" i="17"/>
  <c r="F73" i="17"/>
  <c r="F75" i="17"/>
  <c r="F183" i="17"/>
  <c r="P166" i="17"/>
  <c r="U166" i="17" s="1"/>
  <c r="Q166" i="17"/>
  <c r="V166" i="17" s="1"/>
  <c r="Q102" i="17"/>
  <c r="V102" i="17" s="1"/>
  <c r="P102" i="17"/>
  <c r="U102" i="17" s="1"/>
  <c r="P38" i="17"/>
  <c r="U38" i="17" s="1"/>
  <c r="Q38" i="17"/>
  <c r="V38" i="17" s="1"/>
  <c r="P211" i="17"/>
  <c r="U211" i="17" s="1"/>
  <c r="Q211" i="17"/>
  <c r="V211" i="17" s="1"/>
  <c r="P179" i="17"/>
  <c r="U179" i="17" s="1"/>
  <c r="Q179" i="17"/>
  <c r="V179" i="17" s="1"/>
  <c r="Q147" i="17"/>
  <c r="V147" i="17" s="1"/>
  <c r="P147" i="17"/>
  <c r="U147" i="17" s="1"/>
  <c r="Q91" i="17"/>
  <c r="V91" i="17" s="1"/>
  <c r="P91" i="17"/>
  <c r="U91" i="17" s="1"/>
  <c r="P81" i="17"/>
  <c r="U81" i="17" s="1"/>
  <c r="Q81" i="17"/>
  <c r="V81" i="17" s="1"/>
  <c r="Q99" i="17"/>
  <c r="V99" i="17" s="1"/>
  <c r="P99" i="17"/>
  <c r="U99" i="17" s="1"/>
  <c r="P34" i="17"/>
  <c r="U34" i="17" s="1"/>
  <c r="Q34" i="17"/>
  <c r="V34" i="17" s="1"/>
  <c r="P170" i="17"/>
  <c r="U170" i="17" s="1"/>
  <c r="Q170" i="17"/>
  <c r="V170" i="17" s="1"/>
  <c r="Q49" i="17"/>
  <c r="V49" i="17" s="1"/>
  <c r="P49" i="17"/>
  <c r="U49" i="17" s="1"/>
  <c r="P14" i="17"/>
  <c r="U14" i="17" s="1"/>
  <c r="Q14" i="17"/>
  <c r="V14" i="17" s="1"/>
  <c r="P67" i="17"/>
  <c r="U67" i="17" s="1"/>
  <c r="Q67" i="17"/>
  <c r="V67" i="17" s="1"/>
  <c r="Q32" i="17"/>
  <c r="V32" i="17" s="1"/>
  <c r="P32" i="17"/>
  <c r="U32" i="17" s="1"/>
  <c r="P173" i="17"/>
  <c r="U173" i="17" s="1"/>
  <c r="Q173" i="17"/>
  <c r="V173" i="17" s="1"/>
  <c r="P161" i="17"/>
  <c r="U161" i="17" s="1"/>
  <c r="Q161" i="17"/>
  <c r="V161" i="17" s="1"/>
  <c r="Q126" i="17"/>
  <c r="V126" i="17" s="1"/>
  <c r="P126" i="17"/>
  <c r="U126" i="17" s="1"/>
  <c r="P159" i="17"/>
  <c r="U159" i="17" s="1"/>
  <c r="Q159" i="17"/>
  <c r="V159" i="17" s="1"/>
  <c r="Q51" i="17"/>
  <c r="V51" i="17" s="1"/>
  <c r="P51" i="17"/>
  <c r="U51" i="17" s="1"/>
  <c r="Q144" i="17"/>
  <c r="V144" i="17" s="1"/>
  <c r="P144" i="17"/>
  <c r="U144" i="17" s="1"/>
  <c r="P225" i="17"/>
  <c r="U225" i="17" s="1"/>
  <c r="Q225" i="17"/>
  <c r="V225" i="17" s="1"/>
  <c r="N100" i="17"/>
  <c r="P100" i="17" s="1"/>
  <c r="U100" i="17" s="1"/>
  <c r="N132" i="17"/>
  <c r="Q132" i="17" s="1"/>
  <c r="V132" i="17" s="1"/>
  <c r="N164" i="17"/>
  <c r="N223" i="17"/>
  <c r="O164" i="17"/>
  <c r="O223" i="17"/>
  <c r="G223" i="17"/>
  <c r="G164" i="17"/>
  <c r="N7" i="17"/>
  <c r="Q7" i="17" s="1"/>
  <c r="V7" i="17" s="1"/>
  <c r="N39" i="17"/>
  <c r="P39" i="17" s="1"/>
  <c r="U39" i="17" s="1"/>
  <c r="N155" i="17"/>
  <c r="N71" i="17"/>
  <c r="O155" i="17"/>
  <c r="O71" i="17"/>
  <c r="G155" i="17"/>
  <c r="G71" i="17"/>
  <c r="N157" i="17"/>
  <c r="Q157" i="17" s="1"/>
  <c r="V157" i="17" s="1"/>
  <c r="N29" i="17"/>
  <c r="Q29" i="17" s="1"/>
  <c r="V29" i="17" s="1"/>
  <c r="N122" i="17"/>
  <c r="Q122" i="17" s="1"/>
  <c r="V122" i="17" s="1"/>
  <c r="N217" i="17"/>
  <c r="Q217" i="17" s="1"/>
  <c r="V217" i="17" s="1"/>
  <c r="N182" i="17"/>
  <c r="P182" i="17" s="1"/>
  <c r="U182" i="17" s="1"/>
  <c r="N54" i="17"/>
  <c r="P54" i="17" s="1"/>
  <c r="U54" i="17" s="1"/>
  <c r="G139" i="17"/>
  <c r="G72" i="17"/>
  <c r="F72" i="17"/>
  <c r="F139" i="17"/>
  <c r="Q8" i="17"/>
  <c r="V8" i="17" s="1"/>
  <c r="P8" i="17"/>
  <c r="U8" i="17" s="1"/>
  <c r="Q117" i="17"/>
  <c r="V117" i="17" s="1"/>
  <c r="P117" i="17"/>
  <c r="U117" i="17" s="1"/>
  <c r="P128" i="17"/>
  <c r="U128" i="17" s="1"/>
  <c r="Q128" i="17"/>
  <c r="V128" i="17" s="1"/>
  <c r="Q209" i="17"/>
  <c r="V209" i="17" s="1"/>
  <c r="P209" i="17"/>
  <c r="U209" i="17" s="1"/>
  <c r="Q69" i="17"/>
  <c r="V69" i="17" s="1"/>
  <c r="Q77" i="17"/>
  <c r="V77" i="17" s="1"/>
  <c r="P77" i="17"/>
  <c r="U77" i="17" s="1"/>
  <c r="Q113" i="17"/>
  <c r="V113" i="17" s="1"/>
  <c r="P113" i="17"/>
  <c r="U113" i="17" s="1"/>
  <c r="Q78" i="17"/>
  <c r="V78" i="17" s="1"/>
  <c r="P78" i="17"/>
  <c r="U78" i="17" s="1"/>
  <c r="Q131" i="17"/>
  <c r="V131" i="17" s="1"/>
  <c r="P131" i="17"/>
  <c r="U131" i="17" s="1"/>
  <c r="Q96" i="17"/>
  <c r="V96" i="17" s="1"/>
  <c r="P96" i="17"/>
  <c r="U96" i="17" s="1"/>
  <c r="Q98" i="17"/>
  <c r="V98" i="17" s="1"/>
  <c r="P98" i="17"/>
  <c r="U98" i="17" s="1"/>
  <c r="P18" i="17"/>
  <c r="U18" i="17" s="1"/>
  <c r="Q18" i="17"/>
  <c r="V18" i="17" s="1"/>
  <c r="Q202" i="17"/>
  <c r="V202" i="17" s="1"/>
  <c r="P202" i="17"/>
  <c r="U202" i="17" s="1"/>
  <c r="P193" i="17"/>
  <c r="U193" i="17" s="1"/>
  <c r="Q193" i="17"/>
  <c r="V193" i="17" s="1"/>
  <c r="Q30" i="17"/>
  <c r="V30" i="17" s="1"/>
  <c r="P30" i="17"/>
  <c r="U30" i="17" s="1"/>
  <c r="Q175" i="17"/>
  <c r="V175" i="17" s="1"/>
  <c r="P175" i="17"/>
  <c r="U175" i="17" s="1"/>
  <c r="P83" i="17"/>
  <c r="U83" i="17" s="1"/>
  <c r="Q83" i="17"/>
  <c r="V83" i="17" s="1"/>
  <c r="Q176" i="17"/>
  <c r="V176" i="17" s="1"/>
  <c r="P176" i="17"/>
  <c r="U176" i="17" s="1"/>
  <c r="P48" i="17"/>
  <c r="U48" i="17" s="1"/>
  <c r="Q48" i="17"/>
  <c r="V48" i="17" s="1"/>
  <c r="Q28" i="17"/>
  <c r="V28" i="17" s="1"/>
  <c r="P28" i="17"/>
  <c r="U28" i="17" s="1"/>
  <c r="Q60" i="17"/>
  <c r="V60" i="17" s="1"/>
  <c r="P60" i="17"/>
  <c r="U60" i="17" s="1"/>
  <c r="Q92" i="17"/>
  <c r="V92" i="17" s="1"/>
  <c r="P92" i="17"/>
  <c r="U92" i="17" s="1"/>
  <c r="P124" i="17"/>
  <c r="U124" i="17" s="1"/>
  <c r="Q124" i="17"/>
  <c r="V124" i="17" s="1"/>
  <c r="Q156" i="17"/>
  <c r="V156" i="17" s="1"/>
  <c r="P156" i="17"/>
  <c r="U156" i="17" s="1"/>
  <c r="Q188" i="17"/>
  <c r="V188" i="17" s="1"/>
  <c r="P188" i="17"/>
  <c r="U188" i="17" s="1"/>
  <c r="Q220" i="17"/>
  <c r="V220" i="17" s="1"/>
  <c r="P220" i="17"/>
  <c r="U220" i="17" s="1"/>
  <c r="P31" i="17"/>
  <c r="U31" i="17" s="1"/>
  <c r="Q31" i="17"/>
  <c r="V31" i="17" s="1"/>
  <c r="Q63" i="17"/>
  <c r="V63" i="17" s="1"/>
  <c r="P63" i="17"/>
  <c r="U63" i="17" s="1"/>
  <c r="P127" i="17"/>
  <c r="U127" i="17" s="1"/>
  <c r="Q127" i="17"/>
  <c r="V127" i="17" s="1"/>
  <c r="Q37" i="17"/>
  <c r="V37" i="17" s="1"/>
  <c r="P37" i="17"/>
  <c r="U37" i="17" s="1"/>
  <c r="Q213" i="17"/>
  <c r="V213" i="17" s="1"/>
  <c r="P213" i="17"/>
  <c r="U213" i="17" s="1"/>
  <c r="P178" i="17"/>
  <c r="U178" i="17" s="1"/>
  <c r="Q178" i="17"/>
  <c r="V178" i="17" s="1"/>
  <c r="P189" i="17"/>
  <c r="U189" i="17" s="1"/>
  <c r="Q189" i="17"/>
  <c r="V189" i="17" s="1"/>
  <c r="Q61" i="17"/>
  <c r="V61" i="17" s="1"/>
  <c r="P61" i="17"/>
  <c r="U61" i="17" s="1"/>
  <c r="P154" i="17"/>
  <c r="U154" i="17" s="1"/>
  <c r="Q154" i="17"/>
  <c r="V154" i="17" s="1"/>
  <c r="Q26" i="17"/>
  <c r="V26" i="17" s="1"/>
  <c r="P26" i="17"/>
  <c r="U26" i="17" s="1"/>
  <c r="P169" i="17"/>
  <c r="U169" i="17" s="1"/>
  <c r="Q169" i="17"/>
  <c r="V169" i="17" s="1"/>
  <c r="P105" i="17"/>
  <c r="U105" i="17" s="1"/>
  <c r="Q105" i="17"/>
  <c r="V105" i="17" s="1"/>
  <c r="P41" i="17"/>
  <c r="U41" i="17" s="1"/>
  <c r="Q41" i="17"/>
  <c r="V41" i="17" s="1"/>
  <c r="Q198" i="17"/>
  <c r="V198" i="17" s="1"/>
  <c r="P198" i="17"/>
  <c r="U198" i="17" s="1"/>
  <c r="Q134" i="17"/>
  <c r="V134" i="17" s="1"/>
  <c r="P134" i="17"/>
  <c r="U134" i="17" s="1"/>
  <c r="O70" i="17"/>
  <c r="O196" i="17"/>
  <c r="O163" i="17"/>
  <c r="F163" i="17"/>
  <c r="F70" i="17"/>
  <c r="F196" i="17"/>
  <c r="Q6" i="17"/>
  <c r="V6" i="17" s="1"/>
  <c r="P6" i="17"/>
  <c r="U6" i="17" s="1"/>
  <c r="P195" i="17"/>
  <c r="U195" i="17" s="1"/>
  <c r="Q195" i="17"/>
  <c r="V195" i="17" s="1"/>
  <c r="Q59" i="17"/>
  <c r="V59" i="17" s="1"/>
  <c r="P59" i="17"/>
  <c r="U59" i="17" s="1"/>
  <c r="Q152" i="17"/>
  <c r="V152" i="17" s="1"/>
  <c r="P152" i="17"/>
  <c r="U152" i="17" s="1"/>
  <c r="P88" i="17"/>
  <c r="U88" i="17" s="1"/>
  <c r="Q88" i="17"/>
  <c r="V88" i="17" s="1"/>
  <c r="P146" i="17"/>
  <c r="U146" i="17" s="1"/>
  <c r="Q146" i="17"/>
  <c r="V146" i="17" s="1"/>
  <c r="P45" i="17"/>
  <c r="U45" i="17" s="1"/>
  <c r="Q45" i="17"/>
  <c r="V45" i="17" s="1"/>
  <c r="Q10" i="17"/>
  <c r="V10" i="17" s="1"/>
  <c r="P10" i="17"/>
  <c r="U10" i="17" s="1"/>
  <c r="P190" i="17"/>
  <c r="U190" i="17" s="1"/>
  <c r="Q190" i="17"/>
  <c r="V190" i="17" s="1"/>
  <c r="Q62" i="17"/>
  <c r="V62" i="17" s="1"/>
  <c r="P62" i="17"/>
  <c r="U62" i="17" s="1"/>
  <c r="P191" i="17"/>
  <c r="U191" i="17" s="1"/>
  <c r="Q191" i="17"/>
  <c r="V191" i="17" s="1"/>
  <c r="Q115" i="17"/>
  <c r="V115" i="17" s="1"/>
  <c r="P115" i="17"/>
  <c r="U115" i="17" s="1"/>
  <c r="Q208" i="17"/>
  <c r="V208" i="17" s="1"/>
  <c r="P208" i="17"/>
  <c r="U208" i="17" s="1"/>
  <c r="P80" i="17"/>
  <c r="U80" i="17" s="1"/>
  <c r="Q80" i="17"/>
  <c r="V80" i="17" s="1"/>
  <c r="Q20" i="17"/>
  <c r="V20" i="17" s="1"/>
  <c r="P20" i="17"/>
  <c r="U20" i="17" s="1"/>
  <c r="P52" i="17"/>
  <c r="U52" i="17" s="1"/>
  <c r="Q52" i="17"/>
  <c r="V52" i="17" s="1"/>
  <c r="Q84" i="17"/>
  <c r="V84" i="17" s="1"/>
  <c r="P84" i="17"/>
  <c r="U84" i="17" s="1"/>
  <c r="Q116" i="17"/>
  <c r="V116" i="17" s="1"/>
  <c r="P116" i="17"/>
  <c r="U116" i="17" s="1"/>
  <c r="Q148" i="17"/>
  <c r="V148" i="17" s="1"/>
  <c r="P148" i="17"/>
  <c r="U148" i="17" s="1"/>
  <c r="P180" i="17"/>
  <c r="U180" i="17" s="1"/>
  <c r="Q180" i="17"/>
  <c r="V180" i="17" s="1"/>
  <c r="P212" i="17"/>
  <c r="U212" i="17" s="1"/>
  <c r="Q212" i="17"/>
  <c r="V212" i="17" s="1"/>
  <c r="Q23" i="17"/>
  <c r="V23" i="17" s="1"/>
  <c r="P23" i="17"/>
  <c r="U23" i="17" s="1"/>
  <c r="Q55" i="17"/>
  <c r="V55" i="17" s="1"/>
  <c r="P55" i="17"/>
  <c r="U55" i="17" s="1"/>
  <c r="Q87" i="17"/>
  <c r="V87" i="17" s="1"/>
  <c r="P87" i="17"/>
  <c r="U87" i="17" s="1"/>
  <c r="P119" i="17"/>
  <c r="U119" i="17" s="1"/>
  <c r="Q119" i="17"/>
  <c r="V119" i="17" s="1"/>
  <c r="P101" i="17"/>
  <c r="U101" i="17" s="1"/>
  <c r="Q101" i="17"/>
  <c r="V101" i="17" s="1"/>
  <c r="Q66" i="17"/>
  <c r="V66" i="17" s="1"/>
  <c r="P66" i="17"/>
  <c r="U66" i="17" s="1"/>
  <c r="P21" i="17"/>
  <c r="U21" i="17" s="1"/>
  <c r="Q21" i="17"/>
  <c r="V21" i="17" s="1"/>
  <c r="P221" i="17"/>
  <c r="U221" i="17" s="1"/>
  <c r="Q221" i="17"/>
  <c r="V221" i="17" s="1"/>
  <c r="P93" i="17"/>
  <c r="U93" i="17" s="1"/>
  <c r="Q93" i="17"/>
  <c r="V93" i="17" s="1"/>
  <c r="Q186" i="17"/>
  <c r="V186" i="17" s="1"/>
  <c r="P186" i="17"/>
  <c r="U186" i="17" s="1"/>
  <c r="N199" i="17"/>
  <c r="P199" i="17" s="1"/>
  <c r="U199" i="17" s="1"/>
  <c r="N224" i="17"/>
  <c r="Q224" i="17" s="1"/>
  <c r="V224" i="17" s="1"/>
  <c r="N129" i="17"/>
  <c r="P129" i="17" s="1"/>
  <c r="U129" i="17" s="1"/>
  <c r="N222" i="17"/>
  <c r="Q222" i="17" s="1"/>
  <c r="V222" i="17" s="1"/>
  <c r="Q19" i="17"/>
  <c r="V19" i="17" s="1"/>
  <c r="P19" i="17"/>
  <c r="U19" i="17" s="1"/>
  <c r="P12" i="17"/>
  <c r="U12" i="17" s="1"/>
  <c r="Q12" i="17"/>
  <c r="V12" i="17" s="1"/>
  <c r="P44" i="17"/>
  <c r="U44" i="17" s="1"/>
  <c r="Q44" i="17"/>
  <c r="V44" i="17" s="1"/>
  <c r="N15" i="17"/>
  <c r="P15" i="17" s="1"/>
  <c r="U15" i="17" s="1"/>
  <c r="N79" i="17"/>
  <c r="N111" i="17"/>
  <c r="Q111" i="17" s="1"/>
  <c r="V111" i="17" s="1"/>
  <c r="O73" i="17"/>
  <c r="O183" i="17"/>
  <c r="O75" i="17"/>
  <c r="G73" i="17"/>
  <c r="G75" i="17"/>
  <c r="G183" i="17"/>
  <c r="P184" i="17"/>
  <c r="U184" i="17" s="1"/>
  <c r="Q184" i="17"/>
  <c r="V184" i="17" s="1"/>
  <c r="P120" i="17"/>
  <c r="U120" i="17" s="1"/>
  <c r="Q120" i="17"/>
  <c r="V120" i="17" s="1"/>
  <c r="Q56" i="17"/>
  <c r="V56" i="17" s="1"/>
  <c r="P56" i="17"/>
  <c r="U56" i="17" s="1"/>
  <c r="P47" i="17" l="1"/>
  <c r="U47" i="17" s="1"/>
  <c r="P11" i="17"/>
  <c r="U11" i="17" s="1"/>
  <c r="Q79" i="17"/>
  <c r="V79" i="17" s="1"/>
  <c r="Q97" i="17"/>
  <c r="V97" i="17" s="1"/>
  <c r="P145" i="17"/>
  <c r="U145" i="17" s="1"/>
  <c r="Q95" i="17"/>
  <c r="V95" i="17" s="1"/>
  <c r="Q33" i="17"/>
  <c r="V33" i="17" s="1"/>
  <c r="Q200" i="17"/>
  <c r="V200" i="17" s="1"/>
  <c r="W42" i="17"/>
  <c r="W40" i="17"/>
  <c r="W214" i="17"/>
  <c r="W66" i="17"/>
  <c r="W148" i="17"/>
  <c r="W191" i="17"/>
  <c r="W160" i="17"/>
  <c r="W151" i="17"/>
  <c r="W154" i="17"/>
  <c r="W63" i="17"/>
  <c r="W28" i="17"/>
  <c r="W193" i="17"/>
  <c r="W77" i="17"/>
  <c r="W219" i="17"/>
  <c r="W170" i="17"/>
  <c r="W179" i="17"/>
  <c r="W90" i="17"/>
  <c r="W12" i="17"/>
  <c r="W118" i="17"/>
  <c r="W149" i="17"/>
  <c r="W14" i="17"/>
  <c r="W53" i="17"/>
  <c r="W174" i="17"/>
  <c r="W57" i="17"/>
  <c r="W101" i="17"/>
  <c r="W116" i="17"/>
  <c r="W62" i="17"/>
  <c r="W177" i="17"/>
  <c r="W152" i="17"/>
  <c r="W26" i="17"/>
  <c r="W60" i="17"/>
  <c r="W113" i="17"/>
  <c r="W126" i="17"/>
  <c r="W117" i="17"/>
  <c r="W114" i="17"/>
  <c r="W67" i="17"/>
  <c r="W184" i="17"/>
  <c r="W201" i="17"/>
  <c r="W44" i="17"/>
  <c r="W187" i="17"/>
  <c r="W144" i="17"/>
  <c r="W109" i="17"/>
  <c r="W192" i="17"/>
  <c r="W168" i="17"/>
  <c r="W121" i="17"/>
  <c r="W119" i="17"/>
  <c r="W84" i="17"/>
  <c r="W190" i="17"/>
  <c r="W142" i="17"/>
  <c r="W215" i="17"/>
  <c r="W134" i="17"/>
  <c r="W189" i="17"/>
  <c r="W220" i="17"/>
  <c r="W176" i="17"/>
  <c r="W18" i="17"/>
  <c r="W38" i="17"/>
  <c r="W125" i="17"/>
  <c r="W19" i="17"/>
  <c r="W25" i="17"/>
  <c r="W99" i="17"/>
  <c r="W110" i="17"/>
  <c r="W171" i="17"/>
  <c r="W185" i="17"/>
  <c r="W87" i="17"/>
  <c r="W52" i="17"/>
  <c r="W64" i="17"/>
  <c r="W59" i="17"/>
  <c r="W61" i="17"/>
  <c r="W31" i="17"/>
  <c r="W48" i="17"/>
  <c r="W202" i="17"/>
  <c r="W69" i="17"/>
  <c r="W161" i="17"/>
  <c r="W81" i="17"/>
  <c r="W147" i="17"/>
  <c r="W218" i="17"/>
  <c r="W47" i="17"/>
  <c r="W49" i="17"/>
  <c r="W133" i="17"/>
  <c r="W82" i="17"/>
  <c r="W203" i="17"/>
  <c r="W186" i="17"/>
  <c r="W55" i="17"/>
  <c r="W20" i="17"/>
  <c r="W10" i="17"/>
  <c r="W205" i="17"/>
  <c r="W88" i="17"/>
  <c r="W41" i="17"/>
  <c r="W213" i="17"/>
  <c r="W156" i="17"/>
  <c r="W175" i="17"/>
  <c r="W96" i="17"/>
  <c r="W209" i="17"/>
  <c r="W120" i="17"/>
  <c r="W166" i="17"/>
  <c r="W85" i="17"/>
  <c r="W172" i="17"/>
  <c r="W6" i="17"/>
  <c r="W153" i="17"/>
  <c r="W225" i="17"/>
  <c r="W206" i="17"/>
  <c r="W106" i="17"/>
  <c r="W22" i="17"/>
  <c r="W93" i="17"/>
  <c r="W23" i="17"/>
  <c r="W80" i="17"/>
  <c r="W45" i="17"/>
  <c r="W13" i="17"/>
  <c r="W198" i="17"/>
  <c r="W178" i="17"/>
  <c r="W188" i="17"/>
  <c r="W83" i="17"/>
  <c r="W98" i="17"/>
  <c r="W173" i="17"/>
  <c r="W89" i="17"/>
  <c r="W68" i="17"/>
  <c r="W17" i="17"/>
  <c r="W211" i="17"/>
  <c r="W50" i="17"/>
  <c r="W204" i="17"/>
  <c r="W34" i="17"/>
  <c r="W35" i="17"/>
  <c r="W86" i="17"/>
  <c r="W221" i="17"/>
  <c r="W212" i="17"/>
  <c r="W208" i="17"/>
  <c r="W146" i="17"/>
  <c r="W46" i="17"/>
  <c r="W169" i="17"/>
  <c r="W127" i="17"/>
  <c r="W92" i="17"/>
  <c r="W78" i="17"/>
  <c r="W135" i="17"/>
  <c r="W8" i="17"/>
  <c r="W51" i="17"/>
  <c r="W91" i="17"/>
  <c r="W137" i="17"/>
  <c r="W165" i="17"/>
  <c r="W108" i="17"/>
  <c r="W32" i="17"/>
  <c r="W74" i="17"/>
  <c r="W210" i="17"/>
  <c r="W104" i="17"/>
  <c r="W150" i="17"/>
  <c r="W21" i="17"/>
  <c r="W180" i="17"/>
  <c r="W115" i="17"/>
  <c r="W167" i="17"/>
  <c r="W197" i="17"/>
  <c r="W105" i="17"/>
  <c r="W37" i="17"/>
  <c r="W124" i="17"/>
  <c r="W30" i="17"/>
  <c r="W131" i="17"/>
  <c r="W103" i="17"/>
  <c r="W195" i="17"/>
  <c r="W159" i="17"/>
  <c r="W56" i="17"/>
  <c r="W102" i="17"/>
  <c r="W130" i="17"/>
  <c r="W140" i="17"/>
  <c r="W128" i="17"/>
  <c r="Q143" i="17"/>
  <c r="V143" i="17" s="1"/>
  <c r="Q112" i="17"/>
  <c r="V112" i="17" s="1"/>
  <c r="P65" i="17"/>
  <c r="U65" i="17" s="1"/>
  <c r="Q43" i="17"/>
  <c r="V43" i="17" s="1"/>
  <c r="P138" i="17"/>
  <c r="U138" i="17" s="1"/>
  <c r="P216" i="17"/>
  <c r="U216" i="17" s="1"/>
  <c r="P123" i="17"/>
  <c r="U123" i="17" s="1"/>
  <c r="P162" i="17"/>
  <c r="U162" i="17" s="1"/>
  <c r="P158" i="17"/>
  <c r="U158" i="17" s="1"/>
  <c r="P33" i="17"/>
  <c r="U33" i="17" s="1"/>
  <c r="Q141" i="17"/>
  <c r="V141" i="17" s="1"/>
  <c r="P136" i="17"/>
  <c r="U136" i="17" s="1"/>
  <c r="Y68" i="17"/>
  <c r="Y17" i="17"/>
  <c r="Y184" i="17"/>
  <c r="Y186" i="17"/>
  <c r="Y221" i="17"/>
  <c r="Y59" i="17"/>
  <c r="Y123" i="17"/>
  <c r="Y195" i="17"/>
  <c r="Y41" i="17"/>
  <c r="Y127" i="17"/>
  <c r="Y220" i="17"/>
  <c r="Y156" i="17"/>
  <c r="Y124" i="17"/>
  <c r="Y92" i="17"/>
  <c r="Y60" i="17"/>
  <c r="Y28" i="17"/>
  <c r="Y140" i="17"/>
  <c r="Y82" i="17"/>
  <c r="Y110" i="17"/>
  <c r="Y35" i="17"/>
  <c r="Y40" i="17"/>
  <c r="Y22" i="17"/>
  <c r="Y98" i="17"/>
  <c r="Y64" i="17"/>
  <c r="Y12" i="17"/>
  <c r="Y19" i="17"/>
  <c r="Y69" i="17"/>
  <c r="Y32" i="17"/>
  <c r="Y14" i="17"/>
  <c r="Y49" i="17"/>
  <c r="Y170" i="17"/>
  <c r="Y34" i="17"/>
  <c r="Y81" i="17"/>
  <c r="Y211" i="17"/>
  <c r="Y166" i="17"/>
  <c r="Y165" i="17"/>
  <c r="Y47" i="17"/>
  <c r="Y74" i="17"/>
  <c r="Y57" i="17"/>
  <c r="Y185" i="17"/>
  <c r="Y197" i="17"/>
  <c r="Y219" i="17"/>
  <c r="Y89" i="17"/>
  <c r="Y66" i="17"/>
  <c r="Y101" i="17"/>
  <c r="Y87" i="17"/>
  <c r="Y180" i="17"/>
  <c r="Y148" i="17"/>
  <c r="Y84" i="17"/>
  <c r="Y208" i="17"/>
  <c r="Y191" i="17"/>
  <c r="Y26" i="17"/>
  <c r="Y178" i="17"/>
  <c r="Y83" i="17"/>
  <c r="Y30" i="17"/>
  <c r="Y202" i="17"/>
  <c r="Y113" i="17"/>
  <c r="Y128" i="17"/>
  <c r="Y8" i="17"/>
  <c r="Y51" i="17"/>
  <c r="Y161" i="17"/>
  <c r="Y147" i="17"/>
  <c r="Y201" i="17"/>
  <c r="Y90" i="17"/>
  <c r="Y50" i="17"/>
  <c r="Y85" i="17"/>
  <c r="Y204" i="17"/>
  <c r="Y53" i="17"/>
  <c r="Y42" i="17"/>
  <c r="Y192" i="17"/>
  <c r="Y168" i="17"/>
  <c r="Y171" i="17"/>
  <c r="Y150" i="17"/>
  <c r="Y160" i="17"/>
  <c r="Y142" i="17"/>
  <c r="Y13" i="17"/>
  <c r="Y114" i="17"/>
  <c r="Q196" i="17"/>
  <c r="V196" i="17" s="1"/>
  <c r="P196" i="17"/>
  <c r="U196" i="17" s="1"/>
  <c r="Q163" i="17"/>
  <c r="V163" i="17" s="1"/>
  <c r="P163" i="17"/>
  <c r="U163" i="17" s="1"/>
  <c r="P72" i="17"/>
  <c r="U72" i="17" s="1"/>
  <c r="Q72" i="17"/>
  <c r="V72" i="17" s="1"/>
  <c r="P75" i="17"/>
  <c r="U75" i="17" s="1"/>
  <c r="Q75" i="17"/>
  <c r="V75" i="17" s="1"/>
  <c r="P111" i="17"/>
  <c r="U111" i="17" s="1"/>
  <c r="P79" i="17"/>
  <c r="U79" i="17" s="1"/>
  <c r="Q15" i="17"/>
  <c r="V15" i="17" s="1"/>
  <c r="P222" i="17"/>
  <c r="U222" i="17" s="1"/>
  <c r="Q129" i="17"/>
  <c r="V129" i="17" s="1"/>
  <c r="P224" i="17"/>
  <c r="U224" i="17" s="1"/>
  <c r="Q199" i="17"/>
  <c r="V199" i="17" s="1"/>
  <c r="P139" i="17"/>
  <c r="U139" i="17" s="1"/>
  <c r="Y187" i="17"/>
  <c r="Q54" i="17"/>
  <c r="V54" i="17" s="1"/>
  <c r="Y118" i="17"/>
  <c r="Q182" i="17"/>
  <c r="V182" i="17" s="1"/>
  <c r="Y25" i="17"/>
  <c r="Y153" i="17"/>
  <c r="P217" i="17"/>
  <c r="U217" i="17" s="1"/>
  <c r="P122" i="17"/>
  <c r="U122" i="17" s="1"/>
  <c r="P29" i="17"/>
  <c r="U29" i="17" s="1"/>
  <c r="P157" i="17"/>
  <c r="U157" i="17" s="1"/>
  <c r="Y149" i="17"/>
  <c r="Y135" i="17"/>
  <c r="Y103" i="17"/>
  <c r="Q155" i="17"/>
  <c r="V155" i="17" s="1"/>
  <c r="P155" i="17"/>
  <c r="U155" i="17" s="1"/>
  <c r="Q39" i="17"/>
  <c r="V39" i="17" s="1"/>
  <c r="P7" i="17"/>
  <c r="U7" i="17" s="1"/>
  <c r="P164" i="17"/>
  <c r="U164" i="17" s="1"/>
  <c r="P132" i="17"/>
  <c r="U132" i="17" s="1"/>
  <c r="Q100" i="17"/>
  <c r="V100" i="17" s="1"/>
  <c r="Y56" i="17"/>
  <c r="Y120" i="17"/>
  <c r="Y44" i="17"/>
  <c r="Y93" i="17"/>
  <c r="Y21" i="17"/>
  <c r="Y119" i="17"/>
  <c r="Y55" i="17"/>
  <c r="Y23" i="17"/>
  <c r="Y212" i="17"/>
  <c r="Y116" i="17"/>
  <c r="Y52" i="17"/>
  <c r="Y20" i="17"/>
  <c r="Y80" i="17"/>
  <c r="Y115" i="17"/>
  <c r="Y62" i="17"/>
  <c r="Y190" i="17"/>
  <c r="Y10" i="17"/>
  <c r="Y45" i="17"/>
  <c r="Y146" i="17"/>
  <c r="Y88" i="17"/>
  <c r="Y152" i="17"/>
  <c r="Y6" i="17"/>
  <c r="Q70" i="17"/>
  <c r="V70" i="17" s="1"/>
  <c r="P70" i="17"/>
  <c r="U70" i="17" s="1"/>
  <c r="Y134" i="17"/>
  <c r="Y198" i="17"/>
  <c r="Y105" i="17"/>
  <c r="Y169" i="17"/>
  <c r="Y154" i="17"/>
  <c r="Y61" i="17"/>
  <c r="Y189" i="17"/>
  <c r="Y213" i="17"/>
  <c r="Y37" i="17"/>
  <c r="Y63" i="17"/>
  <c r="Y31" i="17"/>
  <c r="Y188" i="17"/>
  <c r="Y48" i="17"/>
  <c r="Y176" i="17"/>
  <c r="Y175" i="17"/>
  <c r="Y193" i="17"/>
  <c r="Y18" i="17"/>
  <c r="Y96" i="17"/>
  <c r="Y131" i="17"/>
  <c r="Y78" i="17"/>
  <c r="Y77" i="17"/>
  <c r="Y209" i="17"/>
  <c r="Y117" i="17"/>
  <c r="Q139" i="17"/>
  <c r="V139" i="17" s="1"/>
  <c r="Q164" i="17"/>
  <c r="V164" i="17" s="1"/>
  <c r="Y225" i="17"/>
  <c r="Y144" i="17"/>
  <c r="Y159" i="17"/>
  <c r="Y126" i="17"/>
  <c r="Y173" i="17"/>
  <c r="Y67" i="17"/>
  <c r="Y99" i="17"/>
  <c r="Y91" i="17"/>
  <c r="Y179" i="17"/>
  <c r="Y38" i="17"/>
  <c r="Y102" i="17"/>
  <c r="Q183" i="17"/>
  <c r="V183" i="17" s="1"/>
  <c r="P183" i="17"/>
  <c r="U183" i="17" s="1"/>
  <c r="Q73" i="17"/>
  <c r="V73" i="17" s="1"/>
  <c r="P73" i="17"/>
  <c r="U73" i="17" s="1"/>
  <c r="Y137" i="17"/>
  <c r="Y218" i="17"/>
  <c r="Y125" i="17"/>
  <c r="Y130" i="17"/>
  <c r="Y172" i="17"/>
  <c r="Y108" i="17"/>
  <c r="Y109" i="17"/>
  <c r="Y133" i="17"/>
  <c r="Y206" i="17"/>
  <c r="Y210" i="17"/>
  <c r="Y174" i="17"/>
  <c r="Y106" i="17"/>
  <c r="Y104" i="17"/>
  <c r="Y11" i="17"/>
  <c r="Y203" i="17"/>
  <c r="Y86" i="17"/>
  <c r="Y214" i="17"/>
  <c r="Y121" i="17"/>
  <c r="Y167" i="17"/>
  <c r="Y177" i="17"/>
  <c r="Y205" i="17"/>
  <c r="Y46" i="17"/>
  <c r="Y151" i="17"/>
  <c r="Y215" i="17"/>
  <c r="Q71" i="17"/>
  <c r="V71" i="17" s="1"/>
  <c r="P71" i="17"/>
  <c r="U71" i="17" s="1"/>
  <c r="Q223" i="17"/>
  <c r="V223" i="17" s="1"/>
  <c r="P223" i="17"/>
  <c r="U223" i="17" s="1"/>
  <c r="W11" i="17" l="1"/>
  <c r="W97" i="17"/>
  <c r="W95" i="17"/>
  <c r="Y97" i="17"/>
  <c r="Y145" i="17"/>
  <c r="W145" i="17"/>
  <c r="Y95" i="17"/>
  <c r="Y200" i="17"/>
  <c r="W200" i="17"/>
  <c r="Y143" i="17"/>
  <c r="Y157" i="17"/>
  <c r="Y112" i="17"/>
  <c r="W217" i="17"/>
  <c r="W158" i="17"/>
  <c r="W216" i="17"/>
  <c r="W199" i="17"/>
  <c r="W222" i="17"/>
  <c r="W39" i="17"/>
  <c r="W54" i="17"/>
  <c r="W15" i="17"/>
  <c r="W157" i="17"/>
  <c r="W163" i="17"/>
  <c r="W111" i="17"/>
  <c r="W65" i="17"/>
  <c r="W123" i="17"/>
  <c r="W132" i="17"/>
  <c r="W164" i="17"/>
  <c r="W29" i="17"/>
  <c r="W223" i="17"/>
  <c r="W182" i="17"/>
  <c r="W100" i="17"/>
  <c r="W138" i="17"/>
  <c r="W155" i="17"/>
  <c r="W79" i="17"/>
  <c r="W129" i="17"/>
  <c r="W122" i="17"/>
  <c r="W73" i="17"/>
  <c r="W143" i="17"/>
  <c r="W43" i="17"/>
  <c r="W75" i="17"/>
  <c r="W112" i="17"/>
  <c r="W136" i="17"/>
  <c r="W183" i="17"/>
  <c r="W33" i="17"/>
  <c r="W71" i="17"/>
  <c r="W141" i="17"/>
  <c r="W196" i="17"/>
  <c r="W72" i="17"/>
  <c r="W7" i="17"/>
  <c r="W224" i="17"/>
  <c r="W162" i="17"/>
  <c r="W139" i="17"/>
  <c r="W70" i="17"/>
  <c r="Y136" i="17"/>
  <c r="Y138" i="17"/>
  <c r="Y33" i="17"/>
  <c r="Y158" i="17"/>
  <c r="Y65" i="17"/>
  <c r="Y54" i="17"/>
  <c r="Y129" i="17"/>
  <c r="Y43" i="17"/>
  <c r="Y141" i="17"/>
  <c r="Y7" i="17"/>
  <c r="Y182" i="17"/>
  <c r="Y79" i="17"/>
  <c r="Y162" i="17"/>
  <c r="Y216" i="17"/>
  <c r="Y15" i="17"/>
  <c r="Y70" i="17"/>
  <c r="Y155" i="17"/>
  <c r="Y199" i="17"/>
  <c r="Y224" i="17"/>
  <c r="Y73" i="17"/>
  <c r="Y71" i="17"/>
  <c r="Y217" i="17"/>
  <c r="Y111" i="17"/>
  <c r="Y163" i="17"/>
  <c r="Y223" i="17"/>
  <c r="Y183" i="17"/>
  <c r="Y139" i="17"/>
  <c r="Y100" i="17"/>
  <c r="Y132" i="17"/>
  <c r="Y39" i="17"/>
  <c r="Y29" i="17"/>
  <c r="Y122" i="17"/>
  <c r="Y222" i="17"/>
  <c r="Y75" i="17"/>
  <c r="Y72" i="17"/>
  <c r="Y196" i="17"/>
  <c r="Y164" i="17"/>
</calcChain>
</file>

<file path=xl/sharedStrings.xml><?xml version="1.0" encoding="utf-8"?>
<sst xmlns="http://schemas.openxmlformats.org/spreadsheetml/2006/main" count="36739" uniqueCount="1672">
  <si>
    <t>Marination</t>
  </si>
  <si>
    <t>Curing</t>
  </si>
  <si>
    <t>G1020</t>
  </si>
  <si>
    <t>G1033</t>
  </si>
  <si>
    <t>G1034</t>
  </si>
  <si>
    <t>G1095</t>
  </si>
  <si>
    <t>G1101</t>
  </si>
  <si>
    <t>G1102</t>
  </si>
  <si>
    <t>G1119</t>
  </si>
  <si>
    <t>Pork Leg for Salami</t>
  </si>
  <si>
    <t>G1121</t>
  </si>
  <si>
    <t>Pork Leg (Reformed)</t>
  </si>
  <si>
    <t>G1122</t>
  </si>
  <si>
    <t>Pork Leg (Fresh, Sale)</t>
  </si>
  <si>
    <t>G1123</t>
  </si>
  <si>
    <t>P- Leg Bone-In(Smoked Gam Ham)</t>
  </si>
  <si>
    <t>G1124</t>
  </si>
  <si>
    <t>Pork Leg B-less Rindless (Ham)</t>
  </si>
  <si>
    <t>G1124A</t>
  </si>
  <si>
    <t>Pork Leg B'ss R'ss Low Fat Ham</t>
  </si>
  <si>
    <t>G1124B</t>
  </si>
  <si>
    <t>Pork Leg B'ss R'ss Country Ham</t>
  </si>
  <si>
    <t>G1125</t>
  </si>
  <si>
    <t>P-Leg B'ss R'O (Prime Gam Ham)</t>
  </si>
  <si>
    <t>G1126</t>
  </si>
  <si>
    <t>Pk Leg B/R'ss (Sausages/Cubes)</t>
  </si>
  <si>
    <t>G1127</t>
  </si>
  <si>
    <t>Pork Leg B/Rind-less for Roll</t>
  </si>
  <si>
    <t>G1128</t>
  </si>
  <si>
    <t>Pork Leg B'ss R'On for Roll</t>
  </si>
  <si>
    <t>G1130</t>
  </si>
  <si>
    <t>Pork Leg, B/R'less (Xpt/Local)</t>
  </si>
  <si>
    <t>G1131</t>
  </si>
  <si>
    <t>B'less Collar from Pork Leg</t>
  </si>
  <si>
    <t>G1132</t>
  </si>
  <si>
    <t>Pork Leg B'ss R'On [Xp/Curing]</t>
  </si>
  <si>
    <t>G1135</t>
  </si>
  <si>
    <t>Topside R'O for Roll [Leg]</t>
  </si>
  <si>
    <t>G1137</t>
  </si>
  <si>
    <t>Pork Leg B'ss R'On [Whole Ham]</t>
  </si>
  <si>
    <t>G1137B</t>
  </si>
  <si>
    <t>Pork Leg B'ss R'ss [Whole Ham]</t>
  </si>
  <si>
    <t>G1141</t>
  </si>
  <si>
    <t>P-Leg B'ss R'ss-Prime Gam Ham</t>
  </si>
  <si>
    <t>G1149</t>
  </si>
  <si>
    <t>G1150</t>
  </si>
  <si>
    <t>Pork Topside</t>
  </si>
  <si>
    <t>G1152</t>
  </si>
  <si>
    <t>Middle, Classic Streaky Bacon</t>
  </si>
  <si>
    <t>G1159</t>
  </si>
  <si>
    <t>B/R-less Shoulder, Xport/Cubes</t>
  </si>
  <si>
    <t>G1160</t>
  </si>
  <si>
    <t>Shoulder Bone-In R-less (Chops</t>
  </si>
  <si>
    <t>G1161</t>
  </si>
  <si>
    <t>Shld B'less for R-less Bacon</t>
  </si>
  <si>
    <t>G1162</t>
  </si>
  <si>
    <t>Shld B'ss R'On (Collar Bacon)</t>
  </si>
  <si>
    <t>G1163</t>
  </si>
  <si>
    <t>Shoulder Bone-In R-On</t>
  </si>
  <si>
    <t>G1164</t>
  </si>
  <si>
    <t>Shoulder (Sausage)</t>
  </si>
  <si>
    <t>G1165</t>
  </si>
  <si>
    <t>Shoulder B-less Rind-On Rolled</t>
  </si>
  <si>
    <t>G1166</t>
  </si>
  <si>
    <t>Shoulder B/R'less for Rolled</t>
  </si>
  <si>
    <t>G1167</t>
  </si>
  <si>
    <t>Shld B'ss R'On (Bacon Pieces)</t>
  </si>
  <si>
    <t>G1168</t>
  </si>
  <si>
    <t>G1169</t>
  </si>
  <si>
    <t>Pork Hand Boneless</t>
  </si>
  <si>
    <t>G1170</t>
  </si>
  <si>
    <t>Half Shoulder R'On (for Roll)</t>
  </si>
  <si>
    <t>G1172</t>
  </si>
  <si>
    <t>G1176</t>
  </si>
  <si>
    <t>G1189</t>
  </si>
  <si>
    <t>Middle for R/B'ss Sausages</t>
  </si>
  <si>
    <t>G1190</t>
  </si>
  <si>
    <t>Pork Middle B'In R'On</t>
  </si>
  <si>
    <t>G1191</t>
  </si>
  <si>
    <t>Middle for R/B'less Back Bacon</t>
  </si>
  <si>
    <t>G1192</t>
  </si>
  <si>
    <t>B'ess R'On BackBacon (Loc/Exp)</t>
  </si>
  <si>
    <t>G1193</t>
  </si>
  <si>
    <t>Middles B-less R-less (Kassler</t>
  </si>
  <si>
    <t>G1194</t>
  </si>
  <si>
    <t>G1195</t>
  </si>
  <si>
    <t>G1196</t>
  </si>
  <si>
    <t>Pork Loin BoneIn/Rind-On Sale</t>
  </si>
  <si>
    <t>G1197</t>
  </si>
  <si>
    <t>Pork Long Loin Bone-In R-less</t>
  </si>
  <si>
    <t>G1198</t>
  </si>
  <si>
    <t>Pork Loin B-less Rind-On (Sale</t>
  </si>
  <si>
    <t>G1199</t>
  </si>
  <si>
    <t>Pork Loin B-less R-less (Sale</t>
  </si>
  <si>
    <t>G1201</t>
  </si>
  <si>
    <t>Pork Middle B'ss R'On</t>
  </si>
  <si>
    <t>G1204</t>
  </si>
  <si>
    <t>Short Loins (for Sale)</t>
  </si>
  <si>
    <t>G1205</t>
  </si>
  <si>
    <t>Pork Loin for Chops R'ss [U]</t>
  </si>
  <si>
    <t>G1208</t>
  </si>
  <si>
    <t>G1211</t>
  </si>
  <si>
    <t>G1212</t>
  </si>
  <si>
    <t>G1221</t>
  </si>
  <si>
    <t>Pork Belly/Bone-In Rind-On</t>
  </si>
  <si>
    <t>G1222</t>
  </si>
  <si>
    <t>Pork Belly/B-less Rind-On</t>
  </si>
  <si>
    <t>G1223</t>
  </si>
  <si>
    <t>Pork Belly/Bone-In R-less</t>
  </si>
  <si>
    <t>G1224</t>
  </si>
  <si>
    <t>Pork Belly/B-less R-less</t>
  </si>
  <si>
    <t>G12241</t>
  </si>
  <si>
    <t>G12242</t>
  </si>
  <si>
    <t>Sliced Pork Belly B'sR's (New)</t>
  </si>
  <si>
    <t>G1225</t>
  </si>
  <si>
    <t>Pk Belly B'ss for StreakyBacon</t>
  </si>
  <si>
    <t>G1227</t>
  </si>
  <si>
    <t>Pork Blood Meat</t>
  </si>
  <si>
    <t>G1228</t>
  </si>
  <si>
    <t>Pork Head</t>
  </si>
  <si>
    <t>G1229</t>
  </si>
  <si>
    <t>G1230</t>
  </si>
  <si>
    <t>Semi Lean Pork</t>
  </si>
  <si>
    <t>G1231</t>
  </si>
  <si>
    <t>G1232</t>
  </si>
  <si>
    <t>G1233</t>
  </si>
  <si>
    <t>Cooking Fat</t>
  </si>
  <si>
    <t>G1234</t>
  </si>
  <si>
    <t>Flare Fat</t>
  </si>
  <si>
    <t>G1235</t>
  </si>
  <si>
    <t>G1236</t>
  </si>
  <si>
    <t>G1237</t>
  </si>
  <si>
    <t>Pork Heart</t>
  </si>
  <si>
    <t>G1238</t>
  </si>
  <si>
    <t>Pork Kidneys</t>
  </si>
  <si>
    <t>G1239</t>
  </si>
  <si>
    <t>G1242</t>
  </si>
  <si>
    <t>G1243</t>
  </si>
  <si>
    <t>G1245</t>
  </si>
  <si>
    <t>G1246</t>
  </si>
  <si>
    <t>G1248</t>
  </si>
  <si>
    <t>G1249</t>
  </si>
  <si>
    <t>G1250</t>
  </si>
  <si>
    <t>G1251</t>
  </si>
  <si>
    <t>G1252</t>
  </si>
  <si>
    <t>G1253</t>
  </si>
  <si>
    <t>G1257</t>
  </si>
  <si>
    <t>G1258</t>
  </si>
  <si>
    <t>G1260</t>
  </si>
  <si>
    <t>G1264</t>
  </si>
  <si>
    <t>G1265</t>
  </si>
  <si>
    <t>G1266</t>
  </si>
  <si>
    <t>G1267</t>
  </si>
  <si>
    <t>G1268</t>
  </si>
  <si>
    <t>G1269</t>
  </si>
  <si>
    <t>Cooked Rinds</t>
  </si>
  <si>
    <t>G1270</t>
  </si>
  <si>
    <t>Cooked Cooking Fat</t>
  </si>
  <si>
    <t>G1272</t>
  </si>
  <si>
    <t>G1276</t>
  </si>
  <si>
    <t>G1279</t>
  </si>
  <si>
    <t>G1282</t>
  </si>
  <si>
    <t>Pork Hand B'In R'On</t>
  </si>
  <si>
    <t>G1286</t>
  </si>
  <si>
    <t>Sow Head</t>
  </si>
  <si>
    <t>G1287</t>
  </si>
  <si>
    <t>Continental Pork[M]</t>
  </si>
  <si>
    <t>G1291</t>
  </si>
  <si>
    <t>Lean Pork - [Sausage]</t>
  </si>
  <si>
    <t>G1304</t>
  </si>
  <si>
    <t>G1321</t>
  </si>
  <si>
    <t>Blood Plasma</t>
  </si>
  <si>
    <t>G1325</t>
  </si>
  <si>
    <t>G1326</t>
  </si>
  <si>
    <t>G1327</t>
  </si>
  <si>
    <t>G1334</t>
  </si>
  <si>
    <t>Pork Bones for MDM</t>
  </si>
  <si>
    <t>G1335</t>
  </si>
  <si>
    <t>Local Pork MDM</t>
  </si>
  <si>
    <t>G1336</t>
  </si>
  <si>
    <t>G1345</t>
  </si>
  <si>
    <t>G1347</t>
  </si>
  <si>
    <t>Pork Mini Ham</t>
  </si>
  <si>
    <t>G1348</t>
  </si>
  <si>
    <t>G1437</t>
  </si>
  <si>
    <t>G1457</t>
  </si>
  <si>
    <t>G1464</t>
  </si>
  <si>
    <t>G1468</t>
  </si>
  <si>
    <t>G1474</t>
  </si>
  <si>
    <t>G1476</t>
  </si>
  <si>
    <t>G1479</t>
  </si>
  <si>
    <t>Gristles</t>
  </si>
  <si>
    <t>G1481</t>
  </si>
  <si>
    <t>Ox-Kidney</t>
  </si>
  <si>
    <t>G1482</t>
  </si>
  <si>
    <t>G1484</t>
  </si>
  <si>
    <t>G1488</t>
  </si>
  <si>
    <t>G1490</t>
  </si>
  <si>
    <t>G1491</t>
  </si>
  <si>
    <t>G1507</t>
  </si>
  <si>
    <t>G1529</t>
  </si>
  <si>
    <t>G1540</t>
  </si>
  <si>
    <t>G1545</t>
  </si>
  <si>
    <t>G1553</t>
  </si>
  <si>
    <t>G1556</t>
  </si>
  <si>
    <t>G1566</t>
  </si>
  <si>
    <t>G1569</t>
  </si>
  <si>
    <t>G1572</t>
  </si>
  <si>
    <t>G1574</t>
  </si>
  <si>
    <t>G1575</t>
  </si>
  <si>
    <t>G1583</t>
  </si>
  <si>
    <t>G1585</t>
  </si>
  <si>
    <t>G1586</t>
  </si>
  <si>
    <t>G1587</t>
  </si>
  <si>
    <t>G1589</t>
  </si>
  <si>
    <t>G1590</t>
  </si>
  <si>
    <t>G1610</t>
  </si>
  <si>
    <t>Turkey Legs</t>
  </si>
  <si>
    <t>G1611</t>
  </si>
  <si>
    <t>Turkey Wings</t>
  </si>
  <si>
    <t>G1612</t>
  </si>
  <si>
    <t>G1613</t>
  </si>
  <si>
    <t>G1616</t>
  </si>
  <si>
    <t>G1800</t>
  </si>
  <si>
    <t>G1805</t>
  </si>
  <si>
    <t>G1900</t>
  </si>
  <si>
    <t>G1912</t>
  </si>
  <si>
    <t>G1912C</t>
  </si>
  <si>
    <t>G1914</t>
  </si>
  <si>
    <t>Frenched Rack of Lamb</t>
  </si>
  <si>
    <t>G1925</t>
  </si>
  <si>
    <t>G19251</t>
  </si>
  <si>
    <t>G1928</t>
  </si>
  <si>
    <t>G1935</t>
  </si>
  <si>
    <t>G1951</t>
  </si>
  <si>
    <t>G1962</t>
  </si>
  <si>
    <t>G1964</t>
  </si>
  <si>
    <t>G19641</t>
  </si>
  <si>
    <t>G1966</t>
  </si>
  <si>
    <t>G19691</t>
  </si>
  <si>
    <t>G19741</t>
  </si>
  <si>
    <t>G2005</t>
  </si>
  <si>
    <t>G2053</t>
  </si>
  <si>
    <t>G2206</t>
  </si>
  <si>
    <t>G2210</t>
  </si>
  <si>
    <t>G2225</t>
  </si>
  <si>
    <t>G2233</t>
  </si>
  <si>
    <t>G2252</t>
  </si>
  <si>
    <t>G2267</t>
  </si>
  <si>
    <t>G2268</t>
  </si>
  <si>
    <t>G2279</t>
  </si>
  <si>
    <t>G2295</t>
  </si>
  <si>
    <t>G2297</t>
  </si>
  <si>
    <t>G2306</t>
  </si>
  <si>
    <t>G2308</t>
  </si>
  <si>
    <t>G2309</t>
  </si>
  <si>
    <t>G2310</t>
  </si>
  <si>
    <t>G2311</t>
  </si>
  <si>
    <t>G2313</t>
  </si>
  <si>
    <t>G2321</t>
  </si>
  <si>
    <t>G2322</t>
  </si>
  <si>
    <t>G2325</t>
  </si>
  <si>
    <t>G2338</t>
  </si>
  <si>
    <t>G2345</t>
  </si>
  <si>
    <t>G2349</t>
  </si>
  <si>
    <t>G2353</t>
  </si>
  <si>
    <t>G2357</t>
  </si>
  <si>
    <t>G2358</t>
  </si>
  <si>
    <t>G2359</t>
  </si>
  <si>
    <t>G2377</t>
  </si>
  <si>
    <t>G2378</t>
  </si>
  <si>
    <t>G2381</t>
  </si>
  <si>
    <t>G2383</t>
  </si>
  <si>
    <t>G2389</t>
  </si>
  <si>
    <t>G2404</t>
  </si>
  <si>
    <t>G2407</t>
  </si>
  <si>
    <t>G2411</t>
  </si>
  <si>
    <t>G2419</t>
  </si>
  <si>
    <t>G2420</t>
  </si>
  <si>
    <t>G2422</t>
  </si>
  <si>
    <t>G2429</t>
  </si>
  <si>
    <t>G2430</t>
  </si>
  <si>
    <t>G2432</t>
  </si>
  <si>
    <t>G2435</t>
  </si>
  <si>
    <t>G2441</t>
  </si>
  <si>
    <t>G2448</t>
  </si>
  <si>
    <t>G2457</t>
  </si>
  <si>
    <t>G2458</t>
  </si>
  <si>
    <t>G3309X</t>
  </si>
  <si>
    <t>G3421</t>
  </si>
  <si>
    <t>G3591</t>
  </si>
  <si>
    <t>G3607</t>
  </si>
  <si>
    <t>G3610</t>
  </si>
  <si>
    <t>G3801</t>
  </si>
  <si>
    <t>G3802</t>
  </si>
  <si>
    <t>G3813</t>
  </si>
  <si>
    <t>G3814</t>
  </si>
  <si>
    <t>G3817</t>
  </si>
  <si>
    <t>G3921</t>
  </si>
  <si>
    <t>G3922</t>
  </si>
  <si>
    <t>G4004</t>
  </si>
  <si>
    <t>G4006</t>
  </si>
  <si>
    <t>G4010</t>
  </si>
  <si>
    <t>G4011</t>
  </si>
  <si>
    <t>G4012</t>
  </si>
  <si>
    <t>G4013</t>
  </si>
  <si>
    <t>G4018</t>
  </si>
  <si>
    <t>G4022</t>
  </si>
  <si>
    <t>G4023</t>
  </si>
  <si>
    <t>G4024</t>
  </si>
  <si>
    <t>G4025</t>
  </si>
  <si>
    <t>G4026</t>
  </si>
  <si>
    <t>G4027</t>
  </si>
  <si>
    <t>G4028</t>
  </si>
  <si>
    <t>G4035</t>
  </si>
  <si>
    <t>G4036</t>
  </si>
  <si>
    <t>G4037</t>
  </si>
  <si>
    <t>G4038</t>
  </si>
  <si>
    <t>G4039</t>
  </si>
  <si>
    <t>G4041</t>
  </si>
  <si>
    <t>G4045</t>
  </si>
  <si>
    <t>G4046</t>
  </si>
  <si>
    <t>G4048</t>
  </si>
  <si>
    <t>G4051</t>
  </si>
  <si>
    <t>G4102</t>
  </si>
  <si>
    <t>G4103</t>
  </si>
  <si>
    <t>G4105</t>
  </si>
  <si>
    <t>G4111</t>
  </si>
  <si>
    <t>G4114</t>
  </si>
  <si>
    <t>G4116</t>
  </si>
  <si>
    <t>G4123</t>
  </si>
  <si>
    <t>G4206B</t>
  </si>
  <si>
    <t>G4208</t>
  </si>
  <si>
    <t>G4209</t>
  </si>
  <si>
    <t>G4210</t>
  </si>
  <si>
    <t>G4215</t>
  </si>
  <si>
    <t>G4216</t>
  </si>
  <si>
    <t>G4220</t>
  </si>
  <si>
    <t>G4230</t>
  </si>
  <si>
    <t>G4245</t>
  </si>
  <si>
    <t>G4301</t>
  </si>
  <si>
    <t>G4302</t>
  </si>
  <si>
    <t>G4303</t>
  </si>
  <si>
    <t>G4304</t>
  </si>
  <si>
    <t>G4306</t>
  </si>
  <si>
    <t>G4307</t>
  </si>
  <si>
    <t>G4320</t>
  </si>
  <si>
    <t>G4322</t>
  </si>
  <si>
    <t>G4326</t>
  </si>
  <si>
    <t>G4351</t>
  </si>
  <si>
    <t>G4371</t>
  </si>
  <si>
    <t>G4405A</t>
  </si>
  <si>
    <t>G4406</t>
  </si>
  <si>
    <t>G4419</t>
  </si>
  <si>
    <t>G4452</t>
  </si>
  <si>
    <t>G4453</t>
  </si>
  <si>
    <t>G4454</t>
  </si>
  <si>
    <t>G4501</t>
  </si>
  <si>
    <t>G4501X</t>
  </si>
  <si>
    <t>G4503</t>
  </si>
  <si>
    <t>G4510</t>
  </si>
  <si>
    <t>G4511</t>
  </si>
  <si>
    <t>G4516</t>
  </si>
  <si>
    <t>G4518</t>
  </si>
  <si>
    <t>G4519</t>
  </si>
  <si>
    <t>G4521</t>
  </si>
  <si>
    <t>G4522</t>
  </si>
  <si>
    <t>G4523</t>
  </si>
  <si>
    <t>G4524</t>
  </si>
  <si>
    <t>G4525</t>
  </si>
  <si>
    <t>G4528</t>
  </si>
  <si>
    <t>G4529</t>
  </si>
  <si>
    <t>G4531</t>
  </si>
  <si>
    <t>G4532</t>
  </si>
  <si>
    <t>G4536</t>
  </si>
  <si>
    <t>G4540</t>
  </si>
  <si>
    <t>G4544</t>
  </si>
  <si>
    <t>G4547</t>
  </si>
  <si>
    <t>G4553</t>
  </si>
  <si>
    <t>G4555</t>
  </si>
  <si>
    <t>G4571</t>
  </si>
  <si>
    <t>G4572</t>
  </si>
  <si>
    <t>G4573</t>
  </si>
  <si>
    <t>G4579</t>
  </si>
  <si>
    <t>G4582</t>
  </si>
  <si>
    <t>G4583</t>
  </si>
  <si>
    <t>G4952</t>
  </si>
  <si>
    <t>G4954</t>
  </si>
  <si>
    <t>G4957</t>
  </si>
  <si>
    <t>G4958</t>
  </si>
  <si>
    <t>G5501</t>
  </si>
  <si>
    <t>G5502</t>
  </si>
  <si>
    <t>G5503</t>
  </si>
  <si>
    <t>G5504</t>
  </si>
  <si>
    <t>G5505</t>
  </si>
  <si>
    <t>G5507</t>
  </si>
  <si>
    <t>G5509</t>
  </si>
  <si>
    <t>G5512</t>
  </si>
  <si>
    <t>G5514</t>
  </si>
  <si>
    <t>G5517</t>
  </si>
  <si>
    <t>G5701</t>
  </si>
  <si>
    <t>G5704</t>
  </si>
  <si>
    <t>G5705</t>
  </si>
  <si>
    <t>Date</t>
  </si>
  <si>
    <t>Production</t>
  </si>
  <si>
    <t>Return</t>
  </si>
  <si>
    <t xml:space="preserve">Sausage </t>
  </si>
  <si>
    <t>Book Stock</t>
  </si>
  <si>
    <t>J31100207</t>
  </si>
  <si>
    <t>J31090242</t>
  </si>
  <si>
    <t>J31090216</t>
  </si>
  <si>
    <t>J31100193</t>
  </si>
  <si>
    <t>J31121002</t>
  </si>
  <si>
    <t>Lamb Leg /kg</t>
  </si>
  <si>
    <t>J31090163</t>
  </si>
  <si>
    <t>J31100220</t>
  </si>
  <si>
    <t>J31090122</t>
  </si>
  <si>
    <t>J31090258</t>
  </si>
  <si>
    <t>J31090113</t>
  </si>
  <si>
    <t>J31090111</t>
  </si>
  <si>
    <t>J31090271</t>
  </si>
  <si>
    <t>J31100126</t>
  </si>
  <si>
    <t>J31100187</t>
  </si>
  <si>
    <t>J31100100</t>
  </si>
  <si>
    <t>J31090196</t>
  </si>
  <si>
    <t>J31100236</t>
  </si>
  <si>
    <t>J31121009</t>
  </si>
  <si>
    <t>Lamb Shoulder Shanks /kg</t>
  </si>
  <si>
    <t>J31090134</t>
  </si>
  <si>
    <t>J31100118</t>
  </si>
  <si>
    <t>J31090161</t>
  </si>
  <si>
    <t>J31100168</t>
  </si>
  <si>
    <t>J31090108</t>
  </si>
  <si>
    <t>J31100107</t>
  </si>
  <si>
    <t>J31121011</t>
  </si>
  <si>
    <t>Lamb Ribs /kg</t>
  </si>
  <si>
    <t>J31090106</t>
  </si>
  <si>
    <t>J31090153</t>
  </si>
  <si>
    <t>Pork Tails</t>
  </si>
  <si>
    <t>J31121003</t>
  </si>
  <si>
    <t>J31121067</t>
  </si>
  <si>
    <t>J31100326</t>
  </si>
  <si>
    <t>J31121018</t>
  </si>
  <si>
    <t>Lamb Casserole</t>
  </si>
  <si>
    <t>J31100318</t>
  </si>
  <si>
    <t>J31100301</t>
  </si>
  <si>
    <t>J31100125</t>
  </si>
  <si>
    <t>J31100124</t>
  </si>
  <si>
    <t>J31100253</t>
  </si>
  <si>
    <t>J31100130</t>
  </si>
  <si>
    <t>J31100224</t>
  </si>
  <si>
    <t>J31100186</t>
  </si>
  <si>
    <t>J31121012</t>
  </si>
  <si>
    <t>Lamb Loin Chops /kg</t>
  </si>
  <si>
    <t>J31090105</t>
  </si>
  <si>
    <t>J31090221</t>
  </si>
  <si>
    <t>J31121019</t>
  </si>
  <si>
    <t>J31090136</t>
  </si>
  <si>
    <t>J31090240</t>
  </si>
  <si>
    <t>J31100148</t>
  </si>
  <si>
    <t>J31100120</t>
  </si>
  <si>
    <t>J31090138</t>
  </si>
  <si>
    <t>J31100103</t>
  </si>
  <si>
    <t>J31090164</t>
  </si>
  <si>
    <t>J31090142</t>
  </si>
  <si>
    <t>J31121007</t>
  </si>
  <si>
    <t>J31090131</t>
  </si>
  <si>
    <t>J31100121</t>
  </si>
  <si>
    <t>J31090103</t>
  </si>
  <si>
    <t>J31090117</t>
  </si>
  <si>
    <t>J31121014</t>
  </si>
  <si>
    <t>Rack of Lamb (12-14pcs) Per kg</t>
  </si>
  <si>
    <t>J31100128</t>
  </si>
  <si>
    <t>J31090160</t>
  </si>
  <si>
    <t>J31090120</t>
  </si>
  <si>
    <t>J31090230</t>
  </si>
  <si>
    <t>J31100106</t>
  </si>
  <si>
    <t>J31121013</t>
  </si>
  <si>
    <t>Lamb Shoulder Chops /kg</t>
  </si>
  <si>
    <t>J31090125</t>
  </si>
  <si>
    <t>J31100169</t>
  </si>
  <si>
    <t>J31090116</t>
  </si>
  <si>
    <t>J31090176</t>
  </si>
  <si>
    <t>J31100110</t>
  </si>
  <si>
    <t>J31090118</t>
  </si>
  <si>
    <t>J31090140</t>
  </si>
  <si>
    <t>J31100252</t>
  </si>
  <si>
    <t>J31090286</t>
  </si>
  <si>
    <t>J31100305</t>
  </si>
  <si>
    <t>J31121027</t>
  </si>
  <si>
    <t>J31090292</t>
  </si>
  <si>
    <t>J31121008</t>
  </si>
  <si>
    <t>Lamb Loin, Bone In /kg</t>
  </si>
  <si>
    <t>J31090260</t>
  </si>
  <si>
    <t>J31090128</t>
  </si>
  <si>
    <t>J31090330</t>
  </si>
  <si>
    <t>Item No.</t>
  </si>
  <si>
    <t>Item Description</t>
  </si>
  <si>
    <t>J31090169</t>
  </si>
  <si>
    <t>J31090157</t>
  </si>
  <si>
    <t>J31090126</t>
  </si>
  <si>
    <t>J31090155</t>
  </si>
  <si>
    <t>J31090278</t>
  </si>
  <si>
    <t>J31090211</t>
  </si>
  <si>
    <t>J31090130</t>
  </si>
  <si>
    <t>J31090104</t>
  </si>
  <si>
    <t>P-Belly Bone-in R/less p/kg</t>
  </si>
  <si>
    <t>J31090272</t>
  </si>
  <si>
    <t>J31090217</t>
  </si>
  <si>
    <t>J31090141</t>
  </si>
  <si>
    <t>J31090183</t>
  </si>
  <si>
    <t>J31090162</t>
  </si>
  <si>
    <t>J31090188</t>
  </si>
  <si>
    <t>J31090317</t>
  </si>
  <si>
    <t>J31090166</t>
  </si>
  <si>
    <t>J31090215</t>
  </si>
  <si>
    <t>J31090181</t>
  </si>
  <si>
    <t>J31090296</t>
  </si>
  <si>
    <t>J31090283</t>
  </si>
  <si>
    <t>J31090291</t>
  </si>
  <si>
    <t>J31090287</t>
  </si>
  <si>
    <t>J31090289</t>
  </si>
  <si>
    <t>J31090110</t>
  </si>
  <si>
    <t>Pork Belly Spare Ribs, Bulk</t>
  </si>
  <si>
    <t>J31090320</t>
  </si>
  <si>
    <t>J31090321</t>
  </si>
  <si>
    <t>J31090132</t>
  </si>
  <si>
    <t>J31090218</t>
  </si>
  <si>
    <t>J31090256</t>
  </si>
  <si>
    <t>J31090259</t>
  </si>
  <si>
    <t>J31090262</t>
  </si>
  <si>
    <t>J31090288</t>
  </si>
  <si>
    <t>J31090219</t>
  </si>
  <si>
    <t>J31090145</t>
  </si>
  <si>
    <t>J31090146</t>
  </si>
  <si>
    <t>J31090115</t>
  </si>
  <si>
    <t>J31090248</t>
  </si>
  <si>
    <t>J31090264</t>
  </si>
  <si>
    <t>FGItemNo</t>
  </si>
  <si>
    <t>WIPItemNo</t>
  </si>
  <si>
    <t>J31100401</t>
  </si>
  <si>
    <t>Java Fresh Beef Burger 6x160gm</t>
  </si>
  <si>
    <t>J31100390</t>
  </si>
  <si>
    <t>SavouryMeatBalls,300gms</t>
  </si>
  <si>
    <t>J31010901</t>
  </si>
  <si>
    <t>Pork&amp;GarlicIQFSsgs454gms</t>
  </si>
  <si>
    <t>J31011001</t>
  </si>
  <si>
    <t>Pork&amp;HerbIQFSsgs454gms</t>
  </si>
  <si>
    <t>J31011101</t>
  </si>
  <si>
    <t>PorkCumberlandIQFSsg454gms</t>
  </si>
  <si>
    <t>J31011201</t>
  </si>
  <si>
    <t>PorkIQFSausages454gms</t>
  </si>
  <si>
    <t>PorkMince454gms</t>
  </si>
  <si>
    <t>PorkMinceBigChunks,454gms</t>
  </si>
  <si>
    <t>J31010201</t>
  </si>
  <si>
    <t>PremiumPorkSausages400gms</t>
  </si>
  <si>
    <t>J31010301</t>
  </si>
  <si>
    <t>MeatyPorkSausage400g-Xpt</t>
  </si>
  <si>
    <t>J31010401</t>
  </si>
  <si>
    <t>SpicyPorkSausages400gms</t>
  </si>
  <si>
    <t>J31010520</t>
  </si>
  <si>
    <t>ClassicPorkSausages500gms</t>
  </si>
  <si>
    <t>J31010601</t>
  </si>
  <si>
    <t>Boerewors-Pork500gms</t>
  </si>
  <si>
    <t>J31011301</t>
  </si>
  <si>
    <t>PorkCatering500gms-Xpt</t>
  </si>
  <si>
    <t>J31011504</t>
  </si>
  <si>
    <t>LowFatPorkSausage,400gms</t>
  </si>
  <si>
    <t>J31015201</t>
  </si>
  <si>
    <t>MeatyBeefSausages400gms</t>
  </si>
  <si>
    <t>J31015301</t>
  </si>
  <si>
    <t>SpicyBeefSausages400gms</t>
  </si>
  <si>
    <t>J31015601</t>
  </si>
  <si>
    <t>BeefSausages(Safari)500gms</t>
  </si>
  <si>
    <t>J31015800</t>
  </si>
  <si>
    <t>BabyBoers-Beef500gms</t>
  </si>
  <si>
    <t>J31015801</t>
  </si>
  <si>
    <t>Boerewors-Beef500gms</t>
  </si>
  <si>
    <t>J31015904</t>
  </si>
  <si>
    <t>LowFatBeefSausage,400gms</t>
  </si>
  <si>
    <t>J31019102</t>
  </si>
  <si>
    <t>ChickenSausages400gms</t>
  </si>
  <si>
    <t>PorkMince,500gms</t>
  </si>
  <si>
    <t>J31100131</t>
  </si>
  <si>
    <t>MincedBeef500g(HighGrade)</t>
  </si>
  <si>
    <t>J31100188</t>
  </si>
  <si>
    <t>FrozenBeefMince500gm</t>
  </si>
  <si>
    <t>J31100196</t>
  </si>
  <si>
    <t>FrozenBeefCubes500gms</t>
  </si>
  <si>
    <t>J31100213</t>
  </si>
  <si>
    <t>FreshBeefBurger400gms</t>
  </si>
  <si>
    <t>J31100230</t>
  </si>
  <si>
    <t>ChilledBeefMince,500gmsExp</t>
  </si>
  <si>
    <t>J31120115</t>
  </si>
  <si>
    <t>ChickenBurger400gms</t>
  </si>
  <si>
    <t>J31120150</t>
  </si>
  <si>
    <t>VegetableBurger-400gms</t>
  </si>
  <si>
    <t>J31010101</t>
  </si>
  <si>
    <t>PorkChipolatas200gms</t>
  </si>
  <si>
    <t>J31015101</t>
  </si>
  <si>
    <t>BeefChipolatas200gms</t>
  </si>
  <si>
    <t>J31010102</t>
  </si>
  <si>
    <t>PorkChipolatas1kg</t>
  </si>
  <si>
    <t>J31010302</t>
  </si>
  <si>
    <t>MeatyPorkSausages1kg</t>
  </si>
  <si>
    <t>J31010403</t>
  </si>
  <si>
    <t>Pork&amp;HerbSausages1kg</t>
  </si>
  <si>
    <t>J31010404</t>
  </si>
  <si>
    <t>SpicyPorkSausageMeat1kg</t>
  </si>
  <si>
    <t>J31010406</t>
  </si>
  <si>
    <t>SpicyPorkSausageMeat3kgs</t>
  </si>
  <si>
    <t>J31010420</t>
  </si>
  <si>
    <t>SpicyPorkSausagesV/P1kg</t>
  </si>
  <si>
    <t>J31010502</t>
  </si>
  <si>
    <t>ValuePackPorkSausages1kg</t>
  </si>
  <si>
    <t>J31010503</t>
  </si>
  <si>
    <t>PorkSausageMeat3kgs</t>
  </si>
  <si>
    <t>J31010504</t>
  </si>
  <si>
    <t>PorkSausageMeat1kg</t>
  </si>
  <si>
    <t>J31010505</t>
  </si>
  <si>
    <t>PorkCatering(Economy)1kg</t>
  </si>
  <si>
    <t>J31010607</t>
  </si>
  <si>
    <t>PorkBoereworsMeat3kgs</t>
  </si>
  <si>
    <t>J31010620</t>
  </si>
  <si>
    <t>LambSausages,1Kg</t>
  </si>
  <si>
    <t>J31011102</t>
  </si>
  <si>
    <t>PorkCumberlandSsgIQFIkg</t>
  </si>
  <si>
    <t>J31011302</t>
  </si>
  <si>
    <t>PorkCatering1kg-Xpt</t>
  </si>
  <si>
    <t>J31015510</t>
  </si>
  <si>
    <t>PackB/Ssg(Econ)1kg</t>
  </si>
  <si>
    <t>J31015102</t>
  </si>
  <si>
    <t>BeefChipolatas1kg</t>
  </si>
  <si>
    <t>J31015202</t>
  </si>
  <si>
    <t>MeatyBeefSausages1kg</t>
  </si>
  <si>
    <t>J31015303</t>
  </si>
  <si>
    <t>SpicyBeefSausageMeat1kg</t>
  </si>
  <si>
    <t>J31015305</t>
  </si>
  <si>
    <t>SpicyBeefSausages1kg</t>
  </si>
  <si>
    <t>J31015310</t>
  </si>
  <si>
    <t>SpicyBeefSausagesV/P1kg</t>
  </si>
  <si>
    <t>J31015401</t>
  </si>
  <si>
    <t>ValuePackBeefSausages1kg</t>
  </si>
  <si>
    <t>J31015402</t>
  </si>
  <si>
    <t>BeefSausageMeat3kgs</t>
  </si>
  <si>
    <t>J31015404</t>
  </si>
  <si>
    <t>BeefSausageMeat1kg</t>
  </si>
  <si>
    <t>J31015501</t>
  </si>
  <si>
    <t>BeefSausages(Economy)1kg</t>
  </si>
  <si>
    <t>J31015502</t>
  </si>
  <si>
    <t>BeefSausages(Economy)4kgs</t>
  </si>
  <si>
    <t>J31015701</t>
  </si>
  <si>
    <t>JumboSausage1kg</t>
  </si>
  <si>
    <t>J31015803</t>
  </si>
  <si>
    <t>Boerewors-Beef1kg</t>
  </si>
  <si>
    <t>J31015804</t>
  </si>
  <si>
    <t>BoereworsSausages,1Kg</t>
  </si>
  <si>
    <t>J31015806</t>
  </si>
  <si>
    <t>BoereworsBeefMeat3kgs</t>
  </si>
  <si>
    <t>J31015811</t>
  </si>
  <si>
    <t>DeliBoereworsSausages1kg</t>
  </si>
  <si>
    <t>J31019101</t>
  </si>
  <si>
    <t>ChickenSausages(EXPORT)1kg</t>
  </si>
  <si>
    <t>J31019106</t>
  </si>
  <si>
    <t>ChickenSausagesValuePackkg</t>
  </si>
  <si>
    <t>J31019110</t>
  </si>
  <si>
    <t>SpicyChickenValuePack1kg</t>
  </si>
  <si>
    <t>J31019126</t>
  </si>
  <si>
    <t>NaivasChickenSausage1Kg</t>
  </si>
  <si>
    <t>MincedLeanPorkperkg</t>
  </si>
  <si>
    <t>J31100116</t>
  </si>
  <si>
    <t>MincedBeef(HighGrade),Kg</t>
  </si>
  <si>
    <t>J31100146</t>
  </si>
  <si>
    <t>FreshBeefBurgers,1kg</t>
  </si>
  <si>
    <t>J31100391</t>
  </si>
  <si>
    <t>MeatBalls,1Kg</t>
  </si>
  <si>
    <t>J31100511</t>
  </si>
  <si>
    <t>FreshBeefBurgers,1kg-Xpt</t>
  </si>
  <si>
    <t>J31120111</t>
  </si>
  <si>
    <t>ChickenBurger1kg</t>
  </si>
  <si>
    <t>J31120151</t>
  </si>
  <si>
    <t>VegetableBurger-1Kg</t>
  </si>
  <si>
    <t>J31120160</t>
  </si>
  <si>
    <t>MincedBeefSquareCafé/kg</t>
  </si>
  <si>
    <t>J31121031</t>
  </si>
  <si>
    <t>LambMince,PerKg</t>
  </si>
  <si>
    <t>J31010603</t>
  </si>
  <si>
    <t>Boerewors-Pork1kg</t>
  </si>
  <si>
    <t>J31010624</t>
  </si>
  <si>
    <t>LambChipolatas,1Kg</t>
  </si>
  <si>
    <t>J31010103</t>
  </si>
  <si>
    <t>PorkCocktailChipolatas1kg</t>
  </si>
  <si>
    <t>J31020401</t>
  </si>
  <si>
    <t>ClassicGreenS/Bacon200gms</t>
  </si>
  <si>
    <t>J31050501</t>
  </si>
  <si>
    <t>GreenGammonBone-in,5-10kg</t>
  </si>
  <si>
    <t>J31050503</t>
  </si>
  <si>
    <t>GreenGammonBoneless,Bulk</t>
  </si>
  <si>
    <t>J31050905</t>
  </si>
  <si>
    <t>GreenShankBulk-Perkg</t>
  </si>
  <si>
    <t>J31022101</t>
  </si>
  <si>
    <t>RindlessBoilingBacon0.5-1kg</t>
  </si>
  <si>
    <t>J31050801</t>
  </si>
  <si>
    <t>SmokedGammonBone-in,5-10kg</t>
  </si>
  <si>
    <t>J31050601</t>
  </si>
  <si>
    <t>HoneyGlazedHam-Bulk,perkg</t>
  </si>
  <si>
    <t>J31030802</t>
  </si>
  <si>
    <t>ItalianPorkDrySalami1-1.5k</t>
  </si>
  <si>
    <t>J31040502</t>
  </si>
  <si>
    <t>Kassler(smok-loinb/less)3-4kg</t>
  </si>
  <si>
    <t>J31050701</t>
  </si>
  <si>
    <t>PrimeGammonHam,Bulkp/kg</t>
  </si>
  <si>
    <t>SmkdBellySpareRibs/kg</t>
  </si>
  <si>
    <t>J31050902</t>
  </si>
  <si>
    <t>SmokedGammonHamB-less5-10k</t>
  </si>
  <si>
    <t>SmokedShanks/kg</t>
  </si>
  <si>
    <t>J31022210</t>
  </si>
  <si>
    <t>SmokedStreakyBaconSlab</t>
  </si>
  <si>
    <t>J31050604</t>
  </si>
  <si>
    <t>HoneyGlazedSmkdCkdGammB'I</t>
  </si>
  <si>
    <t>J31022211</t>
  </si>
  <si>
    <t>SmokedStreakyBaconSlab-Xpt</t>
  </si>
  <si>
    <t>J31020851</t>
  </si>
  <si>
    <t>GreenStreakySlab/kg</t>
  </si>
  <si>
    <t>J31020105</t>
  </si>
  <si>
    <t>BackBaconR'lessSlabs/kg</t>
  </si>
  <si>
    <t>J31050213</t>
  </si>
  <si>
    <t>CookedCountryHam,3-4kg</t>
  </si>
  <si>
    <t>J31020123</t>
  </si>
  <si>
    <t>BackBacon1kg-Export</t>
  </si>
  <si>
    <t>J31040101</t>
  </si>
  <si>
    <t>BeefPastrami-Bulk(1.5-2.3kg)</t>
  </si>
  <si>
    <t>J31051302</t>
  </si>
  <si>
    <t>SmokedBeef,Bulk</t>
  </si>
  <si>
    <t>J31051250</t>
  </si>
  <si>
    <t>DeliRoastBeefperkg</t>
  </si>
  <si>
    <t>J31060103</t>
  </si>
  <si>
    <t>SandwichHam,Bulk</t>
  </si>
  <si>
    <t>J31050603</t>
  </si>
  <si>
    <t>HoneyGlazedRind</t>
  </si>
  <si>
    <t>J31050204</t>
  </si>
  <si>
    <t>CookedWholeHam(S.R)</t>
  </si>
  <si>
    <t>J31031505</t>
  </si>
  <si>
    <t>BeefBrawn3-3.5kg</t>
  </si>
  <si>
    <t>J31031401</t>
  </si>
  <si>
    <t>BlackPudding-Bulk1-1.5kg</t>
  </si>
  <si>
    <t>J31030602</t>
  </si>
  <si>
    <t>GarlicSalami-Bulk1-1.5kg</t>
  </si>
  <si>
    <t>J31030702</t>
  </si>
  <si>
    <t>HungarianSalami,Bulk</t>
  </si>
  <si>
    <t>J31070102</t>
  </si>
  <si>
    <t>Nyamabite,125gms</t>
  </si>
  <si>
    <t>J31030902</t>
  </si>
  <si>
    <t>Polony,Bulk2-2.5kg</t>
  </si>
  <si>
    <t>J31031005</t>
  </si>
  <si>
    <t>PorkBrawn-3-3.5kg</t>
  </si>
  <si>
    <t>J31070103</t>
  </si>
  <si>
    <t>PorkNyamabite125Gms</t>
  </si>
  <si>
    <t>J31070101</t>
  </si>
  <si>
    <t>PoultryNyamabite,125gms</t>
  </si>
  <si>
    <t>J31031007</t>
  </si>
  <si>
    <t>CookedPorkBrawn7kg</t>
  </si>
  <si>
    <t>J31050605</t>
  </si>
  <si>
    <t>WholeHoneyGlazedHam</t>
  </si>
  <si>
    <t>J31030352</t>
  </si>
  <si>
    <t>BeefContinentalSalami-2.5kg</t>
  </si>
  <si>
    <t>J31030652</t>
  </si>
  <si>
    <t>BeefGarlicSalami-Bulk1.5kg</t>
  </si>
  <si>
    <t>J31030942</t>
  </si>
  <si>
    <t>BeefPolony,Bulk2-2.5kg</t>
  </si>
  <si>
    <t>J31030911</t>
  </si>
  <si>
    <t>ChickenPolony,Bulk2-2.5kg</t>
  </si>
  <si>
    <t>J31030929</t>
  </si>
  <si>
    <t>EazyPeelSausages,60gms</t>
  </si>
  <si>
    <t>J31030928</t>
  </si>
  <si>
    <t>ChickenSandwich,Bulk2-2.5kg</t>
  </si>
  <si>
    <t>J31015817</t>
  </si>
  <si>
    <t>Beef Choma Sausage,250gms</t>
  </si>
  <si>
    <t>J31065103</t>
  </si>
  <si>
    <t>SandwichBeefBulk,perkg</t>
  </si>
  <si>
    <t>J31041002</t>
  </si>
  <si>
    <t>CookedTurkeyBone-In</t>
  </si>
  <si>
    <t>k35040127</t>
  </si>
  <si>
    <t>TurkeyRoast</t>
  </si>
  <si>
    <t>J31020705</t>
  </si>
  <si>
    <t>GreenBackBaconSliced1kg</t>
  </si>
  <si>
    <t>J31020803</t>
  </si>
  <si>
    <t>GreenStreakyBacon1kg</t>
  </si>
  <si>
    <t>J31020103</t>
  </si>
  <si>
    <t>BackBacon1kg</t>
  </si>
  <si>
    <t>J31021101</t>
  </si>
  <si>
    <t>BaconPieces1kg</t>
  </si>
  <si>
    <t>J31020602</t>
  </si>
  <si>
    <t>CollarBacon1kg</t>
  </si>
  <si>
    <t>J31020903</t>
  </si>
  <si>
    <t>RindlessBacon1kg</t>
  </si>
  <si>
    <t>J31021003</t>
  </si>
  <si>
    <t>StreakyBacon1kg</t>
  </si>
  <si>
    <t>J31021023</t>
  </si>
  <si>
    <t>StreakyBacon1kg-Xpt</t>
  </si>
  <si>
    <t>J31020113</t>
  </si>
  <si>
    <t>BackBacon1Kg-Xpt</t>
  </si>
  <si>
    <t>J31020613</t>
  </si>
  <si>
    <t>CollarBacon1kg-Xpt</t>
  </si>
  <si>
    <t>J31021302</t>
  </si>
  <si>
    <t>BeefBacon1kg</t>
  </si>
  <si>
    <t>J31031710</t>
  </si>
  <si>
    <t>RetailBeefSmokies900gms</t>
  </si>
  <si>
    <t>J31031104</t>
  </si>
  <si>
    <t>PorkSmokies900gms</t>
  </si>
  <si>
    <t>J31015805</t>
  </si>
  <si>
    <t>PorkChomaSausage1kg</t>
  </si>
  <si>
    <t>J31015820</t>
  </si>
  <si>
    <t>BeefChomaSausage,1kg</t>
  </si>
  <si>
    <t>J31020702</t>
  </si>
  <si>
    <t>GreenBackBacon400gms</t>
  </si>
  <si>
    <t>J31020302</t>
  </si>
  <si>
    <t>ClassicGreenB/Bacon400gms</t>
  </si>
  <si>
    <t>J31020402</t>
  </si>
  <si>
    <t>ClassicGreenS/Bacon400gms</t>
  </si>
  <si>
    <t>J31020802</t>
  </si>
  <si>
    <t>GreenStreakyBacon400gms</t>
  </si>
  <si>
    <t>J31020102</t>
  </si>
  <si>
    <t>BackBacon400gms</t>
  </si>
  <si>
    <t>J31020202</t>
  </si>
  <si>
    <t>ClassicBackBacon400gms</t>
  </si>
  <si>
    <t>J31020502</t>
  </si>
  <si>
    <t>ClassicStreakyBacon400gms</t>
  </si>
  <si>
    <t>J31020601</t>
  </si>
  <si>
    <t>CollarBacon400gms</t>
  </si>
  <si>
    <t>J31020902</t>
  </si>
  <si>
    <t>RindlessBacon400gms</t>
  </si>
  <si>
    <t>J31021002</t>
  </si>
  <si>
    <t>StreakyBacon400gms</t>
  </si>
  <si>
    <t>J31021022</t>
  </si>
  <si>
    <t>StreakyBacon400gms-Xpt</t>
  </si>
  <si>
    <t>J31020112</t>
  </si>
  <si>
    <t>BackBacon400gms-Xpt</t>
  </si>
  <si>
    <t>J31020712</t>
  </si>
  <si>
    <t>GreenBackBacon400gms-Xpt</t>
  </si>
  <si>
    <t>J31020612</t>
  </si>
  <si>
    <t>CollarBacon400gms-Xpt</t>
  </si>
  <si>
    <t>J31021301</t>
  </si>
  <si>
    <t>BeefBacon400gms</t>
  </si>
  <si>
    <t>J31031503</t>
  </si>
  <si>
    <t>BeefBrawn-Sliced500gms</t>
  </si>
  <si>
    <t>J31031706</t>
  </si>
  <si>
    <t>BeefSmokies,400gmsExlong</t>
  </si>
  <si>
    <t>J31031803</t>
  </si>
  <si>
    <t>BeefViennas,500gmsEx-long)</t>
  </si>
  <si>
    <t>J31031003</t>
  </si>
  <si>
    <t>PorkBrawn-Sliced,500gms</t>
  </si>
  <si>
    <t>J31031101</t>
  </si>
  <si>
    <t>PorkSmokies,400gms</t>
  </si>
  <si>
    <t>J31031301</t>
  </si>
  <si>
    <t>PoultryViennaEx-long500gms</t>
  </si>
  <si>
    <t>J31040905</t>
  </si>
  <si>
    <t>ServelatEx-Long500gms</t>
  </si>
  <si>
    <t>J31031107</t>
  </si>
  <si>
    <t>PorkSmokiesExtraLong400gms</t>
  </si>
  <si>
    <t>J31031202</t>
  </si>
  <si>
    <t>PoultryVienna500gms</t>
  </si>
  <si>
    <t>J31031802</t>
  </si>
  <si>
    <t>BeefVienna,500gms</t>
  </si>
  <si>
    <t>J31031816</t>
  </si>
  <si>
    <t>BeefVienna,500gms-xpt</t>
  </si>
  <si>
    <t>J31010804</t>
  </si>
  <si>
    <t>SmokedMiniBites500gms</t>
  </si>
  <si>
    <t>J31030102</t>
  </si>
  <si>
    <t>Frankfurters500gms</t>
  </si>
  <si>
    <t>J31015812</t>
  </si>
  <si>
    <t>BeefChomaSausage500gms</t>
  </si>
  <si>
    <t>J31015810</t>
  </si>
  <si>
    <t>MeatyCocktails,400gms</t>
  </si>
  <si>
    <t>J31010807</t>
  </si>
  <si>
    <t>TastyChickenMiniBites500gm</t>
  </si>
  <si>
    <t>J31011309</t>
  </si>
  <si>
    <t>PorkChomaSausage500gms</t>
  </si>
  <si>
    <t>J31040209</t>
  </si>
  <si>
    <t>Bratwurst-500gms</t>
  </si>
  <si>
    <t>J31011310</t>
  </si>
  <si>
    <t>SmokedSausage-500gms</t>
  </si>
  <si>
    <t>J31041010</t>
  </si>
  <si>
    <t>DanishPorkHotdogs,500gms</t>
  </si>
  <si>
    <t>J31031822</t>
  </si>
  <si>
    <t>Tusky'sBakerySausage,500gm</t>
  </si>
  <si>
    <t>J31031823</t>
  </si>
  <si>
    <t>TuskysBakerySsg500gEx-Long</t>
  </si>
  <si>
    <t>J31030201</t>
  </si>
  <si>
    <t>Frankfurters500gms(ex-long)</t>
  </si>
  <si>
    <t>j31011315</t>
  </si>
  <si>
    <t>SmokedPorkGarlicSaus500gms</t>
  </si>
  <si>
    <t>J31032102</t>
  </si>
  <si>
    <t>ContinentalOffCutsperkg</t>
  </si>
  <si>
    <t>J31060201</t>
  </si>
  <si>
    <t>HamPieces</t>
  </si>
  <si>
    <t>J31050210</t>
  </si>
  <si>
    <t>CkdGammon(CountryHam)200gm</t>
  </si>
  <si>
    <t>J31050212</t>
  </si>
  <si>
    <t>SlicedCookedGammonHam1kg</t>
  </si>
  <si>
    <t>J31040103</t>
  </si>
  <si>
    <t>SlicedBeefPastrami1kg</t>
  </si>
  <si>
    <t>J31051301</t>
  </si>
  <si>
    <t>SmokedBeef,200gms</t>
  </si>
  <si>
    <t>J31060101</t>
  </si>
  <si>
    <t>SandwichHam,200gms</t>
  </si>
  <si>
    <t>J31030601</t>
  </si>
  <si>
    <t>GarlicSalami,200gms</t>
  </si>
  <si>
    <t>J31030701</t>
  </si>
  <si>
    <t>HungarianSalami,200gms</t>
  </si>
  <si>
    <t>J31030901</t>
  </si>
  <si>
    <t>Polony,200gms</t>
  </si>
  <si>
    <t>J31031502</t>
  </si>
  <si>
    <t>BeefBrawn-Sliced,200gms</t>
  </si>
  <si>
    <t>J31031002</t>
  </si>
  <si>
    <t>PorkBrawn-Sliced,200gms</t>
  </si>
  <si>
    <t>J31030351</t>
  </si>
  <si>
    <t>BeefContinentalSalami200gms</t>
  </si>
  <si>
    <t>J31030651</t>
  </si>
  <si>
    <t>BeefGarlicSalami200gms</t>
  </si>
  <si>
    <t>J31030941</t>
  </si>
  <si>
    <t>BeefPolony200gms</t>
  </si>
  <si>
    <t>J31030925</t>
  </si>
  <si>
    <t>ChickenSandwichSlices,200gm</t>
  </si>
  <si>
    <t>J31031560</t>
  </si>
  <si>
    <t>ChickenBrawn-Sliced,200gms</t>
  </si>
  <si>
    <t>J31065101</t>
  </si>
  <si>
    <t>SandwichBeef,200gms</t>
  </si>
  <si>
    <t>k35165183</t>
  </si>
  <si>
    <t>CFGSalamiwithHerb,100gms</t>
  </si>
  <si>
    <t>k35165181</t>
  </si>
  <si>
    <t>CFGSalamiPalaciego,100gm</t>
  </si>
  <si>
    <t>k35165178</t>
  </si>
  <si>
    <t>CFGSalamiwithPepper,100gm</t>
  </si>
  <si>
    <t>J31020717</t>
  </si>
  <si>
    <t>GreenBackBacon400gms-Export</t>
  </si>
  <si>
    <t>j31020122</t>
  </si>
  <si>
    <t>BackBacon400gm-Export</t>
  </si>
  <si>
    <t>J31040601</t>
  </si>
  <si>
    <t>Liverpate(leberwurst)125gms</t>
  </si>
  <si>
    <t>J31030106</t>
  </si>
  <si>
    <t>Frankfurters250gms</t>
  </si>
  <si>
    <t>J31031205</t>
  </si>
  <si>
    <t>PoultryViennas250gms</t>
  </si>
  <si>
    <t>J31031813</t>
  </si>
  <si>
    <t>BeefViennas250gms</t>
  </si>
  <si>
    <t>J31031403</t>
  </si>
  <si>
    <t>BlackPudding125gms</t>
  </si>
  <si>
    <t>J31010803</t>
  </si>
  <si>
    <t>SmokedMiniBites250gms</t>
  </si>
  <si>
    <t>J31031818</t>
  </si>
  <si>
    <t>BeefVienna,250gms-xpt</t>
  </si>
  <si>
    <t>j31030220</t>
  </si>
  <si>
    <t>SweetnJuicyCocktail500gms</t>
  </si>
  <si>
    <t>j31030221</t>
  </si>
  <si>
    <t>SweetnJuicy500gms</t>
  </si>
  <si>
    <t>J31051401</t>
  </si>
  <si>
    <t>SmokedBeef-Sliced1kg</t>
  </si>
  <si>
    <t>J31060104</t>
  </si>
  <si>
    <t>SlicedSandwichHam,1kg</t>
  </si>
  <si>
    <t>J31031504</t>
  </si>
  <si>
    <t>BeefBrawn-Sliced1kg</t>
  </si>
  <si>
    <t>J31031702</t>
  </si>
  <si>
    <t>BeefSmokiesLabless1Kg</t>
  </si>
  <si>
    <t>J31031804</t>
  </si>
  <si>
    <t>BeefViennas,1kg</t>
  </si>
  <si>
    <t>J31031806</t>
  </si>
  <si>
    <t>BeefViennas1kg(ExtraLong)</t>
  </si>
  <si>
    <t>J31040203</t>
  </si>
  <si>
    <t>Bratwurst,1kg</t>
  </si>
  <si>
    <t>J31031712</t>
  </si>
  <si>
    <t>JetSausage,1Kg</t>
  </si>
  <si>
    <t>J31030202</t>
  </si>
  <si>
    <t>Frankfurters1kg(ex-long)</t>
  </si>
  <si>
    <t>J31040801</t>
  </si>
  <si>
    <t>Pepperoni-sliced,1kg</t>
  </si>
  <si>
    <t>J31031004</t>
  </si>
  <si>
    <t>PorkBrawn-Sliced,1kg</t>
  </si>
  <si>
    <t>J31031302</t>
  </si>
  <si>
    <t>PoultryViennaEx-long1kg</t>
  </si>
  <si>
    <t>J31031305</t>
  </si>
  <si>
    <t>PoultryViennaJumbo30cmLong</t>
  </si>
  <si>
    <t>J31031716</t>
  </si>
  <si>
    <t>BeefSmokies,1kg-xpt</t>
  </si>
  <si>
    <t>J31031821</t>
  </si>
  <si>
    <t>BeefViennas,1.5kg-xpt</t>
  </si>
  <si>
    <t>J31030222</t>
  </si>
  <si>
    <t>SweetnJuicy1Kg</t>
  </si>
  <si>
    <t>J31065201</t>
  </si>
  <si>
    <t>SlicedSandwichBeef,1kg</t>
  </si>
  <si>
    <t>J31020716</t>
  </si>
  <si>
    <t>GreenBackBacon200gms-Export</t>
  </si>
  <si>
    <t>J31020603</t>
  </si>
  <si>
    <t>CollarBacon100gms</t>
  </si>
  <si>
    <t>J31020611</t>
  </si>
  <si>
    <t>CollarBacon100gms-Xpt</t>
  </si>
  <si>
    <t>J31020121</t>
  </si>
  <si>
    <t>Back Bacon 200gm-Export</t>
  </si>
  <si>
    <t>J31030801</t>
  </si>
  <si>
    <t>Italian(Dry)PorkSalami100g</t>
  </si>
  <si>
    <t>J31030804</t>
  </si>
  <si>
    <t>ItalianBeefSalami100gm</t>
  </si>
  <si>
    <t>J31050101</t>
  </si>
  <si>
    <t>BlackForestHam(prosc)100gms</t>
  </si>
  <si>
    <t>J31020701</t>
  </si>
  <si>
    <t>GreenBackBacon200gms</t>
  </si>
  <si>
    <t>J31020301</t>
  </si>
  <si>
    <t>ClassicGreenB/Bacon200gms</t>
  </si>
  <si>
    <t>J31020801</t>
  </si>
  <si>
    <t>GreenStreakyBacon200gms</t>
  </si>
  <si>
    <t>J31020811</t>
  </si>
  <si>
    <t>GreenStreakyBacon200gm-Xpt</t>
  </si>
  <si>
    <t>J31020101</t>
  </si>
  <si>
    <t>BackBacon200gms</t>
  </si>
  <si>
    <t>J31020201</t>
  </si>
  <si>
    <t>ClassicBackBacon200gms</t>
  </si>
  <si>
    <t>J31020501</t>
  </si>
  <si>
    <t>ClassicStreakyBacon200gms</t>
  </si>
  <si>
    <t>J31020901</t>
  </si>
  <si>
    <t>RindlessBacon200gms</t>
  </si>
  <si>
    <t>J31021001</t>
  </si>
  <si>
    <t>StreakyBacon200gms</t>
  </si>
  <si>
    <t>J31021021</t>
  </si>
  <si>
    <t>StreakyBacon200gms-Xpt</t>
  </si>
  <si>
    <t>J31020111</t>
  </si>
  <si>
    <t>BackBacon200gms-Xpt</t>
  </si>
  <si>
    <t>J31020711</t>
  </si>
  <si>
    <t>GreenBackBacon200gms-Xpt</t>
  </si>
  <si>
    <t>J31021304</t>
  </si>
  <si>
    <t>BeefBacon200gms</t>
  </si>
  <si>
    <t>J31121001</t>
  </si>
  <si>
    <t>Whole Lamb 14-18kg</t>
  </si>
  <si>
    <t>Lamb Leg B'less 2.2kg</t>
  </si>
  <si>
    <t>J31121005</t>
  </si>
  <si>
    <t>Lamb Shoulder Bone-In /kg</t>
  </si>
  <si>
    <t>J31121006</t>
  </si>
  <si>
    <t>Cubed Bone-in Lamb /kg</t>
  </si>
  <si>
    <t>G1961-M</t>
  </si>
  <si>
    <t>Cubed B'less Lamb (Diced) /kg</t>
  </si>
  <si>
    <t>J31121015</t>
  </si>
  <si>
    <t>Lamb Loin Chops 500gm</t>
  </si>
  <si>
    <t>J31121016</t>
  </si>
  <si>
    <t>Lamb Shoulder Chops 500gm</t>
  </si>
  <si>
    <t>lamb hocks</t>
  </si>
  <si>
    <t>J31121020</t>
  </si>
  <si>
    <t>Lamb Leg Shanks Per kg</t>
  </si>
  <si>
    <t>Sliced Lamb Leg per kg</t>
  </si>
  <si>
    <t>J31121029</t>
  </si>
  <si>
    <t>Lamb Kidney, Per Kg</t>
  </si>
  <si>
    <t>j31121050</t>
  </si>
  <si>
    <t>Frenched lamb loin chops</t>
  </si>
  <si>
    <t>j31150101</t>
  </si>
  <si>
    <t>whole goat</t>
  </si>
  <si>
    <t>j31150102</t>
  </si>
  <si>
    <t>cubed goat meat/kg</t>
  </si>
  <si>
    <t>K35040100</t>
  </si>
  <si>
    <t>Turkey Bones per kg</t>
  </si>
  <si>
    <t>K35040103</t>
  </si>
  <si>
    <t>Turkey Breasts</t>
  </si>
  <si>
    <t>K35040104</t>
  </si>
  <si>
    <t>K35040107</t>
  </si>
  <si>
    <t>Turkey Drumsticks per Kg</t>
  </si>
  <si>
    <t>K35040119</t>
  </si>
  <si>
    <t>ExportBeefFillet/Kg</t>
  </si>
  <si>
    <t>ChoiceGradeBeefFillet/Kg</t>
  </si>
  <si>
    <t>BeefSirloin,PerKg</t>
  </si>
  <si>
    <t>BeefStriploin,PerKg</t>
  </si>
  <si>
    <t>J31100108</t>
  </si>
  <si>
    <t>CubedBeefontheBone/kg</t>
  </si>
  <si>
    <t>Brisket(RolledBeef)PerKg</t>
  </si>
  <si>
    <t>J31100111</t>
  </si>
  <si>
    <t>CubedBeefPerKg</t>
  </si>
  <si>
    <t>Osubuko(ShinonBone)</t>
  </si>
  <si>
    <t>J31100119</t>
  </si>
  <si>
    <t>BeefLiver</t>
  </si>
  <si>
    <t>Ox-Tailperkg</t>
  </si>
  <si>
    <t>J31100123</t>
  </si>
  <si>
    <t>RibEyeSteak,PerKg</t>
  </si>
  <si>
    <t>RumpSteak,PerKg</t>
  </si>
  <si>
    <t>Silverside,PerKg</t>
  </si>
  <si>
    <t>SoupBones(Beef)</t>
  </si>
  <si>
    <t>SteakStrips(Beef)</t>
  </si>
  <si>
    <t>BeefTopside,PerKg</t>
  </si>
  <si>
    <t>J31100156</t>
  </si>
  <si>
    <t>ShortCutStriploin/kg</t>
  </si>
  <si>
    <t>J31100159</t>
  </si>
  <si>
    <t>FrozenRumpSteak300gm</t>
  </si>
  <si>
    <t>PortionedT-boneSteak</t>
  </si>
  <si>
    <t>PortionedRumpSteak/Kg</t>
  </si>
  <si>
    <t>J31151002</t>
  </si>
  <si>
    <t>CubedGoatMeat/Kg</t>
  </si>
  <si>
    <t>BeefThickFlank</t>
  </si>
  <si>
    <t>WholeBeefRibwithMeat</t>
  </si>
  <si>
    <t>PortionedBeefStriploin/kg</t>
  </si>
  <si>
    <t>J31100194</t>
  </si>
  <si>
    <t>OxTongueperkg</t>
  </si>
  <si>
    <t>j31100348</t>
  </si>
  <si>
    <t>OxHeart/kg</t>
  </si>
  <si>
    <t>BarbecueBeefRibsperkg</t>
  </si>
  <si>
    <t>J31100211</t>
  </si>
  <si>
    <t>WholeRibEyeB'less</t>
  </si>
  <si>
    <t>J31100212</t>
  </si>
  <si>
    <t>WholeRibEyeB'in</t>
  </si>
  <si>
    <t>BeefHumpperkg</t>
  </si>
  <si>
    <t>RibEyeStkBone-InPortioned</t>
  </si>
  <si>
    <t>BonelessBeefChuckperkg</t>
  </si>
  <si>
    <t>J31100244</t>
  </si>
  <si>
    <t>CubedStewingBeef/Kg</t>
  </si>
  <si>
    <t>StewingBeefStrips/Kg</t>
  </si>
  <si>
    <t>FilletHead(Beef)/Kg</t>
  </si>
  <si>
    <t>J31100256</t>
  </si>
  <si>
    <t>PortionedSirloinB/In,perkg</t>
  </si>
  <si>
    <t>J31100268</t>
  </si>
  <si>
    <t>MeatySoupBones,2kgs</t>
  </si>
  <si>
    <t>FreshBeefPicanha</t>
  </si>
  <si>
    <t>SucculentBeefSteaks,12x150g</t>
  </si>
  <si>
    <t>J31100315</t>
  </si>
  <si>
    <t>BeefCheekMeat/kg</t>
  </si>
  <si>
    <t>FeatherSteaksperkg</t>
  </si>
  <si>
    <t>J31100325</t>
  </si>
  <si>
    <t>CubedBeefontheBone/Kg</t>
  </si>
  <si>
    <t>SucculentBeefCubesPerKg</t>
  </si>
  <si>
    <t>J31100280</t>
  </si>
  <si>
    <t>DarfreshBeefT-Bone500g</t>
  </si>
  <si>
    <t>J31100281</t>
  </si>
  <si>
    <t>DarfreshBeefStriploin500g</t>
  </si>
  <si>
    <t>J31100283</t>
  </si>
  <si>
    <t>DarfreshBeefTopRump500g</t>
  </si>
  <si>
    <t>J31100287</t>
  </si>
  <si>
    <t>DarfreshBeefFillet500g</t>
  </si>
  <si>
    <t>J31121068</t>
  </si>
  <si>
    <t>FrenchedLambLoinChops/kg</t>
  </si>
  <si>
    <t>J31100234</t>
  </si>
  <si>
    <t>Matured Beef Striploin/Kg</t>
  </si>
  <si>
    <t>J31100311</t>
  </si>
  <si>
    <t>Matured Rump Steak / Kg</t>
  </si>
  <si>
    <t>J31100334</t>
  </si>
  <si>
    <t>Whole Sirloin on Rump Aged</t>
  </si>
  <si>
    <t>Darfresh Pork Chops 500 gms</t>
  </si>
  <si>
    <t>Darfresh Pork Fillet 500g</t>
  </si>
  <si>
    <t>j31090324</t>
  </si>
  <si>
    <t>J31010501</t>
  </si>
  <si>
    <t>Pork Sausage Meat 400gms</t>
  </si>
  <si>
    <t>J31100261</t>
  </si>
  <si>
    <t>simbisa</t>
  </si>
  <si>
    <t>J31015403</t>
  </si>
  <si>
    <t>Beef Sausage Meat 400 gms</t>
  </si>
  <si>
    <t>Despatch [3535]</t>
  </si>
  <si>
    <t>Despatch [3600]</t>
  </si>
  <si>
    <t>Butchery Slicing [Output]</t>
  </si>
  <si>
    <t>Lean pork</t>
  </si>
  <si>
    <t>Rinds With Fat</t>
  </si>
  <si>
    <t>Belly spare ribs</t>
  </si>
  <si>
    <t>Baby ribs</t>
  </si>
  <si>
    <t xml:space="preserve">Semi lean </t>
  </si>
  <si>
    <t>Pork bones</t>
  </si>
  <si>
    <t>Semi Lean (viena)</t>
  </si>
  <si>
    <t>Shanks</t>
  </si>
  <si>
    <t xml:space="preserve">Shoulder ribs bulk </t>
  </si>
  <si>
    <t>Stamp rinds</t>
  </si>
  <si>
    <t>Back fat</t>
  </si>
  <si>
    <t>Ckg' fat</t>
  </si>
  <si>
    <t>Soft fat</t>
  </si>
  <si>
    <t>rinds</t>
  </si>
  <si>
    <t>stamps</t>
  </si>
  <si>
    <t>Date Filter</t>
  </si>
  <si>
    <t>Selection To Display</t>
  </si>
  <si>
    <t>Physical Opening Stock</t>
  </si>
  <si>
    <t>MAIN PRODUCTS MIDDLES</t>
  </si>
  <si>
    <t>MAIN PRODUCTS SHOULDERS</t>
  </si>
  <si>
    <t>MAIN PRODUCTS LEG</t>
  </si>
  <si>
    <t>TRIPES</t>
  </si>
  <si>
    <t>G1051</t>
  </si>
  <si>
    <t>Blood Anticoagulant Solution</t>
  </si>
  <si>
    <t>G1057</t>
  </si>
  <si>
    <t>Tripe Fat from Carcass</t>
  </si>
  <si>
    <t>G1058</t>
  </si>
  <si>
    <t>Tripe Trimmings from Carcass</t>
  </si>
  <si>
    <t>PIGS</t>
  </si>
  <si>
    <t>G0110</t>
  </si>
  <si>
    <t>Pig, Carcass</t>
  </si>
  <si>
    <t>G1030</t>
  </si>
  <si>
    <t>Pig Carcass of two Sides</t>
  </si>
  <si>
    <t>Pig, Carcass-Side without Tail</t>
  </si>
  <si>
    <t>G1035</t>
  </si>
  <si>
    <t>Pig, Carcass-Side with Tail</t>
  </si>
  <si>
    <t>G1032</t>
  </si>
  <si>
    <t>Porker, HeadOn</t>
  </si>
  <si>
    <t>Porker, Headless</t>
  </si>
  <si>
    <t>SOW</t>
  </si>
  <si>
    <t>G0111</t>
  </si>
  <si>
    <t>Sow, Carcass</t>
  </si>
  <si>
    <t>G1031</t>
  </si>
  <si>
    <t>Sow, Carcass - Sides[Qtrs]</t>
  </si>
  <si>
    <t>G1103</t>
  </si>
  <si>
    <t>Sow Hide Quarter</t>
  </si>
  <si>
    <t>G1104</t>
  </si>
  <si>
    <t>Sow, Fore Quarter</t>
  </si>
  <si>
    <t>G1108</t>
  </si>
  <si>
    <t>Sow Leg</t>
  </si>
  <si>
    <t>G1110</t>
  </si>
  <si>
    <t>Sow Middle</t>
  </si>
  <si>
    <t>SUCKLING</t>
  </si>
  <si>
    <t>G0113</t>
  </si>
  <si>
    <t>Suckling. Carcass</t>
  </si>
  <si>
    <t>Suckling. Carcass [in a net]</t>
  </si>
  <si>
    <t>G1126A</t>
  </si>
  <si>
    <t>Pk Leg//Shoulder Sausages</t>
  </si>
  <si>
    <t>LEG SLICED &amp; ROLLED PRODUCTS</t>
  </si>
  <si>
    <t>G1100N</t>
  </si>
  <si>
    <t>Pork Leg - (New)</t>
  </si>
  <si>
    <t>G11231</t>
  </si>
  <si>
    <t>Pork Leg Bss for Gmn Stk-(UN)</t>
  </si>
  <si>
    <t>G1129</t>
  </si>
  <si>
    <t>Pork Leg Steak</t>
  </si>
  <si>
    <t>G1133</t>
  </si>
  <si>
    <t>Sliced Pork Leg Steak [M] 750g</t>
  </si>
  <si>
    <t>G1134</t>
  </si>
  <si>
    <t>Sliced Pork Leg Steak [U]</t>
  </si>
  <si>
    <t>G1139</t>
  </si>
  <si>
    <t>Sliced Pork Leg B'I R'O</t>
  </si>
  <si>
    <t>G1144</t>
  </si>
  <si>
    <t>Pork Leg Steak B'In</t>
  </si>
  <si>
    <t>G1145</t>
  </si>
  <si>
    <t>Pork Leg Silverside for Steaks</t>
  </si>
  <si>
    <t>Pork Leg Steaks</t>
  </si>
  <si>
    <t>G1220</t>
  </si>
  <si>
    <t>Pork Leg Steak [M]</t>
  </si>
  <si>
    <t>G1259</t>
  </si>
  <si>
    <t>Pork Leg Shanks</t>
  </si>
  <si>
    <t>Rolled Pork Leg B'ss R'O</t>
  </si>
  <si>
    <t>G1331</t>
  </si>
  <si>
    <t>Pork Leg Slices - xpt</t>
  </si>
  <si>
    <t>G1344</t>
  </si>
  <si>
    <t>Pork Leg Hocks</t>
  </si>
  <si>
    <t>G11311</t>
  </si>
  <si>
    <t>B'ss Collar from PLeg Kadogo</t>
  </si>
  <si>
    <t>G1136</t>
  </si>
  <si>
    <t>Diced Leg B'In [U]</t>
  </si>
  <si>
    <t>G1138</t>
  </si>
  <si>
    <t>Diced Leg B'In [M]</t>
  </si>
  <si>
    <t>SHOULDER SLICED &amp; ROLLED PRODUCTS</t>
  </si>
  <si>
    <t>G1162A</t>
  </si>
  <si>
    <t>Shld//Leg R'On (Collar Bacon)</t>
  </si>
  <si>
    <t>G1226</t>
  </si>
  <si>
    <t>Pork Cubes from Leg/Shd/LP [U]</t>
  </si>
  <si>
    <t>Pork Cubes from Legs [M]</t>
  </si>
  <si>
    <t>G1271</t>
  </si>
  <si>
    <t>Rolled Leg B'ss R'ss</t>
  </si>
  <si>
    <t>G1274</t>
  </si>
  <si>
    <t>Rolled Topside R'On [Leg]</t>
  </si>
  <si>
    <t>G1277</t>
  </si>
  <si>
    <t>Rolled leg r'on sliced</t>
  </si>
  <si>
    <t>G1293</t>
  </si>
  <si>
    <t>Topside Leg Slices</t>
  </si>
  <si>
    <t>G1349</t>
  </si>
  <si>
    <t>Shld &amp; Leg [Sausage//Collar]</t>
  </si>
  <si>
    <t>G1333</t>
  </si>
  <si>
    <t>Pork Strips (from Reform Pork)</t>
  </si>
  <si>
    <t>Pork Diced Jowl Meat</t>
  </si>
  <si>
    <t>G1292</t>
  </si>
  <si>
    <t>Neck Fillet Portions [U]</t>
  </si>
  <si>
    <t>G1294</t>
  </si>
  <si>
    <t>Sliced Prime Chops[M]</t>
  </si>
  <si>
    <t>MIDDLE SLICED &amp; ROLLED PRODUCTS</t>
  </si>
  <si>
    <t>G1198N</t>
  </si>
  <si>
    <t>Pork Loin B'ss R'On (for Xpt)</t>
  </si>
  <si>
    <t>G1200</t>
  </si>
  <si>
    <t>Pork B-less Loin Steaks</t>
  </si>
  <si>
    <t>G1207</t>
  </si>
  <si>
    <t>Pork Loin Chops R'ss [U]</t>
  </si>
  <si>
    <t>Pork Loin Chops R'ss [M]</t>
  </si>
  <si>
    <t>G1210</t>
  </si>
  <si>
    <t>Pork Loin Chops B's R'O [M]</t>
  </si>
  <si>
    <t>Short Loins Trimmed (for Sale)</t>
  </si>
  <si>
    <t>G1280</t>
  </si>
  <si>
    <t>Pork Loin Chop B'ss Rss</t>
  </si>
  <si>
    <t>G1281</t>
  </si>
  <si>
    <t>Rolled B'ss R'ss Loin</t>
  </si>
  <si>
    <t>G1283</t>
  </si>
  <si>
    <t>Rolled B'ss R'on Loin</t>
  </si>
  <si>
    <t>G1284</t>
  </si>
  <si>
    <t>Pork Loin Chops R'On [U]</t>
  </si>
  <si>
    <t>G1308</t>
  </si>
  <si>
    <t>Loin Chop B'less R'on [Lcl]</t>
  </si>
  <si>
    <t>G1317</t>
  </si>
  <si>
    <t>Pork Loin Chops B'ss Rss [M]</t>
  </si>
  <si>
    <t>G1339</t>
  </si>
  <si>
    <t>Rolled Loin B'ss R'O for 700gm</t>
  </si>
  <si>
    <t>Pork Loin B'les Roast</t>
  </si>
  <si>
    <t>G1348A</t>
  </si>
  <si>
    <t>Pork Loin B'sR'O Roast(Rolled)</t>
  </si>
  <si>
    <t>Pork Middle</t>
  </si>
  <si>
    <t>G1102N</t>
  </si>
  <si>
    <t>Pork Middle - (New)</t>
  </si>
  <si>
    <t>G1328</t>
  </si>
  <si>
    <t>Rolled B'ss R'On Middle</t>
  </si>
  <si>
    <t>G1219</t>
  </si>
  <si>
    <t>Unstripped Pork Belly B'ss/R'O</t>
  </si>
  <si>
    <t>G1222N</t>
  </si>
  <si>
    <t>Pork Belly B'ss R'On (for Xpt)</t>
  </si>
  <si>
    <t>Sliced Pork Belly B'ss R'ss</t>
  </si>
  <si>
    <t>Belly Spare Ribs (Trimmed)</t>
  </si>
  <si>
    <t>G1329</t>
  </si>
  <si>
    <t>Superior Belly Ribs</t>
  </si>
  <si>
    <t>G1340</t>
  </si>
  <si>
    <t>Belly Spare Ribs(Trim)-Sq Cafe</t>
  </si>
  <si>
    <t>G1342</t>
  </si>
  <si>
    <t>Rolled Belly B's R'O for 700gm</t>
  </si>
  <si>
    <t>G1346</t>
  </si>
  <si>
    <t>Pork Belly Roast</t>
  </si>
  <si>
    <t>G1098</t>
  </si>
  <si>
    <t>Pork Blade Meat 80/20 VL</t>
  </si>
  <si>
    <t>Pork Shoulder</t>
  </si>
  <si>
    <t>G1101N</t>
  </si>
  <si>
    <t>Pork Shoulder - (New)</t>
  </si>
  <si>
    <t>G1109</t>
  </si>
  <si>
    <t>Sow Shoulder</t>
  </si>
  <si>
    <t>Shoulder Ribs</t>
  </si>
  <si>
    <t>G1171</t>
  </si>
  <si>
    <t>Pork Shoulder Fillet</t>
  </si>
  <si>
    <t>Pork Shoulder Chops [M]</t>
  </si>
  <si>
    <t>G1177</t>
  </si>
  <si>
    <t>Pork Shoulder Chops</t>
  </si>
  <si>
    <t>G1206</t>
  </si>
  <si>
    <t>Sliced Shoulder Ribs</t>
  </si>
  <si>
    <t>Prime Shoulder Ribs</t>
  </si>
  <si>
    <t>G1247</t>
  </si>
  <si>
    <t>Shoulder Riblets</t>
  </si>
  <si>
    <t>Rolled Shoulder B'ss R'On</t>
  </si>
  <si>
    <t>G1263</t>
  </si>
  <si>
    <t>Pork Cubes [M] (from Shoulder)</t>
  </si>
  <si>
    <t>Rolled Shoulder B/R'ss</t>
  </si>
  <si>
    <t>Pork Cubes [U] (from Shoulder)</t>
  </si>
  <si>
    <t>G1273</t>
  </si>
  <si>
    <t>Rolled Half Shoulder R'On</t>
  </si>
  <si>
    <t>G1278</t>
  </si>
  <si>
    <t>Rolled Shoulder r'on sliced</t>
  </si>
  <si>
    <t>Shoulder Steak [U]</t>
  </si>
  <si>
    <t>G1332</t>
  </si>
  <si>
    <t>Shoulder B'ss Cubes - xpt</t>
  </si>
  <si>
    <t>Neck Fillet - Pork</t>
  </si>
  <si>
    <t>Shanks/Forehocks/P-Knuckles</t>
  </si>
  <si>
    <t>G1254</t>
  </si>
  <si>
    <t>Prime Chops</t>
  </si>
  <si>
    <t>G1255</t>
  </si>
  <si>
    <t>Sliced Prime Chops[U]</t>
  </si>
  <si>
    <t>Pork Vikings</t>
  </si>
  <si>
    <t>G1147</t>
  </si>
  <si>
    <t>Pork Cutlet</t>
  </si>
  <si>
    <t>G1148</t>
  </si>
  <si>
    <t>Pork Vikings [M]</t>
  </si>
  <si>
    <t>G1209</t>
  </si>
  <si>
    <t>Choma Pork Ribs</t>
  </si>
  <si>
    <t>Pork Fillets</t>
  </si>
  <si>
    <t>Pork Liver</t>
  </si>
  <si>
    <t>Pork Trotters</t>
  </si>
  <si>
    <t>Pork, Off-cuts [M]</t>
  </si>
  <si>
    <t>Pork, Off-cuts [U]</t>
  </si>
  <si>
    <t>Pork Ears</t>
  </si>
  <si>
    <t>Bone/Meat Dust</t>
  </si>
  <si>
    <t>Pork Half Head</t>
  </si>
  <si>
    <t>Pork Heads for Export</t>
  </si>
  <si>
    <t>G1261</t>
  </si>
  <si>
    <t>Rolled Pork Neck Fillet</t>
  </si>
  <si>
    <t>G1262</t>
  </si>
  <si>
    <t>Small Pork Head</t>
  </si>
  <si>
    <t>Pork Fillet Slices</t>
  </si>
  <si>
    <t>Baby Ribs (Trimmed)</t>
  </si>
  <si>
    <t>OTHERS</t>
  </si>
  <si>
    <t>G1275</t>
  </si>
  <si>
    <t>Pork Fillet Slices [U]</t>
  </si>
  <si>
    <t>Pork Stamps [Rinds]</t>
  </si>
  <si>
    <t>G1289</t>
  </si>
  <si>
    <t>Rindless Shanks</t>
  </si>
  <si>
    <t>Pork Strips (from Lean Pork)</t>
  </si>
  <si>
    <t>Meaty Pork Tails</t>
  </si>
  <si>
    <t>Sliced Pork Tails-(not meaty)</t>
  </si>
  <si>
    <t>Crushed Bones from MDM</t>
  </si>
  <si>
    <t>G1337</t>
  </si>
  <si>
    <t>Pork Neck Bones</t>
  </si>
  <si>
    <t>G1341</t>
  </si>
  <si>
    <t>Pork Thick Flank</t>
  </si>
  <si>
    <t>G1343</t>
  </si>
  <si>
    <t>Pork Hock Slices</t>
  </si>
  <si>
    <t>SAUSAGE STOCKS</t>
  </si>
  <si>
    <t>G1314</t>
  </si>
  <si>
    <t>Cooked Soft Fat</t>
  </si>
  <si>
    <t>G1315</t>
  </si>
  <si>
    <t>Cooked Pork Celestine</t>
  </si>
  <si>
    <t>G1319</t>
  </si>
  <si>
    <t>Lean Pork from Sow</t>
  </si>
  <si>
    <t>Weekly Opening Stock</t>
  </si>
  <si>
    <t>FRM [Physical] Closing Stock</t>
  </si>
  <si>
    <t>Daily Variance</t>
  </si>
  <si>
    <t>Accm Weekly Variance</t>
  </si>
  <si>
    <t>CURING STOCKS</t>
  </si>
  <si>
    <t>WEEKLY MONDAY DATE</t>
  </si>
  <si>
    <t>Chiller C - Physical Closing Stocks</t>
  </si>
  <si>
    <t>Blast - Physical Closing Stocks</t>
  </si>
  <si>
    <t>Departmental Transfers</t>
  </si>
  <si>
    <t>+Ve Adjust</t>
  </si>
  <si>
    <t>Closing Stocks</t>
  </si>
  <si>
    <t>Variances</t>
  </si>
  <si>
    <t>Total Physical Closing Stock</t>
  </si>
  <si>
    <t>From Chiller C</t>
  </si>
  <si>
    <t>To Blast</t>
  </si>
  <si>
    <t>OP</t>
  </si>
  <si>
    <t>Weekly Pork Products  Stocks</t>
  </si>
  <si>
    <t>Status</t>
  </si>
  <si>
    <t>Chillers -Departmental  Transfers</t>
  </si>
  <si>
    <t>Lean Pork</t>
  </si>
  <si>
    <t>Pork Bones</t>
  </si>
  <si>
    <t>Back Fat</t>
  </si>
  <si>
    <t>Crushed Pork Bones</t>
  </si>
  <si>
    <t>dnganga</t>
  </si>
  <si>
    <t>Shoulder Chops, Per Kg</t>
  </si>
  <si>
    <t>*KG</t>
  </si>
  <si>
    <t>Pork Fillet, per Kg</t>
  </si>
  <si>
    <t>Prime Shoulder Ribs,per Kg</t>
  </si>
  <si>
    <t>Loin Chops, per kg</t>
  </si>
  <si>
    <t>Lean Pork per kg</t>
  </si>
  <si>
    <t>Pork Trotter per kg - Export</t>
  </si>
  <si>
    <t>CANASIAN</t>
  </si>
  <si>
    <t>Barbecue Beef Ribs per kg</t>
  </si>
  <si>
    <t>2"</t>
  </si>
  <si>
    <t>Soup Bones (Beef)</t>
  </si>
  <si>
    <t>LOCAL GRILL</t>
  </si>
  <si>
    <t>5"</t>
  </si>
  <si>
    <t>Whole Beef Rib with Meat</t>
  </si>
  <si>
    <t>Export Beef Fillet/ Kg</t>
  </si>
  <si>
    <t>JAVA</t>
  </si>
  <si>
    <t>Baby Spare Ribs per Kg</t>
  </si>
  <si>
    <t>Lean Beef</t>
  </si>
  <si>
    <t>Boneless Beef Chuck per kg</t>
  </si>
  <si>
    <t>G1338</t>
  </si>
  <si>
    <t>Pork Blade Meat (Imp) for Ssg</t>
  </si>
  <si>
    <t>Osubuko (Shin on Bone)</t>
  </si>
  <si>
    <t>Rolled Shoulder, Per Kg</t>
  </si>
  <si>
    <t>Portioned T-bone Steak</t>
  </si>
  <si>
    <t>350G</t>
  </si>
  <si>
    <t>Beef Striploin, Per Kg</t>
  </si>
  <si>
    <t>CM</t>
  </si>
  <si>
    <t>Bone Dust</t>
  </si>
  <si>
    <t>smuhu</t>
  </si>
  <si>
    <t>G1539</t>
  </si>
  <si>
    <t>Continental Beef[M]</t>
  </si>
  <si>
    <t>G1471</t>
  </si>
  <si>
    <t>Beef Fat</t>
  </si>
  <si>
    <t>Lamb Leg Bless 2.2kg</t>
  </si>
  <si>
    <t>Succulent Beef Cubes Per Kg</t>
  </si>
  <si>
    <t>Feather Steaks per kg</t>
  </si>
  <si>
    <t>CM/NAS</t>
  </si>
  <si>
    <t>J31100276</t>
  </si>
  <si>
    <t>Beef Skirt Steak/kg</t>
  </si>
  <si>
    <t>FOGO GAUCHO</t>
  </si>
  <si>
    <t>Fresh Beef Picanha</t>
  </si>
  <si>
    <t>Silverside, Per Kg</t>
  </si>
  <si>
    <t>Rump Steak, Per Kg</t>
  </si>
  <si>
    <t>Fillet Head (Beef)/ Kg</t>
  </si>
  <si>
    <t>Beef Topside, Per Kg</t>
  </si>
  <si>
    <t>Rib Eye Stk Bone-In Portioned</t>
  </si>
  <si>
    <t>BC</t>
  </si>
  <si>
    <t>TRIMMED</t>
  </si>
  <si>
    <t>Beef Thick Flank</t>
  </si>
  <si>
    <t>NATURE VALLEY</t>
  </si>
  <si>
    <t>G5513</t>
  </si>
  <si>
    <t>Marinated Commercial Topside</t>
  </si>
  <si>
    <t>Belly Spare Ribs, per kg- xpt</t>
  </si>
  <si>
    <t>P-Belly B/less R/less /kg</t>
  </si>
  <si>
    <t>Lamb Hocks</t>
  </si>
  <si>
    <t>Pork Liver Per Kg</t>
  </si>
  <si>
    <t>Local Belly Spare Ribs/kg</t>
  </si>
  <si>
    <t>ANKOLE</t>
  </si>
  <si>
    <t>Pork Vikings Per Kg</t>
  </si>
  <si>
    <t>Beef Liver</t>
  </si>
  <si>
    <t>SLICED</t>
  </si>
  <si>
    <t>Pork Loin Bone-In Rind On</t>
  </si>
  <si>
    <t>Beef Fillet/Kg</t>
  </si>
  <si>
    <t>Shoulder Cuts (Offcuts)</t>
  </si>
  <si>
    <t>J31100355</t>
  </si>
  <si>
    <t>Cubed Meat on Bone - Beef /Kg</t>
  </si>
  <si>
    <t>Pork Loin Bone-in Rss Per Kg</t>
  </si>
  <si>
    <t>Cubed Bless Lamb (Diced) /kg</t>
  </si>
  <si>
    <t>Pork leg Bone-In</t>
  </si>
  <si>
    <t>PONDERS</t>
  </si>
  <si>
    <t>Ox-Tail per kg</t>
  </si>
  <si>
    <t>P-Belly Bone-In R-On /kg</t>
  </si>
  <si>
    <t>Pork Belly Boneless Rind On</t>
  </si>
  <si>
    <t>TALISMAN</t>
  </si>
  <si>
    <t>Steak Strips (Beef)</t>
  </si>
  <si>
    <t>CARNIVORE</t>
  </si>
  <si>
    <t>chilled</t>
  </si>
  <si>
    <t>Rolled Leg B/less R/On /kg</t>
  </si>
  <si>
    <t>Pork Ears, per kg</t>
  </si>
  <si>
    <t>HIGH PORT</t>
  </si>
  <si>
    <t>Shoulder B/In R/On /kg</t>
  </si>
  <si>
    <t>Gourmet</t>
  </si>
  <si>
    <t>Beef Sirloin, Per Kg</t>
  </si>
  <si>
    <t>BAMBARI</t>
  </si>
  <si>
    <t>G1980</t>
  </si>
  <si>
    <t>Reformed Lamb Shoulder Meat</t>
  </si>
  <si>
    <t>TCS</t>
  </si>
  <si>
    <t>ECOLOG</t>
  </si>
  <si>
    <t>Portioned Rump Steak /Kg</t>
  </si>
  <si>
    <t>Portioned Beef Striploin /kg</t>
  </si>
  <si>
    <t>Pork Neck Fillet, per kg</t>
  </si>
  <si>
    <t>Pork Knuckles per Kg</t>
  </si>
  <si>
    <t>SAFARI PARK</t>
  </si>
  <si>
    <t>Brisket (Rolled Beef) Per Kg</t>
  </si>
  <si>
    <t>SERENA</t>
  </si>
  <si>
    <t>Pork Loin B/less R/less</t>
  </si>
  <si>
    <t>4*250G</t>
  </si>
  <si>
    <t>GILANI</t>
  </si>
  <si>
    <t>STAFF</t>
  </si>
  <si>
    <t>J31100354</t>
  </si>
  <si>
    <t>Meat on Bone - Beef /kg</t>
  </si>
  <si>
    <t>Ox Tongue per kg</t>
  </si>
  <si>
    <t>Frozen Loin Chops BIn 500g</t>
  </si>
  <si>
    <t>RACK</t>
  </si>
  <si>
    <t>Whole Rib Eye Bless</t>
  </si>
  <si>
    <t>CHINNED</t>
  </si>
  <si>
    <t xml:space="preserve">Stocks </t>
  </si>
  <si>
    <t>Total  Stocks in Chiller/Blast</t>
  </si>
  <si>
    <t>Despatch [3535] - LOCAL</t>
  </si>
  <si>
    <t>Despatch [3600] _ EXPORT</t>
  </si>
  <si>
    <t>Transfer To Blast</t>
  </si>
  <si>
    <t>Transfer From Chiller C</t>
  </si>
  <si>
    <t>Key In Week Monday Date Below</t>
  </si>
  <si>
    <t>Click here to open Data Upload Dialog</t>
  </si>
  <si>
    <t>Returns From Other Depart</t>
  </si>
  <si>
    <t>Transfer to Sausage</t>
  </si>
  <si>
    <t>G1296</t>
  </si>
  <si>
    <t>Semi Lean Pork [Imported]</t>
  </si>
  <si>
    <t>G1295</t>
  </si>
  <si>
    <t>Streaky Bacon Fresh[Imp--&gt;Xpt]</t>
  </si>
  <si>
    <t>G5006</t>
  </si>
  <si>
    <t>Marinated Pork Loin for Chops</t>
  </si>
  <si>
    <t>G5004</t>
  </si>
  <si>
    <t>Marinated Pk Shoulder B'I R'ss</t>
  </si>
  <si>
    <t>SLICED &amp; ROLLED PRODUCTS</t>
  </si>
  <si>
    <t>MARINATED PRODUCTS</t>
  </si>
  <si>
    <t>G5001</t>
  </si>
  <si>
    <t>Marinated Pork Leg B'ss R'On</t>
  </si>
  <si>
    <t>G5002</t>
  </si>
  <si>
    <t>Marinated Pork Loin Chops</t>
  </si>
  <si>
    <t>G5003</t>
  </si>
  <si>
    <t>Marinated Pork Leg Steak</t>
  </si>
  <si>
    <t>G5005</t>
  </si>
  <si>
    <t>Marinated Pork Fillets</t>
  </si>
  <si>
    <t>G5007</t>
  </si>
  <si>
    <t>Marinated Leg B/R'ss for Cubes</t>
  </si>
  <si>
    <t>G5008</t>
  </si>
  <si>
    <t>Marinated PkShoulder for Cubes</t>
  </si>
  <si>
    <t>G5009</t>
  </si>
  <si>
    <t>Marinated Prime Chops</t>
  </si>
  <si>
    <t>G5010</t>
  </si>
  <si>
    <t>Marinated Pork Leg B'I R'O</t>
  </si>
  <si>
    <t>G5011</t>
  </si>
  <si>
    <t>Marinated Pork Shoulder Fillet</t>
  </si>
  <si>
    <t>G5012</t>
  </si>
  <si>
    <t>Marinated Pork Leg Reformed</t>
  </si>
  <si>
    <t>G5013</t>
  </si>
  <si>
    <t>Marinated P-Leg S/Side Steak</t>
  </si>
  <si>
    <t>G5014</t>
  </si>
  <si>
    <t>Marinated Pork Loin B'ss R'ss</t>
  </si>
  <si>
    <t>G5015</t>
  </si>
  <si>
    <t>Marinated PLoin B'sR'O 4 Chops</t>
  </si>
  <si>
    <t>G5016</t>
  </si>
  <si>
    <t>Marinated Pork Fillets [Tdn]</t>
  </si>
  <si>
    <t>G5017</t>
  </si>
  <si>
    <t>Marinated PLoin B'sR'O [Tdn]</t>
  </si>
  <si>
    <t>G5018</t>
  </si>
  <si>
    <t>Marinated Pk Loin B/R'ss [Tdn]</t>
  </si>
  <si>
    <t>G5019</t>
  </si>
  <si>
    <t>Marinated PLoin B'i/R's [Tdn]</t>
  </si>
  <si>
    <t>G5020</t>
  </si>
  <si>
    <t>Marinated PkBelly B'iR'O [Tdn]</t>
  </si>
  <si>
    <t>G5021</t>
  </si>
  <si>
    <t>Marinated PkBelly B'sR'O [Tdn]</t>
  </si>
  <si>
    <t>G5022</t>
  </si>
  <si>
    <t>Marntd Pk Rld Shd B'sR's [Tdn]</t>
  </si>
  <si>
    <t>G5023</t>
  </si>
  <si>
    <t>Marintd Belly Spare Ribs [Tdn]</t>
  </si>
  <si>
    <t>G5024</t>
  </si>
  <si>
    <t>Marinted Baby Spare Ribs [Tdn]</t>
  </si>
  <si>
    <t>G5025</t>
  </si>
  <si>
    <t>Marinated Pork Trimmings [Tdn]</t>
  </si>
  <si>
    <t>G5051</t>
  </si>
  <si>
    <t>Green Lean Pork [M], [Canning]</t>
  </si>
  <si>
    <t>Whole Rib Eye Bin</t>
  </si>
  <si>
    <t>mrs Corner</t>
  </si>
  <si>
    <t>ACACIA VILLAGE</t>
  </si>
  <si>
    <t>Stewing Beef Strips/Kg</t>
  </si>
  <si>
    <t>AERO CLUB</t>
  </si>
  <si>
    <t>Eisbien (Hind shanks / Hock)</t>
  </si>
  <si>
    <t>location</t>
  </si>
  <si>
    <t>Remarks</t>
  </si>
  <si>
    <t>G|1229</t>
  </si>
  <si>
    <t>G|1276</t>
  </si>
  <si>
    <t>Report Prepared by Cecilia Mwaura</t>
  </si>
  <si>
    <t>Transfer t</t>
  </si>
  <si>
    <t>o Petffood</t>
  </si>
  <si>
    <t>By Product</t>
  </si>
  <si>
    <t>Fat Stripping Rinds</t>
  </si>
  <si>
    <t>Pork Tail</t>
  </si>
  <si>
    <t>Intake</t>
  </si>
  <si>
    <t>Slicing parts for slices, portions</t>
  </si>
  <si>
    <t>Baby Ribs</t>
  </si>
  <si>
    <t>Belly Spare Ribs</t>
  </si>
  <si>
    <t>Debone Pork Middle</t>
  </si>
  <si>
    <t>Main Product</t>
  </si>
  <si>
    <t>Rinds</t>
  </si>
  <si>
    <t>Debone Pork Shoulder</t>
  </si>
  <si>
    <t>Debone Pork Leg</t>
  </si>
  <si>
    <t>Breaking Pig, (Leg, Mdl, Shld)</t>
  </si>
  <si>
    <t>Behead Pig</t>
  </si>
  <si>
    <t>G1093</t>
  </si>
  <si>
    <t>Imported Pork Belly B'ss R'ss</t>
  </si>
  <si>
    <t>Soft Fat</t>
  </si>
  <si>
    <t>Debone Sow Leg</t>
  </si>
  <si>
    <t>Debone Sow Middle</t>
  </si>
  <si>
    <t>Behead Sow</t>
  </si>
  <si>
    <t>Debone Sow Shoulder</t>
  </si>
  <si>
    <t>IDT No</t>
  </si>
  <si>
    <t>Product Code</t>
  </si>
  <si>
    <t>Product</t>
  </si>
  <si>
    <t>Transfer To</t>
  </si>
  <si>
    <t>Issued Pieces</t>
  </si>
  <si>
    <t>Issued Weight</t>
  </si>
  <si>
    <t>Received Pieces</t>
  </si>
  <si>
    <t>Received Weight</t>
  </si>
  <si>
    <t>Export No</t>
  </si>
  <si>
    <t>Batch No</t>
  </si>
  <si>
    <t>Created By</t>
  </si>
  <si>
    <t>#</t>
  </si>
  <si>
    <t>Tnx id</t>
  </si>
  <si>
    <t>Code</t>
  </si>
  <si>
    <t>product</t>
  </si>
  <si>
    <t>Product Type</t>
  </si>
  <si>
    <t>Production Process</t>
  </si>
  <si>
    <t>Weight(kgs)</t>
  </si>
  <si>
    <t>Net Weight(kgs)</t>
  </si>
  <si>
    <t>No. of Crates</t>
  </si>
  <si>
    <t>No. of pieces</t>
  </si>
  <si>
    <t>Daily Pork Products Stocks 28-08-2023</t>
  </si>
  <si>
    <t>WEEK 35</t>
  </si>
  <si>
    <t>August-2023</t>
  </si>
  <si>
    <t>4*100G/SPURS</t>
  </si>
  <si>
    <t>Sliced Lamb Leg /kg (Std Spec)</t>
  </si>
  <si>
    <t>Pork Hearts</t>
  </si>
  <si>
    <t>SQUARE CAFE</t>
  </si>
  <si>
    <t>CM/NETTED</t>
  </si>
  <si>
    <t>ecolog</t>
  </si>
  <si>
    <t>CM/ ROLLED n NETTED</t>
  </si>
  <si>
    <t>KAI GLOBAL</t>
  </si>
  <si>
    <t>DFS</t>
  </si>
  <si>
    <t>Beef Cheek Meat/kg</t>
  </si>
  <si>
    <t>J31121050</t>
  </si>
  <si>
    <t>Frenched Lamb Loin Chops/kg</t>
  </si>
  <si>
    <t>5</t>
  </si>
  <si>
    <t>TPS</t>
  </si>
  <si>
    <t>SOUTH SUDAN</t>
  </si>
  <si>
    <t>FOOD &amp; LIBRARY</t>
  </si>
  <si>
    <t>WHOLE</t>
  </si>
  <si>
    <t>P D</t>
  </si>
  <si>
    <t>ROLLED/NETTED</t>
  </si>
  <si>
    <t>GOMA SERENA</t>
  </si>
  <si>
    <t>GEMA SERENA</t>
  </si>
  <si>
    <t>TRIBE</t>
  </si>
  <si>
    <t>300G</t>
  </si>
  <si>
    <t>qqqqqqqq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</si>
</sst>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_(* #,##0.00_);[Red]_(* \(#,##0.00\);_(* &quot;-&quot;??_);_(@_)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Garamond"/>
      <family val="1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Garamond"/>
      <family val="1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5" tint="0.59999389629810485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name val="Garamond"/>
      <family val="1"/>
    </font>
    <font>
      <b/>
      <sz val="12"/>
      <color theme="0"/>
      <name val="Garamond"/>
      <family val="1"/>
    </font>
    <font>
      <b/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89C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</fills>
  <borders count="51">
    <border>
      <left/>
      <right/>
      <top/>
      <bottom/>
      <diagonal/>
    </border>
    <border>
      <left style="hair">
        <color theme="5" tint="-0.24994659260841701"/>
      </left>
      <right style="hair">
        <color theme="5" tint="-0.24994659260841701"/>
      </right>
      <top/>
      <bottom style="hair">
        <color theme="5" tint="-0.24994659260841701"/>
      </bottom>
      <diagonal/>
    </border>
    <border>
      <left/>
      <right/>
      <top/>
      <bottom style="thick">
        <color theme="5" tint="-0.499984740745262"/>
      </bottom>
      <diagonal/>
    </border>
    <border>
      <left/>
      <right style="thin">
        <color indexed="64"/>
      </right>
      <top/>
      <bottom style="thick">
        <color theme="5" tint="-0.499984740745262"/>
      </bottom>
      <diagonal/>
    </border>
    <border>
      <left style="thin">
        <color theme="5" tint="-0.499984740745262"/>
      </left>
      <right/>
      <top/>
      <bottom style="thick">
        <color theme="5" tint="-0.499984740745262"/>
      </bottom>
      <diagonal/>
    </border>
    <border>
      <left/>
      <right/>
      <top style="thick">
        <color theme="5" tint="-0.499984740745262"/>
      </top>
      <bottom/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 style="hair">
        <color theme="5" tint="-0.24994659260841701"/>
      </left>
      <right/>
      <top/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 style="dotted">
        <color theme="5" tint="-0.499984740745262"/>
      </left>
      <right style="dotted">
        <color theme="5" tint="-0.499984740745262"/>
      </right>
      <top style="dotted">
        <color theme="5" tint="-0.499984740745262"/>
      </top>
      <bottom style="dotted">
        <color theme="5" tint="-0.499984740745262"/>
      </bottom>
      <diagonal/>
    </border>
    <border>
      <left style="hair">
        <color theme="5" tint="-0.24994659260841701"/>
      </left>
      <right style="hair">
        <color theme="5" tint="-0.24994659260841701"/>
      </right>
      <top/>
      <bottom style="thick">
        <color theme="5" tint="-0.24994659260841701"/>
      </bottom>
      <diagonal/>
    </border>
    <border>
      <left style="dotted">
        <color theme="5" tint="-0.499984740745262"/>
      </left>
      <right style="dotted">
        <color theme="5" tint="-0.499984740745262"/>
      </right>
      <top style="dotted">
        <color theme="5" tint="-0.499984740745262"/>
      </top>
      <bottom style="thick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thick">
        <color theme="5" tint="-0.24994659260841701"/>
      </bottom>
      <diagonal/>
    </border>
    <border>
      <left style="thin">
        <color theme="5" tint="-0.499984740745262"/>
      </left>
      <right/>
      <top/>
      <bottom/>
      <diagonal/>
    </border>
    <border>
      <left/>
      <right/>
      <top style="thick">
        <color theme="5" tint="-0.499984740745262"/>
      </top>
      <bottom style="thick">
        <color theme="5" tint="-0.499984740745262"/>
      </bottom>
      <diagonal/>
    </border>
    <border>
      <left style="thin">
        <color theme="5" tint="-0.499984740745262"/>
      </left>
      <right/>
      <top style="thick">
        <color theme="5" tint="-0.499984740745262"/>
      </top>
      <bottom style="thick">
        <color theme="5" tint="-0.499984740745262"/>
      </bottom>
      <diagonal/>
    </border>
    <border>
      <left/>
      <right style="thin">
        <color theme="5" tint="-0.499984740745262"/>
      </right>
      <top style="thick">
        <color theme="5" tint="-0.499984740745262"/>
      </top>
      <bottom style="thick">
        <color theme="5" tint="-0.499984740745262"/>
      </bottom>
      <diagonal/>
    </border>
    <border>
      <left style="thin">
        <color theme="5" tint="-0.499984740745262"/>
      </left>
      <right style="thin">
        <color theme="5" tint="-0.499984740745262"/>
      </right>
      <top style="thick">
        <color theme="5" tint="-0.499984740745262"/>
      </top>
      <bottom/>
      <diagonal/>
    </border>
    <border>
      <left style="thin">
        <color theme="5" tint="-0.499984740745262"/>
      </left>
      <right/>
      <top style="thick">
        <color theme="5" tint="-0.499984740745262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ck">
        <color theme="5" tint="-0.499984740745262"/>
      </top>
      <bottom style="thick">
        <color theme="5" tint="-0.499984740745262"/>
      </bottom>
      <diagonal/>
    </border>
    <border>
      <left/>
      <right style="thin">
        <color theme="5" tint="-0.499984740745262"/>
      </right>
      <top style="thick">
        <color theme="5" tint="-0.499984740745262"/>
      </top>
      <bottom/>
      <diagonal/>
    </border>
    <border>
      <left/>
      <right style="thin">
        <color theme="5" tint="-0.499984740745262"/>
      </right>
      <top/>
      <bottom style="thick">
        <color theme="5" tint="-0.499984740745262"/>
      </bottom>
      <diagonal/>
    </border>
    <border>
      <left style="hair">
        <color theme="5" tint="-0.24994659260841701"/>
      </left>
      <right style="hair">
        <color theme="5" tint="-0.24994659260841701"/>
      </right>
      <top style="thick">
        <color theme="5" tint="-0.499984740745262"/>
      </top>
      <bottom style="hair">
        <color theme="5" tint="-0.24994659260841701"/>
      </bottom>
      <diagonal/>
    </border>
    <border>
      <left style="dotted">
        <color theme="5" tint="-0.499984740745262"/>
      </left>
      <right style="dotted">
        <color theme="5" tint="-0.499984740745262"/>
      </right>
      <top style="dotted">
        <color theme="5" tint="-0.499984740745262"/>
      </top>
      <bottom style="thick">
        <color theme="5" tint="-0.499984740745262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thick">
        <color theme="5" tint="-0.499984740745262"/>
      </bottom>
      <diagonal/>
    </border>
    <border>
      <left style="hair">
        <color theme="5" tint="-0.24994659260841701"/>
      </left>
      <right style="hair">
        <color theme="5" tint="-0.24994659260841701"/>
      </right>
      <top/>
      <bottom style="thick">
        <color theme="5" tint="-0.499984740745262"/>
      </bottom>
      <diagonal/>
    </border>
    <border>
      <left style="hair">
        <color theme="5" tint="-0.24994659260841701"/>
      </left>
      <right style="medium">
        <color theme="5" tint="-0.499984740745262"/>
      </right>
      <top style="thick">
        <color theme="5" tint="-0.499984740745262"/>
      </top>
      <bottom style="hair">
        <color theme="5" tint="-0.24994659260841701"/>
      </bottom>
      <diagonal/>
    </border>
    <border>
      <left style="medium">
        <color theme="5" tint="-0.499984740745262"/>
      </left>
      <right style="dotted">
        <color theme="5" tint="-0.499984740745262"/>
      </right>
      <top style="dotted">
        <color theme="5" tint="-0.499984740745262"/>
      </top>
      <bottom style="dotted">
        <color theme="5" tint="-0.499984740745262"/>
      </bottom>
      <diagonal/>
    </border>
    <border>
      <left style="hair">
        <color theme="5" tint="-0.24994659260841701"/>
      </left>
      <right style="medium">
        <color theme="5" tint="-0.499984740745262"/>
      </right>
      <top/>
      <bottom style="hair">
        <color theme="5" tint="-0.24994659260841701"/>
      </bottom>
      <diagonal/>
    </border>
    <border>
      <left style="medium">
        <color theme="5" tint="-0.499984740745262"/>
      </left>
      <right style="dotted">
        <color theme="5" tint="-0.499984740745262"/>
      </right>
      <top style="dotted">
        <color theme="5" tint="-0.499984740745262"/>
      </top>
      <bottom style="thick">
        <color theme="5" tint="-0.499984740745262"/>
      </bottom>
      <diagonal/>
    </border>
    <border>
      <left style="hair">
        <color theme="5" tint="-0.24994659260841701"/>
      </left>
      <right style="medium">
        <color theme="5" tint="-0.499984740745262"/>
      </right>
      <top/>
      <bottom style="thick">
        <color theme="5" tint="-0.499984740745262"/>
      </bottom>
      <diagonal/>
    </border>
    <border>
      <left style="thick">
        <color theme="5" tint="-0.499984740745262"/>
      </left>
      <right style="medium">
        <color theme="5" tint="-0.499984740745262"/>
      </right>
      <top/>
      <bottom/>
      <diagonal/>
    </border>
    <border>
      <left style="thick">
        <color theme="5" tint="-0.499984740745262"/>
      </left>
      <right style="medium">
        <color theme="5" tint="-0.499984740745262"/>
      </right>
      <top/>
      <bottom style="medium">
        <color theme="5" tint="-0.499984740745262"/>
      </bottom>
      <diagonal/>
    </border>
    <border>
      <left/>
      <right/>
      <top style="thick">
        <color theme="5" tint="-0.499984740745262"/>
      </top>
      <bottom style="medium">
        <color indexed="64"/>
      </bottom>
      <diagonal/>
    </border>
    <border>
      <left style="thin">
        <color theme="5" tint="-0.499984740745262"/>
      </left>
      <right/>
      <top style="thick">
        <color theme="5" tint="-0.499984740745262"/>
      </top>
      <bottom style="medium">
        <color indexed="64"/>
      </bottom>
      <diagonal/>
    </border>
    <border>
      <left style="thin">
        <color theme="5" tint="-0.499984740745262"/>
      </left>
      <right style="thin">
        <color theme="5" tint="-0.499984740745262"/>
      </right>
      <top style="thick">
        <color theme="5" tint="-0.499984740745262"/>
      </top>
      <bottom style="medium">
        <color theme="5" tint="-0.499984740745262"/>
      </bottom>
      <diagonal/>
    </border>
    <border>
      <left style="dotted">
        <color theme="5" tint="-0.499984740745262"/>
      </left>
      <right style="dotted">
        <color theme="5" tint="-0.499984740745262"/>
      </right>
      <top/>
      <bottom style="dotted">
        <color theme="5" tint="-0.499984740745262"/>
      </bottom>
      <diagonal/>
    </border>
    <border>
      <left/>
      <right style="hair">
        <color theme="5" tint="-0.24994659260841701"/>
      </right>
      <top/>
      <bottom style="hair">
        <color theme="5" tint="-0.24994659260841701"/>
      </bottom>
      <diagonal/>
    </border>
    <border>
      <left style="medium">
        <color theme="5" tint="-0.499984740745262"/>
      </left>
      <right style="dotted">
        <color theme="5" tint="-0.499984740745262"/>
      </right>
      <top/>
      <bottom style="dotted">
        <color theme="5" tint="-0.499984740745262"/>
      </bottom>
      <diagonal/>
    </border>
    <border>
      <left/>
      <right style="thin">
        <color theme="5" tint="-0.499984740745262"/>
      </right>
      <top style="thick">
        <color theme="5" tint="-0.499984740745262"/>
      </top>
      <bottom style="medium">
        <color indexed="64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/>
      <diagonal/>
    </border>
    <border>
      <left style="dotted">
        <color theme="5" tint="-0.499984740745262"/>
      </left>
      <right style="dotted">
        <color theme="5" tint="-0.499984740745262"/>
      </right>
      <top style="dotted">
        <color theme="5" tint="-0.499984740745262"/>
      </top>
      <bottom/>
      <diagonal/>
    </border>
    <border>
      <left style="hair">
        <color theme="5" tint="-0.24994659260841701"/>
      </left>
      <right/>
      <top/>
      <bottom/>
      <diagonal/>
    </border>
    <border>
      <left style="dotted">
        <color theme="5" tint="-0.499984740745262"/>
      </left>
      <right style="dotted">
        <color theme="5" tint="-0.499984740745262"/>
      </right>
      <top/>
      <bottom/>
      <diagonal/>
    </border>
    <border>
      <left style="hair">
        <color theme="5" tint="-0.24994659260841701"/>
      </left>
      <right style="hair">
        <color theme="5" tint="-0.24994659260841701"/>
      </right>
      <top/>
      <bottom style="thin">
        <color theme="5" tint="-0.499984740745262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thin">
        <color theme="5" tint="-0.499984740745262"/>
      </bottom>
      <diagonal/>
    </border>
    <border>
      <left style="dotted">
        <color theme="5" tint="-0.499984740745262"/>
      </left>
      <right style="dotted">
        <color theme="5" tint="-0.499984740745262"/>
      </right>
      <top style="dotted">
        <color theme="5" tint="-0.499984740745262"/>
      </top>
      <bottom style="thin">
        <color theme="5" tint="-0.499984740745262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thin">
        <color theme="5" tint="-0.499984740745262"/>
      </bottom>
      <diagonal/>
    </border>
    <border>
      <left/>
      <right/>
      <top style="hair">
        <color theme="5" tint="-0.24994659260841701"/>
      </top>
      <bottom style="thick">
        <color theme="5" tint="-0.24994659260841701"/>
      </bottom>
      <diagonal/>
    </border>
    <border>
      <left style="dotted">
        <color theme="5" tint="-0.499984740745262"/>
      </left>
      <right style="dotted">
        <color theme="5" tint="-0.499984740745262"/>
      </right>
      <top/>
      <bottom style="thin">
        <color theme="5" tint="-0.499984740745262"/>
      </bottom>
      <diagonal/>
    </border>
    <border>
      <left/>
      <right style="hair">
        <color theme="5" tint="-0.24994659260841701"/>
      </right>
      <top/>
      <bottom style="thin">
        <color theme="5" tint="-0.499984740745262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70">
    <xf numFmtId="0" fontId="0" fillId="0" borderId="0" xfId="0"/>
    <xf numFmtId="14" fontId="0" fillId="0" borderId="0" xfId="0" applyNumberFormat="1"/>
    <xf numFmtId="164" fontId="1" fillId="0" borderId="0" xfId="1" applyFont="1" applyFill="1"/>
    <xf numFmtId="164" fontId="0" fillId="0" borderId="0" xfId="1" applyFont="1" applyFill="1"/>
    <xf numFmtId="164" fontId="0" fillId="0" borderId="0" xfId="1" applyFont="1"/>
    <xf numFmtId="14" fontId="1" fillId="0" borderId="0" xfId="1" applyNumberFormat="1" applyFont="1"/>
    <xf numFmtId="14" fontId="0" fillId="0" borderId="0" xfId="1" applyNumberFormat="1" applyFont="1"/>
    <xf numFmtId="43" fontId="0" fillId="0" borderId="1" xfId="1" applyNumberFormat="1" applyFont="1" applyFill="1" applyBorder="1"/>
    <xf numFmtId="14" fontId="1" fillId="0" borderId="0" xfId="1" applyNumberFormat="1" applyFont="1" applyFill="1"/>
    <xf numFmtId="14" fontId="0" fillId="0" borderId="0" xfId="1" applyNumberFormat="1" applyFont="1" applyFill="1"/>
    <xf numFmtId="164" fontId="6" fillId="0" borderId="0" xfId="1" applyFont="1"/>
    <xf numFmtId="43" fontId="0" fillId="0" borderId="5" xfId="1" applyNumberFormat="1" applyFont="1" applyBorder="1"/>
    <xf numFmtId="43" fontId="0" fillId="0" borderId="8" xfId="1" applyNumberFormat="1" applyFont="1" applyFill="1" applyBorder="1"/>
    <xf numFmtId="165" fontId="8" fillId="0" borderId="9" xfId="1" applyNumberFormat="1" applyFont="1" applyFill="1" applyBorder="1" applyAlignment="1">
      <alignment horizontal="left"/>
    </xf>
    <xf numFmtId="165" fontId="2" fillId="0" borderId="9" xfId="1" applyNumberFormat="1" applyFont="1" applyFill="1" applyBorder="1" applyAlignment="1">
      <alignment horizontal="left"/>
    </xf>
    <xf numFmtId="164" fontId="8" fillId="0" borderId="9" xfId="1" applyFont="1" applyBorder="1"/>
    <xf numFmtId="164" fontId="2" fillId="0" borderId="9" xfId="1" applyFont="1" applyBorder="1"/>
    <xf numFmtId="164" fontId="8" fillId="0" borderId="9" xfId="1" applyFont="1" applyFill="1" applyBorder="1"/>
    <xf numFmtId="164" fontId="2" fillId="0" borderId="9" xfId="1" applyFont="1" applyFill="1" applyBorder="1"/>
    <xf numFmtId="164" fontId="1" fillId="0" borderId="0" xfId="1" applyFont="1" applyFill="1" applyAlignment="1">
      <alignment horizontal="center"/>
    </xf>
    <xf numFmtId="14" fontId="7" fillId="0" borderId="13" xfId="1" applyNumberFormat="1" applyFont="1" applyBorder="1" applyAlignment="1">
      <alignment horizontal="center"/>
    </xf>
    <xf numFmtId="14" fontId="7" fillId="0" borderId="0" xfId="1" applyNumberFormat="1" applyFont="1" applyBorder="1" applyAlignment="1">
      <alignment horizontal="center"/>
    </xf>
    <xf numFmtId="43" fontId="10" fillId="0" borderId="2" xfId="1" applyNumberFormat="1" applyFont="1" applyBorder="1" applyAlignment="1">
      <alignment horizontal="centerContinuous"/>
    </xf>
    <xf numFmtId="43" fontId="10" fillId="0" borderId="2" xfId="1" applyNumberFormat="1" applyFont="1" applyBorder="1" applyAlignment="1">
      <alignment horizontal="center"/>
    </xf>
    <xf numFmtId="164" fontId="10" fillId="0" borderId="0" xfId="1" applyFont="1"/>
    <xf numFmtId="43" fontId="0" fillId="2" borderId="1" xfId="1" applyNumberFormat="1" applyFont="1" applyFill="1" applyBorder="1" applyProtection="1"/>
    <xf numFmtId="14" fontId="9" fillId="0" borderId="2" xfId="1" applyNumberFormat="1" applyFont="1" applyFill="1" applyBorder="1" applyAlignment="1">
      <alignment horizontal="center"/>
    </xf>
    <xf numFmtId="164" fontId="8" fillId="0" borderId="23" xfId="1" applyFont="1" applyFill="1" applyBorder="1"/>
    <xf numFmtId="43" fontId="0" fillId="0" borderId="24" xfId="1" applyNumberFormat="1" applyFont="1" applyFill="1" applyBorder="1"/>
    <xf numFmtId="43" fontId="0" fillId="0" borderId="25" xfId="1" applyNumberFormat="1" applyFont="1" applyFill="1" applyBorder="1"/>
    <xf numFmtId="43" fontId="0" fillId="2" borderId="25" xfId="1" applyNumberFormat="1" applyFont="1" applyFill="1" applyBorder="1" applyProtection="1"/>
    <xf numFmtId="43" fontId="4" fillId="0" borderId="19" xfId="1" applyNumberFormat="1" applyFont="1" applyFill="1" applyBorder="1" applyAlignment="1">
      <alignment horizontal="center" textRotation="90" wrapText="1"/>
    </xf>
    <xf numFmtId="14" fontId="12" fillId="0" borderId="2" xfId="1" applyNumberFormat="1" applyFont="1" applyFill="1" applyBorder="1" applyAlignment="1">
      <alignment horizontal="center"/>
    </xf>
    <xf numFmtId="14" fontId="13" fillId="0" borderId="0" xfId="1" applyNumberFormat="1" applyFont="1" applyBorder="1" applyAlignment="1">
      <alignment horizontal="center"/>
    </xf>
    <xf numFmtId="43" fontId="15" fillId="0" borderId="5" xfId="1" applyNumberFormat="1" applyFont="1" applyBorder="1"/>
    <xf numFmtId="164" fontId="7" fillId="0" borderId="0" xfId="1" applyFont="1"/>
    <xf numFmtId="43" fontId="6" fillId="0" borderId="14" xfId="1" applyNumberFormat="1" applyFont="1" applyBorder="1" applyAlignment="1">
      <alignment horizontal="centerContinuous"/>
    </xf>
    <xf numFmtId="43" fontId="7" fillId="0" borderId="2" xfId="1" applyNumberFormat="1" applyFont="1" applyBorder="1" applyAlignment="1">
      <alignment horizontal="center"/>
    </xf>
    <xf numFmtId="43" fontId="6" fillId="0" borderId="15" xfId="1" applyNumberFormat="1" applyFont="1" applyBorder="1" applyAlignment="1"/>
    <xf numFmtId="43" fontId="6" fillId="0" borderId="14" xfId="1" applyNumberFormat="1" applyFont="1" applyBorder="1" applyAlignment="1"/>
    <xf numFmtId="43" fontId="6" fillId="0" borderId="16" xfId="1" applyNumberFormat="1" applyFont="1" applyBorder="1" applyAlignment="1"/>
    <xf numFmtId="43" fontId="6" fillId="0" borderId="15" xfId="1" quotePrefix="1" applyNumberFormat="1" applyFont="1" applyBorder="1" applyAlignment="1"/>
    <xf numFmtId="14" fontId="15" fillId="0" borderId="6" xfId="1" applyNumberFormat="1" applyFont="1" applyFill="1" applyBorder="1" applyProtection="1">
      <protection hidden="1"/>
    </xf>
    <xf numFmtId="165" fontId="8" fillId="0" borderId="9" xfId="1" applyNumberFormat="1" applyFont="1" applyFill="1" applyBorder="1" applyAlignment="1" applyProtection="1">
      <alignment horizontal="left"/>
      <protection hidden="1"/>
    </xf>
    <xf numFmtId="43" fontId="0" fillId="0" borderId="1" xfId="1" applyNumberFormat="1" applyFont="1" applyFill="1" applyBorder="1" applyProtection="1">
      <protection hidden="1"/>
    </xf>
    <xf numFmtId="164" fontId="8" fillId="0" borderId="9" xfId="1" applyFont="1" applyBorder="1" applyProtection="1">
      <protection hidden="1"/>
    </xf>
    <xf numFmtId="14" fontId="15" fillId="0" borderId="7" xfId="1" applyNumberFormat="1" applyFont="1" applyFill="1" applyBorder="1" applyProtection="1">
      <protection hidden="1"/>
    </xf>
    <xf numFmtId="164" fontId="8" fillId="0" borderId="9" xfId="1" applyFont="1" applyFill="1" applyBorder="1" applyProtection="1">
      <protection hidden="1"/>
    </xf>
    <xf numFmtId="164" fontId="8" fillId="0" borderId="11" xfId="1" applyFont="1" applyFill="1" applyBorder="1" applyProtection="1">
      <protection hidden="1"/>
    </xf>
    <xf numFmtId="43" fontId="0" fillId="0" borderId="10" xfId="1" applyNumberFormat="1" applyFont="1" applyFill="1" applyBorder="1" applyProtection="1">
      <protection hidden="1"/>
    </xf>
    <xf numFmtId="43" fontId="18" fillId="0" borderId="22" xfId="1" applyNumberFormat="1" applyFont="1" applyFill="1" applyBorder="1" applyProtection="1">
      <protection hidden="1"/>
    </xf>
    <xf numFmtId="43" fontId="18" fillId="0" borderId="1" xfId="1" applyNumberFormat="1" applyFont="1" applyFill="1" applyBorder="1" applyProtection="1">
      <protection hidden="1"/>
    </xf>
    <xf numFmtId="43" fontId="18" fillId="0" borderId="10" xfId="1" applyNumberFormat="1" applyFont="1" applyFill="1" applyBorder="1" applyProtection="1">
      <protection hidden="1"/>
    </xf>
    <xf numFmtId="2" fontId="0" fillId="4" borderId="0" xfId="1" applyNumberFormat="1" applyFont="1" applyFill="1" applyAlignment="1">
      <alignment horizontal="centerContinuous" vertical="distributed"/>
    </xf>
    <xf numFmtId="2" fontId="0" fillId="4" borderId="0" xfId="1" applyNumberFormat="1" applyFont="1" applyFill="1" applyAlignment="1" applyProtection="1">
      <alignment horizontal="centerContinuous" vertical="distributed"/>
      <protection locked="0"/>
    </xf>
    <xf numFmtId="2" fontId="15" fillId="4" borderId="0" xfId="1" applyNumberFormat="1" applyFont="1" applyFill="1" applyAlignment="1">
      <alignment horizontal="centerContinuous" vertical="distributed"/>
    </xf>
    <xf numFmtId="47" fontId="0" fillId="0" borderId="0" xfId="0" applyNumberFormat="1"/>
    <xf numFmtId="43" fontId="0" fillId="5" borderId="1" xfId="1" applyNumberFormat="1" applyFont="1" applyFill="1" applyBorder="1" applyProtection="1">
      <protection locked="0"/>
    </xf>
    <xf numFmtId="43" fontId="0" fillId="5" borderId="10" xfId="1" applyNumberFormat="1" applyFont="1" applyFill="1" applyBorder="1" applyProtection="1">
      <protection locked="0"/>
    </xf>
    <xf numFmtId="43" fontId="6" fillId="0" borderId="16" xfId="1" applyNumberFormat="1" applyFont="1" applyBorder="1" applyAlignment="1">
      <alignment horizontal="centerContinuous"/>
    </xf>
    <xf numFmtId="43" fontId="0" fillId="0" borderId="22" xfId="1" applyNumberFormat="1" applyFont="1" applyFill="1" applyBorder="1"/>
    <xf numFmtId="43" fontId="0" fillId="2" borderId="22" xfId="1" applyNumberFormat="1" applyFont="1" applyFill="1" applyBorder="1" applyProtection="1"/>
    <xf numFmtId="43" fontId="0" fillId="0" borderId="26" xfId="1" applyNumberFormat="1" applyFont="1" applyFill="1" applyBorder="1"/>
    <xf numFmtId="165" fontId="8" fillId="0" borderId="27" xfId="1" applyNumberFormat="1" applyFont="1" applyFill="1" applyBorder="1" applyAlignment="1">
      <alignment horizontal="left"/>
    </xf>
    <xf numFmtId="43" fontId="0" fillId="0" borderId="28" xfId="1" applyNumberFormat="1" applyFont="1" applyFill="1" applyBorder="1"/>
    <xf numFmtId="164" fontId="8" fillId="0" borderId="27" xfId="1" applyFont="1" applyBorder="1"/>
    <xf numFmtId="164" fontId="8" fillId="0" borderId="27" xfId="1" applyFont="1" applyFill="1" applyBorder="1"/>
    <xf numFmtId="164" fontId="8" fillId="0" borderId="29" xfId="1" applyFont="1" applyFill="1" applyBorder="1"/>
    <xf numFmtId="43" fontId="0" fillId="0" borderId="30" xfId="1" applyNumberFormat="1" applyFont="1" applyFill="1" applyBorder="1"/>
    <xf numFmtId="164" fontId="5" fillId="0" borderId="31" xfId="1" applyFont="1" applyFill="1" applyBorder="1"/>
    <xf numFmtId="164" fontId="5" fillId="0" borderId="32" xfId="1" applyFont="1" applyFill="1" applyBorder="1"/>
    <xf numFmtId="2" fontId="0" fillId="4" borderId="0" xfId="1" applyNumberFormat="1" applyFont="1" applyFill="1" applyAlignment="1" applyProtection="1">
      <alignment horizontal="centerContinuous" vertical="distributed"/>
    </xf>
    <xf numFmtId="43" fontId="6" fillId="0" borderId="14" xfId="1" applyNumberFormat="1" applyFont="1" applyBorder="1" applyAlignment="1" applyProtection="1">
      <alignment horizontal="centerContinuous"/>
    </xf>
    <xf numFmtId="14" fontId="20" fillId="0" borderId="17" xfId="1" applyNumberFormat="1" applyFont="1" applyFill="1" applyBorder="1" applyAlignment="1">
      <alignment horizontal="center" textRotation="90" wrapText="1"/>
    </xf>
    <xf numFmtId="164" fontId="20" fillId="0" borderId="17" xfId="1" applyFont="1" applyFill="1" applyBorder="1" applyAlignment="1">
      <alignment horizontal="center" textRotation="90" wrapText="1"/>
    </xf>
    <xf numFmtId="43" fontId="20" fillId="0" borderId="17" xfId="1" applyNumberFormat="1" applyFont="1" applyFill="1" applyBorder="1" applyAlignment="1">
      <alignment horizontal="center" textRotation="90" wrapText="1"/>
    </xf>
    <xf numFmtId="43" fontId="20" fillId="0" borderId="17" xfId="1" applyNumberFormat="1" applyFont="1" applyFill="1" applyBorder="1" applyAlignment="1" applyProtection="1">
      <alignment horizontal="center" textRotation="90" wrapText="1"/>
    </xf>
    <xf numFmtId="43" fontId="21" fillId="0" borderId="17" xfId="1" applyNumberFormat="1" applyFont="1" applyFill="1" applyBorder="1" applyAlignment="1">
      <alignment horizontal="center" textRotation="90" wrapText="1"/>
    </xf>
    <xf numFmtId="165" fontId="8" fillId="0" borderId="36" xfId="1" applyNumberFormat="1" applyFont="1" applyFill="1" applyBorder="1" applyAlignment="1" applyProtection="1">
      <alignment horizontal="left"/>
      <protection hidden="1"/>
    </xf>
    <xf numFmtId="164" fontId="5" fillId="0" borderId="5" xfId="1" applyFont="1" applyFill="1" applyBorder="1" applyAlignment="1" applyProtection="1">
      <alignment vertical="center"/>
      <protection hidden="1"/>
    </xf>
    <xf numFmtId="164" fontId="19" fillId="0" borderId="5" xfId="1" applyFont="1" applyFill="1" applyBorder="1" applyAlignment="1" applyProtection="1">
      <alignment horizontal="center"/>
      <protection hidden="1"/>
    </xf>
    <xf numFmtId="43" fontId="11" fillId="0" borderId="18" xfId="1" applyNumberFormat="1" applyFont="1" applyBorder="1" applyAlignment="1" applyProtection="1">
      <alignment horizontal="centerContinuous"/>
      <protection hidden="1"/>
    </xf>
    <xf numFmtId="43" fontId="11" fillId="0" borderId="5" xfId="1" applyNumberFormat="1" applyFont="1" applyBorder="1" applyAlignment="1" applyProtection="1">
      <alignment horizontal="centerContinuous" vertical="center"/>
      <protection hidden="1"/>
    </xf>
    <xf numFmtId="43" fontId="0" fillId="0" borderId="20" xfId="1" applyNumberFormat="1" applyFont="1" applyFill="1" applyBorder="1" applyAlignment="1" applyProtection="1">
      <alignment horizontal="centerContinuous"/>
      <protection hidden="1"/>
    </xf>
    <xf numFmtId="43" fontId="11" fillId="0" borderId="20" xfId="1" applyNumberFormat="1" applyFont="1" applyBorder="1" applyAlignment="1" applyProtection="1">
      <alignment horizontal="centerContinuous" vertical="center"/>
      <protection hidden="1"/>
    </xf>
    <xf numFmtId="43" fontId="0" fillId="0" borderId="5" xfId="1" applyNumberFormat="1" applyFont="1" applyFill="1" applyBorder="1" applyProtection="1">
      <protection hidden="1"/>
    </xf>
    <xf numFmtId="43" fontId="0" fillId="0" borderId="5" xfId="1" applyNumberFormat="1" applyFont="1" applyBorder="1" applyProtection="1">
      <protection hidden="1"/>
    </xf>
    <xf numFmtId="14" fontId="17" fillId="3" borderId="4" xfId="1" applyNumberFormat="1" applyFont="1" applyFill="1" applyBorder="1" applyAlignment="1" applyProtection="1">
      <alignment horizontal="centerContinuous"/>
      <protection locked="0" hidden="1"/>
    </xf>
    <xf numFmtId="14" fontId="7" fillId="3" borderId="2" xfId="1" applyNumberFormat="1" applyFont="1" applyFill="1" applyBorder="1" applyAlignment="1" applyProtection="1">
      <alignment horizontal="centerContinuous"/>
      <protection hidden="1"/>
    </xf>
    <xf numFmtId="43" fontId="11" fillId="0" borderId="4" xfId="1" applyNumberFormat="1" applyFont="1" applyBorder="1" applyAlignment="1" applyProtection="1">
      <alignment horizontal="center" vertical="center"/>
      <protection hidden="1"/>
    </xf>
    <xf numFmtId="43" fontId="11" fillId="0" borderId="2" xfId="1" applyNumberFormat="1" applyFont="1" applyBorder="1" applyAlignment="1" applyProtection="1">
      <alignment horizontal="center" vertical="center"/>
      <protection hidden="1"/>
    </xf>
    <xf numFmtId="43" fontId="6" fillId="0" borderId="2" xfId="1" applyNumberFormat="1" applyFont="1" applyFill="1" applyBorder="1" applyAlignment="1" applyProtection="1">
      <alignment horizontal="center"/>
      <protection hidden="1"/>
    </xf>
    <xf numFmtId="43" fontId="6" fillId="0" borderId="21" xfId="1" applyNumberFormat="1" applyFont="1" applyFill="1" applyBorder="1" applyAlignment="1" applyProtection="1">
      <alignment horizontal="center"/>
      <protection hidden="1"/>
    </xf>
    <xf numFmtId="43" fontId="6" fillId="0" borderId="2" xfId="1" applyNumberFormat="1" applyFont="1" applyFill="1" applyBorder="1" applyAlignment="1" applyProtection="1">
      <alignment horizontal="left"/>
      <protection hidden="1"/>
    </xf>
    <xf numFmtId="43" fontId="6" fillId="0" borderId="3" xfId="1" applyNumberFormat="1" applyFont="1" applyBorder="1" applyAlignment="1" applyProtection="1">
      <alignment horizontal="center"/>
      <protection hidden="1"/>
    </xf>
    <xf numFmtId="43" fontId="6" fillId="0" borderId="2" xfId="1" applyNumberFormat="1" applyFont="1" applyBorder="1" applyAlignment="1" applyProtection="1">
      <alignment horizontal="center"/>
      <protection hidden="1"/>
    </xf>
    <xf numFmtId="14" fontId="7" fillId="6" borderId="2" xfId="1" applyNumberFormat="1" applyFont="1" applyFill="1" applyBorder="1" applyAlignment="1" applyProtection="1">
      <alignment horizontal="centerContinuous"/>
      <protection hidden="1"/>
    </xf>
    <xf numFmtId="164" fontId="5" fillId="0" borderId="33" xfId="1" applyFont="1" applyFill="1" applyBorder="1" applyAlignment="1">
      <alignment horizontal="center" vertical="center"/>
    </xf>
    <xf numFmtId="164" fontId="5" fillId="0" borderId="33" xfId="1" applyFont="1" applyFill="1" applyBorder="1" applyAlignment="1">
      <alignment horizontal="center"/>
    </xf>
    <xf numFmtId="43" fontId="4" fillId="0" borderId="16" xfId="1" applyNumberFormat="1" applyFont="1" applyFill="1" applyBorder="1" applyAlignment="1">
      <alignment horizontal="center" textRotation="90" wrapText="1"/>
    </xf>
    <xf numFmtId="165" fontId="8" fillId="0" borderId="38" xfId="1" applyNumberFormat="1" applyFont="1" applyFill="1" applyBorder="1" applyAlignment="1">
      <alignment horizontal="left"/>
    </xf>
    <xf numFmtId="165" fontId="2" fillId="0" borderId="36" xfId="1" applyNumberFormat="1" applyFont="1" applyFill="1" applyBorder="1" applyAlignment="1">
      <alignment horizontal="left"/>
    </xf>
    <xf numFmtId="43" fontId="0" fillId="0" borderId="37" xfId="1" applyNumberFormat="1" applyFont="1" applyFill="1" applyBorder="1"/>
    <xf numFmtId="164" fontId="14" fillId="0" borderId="35" xfId="1" applyFont="1" applyFill="1" applyBorder="1" applyAlignment="1">
      <alignment horizontal="center" textRotation="90" wrapText="1"/>
    </xf>
    <xf numFmtId="164" fontId="4" fillId="0" borderId="35" xfId="1" applyFont="1" applyFill="1" applyBorder="1" applyAlignment="1">
      <alignment horizontal="center" textRotation="90" wrapText="1"/>
    </xf>
    <xf numFmtId="43" fontId="4" fillId="0" borderId="35" xfId="1" applyNumberFormat="1" applyFont="1" applyFill="1" applyBorder="1" applyAlignment="1">
      <alignment horizontal="center" textRotation="90" wrapText="1"/>
    </xf>
    <xf numFmtId="164" fontId="5" fillId="0" borderId="33" xfId="1" applyFont="1" applyFill="1" applyBorder="1" applyAlignment="1" applyProtection="1">
      <alignment vertical="center"/>
      <protection hidden="1"/>
    </xf>
    <xf numFmtId="164" fontId="19" fillId="0" borderId="33" xfId="1" applyFont="1" applyFill="1" applyBorder="1" applyAlignment="1" applyProtection="1">
      <alignment horizontal="center"/>
      <protection hidden="1"/>
    </xf>
    <xf numFmtId="43" fontId="11" fillId="0" borderId="34" xfId="1" applyNumberFormat="1" applyFont="1" applyBorder="1" applyAlignment="1" applyProtection="1">
      <alignment horizontal="centerContinuous"/>
      <protection hidden="1"/>
    </xf>
    <xf numFmtId="43" fontId="11" fillId="0" borderId="33" xfId="1" applyNumberFormat="1" applyFont="1" applyBorder="1" applyAlignment="1" applyProtection="1">
      <alignment horizontal="centerContinuous" vertical="center"/>
      <protection hidden="1"/>
    </xf>
    <xf numFmtId="43" fontId="0" fillId="0" borderId="39" xfId="1" applyNumberFormat="1" applyFont="1" applyFill="1" applyBorder="1" applyAlignment="1" applyProtection="1">
      <alignment horizontal="centerContinuous"/>
      <protection hidden="1"/>
    </xf>
    <xf numFmtId="43" fontId="11" fillId="0" borderId="39" xfId="1" applyNumberFormat="1" applyFont="1" applyBorder="1" applyAlignment="1" applyProtection="1">
      <alignment horizontal="centerContinuous" vertical="center"/>
      <protection hidden="1"/>
    </xf>
    <xf numFmtId="43" fontId="0" fillId="0" borderId="33" xfId="1" applyNumberFormat="1" applyFont="1" applyFill="1" applyBorder="1" applyProtection="1">
      <protection hidden="1"/>
    </xf>
    <xf numFmtId="43" fontId="0" fillId="0" borderId="33" xfId="1" applyNumberFormat="1" applyFont="1" applyBorder="1" applyProtection="1">
      <protection hidden="1"/>
    </xf>
    <xf numFmtId="43" fontId="6" fillId="0" borderId="18" xfId="1" applyNumberFormat="1" applyFont="1" applyBorder="1" applyAlignment="1"/>
    <xf numFmtId="43" fontId="6" fillId="0" borderId="18" xfId="1" quotePrefix="1" applyNumberFormat="1" applyFont="1" applyBorder="1" applyAlignment="1"/>
    <xf numFmtId="43" fontId="6" fillId="0" borderId="20" xfId="1" applyNumberFormat="1" applyFont="1" applyBorder="1" applyAlignment="1"/>
    <xf numFmtId="43" fontId="6" fillId="0" borderId="5" xfId="1" applyNumberFormat="1" applyFont="1" applyBorder="1" applyAlignment="1" applyProtection="1">
      <alignment horizontal="centerContinuous"/>
    </xf>
    <xf numFmtId="43" fontId="6" fillId="0" borderId="5" xfId="1" applyNumberFormat="1" applyFont="1" applyBorder="1" applyAlignment="1">
      <alignment horizontal="centerContinuous"/>
    </xf>
    <xf numFmtId="43" fontId="6" fillId="0" borderId="20" xfId="1" applyNumberFormat="1" applyFont="1" applyBorder="1" applyAlignment="1">
      <alignment horizontal="centerContinuous"/>
    </xf>
    <xf numFmtId="43" fontId="6" fillId="0" borderId="5" xfId="1" applyNumberFormat="1" applyFont="1" applyBorder="1" applyAlignment="1"/>
    <xf numFmtId="164" fontId="20" fillId="0" borderId="35" xfId="1" applyFont="1" applyFill="1" applyBorder="1" applyAlignment="1">
      <alignment horizontal="center" textRotation="90" wrapText="1"/>
    </xf>
    <xf numFmtId="43" fontId="20" fillId="0" borderId="35" xfId="1" applyNumberFormat="1" applyFont="1" applyFill="1" applyBorder="1" applyAlignment="1">
      <alignment horizontal="center" textRotation="90" wrapText="1"/>
    </xf>
    <xf numFmtId="43" fontId="20" fillId="0" borderId="35" xfId="1" applyNumberFormat="1" applyFont="1" applyFill="1" applyBorder="1" applyAlignment="1" applyProtection="1">
      <alignment horizontal="center" textRotation="90" wrapText="1"/>
    </xf>
    <xf numFmtId="14" fontId="15" fillId="0" borderId="40" xfId="1" applyNumberFormat="1" applyFont="1" applyFill="1" applyBorder="1" applyProtection="1">
      <protection hidden="1"/>
    </xf>
    <xf numFmtId="164" fontId="8" fillId="0" borderId="41" xfId="1" applyFont="1" applyFill="1" applyBorder="1" applyProtection="1">
      <protection hidden="1"/>
    </xf>
    <xf numFmtId="14" fontId="15" fillId="0" borderId="42" xfId="1" applyNumberFormat="1" applyFont="1" applyFill="1" applyBorder="1" applyProtection="1">
      <protection hidden="1"/>
    </xf>
    <xf numFmtId="164" fontId="8" fillId="0" borderId="43" xfId="1" applyFont="1" applyFill="1" applyBorder="1" applyProtection="1">
      <protection hidden="1"/>
    </xf>
    <xf numFmtId="14" fontId="15" fillId="0" borderId="45" xfId="1" applyNumberFormat="1" applyFont="1" applyFill="1" applyBorder="1" applyProtection="1">
      <protection hidden="1"/>
    </xf>
    <xf numFmtId="164" fontId="8" fillId="0" borderId="46" xfId="1" applyFont="1" applyFill="1" applyBorder="1" applyProtection="1">
      <protection hidden="1"/>
    </xf>
    <xf numFmtId="164" fontId="2" fillId="0" borderId="46" xfId="1" applyFont="1" applyFill="1" applyBorder="1" applyProtection="1">
      <protection hidden="1"/>
    </xf>
    <xf numFmtId="43" fontId="0" fillId="0" borderId="44" xfId="1" applyNumberFormat="1" applyFont="1" applyFill="1" applyBorder="1" applyProtection="1">
      <protection hidden="1"/>
    </xf>
    <xf numFmtId="43" fontId="0" fillId="5" borderId="44" xfId="1" applyNumberFormat="1" applyFont="1" applyFill="1" applyBorder="1" applyProtection="1">
      <protection locked="0"/>
    </xf>
    <xf numFmtId="14" fontId="15" fillId="0" borderId="48" xfId="1" applyNumberFormat="1" applyFont="1" applyFill="1" applyBorder="1" applyProtection="1">
      <protection hidden="1"/>
    </xf>
    <xf numFmtId="43" fontId="18" fillId="0" borderId="44" xfId="1" applyNumberFormat="1" applyFont="1" applyFill="1" applyBorder="1" applyProtection="1">
      <protection hidden="1"/>
    </xf>
    <xf numFmtId="43" fontId="18" fillId="5" borderId="44" xfId="1" applyNumberFormat="1" applyFont="1" applyFill="1" applyBorder="1" applyProtection="1">
      <protection locked="0"/>
    </xf>
    <xf numFmtId="164" fontId="8" fillId="0" borderId="49" xfId="1" applyFont="1" applyFill="1" applyBorder="1" applyProtection="1">
      <protection hidden="1"/>
    </xf>
    <xf numFmtId="164" fontId="2" fillId="0" borderId="49" xfId="1" applyFont="1" applyFill="1" applyBorder="1" applyProtection="1">
      <protection hidden="1"/>
    </xf>
    <xf numFmtId="14" fontId="7" fillId="0" borderId="2" xfId="1" applyNumberFormat="1" applyFont="1" applyBorder="1" applyAlignment="1" applyProtection="1">
      <alignment horizontal="center"/>
      <protection locked="0"/>
    </xf>
    <xf numFmtId="43" fontId="0" fillId="7" borderId="47" xfId="1" applyNumberFormat="1" applyFont="1" applyFill="1" applyBorder="1" applyProtection="1">
      <protection locked="0"/>
    </xf>
    <xf numFmtId="43" fontId="0" fillId="7" borderId="8" xfId="1" applyNumberFormat="1" applyFont="1" applyFill="1" applyBorder="1" applyProtection="1">
      <protection hidden="1"/>
    </xf>
    <xf numFmtId="43" fontId="18" fillId="7" borderId="47" xfId="1" applyNumberFormat="1" applyFont="1" applyFill="1" applyBorder="1" applyProtection="1">
      <protection locked="0"/>
    </xf>
    <xf numFmtId="43" fontId="0" fillId="7" borderId="8" xfId="1" applyNumberFormat="1" applyFont="1" applyFill="1" applyBorder="1" applyProtection="1">
      <protection locked="0"/>
    </xf>
    <xf numFmtId="43" fontId="0" fillId="7" borderId="37" xfId="1" applyNumberFormat="1" applyFont="1" applyFill="1" applyBorder="1" applyProtection="1">
      <protection locked="0"/>
    </xf>
    <xf numFmtId="43" fontId="0" fillId="7" borderId="12" xfId="1" applyNumberFormat="1" applyFont="1" applyFill="1" applyBorder="1" applyProtection="1">
      <protection locked="0"/>
    </xf>
    <xf numFmtId="43" fontId="18" fillId="7" borderId="50" xfId="1" applyNumberFormat="1" applyFont="1" applyFill="1" applyBorder="1" applyProtection="1">
      <protection locked="0"/>
    </xf>
    <xf numFmtId="43" fontId="20" fillId="0" borderId="20" xfId="1" applyNumberFormat="1" applyFont="1" applyFill="1" applyBorder="1" applyAlignment="1">
      <alignment horizontal="center" textRotation="90" wrapText="1"/>
    </xf>
    <xf numFmtId="43" fontId="0" fillId="7" borderId="44" xfId="1" applyNumberFormat="1" applyFont="1" applyFill="1" applyBorder="1" applyProtection="1">
      <protection locked="0"/>
    </xf>
    <xf numFmtId="43" fontId="0" fillId="7" borderId="1" xfId="1" applyNumberFormat="1" applyFont="1" applyFill="1" applyBorder="1" applyProtection="1">
      <protection locked="0"/>
    </xf>
    <xf numFmtId="43" fontId="18" fillId="7" borderId="44" xfId="1" applyNumberFormat="1" applyFont="1" applyFill="1" applyBorder="1" applyProtection="1">
      <protection locked="0"/>
    </xf>
    <xf numFmtId="43" fontId="0" fillId="7" borderId="10" xfId="1" applyNumberFormat="1" applyFont="1" applyFill="1" applyBorder="1" applyProtection="1">
      <protection locked="0"/>
    </xf>
    <xf numFmtId="43" fontId="0" fillId="7" borderId="44" xfId="1" applyNumberFormat="1" applyFont="1" applyFill="1" applyBorder="1" applyProtection="1">
      <protection hidden="1"/>
    </xf>
    <xf numFmtId="43" fontId="0" fillId="7" borderId="1" xfId="1" applyNumberFormat="1" applyFont="1" applyFill="1" applyBorder="1" applyProtection="1">
      <protection hidden="1"/>
    </xf>
    <xf numFmtId="43" fontId="18" fillId="7" borderId="44" xfId="1" applyNumberFormat="1" applyFont="1" applyFill="1" applyBorder="1" applyProtection="1">
      <protection hidden="1"/>
    </xf>
    <xf numFmtId="43" fontId="0" fillId="7" borderId="10" xfId="1" applyNumberFormat="1" applyFont="1" applyFill="1" applyBorder="1" applyProtection="1">
      <protection hidden="1"/>
    </xf>
    <xf numFmtId="0" fontId="22" fillId="0" borderId="0" xfId="0" applyFont="1"/>
    <xf numFmtId="18" fontId="0" fillId="0" borderId="0" xfId="0" applyNumberFormat="1"/>
    <xf numFmtId="2" fontId="0" fillId="4" borderId="2" xfId="1" applyNumberFormat="1" applyFont="1" applyFill="1" applyBorder="1" applyAlignment="1">
      <alignment horizontal="center" vertical="distributed"/>
    </xf>
    <xf numFmtId="43" fontId="6" fillId="0" borderId="15" xfId="1" applyNumberFormat="1" applyFont="1" applyBorder="1" applyAlignment="1">
      <alignment horizontal="center"/>
    </xf>
    <xf numFmtId="43" fontId="6" fillId="0" borderId="14" xfId="1" applyNumberFormat="1" applyFont="1" applyBorder="1" applyAlignment="1">
      <alignment horizontal="center"/>
    </xf>
    <xf numFmtId="43" fontId="6" fillId="0" borderId="5" xfId="1" applyNumberFormat="1" applyFont="1" applyBorder="1" applyAlignment="1">
      <alignment horizontal="center"/>
    </xf>
    <xf numFmtId="43" fontId="6" fillId="0" borderId="16" xfId="1" applyNumberFormat="1" applyFont="1" applyBorder="1" applyAlignment="1">
      <alignment horizontal="center"/>
    </xf>
    <xf numFmtId="43" fontId="11" fillId="0" borderId="34" xfId="1" applyNumberFormat="1" applyFont="1" applyBorder="1" applyAlignment="1">
      <alignment horizontal="center" vertical="center"/>
    </xf>
    <xf numFmtId="43" fontId="11" fillId="0" borderId="5" xfId="1" applyNumberFormat="1" applyFont="1" applyBorder="1" applyAlignment="1">
      <alignment horizontal="center" vertical="center"/>
    </xf>
    <xf numFmtId="43" fontId="11" fillId="0" borderId="33" xfId="1" applyNumberFormat="1" applyFont="1" applyBorder="1" applyAlignment="1">
      <alignment horizontal="center" vertical="center"/>
    </xf>
    <xf numFmtId="43" fontId="11" fillId="0" borderId="4" xfId="1" applyNumberFormat="1" applyFont="1" applyBorder="1" applyAlignment="1">
      <alignment horizontal="center" vertical="center"/>
    </xf>
    <xf numFmtId="43" fontId="11" fillId="0" borderId="2" xfId="1" applyNumberFormat="1" applyFont="1" applyBorder="1" applyAlignment="1">
      <alignment horizontal="center" vertical="center"/>
    </xf>
    <xf numFmtId="43" fontId="6" fillId="0" borderId="18" xfId="1" applyNumberFormat="1" applyFont="1" applyBorder="1" applyAlignment="1">
      <alignment horizontal="center"/>
    </xf>
    <xf numFmtId="43" fontId="6" fillId="0" borderId="18" xfId="1" quotePrefix="1" applyNumberFormat="1" applyFont="1" applyBorder="1" applyAlignment="1">
      <alignment horizontal="center"/>
    </xf>
    <xf numFmtId="43" fontId="6" fillId="0" borderId="20" xfId="1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5">
    <dxf>
      <numFmt numFmtId="166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/mm/yyyy"/>
      <fill>
        <patternFill patternType="none">
          <fgColor indexed="64"/>
          <bgColor indexed="65"/>
        </patternFill>
      </fill>
    </dxf>
    <dxf>
      <numFmt numFmtId="166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/mm/yyyy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/mm/yyyy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89C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23</xdr:col>
      <xdr:colOff>1211036</xdr:colOff>
      <xdr:row>0</xdr:row>
      <xdr:rowOff>320916</xdr:rowOff>
    </xdr:to>
    <xdr:sp macro="ShowFram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843643" y="0"/>
          <a:ext cx="17308286" cy="32091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KE" sz="1100">
            <a:ln w="19050">
              <a:solidFill>
                <a:srgbClr val="FF0000"/>
              </a:solidFill>
            </a:ln>
          </a:endParaRPr>
        </a:p>
      </xdr:txBody>
    </xdr:sp>
    <xdr:clientData fPrintsWithSheet="0"/>
  </xdr:twoCellAnchor>
  <xdr:twoCellAnchor>
    <xdr:from>
      <xdr:col>2</xdr:col>
      <xdr:colOff>1273969</xdr:colOff>
      <xdr:row>1</xdr:row>
      <xdr:rowOff>35719</xdr:rowOff>
    </xdr:from>
    <xdr:to>
      <xdr:col>2</xdr:col>
      <xdr:colOff>1476375</xdr:colOff>
      <xdr:row>1</xdr:row>
      <xdr:rowOff>333375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940844" y="381000"/>
          <a:ext cx="202406" cy="297656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1273969</xdr:colOff>
      <xdr:row>0</xdr:row>
      <xdr:rowOff>35719</xdr:rowOff>
    </xdr:from>
    <xdr:to>
      <xdr:col>1</xdr:col>
      <xdr:colOff>1476375</xdr:colOff>
      <xdr:row>0</xdr:row>
      <xdr:rowOff>333375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DBC31EAE-3ED3-4BC0-A5F0-B3C18B06B304}"/>
            </a:ext>
          </a:extLst>
        </xdr:cNvPr>
        <xdr:cNvSpPr/>
      </xdr:nvSpPr>
      <xdr:spPr>
        <a:xfrm>
          <a:off x="2950369" y="378619"/>
          <a:ext cx="202406" cy="297656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3:A12" totalsRowCount="1" headerRowDxfId="4" dataDxfId="3" totalsRowDxfId="2" headerRowCellStyle="Comma" dataCellStyle="Comma">
  <autoFilter ref="A3:A11" xr:uid="{00000000-0009-0000-0100-000003000000}"/>
  <tableColumns count="1">
    <tableColumn id="1" xr3:uid="{00000000-0010-0000-0000-000001000000}" name="Date Filter" dataDxfId="1" totalsRowDxfId="0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ItemsTable" displayName="ItemsTable" ref="A1:D404" totalsRowShown="0">
  <autoFilter ref="A1:D404" xr:uid="{00000000-0009-0000-0100-000004000000}"/>
  <tableColumns count="4">
    <tableColumn id="1" xr3:uid="{00000000-0010-0000-0100-000001000000}" name="FGItemNo"/>
    <tableColumn id="2" xr3:uid="{00000000-0010-0000-0100-000002000000}" name="WIPItemNo"/>
    <tableColumn id="3" xr3:uid="{00000000-0010-0000-0100-000003000000}" name="Item Description"/>
    <tableColumn id="4" xr3:uid="{00000000-0010-0000-0100-000004000000}" name="lo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hillerC">
    <pageSetUpPr fitToPage="1"/>
  </sheetPr>
  <dimension ref="A1:X1493"/>
  <sheetViews>
    <sheetView showGridLines="0" tabSelected="1" topLeftCell="B1" zoomScale="70" zoomScaleNormal="70" workbookViewId="0">
      <pane ySplit="5" topLeftCell="A28" activePane="bottomLeft" state="frozen"/>
      <selection pane="bottomLeft" activeCell="C3" sqref="C3"/>
    </sheetView>
  </sheetViews>
  <sheetFormatPr defaultColWidth="12.5703125" defaultRowHeight="15" customHeight="1" outlineLevelCol="1" x14ac:dyDescent="0.25"/>
  <cols>
    <col min="3" max="3" width="42.28515625" bestFit="1" customWidth="1"/>
    <col min="4" max="4" width="11.42578125" customWidth="1"/>
    <col min="5" max="5" width="11.42578125" hidden="1" customWidth="1" outlineLevel="1"/>
    <col min="6" max="6" width="11.42578125" customWidth="1" collapsed="1"/>
    <col min="7" max="12" width="11.42578125" customWidth="1"/>
    <col min="13" max="13" width="12.28515625" customWidth="1"/>
    <col min="14" max="15" width="11.42578125" customWidth="1"/>
    <col min="16" max="17" width="11.42578125" hidden="1" customWidth="1" outlineLevel="1"/>
    <col min="18" max="18" width="11.42578125" customWidth="1" collapsed="1"/>
    <col min="19" max="19" width="11.42578125" customWidth="1"/>
    <col min="20" max="20" width="11.42578125" customWidth="1" outlineLevel="1"/>
    <col min="21" max="21" width="12.42578125" customWidth="1"/>
    <col min="22" max="22" width="13.28515625" customWidth="1"/>
    <col min="23" max="23" width="12.85546875" hidden="1" customWidth="1"/>
    <col min="24" max="24" width="18.42578125" customWidth="1"/>
  </cols>
  <sheetData>
    <row r="1" spans="1:24" ht="27" customHeight="1" thickBot="1" x14ac:dyDescent="0.3">
      <c r="A1" s="157"/>
      <c r="B1" s="157"/>
      <c r="C1" s="53" t="s">
        <v>1529</v>
      </c>
      <c r="D1" s="53"/>
      <c r="E1" s="53"/>
      <c r="F1" s="53"/>
      <c r="G1" s="53"/>
      <c r="H1" s="71"/>
      <c r="I1" s="54"/>
      <c r="J1" s="54"/>
      <c r="K1" s="53"/>
      <c r="L1" s="53"/>
      <c r="M1" s="53"/>
      <c r="N1" s="53"/>
      <c r="O1" s="53"/>
      <c r="P1" s="53"/>
      <c r="Q1" s="53"/>
      <c r="R1" s="54"/>
      <c r="S1" s="54"/>
      <c r="T1" s="53"/>
      <c r="U1" s="53"/>
      <c r="V1" s="53"/>
      <c r="W1" s="55"/>
      <c r="X1" s="53"/>
    </row>
    <row r="2" spans="1:24" ht="47.25" thickTop="1" x14ac:dyDescent="0.7">
      <c r="A2" s="79" t="s">
        <v>1166</v>
      </c>
      <c r="B2" s="79"/>
      <c r="C2" s="80" t="s">
        <v>1528</v>
      </c>
      <c r="D2" s="81" t="str">
        <f>"Daily Pork Products Stocks"&amp;" "&amp; TEXT(_xlnm.Criteria,"dd-mm-yyyy")</f>
        <v>Daily Pork Products Stocks 04-09-2023</v>
      </c>
      <c r="E2" s="82"/>
      <c r="F2" s="82"/>
      <c r="G2" s="82"/>
      <c r="H2" s="83"/>
      <c r="I2" s="82"/>
      <c r="J2" s="82"/>
      <c r="K2" s="82"/>
      <c r="L2" s="82"/>
      <c r="M2" s="84"/>
      <c r="N2" s="83"/>
      <c r="O2" s="85"/>
      <c r="P2" s="86"/>
      <c r="Q2" s="86"/>
      <c r="R2" s="86"/>
      <c r="S2" s="86"/>
      <c r="T2" s="86"/>
      <c r="U2" s="86"/>
      <c r="V2" s="86"/>
      <c r="W2" s="34"/>
      <c r="X2" s="86"/>
    </row>
    <row r="3" spans="1:24" ht="21.75" customHeight="1" thickBot="1" x14ac:dyDescent="0.4">
      <c r="A3" s="87">
        <v>45173</v>
      </c>
      <c r="B3" s="88"/>
      <c r="C3" s="138" t="s">
        <v>1671</v>
      </c>
      <c r="D3" s="89"/>
      <c r="E3" s="90"/>
      <c r="F3" s="90"/>
      <c r="G3" s="90"/>
      <c r="H3" s="91"/>
      <c r="I3" s="90"/>
      <c r="J3" s="90"/>
      <c r="K3" s="90"/>
      <c r="L3" s="90"/>
      <c r="M3" s="90"/>
      <c r="N3" s="92"/>
      <c r="O3" s="93" t="e">
        <f>"WEEK " &amp; _xlfn.ISOWEEKNUM(A14)</f>
        <v>#VALUE!</v>
      </c>
      <c r="P3" s="94"/>
      <c r="Q3" s="95"/>
      <c r="R3" s="95"/>
      <c r="S3" s="95"/>
      <c r="T3" s="95"/>
      <c r="U3" s="95" t="str">
        <f>TEXT(A14,"MMMM-YYYY")</f>
        <v>qqqqqqqq</v>
      </c>
      <c r="V3" s="95"/>
      <c r="W3" s="37"/>
      <c r="X3" s="95"/>
    </row>
    <row r="4" spans="1:24" ht="22.5" thickTop="1" thickBot="1" x14ac:dyDescent="0.4">
      <c r="A4" s="20"/>
      <c r="B4" s="21"/>
      <c r="C4" s="21"/>
      <c r="D4" s="38" t="s">
        <v>1407</v>
      </c>
      <c r="E4" s="40"/>
      <c r="F4" s="41" t="s">
        <v>1401</v>
      </c>
      <c r="G4" s="40"/>
      <c r="H4" s="72" t="s">
        <v>1410</v>
      </c>
      <c r="I4" s="36"/>
      <c r="J4" s="36"/>
      <c r="K4" s="36"/>
      <c r="L4" s="36"/>
      <c r="M4" s="36"/>
      <c r="N4" s="36"/>
      <c r="O4" s="59"/>
      <c r="P4" s="38" t="s">
        <v>1402</v>
      </c>
      <c r="Q4" s="39"/>
      <c r="R4" s="36" t="s">
        <v>1522</v>
      </c>
      <c r="S4" s="36"/>
      <c r="T4" s="59"/>
      <c r="U4" s="38" t="s">
        <v>1403</v>
      </c>
      <c r="V4" s="39"/>
      <c r="W4" s="35"/>
      <c r="X4" s="39"/>
    </row>
    <row r="5" spans="1:24" ht="117.75" thickTop="1" x14ac:dyDescent="0.25">
      <c r="A5" s="73" t="s">
        <v>403</v>
      </c>
      <c r="B5" s="74" t="s">
        <v>496</v>
      </c>
      <c r="C5" s="74" t="s">
        <v>497</v>
      </c>
      <c r="D5" s="75" t="s">
        <v>1167</v>
      </c>
      <c r="E5" s="75" t="s">
        <v>1392</v>
      </c>
      <c r="F5" s="75" t="s">
        <v>404</v>
      </c>
      <c r="G5" s="75" t="s">
        <v>1530</v>
      </c>
      <c r="H5" s="76" t="s">
        <v>1149</v>
      </c>
      <c r="I5" s="75" t="s">
        <v>1527</v>
      </c>
      <c r="J5" s="75" t="s">
        <v>1526</v>
      </c>
      <c r="K5" s="75" t="s">
        <v>1601</v>
      </c>
      <c r="L5" s="75" t="s">
        <v>1602</v>
      </c>
      <c r="M5" s="75" t="s">
        <v>1531</v>
      </c>
      <c r="N5" s="75" t="s">
        <v>1524</v>
      </c>
      <c r="O5" s="75" t="s">
        <v>1525</v>
      </c>
      <c r="P5" s="75" t="s">
        <v>1393</v>
      </c>
      <c r="Q5" s="75" t="s">
        <v>407</v>
      </c>
      <c r="R5" s="75" t="s">
        <v>1398</v>
      </c>
      <c r="S5" s="75" t="s">
        <v>1399</v>
      </c>
      <c r="T5" s="75" t="s">
        <v>1523</v>
      </c>
      <c r="U5" s="75" t="s">
        <v>1394</v>
      </c>
      <c r="V5" s="75" t="s">
        <v>1395</v>
      </c>
      <c r="W5" s="77" t="s">
        <v>1409</v>
      </c>
      <c r="X5" s="75" t="s">
        <v>1597</v>
      </c>
    </row>
    <row r="6" spans="1:24" ht="15.75" hidden="1" x14ac:dyDescent="0.25">
      <c r="A6" s="128" t="str">
        <f t="array" ref="A6:A253">C3</f>
        <v>qqqqqqqq</v>
      </c>
      <c r="B6" s="129"/>
      <c r="C6" s="130" t="s">
        <v>1178</v>
      </c>
      <c r="D6" s="139"/>
      <c r="E6" s="131">
        <f t="shared" ref="E6:E55" si="0">D6</f>
        <v>0</v>
      </c>
      <c r="F6" s="131">
        <f>SUMIFS(ProductionLines!$H:$H,ProductionLines!$C:$C,'Daily Pork Products Stocks'!$B6,ProductionLines!$K:$K,'Daily Pork Products Stocks'!$A6,ProductionLines!$E:$E,"&lt;&gt;Intake")</f>
        <v>0</v>
      </c>
      <c r="G6" s="132"/>
      <c r="H6" s="131">
        <f>SUMIFS(ProductionLines!$H:$H,ProductionLines!$C:$C,'Daily Pork Products Stocks'!$B6,ProductionLines!$K:$K,'Daily Pork Products Stocks'!$A6,ProductionLines!$E:$E,"Intake")</f>
        <v>0</v>
      </c>
      <c r="I6" s="147"/>
      <c r="J6" s="147"/>
      <c r="K6" s="147"/>
      <c r="L6" s="151"/>
      <c r="M6" s="131">
        <f>SUMIFS(TransfersEntries!$F:$F,TransfersEntries!$B:$B,$B6,TransfersEntries!$L:$L,"&gt;="&amp;'Daily Pork Products Stocks'!A6+0.25,TransfersEntries!$L:$L,"&lt;="&amp;'Daily Pork Products Stocks'!A6+1.25,TransfersEntries!$D:$D,"2055")</f>
        <v>0</v>
      </c>
      <c r="N6" s="131">
        <f>SUMIFS(TransfersEntries!$F:$F,TransfersEntries!$B:$B,INDEX(ItemTable!$A:$A,MATCH('Daily Pork Products Stocks'!B6,ItemTable!$B:$B,0)),TransfersEntries!$L:$L,"&gt;="&amp;'Daily Pork Products Stocks'!A6+0.25,TransfersEntries!$L:$L,"&lt;="&amp;'Daily Pork Products Stocks'!A6+1.25,TransfersEntries!$D:$D,"3535")</f>
        <v>0</v>
      </c>
      <c r="O6" s="131">
        <f>SUMIFS(TransfersEntries!$F:$F,TransfersEntries!$B:$B,INDEX(ItemTable!$A:$A,MATCH('Daily Pork Products Stocks'!B6,ItemTable!$B:$B,0)),TransfersEntries!$L:$L,"&gt;="&amp;'Daily Pork Products Stocks'!A6+0.25,TransfersEntries!$L:$L,"&lt;="&amp;'Daily Pork Products Stocks'!A6+1.25,TransfersEntries!$D:$D,"3600")</f>
        <v>0</v>
      </c>
      <c r="P6" s="131">
        <f t="shared" ref="P6:P55" si="1">D6+F6+G6-SUM(H6:O6)</f>
        <v>0</v>
      </c>
      <c r="Q6" s="131">
        <f t="shared" ref="Q6:Q55" si="2">E6+F6+G6-SUM(H6:O6)</f>
        <v>0</v>
      </c>
      <c r="R6" s="147"/>
      <c r="S6" s="147"/>
      <c r="T6" s="131">
        <f t="shared" ref="T6:T65" si="3">R6+S6</f>
        <v>0</v>
      </c>
      <c r="U6" s="131">
        <f t="shared" ref="U6:U55" si="4">T6-P6</f>
        <v>0</v>
      </c>
      <c r="V6" s="131">
        <f t="shared" ref="V6:V55" si="5">T6-Q6</f>
        <v>0</v>
      </c>
      <c r="W6" s="51" t="str">
        <f t="shared" ref="W6:W64" si="6">IF(SUM(ABS(D6),ABS(E6),ABS(F6),ABS(G6),ABS(H6),ABS(I6),ABS(J6),ABS(K6),ABS(L6),ABS(M6),ABS(N6),ABS(O6),ABS(P6),ABS(Q6),ABS(R6),ABS(S6),ABS(T6))=0,"Inactive","Active")</f>
        <v>Inactive</v>
      </c>
      <c r="X6" s="131"/>
    </row>
    <row r="7" spans="1:24" ht="15.75" hidden="1" x14ac:dyDescent="0.25">
      <c r="A7" s="42" t="str">
        <v>qqqqqqqq</v>
      </c>
      <c r="B7" s="43" t="s">
        <v>1179</v>
      </c>
      <c r="C7" s="43" t="s">
        <v>1180</v>
      </c>
      <c r="D7" s="140"/>
      <c r="E7" s="44">
        <f t="shared" si="0"/>
        <v>0</v>
      </c>
      <c r="F7" s="44">
        <f>SUMIFS(ProductionLines!$H:$H,ProductionLines!$C:$C,'Daily Pork Products Stocks'!$B7,ProductionLines!$K:$K,'Daily Pork Products Stocks'!$A7,ProductionLines!$E:$E,"&lt;&gt;Intake")</f>
        <v>0</v>
      </c>
      <c r="G7" s="57"/>
      <c r="H7" s="44">
        <f>SUMIFS(ProductionLines!$H:$H,ProductionLines!$C:$C,'Daily Pork Products Stocks'!$B7,ProductionLines!$K:$K,'Daily Pork Products Stocks'!$A7,ProductionLines!$E:$E,"Intake")</f>
        <v>0</v>
      </c>
      <c r="I7" s="148"/>
      <c r="J7" s="148"/>
      <c r="K7" s="148"/>
      <c r="L7" s="152"/>
      <c r="M7" s="44">
        <f>SUMIFS(TransfersEntries!$F:$F,TransfersEntries!$B:$B,$B7,TransfersEntries!$L:$L,"&gt;="&amp;'Daily Pork Products Stocks'!A7+0.25,TransfersEntries!$L:$L,"&lt;="&amp;'Daily Pork Products Stocks'!A7+1.25,TransfersEntries!$D:$D,"2055")</f>
        <v>0</v>
      </c>
      <c r="N7" s="44">
        <f>SUMIFS(TransfersEntries!$F:$F,TransfersEntries!$B:$B,INDEX(ItemTable!$A:$A,MATCH('Daily Pork Products Stocks'!B7,ItemTable!$B:$B,0)),TransfersEntries!$L:$L,"&gt;="&amp;'Daily Pork Products Stocks'!A7+0.25,TransfersEntries!$L:$L,"&lt;="&amp;'Daily Pork Products Stocks'!A7+1.25,TransfersEntries!$D:$D,"3535")</f>
        <v>0</v>
      </c>
      <c r="O7" s="44">
        <f>SUMIFS(TransfersEntries!$F:$F,TransfersEntries!$B:$B,INDEX(ItemTable!$A:$A,MATCH('Daily Pork Products Stocks'!B7,ItemTable!$B:$B,0)),TransfersEntries!$L:$L,"&gt;="&amp;'Daily Pork Products Stocks'!A7+0.25,TransfersEntries!$L:$L,"&lt;="&amp;'Daily Pork Products Stocks'!A7+1.25,TransfersEntries!$D:$D,"3600")</f>
        <v>0</v>
      </c>
      <c r="P7" s="44">
        <f t="shared" si="1"/>
        <v>0</v>
      </c>
      <c r="Q7" s="44">
        <f t="shared" si="2"/>
        <v>0</v>
      </c>
      <c r="R7" s="148"/>
      <c r="S7" s="148"/>
      <c r="T7" s="44">
        <f t="shared" si="3"/>
        <v>0</v>
      </c>
      <c r="U7" s="44">
        <f t="shared" si="4"/>
        <v>0</v>
      </c>
      <c r="V7" s="44">
        <f t="shared" si="5"/>
        <v>0</v>
      </c>
      <c r="W7" s="51" t="str">
        <f t="shared" si="6"/>
        <v>Inactive</v>
      </c>
      <c r="X7" s="44"/>
    </row>
    <row r="8" spans="1:24" ht="15.75" hidden="1" x14ac:dyDescent="0.25">
      <c r="A8" s="42" t="str">
        <v>qqqqqqqq</v>
      </c>
      <c r="B8" s="43" t="s">
        <v>1181</v>
      </c>
      <c r="C8" s="43" t="s">
        <v>1182</v>
      </c>
      <c r="D8" s="140"/>
      <c r="E8" s="44">
        <f t="shared" si="0"/>
        <v>0</v>
      </c>
      <c r="F8" s="44">
        <f>SUMIFS(ProductionLines!$H:$H,ProductionLines!$C:$C,'Daily Pork Products Stocks'!$B8,ProductionLines!$K:$K,'Daily Pork Products Stocks'!$A8,ProductionLines!$E:$E,"&lt;&gt;Intake")</f>
        <v>0</v>
      </c>
      <c r="G8" s="57"/>
      <c r="H8" s="44">
        <f>SUMIFS(ProductionLines!$H:$H,ProductionLines!$C:$C,'Daily Pork Products Stocks'!$B8,ProductionLines!$K:$K,'Daily Pork Products Stocks'!$A8,ProductionLines!$E:$E,"Intake")</f>
        <v>0</v>
      </c>
      <c r="I8" s="148"/>
      <c r="J8" s="148"/>
      <c r="K8" s="148"/>
      <c r="L8" s="152"/>
      <c r="M8" s="44">
        <f>SUMIFS(TransfersEntries!$F:$F,TransfersEntries!$B:$B,$B8,TransfersEntries!$L:$L,"&gt;="&amp;'Daily Pork Products Stocks'!A8+0.25,TransfersEntries!$L:$L,"&lt;="&amp;'Daily Pork Products Stocks'!A8+1.25,TransfersEntries!$D:$D,"2055")</f>
        <v>0</v>
      </c>
      <c r="N8" s="44">
        <f>SUMIFS(TransfersEntries!$F:$F,TransfersEntries!$B:$B,INDEX(ItemTable!$A:$A,MATCH('Daily Pork Products Stocks'!B8,ItemTable!$B:$B,0)),TransfersEntries!$L:$L,"&gt;="&amp;'Daily Pork Products Stocks'!A8+0.25,TransfersEntries!$L:$L,"&lt;="&amp;'Daily Pork Products Stocks'!A8+1.25,TransfersEntries!$D:$D,"3535")</f>
        <v>0</v>
      </c>
      <c r="O8" s="44">
        <f>SUMIFS(TransfersEntries!$F:$F,TransfersEntries!$B:$B,INDEX(ItemTable!$A:$A,MATCH('Daily Pork Products Stocks'!B8,ItemTable!$B:$B,0)),TransfersEntries!$L:$L,"&gt;="&amp;'Daily Pork Products Stocks'!A8+0.25,TransfersEntries!$L:$L,"&lt;="&amp;'Daily Pork Products Stocks'!A8+1.25,TransfersEntries!$D:$D,"3600")</f>
        <v>0</v>
      </c>
      <c r="P8" s="44">
        <f t="shared" si="1"/>
        <v>0</v>
      </c>
      <c r="Q8" s="44">
        <f t="shared" si="2"/>
        <v>0</v>
      </c>
      <c r="R8" s="148"/>
      <c r="S8" s="148"/>
      <c r="T8" s="44">
        <f t="shared" si="3"/>
        <v>0</v>
      </c>
      <c r="U8" s="44">
        <f t="shared" si="4"/>
        <v>0</v>
      </c>
      <c r="V8" s="44">
        <f t="shared" si="5"/>
        <v>0</v>
      </c>
      <c r="W8" s="51" t="str">
        <f t="shared" si="6"/>
        <v>Inactive</v>
      </c>
      <c r="X8" s="44"/>
    </row>
    <row r="9" spans="1:24" ht="15.75" hidden="1" x14ac:dyDescent="0.25">
      <c r="A9" s="42" t="str">
        <v>qqqqqqqq</v>
      </c>
      <c r="B9" s="43" t="s">
        <v>4</v>
      </c>
      <c r="C9" s="43" t="s">
        <v>1183</v>
      </c>
      <c r="D9" s="140"/>
      <c r="E9" s="44">
        <f t="shared" si="0"/>
        <v>0</v>
      </c>
      <c r="F9" s="44">
        <f>SUMIFS(ProductionLines!$H:$H,ProductionLines!$C:$C,'Daily Pork Products Stocks'!$B9,ProductionLines!$K:$K,'Daily Pork Products Stocks'!$A9,ProductionLines!$E:$E,"&lt;&gt;Intake")</f>
        <v>0</v>
      </c>
      <c r="G9" s="57"/>
      <c r="H9" s="44">
        <f>SUMIFS(ProductionLines!$H:$H,ProductionLines!$C:$C,'Daily Pork Products Stocks'!$B9,ProductionLines!$K:$K,'Daily Pork Products Stocks'!$A9,ProductionLines!$E:$E,"Intake")</f>
        <v>0</v>
      </c>
      <c r="I9" s="148"/>
      <c r="J9" s="148"/>
      <c r="K9" s="148"/>
      <c r="L9" s="152"/>
      <c r="M9" s="44">
        <f>SUMIFS(TransfersEntries!$F:$F,TransfersEntries!$B:$B,$B9,TransfersEntries!$L:$L,"&gt;="&amp;'Daily Pork Products Stocks'!A9+0.25,TransfersEntries!$L:$L,"&lt;="&amp;'Daily Pork Products Stocks'!A9+1.25,TransfersEntries!$D:$D,"2055")</f>
        <v>0</v>
      </c>
      <c r="N9" s="44">
        <f>SUMIFS(TransfersEntries!$F:$F,TransfersEntries!$B:$B,INDEX(ItemTable!$A:$A,MATCH('Daily Pork Products Stocks'!B9,ItemTable!$B:$B,0)),TransfersEntries!$L:$L,"&gt;="&amp;'Daily Pork Products Stocks'!A9+0.25,TransfersEntries!$L:$L,"&lt;="&amp;'Daily Pork Products Stocks'!A9+1.25,TransfersEntries!$D:$D,"3535")</f>
        <v>0</v>
      </c>
      <c r="O9" s="44">
        <f>SUMIFS(TransfersEntries!$F:$F,TransfersEntries!$B:$B,INDEX(ItemTable!$A:$A,MATCH('Daily Pork Products Stocks'!B9,ItemTable!$B:$B,0)),TransfersEntries!$L:$L,"&gt;="&amp;'Daily Pork Products Stocks'!A9+0.25,TransfersEntries!$L:$L,"&lt;="&amp;'Daily Pork Products Stocks'!A9+1.25,TransfersEntries!$D:$D,"3600")</f>
        <v>0</v>
      </c>
      <c r="P9" s="44">
        <f t="shared" si="1"/>
        <v>0</v>
      </c>
      <c r="Q9" s="44">
        <f t="shared" si="2"/>
        <v>0</v>
      </c>
      <c r="R9" s="148"/>
      <c r="S9" s="148"/>
      <c r="T9" s="44">
        <f t="shared" si="3"/>
        <v>0</v>
      </c>
      <c r="U9" s="44">
        <f t="shared" si="4"/>
        <v>0</v>
      </c>
      <c r="V9" s="44">
        <f t="shared" si="5"/>
        <v>0</v>
      </c>
      <c r="W9" s="51" t="str">
        <f t="shared" si="6"/>
        <v>Inactive</v>
      </c>
      <c r="X9" s="44"/>
    </row>
    <row r="10" spans="1:24" ht="15.75" hidden="1" x14ac:dyDescent="0.25">
      <c r="A10" s="42" t="str">
        <v>qqqqqqqq</v>
      </c>
      <c r="B10" s="43" t="s">
        <v>1184</v>
      </c>
      <c r="C10" s="43" t="s">
        <v>1185</v>
      </c>
      <c r="D10" s="140"/>
      <c r="E10" s="44">
        <f t="shared" si="0"/>
        <v>0</v>
      </c>
      <c r="F10" s="44">
        <f>SUMIFS(ProductionLines!$H:$H,ProductionLines!$C:$C,'Daily Pork Products Stocks'!$B10,ProductionLines!$K:$K,'Daily Pork Products Stocks'!$A10,ProductionLines!$E:$E,"&lt;&gt;Intake")</f>
        <v>0</v>
      </c>
      <c r="G10" s="57"/>
      <c r="H10" s="44">
        <f>SUMIFS(ProductionLines!$H:$H,ProductionLines!$C:$C,'Daily Pork Products Stocks'!$B10,ProductionLines!$K:$K,'Daily Pork Products Stocks'!$A10,ProductionLines!$E:$E,"Intake")</f>
        <v>0</v>
      </c>
      <c r="I10" s="148"/>
      <c r="J10" s="148"/>
      <c r="K10" s="148"/>
      <c r="L10" s="152"/>
      <c r="M10" s="44">
        <f>SUMIFS(TransfersEntries!$F:$F,TransfersEntries!$B:$B,$B10,TransfersEntries!$L:$L,"&gt;="&amp;'Daily Pork Products Stocks'!A10+0.25,TransfersEntries!$L:$L,"&lt;="&amp;'Daily Pork Products Stocks'!A10+1.25,TransfersEntries!$D:$D,"2055")</f>
        <v>0</v>
      </c>
      <c r="N10" s="44">
        <f>SUMIFS(TransfersEntries!$F:$F,TransfersEntries!$B:$B,INDEX(ItemTable!$A:$A,MATCH('Daily Pork Products Stocks'!B10,ItemTable!$B:$B,0)),TransfersEntries!$L:$L,"&gt;="&amp;'Daily Pork Products Stocks'!A10+0.25,TransfersEntries!$L:$L,"&lt;="&amp;'Daily Pork Products Stocks'!A10+1.25,TransfersEntries!$D:$D,"3535")</f>
        <v>0</v>
      </c>
      <c r="O10" s="44">
        <f>SUMIFS(TransfersEntries!$F:$F,TransfersEntries!$B:$B,INDEX(ItemTable!$A:$A,MATCH('Daily Pork Products Stocks'!B10,ItemTable!$B:$B,0)),TransfersEntries!$L:$L,"&gt;="&amp;'Daily Pork Products Stocks'!A10+0.25,TransfersEntries!$L:$L,"&lt;="&amp;'Daily Pork Products Stocks'!A10+1.25,TransfersEntries!$D:$D,"3600")</f>
        <v>0</v>
      </c>
      <c r="P10" s="44">
        <f t="shared" si="1"/>
        <v>0</v>
      </c>
      <c r="Q10" s="44">
        <f t="shared" si="2"/>
        <v>0</v>
      </c>
      <c r="R10" s="148"/>
      <c r="S10" s="148"/>
      <c r="T10" s="44">
        <f t="shared" si="3"/>
        <v>0</v>
      </c>
      <c r="U10" s="44">
        <f t="shared" si="4"/>
        <v>0</v>
      </c>
      <c r="V10" s="44">
        <f t="shared" si="5"/>
        <v>0</v>
      </c>
      <c r="W10" s="51" t="str">
        <f t="shared" si="6"/>
        <v>Inactive</v>
      </c>
      <c r="X10" s="44"/>
    </row>
    <row r="11" spans="1:24" ht="15.75" hidden="1" x14ac:dyDescent="0.25">
      <c r="A11" s="42" t="str">
        <v>qqqqqqqq</v>
      </c>
      <c r="B11" s="43" t="s">
        <v>1186</v>
      </c>
      <c r="C11" s="43" t="s">
        <v>1187</v>
      </c>
      <c r="D11" s="140"/>
      <c r="E11" s="44">
        <f t="shared" si="0"/>
        <v>0</v>
      </c>
      <c r="F11" s="44">
        <f>SUMIFS(ProductionLines!$H:$H,ProductionLines!$C:$C,'Daily Pork Products Stocks'!$B11,ProductionLines!$K:$K,'Daily Pork Products Stocks'!$A11,ProductionLines!$E:$E,"&lt;&gt;Intake")</f>
        <v>0</v>
      </c>
      <c r="G11" s="57"/>
      <c r="H11" s="44">
        <f>SUMIFS(ProductionLines!$H:$H,ProductionLines!$C:$C,'Daily Pork Products Stocks'!$B11,ProductionLines!$K:$K,'Daily Pork Products Stocks'!$A11,ProductionLines!$E:$E,"Intake")</f>
        <v>0</v>
      </c>
      <c r="I11" s="148"/>
      <c r="J11" s="148"/>
      <c r="K11" s="148"/>
      <c r="L11" s="152"/>
      <c r="M11" s="44">
        <f>SUMIFS(TransfersEntries!$F:$F,TransfersEntries!$B:$B,$B11,TransfersEntries!$L:$L,"&gt;="&amp;'Daily Pork Products Stocks'!A11+0.25,TransfersEntries!$L:$L,"&lt;="&amp;'Daily Pork Products Stocks'!A11+1.25,TransfersEntries!$D:$D,"2055")</f>
        <v>0</v>
      </c>
      <c r="N11" s="44">
        <f>SUMIFS(TransfersEntries!$F:$F,TransfersEntries!$B:$B,INDEX(ItemTable!$A:$A,MATCH('Daily Pork Products Stocks'!B11,ItemTable!$B:$B,0)),TransfersEntries!$L:$L,"&gt;="&amp;'Daily Pork Products Stocks'!A11+0.25,TransfersEntries!$L:$L,"&lt;="&amp;'Daily Pork Products Stocks'!A11+1.25,TransfersEntries!$D:$D,"3535")</f>
        <v>0</v>
      </c>
      <c r="O11" s="44">
        <f>SUMIFS(TransfersEntries!$F:$F,TransfersEntries!$B:$B,INDEX(ItemTable!$A:$A,MATCH('Daily Pork Products Stocks'!B11,ItemTable!$B:$B,0)),TransfersEntries!$L:$L,"&gt;="&amp;'Daily Pork Products Stocks'!A11+0.25,TransfersEntries!$L:$L,"&lt;="&amp;'Daily Pork Products Stocks'!A11+1.25,TransfersEntries!$D:$D,"3600")</f>
        <v>0</v>
      </c>
      <c r="P11" s="44">
        <f t="shared" si="1"/>
        <v>0</v>
      </c>
      <c r="Q11" s="44">
        <f t="shared" si="2"/>
        <v>0</v>
      </c>
      <c r="R11" s="148"/>
      <c r="S11" s="148"/>
      <c r="T11" s="44">
        <f t="shared" si="3"/>
        <v>0</v>
      </c>
      <c r="U11" s="44">
        <f t="shared" si="4"/>
        <v>0</v>
      </c>
      <c r="V11" s="44">
        <f t="shared" si="5"/>
        <v>0</v>
      </c>
      <c r="W11" s="51" t="str">
        <f t="shared" si="6"/>
        <v>Inactive</v>
      </c>
      <c r="X11" s="44"/>
    </row>
    <row r="12" spans="1:24" ht="15.75" hidden="1" x14ac:dyDescent="0.25">
      <c r="A12" s="42" t="str">
        <v>qqqqqqqq</v>
      </c>
      <c r="B12" s="43" t="s">
        <v>3</v>
      </c>
      <c r="C12" s="43" t="s">
        <v>1188</v>
      </c>
      <c r="D12" s="140"/>
      <c r="E12" s="44">
        <f t="shared" si="0"/>
        <v>0</v>
      </c>
      <c r="F12" s="44">
        <f>SUMIFS(ProductionLines!$H:$H,ProductionLines!$C:$C,'Daily Pork Products Stocks'!$B12,ProductionLines!$K:$K,'Daily Pork Products Stocks'!$A12,ProductionLines!$E:$E,"&lt;&gt;Intake")</f>
        <v>0</v>
      </c>
      <c r="G12" s="57"/>
      <c r="H12" s="44">
        <f>SUMIFS(ProductionLines!$H:$H,ProductionLines!$C:$C,'Daily Pork Products Stocks'!$B12,ProductionLines!$K:$K,'Daily Pork Products Stocks'!$A12,ProductionLines!$E:$E,"Intake")</f>
        <v>0</v>
      </c>
      <c r="I12" s="148"/>
      <c r="J12" s="148"/>
      <c r="K12" s="148"/>
      <c r="L12" s="152"/>
      <c r="M12" s="44">
        <f>SUMIFS(TransfersEntries!$F:$F,TransfersEntries!$B:$B,$B12,TransfersEntries!$L:$L,"&gt;="&amp;'Daily Pork Products Stocks'!A12+0.25,TransfersEntries!$L:$L,"&lt;="&amp;'Daily Pork Products Stocks'!A12+1.25,TransfersEntries!$D:$D,"2055")</f>
        <v>0</v>
      </c>
      <c r="N12" s="44">
        <f>SUMIFS(TransfersEntries!$F:$F,TransfersEntries!$B:$B,INDEX(ItemTable!$A:$A,MATCH('Daily Pork Products Stocks'!B12,ItemTable!$B:$B,0)),TransfersEntries!$L:$L,"&gt;="&amp;'Daily Pork Products Stocks'!A12+0.25,TransfersEntries!$L:$L,"&lt;="&amp;'Daily Pork Products Stocks'!A12+1.25,TransfersEntries!$D:$D,"3535")</f>
        <v>0</v>
      </c>
      <c r="O12" s="44">
        <f>SUMIFS(TransfersEntries!$F:$F,TransfersEntries!$B:$B,INDEX(ItemTable!$A:$A,MATCH('Daily Pork Products Stocks'!B12,ItemTable!$B:$B,0)),TransfersEntries!$L:$L,"&gt;="&amp;'Daily Pork Products Stocks'!A12+0.25,TransfersEntries!$L:$L,"&lt;="&amp;'Daily Pork Products Stocks'!A12+1.25,TransfersEntries!$D:$D,"3600")</f>
        <v>0</v>
      </c>
      <c r="P12" s="44">
        <f t="shared" si="1"/>
        <v>0</v>
      </c>
      <c r="Q12" s="44">
        <f t="shared" si="2"/>
        <v>0</v>
      </c>
      <c r="R12" s="148"/>
      <c r="S12" s="148"/>
      <c r="T12" s="44">
        <f t="shared" si="3"/>
        <v>0</v>
      </c>
      <c r="U12" s="44">
        <f t="shared" si="4"/>
        <v>0</v>
      </c>
      <c r="V12" s="44">
        <f t="shared" si="5"/>
        <v>0</v>
      </c>
      <c r="W12" s="51" t="str">
        <f t="shared" si="6"/>
        <v>Inactive</v>
      </c>
      <c r="X12" s="44"/>
    </row>
    <row r="13" spans="1:24" ht="15.75" hidden="1" x14ac:dyDescent="0.25">
      <c r="A13" s="128" t="str">
        <v>qqqqqqqq</v>
      </c>
      <c r="B13" s="129"/>
      <c r="C13" s="130" t="s">
        <v>1189</v>
      </c>
      <c r="D13" s="139"/>
      <c r="E13" s="131">
        <f t="shared" si="0"/>
        <v>0</v>
      </c>
      <c r="F13" s="131">
        <f>SUMIFS(ProductionLines!$H:$H,ProductionLines!$C:$C,'Daily Pork Products Stocks'!$B13,ProductionLines!$K:$K,'Daily Pork Products Stocks'!$A13,ProductionLines!$E:$E,"&lt;&gt;Intake")</f>
        <v>0</v>
      </c>
      <c r="G13" s="132"/>
      <c r="H13" s="131">
        <f>SUMIFS(ProductionLines!$H:$H,ProductionLines!$C:$C,'Daily Pork Products Stocks'!$B13,ProductionLines!$K:$K,'Daily Pork Products Stocks'!$A13,ProductionLines!$E:$E,"Intake")</f>
        <v>0</v>
      </c>
      <c r="I13" s="147"/>
      <c r="J13" s="147"/>
      <c r="K13" s="147"/>
      <c r="L13" s="151"/>
      <c r="M13" s="131">
        <f>SUMIFS(TransfersEntries!$F:$F,TransfersEntries!$B:$B,$B13,TransfersEntries!$L:$L,"&gt;="&amp;'Daily Pork Products Stocks'!A13+0.25,TransfersEntries!$L:$L,"&lt;="&amp;'Daily Pork Products Stocks'!A13+1.25,TransfersEntries!$D:$D,"2055")</f>
        <v>0</v>
      </c>
      <c r="N13" s="131">
        <f>SUMIFS(TransfersEntries!$F:$F,TransfersEntries!$B:$B,INDEX(ItemTable!$A:$A,MATCH('Daily Pork Products Stocks'!B13,ItemTable!$B:$B,0)),TransfersEntries!$L:$L,"&gt;="&amp;'Daily Pork Products Stocks'!A13+0.25,TransfersEntries!$L:$L,"&lt;="&amp;'Daily Pork Products Stocks'!A13+1.25,TransfersEntries!$D:$D,"3535")</f>
        <v>0</v>
      </c>
      <c r="O13" s="131">
        <f>SUMIFS(TransfersEntries!$F:$F,TransfersEntries!$B:$B,INDEX(ItemTable!$A:$A,MATCH('Daily Pork Products Stocks'!B13,ItemTable!$B:$B,0)),TransfersEntries!$L:$L,"&gt;="&amp;'Daily Pork Products Stocks'!A13+0.25,TransfersEntries!$L:$L,"&lt;="&amp;'Daily Pork Products Stocks'!A13+1.25,TransfersEntries!$D:$D,"3600")</f>
        <v>0</v>
      </c>
      <c r="P13" s="131">
        <f t="shared" si="1"/>
        <v>0</v>
      </c>
      <c r="Q13" s="131">
        <f t="shared" si="2"/>
        <v>0</v>
      </c>
      <c r="R13" s="147"/>
      <c r="S13" s="147"/>
      <c r="T13" s="131">
        <f t="shared" si="3"/>
        <v>0</v>
      </c>
      <c r="U13" s="131">
        <f t="shared" si="4"/>
        <v>0</v>
      </c>
      <c r="V13" s="131">
        <f t="shared" si="5"/>
        <v>0</v>
      </c>
      <c r="W13" s="51" t="str">
        <f t="shared" si="6"/>
        <v>Inactive</v>
      </c>
      <c r="X13" s="131"/>
    </row>
    <row r="14" spans="1:24" ht="15.75" hidden="1" x14ac:dyDescent="0.25">
      <c r="A14" s="46" t="str">
        <v>qqqqqqqq</v>
      </c>
      <c r="B14" s="43" t="s">
        <v>1190</v>
      </c>
      <c r="C14" s="43" t="s">
        <v>1191</v>
      </c>
      <c r="D14" s="140"/>
      <c r="E14" s="44">
        <f t="shared" si="0"/>
        <v>0</v>
      </c>
      <c r="F14" s="44">
        <f>SUMIFS(ProductionLines!$H:$H,ProductionLines!$C:$C,'Daily Pork Products Stocks'!$B14,ProductionLines!$K:$K,'Daily Pork Products Stocks'!$A14,ProductionLines!$E:$E,"&lt;&gt;Intake")</f>
        <v>0</v>
      </c>
      <c r="G14" s="57"/>
      <c r="H14" s="44">
        <f>SUMIFS(ProductionLines!$H:$H,ProductionLines!$C:$C,'Daily Pork Products Stocks'!$B14,ProductionLines!$K:$K,'Daily Pork Products Stocks'!$A14,ProductionLines!$E:$E,"Intake")</f>
        <v>0</v>
      </c>
      <c r="I14" s="148"/>
      <c r="J14" s="148"/>
      <c r="K14" s="148"/>
      <c r="L14" s="152"/>
      <c r="M14" s="44">
        <f>SUMIFS(TransfersEntries!$F:$F,TransfersEntries!$B:$B,$B14,TransfersEntries!$L:$L,"&gt;="&amp;'Daily Pork Products Stocks'!A14+0.25,TransfersEntries!$L:$L,"&lt;="&amp;'Daily Pork Products Stocks'!A14+1.25,TransfersEntries!$D:$D,"2055")</f>
        <v>0</v>
      </c>
      <c r="N14" s="44">
        <f>SUMIFS(TransfersEntries!$F:$F,TransfersEntries!$B:$B,INDEX(ItemTable!$A:$A,MATCH('Daily Pork Products Stocks'!B14,ItemTable!$B:$B,0)),TransfersEntries!$L:$L,"&gt;="&amp;'Daily Pork Products Stocks'!A14+0.25,TransfersEntries!$L:$L,"&lt;="&amp;'Daily Pork Products Stocks'!A14+1.25,TransfersEntries!$D:$D,"3535")</f>
        <v>0</v>
      </c>
      <c r="O14" s="44">
        <f>SUMIFS(TransfersEntries!$F:$F,TransfersEntries!$B:$B,INDEX(ItemTable!$A:$A,MATCH('Daily Pork Products Stocks'!B14,ItemTable!$B:$B,0)),TransfersEntries!$L:$L,"&gt;="&amp;'Daily Pork Products Stocks'!A14+0.25,TransfersEntries!$L:$L,"&lt;="&amp;'Daily Pork Products Stocks'!A14+1.25,TransfersEntries!$D:$D,"3600")</f>
        <v>0</v>
      </c>
      <c r="P14" s="44">
        <f t="shared" si="1"/>
        <v>0</v>
      </c>
      <c r="Q14" s="44">
        <f t="shared" si="2"/>
        <v>0</v>
      </c>
      <c r="R14" s="148"/>
      <c r="S14" s="148"/>
      <c r="T14" s="44">
        <f t="shared" si="3"/>
        <v>0</v>
      </c>
      <c r="U14" s="44">
        <f t="shared" si="4"/>
        <v>0</v>
      </c>
      <c r="V14" s="44">
        <f t="shared" si="5"/>
        <v>0</v>
      </c>
      <c r="W14" s="51" t="str">
        <f t="shared" si="6"/>
        <v>Inactive</v>
      </c>
      <c r="X14" s="44"/>
    </row>
    <row r="15" spans="1:24" ht="15.75" hidden="1" x14ac:dyDescent="0.25">
      <c r="A15" s="42" t="str">
        <v>qqqqqqqq</v>
      </c>
      <c r="B15" s="43" t="s">
        <v>1192</v>
      </c>
      <c r="C15" s="43" t="s">
        <v>1193</v>
      </c>
      <c r="D15" s="140"/>
      <c r="E15" s="44">
        <f t="shared" si="0"/>
        <v>0</v>
      </c>
      <c r="F15" s="44">
        <f>SUMIFS(ProductionLines!$H:$H,ProductionLines!$C:$C,'Daily Pork Products Stocks'!$B15,ProductionLines!$K:$K,'Daily Pork Products Stocks'!$A15,ProductionLines!$E:$E,"&lt;&gt;Intake")</f>
        <v>0</v>
      </c>
      <c r="G15" s="57"/>
      <c r="H15" s="44">
        <f>SUMIFS(ProductionLines!$H:$H,ProductionLines!$C:$C,'Daily Pork Products Stocks'!$B15,ProductionLines!$K:$K,'Daily Pork Products Stocks'!$A15,ProductionLines!$E:$E,"Intake")</f>
        <v>0</v>
      </c>
      <c r="I15" s="148"/>
      <c r="J15" s="148"/>
      <c r="K15" s="148"/>
      <c r="L15" s="152"/>
      <c r="M15" s="44">
        <f>SUMIFS(TransfersEntries!$F:$F,TransfersEntries!$B:$B,$B15,TransfersEntries!$L:$L,"&gt;="&amp;'Daily Pork Products Stocks'!A15+0.25,TransfersEntries!$L:$L,"&lt;="&amp;'Daily Pork Products Stocks'!A15+1.25,TransfersEntries!$D:$D,"2055")</f>
        <v>0</v>
      </c>
      <c r="N15" s="44">
        <f>SUMIFS(TransfersEntries!$F:$F,TransfersEntries!$B:$B,INDEX(ItemTable!$A:$A,MATCH('Daily Pork Products Stocks'!B15,ItemTable!$B:$B,0)),TransfersEntries!$L:$L,"&gt;="&amp;'Daily Pork Products Stocks'!A15+0.25,TransfersEntries!$L:$L,"&lt;="&amp;'Daily Pork Products Stocks'!A15+1.25,TransfersEntries!$D:$D,"3535")</f>
        <v>0</v>
      </c>
      <c r="O15" s="44">
        <f>SUMIFS(TransfersEntries!$F:$F,TransfersEntries!$B:$B,INDEX(ItemTable!$A:$A,MATCH('Daily Pork Products Stocks'!B15,ItemTable!$B:$B,0)),TransfersEntries!$L:$L,"&gt;="&amp;'Daily Pork Products Stocks'!A15+0.25,TransfersEntries!$L:$L,"&lt;="&amp;'Daily Pork Products Stocks'!A15+1.25,TransfersEntries!$D:$D,"3600")</f>
        <v>0</v>
      </c>
      <c r="P15" s="44">
        <f t="shared" si="1"/>
        <v>0</v>
      </c>
      <c r="Q15" s="44">
        <f t="shared" si="2"/>
        <v>0</v>
      </c>
      <c r="R15" s="148"/>
      <c r="S15" s="148"/>
      <c r="T15" s="44">
        <f t="shared" si="3"/>
        <v>0</v>
      </c>
      <c r="U15" s="44">
        <f t="shared" si="4"/>
        <v>0</v>
      </c>
      <c r="V15" s="44">
        <f t="shared" si="5"/>
        <v>0</v>
      </c>
      <c r="W15" s="51" t="str">
        <f t="shared" si="6"/>
        <v>Inactive</v>
      </c>
      <c r="X15" s="44"/>
    </row>
    <row r="16" spans="1:24" ht="15.75" hidden="1" x14ac:dyDescent="0.25">
      <c r="A16" s="42" t="str">
        <v>qqqqqqqq</v>
      </c>
      <c r="B16" s="43" t="s">
        <v>1194</v>
      </c>
      <c r="C16" s="43" t="s">
        <v>1195</v>
      </c>
      <c r="D16" s="140"/>
      <c r="E16" s="44">
        <f t="shared" si="0"/>
        <v>0</v>
      </c>
      <c r="F16" s="44">
        <f>SUMIFS(ProductionLines!$H:$H,ProductionLines!$C:$C,'Daily Pork Products Stocks'!$B16,ProductionLines!$K:$K,'Daily Pork Products Stocks'!$A16,ProductionLines!$E:$E,"&lt;&gt;Intake")</f>
        <v>0</v>
      </c>
      <c r="G16" s="57"/>
      <c r="H16" s="44">
        <f>SUMIFS(ProductionLines!$H:$H,ProductionLines!$C:$C,'Daily Pork Products Stocks'!$B16,ProductionLines!$K:$K,'Daily Pork Products Stocks'!$A16,ProductionLines!$E:$E,"Intake")</f>
        <v>0</v>
      </c>
      <c r="I16" s="148"/>
      <c r="J16" s="148"/>
      <c r="K16" s="148"/>
      <c r="L16" s="152"/>
      <c r="M16" s="44">
        <f>SUMIFS(TransfersEntries!$F:$F,TransfersEntries!$B:$B,$B16,TransfersEntries!$L:$L,"&gt;="&amp;'Daily Pork Products Stocks'!A16+0.25,TransfersEntries!$L:$L,"&lt;="&amp;'Daily Pork Products Stocks'!A16+1.25,TransfersEntries!$D:$D,"2055")</f>
        <v>0</v>
      </c>
      <c r="N16" s="44">
        <f>SUMIFS(TransfersEntries!$F:$F,TransfersEntries!$B:$B,INDEX(ItemTable!$A:$A,MATCH('Daily Pork Products Stocks'!B16,ItemTable!$B:$B,0)),TransfersEntries!$L:$L,"&gt;="&amp;'Daily Pork Products Stocks'!A16+0.25,TransfersEntries!$L:$L,"&lt;="&amp;'Daily Pork Products Stocks'!A16+1.25,TransfersEntries!$D:$D,"3535")</f>
        <v>0</v>
      </c>
      <c r="O16" s="44">
        <f>SUMIFS(TransfersEntries!$F:$F,TransfersEntries!$B:$B,INDEX(ItemTable!$A:$A,MATCH('Daily Pork Products Stocks'!B16,ItemTable!$B:$B,0)),TransfersEntries!$L:$L,"&gt;="&amp;'Daily Pork Products Stocks'!A16+0.25,TransfersEntries!$L:$L,"&lt;="&amp;'Daily Pork Products Stocks'!A16+1.25,TransfersEntries!$D:$D,"3600")</f>
        <v>0</v>
      </c>
      <c r="P16" s="44">
        <f t="shared" si="1"/>
        <v>0</v>
      </c>
      <c r="Q16" s="44">
        <f t="shared" si="2"/>
        <v>0</v>
      </c>
      <c r="R16" s="148"/>
      <c r="S16" s="148"/>
      <c r="T16" s="44">
        <f t="shared" si="3"/>
        <v>0</v>
      </c>
      <c r="U16" s="44">
        <f t="shared" si="4"/>
        <v>0</v>
      </c>
      <c r="V16" s="44">
        <f t="shared" si="5"/>
        <v>0</v>
      </c>
      <c r="W16" s="51" t="str">
        <f t="shared" si="6"/>
        <v>Inactive</v>
      </c>
      <c r="X16" s="44"/>
    </row>
    <row r="17" spans="1:24" ht="15.75" hidden="1" x14ac:dyDescent="0.25">
      <c r="A17" s="42" t="str">
        <v>qqqqqqqq</v>
      </c>
      <c r="B17" s="43" t="s">
        <v>1196</v>
      </c>
      <c r="C17" s="43" t="s">
        <v>1197</v>
      </c>
      <c r="D17" s="140"/>
      <c r="E17" s="44">
        <f t="shared" si="0"/>
        <v>0</v>
      </c>
      <c r="F17" s="44">
        <f>SUMIFS(ProductionLines!$H:$H,ProductionLines!$C:$C,'Daily Pork Products Stocks'!$B17,ProductionLines!$K:$K,'Daily Pork Products Stocks'!$A17,ProductionLines!$E:$E,"&lt;&gt;Intake")</f>
        <v>0</v>
      </c>
      <c r="G17" s="57"/>
      <c r="H17" s="44">
        <f>SUMIFS(ProductionLines!$H:$H,ProductionLines!$C:$C,'Daily Pork Products Stocks'!$B17,ProductionLines!$K:$K,'Daily Pork Products Stocks'!$A17,ProductionLines!$E:$E,"Intake")</f>
        <v>0</v>
      </c>
      <c r="I17" s="148"/>
      <c r="J17" s="148"/>
      <c r="K17" s="148"/>
      <c r="L17" s="152"/>
      <c r="M17" s="44">
        <f>SUMIFS(TransfersEntries!$F:$F,TransfersEntries!$B:$B,$B17,TransfersEntries!$L:$L,"&gt;="&amp;'Daily Pork Products Stocks'!A17+0.25,TransfersEntries!$L:$L,"&lt;="&amp;'Daily Pork Products Stocks'!A17+1.25,TransfersEntries!$D:$D,"2055")</f>
        <v>0</v>
      </c>
      <c r="N17" s="44">
        <f>SUMIFS(TransfersEntries!$F:$F,TransfersEntries!$B:$B,INDEX(ItemTable!$A:$A,MATCH('Daily Pork Products Stocks'!B17,ItemTable!$B:$B,0)),TransfersEntries!$L:$L,"&gt;="&amp;'Daily Pork Products Stocks'!A17+0.25,TransfersEntries!$L:$L,"&lt;="&amp;'Daily Pork Products Stocks'!A17+1.25,TransfersEntries!$D:$D,"3535")</f>
        <v>0</v>
      </c>
      <c r="O17" s="44">
        <f>SUMIFS(TransfersEntries!$F:$F,TransfersEntries!$B:$B,INDEX(ItemTable!$A:$A,MATCH('Daily Pork Products Stocks'!B17,ItemTable!$B:$B,0)),TransfersEntries!$L:$L,"&gt;="&amp;'Daily Pork Products Stocks'!A17+0.25,TransfersEntries!$L:$L,"&lt;="&amp;'Daily Pork Products Stocks'!A17+1.25,TransfersEntries!$D:$D,"3600")</f>
        <v>0</v>
      </c>
      <c r="P17" s="44">
        <f t="shared" si="1"/>
        <v>0</v>
      </c>
      <c r="Q17" s="44">
        <f t="shared" si="2"/>
        <v>0</v>
      </c>
      <c r="R17" s="148"/>
      <c r="S17" s="148"/>
      <c r="T17" s="44">
        <f t="shared" si="3"/>
        <v>0</v>
      </c>
      <c r="U17" s="44">
        <f t="shared" si="4"/>
        <v>0</v>
      </c>
      <c r="V17" s="44">
        <f t="shared" si="5"/>
        <v>0</v>
      </c>
      <c r="W17" s="51" t="str">
        <f t="shared" si="6"/>
        <v>Inactive</v>
      </c>
      <c r="X17" s="44"/>
    </row>
    <row r="18" spans="1:24" ht="15.75" hidden="1" x14ac:dyDescent="0.25">
      <c r="A18" s="42" t="str">
        <v>qqqqqqqq</v>
      </c>
      <c r="B18" s="43" t="s">
        <v>1198</v>
      </c>
      <c r="C18" s="43" t="s">
        <v>1199</v>
      </c>
      <c r="D18" s="140"/>
      <c r="E18" s="44">
        <f t="shared" si="0"/>
        <v>0</v>
      </c>
      <c r="F18" s="44">
        <f>SUMIFS(ProductionLines!$H:$H,ProductionLines!$C:$C,'Daily Pork Products Stocks'!$B18,ProductionLines!$K:$K,'Daily Pork Products Stocks'!$A18,ProductionLines!$E:$E,"&lt;&gt;Intake")</f>
        <v>0</v>
      </c>
      <c r="G18" s="57"/>
      <c r="H18" s="44">
        <f>SUMIFS(ProductionLines!$H:$H,ProductionLines!$C:$C,'Daily Pork Products Stocks'!$B18,ProductionLines!$K:$K,'Daily Pork Products Stocks'!$A18,ProductionLines!$E:$E,"Intake")</f>
        <v>0</v>
      </c>
      <c r="I18" s="148"/>
      <c r="J18" s="148"/>
      <c r="K18" s="148"/>
      <c r="L18" s="152"/>
      <c r="M18" s="44">
        <f>SUMIFS(TransfersEntries!$F:$F,TransfersEntries!$B:$B,$B18,TransfersEntries!$L:$L,"&gt;="&amp;'Daily Pork Products Stocks'!A18+0.25,TransfersEntries!$L:$L,"&lt;="&amp;'Daily Pork Products Stocks'!A18+1.25,TransfersEntries!$D:$D,"2055")</f>
        <v>0</v>
      </c>
      <c r="N18" s="44">
        <f>SUMIFS(TransfersEntries!$F:$F,TransfersEntries!$B:$B,INDEX(ItemTable!$A:$A,MATCH('Daily Pork Products Stocks'!B18,ItemTable!$B:$B,0)),TransfersEntries!$L:$L,"&gt;="&amp;'Daily Pork Products Stocks'!A18+0.25,TransfersEntries!$L:$L,"&lt;="&amp;'Daily Pork Products Stocks'!A18+1.25,TransfersEntries!$D:$D,"3535")</f>
        <v>0</v>
      </c>
      <c r="O18" s="44">
        <f>SUMIFS(TransfersEntries!$F:$F,TransfersEntries!$B:$B,INDEX(ItemTable!$A:$A,MATCH('Daily Pork Products Stocks'!B18,ItemTable!$B:$B,0)),TransfersEntries!$L:$L,"&gt;="&amp;'Daily Pork Products Stocks'!A18+0.25,TransfersEntries!$L:$L,"&lt;="&amp;'Daily Pork Products Stocks'!A18+1.25,TransfersEntries!$D:$D,"3600")</f>
        <v>0</v>
      </c>
      <c r="P18" s="44">
        <f t="shared" si="1"/>
        <v>0</v>
      </c>
      <c r="Q18" s="44">
        <f t="shared" si="2"/>
        <v>0</v>
      </c>
      <c r="R18" s="148"/>
      <c r="S18" s="148"/>
      <c r="T18" s="44">
        <f t="shared" si="3"/>
        <v>0</v>
      </c>
      <c r="U18" s="44">
        <f t="shared" si="4"/>
        <v>0</v>
      </c>
      <c r="V18" s="44">
        <f t="shared" si="5"/>
        <v>0</v>
      </c>
      <c r="W18" s="51" t="str">
        <f t="shared" si="6"/>
        <v>Inactive</v>
      </c>
      <c r="X18" s="44"/>
    </row>
    <row r="19" spans="1:24" ht="15.75" hidden="1" x14ac:dyDescent="0.25">
      <c r="A19" s="42" t="str">
        <v>qqqqqqqq</v>
      </c>
      <c r="B19" s="43" t="s">
        <v>1200</v>
      </c>
      <c r="C19" s="43" t="s">
        <v>1201</v>
      </c>
      <c r="D19" s="140"/>
      <c r="E19" s="44">
        <f t="shared" si="0"/>
        <v>0</v>
      </c>
      <c r="F19" s="44">
        <f>SUMIFS(ProductionLines!$H:$H,ProductionLines!$C:$C,'Daily Pork Products Stocks'!$B19,ProductionLines!$K:$K,'Daily Pork Products Stocks'!$A19,ProductionLines!$E:$E,"&lt;&gt;Intake")</f>
        <v>0</v>
      </c>
      <c r="G19" s="57"/>
      <c r="H19" s="44">
        <f>SUMIFS(ProductionLines!$H:$H,ProductionLines!$C:$C,'Daily Pork Products Stocks'!$B19,ProductionLines!$K:$K,'Daily Pork Products Stocks'!$A19,ProductionLines!$E:$E,"Intake")</f>
        <v>0</v>
      </c>
      <c r="I19" s="148"/>
      <c r="J19" s="148"/>
      <c r="K19" s="148"/>
      <c r="L19" s="152"/>
      <c r="M19" s="44">
        <f>SUMIFS(TransfersEntries!$F:$F,TransfersEntries!$B:$B,$B19,TransfersEntries!$L:$L,"&gt;="&amp;'Daily Pork Products Stocks'!A19+0.25,TransfersEntries!$L:$L,"&lt;="&amp;'Daily Pork Products Stocks'!A19+1.25,TransfersEntries!$D:$D,"2055")</f>
        <v>0</v>
      </c>
      <c r="N19" s="44">
        <f>SUMIFS(TransfersEntries!$F:$F,TransfersEntries!$B:$B,INDEX(ItemTable!$A:$A,MATCH('Daily Pork Products Stocks'!B19,ItemTable!$B:$B,0)),TransfersEntries!$L:$L,"&gt;="&amp;'Daily Pork Products Stocks'!A19+0.25,TransfersEntries!$L:$L,"&lt;="&amp;'Daily Pork Products Stocks'!A19+1.25,TransfersEntries!$D:$D,"3535")</f>
        <v>0</v>
      </c>
      <c r="O19" s="44">
        <f>SUMIFS(TransfersEntries!$F:$F,TransfersEntries!$B:$B,INDEX(ItemTable!$A:$A,MATCH('Daily Pork Products Stocks'!B19,ItemTable!$B:$B,0)),TransfersEntries!$L:$L,"&gt;="&amp;'Daily Pork Products Stocks'!A19+0.25,TransfersEntries!$L:$L,"&lt;="&amp;'Daily Pork Products Stocks'!A19+1.25,TransfersEntries!$D:$D,"3600")</f>
        <v>0</v>
      </c>
      <c r="P19" s="44">
        <f t="shared" si="1"/>
        <v>0</v>
      </c>
      <c r="Q19" s="44">
        <f t="shared" si="2"/>
        <v>0</v>
      </c>
      <c r="R19" s="148"/>
      <c r="S19" s="148"/>
      <c r="T19" s="44">
        <f t="shared" si="3"/>
        <v>0</v>
      </c>
      <c r="U19" s="44">
        <f t="shared" si="4"/>
        <v>0</v>
      </c>
      <c r="V19" s="44">
        <f t="shared" si="5"/>
        <v>0</v>
      </c>
      <c r="W19" s="51" t="str">
        <f t="shared" si="6"/>
        <v>Inactive</v>
      </c>
      <c r="X19" s="44"/>
    </row>
    <row r="20" spans="1:24" ht="15.75" hidden="1" x14ac:dyDescent="0.25">
      <c r="A20" s="42" t="str">
        <v>qqqqqqqq</v>
      </c>
      <c r="B20" s="43" t="s">
        <v>163</v>
      </c>
      <c r="C20" s="43" t="s">
        <v>164</v>
      </c>
      <c r="D20" s="140"/>
      <c r="E20" s="44">
        <f t="shared" si="0"/>
        <v>0</v>
      </c>
      <c r="F20" s="44">
        <f>SUMIFS(ProductionLines!$H:$H,ProductionLines!$C:$C,'Daily Pork Products Stocks'!$B20,ProductionLines!$K:$K,'Daily Pork Products Stocks'!$A20,ProductionLines!$E:$E,"&lt;&gt;Intake")</f>
        <v>0</v>
      </c>
      <c r="G20" s="57"/>
      <c r="H20" s="44">
        <f>SUMIFS(ProductionLines!$H:$H,ProductionLines!$C:$C,'Daily Pork Products Stocks'!$B20,ProductionLines!$K:$K,'Daily Pork Products Stocks'!$A20,ProductionLines!$E:$E,"Intake")</f>
        <v>0</v>
      </c>
      <c r="I20" s="148"/>
      <c r="J20" s="148"/>
      <c r="K20" s="148"/>
      <c r="L20" s="152"/>
      <c r="M20" s="44">
        <f>SUMIFS(TransfersEntries!$F:$F,TransfersEntries!$B:$B,$B20,TransfersEntries!$L:$L,"&gt;="&amp;'Daily Pork Products Stocks'!A20+0.25,TransfersEntries!$L:$L,"&lt;="&amp;'Daily Pork Products Stocks'!A20+1.25,TransfersEntries!$D:$D,"2055")</f>
        <v>0</v>
      </c>
      <c r="N20" s="44">
        <f>SUMIFS(TransfersEntries!$F:$F,TransfersEntries!$B:$B,INDEX(ItemTable!$A:$A,MATCH('Daily Pork Products Stocks'!B20,ItemTable!$B:$B,0)),TransfersEntries!$L:$L,"&gt;="&amp;'Daily Pork Products Stocks'!A20+0.25,TransfersEntries!$L:$L,"&lt;="&amp;'Daily Pork Products Stocks'!A20+1.25,TransfersEntries!$D:$D,"3535")</f>
        <v>0</v>
      </c>
      <c r="O20" s="44">
        <f>SUMIFS(TransfersEntries!$F:$F,TransfersEntries!$B:$B,INDEX(ItemTable!$A:$A,MATCH('Daily Pork Products Stocks'!B20,ItemTable!$B:$B,0)),TransfersEntries!$L:$L,"&gt;="&amp;'Daily Pork Products Stocks'!A20+0.25,TransfersEntries!$L:$L,"&lt;="&amp;'Daily Pork Products Stocks'!A20+1.25,TransfersEntries!$D:$D,"3600")</f>
        <v>0</v>
      </c>
      <c r="P20" s="44">
        <f t="shared" si="1"/>
        <v>0</v>
      </c>
      <c r="Q20" s="44">
        <f t="shared" si="2"/>
        <v>0</v>
      </c>
      <c r="R20" s="148"/>
      <c r="S20" s="148"/>
      <c r="T20" s="44">
        <f t="shared" si="3"/>
        <v>0</v>
      </c>
      <c r="U20" s="44">
        <f t="shared" si="4"/>
        <v>0</v>
      </c>
      <c r="V20" s="44">
        <f t="shared" si="5"/>
        <v>0</v>
      </c>
      <c r="W20" s="51" t="str">
        <f t="shared" si="6"/>
        <v>Inactive</v>
      </c>
      <c r="X20" s="44"/>
    </row>
    <row r="21" spans="1:24" ht="15.75" hidden="1" x14ac:dyDescent="0.25">
      <c r="A21" s="128" t="str">
        <v>qqqqqqqq</v>
      </c>
      <c r="B21" s="129"/>
      <c r="C21" s="130" t="s">
        <v>1202</v>
      </c>
      <c r="D21" s="139"/>
      <c r="E21" s="131">
        <f t="shared" si="0"/>
        <v>0</v>
      </c>
      <c r="F21" s="131">
        <f>SUMIFS(ProductionLines!$H:$H,ProductionLines!$C:$C,'Daily Pork Products Stocks'!$B21,ProductionLines!$K:$K,'Daily Pork Products Stocks'!$A21,ProductionLines!$E:$E,"&lt;&gt;Intake")</f>
        <v>0</v>
      </c>
      <c r="G21" s="132"/>
      <c r="H21" s="131">
        <f>SUMIFS(ProductionLines!$H:$H,ProductionLines!$C:$C,'Daily Pork Products Stocks'!$B21,ProductionLines!$K:$K,'Daily Pork Products Stocks'!$A21,ProductionLines!$E:$E,"Intake")</f>
        <v>0</v>
      </c>
      <c r="I21" s="147"/>
      <c r="J21" s="147"/>
      <c r="K21" s="147"/>
      <c r="L21" s="151"/>
      <c r="M21" s="131">
        <f>SUMIFS(TransfersEntries!$F:$F,TransfersEntries!$B:$B,$B21,TransfersEntries!$L:$L,"&gt;="&amp;'Daily Pork Products Stocks'!A21+0.25,TransfersEntries!$L:$L,"&lt;="&amp;'Daily Pork Products Stocks'!A21+1.25,TransfersEntries!$D:$D,"2055")</f>
        <v>0</v>
      </c>
      <c r="N21" s="131">
        <f>SUMIFS(TransfersEntries!$F:$F,TransfersEntries!$B:$B,INDEX(ItemTable!$A:$A,MATCH('Daily Pork Products Stocks'!B21,ItemTable!$B:$B,0)),TransfersEntries!$L:$L,"&gt;="&amp;'Daily Pork Products Stocks'!A21+0.25,TransfersEntries!$L:$L,"&lt;="&amp;'Daily Pork Products Stocks'!A21+1.25,TransfersEntries!$D:$D,"3535")</f>
        <v>0</v>
      </c>
      <c r="O21" s="131">
        <f>SUMIFS(TransfersEntries!$F:$F,TransfersEntries!$B:$B,INDEX(ItemTable!$A:$A,MATCH('Daily Pork Products Stocks'!B21,ItemTable!$B:$B,0)),TransfersEntries!$L:$L,"&gt;="&amp;'Daily Pork Products Stocks'!A21+0.25,TransfersEntries!$L:$L,"&lt;="&amp;'Daily Pork Products Stocks'!A21+1.25,TransfersEntries!$D:$D,"3600")</f>
        <v>0</v>
      </c>
      <c r="P21" s="131">
        <f t="shared" si="1"/>
        <v>0</v>
      </c>
      <c r="Q21" s="131">
        <f t="shared" si="2"/>
        <v>0</v>
      </c>
      <c r="R21" s="147"/>
      <c r="S21" s="147"/>
      <c r="T21" s="131">
        <f t="shared" si="3"/>
        <v>0</v>
      </c>
      <c r="U21" s="131">
        <f t="shared" si="4"/>
        <v>0</v>
      </c>
      <c r="V21" s="131">
        <f t="shared" si="5"/>
        <v>0</v>
      </c>
      <c r="W21" s="51" t="str">
        <f t="shared" si="6"/>
        <v>Inactive</v>
      </c>
      <c r="X21" s="131"/>
    </row>
    <row r="22" spans="1:24" ht="15.75" hidden="1" x14ac:dyDescent="0.25">
      <c r="A22" s="42" t="str">
        <v>qqqqqqqq</v>
      </c>
      <c r="B22" s="43" t="s">
        <v>1203</v>
      </c>
      <c r="C22" s="43" t="s">
        <v>1204</v>
      </c>
      <c r="D22" s="140"/>
      <c r="E22" s="44">
        <f t="shared" si="0"/>
        <v>0</v>
      </c>
      <c r="F22" s="44">
        <f>SUMIFS(ProductionLines!$H:$H,ProductionLines!$C:$C,'Daily Pork Products Stocks'!$B22,ProductionLines!$K:$K,'Daily Pork Products Stocks'!$A22,ProductionLines!$E:$E,"&lt;&gt;Intake")</f>
        <v>0</v>
      </c>
      <c r="G22" s="57"/>
      <c r="H22" s="44">
        <f>SUMIFS(ProductionLines!$H:$H,ProductionLines!$C:$C,'Daily Pork Products Stocks'!$B22,ProductionLines!$K:$K,'Daily Pork Products Stocks'!$A22,ProductionLines!$E:$E,"Intake")</f>
        <v>0</v>
      </c>
      <c r="I22" s="148"/>
      <c r="J22" s="148"/>
      <c r="K22" s="148"/>
      <c r="L22" s="152"/>
      <c r="M22" s="44">
        <f>SUMIFS(TransfersEntries!$F:$F,TransfersEntries!$B:$B,$B22,TransfersEntries!$L:$L,"&gt;="&amp;'Daily Pork Products Stocks'!A22+0.25,TransfersEntries!$L:$L,"&lt;="&amp;'Daily Pork Products Stocks'!A22+1.25,TransfersEntries!$D:$D,"2055")</f>
        <v>0</v>
      </c>
      <c r="N22" s="44">
        <f>SUMIFS(TransfersEntries!$F:$F,TransfersEntries!$B:$B,INDEX(ItemTable!$A:$A,MATCH('Daily Pork Products Stocks'!B22,ItemTable!$B:$B,0)),TransfersEntries!$L:$L,"&gt;="&amp;'Daily Pork Products Stocks'!A22+0.25,TransfersEntries!$L:$L,"&lt;="&amp;'Daily Pork Products Stocks'!A22+1.25,TransfersEntries!$D:$D,"3535")</f>
        <v>0</v>
      </c>
      <c r="O22" s="44">
        <f>SUMIFS(TransfersEntries!$F:$F,TransfersEntries!$B:$B,INDEX(ItemTable!$A:$A,MATCH('Daily Pork Products Stocks'!B22,ItemTable!$B:$B,0)),TransfersEntries!$L:$L,"&gt;="&amp;'Daily Pork Products Stocks'!A22+0.25,TransfersEntries!$L:$L,"&lt;="&amp;'Daily Pork Products Stocks'!A22+1.25,TransfersEntries!$D:$D,"3600")</f>
        <v>0</v>
      </c>
      <c r="P22" s="44">
        <f t="shared" si="1"/>
        <v>0</v>
      </c>
      <c r="Q22" s="44">
        <f t="shared" si="2"/>
        <v>0</v>
      </c>
      <c r="R22" s="148"/>
      <c r="S22" s="148"/>
      <c r="T22" s="44">
        <f t="shared" si="3"/>
        <v>0</v>
      </c>
      <c r="U22" s="44">
        <f t="shared" si="4"/>
        <v>0</v>
      </c>
      <c r="V22" s="44">
        <f t="shared" si="5"/>
        <v>0</v>
      </c>
      <c r="W22" s="51" t="str">
        <f t="shared" si="6"/>
        <v>Inactive</v>
      </c>
      <c r="X22" s="44"/>
    </row>
    <row r="23" spans="1:24" ht="15.75" hidden="1" x14ac:dyDescent="0.25">
      <c r="A23" s="42" t="str">
        <v>qqqqqqqq</v>
      </c>
      <c r="B23" s="43" t="s">
        <v>2</v>
      </c>
      <c r="C23" s="43" t="s">
        <v>1205</v>
      </c>
      <c r="D23" s="140"/>
      <c r="E23" s="44">
        <f t="shared" si="0"/>
        <v>0</v>
      </c>
      <c r="F23" s="44">
        <f>SUMIFS(ProductionLines!$H:$H,ProductionLines!$C:$C,'Daily Pork Products Stocks'!$B23,ProductionLines!$K:$K,'Daily Pork Products Stocks'!$A23,ProductionLines!$E:$E,"&lt;&gt;Intake")</f>
        <v>0</v>
      </c>
      <c r="G23" s="57"/>
      <c r="H23" s="44">
        <f>SUMIFS(ProductionLines!$H:$H,ProductionLines!$C:$C,'Daily Pork Products Stocks'!$B23,ProductionLines!$K:$K,'Daily Pork Products Stocks'!$A23,ProductionLines!$E:$E,"Intake")</f>
        <v>0</v>
      </c>
      <c r="I23" s="148"/>
      <c r="J23" s="148"/>
      <c r="K23" s="148"/>
      <c r="L23" s="152"/>
      <c r="M23" s="44">
        <f>SUMIFS(TransfersEntries!$F:$F,TransfersEntries!$B:$B,$B23,TransfersEntries!$L:$L,"&gt;="&amp;'Daily Pork Products Stocks'!A23+0.25,TransfersEntries!$L:$L,"&lt;="&amp;'Daily Pork Products Stocks'!A23+1.25,TransfersEntries!$D:$D,"2055")</f>
        <v>0</v>
      </c>
      <c r="N23" s="44">
        <f>SUMIFS(TransfersEntries!$F:$F,TransfersEntries!$B:$B,INDEX(ItemTable!$A:$A,MATCH('Daily Pork Products Stocks'!B23,ItemTable!$B:$B,0)),TransfersEntries!$L:$L,"&gt;="&amp;'Daily Pork Products Stocks'!A23+0.25,TransfersEntries!$L:$L,"&lt;="&amp;'Daily Pork Products Stocks'!A23+1.25,TransfersEntries!$D:$D,"3535")</f>
        <v>0</v>
      </c>
      <c r="O23" s="44">
        <f>SUMIFS(TransfersEntries!$F:$F,TransfersEntries!$B:$B,INDEX(ItemTable!$A:$A,MATCH('Daily Pork Products Stocks'!B23,ItemTable!$B:$B,0)),TransfersEntries!$L:$L,"&gt;="&amp;'Daily Pork Products Stocks'!A23+0.25,TransfersEntries!$L:$L,"&lt;="&amp;'Daily Pork Products Stocks'!A23+1.25,TransfersEntries!$D:$D,"3600")</f>
        <v>0</v>
      </c>
      <c r="P23" s="44">
        <f t="shared" si="1"/>
        <v>0</v>
      </c>
      <c r="Q23" s="44">
        <f t="shared" si="2"/>
        <v>0</v>
      </c>
      <c r="R23" s="148"/>
      <c r="S23" s="148"/>
      <c r="T23" s="44">
        <f t="shared" si="3"/>
        <v>0</v>
      </c>
      <c r="U23" s="44">
        <f t="shared" si="4"/>
        <v>0</v>
      </c>
      <c r="V23" s="44">
        <f t="shared" si="5"/>
        <v>0</v>
      </c>
      <c r="W23" s="51" t="str">
        <f t="shared" si="6"/>
        <v>Inactive</v>
      </c>
      <c r="X23" s="44"/>
    </row>
    <row r="24" spans="1:24" ht="15.75" hidden="1" x14ac:dyDescent="0.25">
      <c r="A24" s="128" t="str">
        <v>qqqqqqqq</v>
      </c>
      <c r="B24" s="129"/>
      <c r="C24" s="130" t="s">
        <v>1171</v>
      </c>
      <c r="D24" s="139"/>
      <c r="E24" s="131">
        <f>D24</f>
        <v>0</v>
      </c>
      <c r="F24" s="131">
        <f>SUMIFS(ProductionLines!$H:$H,ProductionLines!$C:$C,'Daily Pork Products Stocks'!$B24,ProductionLines!$K:$K,'Daily Pork Products Stocks'!$A24,ProductionLines!$E:$E,"&lt;&gt;Intake")</f>
        <v>0</v>
      </c>
      <c r="G24" s="132"/>
      <c r="H24" s="131">
        <f>SUMIFS(ProductionLines!$H:$H,ProductionLines!$C:$C,'Daily Pork Products Stocks'!$B24,ProductionLines!$K:$K,'Daily Pork Products Stocks'!$A24,ProductionLines!$E:$E,"Intake")</f>
        <v>0</v>
      </c>
      <c r="I24" s="147"/>
      <c r="J24" s="147"/>
      <c r="K24" s="147"/>
      <c r="L24" s="151"/>
      <c r="M24" s="131">
        <f>SUMIFS(TransfersEntries!$F:$F,TransfersEntries!$B:$B,$B24,TransfersEntries!$L:$L,"&gt;="&amp;'Daily Pork Products Stocks'!A24+0.25,TransfersEntries!$L:$L,"&lt;="&amp;'Daily Pork Products Stocks'!A24+1.25,TransfersEntries!$D:$D,"2055")</f>
        <v>0</v>
      </c>
      <c r="N24" s="131">
        <f>SUMIFS(TransfersEntries!$F:$F,TransfersEntries!$B:$B,INDEX(ItemTable!$A:$A,MATCH('Daily Pork Products Stocks'!B24,ItemTable!$B:$B,0)),TransfersEntries!$L:$L,"&gt;="&amp;'Daily Pork Products Stocks'!A24+0.25,TransfersEntries!$L:$L,"&lt;="&amp;'Daily Pork Products Stocks'!A24+1.25,TransfersEntries!$D:$D,"3535")</f>
        <v>0</v>
      </c>
      <c r="O24" s="131">
        <f>SUMIFS(TransfersEntries!$F:$F,TransfersEntries!$B:$B,INDEX(ItemTable!$A:$A,MATCH('Daily Pork Products Stocks'!B24,ItemTable!$B:$B,0)),TransfersEntries!$L:$L,"&gt;="&amp;'Daily Pork Products Stocks'!A24+0.25,TransfersEntries!$L:$L,"&lt;="&amp;'Daily Pork Products Stocks'!A24+1.25,TransfersEntries!$D:$D,"3600")</f>
        <v>0</v>
      </c>
      <c r="P24" s="131">
        <f>D24+F24+G24-SUM(H24:O24)</f>
        <v>0</v>
      </c>
      <c r="Q24" s="131">
        <f>E24+F24+G24-SUM(H24:O24)</f>
        <v>0</v>
      </c>
      <c r="R24" s="147"/>
      <c r="S24" s="147"/>
      <c r="T24" s="131">
        <f>R24+S24</f>
        <v>0</v>
      </c>
      <c r="U24" s="131">
        <f>T24-P24</f>
        <v>0</v>
      </c>
      <c r="V24" s="131">
        <f>T24-Q24</f>
        <v>0</v>
      </c>
      <c r="W24" s="51" t="str">
        <f t="shared" si="6"/>
        <v>Inactive</v>
      </c>
      <c r="X24" s="131"/>
    </row>
    <row r="25" spans="1:24" ht="15.75" hidden="1" x14ac:dyDescent="0.25">
      <c r="A25" s="42" t="str">
        <v>qqqqqqqq</v>
      </c>
      <c r="B25" s="43" t="s">
        <v>1172</v>
      </c>
      <c r="C25" s="43" t="s">
        <v>1173</v>
      </c>
      <c r="D25" s="140"/>
      <c r="E25" s="44">
        <f>D25</f>
        <v>0</v>
      </c>
      <c r="F25" s="44">
        <f>SUMIFS(ProductionLines!$H:$H,ProductionLines!$C:$C,'Daily Pork Products Stocks'!$B25,ProductionLines!$K:$K,'Daily Pork Products Stocks'!$A25,ProductionLines!$E:$E,"&lt;&gt;Intake")</f>
        <v>0</v>
      </c>
      <c r="G25" s="57"/>
      <c r="H25" s="44">
        <f>SUMIFS(ProductionLines!$H:$H,ProductionLines!$C:$C,'Daily Pork Products Stocks'!$B25,ProductionLines!$K:$K,'Daily Pork Products Stocks'!$A25,ProductionLines!$E:$E,"Intake")</f>
        <v>0</v>
      </c>
      <c r="I25" s="148"/>
      <c r="J25" s="148"/>
      <c r="K25" s="148"/>
      <c r="L25" s="152"/>
      <c r="M25" s="44">
        <f>SUMIFS(TransfersEntries!$F:$F,TransfersEntries!$B:$B,$B25,TransfersEntries!$L:$L,"&gt;="&amp;'Daily Pork Products Stocks'!A25+0.25,TransfersEntries!$L:$L,"&lt;="&amp;'Daily Pork Products Stocks'!A25+1.25,TransfersEntries!$D:$D,"2055")</f>
        <v>0</v>
      </c>
      <c r="N25" s="44">
        <f>SUMIFS(TransfersEntries!$F:$F,TransfersEntries!$B:$B,INDEX(ItemTable!$A:$A,MATCH('Daily Pork Products Stocks'!B25,ItemTable!$B:$B,0)),TransfersEntries!$L:$L,"&gt;="&amp;'Daily Pork Products Stocks'!A25+0.25,TransfersEntries!$L:$L,"&lt;="&amp;'Daily Pork Products Stocks'!A25+1.25,TransfersEntries!$D:$D,"3535")</f>
        <v>0</v>
      </c>
      <c r="O25" s="44">
        <f>SUMIFS(TransfersEntries!$F:$F,TransfersEntries!$B:$B,INDEX(ItemTable!$A:$A,MATCH('Daily Pork Products Stocks'!B25,ItemTable!$B:$B,0)),TransfersEntries!$L:$L,"&gt;="&amp;'Daily Pork Products Stocks'!A25+0.25,TransfersEntries!$L:$L,"&lt;="&amp;'Daily Pork Products Stocks'!A25+1.25,TransfersEntries!$D:$D,"3600")</f>
        <v>0</v>
      </c>
      <c r="P25" s="44">
        <f>D25+F25+G25-SUM(H25:O25)</f>
        <v>0</v>
      </c>
      <c r="Q25" s="44">
        <f>E25+F25+G25-SUM(H25:O25)</f>
        <v>0</v>
      </c>
      <c r="R25" s="148"/>
      <c r="S25" s="148"/>
      <c r="T25" s="44">
        <f>R25+S25</f>
        <v>0</v>
      </c>
      <c r="U25" s="44">
        <f>T25-P25</f>
        <v>0</v>
      </c>
      <c r="V25" s="44">
        <f>T25-Q25</f>
        <v>0</v>
      </c>
      <c r="W25" s="51" t="str">
        <f t="shared" si="6"/>
        <v>Inactive</v>
      </c>
      <c r="X25" s="44"/>
    </row>
    <row r="26" spans="1:24" ht="15.75" hidden="1" x14ac:dyDescent="0.25">
      <c r="A26" s="42" t="str">
        <v>qqqqqqqq</v>
      </c>
      <c r="B26" s="43" t="s">
        <v>1174</v>
      </c>
      <c r="C26" s="43" t="s">
        <v>1175</v>
      </c>
      <c r="D26" s="140"/>
      <c r="E26" s="44">
        <f>D26</f>
        <v>0</v>
      </c>
      <c r="F26" s="44">
        <f>SUMIFS(ProductionLines!$H:$H,ProductionLines!$C:$C,'Daily Pork Products Stocks'!$B26,ProductionLines!$K:$K,'Daily Pork Products Stocks'!$A26,ProductionLines!$E:$E,"&lt;&gt;Intake")</f>
        <v>0</v>
      </c>
      <c r="G26" s="57"/>
      <c r="H26" s="44">
        <f>SUMIFS(ProductionLines!$H:$H,ProductionLines!$C:$C,'Daily Pork Products Stocks'!$B26,ProductionLines!$K:$K,'Daily Pork Products Stocks'!$A26,ProductionLines!$E:$E,"Intake")</f>
        <v>0</v>
      </c>
      <c r="I26" s="148"/>
      <c r="J26" s="148"/>
      <c r="K26" s="148"/>
      <c r="L26" s="152"/>
      <c r="M26" s="44">
        <f>SUMIFS(TransfersEntries!$F:$F,TransfersEntries!$B:$B,$B26,TransfersEntries!$L:$L,"&gt;="&amp;'Daily Pork Products Stocks'!A26+0.25,TransfersEntries!$L:$L,"&lt;="&amp;'Daily Pork Products Stocks'!A26+1.25,TransfersEntries!$D:$D,"2055")</f>
        <v>0</v>
      </c>
      <c r="N26" s="44">
        <f>SUMIFS(TransfersEntries!$F:$F,TransfersEntries!$B:$B,INDEX(ItemTable!$A:$A,MATCH('Daily Pork Products Stocks'!B26,ItemTable!$B:$B,0)),TransfersEntries!$L:$L,"&gt;="&amp;'Daily Pork Products Stocks'!A26+0.25,TransfersEntries!$L:$L,"&lt;="&amp;'Daily Pork Products Stocks'!A26+1.25,TransfersEntries!$D:$D,"3535")</f>
        <v>0</v>
      </c>
      <c r="O26" s="44">
        <f>SUMIFS(TransfersEntries!$F:$F,TransfersEntries!$B:$B,INDEX(ItemTable!$A:$A,MATCH('Daily Pork Products Stocks'!B26,ItemTable!$B:$B,0)),TransfersEntries!$L:$L,"&gt;="&amp;'Daily Pork Products Stocks'!A26+0.25,TransfersEntries!$L:$L,"&lt;="&amp;'Daily Pork Products Stocks'!A26+1.25,TransfersEntries!$D:$D,"3600")</f>
        <v>0</v>
      </c>
      <c r="P26" s="44">
        <f>D26+F26+G26-SUM(H26:O26)</f>
        <v>0</v>
      </c>
      <c r="Q26" s="44">
        <f>E26+F26+G26-SUM(H26:O26)</f>
        <v>0</v>
      </c>
      <c r="R26" s="148"/>
      <c r="S26" s="148"/>
      <c r="T26" s="44">
        <f>R26+S26</f>
        <v>0</v>
      </c>
      <c r="U26" s="44">
        <f>T26-P26</f>
        <v>0</v>
      </c>
      <c r="V26" s="44">
        <f>T26-Q26</f>
        <v>0</v>
      </c>
      <c r="W26" s="51" t="str">
        <f t="shared" si="6"/>
        <v>Inactive</v>
      </c>
      <c r="X26" s="44"/>
    </row>
    <row r="27" spans="1:24" ht="15.75" hidden="1" x14ac:dyDescent="0.25">
      <c r="A27" s="42" t="str">
        <v>qqqqqqqq</v>
      </c>
      <c r="B27" s="43" t="s">
        <v>1176</v>
      </c>
      <c r="C27" s="43" t="s">
        <v>1177</v>
      </c>
      <c r="D27" s="140"/>
      <c r="E27" s="44">
        <f>D27</f>
        <v>0</v>
      </c>
      <c r="F27" s="44">
        <f>SUMIFS(ProductionLines!$H:$H,ProductionLines!$C:$C,'Daily Pork Products Stocks'!$B27,ProductionLines!$K:$K,'Daily Pork Products Stocks'!$A27,ProductionLines!$E:$E,"&lt;&gt;Intake")</f>
        <v>0</v>
      </c>
      <c r="G27" s="57"/>
      <c r="H27" s="44">
        <f>SUMIFS(ProductionLines!$H:$H,ProductionLines!$C:$C,'Daily Pork Products Stocks'!$B27,ProductionLines!$K:$K,'Daily Pork Products Stocks'!$A27,ProductionLines!$E:$E,"Intake")</f>
        <v>0</v>
      </c>
      <c r="I27" s="148"/>
      <c r="J27" s="148"/>
      <c r="K27" s="148"/>
      <c r="L27" s="152"/>
      <c r="M27" s="44">
        <f>SUMIFS(TransfersEntries!$F:$F,TransfersEntries!$B:$B,$B27,TransfersEntries!$L:$L,"&gt;="&amp;'Daily Pork Products Stocks'!A27+0.25,TransfersEntries!$L:$L,"&lt;="&amp;'Daily Pork Products Stocks'!A27+1.25,TransfersEntries!$D:$D,"2055")</f>
        <v>0</v>
      </c>
      <c r="N27" s="44">
        <f>SUMIFS(TransfersEntries!$F:$F,TransfersEntries!$B:$B,INDEX(ItemTable!$A:$A,MATCH('Daily Pork Products Stocks'!B27,ItemTable!$B:$B,0)),TransfersEntries!$L:$L,"&gt;="&amp;'Daily Pork Products Stocks'!A27+0.25,TransfersEntries!$L:$L,"&lt;="&amp;'Daily Pork Products Stocks'!A27+1.25,TransfersEntries!$D:$D,"3535")</f>
        <v>0</v>
      </c>
      <c r="O27" s="44">
        <f>SUMIFS(TransfersEntries!$F:$F,TransfersEntries!$B:$B,INDEX(ItemTable!$A:$A,MATCH('Daily Pork Products Stocks'!B27,ItemTable!$B:$B,0)),TransfersEntries!$L:$L,"&gt;="&amp;'Daily Pork Products Stocks'!A27+0.25,TransfersEntries!$L:$L,"&lt;="&amp;'Daily Pork Products Stocks'!A27+1.25,TransfersEntries!$D:$D,"3600")</f>
        <v>0</v>
      </c>
      <c r="P27" s="44">
        <f>D27+F27+G27-SUM(H27:O27)</f>
        <v>0</v>
      </c>
      <c r="Q27" s="44">
        <f>E27+F27+G27-SUM(H27:O27)</f>
        <v>0</v>
      </c>
      <c r="R27" s="148"/>
      <c r="S27" s="148"/>
      <c r="T27" s="44">
        <f>R27+S27</f>
        <v>0</v>
      </c>
      <c r="U27" s="44">
        <f>T27-P27</f>
        <v>0</v>
      </c>
      <c r="V27" s="44">
        <f>T27-Q27</f>
        <v>0</v>
      </c>
      <c r="W27" s="51" t="str">
        <f t="shared" si="6"/>
        <v>Inactive</v>
      </c>
      <c r="X27" s="44"/>
    </row>
    <row r="28" spans="1:24" ht="15.75" x14ac:dyDescent="0.25">
      <c r="A28" s="128" t="str">
        <v>qqqqqqqq</v>
      </c>
      <c r="B28" s="129"/>
      <c r="C28" s="130" t="s">
        <v>1170</v>
      </c>
      <c r="D28" s="141">
        <v>1E-3</v>
      </c>
      <c r="E28" s="131">
        <f t="shared" si="0"/>
        <v>1E-3</v>
      </c>
      <c r="F28" s="131">
        <f>SUMIFS(ProductionLines!$H:$H,ProductionLines!$C:$C,'Daily Pork Products Stocks'!$B28,ProductionLines!$K:$K,'Daily Pork Products Stocks'!$A28,ProductionLines!$E:$E,"&lt;&gt;Intake")</f>
        <v>0</v>
      </c>
      <c r="G28" s="132"/>
      <c r="H28" s="131">
        <f>SUMIFS(ProductionLines!$H:$H,ProductionLines!$C:$C,'Daily Pork Products Stocks'!$B28,ProductionLines!$K:$K,'Daily Pork Products Stocks'!$A28,ProductionLines!$E:$E,"Intake")</f>
        <v>0</v>
      </c>
      <c r="I28" s="147"/>
      <c r="J28" s="147"/>
      <c r="K28" s="147"/>
      <c r="L28" s="151"/>
      <c r="M28" s="131">
        <f>SUMIFS(TransfersEntries!$F:$F,TransfersEntries!$B:$B,$B28,TransfersEntries!$L:$L,"&gt;="&amp;'Daily Pork Products Stocks'!A28+0.25,TransfersEntries!$L:$L,"&lt;="&amp;'Daily Pork Products Stocks'!A28+1.25,TransfersEntries!$D:$D,"2055")</f>
        <v>0</v>
      </c>
      <c r="N28" s="131">
        <f>SUMIFS(TransfersEntries!$F:$F,TransfersEntries!$B:$B,INDEX(ItemTable!$A:$A,MATCH('Daily Pork Products Stocks'!B28,ItemTable!$B:$B,0)),TransfersEntries!$L:$L,"&gt;="&amp;'Daily Pork Products Stocks'!A28+0.25,TransfersEntries!$L:$L,"&lt;="&amp;'Daily Pork Products Stocks'!A28+1.25,TransfersEntries!$D:$D,"3535")</f>
        <v>0</v>
      </c>
      <c r="O28" s="131">
        <f>SUMIFS(TransfersEntries!$F:$F,TransfersEntries!$B:$B,INDEX(ItemTable!$A:$A,MATCH('Daily Pork Products Stocks'!B28,ItemTable!$B:$B,0)),TransfersEntries!$L:$L,"&gt;="&amp;'Daily Pork Products Stocks'!A28+0.25,TransfersEntries!$L:$L,"&lt;="&amp;'Daily Pork Products Stocks'!A28+1.25,TransfersEntries!$D:$D,"3600")</f>
        <v>0</v>
      </c>
      <c r="P28" s="131">
        <f t="shared" si="1"/>
        <v>1E-3</v>
      </c>
      <c r="Q28" s="131">
        <f t="shared" si="2"/>
        <v>1E-3</v>
      </c>
      <c r="R28" s="147"/>
      <c r="S28" s="147"/>
      <c r="T28" s="134">
        <f>R28+S28+D28</f>
        <v>1E-3</v>
      </c>
      <c r="U28" s="131">
        <f t="shared" si="4"/>
        <v>0</v>
      </c>
      <c r="V28" s="131">
        <f t="shared" si="5"/>
        <v>0</v>
      </c>
      <c r="W28" s="51" t="str">
        <f t="shared" si="6"/>
        <v>Active</v>
      </c>
      <c r="X28" s="131"/>
    </row>
    <row r="29" spans="1:24" ht="15.75" hidden="1" x14ac:dyDescent="0.25">
      <c r="A29" s="42" t="str">
        <v>qqqqqqqq</v>
      </c>
      <c r="B29" s="43" t="s">
        <v>10</v>
      </c>
      <c r="C29" s="78" t="s">
        <v>11</v>
      </c>
      <c r="D29" s="142"/>
      <c r="E29" s="44">
        <f t="shared" si="0"/>
        <v>0</v>
      </c>
      <c r="F29" s="44">
        <f>SUMIFS(ProductionLines!$H:$H,ProductionLines!$C:$C,'Daily Pork Products Stocks'!$B29,ProductionLines!$K:$K,'Daily Pork Products Stocks'!$A29,ProductionLines!$E:$E,"&lt;&gt;Intake")</f>
        <v>0</v>
      </c>
      <c r="G29" s="57"/>
      <c r="H29" s="44">
        <f>SUMIFS(ProductionLines!$H:$H,ProductionLines!$C:$C,'Daily Pork Products Stocks'!$B29,ProductionLines!$K:$K,'Daily Pork Products Stocks'!$A29,ProductionLines!$E:$E,"Intake")</f>
        <v>0</v>
      </c>
      <c r="I29" s="148"/>
      <c r="J29" s="148"/>
      <c r="K29" s="148"/>
      <c r="L29" s="152"/>
      <c r="M29" s="44">
        <f>SUMIFS(TransfersEntries!$F:$F,TransfersEntries!$B:$B,$B29,TransfersEntries!$L:$L,"&gt;="&amp;'Daily Pork Products Stocks'!A29+0.25,TransfersEntries!$L:$L,"&lt;="&amp;'Daily Pork Products Stocks'!A29+1.25,TransfersEntries!$D:$D,"2055")</f>
        <v>0</v>
      </c>
      <c r="N29" s="44">
        <f>SUMIFS(TransfersEntries!$F:$F,TransfersEntries!$B:$B,INDEX(ItemTable!$A:$A,MATCH('Daily Pork Products Stocks'!B29,ItemTable!$B:$B,0)),TransfersEntries!$L:$L,"&gt;="&amp;'Daily Pork Products Stocks'!A29+0.25,TransfersEntries!$L:$L,"&lt;="&amp;'Daily Pork Products Stocks'!A29+1.25,TransfersEntries!$D:$D,"3535")</f>
        <v>0</v>
      </c>
      <c r="O29" s="44">
        <f>SUMIFS(TransfersEntries!$F:$F,TransfersEntries!$B:$B,INDEX(ItemTable!$A:$A,MATCH('Daily Pork Products Stocks'!B29,ItemTable!$B:$B,0)),TransfersEntries!$L:$L,"&gt;="&amp;'Daily Pork Products Stocks'!A29+0.25,TransfersEntries!$L:$L,"&lt;="&amp;'Daily Pork Products Stocks'!A29+1.25,TransfersEntries!$D:$D,"3600")</f>
        <v>0</v>
      </c>
      <c r="P29" s="44">
        <f t="shared" si="1"/>
        <v>0</v>
      </c>
      <c r="Q29" s="44">
        <f t="shared" si="2"/>
        <v>0</v>
      </c>
      <c r="R29" s="148"/>
      <c r="S29" s="148"/>
      <c r="T29" s="44">
        <f t="shared" si="3"/>
        <v>0</v>
      </c>
      <c r="U29" s="44">
        <f t="shared" si="4"/>
        <v>0</v>
      </c>
      <c r="V29" s="44">
        <f t="shared" si="5"/>
        <v>0</v>
      </c>
      <c r="W29" s="51" t="str">
        <f t="shared" si="6"/>
        <v>Inactive</v>
      </c>
      <c r="X29" s="44"/>
    </row>
    <row r="30" spans="1:24" ht="15.75" hidden="1" x14ac:dyDescent="0.25">
      <c r="A30" s="42" t="str">
        <v>qqqqqqqq</v>
      </c>
      <c r="B30" s="43" t="s">
        <v>12</v>
      </c>
      <c r="C30" s="43" t="s">
        <v>13</v>
      </c>
      <c r="D30" s="142"/>
      <c r="E30" s="44">
        <f t="shared" si="0"/>
        <v>0</v>
      </c>
      <c r="F30" s="44">
        <f>SUMIFS(ProductionLines!$H:$H,ProductionLines!$C:$C,'Daily Pork Products Stocks'!$B30,ProductionLines!$K:$K,'Daily Pork Products Stocks'!$A30,ProductionLines!$E:$E,"&lt;&gt;Intake")</f>
        <v>0</v>
      </c>
      <c r="G30" s="57"/>
      <c r="H30" s="44">
        <f>SUMIFS(ProductionLines!$H:$H,ProductionLines!$C:$C,'Daily Pork Products Stocks'!$B30,ProductionLines!$K:$K,'Daily Pork Products Stocks'!$A30,ProductionLines!$E:$E,"Intake")</f>
        <v>0</v>
      </c>
      <c r="I30" s="148"/>
      <c r="J30" s="148"/>
      <c r="K30" s="148"/>
      <c r="L30" s="152"/>
      <c r="M30" s="44">
        <f>SUMIFS(TransfersEntries!$F:$F,TransfersEntries!$B:$B,$B30,TransfersEntries!$L:$L,"&gt;="&amp;'Daily Pork Products Stocks'!A30+0.25,TransfersEntries!$L:$L,"&lt;="&amp;'Daily Pork Products Stocks'!A30+1.25,TransfersEntries!$D:$D,"2055")</f>
        <v>0</v>
      </c>
      <c r="N30" s="44">
        <f>SUMIFS(TransfersEntries!$F:$F,TransfersEntries!$B:$B,INDEX(ItemTable!$A:$A,MATCH('Daily Pork Products Stocks'!B30,ItemTable!$B:$B,0)),TransfersEntries!$L:$L,"&gt;="&amp;'Daily Pork Products Stocks'!A30+0.25,TransfersEntries!$L:$L,"&lt;="&amp;'Daily Pork Products Stocks'!A30+1.25,TransfersEntries!$D:$D,"3535")</f>
        <v>0</v>
      </c>
      <c r="O30" s="44">
        <f>SUMIFS(TransfersEntries!$F:$F,TransfersEntries!$B:$B,INDEX(ItemTable!$A:$A,MATCH('Daily Pork Products Stocks'!B30,ItemTable!$B:$B,0)),TransfersEntries!$L:$L,"&gt;="&amp;'Daily Pork Products Stocks'!A30+0.25,TransfersEntries!$L:$L,"&lt;="&amp;'Daily Pork Products Stocks'!A30+1.25,TransfersEntries!$D:$D,"3600")</f>
        <v>0</v>
      </c>
      <c r="P30" s="44">
        <f t="shared" si="1"/>
        <v>0</v>
      </c>
      <c r="Q30" s="44">
        <f t="shared" si="2"/>
        <v>0</v>
      </c>
      <c r="R30" s="148"/>
      <c r="S30" s="148"/>
      <c r="T30" s="44">
        <f t="shared" si="3"/>
        <v>0</v>
      </c>
      <c r="U30" s="44">
        <f t="shared" si="4"/>
        <v>0</v>
      </c>
      <c r="V30" s="44">
        <f t="shared" si="5"/>
        <v>0</v>
      </c>
      <c r="W30" s="51" t="str">
        <f t="shared" si="6"/>
        <v>Inactive</v>
      </c>
      <c r="X30" s="44"/>
    </row>
    <row r="31" spans="1:24" ht="15.75" hidden="1" x14ac:dyDescent="0.25">
      <c r="A31" s="42" t="str">
        <v>qqqqqqqq</v>
      </c>
      <c r="B31" s="43" t="s">
        <v>26</v>
      </c>
      <c r="C31" s="43" t="s">
        <v>27</v>
      </c>
      <c r="D31" s="142"/>
      <c r="E31" s="44">
        <f t="shared" si="0"/>
        <v>0</v>
      </c>
      <c r="F31" s="44">
        <f>SUMIFS(ProductionLines!$H:$H,ProductionLines!$C:$C,'Daily Pork Products Stocks'!$B31,ProductionLines!$K:$K,'Daily Pork Products Stocks'!$A31,ProductionLines!$E:$E,"&lt;&gt;Intake")</f>
        <v>0</v>
      </c>
      <c r="G31" s="57"/>
      <c r="H31" s="44">
        <f>SUMIFS(ProductionLines!$H:$H,ProductionLines!$C:$C,'Daily Pork Products Stocks'!$B31,ProductionLines!$K:$K,'Daily Pork Products Stocks'!$A31,ProductionLines!$E:$E,"Intake")</f>
        <v>0</v>
      </c>
      <c r="I31" s="148"/>
      <c r="J31" s="148"/>
      <c r="K31" s="148"/>
      <c r="L31" s="152"/>
      <c r="M31" s="44">
        <f>SUMIFS(TransfersEntries!$F:$F,TransfersEntries!$B:$B,$B31,TransfersEntries!$L:$L,"&gt;="&amp;'Daily Pork Products Stocks'!A31+0.25,TransfersEntries!$L:$L,"&lt;="&amp;'Daily Pork Products Stocks'!A31+1.25,TransfersEntries!$D:$D,"2055")</f>
        <v>0</v>
      </c>
      <c r="N31" s="44">
        <f>SUMIFS(TransfersEntries!$F:$F,TransfersEntries!$B:$B,INDEX(ItemTable!$A:$A,MATCH('Daily Pork Products Stocks'!B31,ItemTable!$B:$B,0)),TransfersEntries!$L:$L,"&gt;="&amp;'Daily Pork Products Stocks'!A31+0.25,TransfersEntries!$L:$L,"&lt;="&amp;'Daily Pork Products Stocks'!A31+1.25,TransfersEntries!$D:$D,"3535")</f>
        <v>0</v>
      </c>
      <c r="O31" s="44">
        <f>SUMIFS(TransfersEntries!$F:$F,TransfersEntries!$B:$B,INDEX(ItemTable!$A:$A,MATCH('Daily Pork Products Stocks'!B31,ItemTable!$B:$B,0)),TransfersEntries!$L:$L,"&gt;="&amp;'Daily Pork Products Stocks'!A31+0.25,TransfersEntries!$L:$L,"&lt;="&amp;'Daily Pork Products Stocks'!A31+1.25,TransfersEntries!$D:$D,"3600")</f>
        <v>0</v>
      </c>
      <c r="P31" s="44">
        <f t="shared" si="1"/>
        <v>0</v>
      </c>
      <c r="Q31" s="44">
        <f t="shared" si="2"/>
        <v>0</v>
      </c>
      <c r="R31" s="148"/>
      <c r="S31" s="148"/>
      <c r="T31" s="44">
        <f t="shared" si="3"/>
        <v>0</v>
      </c>
      <c r="U31" s="44">
        <f t="shared" si="4"/>
        <v>0</v>
      </c>
      <c r="V31" s="44">
        <f t="shared" si="5"/>
        <v>0</v>
      </c>
      <c r="W31" s="51" t="str">
        <f t="shared" si="6"/>
        <v>Inactive</v>
      </c>
      <c r="X31" s="44"/>
    </row>
    <row r="32" spans="1:24" ht="15.75" hidden="1" x14ac:dyDescent="0.25">
      <c r="A32" s="42" t="str">
        <v>qqqqqqqq</v>
      </c>
      <c r="B32" s="43" t="s">
        <v>28</v>
      </c>
      <c r="C32" s="43" t="s">
        <v>29</v>
      </c>
      <c r="D32" s="142"/>
      <c r="E32" s="44">
        <f t="shared" si="0"/>
        <v>0</v>
      </c>
      <c r="F32" s="44">
        <f>SUMIFS(ProductionLines!$H:$H,ProductionLines!$C:$C,'Daily Pork Products Stocks'!$B32,ProductionLines!$K:$K,'Daily Pork Products Stocks'!$A32,ProductionLines!$E:$E,"&lt;&gt;Intake")</f>
        <v>0</v>
      </c>
      <c r="G32" s="57"/>
      <c r="H32" s="44">
        <f>SUMIFS(ProductionLines!$H:$H,ProductionLines!$C:$C,'Daily Pork Products Stocks'!$B32,ProductionLines!$K:$K,'Daily Pork Products Stocks'!$A32,ProductionLines!$E:$E,"Intake")</f>
        <v>0</v>
      </c>
      <c r="I32" s="148"/>
      <c r="J32" s="148"/>
      <c r="K32" s="148"/>
      <c r="L32" s="152"/>
      <c r="M32" s="44">
        <f>SUMIFS(TransfersEntries!$F:$F,TransfersEntries!$B:$B,$B32,TransfersEntries!$L:$L,"&gt;="&amp;'Daily Pork Products Stocks'!A32+0.25,TransfersEntries!$L:$L,"&lt;="&amp;'Daily Pork Products Stocks'!A32+1.25,TransfersEntries!$D:$D,"2055")</f>
        <v>0</v>
      </c>
      <c r="N32" s="44">
        <f>SUMIFS(TransfersEntries!$F:$F,TransfersEntries!$B:$B,INDEX(ItemTable!$A:$A,MATCH('Daily Pork Products Stocks'!B32,ItemTable!$B:$B,0)),TransfersEntries!$L:$L,"&gt;="&amp;'Daily Pork Products Stocks'!A32+0.25,TransfersEntries!$L:$L,"&lt;="&amp;'Daily Pork Products Stocks'!A32+1.25,TransfersEntries!$D:$D,"3535")</f>
        <v>0</v>
      </c>
      <c r="O32" s="44">
        <f>SUMIFS(TransfersEntries!$F:$F,TransfersEntries!$B:$B,INDEX(ItemTable!$A:$A,MATCH('Daily Pork Products Stocks'!B32,ItemTable!$B:$B,0)),TransfersEntries!$L:$L,"&gt;="&amp;'Daily Pork Products Stocks'!A32+0.25,TransfersEntries!$L:$L,"&lt;="&amp;'Daily Pork Products Stocks'!A32+1.25,TransfersEntries!$D:$D,"3600")</f>
        <v>0</v>
      </c>
      <c r="P32" s="44">
        <f t="shared" si="1"/>
        <v>0</v>
      </c>
      <c r="Q32" s="44">
        <f t="shared" si="2"/>
        <v>0</v>
      </c>
      <c r="R32" s="148"/>
      <c r="S32" s="148"/>
      <c r="T32" s="44">
        <f t="shared" si="3"/>
        <v>0</v>
      </c>
      <c r="U32" s="44">
        <f t="shared" si="4"/>
        <v>0</v>
      </c>
      <c r="V32" s="44">
        <f t="shared" si="5"/>
        <v>0</v>
      </c>
      <c r="W32" s="51" t="str">
        <f t="shared" si="6"/>
        <v>Inactive</v>
      </c>
      <c r="X32" s="44"/>
    </row>
    <row r="33" spans="1:24" ht="15.75" hidden="1" x14ac:dyDescent="0.25">
      <c r="A33" s="42" t="str">
        <v>qqqqqqqq</v>
      </c>
      <c r="B33" s="45" t="s">
        <v>30</v>
      </c>
      <c r="C33" s="45" t="s">
        <v>31</v>
      </c>
      <c r="D33" s="142"/>
      <c r="E33" s="44">
        <f t="shared" si="0"/>
        <v>0</v>
      </c>
      <c r="F33" s="44">
        <f>SUMIFS(ProductionLines!$H:$H,ProductionLines!$C:$C,'Daily Pork Products Stocks'!$B33,ProductionLines!$K:$K,'Daily Pork Products Stocks'!$A33,ProductionLines!$E:$E,"&lt;&gt;Intake")</f>
        <v>0</v>
      </c>
      <c r="G33" s="57"/>
      <c r="H33" s="44">
        <f>SUMIFS(ProductionLines!$H:$H,ProductionLines!$C:$C,'Daily Pork Products Stocks'!$B33,ProductionLines!$K:$K,'Daily Pork Products Stocks'!$A33,ProductionLines!$E:$E,"Intake")</f>
        <v>0</v>
      </c>
      <c r="I33" s="148"/>
      <c r="J33" s="148"/>
      <c r="K33" s="148"/>
      <c r="L33" s="152"/>
      <c r="M33" s="44">
        <f>SUMIFS(TransfersEntries!$F:$F,TransfersEntries!$B:$B,$B33,TransfersEntries!$L:$L,"&gt;="&amp;'Daily Pork Products Stocks'!A33+0.25,TransfersEntries!$L:$L,"&lt;="&amp;'Daily Pork Products Stocks'!A33+1.25,TransfersEntries!$D:$D,"2055")</f>
        <v>0</v>
      </c>
      <c r="N33" s="44">
        <f>SUMIFS(TransfersEntries!$F:$F,TransfersEntries!$B:$B,INDEX(ItemTable!$A:$A,MATCH('Daily Pork Products Stocks'!B33,ItemTable!$B:$B,0)),TransfersEntries!$L:$L,"&gt;="&amp;'Daily Pork Products Stocks'!A33+0.25,TransfersEntries!$L:$L,"&lt;="&amp;'Daily Pork Products Stocks'!A33+1.25,TransfersEntries!$D:$D,"3535")</f>
        <v>0</v>
      </c>
      <c r="O33" s="44">
        <f>SUMIFS(TransfersEntries!$F:$F,TransfersEntries!$B:$B,INDEX(ItemTable!$A:$A,MATCH('Daily Pork Products Stocks'!B33,ItemTable!$B:$B,0)),TransfersEntries!$L:$L,"&gt;="&amp;'Daily Pork Products Stocks'!A33+0.25,TransfersEntries!$L:$L,"&lt;="&amp;'Daily Pork Products Stocks'!A33+1.25,TransfersEntries!$D:$D,"3600")</f>
        <v>0</v>
      </c>
      <c r="P33" s="44">
        <f t="shared" si="1"/>
        <v>0</v>
      </c>
      <c r="Q33" s="44">
        <f t="shared" si="2"/>
        <v>0</v>
      </c>
      <c r="R33" s="148"/>
      <c r="S33" s="148"/>
      <c r="T33" s="44">
        <f t="shared" si="3"/>
        <v>0</v>
      </c>
      <c r="U33" s="44">
        <f t="shared" si="4"/>
        <v>0</v>
      </c>
      <c r="V33" s="44">
        <f t="shared" si="5"/>
        <v>0</v>
      </c>
      <c r="W33" s="51" t="str">
        <f t="shared" si="6"/>
        <v>Inactive</v>
      </c>
      <c r="X33" s="44"/>
    </row>
    <row r="34" spans="1:24" ht="15.75" hidden="1" x14ac:dyDescent="0.25">
      <c r="A34" s="42" t="str">
        <v>qqqqqqqq</v>
      </c>
      <c r="B34" s="43" t="s">
        <v>36</v>
      </c>
      <c r="C34" s="43" t="s">
        <v>37</v>
      </c>
      <c r="D34" s="142"/>
      <c r="E34" s="44">
        <f t="shared" si="0"/>
        <v>0</v>
      </c>
      <c r="F34" s="44">
        <f>SUMIFS(ProductionLines!$H:$H,ProductionLines!$C:$C,'Daily Pork Products Stocks'!$B34,ProductionLines!$K:$K,'Daily Pork Products Stocks'!$A34,ProductionLines!$E:$E,"&lt;&gt;Intake")</f>
        <v>0</v>
      </c>
      <c r="G34" s="57"/>
      <c r="H34" s="44">
        <f>SUMIFS(ProductionLines!$H:$H,ProductionLines!$C:$C,'Daily Pork Products Stocks'!$B34,ProductionLines!$K:$K,'Daily Pork Products Stocks'!$A34,ProductionLines!$E:$E,"Intake")</f>
        <v>0</v>
      </c>
      <c r="I34" s="148"/>
      <c r="J34" s="148"/>
      <c r="K34" s="148"/>
      <c r="L34" s="152"/>
      <c r="M34" s="44">
        <f>SUMIFS(TransfersEntries!$F:$F,TransfersEntries!$B:$B,$B34,TransfersEntries!$L:$L,"&gt;="&amp;'Daily Pork Products Stocks'!A34+0.25,TransfersEntries!$L:$L,"&lt;="&amp;'Daily Pork Products Stocks'!A34+1.25,TransfersEntries!$D:$D,"2055")</f>
        <v>0</v>
      </c>
      <c r="N34" s="44">
        <f>SUMIFS(TransfersEntries!$F:$F,TransfersEntries!$B:$B,INDEX(ItemTable!$A:$A,MATCH('Daily Pork Products Stocks'!B34,ItemTable!$B:$B,0)),TransfersEntries!$L:$L,"&gt;="&amp;'Daily Pork Products Stocks'!A34+0.25,TransfersEntries!$L:$L,"&lt;="&amp;'Daily Pork Products Stocks'!A34+1.25,TransfersEntries!$D:$D,"3535")</f>
        <v>0</v>
      </c>
      <c r="O34" s="44">
        <f>SUMIFS(TransfersEntries!$F:$F,TransfersEntries!$B:$B,INDEX(ItemTable!$A:$A,MATCH('Daily Pork Products Stocks'!B34,ItemTable!$B:$B,0)),TransfersEntries!$L:$L,"&gt;="&amp;'Daily Pork Products Stocks'!A34+0.25,TransfersEntries!$L:$L,"&lt;="&amp;'Daily Pork Products Stocks'!A34+1.25,TransfersEntries!$D:$D,"3600")</f>
        <v>0</v>
      </c>
      <c r="P34" s="44">
        <f t="shared" si="1"/>
        <v>0</v>
      </c>
      <c r="Q34" s="44">
        <f t="shared" si="2"/>
        <v>0</v>
      </c>
      <c r="R34" s="148"/>
      <c r="S34" s="148"/>
      <c r="T34" s="44">
        <f t="shared" si="3"/>
        <v>0</v>
      </c>
      <c r="U34" s="44">
        <f t="shared" si="4"/>
        <v>0</v>
      </c>
      <c r="V34" s="44">
        <f t="shared" si="5"/>
        <v>0</v>
      </c>
      <c r="W34" s="51" t="str">
        <f t="shared" si="6"/>
        <v>Inactive</v>
      </c>
      <c r="X34" s="44"/>
    </row>
    <row r="35" spans="1:24" ht="15.75" hidden="1" x14ac:dyDescent="0.25">
      <c r="A35" s="42" t="str">
        <v>qqqqqqqq</v>
      </c>
      <c r="B35" s="43" t="s">
        <v>45</v>
      </c>
      <c r="C35" s="43" t="s">
        <v>46</v>
      </c>
      <c r="D35" s="142"/>
      <c r="E35" s="44">
        <f t="shared" si="0"/>
        <v>0</v>
      </c>
      <c r="F35" s="44">
        <f>SUMIFS(ProductionLines!$H:$H,ProductionLines!$C:$C,'Daily Pork Products Stocks'!$B35,ProductionLines!$K:$K,'Daily Pork Products Stocks'!$A35,ProductionLines!$E:$E,"&lt;&gt;Intake")</f>
        <v>0</v>
      </c>
      <c r="G35" s="57"/>
      <c r="H35" s="44">
        <f>SUMIFS(ProductionLines!$H:$H,ProductionLines!$C:$C,'Daily Pork Products Stocks'!$B35,ProductionLines!$K:$K,'Daily Pork Products Stocks'!$A35,ProductionLines!$E:$E,"Intake")</f>
        <v>0</v>
      </c>
      <c r="I35" s="148"/>
      <c r="J35" s="148"/>
      <c r="K35" s="148"/>
      <c r="L35" s="152"/>
      <c r="M35" s="44">
        <f>SUMIFS(TransfersEntries!$F:$F,TransfersEntries!$B:$B,$B35,TransfersEntries!$L:$L,"&gt;="&amp;'Daily Pork Products Stocks'!A35+0.25,TransfersEntries!$L:$L,"&lt;="&amp;'Daily Pork Products Stocks'!A35+1.25,TransfersEntries!$D:$D,"2055")</f>
        <v>0</v>
      </c>
      <c r="N35" s="44">
        <f>SUMIFS(TransfersEntries!$F:$F,TransfersEntries!$B:$B,INDEX(ItemTable!$A:$A,MATCH('Daily Pork Products Stocks'!B35,ItemTable!$B:$B,0)),TransfersEntries!$L:$L,"&gt;="&amp;'Daily Pork Products Stocks'!A35+0.25,TransfersEntries!$L:$L,"&lt;="&amp;'Daily Pork Products Stocks'!A35+1.25,TransfersEntries!$D:$D,"3535")</f>
        <v>0</v>
      </c>
      <c r="O35" s="44">
        <f>SUMIFS(TransfersEntries!$F:$F,TransfersEntries!$B:$B,INDEX(ItemTable!$A:$A,MATCH('Daily Pork Products Stocks'!B35,ItemTable!$B:$B,0)),TransfersEntries!$L:$L,"&gt;="&amp;'Daily Pork Products Stocks'!A35+0.25,TransfersEntries!$L:$L,"&lt;="&amp;'Daily Pork Products Stocks'!A35+1.25,TransfersEntries!$D:$D,"3600")</f>
        <v>0</v>
      </c>
      <c r="P35" s="44">
        <f t="shared" si="1"/>
        <v>0</v>
      </c>
      <c r="Q35" s="44">
        <f t="shared" si="2"/>
        <v>0</v>
      </c>
      <c r="R35" s="148"/>
      <c r="S35" s="148"/>
      <c r="T35" s="44">
        <f t="shared" si="3"/>
        <v>0</v>
      </c>
      <c r="U35" s="44">
        <f t="shared" si="4"/>
        <v>0</v>
      </c>
      <c r="V35" s="44">
        <f t="shared" si="5"/>
        <v>0</v>
      </c>
      <c r="W35" s="51" t="str">
        <f t="shared" si="6"/>
        <v>Inactive</v>
      </c>
      <c r="X35" s="44"/>
    </row>
    <row r="36" spans="1:24" ht="15.75" hidden="1" x14ac:dyDescent="0.25">
      <c r="A36" s="42" t="str">
        <v>qqqqqqqq</v>
      </c>
      <c r="B36" s="47" t="s">
        <v>181</v>
      </c>
      <c r="C36" s="47" t="s">
        <v>182</v>
      </c>
      <c r="D36" s="142"/>
      <c r="E36" s="44">
        <f t="shared" si="0"/>
        <v>0</v>
      </c>
      <c r="F36" s="44">
        <f>SUMIFS(ProductionLines!$H:$H,ProductionLines!$C:$C,'Daily Pork Products Stocks'!$B36,ProductionLines!$K:$K,'Daily Pork Products Stocks'!$A36,ProductionLines!$E:$E,"&lt;&gt;Intake")</f>
        <v>0</v>
      </c>
      <c r="G36" s="57"/>
      <c r="H36" s="44">
        <f>SUMIFS(ProductionLines!$H:$H,ProductionLines!$C:$C,'Daily Pork Products Stocks'!$B36,ProductionLines!$K:$K,'Daily Pork Products Stocks'!$A36,ProductionLines!$E:$E,"Intake")</f>
        <v>0</v>
      </c>
      <c r="I36" s="148"/>
      <c r="J36" s="148"/>
      <c r="K36" s="148"/>
      <c r="L36" s="152"/>
      <c r="M36" s="44">
        <f>SUMIFS(TransfersEntries!$F:$F,TransfersEntries!$B:$B,$B36,TransfersEntries!$L:$L,"&gt;="&amp;'Daily Pork Products Stocks'!A36+0.25,TransfersEntries!$L:$L,"&lt;="&amp;'Daily Pork Products Stocks'!A36+1.25,TransfersEntries!$D:$D,"2055")</f>
        <v>0</v>
      </c>
      <c r="N36" s="44">
        <f>SUMIFS(TransfersEntries!$F:$F,TransfersEntries!$B:$B,INDEX(ItemTable!$A:$A,MATCH('Daily Pork Products Stocks'!B36,ItemTable!$B:$B,0)),TransfersEntries!$L:$L,"&gt;="&amp;'Daily Pork Products Stocks'!A36+0.25,TransfersEntries!$L:$L,"&lt;="&amp;'Daily Pork Products Stocks'!A36+1.25,TransfersEntries!$D:$D,"3535")</f>
        <v>0</v>
      </c>
      <c r="O36" s="44">
        <f>SUMIFS(TransfersEntries!$F:$F,TransfersEntries!$B:$B,INDEX(ItemTable!$A:$A,MATCH('Daily Pork Products Stocks'!B36,ItemTable!$B:$B,0)),TransfersEntries!$L:$L,"&gt;="&amp;'Daily Pork Products Stocks'!A36+0.25,TransfersEntries!$L:$L,"&lt;="&amp;'Daily Pork Products Stocks'!A36+1.25,TransfersEntries!$D:$D,"3600")</f>
        <v>0</v>
      </c>
      <c r="P36" s="44">
        <f t="shared" si="1"/>
        <v>0</v>
      </c>
      <c r="Q36" s="44">
        <f t="shared" si="2"/>
        <v>0</v>
      </c>
      <c r="R36" s="148"/>
      <c r="S36" s="148"/>
      <c r="T36" s="44">
        <f t="shared" si="3"/>
        <v>0</v>
      </c>
      <c r="U36" s="44">
        <f t="shared" si="4"/>
        <v>0</v>
      </c>
      <c r="V36" s="44">
        <f t="shared" si="5"/>
        <v>0</v>
      </c>
      <c r="W36" s="51" t="str">
        <f t="shared" si="6"/>
        <v>Inactive</v>
      </c>
      <c r="X36" s="44"/>
    </row>
    <row r="37" spans="1:24" ht="15.75" x14ac:dyDescent="0.25">
      <c r="A37" s="128" t="str">
        <v>qqqqqqqq</v>
      </c>
      <c r="B37" s="129"/>
      <c r="C37" s="130" t="s">
        <v>1168</v>
      </c>
      <c r="D37" s="141">
        <v>1E-3</v>
      </c>
      <c r="E37" s="134">
        <f t="shared" si="0"/>
        <v>1E-3</v>
      </c>
      <c r="F37" s="134">
        <f>SUMIFS(ProductionLines!$H:$H,ProductionLines!$C:$C,'Daily Pork Products Stocks'!$B37,ProductionLines!$K:$K,'Daily Pork Products Stocks'!$A37,ProductionLines!$E:$E,"&lt;&gt;Intake")</f>
        <v>0</v>
      </c>
      <c r="G37" s="135"/>
      <c r="H37" s="134">
        <f>SUMIFS(ProductionLines!$H:$H,ProductionLines!$C:$C,'Daily Pork Products Stocks'!$B37,ProductionLines!$K:$K,'Daily Pork Products Stocks'!$A37,ProductionLines!$E:$E,"Intake")</f>
        <v>0</v>
      </c>
      <c r="I37" s="149"/>
      <c r="J37" s="149"/>
      <c r="K37" s="149"/>
      <c r="L37" s="153"/>
      <c r="M37" s="134">
        <f>SUMIFS(TransfersEntries!$F:$F,TransfersEntries!$B:$B,$B37,TransfersEntries!$L:$L,"&gt;="&amp;'Daily Pork Products Stocks'!A37+0.25,TransfersEntries!$L:$L,"&lt;="&amp;'Daily Pork Products Stocks'!A37+1.25,TransfersEntries!$D:$D,"2055")</f>
        <v>0</v>
      </c>
      <c r="N37" s="134">
        <f>SUMIFS(TransfersEntries!$F:$F,TransfersEntries!$B:$B,INDEX(ItemTable!$A:$A,MATCH('Daily Pork Products Stocks'!B37,ItemTable!$B:$B,0)),TransfersEntries!$L:$L,"&gt;="&amp;'Daily Pork Products Stocks'!A37+0.25,TransfersEntries!$L:$L,"&lt;="&amp;'Daily Pork Products Stocks'!A37+1.25,TransfersEntries!$D:$D,"3535")</f>
        <v>0</v>
      </c>
      <c r="O37" s="134">
        <f>SUMIFS(TransfersEntries!$F:$F,TransfersEntries!$B:$B,INDEX(ItemTable!$A:$A,MATCH('Daily Pork Products Stocks'!B37,ItemTable!$B:$B,0)),TransfersEntries!$L:$L,"&gt;="&amp;'Daily Pork Products Stocks'!A37+0.25,TransfersEntries!$L:$L,"&lt;="&amp;'Daily Pork Products Stocks'!A37+1.25,TransfersEntries!$D:$D,"3600")</f>
        <v>0</v>
      </c>
      <c r="P37" s="134">
        <f t="shared" si="1"/>
        <v>1E-3</v>
      </c>
      <c r="Q37" s="134">
        <f t="shared" si="2"/>
        <v>1E-3</v>
      </c>
      <c r="R37" s="149"/>
      <c r="S37" s="149"/>
      <c r="T37" s="134">
        <f>R37+S37+D37</f>
        <v>1E-3</v>
      </c>
      <c r="U37" s="134">
        <f t="shared" si="4"/>
        <v>0</v>
      </c>
      <c r="V37" s="134">
        <f t="shared" si="5"/>
        <v>0</v>
      </c>
      <c r="W37" s="51" t="str">
        <f t="shared" si="6"/>
        <v>Active</v>
      </c>
      <c r="X37" s="134"/>
    </row>
    <row r="38" spans="1:24" ht="15.75" hidden="1" x14ac:dyDescent="0.25">
      <c r="A38" s="42" t="str">
        <v>qqqqqqqq</v>
      </c>
      <c r="B38" s="47" t="s">
        <v>7</v>
      </c>
      <c r="C38" s="47" t="s">
        <v>1292</v>
      </c>
      <c r="D38" s="142"/>
      <c r="E38" s="44">
        <f>D38</f>
        <v>0</v>
      </c>
      <c r="F38" s="44">
        <f>SUMIFS(ProductionLines!$H:$H,ProductionLines!$C:$C,'Daily Pork Products Stocks'!$B38,ProductionLines!$K:$K,'Daily Pork Products Stocks'!$A38,ProductionLines!$E:$E,"&lt;&gt;Intake")</f>
        <v>0</v>
      </c>
      <c r="G38" s="57"/>
      <c r="H38" s="44">
        <f>SUMIFS(ProductionLines!$H:$H,ProductionLines!$C:$C,'Daily Pork Products Stocks'!$B38,ProductionLines!$K:$K,'Daily Pork Products Stocks'!$A38,ProductionLines!$E:$E,"Intake")</f>
        <v>0</v>
      </c>
      <c r="I38" s="148"/>
      <c r="J38" s="148"/>
      <c r="K38" s="148"/>
      <c r="L38" s="152"/>
      <c r="M38" s="44">
        <f>SUMIFS(TransfersEntries!$F:$F,TransfersEntries!$B:$B,$B38,TransfersEntries!$L:$L,"&gt;="&amp;'Daily Pork Products Stocks'!A38+0.25,TransfersEntries!$L:$L,"&lt;="&amp;'Daily Pork Products Stocks'!A38+1.25,TransfersEntries!$D:$D,"2055")</f>
        <v>0</v>
      </c>
      <c r="N38" s="44">
        <f>SUMIFS(TransfersEntries!$F:$F,TransfersEntries!$B:$B,INDEX(ItemTable!$A:$A,MATCH('Daily Pork Products Stocks'!B38,ItemTable!$B:$B,0)),TransfersEntries!$L:$L,"&gt;="&amp;'Daily Pork Products Stocks'!A38+0.25,TransfersEntries!$L:$L,"&lt;="&amp;'Daily Pork Products Stocks'!A38+1.25,TransfersEntries!$D:$D,"3535")</f>
        <v>0</v>
      </c>
      <c r="O38" s="44">
        <f>SUMIFS(TransfersEntries!$F:$F,TransfersEntries!$B:$B,INDEX(ItemTable!$A:$A,MATCH('Daily Pork Products Stocks'!B38,ItemTable!$B:$B,0)),TransfersEntries!$L:$L,"&gt;="&amp;'Daily Pork Products Stocks'!A38+0.25,TransfersEntries!$L:$L,"&lt;="&amp;'Daily Pork Products Stocks'!A38+1.25,TransfersEntries!$D:$D,"3600")</f>
        <v>0</v>
      </c>
      <c r="P38" s="44">
        <f>D38+F38+G38-SUM(H38:O38)</f>
        <v>0</v>
      </c>
      <c r="Q38" s="44">
        <f>E38+F38+G38-SUM(H38:O38)</f>
        <v>0</v>
      </c>
      <c r="R38" s="148"/>
      <c r="S38" s="148"/>
      <c r="T38" s="44">
        <f>R38+S38</f>
        <v>0</v>
      </c>
      <c r="U38" s="44">
        <f>T38-P38</f>
        <v>0</v>
      </c>
      <c r="V38" s="44">
        <f>T38-Q38</f>
        <v>0</v>
      </c>
      <c r="W38" s="51" t="str">
        <f t="shared" si="6"/>
        <v>Inactive</v>
      </c>
      <c r="X38" s="44"/>
    </row>
    <row r="39" spans="1:24" ht="15.75" hidden="1" x14ac:dyDescent="0.25">
      <c r="A39" s="42" t="str">
        <v>qqqqqqqq</v>
      </c>
      <c r="B39" s="47" t="s">
        <v>1293</v>
      </c>
      <c r="C39" s="47" t="s">
        <v>1294</v>
      </c>
      <c r="D39" s="142"/>
      <c r="E39" s="44">
        <f>D39</f>
        <v>0</v>
      </c>
      <c r="F39" s="44">
        <f>SUMIFS(ProductionLines!$H:$H,ProductionLines!$C:$C,'Daily Pork Products Stocks'!$B39,ProductionLines!$K:$K,'Daily Pork Products Stocks'!$A39,ProductionLines!$E:$E,"&lt;&gt;Intake")</f>
        <v>0</v>
      </c>
      <c r="G39" s="57"/>
      <c r="H39" s="44">
        <f>SUMIFS(ProductionLines!$H:$H,ProductionLines!$C:$C,'Daily Pork Products Stocks'!$B39,ProductionLines!$K:$K,'Daily Pork Products Stocks'!$A39,ProductionLines!$E:$E,"Intake")</f>
        <v>0</v>
      </c>
      <c r="I39" s="148"/>
      <c r="J39" s="148"/>
      <c r="K39" s="148"/>
      <c r="L39" s="152"/>
      <c r="M39" s="44">
        <f>SUMIFS(TransfersEntries!$F:$F,TransfersEntries!$B:$B,$B39,TransfersEntries!$L:$L,"&gt;="&amp;'Daily Pork Products Stocks'!A39+0.25,TransfersEntries!$L:$L,"&lt;="&amp;'Daily Pork Products Stocks'!A39+1.25,TransfersEntries!$D:$D,"2055")</f>
        <v>0</v>
      </c>
      <c r="N39" s="44">
        <f>SUMIFS(TransfersEntries!$F:$F,TransfersEntries!$B:$B,INDEX(ItemTable!$A:$A,MATCH('Daily Pork Products Stocks'!B39,ItemTable!$B:$B,0)),TransfersEntries!$L:$L,"&gt;="&amp;'Daily Pork Products Stocks'!A39+0.25,TransfersEntries!$L:$L,"&lt;="&amp;'Daily Pork Products Stocks'!A39+1.25,TransfersEntries!$D:$D,"3535")</f>
        <v>0</v>
      </c>
      <c r="O39" s="44">
        <f>SUMIFS(TransfersEntries!$F:$F,TransfersEntries!$B:$B,INDEX(ItemTable!$A:$A,MATCH('Daily Pork Products Stocks'!B39,ItemTable!$B:$B,0)),TransfersEntries!$L:$L,"&gt;="&amp;'Daily Pork Products Stocks'!A39+0.25,TransfersEntries!$L:$L,"&lt;="&amp;'Daily Pork Products Stocks'!A39+1.25,TransfersEntries!$D:$D,"3600")</f>
        <v>0</v>
      </c>
      <c r="P39" s="44">
        <f>D39+F39+G39-SUM(H39:O39)</f>
        <v>0</v>
      </c>
      <c r="Q39" s="44">
        <f>E39+F39+G39-SUM(H39:O39)</f>
        <v>0</v>
      </c>
      <c r="R39" s="148"/>
      <c r="S39" s="148"/>
      <c r="T39" s="44">
        <f>R39+S39</f>
        <v>0</v>
      </c>
      <c r="U39" s="44">
        <f>T39-P39</f>
        <v>0</v>
      </c>
      <c r="V39" s="44">
        <f>T39-Q39</f>
        <v>0</v>
      </c>
      <c r="W39" s="51" t="str">
        <f t="shared" si="6"/>
        <v>Inactive</v>
      </c>
      <c r="X39" s="44"/>
    </row>
    <row r="40" spans="1:24" ht="15.75" hidden="1" x14ac:dyDescent="0.25">
      <c r="A40" s="42" t="str">
        <v>qqqqqqqq</v>
      </c>
      <c r="B40" s="47" t="s">
        <v>76</v>
      </c>
      <c r="C40" s="47" t="s">
        <v>77</v>
      </c>
      <c r="D40" s="142"/>
      <c r="E40" s="44">
        <f t="shared" si="0"/>
        <v>0</v>
      </c>
      <c r="F40" s="44">
        <f>SUMIFS(ProductionLines!$H:$H,ProductionLines!$C:$C,'Daily Pork Products Stocks'!$B40,ProductionLines!$K:$K,'Daily Pork Products Stocks'!$A40,ProductionLines!$E:$E,"&lt;&gt;Intake")</f>
        <v>0</v>
      </c>
      <c r="G40" s="57"/>
      <c r="H40" s="44">
        <f>SUMIFS(ProductionLines!$H:$H,ProductionLines!$C:$C,'Daily Pork Products Stocks'!$B40,ProductionLines!$K:$K,'Daily Pork Products Stocks'!$A40,ProductionLines!$E:$E,"Intake")</f>
        <v>0</v>
      </c>
      <c r="I40" s="148"/>
      <c r="J40" s="148"/>
      <c r="K40" s="148"/>
      <c r="L40" s="152"/>
      <c r="M40" s="44">
        <f>SUMIFS(TransfersEntries!$F:$F,TransfersEntries!$B:$B,$B40,TransfersEntries!$L:$L,"&gt;="&amp;'Daily Pork Products Stocks'!A40+0.25,TransfersEntries!$L:$L,"&lt;="&amp;'Daily Pork Products Stocks'!A40+1.25,TransfersEntries!$D:$D,"2055")</f>
        <v>0</v>
      </c>
      <c r="N40" s="44">
        <f>SUMIFS(TransfersEntries!$F:$F,TransfersEntries!$B:$B,INDEX(ItemTable!$A:$A,MATCH('Daily Pork Products Stocks'!B40,ItemTable!$B:$B,0)),TransfersEntries!$L:$L,"&gt;="&amp;'Daily Pork Products Stocks'!A40+0.25,TransfersEntries!$L:$L,"&lt;="&amp;'Daily Pork Products Stocks'!A40+1.25,TransfersEntries!$D:$D,"3535")</f>
        <v>0</v>
      </c>
      <c r="O40" s="44">
        <f>SUMIFS(TransfersEntries!$F:$F,TransfersEntries!$B:$B,INDEX(ItemTable!$A:$A,MATCH('Daily Pork Products Stocks'!B40,ItemTable!$B:$B,0)),TransfersEntries!$L:$L,"&gt;="&amp;'Daily Pork Products Stocks'!A40+0.25,TransfersEntries!$L:$L,"&lt;="&amp;'Daily Pork Products Stocks'!A40+1.25,TransfersEntries!$D:$D,"3600")</f>
        <v>0</v>
      </c>
      <c r="P40" s="44">
        <f t="shared" si="1"/>
        <v>0</v>
      </c>
      <c r="Q40" s="44">
        <f t="shared" si="2"/>
        <v>0</v>
      </c>
      <c r="R40" s="148"/>
      <c r="S40" s="148"/>
      <c r="T40" s="44">
        <f t="shared" si="3"/>
        <v>0</v>
      </c>
      <c r="U40" s="44">
        <f t="shared" si="4"/>
        <v>0</v>
      </c>
      <c r="V40" s="44">
        <f t="shared" si="5"/>
        <v>0</v>
      </c>
      <c r="W40" s="51" t="str">
        <f t="shared" si="6"/>
        <v>Inactive</v>
      </c>
      <c r="X40" s="44"/>
    </row>
    <row r="41" spans="1:24" ht="15.75" hidden="1" x14ac:dyDescent="0.25">
      <c r="A41" s="42" t="str">
        <v>qqqqqqqq</v>
      </c>
      <c r="B41" s="47" t="s">
        <v>80</v>
      </c>
      <c r="C41" s="47" t="s">
        <v>81</v>
      </c>
      <c r="D41" s="142"/>
      <c r="E41" s="44">
        <f t="shared" si="0"/>
        <v>0</v>
      </c>
      <c r="F41" s="44">
        <f>SUMIFS(ProductionLines!$H:$H,ProductionLines!$C:$C,'Daily Pork Products Stocks'!$B41,ProductionLines!$K:$K,'Daily Pork Products Stocks'!$A41,ProductionLines!$E:$E,"&lt;&gt;Intake")</f>
        <v>0</v>
      </c>
      <c r="G41" s="57"/>
      <c r="H41" s="44">
        <f>SUMIFS(ProductionLines!$H:$H,ProductionLines!$C:$C,'Daily Pork Products Stocks'!$B41,ProductionLines!$K:$K,'Daily Pork Products Stocks'!$A41,ProductionLines!$E:$E,"Intake")</f>
        <v>0</v>
      </c>
      <c r="I41" s="148"/>
      <c r="J41" s="148"/>
      <c r="K41" s="148"/>
      <c r="L41" s="152"/>
      <c r="M41" s="44">
        <f>SUMIFS(TransfersEntries!$F:$F,TransfersEntries!$B:$B,$B41,TransfersEntries!$L:$L,"&gt;="&amp;'Daily Pork Products Stocks'!A41+0.25,TransfersEntries!$L:$L,"&lt;="&amp;'Daily Pork Products Stocks'!A41+1.25,TransfersEntries!$D:$D,"2055")</f>
        <v>0</v>
      </c>
      <c r="N41" s="44">
        <f>SUMIFS(TransfersEntries!$F:$F,TransfersEntries!$B:$B,INDEX(ItemTable!$A:$A,MATCH('Daily Pork Products Stocks'!B41,ItemTable!$B:$B,0)),TransfersEntries!$L:$L,"&gt;="&amp;'Daily Pork Products Stocks'!A41+0.25,TransfersEntries!$L:$L,"&lt;="&amp;'Daily Pork Products Stocks'!A41+1.25,TransfersEntries!$D:$D,"3535")</f>
        <v>0</v>
      </c>
      <c r="O41" s="44">
        <f>SUMIFS(TransfersEntries!$F:$F,TransfersEntries!$B:$B,INDEX(ItemTable!$A:$A,MATCH('Daily Pork Products Stocks'!B41,ItemTable!$B:$B,0)),TransfersEntries!$L:$L,"&gt;="&amp;'Daily Pork Products Stocks'!A41+0.25,TransfersEntries!$L:$L,"&lt;="&amp;'Daily Pork Products Stocks'!A41+1.25,TransfersEntries!$D:$D,"3600")</f>
        <v>0</v>
      </c>
      <c r="P41" s="44">
        <f t="shared" si="1"/>
        <v>0</v>
      </c>
      <c r="Q41" s="44">
        <f t="shared" si="2"/>
        <v>0</v>
      </c>
      <c r="R41" s="148"/>
      <c r="S41" s="148"/>
      <c r="T41" s="44">
        <f t="shared" si="3"/>
        <v>0</v>
      </c>
      <c r="U41" s="44">
        <f t="shared" si="4"/>
        <v>0</v>
      </c>
      <c r="V41" s="44">
        <f t="shared" si="5"/>
        <v>0</v>
      </c>
      <c r="W41" s="51" t="str">
        <f t="shared" si="6"/>
        <v>Inactive</v>
      </c>
      <c r="X41" s="44"/>
    </row>
    <row r="42" spans="1:24" ht="15.75" hidden="1" x14ac:dyDescent="0.25">
      <c r="A42" s="42" t="str">
        <v>qqqqqqqq</v>
      </c>
      <c r="B42" s="47" t="s">
        <v>86</v>
      </c>
      <c r="C42" s="47" t="s">
        <v>87</v>
      </c>
      <c r="D42" s="142"/>
      <c r="E42" s="44">
        <f t="shared" si="0"/>
        <v>0</v>
      </c>
      <c r="F42" s="44">
        <f>SUMIFS(ProductionLines!$H:$H,ProductionLines!$C:$C,'Daily Pork Products Stocks'!$B42,ProductionLines!$K:$K,'Daily Pork Products Stocks'!$A42,ProductionLines!$E:$E,"&lt;&gt;Intake")</f>
        <v>0</v>
      </c>
      <c r="G42" s="57"/>
      <c r="H42" s="44">
        <f>SUMIFS(ProductionLines!$H:$H,ProductionLines!$C:$C,'Daily Pork Products Stocks'!$B42,ProductionLines!$K:$K,'Daily Pork Products Stocks'!$A42,ProductionLines!$E:$E,"Intake")</f>
        <v>0</v>
      </c>
      <c r="I42" s="148"/>
      <c r="J42" s="148"/>
      <c r="K42" s="148"/>
      <c r="L42" s="152"/>
      <c r="M42" s="44">
        <f>SUMIFS(TransfersEntries!$F:$F,TransfersEntries!$B:$B,$B42,TransfersEntries!$L:$L,"&gt;="&amp;'Daily Pork Products Stocks'!A42+0.25,TransfersEntries!$L:$L,"&lt;="&amp;'Daily Pork Products Stocks'!A42+1.25,TransfersEntries!$D:$D,"2055")</f>
        <v>0</v>
      </c>
      <c r="N42" s="44">
        <f>SUMIFS(TransfersEntries!$F:$F,TransfersEntries!$B:$B,INDEX(ItemTable!$A:$A,MATCH('Daily Pork Products Stocks'!B42,ItemTable!$B:$B,0)),TransfersEntries!$L:$L,"&gt;="&amp;'Daily Pork Products Stocks'!A42+0.25,TransfersEntries!$L:$L,"&lt;="&amp;'Daily Pork Products Stocks'!A42+1.25,TransfersEntries!$D:$D,"3535")</f>
        <v>0</v>
      </c>
      <c r="O42" s="44">
        <f>SUMIFS(TransfersEntries!$F:$F,TransfersEntries!$B:$B,INDEX(ItemTable!$A:$A,MATCH('Daily Pork Products Stocks'!B42,ItemTable!$B:$B,0)),TransfersEntries!$L:$L,"&gt;="&amp;'Daily Pork Products Stocks'!A42+0.25,TransfersEntries!$L:$L,"&lt;="&amp;'Daily Pork Products Stocks'!A42+1.25,TransfersEntries!$D:$D,"3600")</f>
        <v>0</v>
      </c>
      <c r="P42" s="44">
        <f t="shared" si="1"/>
        <v>0</v>
      </c>
      <c r="Q42" s="44">
        <f t="shared" si="2"/>
        <v>0</v>
      </c>
      <c r="R42" s="148"/>
      <c r="S42" s="148"/>
      <c r="T42" s="44">
        <f t="shared" si="3"/>
        <v>0</v>
      </c>
      <c r="U42" s="44">
        <f t="shared" si="4"/>
        <v>0</v>
      </c>
      <c r="V42" s="44">
        <f t="shared" si="5"/>
        <v>0</v>
      </c>
      <c r="W42" s="51" t="str">
        <f t="shared" si="6"/>
        <v>Inactive</v>
      </c>
      <c r="X42" s="44"/>
    </row>
    <row r="43" spans="1:24" ht="15.75" hidden="1" x14ac:dyDescent="0.25">
      <c r="A43" s="42" t="str">
        <v>qqqqqqqq</v>
      </c>
      <c r="B43" s="47" t="s">
        <v>88</v>
      </c>
      <c r="C43" s="47" t="s">
        <v>89</v>
      </c>
      <c r="D43" s="142"/>
      <c r="E43" s="44">
        <f t="shared" si="0"/>
        <v>0</v>
      </c>
      <c r="F43" s="44">
        <f>SUMIFS(ProductionLines!$H:$H,ProductionLines!$C:$C,'Daily Pork Products Stocks'!$B43,ProductionLines!$K:$K,'Daily Pork Products Stocks'!$A43,ProductionLines!$E:$E,"&lt;&gt;Intake")</f>
        <v>0</v>
      </c>
      <c r="G43" s="57"/>
      <c r="H43" s="44">
        <f>SUMIFS(ProductionLines!$H:$H,ProductionLines!$C:$C,'Daily Pork Products Stocks'!$B43,ProductionLines!$K:$K,'Daily Pork Products Stocks'!$A43,ProductionLines!$E:$E,"Intake")</f>
        <v>0</v>
      </c>
      <c r="I43" s="148"/>
      <c r="J43" s="148"/>
      <c r="K43" s="148"/>
      <c r="L43" s="152"/>
      <c r="M43" s="44">
        <f>SUMIFS(TransfersEntries!$F:$F,TransfersEntries!$B:$B,$B43,TransfersEntries!$L:$L,"&gt;="&amp;'Daily Pork Products Stocks'!A43+0.25,TransfersEntries!$L:$L,"&lt;="&amp;'Daily Pork Products Stocks'!A43+1.25,TransfersEntries!$D:$D,"2055")</f>
        <v>0</v>
      </c>
      <c r="N43" s="44">
        <f>SUMIFS(TransfersEntries!$F:$F,TransfersEntries!$B:$B,INDEX(ItemTable!$A:$A,MATCH('Daily Pork Products Stocks'!B43,ItemTable!$B:$B,0)),TransfersEntries!$L:$L,"&gt;="&amp;'Daily Pork Products Stocks'!A43+0.25,TransfersEntries!$L:$L,"&lt;="&amp;'Daily Pork Products Stocks'!A43+1.25,TransfersEntries!$D:$D,"3535")</f>
        <v>0</v>
      </c>
      <c r="O43" s="44">
        <f>SUMIFS(TransfersEntries!$F:$F,TransfersEntries!$B:$B,INDEX(ItemTable!$A:$A,MATCH('Daily Pork Products Stocks'!B43,ItemTable!$B:$B,0)),TransfersEntries!$L:$L,"&gt;="&amp;'Daily Pork Products Stocks'!A43+0.25,TransfersEntries!$L:$L,"&lt;="&amp;'Daily Pork Products Stocks'!A43+1.25,TransfersEntries!$D:$D,"3600")</f>
        <v>0</v>
      </c>
      <c r="P43" s="44">
        <f t="shared" si="1"/>
        <v>0</v>
      </c>
      <c r="Q43" s="44">
        <f t="shared" si="2"/>
        <v>0</v>
      </c>
      <c r="R43" s="148"/>
      <c r="S43" s="148"/>
      <c r="T43" s="44">
        <f t="shared" si="3"/>
        <v>0</v>
      </c>
      <c r="U43" s="44">
        <f t="shared" si="4"/>
        <v>0</v>
      </c>
      <c r="V43" s="44">
        <f t="shared" si="5"/>
        <v>0</v>
      </c>
      <c r="W43" s="51" t="str">
        <f t="shared" si="6"/>
        <v>Inactive</v>
      </c>
      <c r="X43" s="44"/>
    </row>
    <row r="44" spans="1:24" ht="15.75" hidden="1" x14ac:dyDescent="0.25">
      <c r="A44" s="42" t="str">
        <v>qqqqqqqq</v>
      </c>
      <c r="B44" s="47" t="s">
        <v>90</v>
      </c>
      <c r="C44" s="47" t="s">
        <v>91</v>
      </c>
      <c r="D44" s="142"/>
      <c r="E44" s="44">
        <f t="shared" si="0"/>
        <v>0</v>
      </c>
      <c r="F44" s="44">
        <f>SUMIFS(ProductionLines!$H:$H,ProductionLines!$C:$C,'Daily Pork Products Stocks'!$B44,ProductionLines!$K:$K,'Daily Pork Products Stocks'!$A44,ProductionLines!$E:$E,"&lt;&gt;Intake")</f>
        <v>0</v>
      </c>
      <c r="G44" s="57"/>
      <c r="H44" s="44">
        <f>SUMIFS(ProductionLines!$H:$H,ProductionLines!$C:$C,'Daily Pork Products Stocks'!$B44,ProductionLines!$K:$K,'Daily Pork Products Stocks'!$A44,ProductionLines!$E:$E,"Intake")</f>
        <v>0</v>
      </c>
      <c r="I44" s="148"/>
      <c r="J44" s="148"/>
      <c r="K44" s="148"/>
      <c r="L44" s="152"/>
      <c r="M44" s="44">
        <f>SUMIFS(TransfersEntries!$F:$F,TransfersEntries!$B:$B,$B44,TransfersEntries!$L:$L,"&gt;="&amp;'Daily Pork Products Stocks'!A44+0.25,TransfersEntries!$L:$L,"&lt;="&amp;'Daily Pork Products Stocks'!A44+1.25,TransfersEntries!$D:$D,"2055")</f>
        <v>0</v>
      </c>
      <c r="N44" s="44">
        <f>SUMIFS(TransfersEntries!$F:$F,TransfersEntries!$B:$B,INDEX(ItemTable!$A:$A,MATCH('Daily Pork Products Stocks'!B44,ItemTable!$B:$B,0)),TransfersEntries!$L:$L,"&gt;="&amp;'Daily Pork Products Stocks'!A44+0.25,TransfersEntries!$L:$L,"&lt;="&amp;'Daily Pork Products Stocks'!A44+1.25,TransfersEntries!$D:$D,"3535")</f>
        <v>0</v>
      </c>
      <c r="O44" s="44">
        <f>SUMIFS(TransfersEntries!$F:$F,TransfersEntries!$B:$B,INDEX(ItemTable!$A:$A,MATCH('Daily Pork Products Stocks'!B44,ItemTable!$B:$B,0)),TransfersEntries!$L:$L,"&gt;="&amp;'Daily Pork Products Stocks'!A44+0.25,TransfersEntries!$L:$L,"&lt;="&amp;'Daily Pork Products Stocks'!A44+1.25,TransfersEntries!$D:$D,"3600")</f>
        <v>0</v>
      </c>
      <c r="P44" s="44">
        <f t="shared" si="1"/>
        <v>0</v>
      </c>
      <c r="Q44" s="44">
        <f t="shared" si="2"/>
        <v>0</v>
      </c>
      <c r="R44" s="148"/>
      <c r="S44" s="148"/>
      <c r="T44" s="44">
        <f t="shared" si="3"/>
        <v>0</v>
      </c>
      <c r="U44" s="44">
        <f t="shared" si="4"/>
        <v>0</v>
      </c>
      <c r="V44" s="44">
        <f t="shared" si="5"/>
        <v>0</v>
      </c>
      <c r="W44" s="51" t="str">
        <f t="shared" si="6"/>
        <v>Inactive</v>
      </c>
      <c r="X44" s="44"/>
    </row>
    <row r="45" spans="1:24" ht="15.75" hidden="1" x14ac:dyDescent="0.25">
      <c r="A45" s="42" t="str">
        <v>qqqqqqqq</v>
      </c>
      <c r="B45" s="47" t="s">
        <v>92</v>
      </c>
      <c r="C45" s="47" t="s">
        <v>93</v>
      </c>
      <c r="D45" s="142"/>
      <c r="E45" s="44">
        <f t="shared" si="0"/>
        <v>0</v>
      </c>
      <c r="F45" s="44">
        <f>SUMIFS(ProductionLines!$H:$H,ProductionLines!$C:$C,'Daily Pork Products Stocks'!$B45,ProductionLines!$K:$K,'Daily Pork Products Stocks'!$A45,ProductionLines!$E:$E,"&lt;&gt;Intake")</f>
        <v>0</v>
      </c>
      <c r="G45" s="57"/>
      <c r="H45" s="44">
        <f>SUMIFS(ProductionLines!$H:$H,ProductionLines!$C:$C,'Daily Pork Products Stocks'!$B45,ProductionLines!$K:$K,'Daily Pork Products Stocks'!$A45,ProductionLines!$E:$E,"Intake")</f>
        <v>0</v>
      </c>
      <c r="I45" s="148"/>
      <c r="J45" s="148"/>
      <c r="K45" s="148"/>
      <c r="L45" s="152"/>
      <c r="M45" s="44">
        <f>SUMIFS(TransfersEntries!$F:$F,TransfersEntries!$B:$B,$B45,TransfersEntries!$L:$L,"&gt;="&amp;'Daily Pork Products Stocks'!A45+0.25,TransfersEntries!$L:$L,"&lt;="&amp;'Daily Pork Products Stocks'!A45+1.25,TransfersEntries!$D:$D,"2055")</f>
        <v>0</v>
      </c>
      <c r="N45" s="44">
        <f>SUMIFS(TransfersEntries!$F:$F,TransfersEntries!$B:$B,INDEX(ItemTable!$A:$A,MATCH('Daily Pork Products Stocks'!B45,ItemTable!$B:$B,0)),TransfersEntries!$L:$L,"&gt;="&amp;'Daily Pork Products Stocks'!A45+0.25,TransfersEntries!$L:$L,"&lt;="&amp;'Daily Pork Products Stocks'!A45+1.25,TransfersEntries!$D:$D,"3535")</f>
        <v>0</v>
      </c>
      <c r="O45" s="44">
        <f>SUMIFS(TransfersEntries!$F:$F,TransfersEntries!$B:$B,INDEX(ItemTable!$A:$A,MATCH('Daily Pork Products Stocks'!B45,ItemTable!$B:$B,0)),TransfersEntries!$L:$L,"&gt;="&amp;'Daily Pork Products Stocks'!A45+0.25,TransfersEntries!$L:$L,"&lt;="&amp;'Daily Pork Products Stocks'!A45+1.25,TransfersEntries!$D:$D,"3600")</f>
        <v>0</v>
      </c>
      <c r="P45" s="44">
        <f t="shared" si="1"/>
        <v>0</v>
      </c>
      <c r="Q45" s="44">
        <f t="shared" si="2"/>
        <v>0</v>
      </c>
      <c r="R45" s="148"/>
      <c r="S45" s="148"/>
      <c r="T45" s="44">
        <f t="shared" si="3"/>
        <v>0</v>
      </c>
      <c r="U45" s="44">
        <f t="shared" si="4"/>
        <v>0</v>
      </c>
      <c r="V45" s="44">
        <f t="shared" si="5"/>
        <v>0</v>
      </c>
      <c r="W45" s="51" t="str">
        <f t="shared" si="6"/>
        <v>Inactive</v>
      </c>
      <c r="X45" s="44"/>
    </row>
    <row r="46" spans="1:24" ht="15.75" hidden="1" x14ac:dyDescent="0.25">
      <c r="A46" s="42" t="str">
        <v>qqqqqqqq</v>
      </c>
      <c r="B46" s="47" t="s">
        <v>94</v>
      </c>
      <c r="C46" s="47" t="s">
        <v>95</v>
      </c>
      <c r="D46" s="142"/>
      <c r="E46" s="44">
        <f t="shared" si="0"/>
        <v>0</v>
      </c>
      <c r="F46" s="44">
        <f>SUMIFS(ProductionLines!$H:$H,ProductionLines!$C:$C,'Daily Pork Products Stocks'!$B46,ProductionLines!$K:$K,'Daily Pork Products Stocks'!$A46,ProductionLines!$E:$E,"&lt;&gt;Intake")</f>
        <v>0</v>
      </c>
      <c r="G46" s="57"/>
      <c r="H46" s="44">
        <f>SUMIFS(ProductionLines!$H:$H,ProductionLines!$C:$C,'Daily Pork Products Stocks'!$B46,ProductionLines!$K:$K,'Daily Pork Products Stocks'!$A46,ProductionLines!$E:$E,"Intake")</f>
        <v>0</v>
      </c>
      <c r="I46" s="148"/>
      <c r="J46" s="148"/>
      <c r="K46" s="148"/>
      <c r="L46" s="152"/>
      <c r="M46" s="44">
        <f>SUMIFS(TransfersEntries!$F:$F,TransfersEntries!$B:$B,$B46,TransfersEntries!$L:$L,"&gt;="&amp;'Daily Pork Products Stocks'!A46+0.25,TransfersEntries!$L:$L,"&lt;="&amp;'Daily Pork Products Stocks'!A46+1.25,TransfersEntries!$D:$D,"2055")</f>
        <v>0</v>
      </c>
      <c r="N46" s="44">
        <f>SUMIFS(TransfersEntries!$F:$F,TransfersEntries!$B:$B,INDEX(ItemTable!$A:$A,MATCH('Daily Pork Products Stocks'!B46,ItemTable!$B:$B,0)),TransfersEntries!$L:$L,"&gt;="&amp;'Daily Pork Products Stocks'!A46+0.25,TransfersEntries!$L:$L,"&lt;="&amp;'Daily Pork Products Stocks'!A46+1.25,TransfersEntries!$D:$D,"3535")</f>
        <v>0</v>
      </c>
      <c r="O46" s="44">
        <f>SUMIFS(TransfersEntries!$F:$F,TransfersEntries!$B:$B,INDEX(ItemTable!$A:$A,MATCH('Daily Pork Products Stocks'!B46,ItemTable!$B:$B,0)),TransfersEntries!$L:$L,"&gt;="&amp;'Daily Pork Products Stocks'!A46+0.25,TransfersEntries!$L:$L,"&lt;="&amp;'Daily Pork Products Stocks'!A46+1.25,TransfersEntries!$D:$D,"3600")</f>
        <v>0</v>
      </c>
      <c r="P46" s="44">
        <f t="shared" si="1"/>
        <v>0</v>
      </c>
      <c r="Q46" s="44">
        <f t="shared" si="2"/>
        <v>0</v>
      </c>
      <c r="R46" s="148"/>
      <c r="S46" s="148"/>
      <c r="T46" s="44">
        <f t="shared" si="3"/>
        <v>0</v>
      </c>
      <c r="U46" s="44">
        <f t="shared" si="4"/>
        <v>0</v>
      </c>
      <c r="V46" s="44">
        <f t="shared" si="5"/>
        <v>0</v>
      </c>
      <c r="W46" s="51" t="str">
        <f t="shared" si="6"/>
        <v>Inactive</v>
      </c>
      <c r="X46" s="44"/>
    </row>
    <row r="47" spans="1:24" ht="15.75" hidden="1" x14ac:dyDescent="0.25">
      <c r="A47" s="42" t="str">
        <v>qqqqqqqq</v>
      </c>
      <c r="B47" s="45" t="s">
        <v>96</v>
      </c>
      <c r="C47" s="45" t="s">
        <v>97</v>
      </c>
      <c r="D47" s="142"/>
      <c r="E47" s="44">
        <f t="shared" si="0"/>
        <v>0</v>
      </c>
      <c r="F47" s="44">
        <f>SUMIFS(ProductionLines!$H:$H,ProductionLines!$C:$C,'Daily Pork Products Stocks'!$B47,ProductionLines!$K:$K,'Daily Pork Products Stocks'!$A47,ProductionLines!$E:$E,"&lt;&gt;Intake")</f>
        <v>0</v>
      </c>
      <c r="G47" s="57"/>
      <c r="H47" s="44">
        <f>SUMIFS(ProductionLines!$H:$H,ProductionLines!$C:$C,'Daily Pork Products Stocks'!$B47,ProductionLines!$K:$K,'Daily Pork Products Stocks'!$A47,ProductionLines!$E:$E,"Intake")</f>
        <v>0</v>
      </c>
      <c r="I47" s="148"/>
      <c r="J47" s="148"/>
      <c r="K47" s="148"/>
      <c r="L47" s="152"/>
      <c r="M47" s="44">
        <f>SUMIFS(TransfersEntries!$F:$F,TransfersEntries!$B:$B,$B47,TransfersEntries!$L:$L,"&gt;="&amp;'Daily Pork Products Stocks'!A47+0.25,TransfersEntries!$L:$L,"&lt;="&amp;'Daily Pork Products Stocks'!A47+1.25,TransfersEntries!$D:$D,"2055")</f>
        <v>0</v>
      </c>
      <c r="N47" s="44">
        <f>SUMIFS(TransfersEntries!$F:$F,TransfersEntries!$B:$B,INDEX(ItemTable!$A:$A,MATCH('Daily Pork Products Stocks'!B47,ItemTable!$B:$B,0)),TransfersEntries!$L:$L,"&gt;="&amp;'Daily Pork Products Stocks'!A47+0.25,TransfersEntries!$L:$L,"&lt;="&amp;'Daily Pork Products Stocks'!A47+1.25,TransfersEntries!$D:$D,"3535")</f>
        <v>0</v>
      </c>
      <c r="O47" s="44">
        <f>SUMIFS(TransfersEntries!$F:$F,TransfersEntries!$B:$B,INDEX(ItemTable!$A:$A,MATCH('Daily Pork Products Stocks'!B47,ItemTable!$B:$B,0)),TransfersEntries!$L:$L,"&gt;="&amp;'Daily Pork Products Stocks'!A47+0.25,TransfersEntries!$L:$L,"&lt;="&amp;'Daily Pork Products Stocks'!A47+1.25,TransfersEntries!$D:$D,"3600")</f>
        <v>0</v>
      </c>
      <c r="P47" s="44">
        <f t="shared" si="1"/>
        <v>0</v>
      </c>
      <c r="Q47" s="44">
        <f t="shared" si="2"/>
        <v>0</v>
      </c>
      <c r="R47" s="148"/>
      <c r="S47" s="148"/>
      <c r="T47" s="44">
        <f t="shared" si="3"/>
        <v>0</v>
      </c>
      <c r="U47" s="44">
        <f t="shared" si="4"/>
        <v>0</v>
      </c>
      <c r="V47" s="44">
        <f t="shared" si="5"/>
        <v>0</v>
      </c>
      <c r="W47" s="51" t="str">
        <f t="shared" si="6"/>
        <v>Inactive</v>
      </c>
      <c r="X47" s="44"/>
    </row>
    <row r="48" spans="1:24" ht="15.75" hidden="1" x14ac:dyDescent="0.25">
      <c r="A48" s="42" t="str">
        <v>qqqqqqqq</v>
      </c>
      <c r="B48" s="45" t="s">
        <v>98</v>
      </c>
      <c r="C48" s="45" t="s">
        <v>99</v>
      </c>
      <c r="D48" s="142"/>
      <c r="E48" s="44">
        <f t="shared" si="0"/>
        <v>0</v>
      </c>
      <c r="F48" s="44">
        <f>SUMIFS(ProductionLines!$H:$H,ProductionLines!$C:$C,'Daily Pork Products Stocks'!$B48,ProductionLines!$K:$K,'Daily Pork Products Stocks'!$A48,ProductionLines!$E:$E,"&lt;&gt;Intake")</f>
        <v>0</v>
      </c>
      <c r="G48" s="57"/>
      <c r="H48" s="44">
        <f>SUMIFS(ProductionLines!$H:$H,ProductionLines!$C:$C,'Daily Pork Products Stocks'!$B48,ProductionLines!$K:$K,'Daily Pork Products Stocks'!$A48,ProductionLines!$E:$E,"Intake")</f>
        <v>0</v>
      </c>
      <c r="I48" s="148"/>
      <c r="J48" s="148"/>
      <c r="K48" s="148"/>
      <c r="L48" s="152"/>
      <c r="M48" s="44">
        <f>SUMIFS(TransfersEntries!$F:$F,TransfersEntries!$B:$B,$B48,TransfersEntries!$L:$L,"&gt;="&amp;'Daily Pork Products Stocks'!A48+0.25,TransfersEntries!$L:$L,"&lt;="&amp;'Daily Pork Products Stocks'!A48+1.25,TransfersEntries!$D:$D,"2055")</f>
        <v>0</v>
      </c>
      <c r="N48" s="44">
        <f>SUMIFS(TransfersEntries!$F:$F,TransfersEntries!$B:$B,INDEX(ItemTable!$A:$A,MATCH('Daily Pork Products Stocks'!B48,ItemTable!$B:$B,0)),TransfersEntries!$L:$L,"&gt;="&amp;'Daily Pork Products Stocks'!A48+0.25,TransfersEntries!$L:$L,"&lt;="&amp;'Daily Pork Products Stocks'!A48+1.25,TransfersEntries!$D:$D,"3535")</f>
        <v>0</v>
      </c>
      <c r="O48" s="44">
        <f>SUMIFS(TransfersEntries!$F:$F,TransfersEntries!$B:$B,INDEX(ItemTable!$A:$A,MATCH('Daily Pork Products Stocks'!B48,ItemTable!$B:$B,0)),TransfersEntries!$L:$L,"&gt;="&amp;'Daily Pork Products Stocks'!A48+0.25,TransfersEntries!$L:$L,"&lt;="&amp;'Daily Pork Products Stocks'!A48+1.25,TransfersEntries!$D:$D,"3600")</f>
        <v>0</v>
      </c>
      <c r="P48" s="44">
        <f t="shared" si="1"/>
        <v>0</v>
      </c>
      <c r="Q48" s="44">
        <f t="shared" si="2"/>
        <v>0</v>
      </c>
      <c r="R48" s="148"/>
      <c r="S48" s="148"/>
      <c r="T48" s="44">
        <f t="shared" si="3"/>
        <v>0</v>
      </c>
      <c r="U48" s="44">
        <f t="shared" si="4"/>
        <v>0</v>
      </c>
      <c r="V48" s="44">
        <f t="shared" si="5"/>
        <v>0</v>
      </c>
      <c r="W48" s="51" t="str">
        <f t="shared" si="6"/>
        <v>Inactive</v>
      </c>
      <c r="X48" s="44"/>
    </row>
    <row r="49" spans="1:24" ht="15.75" hidden="1" x14ac:dyDescent="0.25">
      <c r="A49" s="42" t="str">
        <v>qqqqqqqq</v>
      </c>
      <c r="B49" s="45" t="s">
        <v>47</v>
      </c>
      <c r="C49" s="45" t="s">
        <v>48</v>
      </c>
      <c r="D49" s="142"/>
      <c r="E49" s="44">
        <f t="shared" si="0"/>
        <v>0</v>
      </c>
      <c r="F49" s="44">
        <f>SUMIFS(ProductionLines!$H:$H,ProductionLines!$C:$C,'Daily Pork Products Stocks'!$B49,ProductionLines!$K:$K,'Daily Pork Products Stocks'!$A49,ProductionLines!$E:$E,"&lt;&gt;Intake")</f>
        <v>0</v>
      </c>
      <c r="G49" s="57"/>
      <c r="H49" s="44">
        <f>SUMIFS(ProductionLines!$H:$H,ProductionLines!$C:$C,'Daily Pork Products Stocks'!$B49,ProductionLines!$K:$K,'Daily Pork Products Stocks'!$A49,ProductionLines!$E:$E,"Intake")</f>
        <v>0</v>
      </c>
      <c r="I49" s="148"/>
      <c r="J49" s="148"/>
      <c r="K49" s="148"/>
      <c r="L49" s="152"/>
      <c r="M49" s="44">
        <f>SUMIFS(TransfersEntries!$F:$F,TransfersEntries!$B:$B,$B49,TransfersEntries!$L:$L,"&gt;="&amp;'Daily Pork Products Stocks'!A49+0.25,TransfersEntries!$L:$L,"&lt;="&amp;'Daily Pork Products Stocks'!A49+1.25,TransfersEntries!$D:$D,"2055")</f>
        <v>0</v>
      </c>
      <c r="N49" s="44">
        <f>SUMIFS(TransfersEntries!$F:$F,TransfersEntries!$B:$B,INDEX(ItemTable!$A:$A,MATCH('Daily Pork Products Stocks'!B49,ItemTable!$B:$B,0)),TransfersEntries!$L:$L,"&gt;="&amp;'Daily Pork Products Stocks'!A49+0.25,TransfersEntries!$L:$L,"&lt;="&amp;'Daily Pork Products Stocks'!A49+1.25,TransfersEntries!$D:$D,"3535")</f>
        <v>0</v>
      </c>
      <c r="O49" s="44">
        <f>SUMIFS(TransfersEntries!$F:$F,TransfersEntries!$B:$B,INDEX(ItemTable!$A:$A,MATCH('Daily Pork Products Stocks'!B49,ItemTable!$B:$B,0)),TransfersEntries!$L:$L,"&gt;="&amp;'Daily Pork Products Stocks'!A49+0.25,TransfersEntries!$L:$L,"&lt;="&amp;'Daily Pork Products Stocks'!A49+1.25,TransfersEntries!$D:$D,"3600")</f>
        <v>0</v>
      </c>
      <c r="P49" s="44">
        <f t="shared" si="1"/>
        <v>0</v>
      </c>
      <c r="Q49" s="44">
        <f t="shared" si="2"/>
        <v>0</v>
      </c>
      <c r="R49" s="148"/>
      <c r="S49" s="148"/>
      <c r="T49" s="44">
        <f t="shared" si="3"/>
        <v>0</v>
      </c>
      <c r="U49" s="44">
        <f t="shared" si="4"/>
        <v>0</v>
      </c>
      <c r="V49" s="44">
        <f t="shared" si="5"/>
        <v>0</v>
      </c>
      <c r="W49" s="51" t="str">
        <f t="shared" si="6"/>
        <v>Inactive</v>
      </c>
      <c r="X49" s="44"/>
    </row>
    <row r="50" spans="1:24" ht="15.75" hidden="1" x14ac:dyDescent="0.25">
      <c r="A50" s="42" t="str">
        <v>qqqqqqqq</v>
      </c>
      <c r="B50" s="45" t="s">
        <v>103</v>
      </c>
      <c r="C50" s="45" t="s">
        <v>104</v>
      </c>
      <c r="D50" s="142"/>
      <c r="E50" s="44">
        <f t="shared" si="0"/>
        <v>0</v>
      </c>
      <c r="F50" s="44">
        <f>SUMIFS(ProductionLines!$H:$H,ProductionLines!$C:$C,'Daily Pork Products Stocks'!$B50,ProductionLines!$K:$K,'Daily Pork Products Stocks'!$A50,ProductionLines!$E:$E,"&lt;&gt;Intake")</f>
        <v>0</v>
      </c>
      <c r="G50" s="57"/>
      <c r="H50" s="44">
        <f>SUMIFS(ProductionLines!$H:$H,ProductionLines!$C:$C,'Daily Pork Products Stocks'!$B50,ProductionLines!$K:$K,'Daily Pork Products Stocks'!$A50,ProductionLines!$E:$E,"Intake")</f>
        <v>0</v>
      </c>
      <c r="I50" s="148"/>
      <c r="J50" s="148"/>
      <c r="K50" s="148"/>
      <c r="L50" s="152"/>
      <c r="M50" s="44">
        <f>SUMIFS(TransfersEntries!$F:$F,TransfersEntries!$B:$B,$B50,TransfersEntries!$L:$L,"&gt;="&amp;'Daily Pork Products Stocks'!A50+0.25,TransfersEntries!$L:$L,"&lt;="&amp;'Daily Pork Products Stocks'!A50+1.25,TransfersEntries!$D:$D,"2055")</f>
        <v>0</v>
      </c>
      <c r="N50" s="44">
        <f>SUMIFS(TransfersEntries!$F:$F,TransfersEntries!$B:$B,INDEX(ItemTable!$A:$A,MATCH('Daily Pork Products Stocks'!B50,ItemTable!$B:$B,0)),TransfersEntries!$L:$L,"&gt;="&amp;'Daily Pork Products Stocks'!A50+0.25,TransfersEntries!$L:$L,"&lt;="&amp;'Daily Pork Products Stocks'!A50+1.25,TransfersEntries!$D:$D,"3535")</f>
        <v>0</v>
      </c>
      <c r="O50" s="44">
        <f>SUMIFS(TransfersEntries!$F:$F,TransfersEntries!$B:$B,INDEX(ItemTable!$A:$A,MATCH('Daily Pork Products Stocks'!B50,ItemTable!$B:$B,0)),TransfersEntries!$L:$L,"&gt;="&amp;'Daily Pork Products Stocks'!A50+0.25,TransfersEntries!$L:$L,"&lt;="&amp;'Daily Pork Products Stocks'!A50+1.25,TransfersEntries!$D:$D,"3600")</f>
        <v>0</v>
      </c>
      <c r="P50" s="44">
        <f t="shared" si="1"/>
        <v>0</v>
      </c>
      <c r="Q50" s="44">
        <f t="shared" si="2"/>
        <v>0</v>
      </c>
      <c r="R50" s="148"/>
      <c r="S50" s="148"/>
      <c r="T50" s="44">
        <f t="shared" si="3"/>
        <v>0</v>
      </c>
      <c r="U50" s="44">
        <f t="shared" si="4"/>
        <v>0</v>
      </c>
      <c r="V50" s="44">
        <f t="shared" si="5"/>
        <v>0</v>
      </c>
      <c r="W50" s="51" t="str">
        <f t="shared" si="6"/>
        <v>Inactive</v>
      </c>
      <c r="X50" s="44"/>
    </row>
    <row r="51" spans="1:24" ht="15.75" hidden="1" x14ac:dyDescent="0.25">
      <c r="A51" s="42" t="str">
        <v>qqqqqqqq</v>
      </c>
      <c r="B51" s="45" t="s">
        <v>105</v>
      </c>
      <c r="C51" s="45" t="s">
        <v>106</v>
      </c>
      <c r="D51" s="142"/>
      <c r="E51" s="44">
        <f t="shared" si="0"/>
        <v>0</v>
      </c>
      <c r="F51" s="44">
        <f>SUMIFS(ProductionLines!$H:$H,ProductionLines!$C:$C,'Daily Pork Products Stocks'!$B51,ProductionLines!$K:$K,'Daily Pork Products Stocks'!$A51,ProductionLines!$E:$E,"&lt;&gt;Intake")</f>
        <v>0</v>
      </c>
      <c r="G51" s="57"/>
      <c r="H51" s="44">
        <f>SUMIFS(ProductionLines!$H:$H,ProductionLines!$C:$C,'Daily Pork Products Stocks'!$B51,ProductionLines!$K:$K,'Daily Pork Products Stocks'!$A51,ProductionLines!$E:$E,"Intake")</f>
        <v>0</v>
      </c>
      <c r="I51" s="148"/>
      <c r="J51" s="148"/>
      <c r="K51" s="148"/>
      <c r="L51" s="152"/>
      <c r="M51" s="44">
        <f>SUMIFS(TransfersEntries!$F:$F,TransfersEntries!$B:$B,$B51,TransfersEntries!$L:$L,"&gt;="&amp;'Daily Pork Products Stocks'!A51+0.25,TransfersEntries!$L:$L,"&lt;="&amp;'Daily Pork Products Stocks'!A51+1.25,TransfersEntries!$D:$D,"2055")</f>
        <v>0</v>
      </c>
      <c r="N51" s="44">
        <f>SUMIFS(TransfersEntries!$F:$F,TransfersEntries!$B:$B,INDEX(ItemTable!$A:$A,MATCH('Daily Pork Products Stocks'!B51,ItemTable!$B:$B,0)),TransfersEntries!$L:$L,"&gt;="&amp;'Daily Pork Products Stocks'!A51+0.25,TransfersEntries!$L:$L,"&lt;="&amp;'Daily Pork Products Stocks'!A51+1.25,TransfersEntries!$D:$D,"3535")</f>
        <v>0</v>
      </c>
      <c r="O51" s="44">
        <f>SUMIFS(TransfersEntries!$F:$F,TransfersEntries!$B:$B,INDEX(ItemTable!$A:$A,MATCH('Daily Pork Products Stocks'!B51,ItemTable!$B:$B,0)),TransfersEntries!$L:$L,"&gt;="&amp;'Daily Pork Products Stocks'!A51+0.25,TransfersEntries!$L:$L,"&lt;="&amp;'Daily Pork Products Stocks'!A51+1.25,TransfersEntries!$D:$D,"3600")</f>
        <v>0</v>
      </c>
      <c r="P51" s="44">
        <f t="shared" si="1"/>
        <v>0</v>
      </c>
      <c r="Q51" s="44">
        <f t="shared" si="2"/>
        <v>0</v>
      </c>
      <c r="R51" s="148"/>
      <c r="S51" s="148"/>
      <c r="T51" s="44">
        <f t="shared" si="3"/>
        <v>0</v>
      </c>
      <c r="U51" s="44">
        <f t="shared" si="4"/>
        <v>0</v>
      </c>
      <c r="V51" s="44">
        <f t="shared" si="5"/>
        <v>0</v>
      </c>
      <c r="W51" s="51" t="str">
        <f t="shared" si="6"/>
        <v>Inactive</v>
      </c>
      <c r="X51" s="44"/>
    </row>
    <row r="52" spans="1:24" ht="15.75" hidden="1" x14ac:dyDescent="0.25">
      <c r="A52" s="42" t="str">
        <v>qqqqqqqq</v>
      </c>
      <c r="B52" s="45" t="s">
        <v>107</v>
      </c>
      <c r="C52" s="45" t="s">
        <v>108</v>
      </c>
      <c r="D52" s="142"/>
      <c r="E52" s="44">
        <f t="shared" si="0"/>
        <v>0</v>
      </c>
      <c r="F52" s="44">
        <f>SUMIFS(ProductionLines!$H:$H,ProductionLines!$C:$C,'Daily Pork Products Stocks'!$B52,ProductionLines!$K:$K,'Daily Pork Products Stocks'!$A52,ProductionLines!$E:$E,"&lt;&gt;Intake")</f>
        <v>0</v>
      </c>
      <c r="G52" s="57"/>
      <c r="H52" s="44">
        <f>SUMIFS(ProductionLines!$H:$H,ProductionLines!$C:$C,'Daily Pork Products Stocks'!$B52,ProductionLines!$K:$K,'Daily Pork Products Stocks'!$A52,ProductionLines!$E:$E,"Intake")</f>
        <v>0</v>
      </c>
      <c r="I52" s="148"/>
      <c r="J52" s="148"/>
      <c r="K52" s="148"/>
      <c r="L52" s="152"/>
      <c r="M52" s="44">
        <f>SUMIFS(TransfersEntries!$F:$F,TransfersEntries!$B:$B,$B52,TransfersEntries!$L:$L,"&gt;="&amp;'Daily Pork Products Stocks'!A52+0.25,TransfersEntries!$L:$L,"&lt;="&amp;'Daily Pork Products Stocks'!A52+1.25,TransfersEntries!$D:$D,"2055")</f>
        <v>0</v>
      </c>
      <c r="N52" s="44">
        <f>SUMIFS(TransfersEntries!$F:$F,TransfersEntries!$B:$B,INDEX(ItemTable!$A:$A,MATCH('Daily Pork Products Stocks'!B52,ItemTable!$B:$B,0)),TransfersEntries!$L:$L,"&gt;="&amp;'Daily Pork Products Stocks'!A52+0.25,TransfersEntries!$L:$L,"&lt;="&amp;'Daily Pork Products Stocks'!A52+1.25,TransfersEntries!$D:$D,"3535")</f>
        <v>0</v>
      </c>
      <c r="O52" s="44">
        <f>SUMIFS(TransfersEntries!$F:$F,TransfersEntries!$B:$B,INDEX(ItemTable!$A:$A,MATCH('Daily Pork Products Stocks'!B52,ItemTable!$B:$B,0)),TransfersEntries!$L:$L,"&gt;="&amp;'Daily Pork Products Stocks'!A52+0.25,TransfersEntries!$L:$L,"&lt;="&amp;'Daily Pork Products Stocks'!A52+1.25,TransfersEntries!$D:$D,"3600")</f>
        <v>0</v>
      </c>
      <c r="P52" s="44">
        <f t="shared" si="1"/>
        <v>0</v>
      </c>
      <c r="Q52" s="44">
        <f t="shared" si="2"/>
        <v>0</v>
      </c>
      <c r="R52" s="148"/>
      <c r="S52" s="148"/>
      <c r="T52" s="44">
        <f t="shared" si="3"/>
        <v>0</v>
      </c>
      <c r="U52" s="44">
        <f t="shared" si="4"/>
        <v>0</v>
      </c>
      <c r="V52" s="44">
        <f t="shared" si="5"/>
        <v>0</v>
      </c>
      <c r="W52" s="51" t="str">
        <f t="shared" si="6"/>
        <v>Inactive</v>
      </c>
      <c r="X52" s="44"/>
    </row>
    <row r="53" spans="1:24" ht="15.75" hidden="1" x14ac:dyDescent="0.25">
      <c r="A53" s="42" t="str">
        <v>qqqqqqqq</v>
      </c>
      <c r="B53" s="45" t="s">
        <v>109</v>
      </c>
      <c r="C53" s="45" t="s">
        <v>110</v>
      </c>
      <c r="D53" s="142"/>
      <c r="E53" s="44">
        <f t="shared" si="0"/>
        <v>0</v>
      </c>
      <c r="F53" s="44">
        <f>SUMIFS(ProductionLines!$H:$H,ProductionLines!$C:$C,'Daily Pork Products Stocks'!$B53,ProductionLines!$K:$K,'Daily Pork Products Stocks'!$A53,ProductionLines!$E:$E,"&lt;&gt;Intake")</f>
        <v>0</v>
      </c>
      <c r="G53" s="57"/>
      <c r="H53" s="44">
        <f>SUMIFS(ProductionLines!$H:$H,ProductionLines!$C:$C,'Daily Pork Products Stocks'!$B53,ProductionLines!$K:$K,'Daily Pork Products Stocks'!$A53,ProductionLines!$E:$E,"Intake")</f>
        <v>0</v>
      </c>
      <c r="I53" s="148"/>
      <c r="J53" s="148"/>
      <c r="K53" s="148"/>
      <c r="L53" s="152"/>
      <c r="M53" s="44">
        <f>SUMIFS(TransfersEntries!$F:$F,TransfersEntries!$B:$B,$B53,TransfersEntries!$L:$L,"&gt;="&amp;'Daily Pork Products Stocks'!A53+0.25,TransfersEntries!$L:$L,"&lt;="&amp;'Daily Pork Products Stocks'!A53+1.25,TransfersEntries!$D:$D,"2055")</f>
        <v>0</v>
      </c>
      <c r="N53" s="44">
        <f>SUMIFS(TransfersEntries!$F:$F,TransfersEntries!$B:$B,INDEX(ItemTable!$A:$A,MATCH('Daily Pork Products Stocks'!B53,ItemTable!$B:$B,0)),TransfersEntries!$L:$L,"&gt;="&amp;'Daily Pork Products Stocks'!A53+0.25,TransfersEntries!$L:$L,"&lt;="&amp;'Daily Pork Products Stocks'!A53+1.25,TransfersEntries!$D:$D,"3535")</f>
        <v>0</v>
      </c>
      <c r="O53" s="44">
        <f>SUMIFS(TransfersEntries!$F:$F,TransfersEntries!$B:$B,INDEX(ItemTable!$A:$A,MATCH('Daily Pork Products Stocks'!B53,ItemTable!$B:$B,0)),TransfersEntries!$L:$L,"&gt;="&amp;'Daily Pork Products Stocks'!A53+0.25,TransfersEntries!$L:$L,"&lt;="&amp;'Daily Pork Products Stocks'!A53+1.25,TransfersEntries!$D:$D,"3600")</f>
        <v>0</v>
      </c>
      <c r="P53" s="44">
        <f t="shared" si="1"/>
        <v>0</v>
      </c>
      <c r="Q53" s="44">
        <f t="shared" si="2"/>
        <v>0</v>
      </c>
      <c r="R53" s="148"/>
      <c r="S53" s="148"/>
      <c r="T53" s="44">
        <f t="shared" si="3"/>
        <v>0</v>
      </c>
      <c r="U53" s="44">
        <f t="shared" si="4"/>
        <v>0</v>
      </c>
      <c r="V53" s="44">
        <f t="shared" si="5"/>
        <v>0</v>
      </c>
      <c r="W53" s="51" t="str">
        <f t="shared" si="6"/>
        <v>Inactive</v>
      </c>
      <c r="X53" s="44"/>
    </row>
    <row r="54" spans="1:24" ht="15.75" hidden="1" x14ac:dyDescent="0.25">
      <c r="A54" s="42" t="str">
        <v>qqqqqqqq</v>
      </c>
      <c r="B54" s="45" t="s">
        <v>84</v>
      </c>
      <c r="C54" s="45" t="s">
        <v>1152</v>
      </c>
      <c r="D54" s="142"/>
      <c r="E54" s="44">
        <f t="shared" si="0"/>
        <v>0</v>
      </c>
      <c r="F54" s="44">
        <f>SUMIFS(ProductionLines!$H:$H,ProductionLines!$C:$C,'Daily Pork Products Stocks'!$B54,ProductionLines!$K:$K,'Daily Pork Products Stocks'!$A54,ProductionLines!$E:$E,"&lt;&gt;Intake")</f>
        <v>0</v>
      </c>
      <c r="G54" s="57"/>
      <c r="H54" s="44">
        <f>SUMIFS(ProductionLines!$H:$H,ProductionLines!$C:$C,'Daily Pork Products Stocks'!$B54,ProductionLines!$K:$K,'Daily Pork Products Stocks'!$A54,ProductionLines!$E:$E,"Intake")</f>
        <v>0</v>
      </c>
      <c r="I54" s="148"/>
      <c r="J54" s="148"/>
      <c r="K54" s="148"/>
      <c r="L54" s="152"/>
      <c r="M54" s="44">
        <f>SUMIFS(TransfersEntries!$F:$F,TransfersEntries!$B:$B,$B54,TransfersEntries!$L:$L,"&gt;="&amp;'Daily Pork Products Stocks'!A54+0.25,TransfersEntries!$L:$L,"&lt;="&amp;'Daily Pork Products Stocks'!A54+1.25,TransfersEntries!$D:$D,"2055")</f>
        <v>0</v>
      </c>
      <c r="N54" s="44">
        <f>SUMIFS(TransfersEntries!$F:$F,TransfersEntries!$B:$B,INDEX(ItemTable!$A:$A,MATCH('Daily Pork Products Stocks'!B54,ItemTable!$B:$B,0)),TransfersEntries!$L:$L,"&gt;="&amp;'Daily Pork Products Stocks'!A54+0.25,TransfersEntries!$L:$L,"&lt;="&amp;'Daily Pork Products Stocks'!A54+1.25,TransfersEntries!$D:$D,"3535")</f>
        <v>0</v>
      </c>
      <c r="O54" s="44">
        <f>SUMIFS(TransfersEntries!$F:$F,TransfersEntries!$B:$B,INDEX(ItemTable!$A:$A,MATCH('Daily Pork Products Stocks'!B54,ItemTable!$B:$B,0)),TransfersEntries!$L:$L,"&gt;="&amp;'Daily Pork Products Stocks'!A54+0.25,TransfersEntries!$L:$L,"&lt;="&amp;'Daily Pork Products Stocks'!A54+1.25,TransfersEntries!$D:$D,"3600")</f>
        <v>0</v>
      </c>
      <c r="P54" s="44">
        <f t="shared" si="1"/>
        <v>0</v>
      </c>
      <c r="Q54" s="44">
        <f t="shared" si="2"/>
        <v>0</v>
      </c>
      <c r="R54" s="148"/>
      <c r="S54" s="148"/>
      <c r="T54" s="44">
        <f t="shared" si="3"/>
        <v>0</v>
      </c>
      <c r="U54" s="44">
        <f t="shared" si="4"/>
        <v>0</v>
      </c>
      <c r="V54" s="44">
        <f t="shared" si="5"/>
        <v>0</v>
      </c>
      <c r="W54" s="51" t="str">
        <f t="shared" si="6"/>
        <v>Inactive</v>
      </c>
      <c r="X54" s="44"/>
    </row>
    <row r="55" spans="1:24" ht="15.75" hidden="1" x14ac:dyDescent="0.25">
      <c r="A55" s="42" t="str">
        <v>qqqqqqqq</v>
      </c>
      <c r="B55" s="47" t="s">
        <v>85</v>
      </c>
      <c r="C55" s="47" t="s">
        <v>1153</v>
      </c>
      <c r="D55" s="142"/>
      <c r="E55" s="44">
        <f t="shared" si="0"/>
        <v>0</v>
      </c>
      <c r="F55" s="44">
        <f>SUMIFS(ProductionLines!$H:$H,ProductionLines!$C:$C,'Daily Pork Products Stocks'!$B55,ProductionLines!$K:$K,'Daily Pork Products Stocks'!$A55,ProductionLines!$E:$E,"&lt;&gt;Intake")</f>
        <v>0</v>
      </c>
      <c r="G55" s="57"/>
      <c r="H55" s="44">
        <f>SUMIFS(ProductionLines!$H:$H,ProductionLines!$C:$C,'Daily Pork Products Stocks'!$B55,ProductionLines!$K:$K,'Daily Pork Products Stocks'!$A55,ProductionLines!$E:$E,"Intake")</f>
        <v>0</v>
      </c>
      <c r="I55" s="148"/>
      <c r="J55" s="148"/>
      <c r="K55" s="148"/>
      <c r="L55" s="152"/>
      <c r="M55" s="44">
        <f>SUMIFS(TransfersEntries!$F:$F,TransfersEntries!$B:$B,$B55,TransfersEntries!$L:$L,"&gt;="&amp;'Daily Pork Products Stocks'!A55+0.25,TransfersEntries!$L:$L,"&lt;="&amp;'Daily Pork Products Stocks'!A55+1.25,TransfersEntries!$D:$D,"2055")</f>
        <v>0</v>
      </c>
      <c r="N55" s="44">
        <f>SUMIFS(TransfersEntries!$F:$F,TransfersEntries!$B:$B,INDEX(ItemTable!$A:$A,MATCH('Daily Pork Products Stocks'!B55,ItemTable!$B:$B,0)),TransfersEntries!$L:$L,"&gt;="&amp;'Daily Pork Products Stocks'!A55+0.25,TransfersEntries!$L:$L,"&lt;="&amp;'Daily Pork Products Stocks'!A55+1.25,TransfersEntries!$D:$D,"3535")</f>
        <v>0</v>
      </c>
      <c r="O55" s="44">
        <f>SUMIFS(TransfersEntries!$F:$F,TransfersEntries!$B:$B,INDEX(ItemTable!$A:$A,MATCH('Daily Pork Products Stocks'!B55,ItemTable!$B:$B,0)),TransfersEntries!$L:$L,"&gt;="&amp;'Daily Pork Products Stocks'!A55+0.25,TransfersEntries!$L:$L,"&lt;="&amp;'Daily Pork Products Stocks'!A55+1.25,TransfersEntries!$D:$D,"3600")</f>
        <v>0</v>
      </c>
      <c r="P55" s="44">
        <f t="shared" si="1"/>
        <v>0</v>
      </c>
      <c r="Q55" s="44">
        <f t="shared" si="2"/>
        <v>0</v>
      </c>
      <c r="R55" s="148"/>
      <c r="S55" s="148"/>
      <c r="T55" s="44">
        <f t="shared" si="3"/>
        <v>0</v>
      </c>
      <c r="U55" s="44">
        <f t="shared" si="4"/>
        <v>0</v>
      </c>
      <c r="V55" s="44">
        <f t="shared" si="5"/>
        <v>0</v>
      </c>
      <c r="W55" s="51" t="str">
        <f t="shared" si="6"/>
        <v>Inactive</v>
      </c>
      <c r="X55" s="44"/>
    </row>
    <row r="56" spans="1:24" ht="15.75" x14ac:dyDescent="0.25">
      <c r="A56" s="128" t="str">
        <v>qqqqqqqq</v>
      </c>
      <c r="B56" s="129"/>
      <c r="C56" s="130" t="s">
        <v>1169</v>
      </c>
      <c r="D56" s="141">
        <v>1E-3</v>
      </c>
      <c r="E56" s="134">
        <f t="shared" ref="E56:E106" si="7">D56</f>
        <v>1E-3</v>
      </c>
      <c r="F56" s="134">
        <f>SUMIFS(ProductionLines!$H:$H,ProductionLines!$C:$C,'Daily Pork Products Stocks'!$B56,ProductionLines!$K:$K,'Daily Pork Products Stocks'!$A56,ProductionLines!$E:$E,"&lt;&gt;Intake")</f>
        <v>0</v>
      </c>
      <c r="G56" s="135"/>
      <c r="H56" s="134">
        <f>SUMIFS(ProductionLines!$H:$H,ProductionLines!$C:$C,'Daily Pork Products Stocks'!$B56,ProductionLines!$K:$K,'Daily Pork Products Stocks'!$A56,ProductionLines!$E:$E,"Intake")</f>
        <v>0</v>
      </c>
      <c r="I56" s="149"/>
      <c r="J56" s="149"/>
      <c r="K56" s="149"/>
      <c r="L56" s="153"/>
      <c r="M56" s="134">
        <f>SUMIFS(TransfersEntries!$F:$F,TransfersEntries!$B:$B,$B56,TransfersEntries!$L:$L,"&gt;="&amp;'Daily Pork Products Stocks'!A56+0.25,TransfersEntries!$L:$L,"&lt;="&amp;'Daily Pork Products Stocks'!A56+1.25,TransfersEntries!$D:$D,"2055")</f>
        <v>0</v>
      </c>
      <c r="N56" s="134">
        <f>SUMIFS(TransfersEntries!$F:$F,TransfersEntries!$B:$B,INDEX(ItemTable!$A:$A,MATCH('Daily Pork Products Stocks'!B56,ItemTable!$B:$B,0)),TransfersEntries!$L:$L,"&gt;="&amp;'Daily Pork Products Stocks'!A56+0.25,TransfersEntries!$L:$L,"&lt;="&amp;'Daily Pork Products Stocks'!A56+1.25,TransfersEntries!$D:$D,"3535")</f>
        <v>0</v>
      </c>
      <c r="O56" s="134">
        <f>SUMIFS(TransfersEntries!$F:$F,TransfersEntries!$B:$B,INDEX(ItemTable!$A:$A,MATCH('Daily Pork Products Stocks'!B56,ItemTable!$B:$B,0)),TransfersEntries!$L:$L,"&gt;="&amp;'Daily Pork Products Stocks'!A56+0.25,TransfersEntries!$L:$L,"&lt;="&amp;'Daily Pork Products Stocks'!A56+1.25,TransfersEntries!$D:$D,"3600")</f>
        <v>0</v>
      </c>
      <c r="P56" s="134">
        <f t="shared" ref="P56:P106" si="8">D56+F56+G56-SUM(H56:O56)</f>
        <v>1E-3</v>
      </c>
      <c r="Q56" s="134">
        <f t="shared" ref="Q56:Q106" si="9">E56+F56+G56-SUM(H56:O56)</f>
        <v>1E-3</v>
      </c>
      <c r="R56" s="149"/>
      <c r="S56" s="149"/>
      <c r="T56" s="134">
        <f>R56+S56+D56</f>
        <v>1E-3</v>
      </c>
      <c r="U56" s="134">
        <f t="shared" ref="U56:U106" si="10">T56-P56</f>
        <v>0</v>
      </c>
      <c r="V56" s="134">
        <f t="shared" ref="V56:V106" si="11">T56-Q56</f>
        <v>0</v>
      </c>
      <c r="W56" s="51" t="str">
        <f t="shared" si="6"/>
        <v>Active</v>
      </c>
      <c r="X56" s="134"/>
    </row>
    <row r="57" spans="1:24" ht="15.75" hidden="1" x14ac:dyDescent="0.25">
      <c r="A57" s="42" t="str">
        <v>qqqqqqqq</v>
      </c>
      <c r="B57" s="47" t="s">
        <v>57</v>
      </c>
      <c r="C57" s="47" t="s">
        <v>58</v>
      </c>
      <c r="D57" s="142"/>
      <c r="E57" s="44">
        <f t="shared" si="7"/>
        <v>0</v>
      </c>
      <c r="F57" s="44">
        <f>SUMIFS(ProductionLines!$H:$H,ProductionLines!$C:$C,'Daily Pork Products Stocks'!$B57,ProductionLines!$K:$K,'Daily Pork Products Stocks'!$A57,ProductionLines!$E:$E,"&lt;&gt;Intake")</f>
        <v>0</v>
      </c>
      <c r="G57" s="57"/>
      <c r="H57" s="44">
        <f>SUMIFS(ProductionLines!$H:$H,ProductionLines!$C:$C,'Daily Pork Products Stocks'!$B57,ProductionLines!$K:$K,'Daily Pork Products Stocks'!$A57,ProductionLines!$E:$E,"Intake")</f>
        <v>0</v>
      </c>
      <c r="I57" s="148"/>
      <c r="J57" s="148"/>
      <c r="K57" s="148"/>
      <c r="L57" s="152"/>
      <c r="M57" s="44">
        <f>SUMIFS(TransfersEntries!$F:$F,TransfersEntries!$B:$B,$B57,TransfersEntries!$L:$L,"&gt;="&amp;'Daily Pork Products Stocks'!A57+0.25,TransfersEntries!$L:$L,"&lt;="&amp;'Daily Pork Products Stocks'!A57+1.25,TransfersEntries!$D:$D,"2055")</f>
        <v>0</v>
      </c>
      <c r="N57" s="44">
        <f>SUMIFS(TransfersEntries!$F:$F,TransfersEntries!$B:$B,INDEX(ItemTable!$A:$A,MATCH('Daily Pork Products Stocks'!B57,ItemTable!$B:$B,0)),TransfersEntries!$L:$L,"&gt;="&amp;'Daily Pork Products Stocks'!A57+0.25,TransfersEntries!$L:$L,"&lt;="&amp;'Daily Pork Products Stocks'!A57+1.25,TransfersEntries!$D:$D,"3535")</f>
        <v>0</v>
      </c>
      <c r="O57" s="44">
        <f>SUMIFS(TransfersEntries!$F:$F,TransfersEntries!$B:$B,INDEX(ItemTable!$A:$A,MATCH('Daily Pork Products Stocks'!B57,ItemTable!$B:$B,0)),TransfersEntries!$L:$L,"&gt;="&amp;'Daily Pork Products Stocks'!A57+0.25,TransfersEntries!$L:$L,"&lt;="&amp;'Daily Pork Products Stocks'!A57+1.25,TransfersEntries!$D:$D,"3600")</f>
        <v>0</v>
      </c>
      <c r="P57" s="44">
        <f t="shared" si="8"/>
        <v>0</v>
      </c>
      <c r="Q57" s="44">
        <f t="shared" si="9"/>
        <v>0</v>
      </c>
      <c r="R57" s="148"/>
      <c r="S57" s="148"/>
      <c r="T57" s="44">
        <f t="shared" si="3"/>
        <v>0</v>
      </c>
      <c r="U57" s="44">
        <f t="shared" si="10"/>
        <v>0</v>
      </c>
      <c r="V57" s="44">
        <f t="shared" si="11"/>
        <v>0</v>
      </c>
      <c r="W57" s="51" t="str">
        <f t="shared" si="6"/>
        <v>Inactive</v>
      </c>
      <c r="X57" s="44"/>
    </row>
    <row r="58" spans="1:24" ht="15.75" hidden="1" x14ac:dyDescent="0.25">
      <c r="A58" s="42" t="str">
        <v>qqqqqqqq</v>
      </c>
      <c r="B58" s="47" t="s">
        <v>51</v>
      </c>
      <c r="C58" s="47" t="s">
        <v>52</v>
      </c>
      <c r="D58" s="142"/>
      <c r="E58" s="44">
        <f t="shared" si="7"/>
        <v>0</v>
      </c>
      <c r="F58" s="44">
        <f>SUMIFS(ProductionLines!$H:$H,ProductionLines!$C:$C,'Daily Pork Products Stocks'!$B58,ProductionLines!$K:$K,'Daily Pork Products Stocks'!$A58,ProductionLines!$E:$E,"&lt;&gt;Intake")</f>
        <v>0</v>
      </c>
      <c r="G58" s="57"/>
      <c r="H58" s="44">
        <f>SUMIFS(ProductionLines!$H:$H,ProductionLines!$C:$C,'Daily Pork Products Stocks'!$B58,ProductionLines!$K:$K,'Daily Pork Products Stocks'!$A58,ProductionLines!$E:$E,"Intake")</f>
        <v>0</v>
      </c>
      <c r="I58" s="148"/>
      <c r="J58" s="148"/>
      <c r="K58" s="148"/>
      <c r="L58" s="152"/>
      <c r="M58" s="44">
        <f>SUMIFS(TransfersEntries!$F:$F,TransfersEntries!$B:$B,$B58,TransfersEntries!$L:$L,"&gt;="&amp;'Daily Pork Products Stocks'!A58+0.25,TransfersEntries!$L:$L,"&lt;="&amp;'Daily Pork Products Stocks'!A58+1.25,TransfersEntries!$D:$D,"2055")</f>
        <v>0</v>
      </c>
      <c r="N58" s="44">
        <f>SUMIFS(TransfersEntries!$F:$F,TransfersEntries!$B:$B,INDEX(ItemTable!$A:$A,MATCH('Daily Pork Products Stocks'!B58,ItemTable!$B:$B,0)),TransfersEntries!$L:$L,"&gt;="&amp;'Daily Pork Products Stocks'!A58+0.25,TransfersEntries!$L:$L,"&lt;="&amp;'Daily Pork Products Stocks'!A58+1.25,TransfersEntries!$D:$D,"3535")</f>
        <v>0</v>
      </c>
      <c r="O58" s="44">
        <f>SUMIFS(TransfersEntries!$F:$F,TransfersEntries!$B:$B,INDEX(ItemTable!$A:$A,MATCH('Daily Pork Products Stocks'!B58,ItemTable!$B:$B,0)),TransfersEntries!$L:$L,"&gt;="&amp;'Daily Pork Products Stocks'!A58+0.25,TransfersEntries!$L:$L,"&lt;="&amp;'Daily Pork Products Stocks'!A58+1.25,TransfersEntries!$D:$D,"3600")</f>
        <v>0</v>
      </c>
      <c r="P58" s="44">
        <f t="shared" si="8"/>
        <v>0</v>
      </c>
      <c r="Q58" s="44">
        <f t="shared" si="9"/>
        <v>0</v>
      </c>
      <c r="R58" s="148"/>
      <c r="S58" s="148"/>
      <c r="T58" s="44">
        <f t="shared" si="3"/>
        <v>0</v>
      </c>
      <c r="U58" s="44">
        <f t="shared" si="10"/>
        <v>0</v>
      </c>
      <c r="V58" s="44">
        <f t="shared" si="11"/>
        <v>0</v>
      </c>
      <c r="W58" s="51" t="str">
        <f t="shared" si="6"/>
        <v>Inactive</v>
      </c>
      <c r="X58" s="44"/>
    </row>
    <row r="59" spans="1:24" ht="15.75" hidden="1" x14ac:dyDescent="0.25">
      <c r="A59" s="42" t="str">
        <v>qqqqqqqq</v>
      </c>
      <c r="B59" s="47" t="s">
        <v>63</v>
      </c>
      <c r="C59" s="47" t="s">
        <v>64</v>
      </c>
      <c r="D59" s="142"/>
      <c r="E59" s="44">
        <f t="shared" si="7"/>
        <v>0</v>
      </c>
      <c r="F59" s="44">
        <f>SUMIFS(ProductionLines!$H:$H,ProductionLines!$C:$C,'Daily Pork Products Stocks'!$B59,ProductionLines!$K:$K,'Daily Pork Products Stocks'!$A59,ProductionLines!$E:$E,"&lt;&gt;Intake")</f>
        <v>0</v>
      </c>
      <c r="G59" s="57"/>
      <c r="H59" s="44">
        <f>SUMIFS(ProductionLines!$H:$H,ProductionLines!$C:$C,'Daily Pork Products Stocks'!$B59,ProductionLines!$K:$K,'Daily Pork Products Stocks'!$A59,ProductionLines!$E:$E,"Intake")</f>
        <v>0</v>
      </c>
      <c r="I59" s="148"/>
      <c r="J59" s="148"/>
      <c r="K59" s="148"/>
      <c r="L59" s="152"/>
      <c r="M59" s="44">
        <f>SUMIFS(TransfersEntries!$F:$F,TransfersEntries!$B:$B,$B59,TransfersEntries!$L:$L,"&gt;="&amp;'Daily Pork Products Stocks'!A59+0.25,TransfersEntries!$L:$L,"&lt;="&amp;'Daily Pork Products Stocks'!A59+1.25,TransfersEntries!$D:$D,"2055")</f>
        <v>0</v>
      </c>
      <c r="N59" s="44">
        <f>SUMIFS(TransfersEntries!$F:$F,TransfersEntries!$B:$B,INDEX(ItemTable!$A:$A,MATCH('Daily Pork Products Stocks'!B59,ItemTable!$B:$B,0)),TransfersEntries!$L:$L,"&gt;="&amp;'Daily Pork Products Stocks'!A59+0.25,TransfersEntries!$L:$L,"&lt;="&amp;'Daily Pork Products Stocks'!A59+1.25,TransfersEntries!$D:$D,"3535")</f>
        <v>0</v>
      </c>
      <c r="O59" s="44">
        <f>SUMIFS(TransfersEntries!$F:$F,TransfersEntries!$B:$B,INDEX(ItemTable!$A:$A,MATCH('Daily Pork Products Stocks'!B59,ItemTable!$B:$B,0)),TransfersEntries!$L:$L,"&gt;="&amp;'Daily Pork Products Stocks'!A59+0.25,TransfersEntries!$L:$L,"&lt;="&amp;'Daily Pork Products Stocks'!A59+1.25,TransfersEntries!$D:$D,"3600")</f>
        <v>0</v>
      </c>
      <c r="P59" s="44">
        <f t="shared" si="8"/>
        <v>0</v>
      </c>
      <c r="Q59" s="44">
        <f t="shared" si="9"/>
        <v>0</v>
      </c>
      <c r="R59" s="148"/>
      <c r="S59" s="148"/>
      <c r="T59" s="44">
        <f t="shared" si="3"/>
        <v>0</v>
      </c>
      <c r="U59" s="44">
        <f t="shared" si="10"/>
        <v>0</v>
      </c>
      <c r="V59" s="44">
        <f t="shared" si="11"/>
        <v>0</v>
      </c>
      <c r="W59" s="51" t="str">
        <f t="shared" si="6"/>
        <v>Inactive</v>
      </c>
      <c r="X59" s="44"/>
    </row>
    <row r="60" spans="1:24" ht="15.75" hidden="1" x14ac:dyDescent="0.25">
      <c r="A60" s="42" t="str">
        <v>qqqqqqqq</v>
      </c>
      <c r="B60" s="47" t="s">
        <v>49</v>
      </c>
      <c r="C60" s="47" t="s">
        <v>50</v>
      </c>
      <c r="D60" s="142"/>
      <c r="E60" s="44">
        <f t="shared" si="7"/>
        <v>0</v>
      </c>
      <c r="F60" s="44">
        <f>SUMIFS(ProductionLines!$H:$H,ProductionLines!$C:$C,'Daily Pork Products Stocks'!$B60,ProductionLines!$K:$K,'Daily Pork Products Stocks'!$A60,ProductionLines!$E:$E,"&lt;&gt;Intake")</f>
        <v>0</v>
      </c>
      <c r="G60" s="57"/>
      <c r="H60" s="44">
        <f>SUMIFS(ProductionLines!$H:$H,ProductionLines!$C:$C,'Daily Pork Products Stocks'!$B60,ProductionLines!$K:$K,'Daily Pork Products Stocks'!$A60,ProductionLines!$E:$E,"Intake")</f>
        <v>0</v>
      </c>
      <c r="I60" s="148"/>
      <c r="J60" s="148"/>
      <c r="K60" s="148"/>
      <c r="L60" s="152"/>
      <c r="M60" s="44">
        <f>SUMIFS(TransfersEntries!$F:$F,TransfersEntries!$B:$B,$B60,TransfersEntries!$L:$L,"&gt;="&amp;'Daily Pork Products Stocks'!A60+0.25,TransfersEntries!$L:$L,"&lt;="&amp;'Daily Pork Products Stocks'!A60+1.25,TransfersEntries!$D:$D,"2055")</f>
        <v>0</v>
      </c>
      <c r="N60" s="44">
        <f>SUMIFS(TransfersEntries!$F:$F,TransfersEntries!$B:$B,INDEX(ItemTable!$A:$A,MATCH('Daily Pork Products Stocks'!B60,ItemTable!$B:$B,0)),TransfersEntries!$L:$L,"&gt;="&amp;'Daily Pork Products Stocks'!A60+0.25,TransfersEntries!$L:$L,"&lt;="&amp;'Daily Pork Products Stocks'!A60+1.25,TransfersEntries!$D:$D,"3535")</f>
        <v>0</v>
      </c>
      <c r="O60" s="44">
        <f>SUMIFS(TransfersEntries!$F:$F,TransfersEntries!$B:$B,INDEX(ItemTable!$A:$A,MATCH('Daily Pork Products Stocks'!B60,ItemTable!$B:$B,0)),TransfersEntries!$L:$L,"&gt;="&amp;'Daily Pork Products Stocks'!A60+0.25,TransfersEntries!$L:$L,"&lt;="&amp;'Daily Pork Products Stocks'!A60+1.25,TransfersEntries!$D:$D,"3600")</f>
        <v>0</v>
      </c>
      <c r="P60" s="44">
        <f t="shared" si="8"/>
        <v>0</v>
      </c>
      <c r="Q60" s="44">
        <f t="shared" si="9"/>
        <v>0</v>
      </c>
      <c r="R60" s="148"/>
      <c r="S60" s="148"/>
      <c r="T60" s="44">
        <f t="shared" si="3"/>
        <v>0</v>
      </c>
      <c r="U60" s="44">
        <f t="shared" si="10"/>
        <v>0</v>
      </c>
      <c r="V60" s="44">
        <f t="shared" si="11"/>
        <v>0</v>
      </c>
      <c r="W60" s="51" t="str">
        <f t="shared" si="6"/>
        <v>Inactive</v>
      </c>
      <c r="X60" s="44"/>
    </row>
    <row r="61" spans="1:24" ht="15.75" hidden="1" x14ac:dyDescent="0.25">
      <c r="A61" s="42" t="str">
        <v>qqqqqqqq</v>
      </c>
      <c r="B61" s="47" t="s">
        <v>61</v>
      </c>
      <c r="C61" s="47" t="s">
        <v>62</v>
      </c>
      <c r="D61" s="142"/>
      <c r="E61" s="44">
        <f t="shared" si="7"/>
        <v>0</v>
      </c>
      <c r="F61" s="44">
        <f>SUMIFS(ProductionLines!$H:$H,ProductionLines!$C:$C,'Daily Pork Products Stocks'!$B61,ProductionLines!$K:$K,'Daily Pork Products Stocks'!$A61,ProductionLines!$E:$E,"&lt;&gt;Intake")</f>
        <v>0</v>
      </c>
      <c r="G61" s="57"/>
      <c r="H61" s="44">
        <f>SUMIFS(ProductionLines!$H:$H,ProductionLines!$C:$C,'Daily Pork Products Stocks'!$B61,ProductionLines!$K:$K,'Daily Pork Products Stocks'!$A61,ProductionLines!$E:$E,"Intake")</f>
        <v>0</v>
      </c>
      <c r="I61" s="148"/>
      <c r="J61" s="148"/>
      <c r="K61" s="148"/>
      <c r="L61" s="152"/>
      <c r="M61" s="44">
        <f>SUMIFS(TransfersEntries!$F:$F,TransfersEntries!$B:$B,$B61,TransfersEntries!$L:$L,"&gt;="&amp;'Daily Pork Products Stocks'!A61+0.25,TransfersEntries!$L:$L,"&lt;="&amp;'Daily Pork Products Stocks'!A61+1.25,TransfersEntries!$D:$D,"2055")</f>
        <v>0</v>
      </c>
      <c r="N61" s="44">
        <f>SUMIFS(TransfersEntries!$F:$F,TransfersEntries!$B:$B,INDEX(ItemTable!$A:$A,MATCH('Daily Pork Products Stocks'!B61,ItemTable!$B:$B,0)),TransfersEntries!$L:$L,"&gt;="&amp;'Daily Pork Products Stocks'!A61+0.25,TransfersEntries!$L:$L,"&lt;="&amp;'Daily Pork Products Stocks'!A61+1.25,TransfersEntries!$D:$D,"3535")</f>
        <v>0</v>
      </c>
      <c r="O61" s="44">
        <f>SUMIFS(TransfersEntries!$F:$F,TransfersEntries!$B:$B,INDEX(ItemTable!$A:$A,MATCH('Daily Pork Products Stocks'!B61,ItemTable!$B:$B,0)),TransfersEntries!$L:$L,"&gt;="&amp;'Daily Pork Products Stocks'!A61+0.25,TransfersEntries!$L:$L,"&lt;="&amp;'Daily Pork Products Stocks'!A61+1.25,TransfersEntries!$D:$D,"3600")</f>
        <v>0</v>
      </c>
      <c r="P61" s="44">
        <f t="shared" si="8"/>
        <v>0</v>
      </c>
      <c r="Q61" s="44">
        <f t="shared" si="9"/>
        <v>0</v>
      </c>
      <c r="R61" s="148"/>
      <c r="S61" s="148"/>
      <c r="T61" s="44">
        <f t="shared" si="3"/>
        <v>0</v>
      </c>
      <c r="U61" s="44">
        <f t="shared" si="10"/>
        <v>0</v>
      </c>
      <c r="V61" s="44">
        <f t="shared" si="11"/>
        <v>0</v>
      </c>
      <c r="W61" s="51" t="str">
        <f t="shared" si="6"/>
        <v>Inactive</v>
      </c>
      <c r="X61" s="44"/>
    </row>
    <row r="62" spans="1:24" ht="15.75" hidden="1" x14ac:dyDescent="0.25">
      <c r="A62" s="42" t="str">
        <v>qqqqqqqq</v>
      </c>
      <c r="B62" s="45" t="s">
        <v>68</v>
      </c>
      <c r="C62" s="45" t="s">
        <v>69</v>
      </c>
      <c r="D62" s="142"/>
      <c r="E62" s="44">
        <f t="shared" si="7"/>
        <v>0</v>
      </c>
      <c r="F62" s="44">
        <f>SUMIFS(ProductionLines!$H:$H,ProductionLines!$C:$C,'Daily Pork Products Stocks'!$B62,ProductionLines!$K:$K,'Daily Pork Products Stocks'!$A62,ProductionLines!$E:$E,"&lt;&gt;Intake")</f>
        <v>0</v>
      </c>
      <c r="G62" s="57"/>
      <c r="H62" s="44">
        <f>SUMIFS(ProductionLines!$H:$H,ProductionLines!$C:$C,'Daily Pork Products Stocks'!$B62,ProductionLines!$K:$K,'Daily Pork Products Stocks'!$A62,ProductionLines!$E:$E,"Intake")</f>
        <v>0</v>
      </c>
      <c r="I62" s="148"/>
      <c r="J62" s="148"/>
      <c r="K62" s="148"/>
      <c r="L62" s="152"/>
      <c r="M62" s="44">
        <f>SUMIFS(TransfersEntries!$F:$F,TransfersEntries!$B:$B,$B62,TransfersEntries!$L:$L,"&gt;="&amp;'Daily Pork Products Stocks'!A62+0.25,TransfersEntries!$L:$L,"&lt;="&amp;'Daily Pork Products Stocks'!A62+1.25,TransfersEntries!$D:$D,"2055")</f>
        <v>0</v>
      </c>
      <c r="N62" s="44">
        <f>SUMIFS(TransfersEntries!$F:$F,TransfersEntries!$B:$B,INDEX(ItemTable!$A:$A,MATCH('Daily Pork Products Stocks'!B62,ItemTable!$B:$B,0)),TransfersEntries!$L:$L,"&gt;="&amp;'Daily Pork Products Stocks'!A62+0.25,TransfersEntries!$L:$L,"&lt;="&amp;'Daily Pork Products Stocks'!A62+1.25,TransfersEntries!$D:$D,"3535")</f>
        <v>0</v>
      </c>
      <c r="O62" s="44">
        <f>SUMIFS(TransfersEntries!$F:$F,TransfersEntries!$B:$B,INDEX(ItemTable!$A:$A,MATCH('Daily Pork Products Stocks'!B62,ItemTable!$B:$B,0)),TransfersEntries!$L:$L,"&gt;="&amp;'Daily Pork Products Stocks'!A62+0.25,TransfersEntries!$L:$L,"&lt;="&amp;'Daily Pork Products Stocks'!A62+1.25,TransfersEntries!$D:$D,"3600")</f>
        <v>0</v>
      </c>
      <c r="P62" s="44">
        <f t="shared" si="8"/>
        <v>0</v>
      </c>
      <c r="Q62" s="44">
        <f t="shared" si="9"/>
        <v>0</v>
      </c>
      <c r="R62" s="148"/>
      <c r="S62" s="148"/>
      <c r="T62" s="44">
        <f t="shared" si="3"/>
        <v>0</v>
      </c>
      <c r="U62" s="44">
        <f t="shared" si="10"/>
        <v>0</v>
      </c>
      <c r="V62" s="44">
        <f t="shared" si="11"/>
        <v>0</v>
      </c>
      <c r="W62" s="51" t="str">
        <f t="shared" si="6"/>
        <v>Inactive</v>
      </c>
      <c r="X62" s="44"/>
    </row>
    <row r="63" spans="1:24" ht="15.75" hidden="1" x14ac:dyDescent="0.25">
      <c r="A63" s="42" t="str">
        <v>qqqqqqqq</v>
      </c>
      <c r="B63" s="45" t="s">
        <v>70</v>
      </c>
      <c r="C63" s="45" t="s">
        <v>71</v>
      </c>
      <c r="D63" s="142"/>
      <c r="E63" s="44">
        <f t="shared" si="7"/>
        <v>0</v>
      </c>
      <c r="F63" s="44">
        <f>SUMIFS(ProductionLines!$H:$H,ProductionLines!$C:$C,'Daily Pork Products Stocks'!$B63,ProductionLines!$K:$K,'Daily Pork Products Stocks'!$A63,ProductionLines!$E:$E,"&lt;&gt;Intake")</f>
        <v>0</v>
      </c>
      <c r="G63" s="57"/>
      <c r="H63" s="44">
        <f>SUMIFS(ProductionLines!$H:$H,ProductionLines!$C:$C,'Daily Pork Products Stocks'!$B63,ProductionLines!$K:$K,'Daily Pork Products Stocks'!$A63,ProductionLines!$E:$E,"Intake")</f>
        <v>0</v>
      </c>
      <c r="I63" s="148"/>
      <c r="J63" s="148"/>
      <c r="K63" s="148"/>
      <c r="L63" s="152"/>
      <c r="M63" s="44">
        <f>SUMIFS(TransfersEntries!$F:$F,TransfersEntries!$B:$B,$B63,TransfersEntries!$L:$L,"&gt;="&amp;'Daily Pork Products Stocks'!A63+0.25,TransfersEntries!$L:$L,"&lt;="&amp;'Daily Pork Products Stocks'!A63+1.25,TransfersEntries!$D:$D,"2055")</f>
        <v>0</v>
      </c>
      <c r="N63" s="44">
        <f>SUMIFS(TransfersEntries!$F:$F,TransfersEntries!$B:$B,INDEX(ItemTable!$A:$A,MATCH('Daily Pork Products Stocks'!B63,ItemTable!$B:$B,0)),TransfersEntries!$L:$L,"&gt;="&amp;'Daily Pork Products Stocks'!A63+0.25,TransfersEntries!$L:$L,"&lt;="&amp;'Daily Pork Products Stocks'!A63+1.25,TransfersEntries!$D:$D,"3535")</f>
        <v>0</v>
      </c>
      <c r="O63" s="44">
        <f>SUMIFS(TransfersEntries!$F:$F,TransfersEntries!$B:$B,INDEX(ItemTable!$A:$A,MATCH('Daily Pork Products Stocks'!B63,ItemTable!$B:$B,0)),TransfersEntries!$L:$L,"&gt;="&amp;'Daily Pork Products Stocks'!A63+0.25,TransfersEntries!$L:$L,"&lt;="&amp;'Daily Pork Products Stocks'!A63+1.25,TransfersEntries!$D:$D,"3600")</f>
        <v>0</v>
      </c>
      <c r="P63" s="44">
        <f t="shared" si="8"/>
        <v>0</v>
      </c>
      <c r="Q63" s="44">
        <f t="shared" si="9"/>
        <v>0</v>
      </c>
      <c r="R63" s="148"/>
      <c r="S63" s="148"/>
      <c r="T63" s="44">
        <f t="shared" si="3"/>
        <v>0</v>
      </c>
      <c r="U63" s="44">
        <f t="shared" si="10"/>
        <v>0</v>
      </c>
      <c r="V63" s="44">
        <f t="shared" si="11"/>
        <v>0</v>
      </c>
      <c r="W63" s="51" t="str">
        <f t="shared" si="6"/>
        <v>Inactive</v>
      </c>
      <c r="X63" s="44"/>
    </row>
    <row r="64" spans="1:24" ht="15.75" hidden="1" x14ac:dyDescent="0.25">
      <c r="A64" s="42" t="str">
        <v>qqqqqqqq</v>
      </c>
      <c r="B64" s="45" t="s">
        <v>161</v>
      </c>
      <c r="C64" s="45" t="s">
        <v>162</v>
      </c>
      <c r="D64" s="142"/>
      <c r="E64" s="44">
        <f t="shared" si="7"/>
        <v>0</v>
      </c>
      <c r="F64" s="44">
        <f>SUMIFS(ProductionLines!$H:$H,ProductionLines!$C:$C,'Daily Pork Products Stocks'!$B64,ProductionLines!$K:$K,'Daily Pork Products Stocks'!$A64,ProductionLines!$E:$E,"&lt;&gt;Intake")</f>
        <v>0</v>
      </c>
      <c r="G64" s="57"/>
      <c r="H64" s="44">
        <f>SUMIFS(ProductionLines!$H:$H,ProductionLines!$C:$C,'Daily Pork Products Stocks'!$B64,ProductionLines!$K:$K,'Daily Pork Products Stocks'!$A64,ProductionLines!$E:$E,"Intake")</f>
        <v>0</v>
      </c>
      <c r="I64" s="148"/>
      <c r="J64" s="148"/>
      <c r="K64" s="148"/>
      <c r="L64" s="152"/>
      <c r="M64" s="44">
        <f>SUMIFS(TransfersEntries!$F:$F,TransfersEntries!$B:$B,$B64,TransfersEntries!$L:$L,"&gt;="&amp;'Daily Pork Products Stocks'!A64+0.25,TransfersEntries!$L:$L,"&lt;="&amp;'Daily Pork Products Stocks'!A64+1.25,TransfersEntries!$D:$D,"2055")</f>
        <v>0</v>
      </c>
      <c r="N64" s="44">
        <f>SUMIFS(TransfersEntries!$F:$F,TransfersEntries!$B:$B,INDEX(ItemTable!$A:$A,MATCH('Daily Pork Products Stocks'!B64,ItemTable!$B:$B,0)),TransfersEntries!$L:$L,"&gt;="&amp;'Daily Pork Products Stocks'!A64+0.25,TransfersEntries!$L:$L,"&lt;="&amp;'Daily Pork Products Stocks'!A64+1.25,TransfersEntries!$D:$D,"3535")</f>
        <v>0</v>
      </c>
      <c r="O64" s="44">
        <f>SUMIFS(TransfersEntries!$F:$F,TransfersEntries!$B:$B,INDEX(ItemTable!$A:$A,MATCH('Daily Pork Products Stocks'!B64,ItemTable!$B:$B,0)),TransfersEntries!$L:$L,"&gt;="&amp;'Daily Pork Products Stocks'!A64+0.25,TransfersEntries!$L:$L,"&lt;="&amp;'Daily Pork Products Stocks'!A64+1.25,TransfersEntries!$D:$D,"3600")</f>
        <v>0</v>
      </c>
      <c r="P64" s="44">
        <f t="shared" si="8"/>
        <v>0</v>
      </c>
      <c r="Q64" s="44">
        <f t="shared" si="9"/>
        <v>0</v>
      </c>
      <c r="R64" s="148"/>
      <c r="S64" s="148"/>
      <c r="T64" s="44">
        <f t="shared" si="3"/>
        <v>0</v>
      </c>
      <c r="U64" s="44">
        <f t="shared" si="10"/>
        <v>0</v>
      </c>
      <c r="V64" s="44">
        <f t="shared" si="11"/>
        <v>0</v>
      </c>
      <c r="W64" s="51" t="str">
        <f t="shared" si="6"/>
        <v>Inactive</v>
      </c>
      <c r="X64" s="44"/>
    </row>
    <row r="65" spans="1:24" ht="15.75" hidden="1" x14ac:dyDescent="0.25">
      <c r="A65" s="42" t="str">
        <v>qqqqqqqq</v>
      </c>
      <c r="B65" s="45" t="s">
        <v>65</v>
      </c>
      <c r="C65" s="45" t="s">
        <v>66</v>
      </c>
      <c r="D65" s="142"/>
      <c r="E65" s="44">
        <f t="shared" si="7"/>
        <v>0</v>
      </c>
      <c r="F65" s="44">
        <f>SUMIFS(ProductionLines!$H:$H,ProductionLines!$C:$C,'Daily Pork Products Stocks'!$B65,ProductionLines!$K:$K,'Daily Pork Products Stocks'!$A65,ProductionLines!$E:$E,"&lt;&gt;Intake")</f>
        <v>0</v>
      </c>
      <c r="G65" s="57"/>
      <c r="H65" s="44">
        <f>SUMIFS(ProductionLines!$H:$H,ProductionLines!$C:$C,'Daily Pork Products Stocks'!$B65,ProductionLines!$K:$K,'Daily Pork Products Stocks'!$A65,ProductionLines!$E:$E,"Intake")</f>
        <v>0</v>
      </c>
      <c r="I65" s="148"/>
      <c r="J65" s="148"/>
      <c r="K65" s="148"/>
      <c r="L65" s="152"/>
      <c r="M65" s="44">
        <f>SUMIFS(TransfersEntries!$F:$F,TransfersEntries!$B:$B,$B65,TransfersEntries!$L:$L,"&gt;="&amp;'Daily Pork Products Stocks'!A65+0.25,TransfersEntries!$L:$L,"&lt;="&amp;'Daily Pork Products Stocks'!A65+1.25,TransfersEntries!$D:$D,"2055")</f>
        <v>0</v>
      </c>
      <c r="N65" s="44">
        <f>SUMIFS(TransfersEntries!$F:$F,TransfersEntries!$B:$B,INDEX(ItemTable!$A:$A,MATCH('Daily Pork Products Stocks'!B65,ItemTable!$B:$B,0)),TransfersEntries!$L:$L,"&gt;="&amp;'Daily Pork Products Stocks'!A65+0.25,TransfersEntries!$L:$L,"&lt;="&amp;'Daily Pork Products Stocks'!A65+1.25,TransfersEntries!$D:$D,"3535")</f>
        <v>0</v>
      </c>
      <c r="O65" s="44">
        <f>SUMIFS(TransfersEntries!$F:$F,TransfersEntries!$B:$B,INDEX(ItemTable!$A:$A,MATCH('Daily Pork Products Stocks'!B65,ItemTable!$B:$B,0)),TransfersEntries!$L:$L,"&gt;="&amp;'Daily Pork Products Stocks'!A65+0.25,TransfersEntries!$L:$L,"&lt;="&amp;'Daily Pork Products Stocks'!A65+1.25,TransfersEntries!$D:$D,"3600")</f>
        <v>0</v>
      </c>
      <c r="P65" s="44">
        <f t="shared" si="8"/>
        <v>0</v>
      </c>
      <c r="Q65" s="44">
        <f t="shared" si="9"/>
        <v>0</v>
      </c>
      <c r="R65" s="148"/>
      <c r="S65" s="148"/>
      <c r="T65" s="44">
        <f t="shared" si="3"/>
        <v>0</v>
      </c>
      <c r="U65" s="44">
        <f t="shared" si="10"/>
        <v>0</v>
      </c>
      <c r="V65" s="44">
        <f t="shared" si="11"/>
        <v>0</v>
      </c>
      <c r="W65" s="51" t="str">
        <f t="shared" ref="W65:W125" si="12">IF(SUM(ABS(D65),ABS(E65),ABS(F65),ABS(G65),ABS(H65),ABS(I65),ABS(J65),ABS(K65),ABS(L65),ABS(M65),ABS(N65),ABS(O65),ABS(P65),ABS(Q65),ABS(R65),ABS(S65),ABS(T65))=0,"Inactive","Active")</f>
        <v>Inactive</v>
      </c>
      <c r="X65" s="44"/>
    </row>
    <row r="66" spans="1:24" ht="15.75" hidden="1" x14ac:dyDescent="0.25">
      <c r="A66" s="42" t="str">
        <v>qqqqqqqq</v>
      </c>
      <c r="B66" s="45" t="s">
        <v>139</v>
      </c>
      <c r="C66" s="45" t="s">
        <v>1157</v>
      </c>
      <c r="D66" s="142"/>
      <c r="E66" s="44">
        <f t="shared" si="7"/>
        <v>0</v>
      </c>
      <c r="F66" s="44">
        <f>SUMIFS(ProductionLines!$H:$H,ProductionLines!$C:$C,'Daily Pork Products Stocks'!$B66,ProductionLines!$K:$K,'Daily Pork Products Stocks'!$A66,ProductionLines!$E:$E,"&lt;&gt;Intake")</f>
        <v>0</v>
      </c>
      <c r="G66" s="57"/>
      <c r="H66" s="44">
        <f>SUMIFS(ProductionLines!$H:$H,ProductionLines!$C:$C,'Daily Pork Products Stocks'!$B66,ProductionLines!$K:$K,'Daily Pork Products Stocks'!$A66,ProductionLines!$E:$E,"Intake")</f>
        <v>0</v>
      </c>
      <c r="I66" s="148"/>
      <c r="J66" s="148"/>
      <c r="K66" s="148"/>
      <c r="L66" s="152"/>
      <c r="M66" s="44">
        <f>SUMIFS(TransfersEntries!$F:$F,TransfersEntries!$B:$B,$B66,TransfersEntries!$L:$L,"&gt;="&amp;'Daily Pork Products Stocks'!A66+0.25,TransfersEntries!$L:$L,"&lt;="&amp;'Daily Pork Products Stocks'!A66+1.25,TransfersEntries!$D:$D,"2055")</f>
        <v>0</v>
      </c>
      <c r="N66" s="44">
        <f>SUMIFS(TransfersEntries!$F:$F,TransfersEntries!$B:$B,INDEX(ItemTable!$A:$A,MATCH('Daily Pork Products Stocks'!B66,ItemTable!$B:$B,0)),TransfersEntries!$L:$L,"&gt;="&amp;'Daily Pork Products Stocks'!A66+0.25,TransfersEntries!$L:$L,"&lt;="&amp;'Daily Pork Products Stocks'!A66+1.25,TransfersEntries!$D:$D,"3535")</f>
        <v>0</v>
      </c>
      <c r="O66" s="44">
        <f>SUMIFS(TransfersEntries!$F:$F,TransfersEntries!$B:$B,INDEX(ItemTable!$A:$A,MATCH('Daily Pork Products Stocks'!B66,ItemTable!$B:$B,0)),TransfersEntries!$L:$L,"&gt;="&amp;'Daily Pork Products Stocks'!A66+0.25,TransfersEntries!$L:$L,"&lt;="&amp;'Daily Pork Products Stocks'!A66+1.25,TransfersEntries!$D:$D,"3600")</f>
        <v>0</v>
      </c>
      <c r="P66" s="44">
        <f t="shared" si="8"/>
        <v>0</v>
      </c>
      <c r="Q66" s="44">
        <f t="shared" si="9"/>
        <v>0</v>
      </c>
      <c r="R66" s="148"/>
      <c r="S66" s="148"/>
      <c r="T66" s="44">
        <f t="shared" ref="T66:T124" si="13">R66+S66</f>
        <v>0</v>
      </c>
      <c r="U66" s="44">
        <f t="shared" si="10"/>
        <v>0</v>
      </c>
      <c r="V66" s="44">
        <f t="shared" si="11"/>
        <v>0</v>
      </c>
      <c r="W66" s="51" t="str">
        <f t="shared" si="12"/>
        <v>Inactive</v>
      </c>
      <c r="X66" s="44"/>
    </row>
    <row r="67" spans="1:24" ht="15.75" hidden="1" x14ac:dyDescent="0.25">
      <c r="A67" s="42" t="str">
        <v>qqqqqqqq</v>
      </c>
      <c r="B67" s="45" t="s">
        <v>67</v>
      </c>
      <c r="C67" s="45" t="s">
        <v>1158</v>
      </c>
      <c r="D67" s="142"/>
      <c r="E67" s="44">
        <f t="shared" si="7"/>
        <v>0</v>
      </c>
      <c r="F67" s="44">
        <f>SUMIFS(ProductionLines!$H:$H,ProductionLines!$C:$C,'Daily Pork Products Stocks'!$B67,ProductionLines!$K:$K,'Daily Pork Products Stocks'!$A67,ProductionLines!$E:$E,"&lt;&gt;Intake")</f>
        <v>0</v>
      </c>
      <c r="G67" s="57"/>
      <c r="H67" s="44">
        <f>SUMIFS(ProductionLines!$H:$H,ProductionLines!$C:$C,'Daily Pork Products Stocks'!$B67,ProductionLines!$K:$K,'Daily Pork Products Stocks'!$A67,ProductionLines!$E:$E,"Intake")</f>
        <v>0</v>
      </c>
      <c r="I67" s="148"/>
      <c r="J67" s="148"/>
      <c r="K67" s="148"/>
      <c r="L67" s="152"/>
      <c r="M67" s="44">
        <f>SUMIFS(TransfersEntries!$F:$F,TransfersEntries!$B:$B,$B67,TransfersEntries!$L:$L,"&gt;="&amp;'Daily Pork Products Stocks'!A67+0.25,TransfersEntries!$L:$L,"&lt;="&amp;'Daily Pork Products Stocks'!A67+1.25,TransfersEntries!$D:$D,"2055")</f>
        <v>0</v>
      </c>
      <c r="N67" s="44">
        <f>SUMIFS(TransfersEntries!$F:$F,TransfersEntries!$B:$B,INDEX(ItemTable!$A:$A,MATCH('Daily Pork Products Stocks'!B67,ItemTable!$B:$B,0)),TransfersEntries!$L:$L,"&gt;="&amp;'Daily Pork Products Stocks'!A67+0.25,TransfersEntries!$L:$L,"&lt;="&amp;'Daily Pork Products Stocks'!A67+1.25,TransfersEntries!$D:$D,"3535")</f>
        <v>0</v>
      </c>
      <c r="O67" s="44">
        <f>SUMIFS(TransfersEntries!$F:$F,TransfersEntries!$B:$B,INDEX(ItemTable!$A:$A,MATCH('Daily Pork Products Stocks'!B67,ItemTable!$B:$B,0)),TransfersEntries!$L:$L,"&gt;="&amp;'Daily Pork Products Stocks'!A67+0.25,TransfersEntries!$L:$L,"&lt;="&amp;'Daily Pork Products Stocks'!A67+1.25,TransfersEntries!$D:$D,"3600")</f>
        <v>0</v>
      </c>
      <c r="P67" s="44">
        <f t="shared" si="8"/>
        <v>0</v>
      </c>
      <c r="Q67" s="44">
        <f t="shared" si="9"/>
        <v>0</v>
      </c>
      <c r="R67" s="148"/>
      <c r="S67" s="148"/>
      <c r="T67" s="44">
        <f t="shared" si="13"/>
        <v>0</v>
      </c>
      <c r="U67" s="44">
        <f t="shared" si="10"/>
        <v>0</v>
      </c>
      <c r="V67" s="44">
        <f t="shared" si="11"/>
        <v>0</v>
      </c>
      <c r="W67" s="51" t="str">
        <f t="shared" si="12"/>
        <v>Inactive</v>
      </c>
      <c r="X67" s="44"/>
    </row>
    <row r="68" spans="1:24" ht="15.75" hidden="1" x14ac:dyDescent="0.25">
      <c r="A68" s="42" t="str">
        <v>qqqqqqqq</v>
      </c>
      <c r="B68" s="45" t="s">
        <v>159</v>
      </c>
      <c r="C68" s="45" t="s">
        <v>1159</v>
      </c>
      <c r="D68" s="142"/>
      <c r="E68" s="44">
        <f t="shared" si="7"/>
        <v>0</v>
      </c>
      <c r="F68" s="44">
        <f>SUMIFS(ProductionLines!$H:$H,ProductionLines!$C:$C,'Daily Pork Products Stocks'!$B68,ProductionLines!$K:$K,'Daily Pork Products Stocks'!$A68,ProductionLines!$E:$E,"&lt;&gt;Intake")</f>
        <v>0</v>
      </c>
      <c r="G68" s="57"/>
      <c r="H68" s="44">
        <f>SUMIFS(ProductionLines!$H:$H,ProductionLines!$C:$C,'Daily Pork Products Stocks'!$B68,ProductionLines!$K:$K,'Daily Pork Products Stocks'!$A68,ProductionLines!$E:$E,"Intake")</f>
        <v>0</v>
      </c>
      <c r="I68" s="148"/>
      <c r="J68" s="148"/>
      <c r="K68" s="148"/>
      <c r="L68" s="152"/>
      <c r="M68" s="44">
        <f>SUMIFS(TransfersEntries!$F:$F,TransfersEntries!$B:$B,$B68,TransfersEntries!$L:$L,"&gt;="&amp;'Daily Pork Products Stocks'!A68+0.25,TransfersEntries!$L:$L,"&lt;="&amp;'Daily Pork Products Stocks'!A68+1.25,TransfersEntries!$D:$D,"2055")</f>
        <v>0</v>
      </c>
      <c r="N68" s="44">
        <f>SUMIFS(TransfersEntries!$F:$F,TransfersEntries!$B:$B,INDEX(ItemTable!$A:$A,MATCH('Daily Pork Products Stocks'!B68,ItemTable!$B:$B,0)),TransfersEntries!$L:$L,"&gt;="&amp;'Daily Pork Products Stocks'!A68+0.25,TransfersEntries!$L:$L,"&lt;="&amp;'Daily Pork Products Stocks'!A68+1.25,TransfersEntries!$D:$D,"3535")</f>
        <v>0</v>
      </c>
      <c r="O68" s="44">
        <f>SUMIFS(TransfersEntries!$F:$F,TransfersEntries!$B:$B,INDEX(ItemTable!$A:$A,MATCH('Daily Pork Products Stocks'!B68,ItemTable!$B:$B,0)),TransfersEntries!$L:$L,"&gt;="&amp;'Daily Pork Products Stocks'!A68+0.25,TransfersEntries!$L:$L,"&lt;="&amp;'Daily Pork Products Stocks'!A68+1.25,TransfersEntries!$D:$D,"3600")</f>
        <v>0</v>
      </c>
      <c r="P68" s="44">
        <f t="shared" si="8"/>
        <v>0</v>
      </c>
      <c r="Q68" s="44">
        <f t="shared" si="9"/>
        <v>0</v>
      </c>
      <c r="R68" s="148"/>
      <c r="S68" s="148"/>
      <c r="T68" s="44">
        <f t="shared" si="13"/>
        <v>0</v>
      </c>
      <c r="U68" s="44">
        <f t="shared" si="10"/>
        <v>0</v>
      </c>
      <c r="V68" s="44">
        <f t="shared" si="11"/>
        <v>0</v>
      </c>
      <c r="W68" s="51" t="str">
        <f t="shared" si="12"/>
        <v>Inactive</v>
      </c>
      <c r="X68" s="44"/>
    </row>
    <row r="69" spans="1:24" ht="15.75" x14ac:dyDescent="0.25">
      <c r="A69" s="128" t="str">
        <v>qqqqqqqq</v>
      </c>
      <c r="B69" s="129"/>
      <c r="C69" s="130" t="s">
        <v>1208</v>
      </c>
      <c r="D69" s="141">
        <v>1E-3</v>
      </c>
      <c r="E69" s="134">
        <f t="shared" si="7"/>
        <v>1E-3</v>
      </c>
      <c r="F69" s="134">
        <f>SUMIFS(ProductionLines!$H:$H,ProductionLines!$C:$C,'Daily Pork Products Stocks'!$B69,ProductionLines!$K:$K,'Daily Pork Products Stocks'!$A69,ProductionLines!$E:$E,"&lt;&gt;Intake")</f>
        <v>0</v>
      </c>
      <c r="G69" s="135"/>
      <c r="H69" s="134">
        <f>SUMIFS(ProductionLines!$H:$H,ProductionLines!$C:$C,'Daily Pork Products Stocks'!$B69,ProductionLines!$K:$K,'Daily Pork Products Stocks'!$A69,ProductionLines!$E:$E,"Intake")</f>
        <v>0</v>
      </c>
      <c r="I69" s="149"/>
      <c r="J69" s="149"/>
      <c r="K69" s="149"/>
      <c r="L69" s="153"/>
      <c r="M69" s="134">
        <f>SUMIFS(TransfersEntries!$F:$F,TransfersEntries!$B:$B,$B69,TransfersEntries!$L:$L,"&gt;="&amp;'Daily Pork Products Stocks'!A69+0.25,TransfersEntries!$L:$L,"&lt;="&amp;'Daily Pork Products Stocks'!A69+1.25,TransfersEntries!$D:$D,"2055")</f>
        <v>0</v>
      </c>
      <c r="N69" s="134">
        <f>SUMIFS(TransfersEntries!$F:$F,TransfersEntries!$B:$B,INDEX(ItemTable!$A:$A,MATCH('Daily Pork Products Stocks'!B69,ItemTable!$B:$B,0)),TransfersEntries!$L:$L,"&gt;="&amp;'Daily Pork Products Stocks'!A69+0.25,TransfersEntries!$L:$L,"&lt;="&amp;'Daily Pork Products Stocks'!A69+1.25,TransfersEntries!$D:$D,"3535")</f>
        <v>0</v>
      </c>
      <c r="O69" s="134">
        <f>SUMIFS(TransfersEntries!$F:$F,TransfersEntries!$B:$B,INDEX(ItemTable!$A:$A,MATCH('Daily Pork Products Stocks'!B69,ItemTable!$B:$B,0)),TransfersEntries!$L:$L,"&gt;="&amp;'Daily Pork Products Stocks'!A69+0.25,TransfersEntries!$L:$L,"&lt;="&amp;'Daily Pork Products Stocks'!A69+1.25,TransfersEntries!$D:$D,"3600")</f>
        <v>0</v>
      </c>
      <c r="P69" s="134">
        <f t="shared" si="8"/>
        <v>1E-3</v>
      </c>
      <c r="Q69" s="134">
        <f t="shared" si="9"/>
        <v>1E-3</v>
      </c>
      <c r="R69" s="149"/>
      <c r="S69" s="149"/>
      <c r="T69" s="134">
        <f>R69+S69+D69</f>
        <v>1E-3</v>
      </c>
      <c r="U69" s="134">
        <f t="shared" si="10"/>
        <v>0</v>
      </c>
      <c r="V69" s="134">
        <f t="shared" si="11"/>
        <v>0</v>
      </c>
      <c r="W69" s="51" t="str">
        <f t="shared" si="12"/>
        <v>Active</v>
      </c>
      <c r="X69" s="134"/>
    </row>
    <row r="70" spans="1:24" ht="15.75" hidden="1" x14ac:dyDescent="0.25">
      <c r="A70" s="42" t="str">
        <v>qqqqqqqq</v>
      </c>
      <c r="B70" s="47" t="s">
        <v>1209</v>
      </c>
      <c r="C70" s="47" t="s">
        <v>1210</v>
      </c>
      <c r="D70" s="142"/>
      <c r="E70" s="44">
        <f t="shared" si="7"/>
        <v>0</v>
      </c>
      <c r="F70" s="44">
        <f>SUMIFS(ProductionLines!$H:$H,ProductionLines!$C:$C,'Daily Pork Products Stocks'!$B70,ProductionLines!$K:$K,'Daily Pork Products Stocks'!$A70,ProductionLines!$E:$E,"&lt;&gt;Intake")</f>
        <v>0</v>
      </c>
      <c r="G70" s="57"/>
      <c r="H70" s="44">
        <f>SUMIFS(ProductionLines!$H:$H,ProductionLines!$C:$C,'Daily Pork Products Stocks'!$B70,ProductionLines!$K:$K,'Daily Pork Products Stocks'!$A70,ProductionLines!$E:$E,"Intake")</f>
        <v>0</v>
      </c>
      <c r="I70" s="148"/>
      <c r="J70" s="148"/>
      <c r="K70" s="148"/>
      <c r="L70" s="152"/>
      <c r="M70" s="44">
        <f>SUMIFS(TransfersEntries!$F:$F,TransfersEntries!$B:$B,$B70,TransfersEntries!$L:$L,"&gt;="&amp;'Daily Pork Products Stocks'!A70+0.25,TransfersEntries!$L:$L,"&lt;="&amp;'Daily Pork Products Stocks'!A70+1.25,TransfersEntries!$D:$D,"2055")</f>
        <v>0</v>
      </c>
      <c r="N70" s="44">
        <f>SUMIFS(TransfersEntries!$F:$F,TransfersEntries!$B:$B,INDEX(ItemTable!$A:$A,MATCH('Daily Pork Products Stocks'!B70,ItemTable!$B:$B,0)),TransfersEntries!$L:$L,"&gt;="&amp;'Daily Pork Products Stocks'!A70+0.25,TransfersEntries!$L:$L,"&lt;="&amp;'Daily Pork Products Stocks'!A70+1.25,TransfersEntries!$D:$D,"3535")</f>
        <v>0</v>
      </c>
      <c r="O70" s="44">
        <f>SUMIFS(TransfersEntries!$F:$F,TransfersEntries!$B:$B,INDEX(ItemTable!$A:$A,MATCH('Daily Pork Products Stocks'!B70,ItemTable!$B:$B,0)),TransfersEntries!$L:$L,"&gt;="&amp;'Daily Pork Products Stocks'!A70+0.25,TransfersEntries!$L:$L,"&lt;="&amp;'Daily Pork Products Stocks'!A70+1.25,TransfersEntries!$D:$D,"3600")</f>
        <v>0</v>
      </c>
      <c r="P70" s="44">
        <f t="shared" si="8"/>
        <v>0</v>
      </c>
      <c r="Q70" s="44">
        <f t="shared" si="9"/>
        <v>0</v>
      </c>
      <c r="R70" s="148"/>
      <c r="S70" s="148"/>
      <c r="T70" s="44">
        <f t="shared" si="13"/>
        <v>0</v>
      </c>
      <c r="U70" s="44">
        <f t="shared" si="10"/>
        <v>0</v>
      </c>
      <c r="V70" s="44">
        <f t="shared" si="11"/>
        <v>0</v>
      </c>
      <c r="W70" s="51" t="str">
        <f t="shared" si="12"/>
        <v>Inactive</v>
      </c>
      <c r="X70" s="44"/>
    </row>
    <row r="71" spans="1:24" ht="15.75" hidden="1" x14ac:dyDescent="0.25">
      <c r="A71" s="42" t="str">
        <v>qqqqqqqq</v>
      </c>
      <c r="B71" s="47" t="s">
        <v>1211</v>
      </c>
      <c r="C71" s="47" t="s">
        <v>1212</v>
      </c>
      <c r="D71" s="142"/>
      <c r="E71" s="44">
        <f t="shared" si="7"/>
        <v>0</v>
      </c>
      <c r="F71" s="44">
        <f>SUMIFS(ProductionLines!$H:$H,ProductionLines!$C:$C,'Daily Pork Products Stocks'!$B71,ProductionLines!$K:$K,'Daily Pork Products Stocks'!$A71,ProductionLines!$E:$E,"&lt;&gt;Intake")</f>
        <v>0</v>
      </c>
      <c r="G71" s="57"/>
      <c r="H71" s="44">
        <f>SUMIFS(ProductionLines!$H:$H,ProductionLines!$C:$C,'Daily Pork Products Stocks'!$B71,ProductionLines!$K:$K,'Daily Pork Products Stocks'!$A71,ProductionLines!$E:$E,"Intake")</f>
        <v>0</v>
      </c>
      <c r="I71" s="148"/>
      <c r="J71" s="148"/>
      <c r="K71" s="148"/>
      <c r="L71" s="152"/>
      <c r="M71" s="44">
        <f>SUMIFS(TransfersEntries!$F:$F,TransfersEntries!$B:$B,$B71,TransfersEntries!$L:$L,"&gt;="&amp;'Daily Pork Products Stocks'!A71+0.25,TransfersEntries!$L:$L,"&lt;="&amp;'Daily Pork Products Stocks'!A71+1.25,TransfersEntries!$D:$D,"2055")</f>
        <v>0</v>
      </c>
      <c r="N71" s="44">
        <f>SUMIFS(TransfersEntries!$F:$F,TransfersEntries!$B:$B,INDEX(ItemTable!$A:$A,MATCH('Daily Pork Products Stocks'!B71,ItemTable!$B:$B,0)),TransfersEntries!$L:$L,"&gt;="&amp;'Daily Pork Products Stocks'!A71+0.25,TransfersEntries!$L:$L,"&lt;="&amp;'Daily Pork Products Stocks'!A71+1.25,TransfersEntries!$D:$D,"3535")</f>
        <v>0</v>
      </c>
      <c r="O71" s="44">
        <f>SUMIFS(TransfersEntries!$F:$F,TransfersEntries!$B:$B,INDEX(ItemTable!$A:$A,MATCH('Daily Pork Products Stocks'!B71,ItemTable!$B:$B,0)),TransfersEntries!$L:$L,"&gt;="&amp;'Daily Pork Products Stocks'!A71+0.25,TransfersEntries!$L:$L,"&lt;="&amp;'Daily Pork Products Stocks'!A71+1.25,TransfersEntries!$D:$D,"3600")</f>
        <v>0</v>
      </c>
      <c r="P71" s="44">
        <f t="shared" si="8"/>
        <v>0</v>
      </c>
      <c r="Q71" s="44">
        <f t="shared" si="9"/>
        <v>0</v>
      </c>
      <c r="R71" s="148"/>
      <c r="S71" s="148"/>
      <c r="T71" s="44">
        <f t="shared" si="13"/>
        <v>0</v>
      </c>
      <c r="U71" s="44">
        <f t="shared" si="10"/>
        <v>0</v>
      </c>
      <c r="V71" s="44">
        <f t="shared" si="11"/>
        <v>0</v>
      </c>
      <c r="W71" s="51" t="str">
        <f t="shared" si="12"/>
        <v>Inactive</v>
      </c>
      <c r="X71" s="44"/>
    </row>
    <row r="72" spans="1:24" ht="15.75" hidden="1" x14ac:dyDescent="0.25">
      <c r="A72" s="42" t="str">
        <v>qqqqqqqq</v>
      </c>
      <c r="B72" s="47" t="s">
        <v>1213</v>
      </c>
      <c r="C72" s="47" t="s">
        <v>1214</v>
      </c>
      <c r="D72" s="142"/>
      <c r="E72" s="44">
        <f t="shared" si="7"/>
        <v>0</v>
      </c>
      <c r="F72" s="44">
        <f>SUMIFS(ProductionLines!$H:$H,ProductionLines!$C:$C,'Daily Pork Products Stocks'!$B72,ProductionLines!$K:$K,'Daily Pork Products Stocks'!$A72,ProductionLines!$E:$E,"&lt;&gt;Intake")</f>
        <v>0</v>
      </c>
      <c r="G72" s="57"/>
      <c r="H72" s="44">
        <f>SUMIFS(ProductionLines!$H:$H,ProductionLines!$C:$C,'Daily Pork Products Stocks'!$B72,ProductionLines!$K:$K,'Daily Pork Products Stocks'!$A72,ProductionLines!$E:$E,"Intake")</f>
        <v>0</v>
      </c>
      <c r="I72" s="148"/>
      <c r="J72" s="148"/>
      <c r="K72" s="148"/>
      <c r="L72" s="152"/>
      <c r="M72" s="44">
        <f>SUMIFS(TransfersEntries!$F:$F,TransfersEntries!$B:$B,$B72,TransfersEntries!$L:$L,"&gt;="&amp;'Daily Pork Products Stocks'!A72+0.25,TransfersEntries!$L:$L,"&lt;="&amp;'Daily Pork Products Stocks'!A72+1.25,TransfersEntries!$D:$D,"2055")</f>
        <v>0</v>
      </c>
      <c r="N72" s="44">
        <f>SUMIFS(TransfersEntries!$F:$F,TransfersEntries!$B:$B,INDEX(ItemTable!$A:$A,MATCH('Daily Pork Products Stocks'!B72,ItemTable!$B:$B,0)),TransfersEntries!$L:$L,"&gt;="&amp;'Daily Pork Products Stocks'!A72+0.25,TransfersEntries!$L:$L,"&lt;="&amp;'Daily Pork Products Stocks'!A72+1.25,TransfersEntries!$D:$D,"3535")</f>
        <v>0</v>
      </c>
      <c r="O72" s="44">
        <f>SUMIFS(TransfersEntries!$F:$F,TransfersEntries!$B:$B,INDEX(ItemTable!$A:$A,MATCH('Daily Pork Products Stocks'!B72,ItemTable!$B:$B,0)),TransfersEntries!$L:$L,"&gt;="&amp;'Daily Pork Products Stocks'!A72+0.25,TransfersEntries!$L:$L,"&lt;="&amp;'Daily Pork Products Stocks'!A72+1.25,TransfersEntries!$D:$D,"3600")</f>
        <v>0</v>
      </c>
      <c r="P72" s="44">
        <f t="shared" si="8"/>
        <v>0</v>
      </c>
      <c r="Q72" s="44">
        <f t="shared" si="9"/>
        <v>0</v>
      </c>
      <c r="R72" s="148"/>
      <c r="S72" s="148"/>
      <c r="T72" s="44">
        <f t="shared" si="13"/>
        <v>0</v>
      </c>
      <c r="U72" s="44">
        <f t="shared" si="10"/>
        <v>0</v>
      </c>
      <c r="V72" s="44">
        <f t="shared" si="11"/>
        <v>0</v>
      </c>
      <c r="W72" s="51" t="str">
        <f t="shared" si="12"/>
        <v>Inactive</v>
      </c>
      <c r="X72" s="44"/>
    </row>
    <row r="73" spans="1:24" ht="15.75" hidden="1" x14ac:dyDescent="0.25">
      <c r="A73" s="42" t="str">
        <v>qqqqqqqq</v>
      </c>
      <c r="B73" s="47" t="s">
        <v>1215</v>
      </c>
      <c r="C73" s="47" t="s">
        <v>1216</v>
      </c>
      <c r="D73" s="142"/>
      <c r="E73" s="44">
        <f t="shared" si="7"/>
        <v>0</v>
      </c>
      <c r="F73" s="44">
        <f>SUMIFS(ProductionLines!$H:$H,ProductionLines!$C:$C,'Daily Pork Products Stocks'!$B73,ProductionLines!$K:$K,'Daily Pork Products Stocks'!$A73,ProductionLines!$E:$E,"&lt;&gt;Intake")</f>
        <v>0</v>
      </c>
      <c r="G73" s="57"/>
      <c r="H73" s="44">
        <f>SUMIFS(ProductionLines!$H:$H,ProductionLines!$C:$C,'Daily Pork Products Stocks'!$B73,ProductionLines!$K:$K,'Daily Pork Products Stocks'!$A73,ProductionLines!$E:$E,"Intake")</f>
        <v>0</v>
      </c>
      <c r="I73" s="148"/>
      <c r="J73" s="148"/>
      <c r="K73" s="148"/>
      <c r="L73" s="152"/>
      <c r="M73" s="44">
        <f>SUMIFS(TransfersEntries!$F:$F,TransfersEntries!$B:$B,$B73,TransfersEntries!$L:$L,"&gt;="&amp;'Daily Pork Products Stocks'!A73+0.25,TransfersEntries!$L:$L,"&lt;="&amp;'Daily Pork Products Stocks'!A73+1.25,TransfersEntries!$D:$D,"2055")</f>
        <v>0</v>
      </c>
      <c r="N73" s="44">
        <f>SUMIFS(TransfersEntries!$F:$F,TransfersEntries!$B:$B,INDEX(ItemTable!$A:$A,MATCH('Daily Pork Products Stocks'!B73,ItemTable!$B:$B,0)),TransfersEntries!$L:$L,"&gt;="&amp;'Daily Pork Products Stocks'!A73+0.25,TransfersEntries!$L:$L,"&lt;="&amp;'Daily Pork Products Stocks'!A73+1.25,TransfersEntries!$D:$D,"3535")</f>
        <v>0</v>
      </c>
      <c r="O73" s="44">
        <f>SUMIFS(TransfersEntries!$F:$F,TransfersEntries!$B:$B,INDEX(ItemTable!$A:$A,MATCH('Daily Pork Products Stocks'!B73,ItemTable!$B:$B,0)),TransfersEntries!$L:$L,"&gt;="&amp;'Daily Pork Products Stocks'!A73+0.25,TransfersEntries!$L:$L,"&lt;="&amp;'Daily Pork Products Stocks'!A73+1.25,TransfersEntries!$D:$D,"3600")</f>
        <v>0</v>
      </c>
      <c r="P73" s="44">
        <f t="shared" si="8"/>
        <v>0</v>
      </c>
      <c r="Q73" s="44">
        <f t="shared" si="9"/>
        <v>0</v>
      </c>
      <c r="R73" s="148"/>
      <c r="S73" s="148"/>
      <c r="T73" s="44">
        <f t="shared" si="13"/>
        <v>0</v>
      </c>
      <c r="U73" s="44">
        <f t="shared" si="10"/>
        <v>0</v>
      </c>
      <c r="V73" s="44">
        <f t="shared" si="11"/>
        <v>0</v>
      </c>
      <c r="W73" s="51" t="str">
        <f t="shared" si="12"/>
        <v>Inactive</v>
      </c>
      <c r="X73" s="44"/>
    </row>
    <row r="74" spans="1:24" ht="15.75" hidden="1" x14ac:dyDescent="0.25">
      <c r="A74" s="42" t="str">
        <v>qqqqqqqq</v>
      </c>
      <c r="B74" s="47" t="s">
        <v>1217</v>
      </c>
      <c r="C74" s="47" t="s">
        <v>1218</v>
      </c>
      <c r="D74" s="142"/>
      <c r="E74" s="44">
        <f t="shared" si="7"/>
        <v>0</v>
      </c>
      <c r="F74" s="44">
        <f>SUMIFS(ProductionLines!$H:$H,ProductionLines!$C:$C,'Daily Pork Products Stocks'!$B74,ProductionLines!$K:$K,'Daily Pork Products Stocks'!$A74,ProductionLines!$E:$E,"&lt;&gt;Intake")</f>
        <v>0</v>
      </c>
      <c r="G74" s="57"/>
      <c r="H74" s="44">
        <f>SUMIFS(ProductionLines!$H:$H,ProductionLines!$C:$C,'Daily Pork Products Stocks'!$B74,ProductionLines!$K:$K,'Daily Pork Products Stocks'!$A74,ProductionLines!$E:$E,"Intake")</f>
        <v>0</v>
      </c>
      <c r="I74" s="148"/>
      <c r="J74" s="148"/>
      <c r="K74" s="148"/>
      <c r="L74" s="152"/>
      <c r="M74" s="44">
        <f>SUMIFS(TransfersEntries!$F:$F,TransfersEntries!$B:$B,$B74,TransfersEntries!$L:$L,"&gt;="&amp;'Daily Pork Products Stocks'!A74+0.25,TransfersEntries!$L:$L,"&lt;="&amp;'Daily Pork Products Stocks'!A74+1.25,TransfersEntries!$D:$D,"2055")</f>
        <v>0</v>
      </c>
      <c r="N74" s="44">
        <f>SUMIFS(TransfersEntries!$F:$F,TransfersEntries!$B:$B,INDEX(ItemTable!$A:$A,MATCH('Daily Pork Products Stocks'!B74,ItemTable!$B:$B,0)),TransfersEntries!$L:$L,"&gt;="&amp;'Daily Pork Products Stocks'!A74+0.25,TransfersEntries!$L:$L,"&lt;="&amp;'Daily Pork Products Stocks'!A74+1.25,TransfersEntries!$D:$D,"3535")</f>
        <v>0</v>
      </c>
      <c r="O74" s="44">
        <f>SUMIFS(TransfersEntries!$F:$F,TransfersEntries!$B:$B,INDEX(ItemTable!$A:$A,MATCH('Daily Pork Products Stocks'!B74,ItemTable!$B:$B,0)),TransfersEntries!$L:$L,"&gt;="&amp;'Daily Pork Products Stocks'!A74+0.25,TransfersEntries!$L:$L,"&lt;="&amp;'Daily Pork Products Stocks'!A74+1.25,TransfersEntries!$D:$D,"3600")</f>
        <v>0</v>
      </c>
      <c r="P74" s="44">
        <f t="shared" si="8"/>
        <v>0</v>
      </c>
      <c r="Q74" s="44">
        <f t="shared" si="9"/>
        <v>0</v>
      </c>
      <c r="R74" s="148"/>
      <c r="S74" s="148"/>
      <c r="T74" s="44">
        <f t="shared" si="13"/>
        <v>0</v>
      </c>
      <c r="U74" s="44">
        <f t="shared" si="10"/>
        <v>0</v>
      </c>
      <c r="V74" s="44">
        <f t="shared" si="11"/>
        <v>0</v>
      </c>
      <c r="W74" s="51" t="str">
        <f t="shared" si="12"/>
        <v>Inactive</v>
      </c>
      <c r="X74" s="44"/>
    </row>
    <row r="75" spans="1:24" ht="15.75" hidden="1" x14ac:dyDescent="0.25">
      <c r="A75" s="42" t="str">
        <v>qqqqqqqq</v>
      </c>
      <c r="B75" s="47" t="s">
        <v>1219</v>
      </c>
      <c r="C75" s="47" t="s">
        <v>1220</v>
      </c>
      <c r="D75" s="142"/>
      <c r="E75" s="44">
        <f t="shared" si="7"/>
        <v>0</v>
      </c>
      <c r="F75" s="44">
        <f>SUMIFS(ProductionLines!$H:$H,ProductionLines!$C:$C,'Daily Pork Products Stocks'!$B75,ProductionLines!$K:$K,'Daily Pork Products Stocks'!$A75,ProductionLines!$E:$E,"&lt;&gt;Intake")</f>
        <v>0</v>
      </c>
      <c r="G75" s="57"/>
      <c r="H75" s="44">
        <f>SUMIFS(ProductionLines!$H:$H,ProductionLines!$C:$C,'Daily Pork Products Stocks'!$B75,ProductionLines!$K:$K,'Daily Pork Products Stocks'!$A75,ProductionLines!$E:$E,"Intake")</f>
        <v>0</v>
      </c>
      <c r="I75" s="148"/>
      <c r="J75" s="148"/>
      <c r="K75" s="148"/>
      <c r="L75" s="152"/>
      <c r="M75" s="44">
        <f>SUMIFS(TransfersEntries!$F:$F,TransfersEntries!$B:$B,$B75,TransfersEntries!$L:$L,"&gt;="&amp;'Daily Pork Products Stocks'!A75+0.25,TransfersEntries!$L:$L,"&lt;="&amp;'Daily Pork Products Stocks'!A75+1.25,TransfersEntries!$D:$D,"2055")</f>
        <v>0</v>
      </c>
      <c r="N75" s="44">
        <f>SUMIFS(TransfersEntries!$F:$F,TransfersEntries!$B:$B,INDEX(ItemTable!$A:$A,MATCH('Daily Pork Products Stocks'!B75,ItemTable!$B:$B,0)),TransfersEntries!$L:$L,"&gt;="&amp;'Daily Pork Products Stocks'!A75+0.25,TransfersEntries!$L:$L,"&lt;="&amp;'Daily Pork Products Stocks'!A75+1.25,TransfersEntries!$D:$D,"3535")</f>
        <v>0</v>
      </c>
      <c r="O75" s="44">
        <f>SUMIFS(TransfersEntries!$F:$F,TransfersEntries!$B:$B,INDEX(ItemTable!$A:$A,MATCH('Daily Pork Products Stocks'!B75,ItemTable!$B:$B,0)),TransfersEntries!$L:$L,"&gt;="&amp;'Daily Pork Products Stocks'!A75+0.25,TransfersEntries!$L:$L,"&lt;="&amp;'Daily Pork Products Stocks'!A75+1.25,TransfersEntries!$D:$D,"3600")</f>
        <v>0</v>
      </c>
      <c r="P75" s="44">
        <f t="shared" si="8"/>
        <v>0</v>
      </c>
      <c r="Q75" s="44">
        <f t="shared" si="9"/>
        <v>0</v>
      </c>
      <c r="R75" s="148"/>
      <c r="S75" s="148"/>
      <c r="T75" s="44">
        <f t="shared" si="13"/>
        <v>0</v>
      </c>
      <c r="U75" s="44">
        <f t="shared" si="10"/>
        <v>0</v>
      </c>
      <c r="V75" s="44">
        <f t="shared" si="11"/>
        <v>0</v>
      </c>
      <c r="W75" s="51" t="str">
        <f t="shared" si="12"/>
        <v>Inactive</v>
      </c>
      <c r="X75" s="44"/>
    </row>
    <row r="76" spans="1:24" ht="15.75" hidden="1" x14ac:dyDescent="0.25">
      <c r="A76" s="42" t="str">
        <v>qqqqqqqq</v>
      </c>
      <c r="B76" s="47" t="s">
        <v>1221</v>
      </c>
      <c r="C76" s="47" t="s">
        <v>1222</v>
      </c>
      <c r="D76" s="142"/>
      <c r="E76" s="44">
        <f t="shared" si="7"/>
        <v>0</v>
      </c>
      <c r="F76" s="44">
        <f>SUMIFS(ProductionLines!$H:$H,ProductionLines!$C:$C,'Daily Pork Products Stocks'!$B76,ProductionLines!$K:$K,'Daily Pork Products Stocks'!$A76,ProductionLines!$E:$E,"&lt;&gt;Intake")</f>
        <v>0</v>
      </c>
      <c r="G76" s="57"/>
      <c r="H76" s="44">
        <f>SUMIFS(ProductionLines!$H:$H,ProductionLines!$C:$C,'Daily Pork Products Stocks'!$B76,ProductionLines!$K:$K,'Daily Pork Products Stocks'!$A76,ProductionLines!$E:$E,"Intake")</f>
        <v>0</v>
      </c>
      <c r="I76" s="148"/>
      <c r="J76" s="148"/>
      <c r="K76" s="148"/>
      <c r="L76" s="152"/>
      <c r="M76" s="44">
        <f>SUMIFS(TransfersEntries!$F:$F,TransfersEntries!$B:$B,$B76,TransfersEntries!$L:$L,"&gt;="&amp;'Daily Pork Products Stocks'!A76+0.25,TransfersEntries!$L:$L,"&lt;="&amp;'Daily Pork Products Stocks'!A76+1.25,TransfersEntries!$D:$D,"2055")</f>
        <v>0</v>
      </c>
      <c r="N76" s="44">
        <f>SUMIFS(TransfersEntries!$F:$F,TransfersEntries!$B:$B,INDEX(ItemTable!$A:$A,MATCH('Daily Pork Products Stocks'!B76,ItemTable!$B:$B,0)),TransfersEntries!$L:$L,"&gt;="&amp;'Daily Pork Products Stocks'!A76+0.25,TransfersEntries!$L:$L,"&lt;="&amp;'Daily Pork Products Stocks'!A76+1.25,TransfersEntries!$D:$D,"3535")</f>
        <v>0</v>
      </c>
      <c r="O76" s="44">
        <f>SUMIFS(TransfersEntries!$F:$F,TransfersEntries!$B:$B,INDEX(ItemTable!$A:$A,MATCH('Daily Pork Products Stocks'!B76,ItemTable!$B:$B,0)),TransfersEntries!$L:$L,"&gt;="&amp;'Daily Pork Products Stocks'!A76+0.25,TransfersEntries!$L:$L,"&lt;="&amp;'Daily Pork Products Stocks'!A76+1.25,TransfersEntries!$D:$D,"3600")</f>
        <v>0</v>
      </c>
      <c r="P76" s="44">
        <f t="shared" si="8"/>
        <v>0</v>
      </c>
      <c r="Q76" s="44">
        <f t="shared" si="9"/>
        <v>0</v>
      </c>
      <c r="R76" s="148"/>
      <c r="S76" s="148"/>
      <c r="T76" s="44">
        <f t="shared" si="13"/>
        <v>0</v>
      </c>
      <c r="U76" s="44">
        <f t="shared" si="10"/>
        <v>0</v>
      </c>
      <c r="V76" s="44">
        <f t="shared" si="11"/>
        <v>0</v>
      </c>
      <c r="W76" s="51" t="str">
        <f t="shared" si="12"/>
        <v>Inactive</v>
      </c>
      <c r="X76" s="44"/>
    </row>
    <row r="77" spans="1:24" ht="15.75" hidden="1" x14ac:dyDescent="0.25">
      <c r="A77" s="42" t="str">
        <v>qqqqqqqq</v>
      </c>
      <c r="B77" s="45" t="s">
        <v>1223</v>
      </c>
      <c r="C77" s="45" t="s">
        <v>1224</v>
      </c>
      <c r="D77" s="142"/>
      <c r="E77" s="44">
        <f t="shared" si="7"/>
        <v>0</v>
      </c>
      <c r="F77" s="44">
        <f>SUMIFS(ProductionLines!$H:$H,ProductionLines!$C:$C,'Daily Pork Products Stocks'!$B77,ProductionLines!$K:$K,'Daily Pork Products Stocks'!$A77,ProductionLines!$E:$E,"&lt;&gt;Intake")</f>
        <v>0</v>
      </c>
      <c r="G77" s="57"/>
      <c r="H77" s="44">
        <f>SUMIFS(ProductionLines!$H:$H,ProductionLines!$C:$C,'Daily Pork Products Stocks'!$B77,ProductionLines!$K:$K,'Daily Pork Products Stocks'!$A77,ProductionLines!$E:$E,"Intake")</f>
        <v>0</v>
      </c>
      <c r="I77" s="148"/>
      <c r="J77" s="148"/>
      <c r="K77" s="148"/>
      <c r="L77" s="152"/>
      <c r="M77" s="44">
        <f>SUMIFS(TransfersEntries!$F:$F,TransfersEntries!$B:$B,$B77,TransfersEntries!$L:$L,"&gt;="&amp;'Daily Pork Products Stocks'!A77+0.25,TransfersEntries!$L:$L,"&lt;="&amp;'Daily Pork Products Stocks'!A77+1.25,TransfersEntries!$D:$D,"2055")</f>
        <v>0</v>
      </c>
      <c r="N77" s="44">
        <f>SUMIFS(TransfersEntries!$F:$F,TransfersEntries!$B:$B,INDEX(ItemTable!$A:$A,MATCH('Daily Pork Products Stocks'!B77,ItemTable!$B:$B,0)),TransfersEntries!$L:$L,"&gt;="&amp;'Daily Pork Products Stocks'!A77+0.25,TransfersEntries!$L:$L,"&lt;="&amp;'Daily Pork Products Stocks'!A77+1.25,TransfersEntries!$D:$D,"3535")</f>
        <v>0</v>
      </c>
      <c r="O77" s="44">
        <f>SUMIFS(TransfersEntries!$F:$F,TransfersEntries!$B:$B,INDEX(ItemTable!$A:$A,MATCH('Daily Pork Products Stocks'!B77,ItemTable!$B:$B,0)),TransfersEntries!$L:$L,"&gt;="&amp;'Daily Pork Products Stocks'!A77+0.25,TransfersEntries!$L:$L,"&lt;="&amp;'Daily Pork Products Stocks'!A77+1.25,TransfersEntries!$D:$D,"3600")</f>
        <v>0</v>
      </c>
      <c r="P77" s="44">
        <f t="shared" si="8"/>
        <v>0</v>
      </c>
      <c r="Q77" s="44">
        <f t="shared" si="9"/>
        <v>0</v>
      </c>
      <c r="R77" s="148"/>
      <c r="S77" s="148"/>
      <c r="T77" s="44">
        <f t="shared" si="13"/>
        <v>0</v>
      </c>
      <c r="U77" s="44">
        <f t="shared" si="10"/>
        <v>0</v>
      </c>
      <c r="V77" s="44">
        <f t="shared" si="11"/>
        <v>0</v>
      </c>
      <c r="W77" s="51" t="str">
        <f t="shared" si="12"/>
        <v>Inactive</v>
      </c>
      <c r="X77" s="44"/>
    </row>
    <row r="78" spans="1:24" ht="15.75" hidden="1" x14ac:dyDescent="0.25">
      <c r="A78" s="42" t="str">
        <v>qqqqqqqq</v>
      </c>
      <c r="B78" s="45" t="s">
        <v>44</v>
      </c>
      <c r="C78" s="45" t="s">
        <v>1225</v>
      </c>
      <c r="D78" s="142"/>
      <c r="E78" s="44">
        <f t="shared" si="7"/>
        <v>0</v>
      </c>
      <c r="F78" s="44">
        <f>SUMIFS(ProductionLines!$H:$H,ProductionLines!$C:$C,'Daily Pork Products Stocks'!$B78,ProductionLines!$K:$K,'Daily Pork Products Stocks'!$A78,ProductionLines!$E:$E,"&lt;&gt;Intake")</f>
        <v>0</v>
      </c>
      <c r="G78" s="57"/>
      <c r="H78" s="44">
        <f>SUMIFS(ProductionLines!$H:$H,ProductionLines!$C:$C,'Daily Pork Products Stocks'!$B78,ProductionLines!$K:$K,'Daily Pork Products Stocks'!$A78,ProductionLines!$E:$E,"Intake")</f>
        <v>0</v>
      </c>
      <c r="I78" s="148"/>
      <c r="J78" s="148"/>
      <c r="K78" s="148"/>
      <c r="L78" s="152"/>
      <c r="M78" s="44">
        <f>SUMIFS(TransfersEntries!$F:$F,TransfersEntries!$B:$B,$B78,TransfersEntries!$L:$L,"&gt;="&amp;'Daily Pork Products Stocks'!A78+0.25,TransfersEntries!$L:$L,"&lt;="&amp;'Daily Pork Products Stocks'!A78+1.25,TransfersEntries!$D:$D,"2055")</f>
        <v>0</v>
      </c>
      <c r="N78" s="44">
        <f>SUMIFS(TransfersEntries!$F:$F,TransfersEntries!$B:$B,INDEX(ItemTable!$A:$A,MATCH('Daily Pork Products Stocks'!B78,ItemTable!$B:$B,0)),TransfersEntries!$L:$L,"&gt;="&amp;'Daily Pork Products Stocks'!A78+0.25,TransfersEntries!$L:$L,"&lt;="&amp;'Daily Pork Products Stocks'!A78+1.25,TransfersEntries!$D:$D,"3535")</f>
        <v>0</v>
      </c>
      <c r="O78" s="44">
        <f>SUMIFS(TransfersEntries!$F:$F,TransfersEntries!$B:$B,INDEX(ItemTable!$A:$A,MATCH('Daily Pork Products Stocks'!B78,ItemTable!$B:$B,0)),TransfersEntries!$L:$L,"&gt;="&amp;'Daily Pork Products Stocks'!A78+0.25,TransfersEntries!$L:$L,"&lt;="&amp;'Daily Pork Products Stocks'!A78+1.25,TransfersEntries!$D:$D,"3600")</f>
        <v>0</v>
      </c>
      <c r="P78" s="44">
        <f t="shared" si="8"/>
        <v>0</v>
      </c>
      <c r="Q78" s="44">
        <f t="shared" si="9"/>
        <v>0</v>
      </c>
      <c r="R78" s="148"/>
      <c r="S78" s="148"/>
      <c r="T78" s="44">
        <f t="shared" si="13"/>
        <v>0</v>
      </c>
      <c r="U78" s="44">
        <f t="shared" si="10"/>
        <v>0</v>
      </c>
      <c r="V78" s="44">
        <f t="shared" si="11"/>
        <v>0</v>
      </c>
      <c r="W78" s="51" t="str">
        <f t="shared" si="12"/>
        <v>Inactive</v>
      </c>
      <c r="X78" s="44"/>
    </row>
    <row r="79" spans="1:24" ht="15.75" hidden="1" x14ac:dyDescent="0.25">
      <c r="A79" s="42" t="str">
        <v>qqqqqqqq</v>
      </c>
      <c r="B79" s="45" t="s">
        <v>1226</v>
      </c>
      <c r="C79" s="45" t="s">
        <v>1227</v>
      </c>
      <c r="D79" s="142"/>
      <c r="E79" s="44">
        <f t="shared" si="7"/>
        <v>0</v>
      </c>
      <c r="F79" s="44">
        <f>SUMIFS(ProductionLines!$H:$H,ProductionLines!$C:$C,'Daily Pork Products Stocks'!$B79,ProductionLines!$K:$K,'Daily Pork Products Stocks'!$A79,ProductionLines!$E:$E,"&lt;&gt;Intake")</f>
        <v>0</v>
      </c>
      <c r="G79" s="57"/>
      <c r="H79" s="44">
        <f>SUMIFS(ProductionLines!$H:$H,ProductionLines!$C:$C,'Daily Pork Products Stocks'!$B79,ProductionLines!$K:$K,'Daily Pork Products Stocks'!$A79,ProductionLines!$E:$E,"Intake")</f>
        <v>0</v>
      </c>
      <c r="I79" s="148"/>
      <c r="J79" s="148"/>
      <c r="K79" s="148"/>
      <c r="L79" s="152"/>
      <c r="M79" s="44">
        <f>SUMIFS(TransfersEntries!$F:$F,TransfersEntries!$B:$B,$B79,TransfersEntries!$L:$L,"&gt;="&amp;'Daily Pork Products Stocks'!A79+0.25,TransfersEntries!$L:$L,"&lt;="&amp;'Daily Pork Products Stocks'!A79+1.25,TransfersEntries!$D:$D,"2055")</f>
        <v>0</v>
      </c>
      <c r="N79" s="44">
        <f>SUMIFS(TransfersEntries!$F:$F,TransfersEntries!$B:$B,INDEX(ItemTable!$A:$A,MATCH('Daily Pork Products Stocks'!B79,ItemTable!$B:$B,0)),TransfersEntries!$L:$L,"&gt;="&amp;'Daily Pork Products Stocks'!A79+0.25,TransfersEntries!$L:$L,"&lt;="&amp;'Daily Pork Products Stocks'!A79+1.25,TransfersEntries!$D:$D,"3535")</f>
        <v>0</v>
      </c>
      <c r="O79" s="44">
        <f>SUMIFS(TransfersEntries!$F:$F,TransfersEntries!$B:$B,INDEX(ItemTable!$A:$A,MATCH('Daily Pork Products Stocks'!B79,ItemTable!$B:$B,0)),TransfersEntries!$L:$L,"&gt;="&amp;'Daily Pork Products Stocks'!A79+0.25,TransfersEntries!$L:$L,"&lt;="&amp;'Daily Pork Products Stocks'!A79+1.25,TransfersEntries!$D:$D,"3600")</f>
        <v>0</v>
      </c>
      <c r="P79" s="44">
        <f t="shared" si="8"/>
        <v>0</v>
      </c>
      <c r="Q79" s="44">
        <f t="shared" si="9"/>
        <v>0</v>
      </c>
      <c r="R79" s="148"/>
      <c r="S79" s="148"/>
      <c r="T79" s="44">
        <f t="shared" si="13"/>
        <v>0</v>
      </c>
      <c r="U79" s="44">
        <f t="shared" si="10"/>
        <v>0</v>
      </c>
      <c r="V79" s="44">
        <f t="shared" si="11"/>
        <v>0</v>
      </c>
      <c r="W79" s="51" t="str">
        <f t="shared" si="12"/>
        <v>Inactive</v>
      </c>
      <c r="X79" s="44"/>
    </row>
    <row r="80" spans="1:24" ht="15.75" hidden="1" x14ac:dyDescent="0.25">
      <c r="A80" s="42" t="str">
        <v>qqqqqqqq</v>
      </c>
      <c r="B80" s="45" t="s">
        <v>1228</v>
      </c>
      <c r="C80" s="45" t="s">
        <v>1229</v>
      </c>
      <c r="D80" s="142"/>
      <c r="E80" s="44">
        <f t="shared" si="7"/>
        <v>0</v>
      </c>
      <c r="F80" s="44">
        <f>SUMIFS(ProductionLines!$H:$H,ProductionLines!$C:$C,'Daily Pork Products Stocks'!$B80,ProductionLines!$K:$K,'Daily Pork Products Stocks'!$A80,ProductionLines!$E:$E,"&lt;&gt;Intake")</f>
        <v>0</v>
      </c>
      <c r="G80" s="57"/>
      <c r="H80" s="44">
        <f>SUMIFS(ProductionLines!$H:$H,ProductionLines!$C:$C,'Daily Pork Products Stocks'!$B80,ProductionLines!$K:$K,'Daily Pork Products Stocks'!$A80,ProductionLines!$E:$E,"Intake")</f>
        <v>0</v>
      </c>
      <c r="I80" s="148"/>
      <c r="J80" s="148"/>
      <c r="K80" s="148"/>
      <c r="L80" s="152"/>
      <c r="M80" s="44">
        <f>SUMIFS(TransfersEntries!$F:$F,TransfersEntries!$B:$B,$B80,TransfersEntries!$L:$L,"&gt;="&amp;'Daily Pork Products Stocks'!A80+0.25,TransfersEntries!$L:$L,"&lt;="&amp;'Daily Pork Products Stocks'!A80+1.25,TransfersEntries!$D:$D,"2055")</f>
        <v>0</v>
      </c>
      <c r="N80" s="44">
        <f>SUMIFS(TransfersEntries!$F:$F,TransfersEntries!$B:$B,INDEX(ItemTable!$A:$A,MATCH('Daily Pork Products Stocks'!B80,ItemTable!$B:$B,0)),TransfersEntries!$L:$L,"&gt;="&amp;'Daily Pork Products Stocks'!A80+0.25,TransfersEntries!$L:$L,"&lt;="&amp;'Daily Pork Products Stocks'!A80+1.25,TransfersEntries!$D:$D,"3535")</f>
        <v>0</v>
      </c>
      <c r="O80" s="44">
        <f>SUMIFS(TransfersEntries!$F:$F,TransfersEntries!$B:$B,INDEX(ItemTable!$A:$A,MATCH('Daily Pork Products Stocks'!B80,ItemTable!$B:$B,0)),TransfersEntries!$L:$L,"&gt;="&amp;'Daily Pork Products Stocks'!A80+0.25,TransfersEntries!$L:$L,"&lt;="&amp;'Daily Pork Products Stocks'!A80+1.25,TransfersEntries!$D:$D,"3600")</f>
        <v>0</v>
      </c>
      <c r="P80" s="44">
        <f t="shared" si="8"/>
        <v>0</v>
      </c>
      <c r="Q80" s="44">
        <f t="shared" si="9"/>
        <v>0</v>
      </c>
      <c r="R80" s="148"/>
      <c r="S80" s="148"/>
      <c r="T80" s="44">
        <f t="shared" si="13"/>
        <v>0</v>
      </c>
      <c r="U80" s="44">
        <f t="shared" si="10"/>
        <v>0</v>
      </c>
      <c r="V80" s="44">
        <f t="shared" si="11"/>
        <v>0</v>
      </c>
      <c r="W80" s="51" t="str">
        <f t="shared" si="12"/>
        <v>Inactive</v>
      </c>
      <c r="X80" s="44"/>
    </row>
    <row r="81" spans="1:24" ht="15.75" hidden="1" x14ac:dyDescent="0.25">
      <c r="A81" s="42" t="str">
        <v>qqqqqqqq</v>
      </c>
      <c r="B81" s="45" t="s">
        <v>153</v>
      </c>
      <c r="C81" s="45" t="s">
        <v>1230</v>
      </c>
      <c r="D81" s="142"/>
      <c r="E81" s="44">
        <f t="shared" si="7"/>
        <v>0</v>
      </c>
      <c r="F81" s="44">
        <f>SUMIFS(ProductionLines!$H:$H,ProductionLines!$C:$C,'Daily Pork Products Stocks'!$B81,ProductionLines!$K:$K,'Daily Pork Products Stocks'!$A81,ProductionLines!$E:$E,"&lt;&gt;Intake")</f>
        <v>0</v>
      </c>
      <c r="G81" s="57"/>
      <c r="H81" s="44">
        <f>SUMIFS(ProductionLines!$H:$H,ProductionLines!$C:$C,'Daily Pork Products Stocks'!$B81,ProductionLines!$K:$K,'Daily Pork Products Stocks'!$A81,ProductionLines!$E:$E,"Intake")</f>
        <v>0</v>
      </c>
      <c r="I81" s="148"/>
      <c r="J81" s="148"/>
      <c r="K81" s="148"/>
      <c r="L81" s="152"/>
      <c r="M81" s="44">
        <f>SUMIFS(TransfersEntries!$F:$F,TransfersEntries!$B:$B,$B81,TransfersEntries!$L:$L,"&gt;="&amp;'Daily Pork Products Stocks'!A81+0.25,TransfersEntries!$L:$L,"&lt;="&amp;'Daily Pork Products Stocks'!A81+1.25,TransfersEntries!$D:$D,"2055")</f>
        <v>0</v>
      </c>
      <c r="N81" s="44">
        <f>SUMIFS(TransfersEntries!$F:$F,TransfersEntries!$B:$B,INDEX(ItemTable!$A:$A,MATCH('Daily Pork Products Stocks'!B81,ItemTable!$B:$B,0)),TransfersEntries!$L:$L,"&gt;="&amp;'Daily Pork Products Stocks'!A81+0.25,TransfersEntries!$L:$L,"&lt;="&amp;'Daily Pork Products Stocks'!A81+1.25,TransfersEntries!$D:$D,"3535")</f>
        <v>0</v>
      </c>
      <c r="O81" s="44">
        <f>SUMIFS(TransfersEntries!$F:$F,TransfersEntries!$B:$B,INDEX(ItemTable!$A:$A,MATCH('Daily Pork Products Stocks'!B81,ItemTable!$B:$B,0)),TransfersEntries!$L:$L,"&gt;="&amp;'Daily Pork Products Stocks'!A81+0.25,TransfersEntries!$L:$L,"&lt;="&amp;'Daily Pork Products Stocks'!A81+1.25,TransfersEntries!$D:$D,"3600")</f>
        <v>0</v>
      </c>
      <c r="P81" s="44">
        <f t="shared" si="8"/>
        <v>0</v>
      </c>
      <c r="Q81" s="44">
        <f t="shared" si="9"/>
        <v>0</v>
      </c>
      <c r="R81" s="148"/>
      <c r="S81" s="148"/>
      <c r="T81" s="44">
        <f t="shared" si="13"/>
        <v>0</v>
      </c>
      <c r="U81" s="44">
        <f t="shared" si="10"/>
        <v>0</v>
      </c>
      <c r="V81" s="44">
        <f t="shared" si="11"/>
        <v>0</v>
      </c>
      <c r="W81" s="51" t="str">
        <f t="shared" si="12"/>
        <v>Inactive</v>
      </c>
      <c r="X81" s="44"/>
    </row>
    <row r="82" spans="1:24" ht="15.75" hidden="1" x14ac:dyDescent="0.25">
      <c r="A82" s="42" t="str">
        <v>qqqqqqqq</v>
      </c>
      <c r="B82" s="45" t="s">
        <v>1231</v>
      </c>
      <c r="C82" s="45" t="s">
        <v>1232</v>
      </c>
      <c r="D82" s="142"/>
      <c r="E82" s="44">
        <f t="shared" si="7"/>
        <v>0</v>
      </c>
      <c r="F82" s="44">
        <f>SUMIFS(ProductionLines!$H:$H,ProductionLines!$C:$C,'Daily Pork Products Stocks'!$B82,ProductionLines!$K:$K,'Daily Pork Products Stocks'!$A82,ProductionLines!$E:$E,"&lt;&gt;Intake")</f>
        <v>0</v>
      </c>
      <c r="G82" s="57"/>
      <c r="H82" s="44">
        <f>SUMIFS(ProductionLines!$H:$H,ProductionLines!$C:$C,'Daily Pork Products Stocks'!$B82,ProductionLines!$K:$K,'Daily Pork Products Stocks'!$A82,ProductionLines!$E:$E,"Intake")</f>
        <v>0</v>
      </c>
      <c r="I82" s="148"/>
      <c r="J82" s="148"/>
      <c r="K82" s="148"/>
      <c r="L82" s="152"/>
      <c r="M82" s="44">
        <f>SUMIFS(TransfersEntries!$F:$F,TransfersEntries!$B:$B,$B82,TransfersEntries!$L:$L,"&gt;="&amp;'Daily Pork Products Stocks'!A82+0.25,TransfersEntries!$L:$L,"&lt;="&amp;'Daily Pork Products Stocks'!A82+1.25,TransfersEntries!$D:$D,"2055")</f>
        <v>0</v>
      </c>
      <c r="N82" s="44">
        <f>SUMIFS(TransfersEntries!$F:$F,TransfersEntries!$B:$B,INDEX(ItemTable!$A:$A,MATCH('Daily Pork Products Stocks'!B82,ItemTable!$B:$B,0)),TransfersEntries!$L:$L,"&gt;="&amp;'Daily Pork Products Stocks'!A82+0.25,TransfersEntries!$L:$L,"&lt;="&amp;'Daily Pork Products Stocks'!A82+1.25,TransfersEntries!$D:$D,"3535")</f>
        <v>0</v>
      </c>
      <c r="O82" s="44">
        <f>SUMIFS(TransfersEntries!$F:$F,TransfersEntries!$B:$B,INDEX(ItemTable!$A:$A,MATCH('Daily Pork Products Stocks'!B82,ItemTable!$B:$B,0)),TransfersEntries!$L:$L,"&gt;="&amp;'Daily Pork Products Stocks'!A82+0.25,TransfersEntries!$L:$L,"&lt;="&amp;'Daily Pork Products Stocks'!A82+1.25,TransfersEntries!$D:$D,"3600")</f>
        <v>0</v>
      </c>
      <c r="P82" s="44">
        <f t="shared" si="8"/>
        <v>0</v>
      </c>
      <c r="Q82" s="44">
        <f t="shared" si="9"/>
        <v>0</v>
      </c>
      <c r="R82" s="148"/>
      <c r="S82" s="148"/>
      <c r="T82" s="44">
        <f t="shared" si="13"/>
        <v>0</v>
      </c>
      <c r="U82" s="44">
        <f t="shared" si="10"/>
        <v>0</v>
      </c>
      <c r="V82" s="44">
        <f t="shared" si="11"/>
        <v>0</v>
      </c>
      <c r="W82" s="51" t="str">
        <f t="shared" si="12"/>
        <v>Inactive</v>
      </c>
      <c r="X82" s="44"/>
    </row>
    <row r="83" spans="1:24" ht="15.75" hidden="1" x14ac:dyDescent="0.25">
      <c r="A83" s="42" t="str">
        <v>qqqqqqqq</v>
      </c>
      <c r="B83" s="45" t="s">
        <v>1233</v>
      </c>
      <c r="C83" s="45" t="s">
        <v>1234</v>
      </c>
      <c r="D83" s="142"/>
      <c r="E83" s="44">
        <f t="shared" si="7"/>
        <v>0</v>
      </c>
      <c r="F83" s="44">
        <f>SUMIFS(ProductionLines!$H:$H,ProductionLines!$C:$C,'Daily Pork Products Stocks'!$B83,ProductionLines!$K:$K,'Daily Pork Products Stocks'!$A83,ProductionLines!$E:$E,"&lt;&gt;Intake")</f>
        <v>0</v>
      </c>
      <c r="G83" s="57"/>
      <c r="H83" s="44">
        <f>SUMIFS(ProductionLines!$H:$H,ProductionLines!$C:$C,'Daily Pork Products Stocks'!$B83,ProductionLines!$K:$K,'Daily Pork Products Stocks'!$A83,ProductionLines!$E:$E,"Intake")</f>
        <v>0</v>
      </c>
      <c r="I83" s="148"/>
      <c r="J83" s="148"/>
      <c r="K83" s="148"/>
      <c r="L83" s="152"/>
      <c r="M83" s="44">
        <f>SUMIFS(TransfersEntries!$F:$F,TransfersEntries!$B:$B,$B83,TransfersEntries!$L:$L,"&gt;="&amp;'Daily Pork Products Stocks'!A83+0.25,TransfersEntries!$L:$L,"&lt;="&amp;'Daily Pork Products Stocks'!A83+1.25,TransfersEntries!$D:$D,"2055")</f>
        <v>0</v>
      </c>
      <c r="N83" s="44">
        <f>SUMIFS(TransfersEntries!$F:$F,TransfersEntries!$B:$B,INDEX(ItemTable!$A:$A,MATCH('Daily Pork Products Stocks'!B83,ItemTable!$B:$B,0)),TransfersEntries!$L:$L,"&gt;="&amp;'Daily Pork Products Stocks'!A83+0.25,TransfersEntries!$L:$L,"&lt;="&amp;'Daily Pork Products Stocks'!A83+1.25,TransfersEntries!$D:$D,"3535")</f>
        <v>0</v>
      </c>
      <c r="O83" s="44">
        <f>SUMIFS(TransfersEntries!$F:$F,TransfersEntries!$B:$B,INDEX(ItemTable!$A:$A,MATCH('Daily Pork Products Stocks'!B83,ItemTable!$B:$B,0)),TransfersEntries!$L:$L,"&gt;="&amp;'Daily Pork Products Stocks'!A83+0.25,TransfersEntries!$L:$L,"&lt;="&amp;'Daily Pork Products Stocks'!A83+1.25,TransfersEntries!$D:$D,"3600")</f>
        <v>0</v>
      </c>
      <c r="P83" s="44">
        <f t="shared" si="8"/>
        <v>0</v>
      </c>
      <c r="Q83" s="44">
        <f t="shared" si="9"/>
        <v>0</v>
      </c>
      <c r="R83" s="148"/>
      <c r="S83" s="148"/>
      <c r="T83" s="44">
        <f t="shared" si="13"/>
        <v>0</v>
      </c>
      <c r="U83" s="44">
        <f t="shared" si="10"/>
        <v>0</v>
      </c>
      <c r="V83" s="44">
        <f t="shared" si="11"/>
        <v>0</v>
      </c>
      <c r="W83" s="51" t="str">
        <f t="shared" si="12"/>
        <v>Inactive</v>
      </c>
      <c r="X83" s="44"/>
    </row>
    <row r="84" spans="1:24" ht="15.75" hidden="1" x14ac:dyDescent="0.25">
      <c r="A84" s="42" t="str">
        <v>qqqqqqqq</v>
      </c>
      <c r="B84" s="45" t="s">
        <v>1235</v>
      </c>
      <c r="C84" s="45" t="s">
        <v>1236</v>
      </c>
      <c r="D84" s="142"/>
      <c r="E84" s="44">
        <f t="shared" si="7"/>
        <v>0</v>
      </c>
      <c r="F84" s="44">
        <f>SUMIFS(ProductionLines!$H:$H,ProductionLines!$C:$C,'Daily Pork Products Stocks'!$B84,ProductionLines!$K:$K,'Daily Pork Products Stocks'!$A84,ProductionLines!$E:$E,"&lt;&gt;Intake")</f>
        <v>0</v>
      </c>
      <c r="G84" s="57"/>
      <c r="H84" s="44">
        <f>SUMIFS(ProductionLines!$H:$H,ProductionLines!$C:$C,'Daily Pork Products Stocks'!$B84,ProductionLines!$K:$K,'Daily Pork Products Stocks'!$A84,ProductionLines!$E:$E,"Intake")</f>
        <v>0</v>
      </c>
      <c r="I84" s="148"/>
      <c r="J84" s="148"/>
      <c r="K84" s="148"/>
      <c r="L84" s="152"/>
      <c r="M84" s="44">
        <f>SUMIFS(TransfersEntries!$F:$F,TransfersEntries!$B:$B,$B84,TransfersEntries!$L:$L,"&gt;="&amp;'Daily Pork Products Stocks'!A84+0.25,TransfersEntries!$L:$L,"&lt;="&amp;'Daily Pork Products Stocks'!A84+1.25,TransfersEntries!$D:$D,"2055")</f>
        <v>0</v>
      </c>
      <c r="N84" s="44">
        <f>SUMIFS(TransfersEntries!$F:$F,TransfersEntries!$B:$B,INDEX(ItemTable!$A:$A,MATCH('Daily Pork Products Stocks'!B84,ItemTable!$B:$B,0)),TransfersEntries!$L:$L,"&gt;="&amp;'Daily Pork Products Stocks'!A84+0.25,TransfersEntries!$L:$L,"&lt;="&amp;'Daily Pork Products Stocks'!A84+1.25,TransfersEntries!$D:$D,"3535")</f>
        <v>0</v>
      </c>
      <c r="O84" s="44">
        <f>SUMIFS(TransfersEntries!$F:$F,TransfersEntries!$B:$B,INDEX(ItemTable!$A:$A,MATCH('Daily Pork Products Stocks'!B84,ItemTable!$B:$B,0)),TransfersEntries!$L:$L,"&gt;="&amp;'Daily Pork Products Stocks'!A84+0.25,TransfersEntries!$L:$L,"&lt;="&amp;'Daily Pork Products Stocks'!A84+1.25,TransfersEntries!$D:$D,"3600")</f>
        <v>0</v>
      </c>
      <c r="P84" s="44">
        <f t="shared" si="8"/>
        <v>0</v>
      </c>
      <c r="Q84" s="44">
        <f t="shared" si="9"/>
        <v>0</v>
      </c>
      <c r="R84" s="148"/>
      <c r="S84" s="148"/>
      <c r="T84" s="44">
        <f t="shared" si="13"/>
        <v>0</v>
      </c>
      <c r="U84" s="44">
        <f t="shared" si="10"/>
        <v>0</v>
      </c>
      <c r="V84" s="44">
        <f t="shared" si="11"/>
        <v>0</v>
      </c>
      <c r="W84" s="51" t="str">
        <f t="shared" si="12"/>
        <v>Inactive</v>
      </c>
      <c r="X84" s="44"/>
    </row>
    <row r="85" spans="1:24" ht="15.75" hidden="1" x14ac:dyDescent="0.25">
      <c r="A85" s="42" t="str">
        <v>qqqqqqqq</v>
      </c>
      <c r="B85" s="45" t="s">
        <v>1237</v>
      </c>
      <c r="C85" s="45" t="s">
        <v>1238</v>
      </c>
      <c r="D85" s="142"/>
      <c r="E85" s="44">
        <f t="shared" si="7"/>
        <v>0</v>
      </c>
      <c r="F85" s="44">
        <f>SUMIFS(ProductionLines!$H:$H,ProductionLines!$C:$C,'Daily Pork Products Stocks'!$B85,ProductionLines!$K:$K,'Daily Pork Products Stocks'!$A85,ProductionLines!$E:$E,"&lt;&gt;Intake")</f>
        <v>0</v>
      </c>
      <c r="G85" s="57"/>
      <c r="H85" s="44">
        <f>SUMIFS(ProductionLines!$H:$H,ProductionLines!$C:$C,'Daily Pork Products Stocks'!$B85,ProductionLines!$K:$K,'Daily Pork Products Stocks'!$A85,ProductionLines!$E:$E,"Intake")</f>
        <v>0</v>
      </c>
      <c r="I85" s="148"/>
      <c r="J85" s="148"/>
      <c r="K85" s="148"/>
      <c r="L85" s="152"/>
      <c r="M85" s="44">
        <f>SUMIFS(TransfersEntries!$F:$F,TransfersEntries!$B:$B,$B85,TransfersEntries!$L:$L,"&gt;="&amp;'Daily Pork Products Stocks'!A85+0.25,TransfersEntries!$L:$L,"&lt;="&amp;'Daily Pork Products Stocks'!A85+1.25,TransfersEntries!$D:$D,"2055")</f>
        <v>0</v>
      </c>
      <c r="N85" s="44">
        <f>SUMIFS(TransfersEntries!$F:$F,TransfersEntries!$B:$B,INDEX(ItemTable!$A:$A,MATCH('Daily Pork Products Stocks'!B85,ItemTable!$B:$B,0)),TransfersEntries!$L:$L,"&gt;="&amp;'Daily Pork Products Stocks'!A85+0.25,TransfersEntries!$L:$L,"&lt;="&amp;'Daily Pork Products Stocks'!A85+1.25,TransfersEntries!$D:$D,"3535")</f>
        <v>0</v>
      </c>
      <c r="O85" s="44">
        <f>SUMIFS(TransfersEntries!$F:$F,TransfersEntries!$B:$B,INDEX(ItemTable!$A:$A,MATCH('Daily Pork Products Stocks'!B85,ItemTable!$B:$B,0)),TransfersEntries!$L:$L,"&gt;="&amp;'Daily Pork Products Stocks'!A85+0.25,TransfersEntries!$L:$L,"&lt;="&amp;'Daily Pork Products Stocks'!A85+1.25,TransfersEntries!$D:$D,"3600")</f>
        <v>0</v>
      </c>
      <c r="P85" s="44">
        <f t="shared" si="8"/>
        <v>0</v>
      </c>
      <c r="Q85" s="44">
        <f t="shared" si="9"/>
        <v>0</v>
      </c>
      <c r="R85" s="148"/>
      <c r="S85" s="148"/>
      <c r="T85" s="44">
        <f t="shared" si="13"/>
        <v>0</v>
      </c>
      <c r="U85" s="44">
        <f t="shared" si="10"/>
        <v>0</v>
      </c>
      <c r="V85" s="44">
        <f t="shared" si="11"/>
        <v>0</v>
      </c>
      <c r="W85" s="51" t="str">
        <f t="shared" si="12"/>
        <v>Inactive</v>
      </c>
      <c r="X85" s="44"/>
    </row>
    <row r="86" spans="1:24" ht="15.75" hidden="1" x14ac:dyDescent="0.25">
      <c r="A86" s="42" t="str">
        <v>qqqqqqqq</v>
      </c>
      <c r="B86" s="45" t="s">
        <v>1239</v>
      </c>
      <c r="C86" s="45" t="s">
        <v>1240</v>
      </c>
      <c r="D86" s="142"/>
      <c r="E86" s="44">
        <f t="shared" si="7"/>
        <v>0</v>
      </c>
      <c r="F86" s="44">
        <f>SUMIFS(ProductionLines!$H:$H,ProductionLines!$C:$C,'Daily Pork Products Stocks'!$B86,ProductionLines!$K:$K,'Daily Pork Products Stocks'!$A86,ProductionLines!$E:$E,"&lt;&gt;Intake")</f>
        <v>0</v>
      </c>
      <c r="G86" s="57"/>
      <c r="H86" s="44">
        <f>SUMIFS(ProductionLines!$H:$H,ProductionLines!$C:$C,'Daily Pork Products Stocks'!$B86,ProductionLines!$K:$K,'Daily Pork Products Stocks'!$A86,ProductionLines!$E:$E,"Intake")</f>
        <v>0</v>
      </c>
      <c r="I86" s="148"/>
      <c r="J86" s="148"/>
      <c r="K86" s="148"/>
      <c r="L86" s="152"/>
      <c r="M86" s="44">
        <f>SUMIFS(TransfersEntries!$F:$F,TransfersEntries!$B:$B,$B86,TransfersEntries!$L:$L,"&gt;="&amp;'Daily Pork Products Stocks'!A86+0.25,TransfersEntries!$L:$L,"&lt;="&amp;'Daily Pork Products Stocks'!A86+1.25,TransfersEntries!$D:$D,"2055")</f>
        <v>0</v>
      </c>
      <c r="N86" s="44">
        <f>SUMIFS(TransfersEntries!$F:$F,TransfersEntries!$B:$B,INDEX(ItemTable!$A:$A,MATCH('Daily Pork Products Stocks'!B86,ItemTable!$B:$B,0)),TransfersEntries!$L:$L,"&gt;="&amp;'Daily Pork Products Stocks'!A86+0.25,TransfersEntries!$L:$L,"&lt;="&amp;'Daily Pork Products Stocks'!A86+1.25,TransfersEntries!$D:$D,"3535")</f>
        <v>0</v>
      </c>
      <c r="O86" s="44">
        <f>SUMIFS(TransfersEntries!$F:$F,TransfersEntries!$B:$B,INDEX(ItemTable!$A:$A,MATCH('Daily Pork Products Stocks'!B86,ItemTable!$B:$B,0)),TransfersEntries!$L:$L,"&gt;="&amp;'Daily Pork Products Stocks'!A86+0.25,TransfersEntries!$L:$L,"&lt;="&amp;'Daily Pork Products Stocks'!A86+1.25,TransfersEntries!$D:$D,"3600")</f>
        <v>0</v>
      </c>
      <c r="P86" s="44">
        <f t="shared" si="8"/>
        <v>0</v>
      </c>
      <c r="Q86" s="44">
        <f t="shared" si="9"/>
        <v>0</v>
      </c>
      <c r="R86" s="148"/>
      <c r="S86" s="148"/>
      <c r="T86" s="44">
        <f t="shared" si="13"/>
        <v>0</v>
      </c>
      <c r="U86" s="44">
        <f t="shared" si="10"/>
        <v>0</v>
      </c>
      <c r="V86" s="44">
        <f t="shared" si="11"/>
        <v>0</v>
      </c>
      <c r="W86" s="51" t="str">
        <f t="shared" si="12"/>
        <v>Inactive</v>
      </c>
      <c r="X86" s="44"/>
    </row>
    <row r="87" spans="1:24" ht="15.75" x14ac:dyDescent="0.25">
      <c r="A87" s="128" t="str">
        <v>qqqqqqqq</v>
      </c>
      <c r="B87" s="129"/>
      <c r="C87" s="130" t="s">
        <v>1241</v>
      </c>
      <c r="D87" s="141">
        <v>1E-3</v>
      </c>
      <c r="E87" s="134">
        <f t="shared" si="7"/>
        <v>1E-3</v>
      </c>
      <c r="F87" s="134">
        <f>SUMIFS(ProductionLines!$H:$H,ProductionLines!$C:$C,'Daily Pork Products Stocks'!$B87,ProductionLines!$K:$K,'Daily Pork Products Stocks'!$A87,ProductionLines!$E:$E,"&lt;&gt;Intake")</f>
        <v>0</v>
      </c>
      <c r="G87" s="135"/>
      <c r="H87" s="134">
        <f>SUMIFS(ProductionLines!$H:$H,ProductionLines!$C:$C,'Daily Pork Products Stocks'!$B87,ProductionLines!$K:$K,'Daily Pork Products Stocks'!$A87,ProductionLines!$E:$E,"Intake")</f>
        <v>0</v>
      </c>
      <c r="I87" s="149"/>
      <c r="J87" s="149"/>
      <c r="K87" s="149"/>
      <c r="L87" s="153"/>
      <c r="M87" s="134">
        <f>SUMIFS(TransfersEntries!$F:$F,TransfersEntries!$B:$B,$B87,TransfersEntries!$L:$L,"&gt;="&amp;'Daily Pork Products Stocks'!A87+0.25,TransfersEntries!$L:$L,"&lt;="&amp;'Daily Pork Products Stocks'!A87+1.25,TransfersEntries!$D:$D,"2055")</f>
        <v>0</v>
      </c>
      <c r="N87" s="134">
        <f>SUMIFS(TransfersEntries!$F:$F,TransfersEntries!$B:$B,INDEX(ItemTable!$A:$A,MATCH('Daily Pork Products Stocks'!B87,ItemTable!$B:$B,0)),TransfersEntries!$L:$L,"&gt;="&amp;'Daily Pork Products Stocks'!A87+0.25,TransfersEntries!$L:$L,"&lt;="&amp;'Daily Pork Products Stocks'!A87+1.25,TransfersEntries!$D:$D,"3535")</f>
        <v>0</v>
      </c>
      <c r="O87" s="134">
        <f>SUMIFS(TransfersEntries!$F:$F,TransfersEntries!$B:$B,INDEX(ItemTable!$A:$A,MATCH('Daily Pork Products Stocks'!B87,ItemTable!$B:$B,0)),TransfersEntries!$L:$L,"&gt;="&amp;'Daily Pork Products Stocks'!A87+0.25,TransfersEntries!$L:$L,"&lt;="&amp;'Daily Pork Products Stocks'!A87+1.25,TransfersEntries!$D:$D,"3600")</f>
        <v>0</v>
      </c>
      <c r="P87" s="134">
        <f t="shared" si="8"/>
        <v>1E-3</v>
      </c>
      <c r="Q87" s="134">
        <f t="shared" si="9"/>
        <v>1E-3</v>
      </c>
      <c r="R87" s="149"/>
      <c r="S87" s="149"/>
      <c r="T87" s="134">
        <f>R87+S87+D87</f>
        <v>1E-3</v>
      </c>
      <c r="U87" s="134">
        <f t="shared" si="10"/>
        <v>0</v>
      </c>
      <c r="V87" s="134">
        <f t="shared" si="11"/>
        <v>0</v>
      </c>
      <c r="W87" s="51" t="str">
        <f t="shared" si="12"/>
        <v>Active</v>
      </c>
      <c r="X87" s="134"/>
    </row>
    <row r="88" spans="1:24" ht="15.75" hidden="1" x14ac:dyDescent="0.25">
      <c r="A88" s="42" t="str">
        <v>qqqqqqqq</v>
      </c>
      <c r="B88" s="45" t="s">
        <v>1242</v>
      </c>
      <c r="C88" s="45" t="s">
        <v>1243</v>
      </c>
      <c r="D88" s="142"/>
      <c r="E88" s="44">
        <f t="shared" si="7"/>
        <v>0</v>
      </c>
      <c r="F88" s="44">
        <f>SUMIFS(ProductionLines!$H:$H,ProductionLines!$C:$C,'Daily Pork Products Stocks'!$B88,ProductionLines!$K:$K,'Daily Pork Products Stocks'!$A88,ProductionLines!$E:$E,"&lt;&gt;Intake")</f>
        <v>0</v>
      </c>
      <c r="G88" s="57"/>
      <c r="H88" s="44">
        <f>SUMIFS(ProductionLines!$H:$H,ProductionLines!$C:$C,'Daily Pork Products Stocks'!$B88,ProductionLines!$K:$K,'Daily Pork Products Stocks'!$A88,ProductionLines!$E:$E,"Intake")</f>
        <v>0</v>
      </c>
      <c r="I88" s="148"/>
      <c r="J88" s="148"/>
      <c r="K88" s="148"/>
      <c r="L88" s="152"/>
      <c r="M88" s="44">
        <f>SUMIFS(TransfersEntries!$F:$F,TransfersEntries!$B:$B,$B88,TransfersEntries!$L:$L,"&gt;="&amp;'Daily Pork Products Stocks'!A88+0.25,TransfersEntries!$L:$L,"&lt;="&amp;'Daily Pork Products Stocks'!A88+1.25,TransfersEntries!$D:$D,"2055")</f>
        <v>0</v>
      </c>
      <c r="N88" s="44">
        <f>SUMIFS(TransfersEntries!$F:$F,TransfersEntries!$B:$B,INDEX(ItemTable!$A:$A,MATCH('Daily Pork Products Stocks'!B88,ItemTable!$B:$B,0)),TransfersEntries!$L:$L,"&gt;="&amp;'Daily Pork Products Stocks'!A88+0.25,TransfersEntries!$L:$L,"&lt;="&amp;'Daily Pork Products Stocks'!A88+1.25,TransfersEntries!$D:$D,"3535")</f>
        <v>0</v>
      </c>
      <c r="O88" s="44">
        <f>SUMIFS(TransfersEntries!$F:$F,TransfersEntries!$B:$B,INDEX(ItemTable!$A:$A,MATCH('Daily Pork Products Stocks'!B88,ItemTable!$B:$B,0)),TransfersEntries!$L:$L,"&gt;="&amp;'Daily Pork Products Stocks'!A88+0.25,TransfersEntries!$L:$L,"&lt;="&amp;'Daily Pork Products Stocks'!A88+1.25,TransfersEntries!$D:$D,"3600")</f>
        <v>0</v>
      </c>
      <c r="P88" s="44">
        <f t="shared" si="8"/>
        <v>0</v>
      </c>
      <c r="Q88" s="44">
        <f t="shared" si="9"/>
        <v>0</v>
      </c>
      <c r="R88" s="148"/>
      <c r="S88" s="148"/>
      <c r="T88" s="44">
        <f t="shared" si="13"/>
        <v>0</v>
      </c>
      <c r="U88" s="44">
        <f t="shared" si="10"/>
        <v>0</v>
      </c>
      <c r="V88" s="44">
        <f t="shared" si="11"/>
        <v>0</v>
      </c>
      <c r="W88" s="51" t="str">
        <f t="shared" si="12"/>
        <v>Inactive</v>
      </c>
      <c r="X88" s="44"/>
    </row>
    <row r="89" spans="1:24" ht="15.75" hidden="1" x14ac:dyDescent="0.25">
      <c r="A89" s="42" t="str">
        <v>qqqqqqqq</v>
      </c>
      <c r="B89" s="45" t="s">
        <v>1244</v>
      </c>
      <c r="C89" s="45" t="s">
        <v>1245</v>
      </c>
      <c r="D89" s="142"/>
      <c r="E89" s="44">
        <f t="shared" si="7"/>
        <v>0</v>
      </c>
      <c r="F89" s="44">
        <f>SUMIFS(ProductionLines!$H:$H,ProductionLines!$C:$C,'Daily Pork Products Stocks'!$B89,ProductionLines!$K:$K,'Daily Pork Products Stocks'!$A89,ProductionLines!$E:$E,"&lt;&gt;Intake")</f>
        <v>0</v>
      </c>
      <c r="G89" s="57"/>
      <c r="H89" s="44">
        <f>SUMIFS(ProductionLines!$H:$H,ProductionLines!$C:$C,'Daily Pork Products Stocks'!$B89,ProductionLines!$K:$K,'Daily Pork Products Stocks'!$A89,ProductionLines!$E:$E,"Intake")</f>
        <v>0</v>
      </c>
      <c r="I89" s="148"/>
      <c r="J89" s="148"/>
      <c r="K89" s="148"/>
      <c r="L89" s="152"/>
      <c r="M89" s="44">
        <f>SUMIFS(TransfersEntries!$F:$F,TransfersEntries!$B:$B,$B89,TransfersEntries!$L:$L,"&gt;="&amp;'Daily Pork Products Stocks'!A89+0.25,TransfersEntries!$L:$L,"&lt;="&amp;'Daily Pork Products Stocks'!A89+1.25,TransfersEntries!$D:$D,"2055")</f>
        <v>0</v>
      </c>
      <c r="N89" s="44">
        <f>SUMIFS(TransfersEntries!$F:$F,TransfersEntries!$B:$B,INDEX(ItemTable!$A:$A,MATCH('Daily Pork Products Stocks'!B89,ItemTable!$B:$B,0)),TransfersEntries!$L:$L,"&gt;="&amp;'Daily Pork Products Stocks'!A89+0.25,TransfersEntries!$L:$L,"&lt;="&amp;'Daily Pork Products Stocks'!A89+1.25,TransfersEntries!$D:$D,"3535")</f>
        <v>0</v>
      </c>
      <c r="O89" s="44">
        <f>SUMIFS(TransfersEntries!$F:$F,TransfersEntries!$B:$B,INDEX(ItemTable!$A:$A,MATCH('Daily Pork Products Stocks'!B89,ItemTable!$B:$B,0)),TransfersEntries!$L:$L,"&gt;="&amp;'Daily Pork Products Stocks'!A89+0.25,TransfersEntries!$L:$L,"&lt;="&amp;'Daily Pork Products Stocks'!A89+1.25,TransfersEntries!$D:$D,"3600")</f>
        <v>0</v>
      </c>
      <c r="P89" s="44">
        <f t="shared" si="8"/>
        <v>0</v>
      </c>
      <c r="Q89" s="44">
        <f t="shared" si="9"/>
        <v>0</v>
      </c>
      <c r="R89" s="148"/>
      <c r="S89" s="148"/>
      <c r="T89" s="44">
        <f t="shared" si="13"/>
        <v>0</v>
      </c>
      <c r="U89" s="44">
        <f t="shared" si="10"/>
        <v>0</v>
      </c>
      <c r="V89" s="44">
        <f t="shared" si="11"/>
        <v>0</v>
      </c>
      <c r="W89" s="51" t="str">
        <f t="shared" si="12"/>
        <v>Inactive</v>
      </c>
      <c r="X89" s="44"/>
    </row>
    <row r="90" spans="1:24" ht="15.75" hidden="1" x14ac:dyDescent="0.25">
      <c r="A90" s="42" t="str">
        <v>qqqqqqqq</v>
      </c>
      <c r="B90" s="45" t="s">
        <v>144</v>
      </c>
      <c r="C90" s="45" t="s">
        <v>1246</v>
      </c>
      <c r="D90" s="142"/>
      <c r="E90" s="44">
        <f t="shared" si="7"/>
        <v>0</v>
      </c>
      <c r="F90" s="44">
        <f>SUMIFS(ProductionLines!$H:$H,ProductionLines!$C:$C,'Daily Pork Products Stocks'!$B90,ProductionLines!$K:$K,'Daily Pork Products Stocks'!$A90,ProductionLines!$E:$E,"&lt;&gt;Intake")</f>
        <v>0</v>
      </c>
      <c r="G90" s="57"/>
      <c r="H90" s="44">
        <f>SUMIFS(ProductionLines!$H:$H,ProductionLines!$C:$C,'Daily Pork Products Stocks'!$B90,ProductionLines!$K:$K,'Daily Pork Products Stocks'!$A90,ProductionLines!$E:$E,"Intake")</f>
        <v>0</v>
      </c>
      <c r="I90" s="148"/>
      <c r="J90" s="148"/>
      <c r="K90" s="148"/>
      <c r="L90" s="152"/>
      <c r="M90" s="44">
        <f>SUMIFS(TransfersEntries!$F:$F,TransfersEntries!$B:$B,$B90,TransfersEntries!$L:$L,"&gt;="&amp;'Daily Pork Products Stocks'!A90+0.25,TransfersEntries!$L:$L,"&lt;="&amp;'Daily Pork Products Stocks'!A90+1.25,TransfersEntries!$D:$D,"2055")</f>
        <v>0</v>
      </c>
      <c r="N90" s="44">
        <f>SUMIFS(TransfersEntries!$F:$F,TransfersEntries!$B:$B,INDEX(ItemTable!$A:$A,MATCH('Daily Pork Products Stocks'!B90,ItemTable!$B:$B,0)),TransfersEntries!$L:$L,"&gt;="&amp;'Daily Pork Products Stocks'!A90+0.25,TransfersEntries!$L:$L,"&lt;="&amp;'Daily Pork Products Stocks'!A90+1.25,TransfersEntries!$D:$D,"3535")</f>
        <v>0</v>
      </c>
      <c r="O90" s="44">
        <f>SUMIFS(TransfersEntries!$F:$F,TransfersEntries!$B:$B,INDEX(ItemTable!$A:$A,MATCH('Daily Pork Products Stocks'!B90,ItemTable!$B:$B,0)),TransfersEntries!$L:$L,"&gt;="&amp;'Daily Pork Products Stocks'!A90+0.25,TransfersEntries!$L:$L,"&lt;="&amp;'Daily Pork Products Stocks'!A90+1.25,TransfersEntries!$D:$D,"3600")</f>
        <v>0</v>
      </c>
      <c r="P90" s="44">
        <f t="shared" si="8"/>
        <v>0</v>
      </c>
      <c r="Q90" s="44">
        <f t="shared" si="9"/>
        <v>0</v>
      </c>
      <c r="R90" s="148"/>
      <c r="S90" s="148"/>
      <c r="T90" s="44">
        <f t="shared" si="13"/>
        <v>0</v>
      </c>
      <c r="U90" s="44">
        <f t="shared" si="10"/>
        <v>0</v>
      </c>
      <c r="V90" s="44">
        <f t="shared" si="11"/>
        <v>0</v>
      </c>
      <c r="W90" s="51" t="str">
        <f t="shared" si="12"/>
        <v>Inactive</v>
      </c>
      <c r="X90" s="44"/>
    </row>
    <row r="91" spans="1:24" ht="15.75" hidden="1" x14ac:dyDescent="0.25">
      <c r="A91" s="42" t="str">
        <v>qqqqqqqq</v>
      </c>
      <c r="B91" s="45" t="s">
        <v>1247</v>
      </c>
      <c r="C91" s="45" t="s">
        <v>1248</v>
      </c>
      <c r="D91" s="142"/>
      <c r="E91" s="44">
        <f t="shared" si="7"/>
        <v>0</v>
      </c>
      <c r="F91" s="44">
        <f>SUMIFS(ProductionLines!$H:$H,ProductionLines!$C:$C,'Daily Pork Products Stocks'!$B91,ProductionLines!$K:$K,'Daily Pork Products Stocks'!$A91,ProductionLines!$E:$E,"&lt;&gt;Intake")</f>
        <v>0</v>
      </c>
      <c r="G91" s="57"/>
      <c r="H91" s="44">
        <f>SUMIFS(ProductionLines!$H:$H,ProductionLines!$C:$C,'Daily Pork Products Stocks'!$B91,ProductionLines!$K:$K,'Daily Pork Products Stocks'!$A91,ProductionLines!$E:$E,"Intake")</f>
        <v>0</v>
      </c>
      <c r="I91" s="148"/>
      <c r="J91" s="148"/>
      <c r="K91" s="148"/>
      <c r="L91" s="152"/>
      <c r="M91" s="44">
        <f>SUMIFS(TransfersEntries!$F:$F,TransfersEntries!$B:$B,$B91,TransfersEntries!$L:$L,"&gt;="&amp;'Daily Pork Products Stocks'!A91+0.25,TransfersEntries!$L:$L,"&lt;="&amp;'Daily Pork Products Stocks'!A91+1.25,TransfersEntries!$D:$D,"2055")</f>
        <v>0</v>
      </c>
      <c r="N91" s="44">
        <f>SUMIFS(TransfersEntries!$F:$F,TransfersEntries!$B:$B,INDEX(ItemTable!$A:$A,MATCH('Daily Pork Products Stocks'!B91,ItemTable!$B:$B,0)),TransfersEntries!$L:$L,"&gt;="&amp;'Daily Pork Products Stocks'!A91+0.25,TransfersEntries!$L:$L,"&lt;="&amp;'Daily Pork Products Stocks'!A91+1.25,TransfersEntries!$D:$D,"3535")</f>
        <v>0</v>
      </c>
      <c r="O91" s="44">
        <f>SUMIFS(TransfersEntries!$F:$F,TransfersEntries!$B:$B,INDEX(ItemTable!$A:$A,MATCH('Daily Pork Products Stocks'!B91,ItemTable!$B:$B,0)),TransfersEntries!$L:$L,"&gt;="&amp;'Daily Pork Products Stocks'!A91+0.25,TransfersEntries!$L:$L,"&lt;="&amp;'Daily Pork Products Stocks'!A91+1.25,TransfersEntries!$D:$D,"3600")</f>
        <v>0</v>
      </c>
      <c r="P91" s="44">
        <f t="shared" si="8"/>
        <v>0</v>
      </c>
      <c r="Q91" s="44">
        <f t="shared" si="9"/>
        <v>0</v>
      </c>
      <c r="R91" s="148"/>
      <c r="S91" s="148"/>
      <c r="T91" s="44">
        <f t="shared" si="13"/>
        <v>0</v>
      </c>
      <c r="U91" s="44">
        <f t="shared" si="10"/>
        <v>0</v>
      </c>
      <c r="V91" s="44">
        <f t="shared" si="11"/>
        <v>0</v>
      </c>
      <c r="W91" s="51" t="str">
        <f t="shared" si="12"/>
        <v>Inactive</v>
      </c>
      <c r="X91" s="44"/>
    </row>
    <row r="92" spans="1:24" ht="15.75" hidden="1" x14ac:dyDescent="0.25">
      <c r="A92" s="42" t="str">
        <v>qqqqqqqq</v>
      </c>
      <c r="B92" s="45" t="s">
        <v>1249</v>
      </c>
      <c r="C92" s="45" t="s">
        <v>1250</v>
      </c>
      <c r="D92" s="142"/>
      <c r="E92" s="44">
        <f t="shared" si="7"/>
        <v>0</v>
      </c>
      <c r="F92" s="44">
        <f>SUMIFS(ProductionLines!$H:$H,ProductionLines!$C:$C,'Daily Pork Products Stocks'!$B92,ProductionLines!$K:$K,'Daily Pork Products Stocks'!$A92,ProductionLines!$E:$E,"&lt;&gt;Intake")</f>
        <v>0</v>
      </c>
      <c r="G92" s="57"/>
      <c r="H92" s="44">
        <f>SUMIFS(ProductionLines!$H:$H,ProductionLines!$C:$C,'Daily Pork Products Stocks'!$B92,ProductionLines!$K:$K,'Daily Pork Products Stocks'!$A92,ProductionLines!$E:$E,"Intake")</f>
        <v>0</v>
      </c>
      <c r="I92" s="148"/>
      <c r="J92" s="148"/>
      <c r="K92" s="148"/>
      <c r="L92" s="152"/>
      <c r="M92" s="44">
        <f>SUMIFS(TransfersEntries!$F:$F,TransfersEntries!$B:$B,$B92,TransfersEntries!$L:$L,"&gt;="&amp;'Daily Pork Products Stocks'!A92+0.25,TransfersEntries!$L:$L,"&lt;="&amp;'Daily Pork Products Stocks'!A92+1.25,TransfersEntries!$D:$D,"2055")</f>
        <v>0</v>
      </c>
      <c r="N92" s="44">
        <f>SUMIFS(TransfersEntries!$F:$F,TransfersEntries!$B:$B,INDEX(ItemTable!$A:$A,MATCH('Daily Pork Products Stocks'!B92,ItemTable!$B:$B,0)),TransfersEntries!$L:$L,"&gt;="&amp;'Daily Pork Products Stocks'!A92+0.25,TransfersEntries!$L:$L,"&lt;="&amp;'Daily Pork Products Stocks'!A92+1.25,TransfersEntries!$D:$D,"3535")</f>
        <v>0</v>
      </c>
      <c r="O92" s="44">
        <f>SUMIFS(TransfersEntries!$F:$F,TransfersEntries!$B:$B,INDEX(ItemTable!$A:$A,MATCH('Daily Pork Products Stocks'!B92,ItemTable!$B:$B,0)),TransfersEntries!$L:$L,"&gt;="&amp;'Daily Pork Products Stocks'!A92+0.25,TransfersEntries!$L:$L,"&lt;="&amp;'Daily Pork Products Stocks'!A92+1.25,TransfersEntries!$D:$D,"3600")</f>
        <v>0</v>
      </c>
      <c r="P92" s="44">
        <f t="shared" si="8"/>
        <v>0</v>
      </c>
      <c r="Q92" s="44">
        <f t="shared" si="9"/>
        <v>0</v>
      </c>
      <c r="R92" s="148"/>
      <c r="S92" s="148"/>
      <c r="T92" s="44">
        <f t="shared" si="13"/>
        <v>0</v>
      </c>
      <c r="U92" s="44">
        <f t="shared" si="10"/>
        <v>0</v>
      </c>
      <c r="V92" s="44">
        <f t="shared" si="11"/>
        <v>0</v>
      </c>
      <c r="W92" s="51" t="str">
        <f t="shared" si="12"/>
        <v>Inactive</v>
      </c>
      <c r="X92" s="44"/>
    </row>
    <row r="93" spans="1:24" ht="15.75" hidden="1" x14ac:dyDescent="0.25">
      <c r="A93" s="42" t="str">
        <v>qqqqqqqq</v>
      </c>
      <c r="B93" s="45" t="s">
        <v>1251</v>
      </c>
      <c r="C93" s="45" t="s">
        <v>1252</v>
      </c>
      <c r="D93" s="142"/>
      <c r="E93" s="44">
        <f t="shared" si="7"/>
        <v>0</v>
      </c>
      <c r="F93" s="44">
        <f>SUMIFS(ProductionLines!$H:$H,ProductionLines!$C:$C,'Daily Pork Products Stocks'!$B93,ProductionLines!$K:$K,'Daily Pork Products Stocks'!$A93,ProductionLines!$E:$E,"&lt;&gt;Intake")</f>
        <v>0</v>
      </c>
      <c r="G93" s="57"/>
      <c r="H93" s="44">
        <f>SUMIFS(ProductionLines!$H:$H,ProductionLines!$C:$C,'Daily Pork Products Stocks'!$B93,ProductionLines!$K:$K,'Daily Pork Products Stocks'!$A93,ProductionLines!$E:$E,"Intake")</f>
        <v>0</v>
      </c>
      <c r="I93" s="148"/>
      <c r="J93" s="148"/>
      <c r="K93" s="148"/>
      <c r="L93" s="152"/>
      <c r="M93" s="44">
        <f>SUMIFS(TransfersEntries!$F:$F,TransfersEntries!$B:$B,$B93,TransfersEntries!$L:$L,"&gt;="&amp;'Daily Pork Products Stocks'!A93+0.25,TransfersEntries!$L:$L,"&lt;="&amp;'Daily Pork Products Stocks'!A93+1.25,TransfersEntries!$D:$D,"2055")</f>
        <v>0</v>
      </c>
      <c r="N93" s="44">
        <f>SUMIFS(TransfersEntries!$F:$F,TransfersEntries!$B:$B,INDEX(ItemTable!$A:$A,MATCH('Daily Pork Products Stocks'!B93,ItemTable!$B:$B,0)),TransfersEntries!$L:$L,"&gt;="&amp;'Daily Pork Products Stocks'!A93+0.25,TransfersEntries!$L:$L,"&lt;="&amp;'Daily Pork Products Stocks'!A93+1.25,TransfersEntries!$D:$D,"3535")</f>
        <v>0</v>
      </c>
      <c r="O93" s="44">
        <f>SUMIFS(TransfersEntries!$F:$F,TransfersEntries!$B:$B,INDEX(ItemTable!$A:$A,MATCH('Daily Pork Products Stocks'!B93,ItemTable!$B:$B,0)),TransfersEntries!$L:$L,"&gt;="&amp;'Daily Pork Products Stocks'!A93+0.25,TransfersEntries!$L:$L,"&lt;="&amp;'Daily Pork Products Stocks'!A93+1.25,TransfersEntries!$D:$D,"3600")</f>
        <v>0</v>
      </c>
      <c r="P93" s="44">
        <f t="shared" si="8"/>
        <v>0</v>
      </c>
      <c r="Q93" s="44">
        <f t="shared" si="9"/>
        <v>0</v>
      </c>
      <c r="R93" s="148"/>
      <c r="S93" s="148"/>
      <c r="T93" s="44">
        <f t="shared" si="13"/>
        <v>0</v>
      </c>
      <c r="U93" s="44">
        <f t="shared" si="10"/>
        <v>0</v>
      </c>
      <c r="V93" s="44">
        <f t="shared" si="11"/>
        <v>0</v>
      </c>
      <c r="W93" s="51" t="str">
        <f t="shared" si="12"/>
        <v>Inactive</v>
      </c>
      <c r="X93" s="44"/>
    </row>
    <row r="94" spans="1:24" ht="15.75" hidden="1" x14ac:dyDescent="0.25">
      <c r="A94" s="42" t="str">
        <v>qqqqqqqq</v>
      </c>
      <c r="B94" s="45" t="s">
        <v>1253</v>
      </c>
      <c r="C94" s="45" t="s">
        <v>1254</v>
      </c>
      <c r="D94" s="142"/>
      <c r="E94" s="44">
        <f t="shared" si="7"/>
        <v>0</v>
      </c>
      <c r="F94" s="44">
        <f>SUMIFS(ProductionLines!$H:$H,ProductionLines!$C:$C,'Daily Pork Products Stocks'!$B94,ProductionLines!$K:$K,'Daily Pork Products Stocks'!$A94,ProductionLines!$E:$E,"&lt;&gt;Intake")</f>
        <v>0</v>
      </c>
      <c r="G94" s="57"/>
      <c r="H94" s="44">
        <f>SUMIFS(ProductionLines!$H:$H,ProductionLines!$C:$C,'Daily Pork Products Stocks'!$B94,ProductionLines!$K:$K,'Daily Pork Products Stocks'!$A94,ProductionLines!$E:$E,"Intake")</f>
        <v>0</v>
      </c>
      <c r="I94" s="148"/>
      <c r="J94" s="148"/>
      <c r="K94" s="148"/>
      <c r="L94" s="152"/>
      <c r="M94" s="44">
        <f>SUMIFS(TransfersEntries!$F:$F,TransfersEntries!$B:$B,$B94,TransfersEntries!$L:$L,"&gt;="&amp;'Daily Pork Products Stocks'!A94+0.25,TransfersEntries!$L:$L,"&lt;="&amp;'Daily Pork Products Stocks'!A94+1.25,TransfersEntries!$D:$D,"2055")</f>
        <v>0</v>
      </c>
      <c r="N94" s="44">
        <f>SUMIFS(TransfersEntries!$F:$F,TransfersEntries!$B:$B,INDEX(ItemTable!$A:$A,MATCH('Daily Pork Products Stocks'!B94,ItemTable!$B:$B,0)),TransfersEntries!$L:$L,"&gt;="&amp;'Daily Pork Products Stocks'!A94+0.25,TransfersEntries!$L:$L,"&lt;="&amp;'Daily Pork Products Stocks'!A94+1.25,TransfersEntries!$D:$D,"3535")</f>
        <v>0</v>
      </c>
      <c r="O94" s="44">
        <f>SUMIFS(TransfersEntries!$F:$F,TransfersEntries!$B:$B,INDEX(ItemTable!$A:$A,MATCH('Daily Pork Products Stocks'!B94,ItemTable!$B:$B,0)),TransfersEntries!$L:$L,"&gt;="&amp;'Daily Pork Products Stocks'!A94+0.25,TransfersEntries!$L:$L,"&lt;="&amp;'Daily Pork Products Stocks'!A94+1.25,TransfersEntries!$D:$D,"3600")</f>
        <v>0</v>
      </c>
      <c r="P94" s="44">
        <f t="shared" si="8"/>
        <v>0</v>
      </c>
      <c r="Q94" s="44">
        <f t="shared" si="9"/>
        <v>0</v>
      </c>
      <c r="R94" s="148"/>
      <c r="S94" s="148"/>
      <c r="T94" s="44">
        <f t="shared" si="13"/>
        <v>0</v>
      </c>
      <c r="U94" s="44">
        <f t="shared" si="10"/>
        <v>0</v>
      </c>
      <c r="V94" s="44">
        <f t="shared" si="11"/>
        <v>0</v>
      </c>
      <c r="W94" s="51" t="str">
        <f t="shared" si="12"/>
        <v>Inactive</v>
      </c>
      <c r="X94" s="44"/>
    </row>
    <row r="95" spans="1:24" ht="15.75" hidden="1" x14ac:dyDescent="0.25">
      <c r="A95" s="42" t="str">
        <v>qqqqqqqq</v>
      </c>
      <c r="B95" s="45" t="s">
        <v>1255</v>
      </c>
      <c r="C95" s="45" t="s">
        <v>1256</v>
      </c>
      <c r="D95" s="142"/>
      <c r="E95" s="44">
        <f t="shared" si="7"/>
        <v>0</v>
      </c>
      <c r="F95" s="44">
        <f>SUMIFS(ProductionLines!$H:$H,ProductionLines!$C:$C,'Daily Pork Products Stocks'!$B95,ProductionLines!$K:$K,'Daily Pork Products Stocks'!$A95,ProductionLines!$E:$E,"&lt;&gt;Intake")</f>
        <v>0</v>
      </c>
      <c r="G95" s="57"/>
      <c r="H95" s="44">
        <f>SUMIFS(ProductionLines!$H:$H,ProductionLines!$C:$C,'Daily Pork Products Stocks'!$B95,ProductionLines!$K:$K,'Daily Pork Products Stocks'!$A95,ProductionLines!$E:$E,"Intake")</f>
        <v>0</v>
      </c>
      <c r="I95" s="148"/>
      <c r="J95" s="148"/>
      <c r="K95" s="148"/>
      <c r="L95" s="152"/>
      <c r="M95" s="44">
        <f>SUMIFS(TransfersEntries!$F:$F,TransfersEntries!$B:$B,$B95,TransfersEntries!$L:$L,"&gt;="&amp;'Daily Pork Products Stocks'!A95+0.25,TransfersEntries!$L:$L,"&lt;="&amp;'Daily Pork Products Stocks'!A95+1.25,TransfersEntries!$D:$D,"2055")</f>
        <v>0</v>
      </c>
      <c r="N95" s="44">
        <f>SUMIFS(TransfersEntries!$F:$F,TransfersEntries!$B:$B,INDEX(ItemTable!$A:$A,MATCH('Daily Pork Products Stocks'!B95,ItemTable!$B:$B,0)),TransfersEntries!$L:$L,"&gt;="&amp;'Daily Pork Products Stocks'!A95+0.25,TransfersEntries!$L:$L,"&lt;="&amp;'Daily Pork Products Stocks'!A95+1.25,TransfersEntries!$D:$D,"3535")</f>
        <v>0</v>
      </c>
      <c r="O95" s="44">
        <f>SUMIFS(TransfersEntries!$F:$F,TransfersEntries!$B:$B,INDEX(ItemTable!$A:$A,MATCH('Daily Pork Products Stocks'!B95,ItemTable!$B:$B,0)),TransfersEntries!$L:$L,"&gt;="&amp;'Daily Pork Products Stocks'!A95+0.25,TransfersEntries!$L:$L,"&lt;="&amp;'Daily Pork Products Stocks'!A95+1.25,TransfersEntries!$D:$D,"3600")</f>
        <v>0</v>
      </c>
      <c r="P95" s="44">
        <f t="shared" si="8"/>
        <v>0</v>
      </c>
      <c r="Q95" s="44">
        <f t="shared" si="9"/>
        <v>0</v>
      </c>
      <c r="R95" s="148"/>
      <c r="S95" s="148"/>
      <c r="T95" s="44">
        <f t="shared" si="13"/>
        <v>0</v>
      </c>
      <c r="U95" s="44">
        <f t="shared" si="10"/>
        <v>0</v>
      </c>
      <c r="V95" s="44">
        <f t="shared" si="11"/>
        <v>0</v>
      </c>
      <c r="W95" s="51" t="str">
        <f t="shared" si="12"/>
        <v>Inactive</v>
      </c>
      <c r="X95" s="44"/>
    </row>
    <row r="96" spans="1:24" ht="15.75" hidden="1" x14ac:dyDescent="0.25">
      <c r="A96" s="42" t="str">
        <v>qqqqqqqq</v>
      </c>
      <c r="B96" s="45" t="s">
        <v>1257</v>
      </c>
      <c r="C96" s="45" t="s">
        <v>1258</v>
      </c>
      <c r="D96" s="142"/>
      <c r="E96" s="44">
        <f t="shared" si="7"/>
        <v>0</v>
      </c>
      <c r="F96" s="44">
        <f>SUMIFS(ProductionLines!$H:$H,ProductionLines!$C:$C,'Daily Pork Products Stocks'!$B96,ProductionLines!$K:$K,'Daily Pork Products Stocks'!$A96,ProductionLines!$E:$E,"&lt;&gt;Intake")</f>
        <v>0</v>
      </c>
      <c r="G96" s="57"/>
      <c r="H96" s="44">
        <f>SUMIFS(ProductionLines!$H:$H,ProductionLines!$C:$C,'Daily Pork Products Stocks'!$B96,ProductionLines!$K:$K,'Daily Pork Products Stocks'!$A96,ProductionLines!$E:$E,"Intake")</f>
        <v>0</v>
      </c>
      <c r="I96" s="148"/>
      <c r="J96" s="148"/>
      <c r="K96" s="148"/>
      <c r="L96" s="152"/>
      <c r="M96" s="44">
        <f>SUMIFS(TransfersEntries!$F:$F,TransfersEntries!$B:$B,$B96,TransfersEntries!$L:$L,"&gt;="&amp;'Daily Pork Products Stocks'!A96+0.25,TransfersEntries!$L:$L,"&lt;="&amp;'Daily Pork Products Stocks'!A96+1.25,TransfersEntries!$D:$D,"2055")</f>
        <v>0</v>
      </c>
      <c r="N96" s="44">
        <f>SUMIFS(TransfersEntries!$F:$F,TransfersEntries!$B:$B,INDEX(ItemTable!$A:$A,MATCH('Daily Pork Products Stocks'!B96,ItemTable!$B:$B,0)),TransfersEntries!$L:$L,"&gt;="&amp;'Daily Pork Products Stocks'!A96+0.25,TransfersEntries!$L:$L,"&lt;="&amp;'Daily Pork Products Stocks'!A96+1.25,TransfersEntries!$D:$D,"3535")</f>
        <v>0</v>
      </c>
      <c r="O96" s="44">
        <f>SUMIFS(TransfersEntries!$F:$F,TransfersEntries!$B:$B,INDEX(ItemTable!$A:$A,MATCH('Daily Pork Products Stocks'!B96,ItemTable!$B:$B,0)),TransfersEntries!$L:$L,"&gt;="&amp;'Daily Pork Products Stocks'!A96+0.25,TransfersEntries!$L:$L,"&lt;="&amp;'Daily Pork Products Stocks'!A96+1.25,TransfersEntries!$D:$D,"3600")</f>
        <v>0</v>
      </c>
      <c r="P96" s="44">
        <f t="shared" si="8"/>
        <v>0</v>
      </c>
      <c r="Q96" s="44">
        <f t="shared" si="9"/>
        <v>0</v>
      </c>
      <c r="R96" s="148"/>
      <c r="S96" s="148"/>
      <c r="T96" s="44">
        <f t="shared" si="13"/>
        <v>0</v>
      </c>
      <c r="U96" s="44">
        <f t="shared" si="10"/>
        <v>0</v>
      </c>
      <c r="V96" s="44">
        <f t="shared" si="11"/>
        <v>0</v>
      </c>
      <c r="W96" s="51" t="str">
        <f t="shared" si="12"/>
        <v>Inactive</v>
      </c>
      <c r="X96" s="44"/>
    </row>
    <row r="97" spans="1:24" ht="15.75" hidden="1" x14ac:dyDescent="0.25">
      <c r="A97" s="42" t="str">
        <v>qqqqqqqq</v>
      </c>
      <c r="B97" s="45" t="s">
        <v>174</v>
      </c>
      <c r="C97" s="45" t="s">
        <v>1259</v>
      </c>
      <c r="D97" s="142"/>
      <c r="E97" s="44">
        <f t="shared" si="7"/>
        <v>0</v>
      </c>
      <c r="F97" s="44">
        <f>SUMIFS(ProductionLines!$H:$H,ProductionLines!$C:$C,'Daily Pork Products Stocks'!$B97,ProductionLines!$K:$K,'Daily Pork Products Stocks'!$A97,ProductionLines!$E:$E,"&lt;&gt;Intake")</f>
        <v>0</v>
      </c>
      <c r="G97" s="57"/>
      <c r="H97" s="44">
        <f>SUMIFS(ProductionLines!$H:$H,ProductionLines!$C:$C,'Daily Pork Products Stocks'!$B97,ProductionLines!$K:$K,'Daily Pork Products Stocks'!$A97,ProductionLines!$E:$E,"Intake")</f>
        <v>0</v>
      </c>
      <c r="I97" s="148"/>
      <c r="J97" s="148"/>
      <c r="K97" s="148"/>
      <c r="L97" s="152"/>
      <c r="M97" s="44">
        <f>SUMIFS(TransfersEntries!$F:$F,TransfersEntries!$B:$B,$B97,TransfersEntries!$L:$L,"&gt;="&amp;'Daily Pork Products Stocks'!A97+0.25,TransfersEntries!$L:$L,"&lt;="&amp;'Daily Pork Products Stocks'!A97+1.25,TransfersEntries!$D:$D,"2055")</f>
        <v>0</v>
      </c>
      <c r="N97" s="44">
        <f>SUMIFS(TransfersEntries!$F:$F,TransfersEntries!$B:$B,INDEX(ItemTable!$A:$A,MATCH('Daily Pork Products Stocks'!B97,ItemTable!$B:$B,0)),TransfersEntries!$L:$L,"&gt;="&amp;'Daily Pork Products Stocks'!A97+0.25,TransfersEntries!$L:$L,"&lt;="&amp;'Daily Pork Products Stocks'!A97+1.25,TransfersEntries!$D:$D,"3535")</f>
        <v>0</v>
      </c>
      <c r="O97" s="44">
        <f>SUMIFS(TransfersEntries!$F:$F,TransfersEntries!$B:$B,INDEX(ItemTable!$A:$A,MATCH('Daily Pork Products Stocks'!B97,ItemTable!$B:$B,0)),TransfersEntries!$L:$L,"&gt;="&amp;'Daily Pork Products Stocks'!A97+0.25,TransfersEntries!$L:$L,"&lt;="&amp;'Daily Pork Products Stocks'!A97+1.25,TransfersEntries!$D:$D,"3600")</f>
        <v>0</v>
      </c>
      <c r="P97" s="44">
        <f t="shared" si="8"/>
        <v>0</v>
      </c>
      <c r="Q97" s="44">
        <f t="shared" si="9"/>
        <v>0</v>
      </c>
      <c r="R97" s="148"/>
      <c r="S97" s="148"/>
      <c r="T97" s="44">
        <f t="shared" si="13"/>
        <v>0</v>
      </c>
      <c r="U97" s="44">
        <f t="shared" si="10"/>
        <v>0</v>
      </c>
      <c r="V97" s="44">
        <f t="shared" si="11"/>
        <v>0</v>
      </c>
      <c r="W97" s="51" t="str">
        <f t="shared" si="12"/>
        <v>Inactive</v>
      </c>
      <c r="X97" s="44"/>
    </row>
    <row r="98" spans="1:24" ht="15.75" hidden="1" x14ac:dyDescent="0.25">
      <c r="A98" s="42" t="str">
        <v>qqqqqqqq</v>
      </c>
      <c r="B98" s="45" t="s">
        <v>1260</v>
      </c>
      <c r="C98" s="45" t="s">
        <v>1261</v>
      </c>
      <c r="D98" s="142"/>
      <c r="E98" s="44">
        <f t="shared" si="7"/>
        <v>0</v>
      </c>
      <c r="F98" s="44">
        <f>SUMIFS(ProductionLines!$H:$H,ProductionLines!$C:$C,'Daily Pork Products Stocks'!$B98,ProductionLines!$K:$K,'Daily Pork Products Stocks'!$A98,ProductionLines!$E:$E,"&lt;&gt;Intake")</f>
        <v>0</v>
      </c>
      <c r="G98" s="57"/>
      <c r="H98" s="44">
        <f>SUMIFS(ProductionLines!$H:$H,ProductionLines!$C:$C,'Daily Pork Products Stocks'!$B98,ProductionLines!$K:$K,'Daily Pork Products Stocks'!$A98,ProductionLines!$E:$E,"Intake")</f>
        <v>0</v>
      </c>
      <c r="I98" s="148"/>
      <c r="J98" s="148"/>
      <c r="K98" s="148"/>
      <c r="L98" s="152"/>
      <c r="M98" s="44">
        <f>SUMIFS(TransfersEntries!$F:$F,TransfersEntries!$B:$B,$B98,TransfersEntries!$L:$L,"&gt;="&amp;'Daily Pork Products Stocks'!A98+0.25,TransfersEntries!$L:$L,"&lt;="&amp;'Daily Pork Products Stocks'!A98+1.25,TransfersEntries!$D:$D,"2055")</f>
        <v>0</v>
      </c>
      <c r="N98" s="44">
        <f>SUMIFS(TransfersEntries!$F:$F,TransfersEntries!$B:$B,INDEX(ItemTable!$A:$A,MATCH('Daily Pork Products Stocks'!B98,ItemTable!$B:$B,0)),TransfersEntries!$L:$L,"&gt;="&amp;'Daily Pork Products Stocks'!A98+0.25,TransfersEntries!$L:$L,"&lt;="&amp;'Daily Pork Products Stocks'!A98+1.25,TransfersEntries!$D:$D,"3535")</f>
        <v>0</v>
      </c>
      <c r="O98" s="44">
        <f>SUMIFS(TransfersEntries!$F:$F,TransfersEntries!$B:$B,INDEX(ItemTable!$A:$A,MATCH('Daily Pork Products Stocks'!B98,ItemTable!$B:$B,0)),TransfersEntries!$L:$L,"&gt;="&amp;'Daily Pork Products Stocks'!A98+0.25,TransfersEntries!$L:$L,"&lt;="&amp;'Daily Pork Products Stocks'!A98+1.25,TransfersEntries!$D:$D,"3600")</f>
        <v>0</v>
      </c>
      <c r="P98" s="44">
        <f t="shared" si="8"/>
        <v>0</v>
      </c>
      <c r="Q98" s="44">
        <f t="shared" si="9"/>
        <v>0</v>
      </c>
      <c r="R98" s="148"/>
      <c r="S98" s="148"/>
      <c r="T98" s="44">
        <f t="shared" si="13"/>
        <v>0</v>
      </c>
      <c r="U98" s="44">
        <f t="shared" si="10"/>
        <v>0</v>
      </c>
      <c r="V98" s="44">
        <f t="shared" si="11"/>
        <v>0</v>
      </c>
      <c r="W98" s="51" t="str">
        <f t="shared" si="12"/>
        <v>Inactive</v>
      </c>
      <c r="X98" s="44"/>
    </row>
    <row r="99" spans="1:24" ht="15.75" hidden="1" x14ac:dyDescent="0.25">
      <c r="A99" s="42" t="str">
        <v>qqqqqqqq</v>
      </c>
      <c r="B99" s="45" t="s">
        <v>1262</v>
      </c>
      <c r="C99" s="45" t="s">
        <v>1263</v>
      </c>
      <c r="D99" s="142"/>
      <c r="E99" s="44">
        <f t="shared" si="7"/>
        <v>0</v>
      </c>
      <c r="F99" s="44">
        <f>SUMIFS(ProductionLines!$H:$H,ProductionLines!$C:$C,'Daily Pork Products Stocks'!$B99,ProductionLines!$K:$K,'Daily Pork Products Stocks'!$A99,ProductionLines!$E:$E,"&lt;&gt;Intake")</f>
        <v>0</v>
      </c>
      <c r="G99" s="57"/>
      <c r="H99" s="44">
        <f>SUMIFS(ProductionLines!$H:$H,ProductionLines!$C:$C,'Daily Pork Products Stocks'!$B99,ProductionLines!$K:$K,'Daily Pork Products Stocks'!$A99,ProductionLines!$E:$E,"Intake")</f>
        <v>0</v>
      </c>
      <c r="I99" s="148"/>
      <c r="J99" s="148"/>
      <c r="K99" s="148"/>
      <c r="L99" s="152"/>
      <c r="M99" s="44">
        <f>SUMIFS(TransfersEntries!$F:$F,TransfersEntries!$B:$B,$B99,TransfersEntries!$L:$L,"&gt;="&amp;'Daily Pork Products Stocks'!A99+0.25,TransfersEntries!$L:$L,"&lt;="&amp;'Daily Pork Products Stocks'!A99+1.25,TransfersEntries!$D:$D,"2055")</f>
        <v>0</v>
      </c>
      <c r="N99" s="44">
        <f>SUMIFS(TransfersEntries!$F:$F,TransfersEntries!$B:$B,INDEX(ItemTable!$A:$A,MATCH('Daily Pork Products Stocks'!B99,ItemTable!$B:$B,0)),TransfersEntries!$L:$L,"&gt;="&amp;'Daily Pork Products Stocks'!A99+0.25,TransfersEntries!$L:$L,"&lt;="&amp;'Daily Pork Products Stocks'!A99+1.25,TransfersEntries!$D:$D,"3535")</f>
        <v>0</v>
      </c>
      <c r="O99" s="44">
        <f>SUMIFS(TransfersEntries!$F:$F,TransfersEntries!$B:$B,INDEX(ItemTable!$A:$A,MATCH('Daily Pork Products Stocks'!B99,ItemTable!$B:$B,0)),TransfersEntries!$L:$L,"&gt;="&amp;'Daily Pork Products Stocks'!A99+0.25,TransfersEntries!$L:$L,"&lt;="&amp;'Daily Pork Products Stocks'!A99+1.25,TransfersEntries!$D:$D,"3600")</f>
        <v>0</v>
      </c>
      <c r="P99" s="44">
        <f t="shared" si="8"/>
        <v>0</v>
      </c>
      <c r="Q99" s="44">
        <f t="shared" si="9"/>
        <v>0</v>
      </c>
      <c r="R99" s="148"/>
      <c r="S99" s="148"/>
      <c r="T99" s="44">
        <f t="shared" si="13"/>
        <v>0</v>
      </c>
      <c r="U99" s="44">
        <f t="shared" si="10"/>
        <v>0</v>
      </c>
      <c r="V99" s="44">
        <f t="shared" si="11"/>
        <v>0</v>
      </c>
      <c r="W99" s="51" t="str">
        <f t="shared" si="12"/>
        <v>Inactive</v>
      </c>
      <c r="X99" s="44"/>
    </row>
    <row r="100" spans="1:24" ht="15.75" x14ac:dyDescent="0.25">
      <c r="A100" s="128" t="str">
        <v>qqqqqqqq</v>
      </c>
      <c r="B100" s="129"/>
      <c r="C100" s="130" t="s">
        <v>1540</v>
      </c>
      <c r="D100" s="141">
        <v>1E-3</v>
      </c>
      <c r="E100" s="134">
        <f t="shared" si="7"/>
        <v>1E-3</v>
      </c>
      <c r="F100" s="134">
        <f>SUMIFS(ProductionLines!$H:$H,ProductionLines!$C:$C,'Daily Pork Products Stocks'!$B100,ProductionLines!$K:$K,'Daily Pork Products Stocks'!$A100,ProductionLines!$E:$E,"&lt;&gt;Intake")</f>
        <v>0</v>
      </c>
      <c r="G100" s="135"/>
      <c r="H100" s="134">
        <f>SUMIFS(ProductionLines!$H:$H,ProductionLines!$C:$C,'Daily Pork Products Stocks'!$B100,ProductionLines!$K:$K,'Daily Pork Products Stocks'!$A100,ProductionLines!$E:$E,"Intake")</f>
        <v>0</v>
      </c>
      <c r="I100" s="149"/>
      <c r="J100" s="149"/>
      <c r="K100" s="149"/>
      <c r="L100" s="153"/>
      <c r="M100" s="134">
        <f>SUMIFS(TransfersEntries!$F:$F,TransfersEntries!$B:$B,$B100,TransfersEntries!$L:$L,"&gt;="&amp;'Daily Pork Products Stocks'!A100+0.25,TransfersEntries!$L:$L,"&lt;="&amp;'Daily Pork Products Stocks'!A100+1.25,TransfersEntries!$D:$D,"2055")</f>
        <v>0</v>
      </c>
      <c r="N100" s="134">
        <f>SUMIFS(TransfersEntries!$F:$F,TransfersEntries!$B:$B,INDEX(ItemTable!$A:$A,MATCH('Daily Pork Products Stocks'!B100,ItemTable!$B:$B,0)),TransfersEntries!$L:$L,"&gt;="&amp;'Daily Pork Products Stocks'!A100+0.25,TransfersEntries!$L:$L,"&lt;="&amp;'Daily Pork Products Stocks'!A100+1.25,TransfersEntries!$D:$D,"3535")</f>
        <v>0</v>
      </c>
      <c r="O100" s="134">
        <f>SUMIFS(TransfersEntries!$F:$F,TransfersEntries!$B:$B,INDEX(ItemTable!$A:$A,MATCH('Daily Pork Products Stocks'!B100,ItemTable!$B:$B,0)),TransfersEntries!$L:$L,"&gt;="&amp;'Daily Pork Products Stocks'!A100+0.25,TransfersEntries!$L:$L,"&lt;="&amp;'Daily Pork Products Stocks'!A100+1.25,TransfersEntries!$D:$D,"3600")</f>
        <v>0</v>
      </c>
      <c r="P100" s="134">
        <f t="shared" si="8"/>
        <v>1E-3</v>
      </c>
      <c r="Q100" s="134">
        <f t="shared" si="9"/>
        <v>1E-3</v>
      </c>
      <c r="R100" s="149"/>
      <c r="S100" s="149"/>
      <c r="T100" s="134">
        <f>R100+S100+D100</f>
        <v>1E-3</v>
      </c>
      <c r="U100" s="134">
        <f t="shared" si="10"/>
        <v>0</v>
      </c>
      <c r="V100" s="134">
        <f t="shared" si="11"/>
        <v>0</v>
      </c>
      <c r="W100" s="51" t="str">
        <f t="shared" si="12"/>
        <v>Active</v>
      </c>
      <c r="X100" s="134"/>
    </row>
    <row r="101" spans="1:24" ht="15.75" hidden="1" x14ac:dyDescent="0.25">
      <c r="A101" s="42" t="str">
        <v>qqqqqqqq</v>
      </c>
      <c r="B101" s="47" t="s">
        <v>1265</v>
      </c>
      <c r="C101" s="47" t="s">
        <v>1266</v>
      </c>
      <c r="D101" s="142"/>
      <c r="E101" s="44">
        <f t="shared" si="7"/>
        <v>0</v>
      </c>
      <c r="F101" s="44">
        <f>SUMIFS(ProductionLines!$H:$H,ProductionLines!$C:$C,'Daily Pork Products Stocks'!$B101,ProductionLines!$K:$K,'Daily Pork Products Stocks'!$A101,ProductionLines!$E:$E,"&lt;&gt;Intake")</f>
        <v>0</v>
      </c>
      <c r="G101" s="57"/>
      <c r="H101" s="44">
        <f>SUMIFS(ProductionLines!$H:$H,ProductionLines!$C:$C,'Daily Pork Products Stocks'!$B101,ProductionLines!$K:$K,'Daily Pork Products Stocks'!$A101,ProductionLines!$E:$E,"Intake")</f>
        <v>0</v>
      </c>
      <c r="I101" s="148"/>
      <c r="J101" s="148"/>
      <c r="K101" s="148"/>
      <c r="L101" s="152"/>
      <c r="M101" s="44">
        <f>SUMIFS(TransfersEntries!$F:$F,TransfersEntries!$B:$B,$B101,TransfersEntries!$L:$L,"&gt;="&amp;'Daily Pork Products Stocks'!A101+0.25,TransfersEntries!$L:$L,"&lt;="&amp;'Daily Pork Products Stocks'!A101+1.25,TransfersEntries!$D:$D,"2055")</f>
        <v>0</v>
      </c>
      <c r="N101" s="44">
        <f>SUMIFS(TransfersEntries!$F:$F,TransfersEntries!$B:$B,INDEX(ItemTable!$A:$A,MATCH('Daily Pork Products Stocks'!B101,ItemTable!$B:$B,0)),TransfersEntries!$L:$L,"&gt;="&amp;'Daily Pork Products Stocks'!A101+0.25,TransfersEntries!$L:$L,"&lt;="&amp;'Daily Pork Products Stocks'!A101+1.25,TransfersEntries!$D:$D,"3535")</f>
        <v>0</v>
      </c>
      <c r="O101" s="44">
        <f>SUMIFS(TransfersEntries!$F:$F,TransfersEntries!$B:$B,INDEX(ItemTable!$A:$A,MATCH('Daily Pork Products Stocks'!B101,ItemTable!$B:$B,0)),TransfersEntries!$L:$L,"&gt;="&amp;'Daily Pork Products Stocks'!A101+0.25,TransfersEntries!$L:$L,"&lt;="&amp;'Daily Pork Products Stocks'!A101+1.25,TransfersEntries!$D:$D,"3600")</f>
        <v>0</v>
      </c>
      <c r="P101" s="44">
        <f t="shared" si="8"/>
        <v>0</v>
      </c>
      <c r="Q101" s="44">
        <f t="shared" si="9"/>
        <v>0</v>
      </c>
      <c r="R101" s="148"/>
      <c r="S101" s="148"/>
      <c r="T101" s="44">
        <f t="shared" si="13"/>
        <v>0</v>
      </c>
      <c r="U101" s="44">
        <f t="shared" si="10"/>
        <v>0</v>
      </c>
      <c r="V101" s="44">
        <f t="shared" si="11"/>
        <v>0</v>
      </c>
      <c r="W101" s="51" t="str">
        <f t="shared" si="12"/>
        <v>Inactive</v>
      </c>
      <c r="X101" s="44"/>
    </row>
    <row r="102" spans="1:24" ht="15.75" hidden="1" x14ac:dyDescent="0.25">
      <c r="A102" s="42" t="str">
        <v>qqqqqqqq</v>
      </c>
      <c r="B102" s="47" t="s">
        <v>1267</v>
      </c>
      <c r="C102" s="47" t="s">
        <v>1268</v>
      </c>
      <c r="D102" s="142"/>
      <c r="E102" s="44">
        <f t="shared" si="7"/>
        <v>0</v>
      </c>
      <c r="F102" s="44">
        <f>SUMIFS(ProductionLines!$H:$H,ProductionLines!$C:$C,'Daily Pork Products Stocks'!$B102,ProductionLines!$K:$K,'Daily Pork Products Stocks'!$A102,ProductionLines!$E:$E,"&lt;&gt;Intake")</f>
        <v>0</v>
      </c>
      <c r="G102" s="57"/>
      <c r="H102" s="44">
        <f>SUMIFS(ProductionLines!$H:$H,ProductionLines!$C:$C,'Daily Pork Products Stocks'!$B102,ProductionLines!$K:$K,'Daily Pork Products Stocks'!$A102,ProductionLines!$E:$E,"Intake")</f>
        <v>0</v>
      </c>
      <c r="I102" s="148"/>
      <c r="J102" s="148"/>
      <c r="K102" s="148"/>
      <c r="L102" s="152"/>
      <c r="M102" s="44">
        <f>SUMIFS(TransfersEntries!$F:$F,TransfersEntries!$B:$B,$B102,TransfersEntries!$L:$L,"&gt;="&amp;'Daily Pork Products Stocks'!A102+0.25,TransfersEntries!$L:$L,"&lt;="&amp;'Daily Pork Products Stocks'!A102+1.25,TransfersEntries!$D:$D,"2055")</f>
        <v>0</v>
      </c>
      <c r="N102" s="44">
        <f>SUMIFS(TransfersEntries!$F:$F,TransfersEntries!$B:$B,INDEX(ItemTable!$A:$A,MATCH('Daily Pork Products Stocks'!B102,ItemTable!$B:$B,0)),TransfersEntries!$L:$L,"&gt;="&amp;'Daily Pork Products Stocks'!A102+0.25,TransfersEntries!$L:$L,"&lt;="&amp;'Daily Pork Products Stocks'!A102+1.25,TransfersEntries!$D:$D,"3535")</f>
        <v>0</v>
      </c>
      <c r="O102" s="44">
        <f>SUMIFS(TransfersEntries!$F:$F,TransfersEntries!$B:$B,INDEX(ItemTable!$A:$A,MATCH('Daily Pork Products Stocks'!B102,ItemTable!$B:$B,0)),TransfersEntries!$L:$L,"&gt;="&amp;'Daily Pork Products Stocks'!A102+0.25,TransfersEntries!$L:$L,"&lt;="&amp;'Daily Pork Products Stocks'!A102+1.25,TransfersEntries!$D:$D,"3600")</f>
        <v>0</v>
      </c>
      <c r="P102" s="44">
        <f t="shared" si="8"/>
        <v>0</v>
      </c>
      <c r="Q102" s="44">
        <f t="shared" si="9"/>
        <v>0</v>
      </c>
      <c r="R102" s="148"/>
      <c r="S102" s="148"/>
      <c r="T102" s="44">
        <f t="shared" si="13"/>
        <v>0</v>
      </c>
      <c r="U102" s="44">
        <f t="shared" si="10"/>
        <v>0</v>
      </c>
      <c r="V102" s="44">
        <f t="shared" si="11"/>
        <v>0</v>
      </c>
      <c r="W102" s="51" t="str">
        <f t="shared" si="12"/>
        <v>Inactive</v>
      </c>
      <c r="X102" s="44"/>
    </row>
    <row r="103" spans="1:24" ht="15.75" hidden="1" x14ac:dyDescent="0.25">
      <c r="A103" s="42" t="str">
        <v>qqqqqqqq</v>
      </c>
      <c r="B103" s="45" t="s">
        <v>1269</v>
      </c>
      <c r="C103" s="45" t="s">
        <v>1270</v>
      </c>
      <c r="D103" s="142"/>
      <c r="E103" s="44">
        <f t="shared" si="7"/>
        <v>0</v>
      </c>
      <c r="F103" s="44">
        <f>SUMIFS(ProductionLines!$H:$H,ProductionLines!$C:$C,'Daily Pork Products Stocks'!$B103,ProductionLines!$K:$K,'Daily Pork Products Stocks'!$A103,ProductionLines!$E:$E,"&lt;&gt;Intake")</f>
        <v>0</v>
      </c>
      <c r="G103" s="57"/>
      <c r="H103" s="44">
        <f>SUMIFS(ProductionLines!$H:$H,ProductionLines!$C:$C,'Daily Pork Products Stocks'!$B103,ProductionLines!$K:$K,'Daily Pork Products Stocks'!$A103,ProductionLines!$E:$E,"Intake")</f>
        <v>0</v>
      </c>
      <c r="I103" s="148"/>
      <c r="J103" s="148"/>
      <c r="K103" s="148"/>
      <c r="L103" s="152"/>
      <c r="M103" s="44">
        <f>SUMIFS(TransfersEntries!$F:$F,TransfersEntries!$B:$B,$B103,TransfersEntries!$L:$L,"&gt;="&amp;'Daily Pork Products Stocks'!A103+0.25,TransfersEntries!$L:$L,"&lt;="&amp;'Daily Pork Products Stocks'!A103+1.25,TransfersEntries!$D:$D,"2055")</f>
        <v>0</v>
      </c>
      <c r="N103" s="44">
        <f>SUMIFS(TransfersEntries!$F:$F,TransfersEntries!$B:$B,INDEX(ItemTable!$A:$A,MATCH('Daily Pork Products Stocks'!B103,ItemTable!$B:$B,0)),TransfersEntries!$L:$L,"&gt;="&amp;'Daily Pork Products Stocks'!A103+0.25,TransfersEntries!$L:$L,"&lt;="&amp;'Daily Pork Products Stocks'!A103+1.25,TransfersEntries!$D:$D,"3535")</f>
        <v>0</v>
      </c>
      <c r="O103" s="44">
        <f>SUMIFS(TransfersEntries!$F:$F,TransfersEntries!$B:$B,INDEX(ItemTable!$A:$A,MATCH('Daily Pork Products Stocks'!B103,ItemTable!$B:$B,0)),TransfersEntries!$L:$L,"&gt;="&amp;'Daily Pork Products Stocks'!A103+0.25,TransfersEntries!$L:$L,"&lt;="&amp;'Daily Pork Products Stocks'!A103+1.25,TransfersEntries!$D:$D,"3600")</f>
        <v>0</v>
      </c>
      <c r="P103" s="44">
        <f t="shared" si="8"/>
        <v>0</v>
      </c>
      <c r="Q103" s="44">
        <f t="shared" si="9"/>
        <v>0</v>
      </c>
      <c r="R103" s="148"/>
      <c r="S103" s="148"/>
      <c r="T103" s="44">
        <f t="shared" si="13"/>
        <v>0</v>
      </c>
      <c r="U103" s="44">
        <f t="shared" si="10"/>
        <v>0</v>
      </c>
      <c r="V103" s="44">
        <f t="shared" si="11"/>
        <v>0</v>
      </c>
      <c r="W103" s="51" t="str">
        <f t="shared" si="12"/>
        <v>Inactive</v>
      </c>
      <c r="X103" s="44"/>
    </row>
    <row r="104" spans="1:24" ht="15.75" hidden="1" x14ac:dyDescent="0.25">
      <c r="A104" s="42" t="str">
        <v>qqqqqqqq</v>
      </c>
      <c r="B104" s="47" t="s">
        <v>100</v>
      </c>
      <c r="C104" s="47" t="s">
        <v>1271</v>
      </c>
      <c r="D104" s="142"/>
      <c r="E104" s="44">
        <f t="shared" si="7"/>
        <v>0</v>
      </c>
      <c r="F104" s="44">
        <f>SUMIFS(ProductionLines!$H:$H,ProductionLines!$C:$C,'Daily Pork Products Stocks'!$B104,ProductionLines!$K:$K,'Daily Pork Products Stocks'!$A104,ProductionLines!$E:$E,"&lt;&gt;Intake")</f>
        <v>0</v>
      </c>
      <c r="G104" s="57"/>
      <c r="H104" s="44">
        <f>SUMIFS(ProductionLines!$H:$H,ProductionLines!$C:$C,'Daily Pork Products Stocks'!$B104,ProductionLines!$K:$K,'Daily Pork Products Stocks'!$A104,ProductionLines!$E:$E,"Intake")</f>
        <v>0</v>
      </c>
      <c r="I104" s="148"/>
      <c r="J104" s="148"/>
      <c r="K104" s="148"/>
      <c r="L104" s="152"/>
      <c r="M104" s="44">
        <f>SUMIFS(TransfersEntries!$F:$F,TransfersEntries!$B:$B,$B104,TransfersEntries!$L:$L,"&gt;="&amp;'Daily Pork Products Stocks'!A104+0.25,TransfersEntries!$L:$L,"&lt;="&amp;'Daily Pork Products Stocks'!A104+1.25,TransfersEntries!$D:$D,"2055")</f>
        <v>0</v>
      </c>
      <c r="N104" s="44">
        <f>SUMIFS(TransfersEntries!$F:$F,TransfersEntries!$B:$B,INDEX(ItemTable!$A:$A,MATCH('Daily Pork Products Stocks'!B104,ItemTable!$B:$B,0)),TransfersEntries!$L:$L,"&gt;="&amp;'Daily Pork Products Stocks'!A104+0.25,TransfersEntries!$L:$L,"&lt;="&amp;'Daily Pork Products Stocks'!A104+1.25,TransfersEntries!$D:$D,"3535")</f>
        <v>0</v>
      </c>
      <c r="O104" s="44">
        <f>SUMIFS(TransfersEntries!$F:$F,TransfersEntries!$B:$B,INDEX(ItemTable!$A:$A,MATCH('Daily Pork Products Stocks'!B104,ItemTable!$B:$B,0)),TransfersEntries!$L:$L,"&gt;="&amp;'Daily Pork Products Stocks'!A104+0.25,TransfersEntries!$L:$L,"&lt;="&amp;'Daily Pork Products Stocks'!A104+1.25,TransfersEntries!$D:$D,"3600")</f>
        <v>0</v>
      </c>
      <c r="P104" s="44">
        <f t="shared" si="8"/>
        <v>0</v>
      </c>
      <c r="Q104" s="44">
        <f t="shared" si="9"/>
        <v>0</v>
      </c>
      <c r="R104" s="148"/>
      <c r="S104" s="148"/>
      <c r="T104" s="44">
        <f t="shared" si="13"/>
        <v>0</v>
      </c>
      <c r="U104" s="44">
        <f t="shared" si="10"/>
        <v>0</v>
      </c>
      <c r="V104" s="44">
        <f t="shared" si="11"/>
        <v>0</v>
      </c>
      <c r="W104" s="51" t="str">
        <f t="shared" si="12"/>
        <v>Inactive</v>
      </c>
      <c r="X104" s="44"/>
    </row>
    <row r="105" spans="1:24" ht="15.75" hidden="1" x14ac:dyDescent="0.25">
      <c r="A105" s="42" t="str">
        <v>qqqqqqqq</v>
      </c>
      <c r="B105" s="47" t="s">
        <v>1272</v>
      </c>
      <c r="C105" s="47" t="s">
        <v>1273</v>
      </c>
      <c r="D105" s="142"/>
      <c r="E105" s="44">
        <f t="shared" si="7"/>
        <v>0</v>
      </c>
      <c r="F105" s="44">
        <f>SUMIFS(ProductionLines!$H:$H,ProductionLines!$C:$C,'Daily Pork Products Stocks'!$B105,ProductionLines!$K:$K,'Daily Pork Products Stocks'!$A105,ProductionLines!$E:$E,"&lt;&gt;Intake")</f>
        <v>0</v>
      </c>
      <c r="G105" s="57"/>
      <c r="H105" s="44">
        <f>SUMIFS(ProductionLines!$H:$H,ProductionLines!$C:$C,'Daily Pork Products Stocks'!$B105,ProductionLines!$K:$K,'Daily Pork Products Stocks'!$A105,ProductionLines!$E:$E,"Intake")</f>
        <v>0</v>
      </c>
      <c r="I105" s="148"/>
      <c r="J105" s="148"/>
      <c r="K105" s="148"/>
      <c r="L105" s="152"/>
      <c r="M105" s="44">
        <f>SUMIFS(TransfersEntries!$F:$F,TransfersEntries!$B:$B,$B105,TransfersEntries!$L:$L,"&gt;="&amp;'Daily Pork Products Stocks'!A105+0.25,TransfersEntries!$L:$L,"&lt;="&amp;'Daily Pork Products Stocks'!A105+1.25,TransfersEntries!$D:$D,"2055")</f>
        <v>0</v>
      </c>
      <c r="N105" s="44">
        <f>SUMIFS(TransfersEntries!$F:$F,TransfersEntries!$B:$B,INDEX(ItemTable!$A:$A,MATCH('Daily Pork Products Stocks'!B105,ItemTable!$B:$B,0)),TransfersEntries!$L:$L,"&gt;="&amp;'Daily Pork Products Stocks'!A105+0.25,TransfersEntries!$L:$L,"&lt;="&amp;'Daily Pork Products Stocks'!A105+1.25,TransfersEntries!$D:$D,"3535")</f>
        <v>0</v>
      </c>
      <c r="O105" s="44">
        <f>SUMIFS(TransfersEntries!$F:$F,TransfersEntries!$B:$B,INDEX(ItemTable!$A:$A,MATCH('Daily Pork Products Stocks'!B105,ItemTable!$B:$B,0)),TransfersEntries!$L:$L,"&gt;="&amp;'Daily Pork Products Stocks'!A105+0.25,TransfersEntries!$L:$L,"&lt;="&amp;'Daily Pork Products Stocks'!A105+1.25,TransfersEntries!$D:$D,"3600")</f>
        <v>0</v>
      </c>
      <c r="P105" s="44">
        <f t="shared" si="8"/>
        <v>0</v>
      </c>
      <c r="Q105" s="44">
        <f t="shared" si="9"/>
        <v>0</v>
      </c>
      <c r="R105" s="148"/>
      <c r="S105" s="148"/>
      <c r="T105" s="44">
        <f t="shared" si="13"/>
        <v>0</v>
      </c>
      <c r="U105" s="44">
        <f t="shared" si="10"/>
        <v>0</v>
      </c>
      <c r="V105" s="44">
        <f t="shared" si="11"/>
        <v>0</v>
      </c>
      <c r="W105" s="51" t="str">
        <f t="shared" si="12"/>
        <v>Inactive</v>
      </c>
      <c r="X105" s="44"/>
    </row>
    <row r="106" spans="1:24" ht="15.75" hidden="1" x14ac:dyDescent="0.25">
      <c r="A106" s="42" t="str">
        <v>qqqqqqqq</v>
      </c>
      <c r="B106" s="47" t="s">
        <v>102</v>
      </c>
      <c r="C106" s="47" t="s">
        <v>1274</v>
      </c>
      <c r="D106" s="142"/>
      <c r="E106" s="44">
        <f t="shared" si="7"/>
        <v>0</v>
      </c>
      <c r="F106" s="44">
        <f>SUMIFS(ProductionLines!$H:$H,ProductionLines!$C:$C,'Daily Pork Products Stocks'!$B106,ProductionLines!$K:$K,'Daily Pork Products Stocks'!$A106,ProductionLines!$E:$E,"&lt;&gt;Intake")</f>
        <v>0</v>
      </c>
      <c r="G106" s="57"/>
      <c r="H106" s="44">
        <f>SUMIFS(ProductionLines!$H:$H,ProductionLines!$C:$C,'Daily Pork Products Stocks'!$B106,ProductionLines!$K:$K,'Daily Pork Products Stocks'!$A106,ProductionLines!$E:$E,"Intake")</f>
        <v>0</v>
      </c>
      <c r="I106" s="148"/>
      <c r="J106" s="148"/>
      <c r="K106" s="148"/>
      <c r="L106" s="152"/>
      <c r="M106" s="44">
        <f>SUMIFS(TransfersEntries!$F:$F,TransfersEntries!$B:$B,$B106,TransfersEntries!$L:$L,"&gt;="&amp;'Daily Pork Products Stocks'!A106+0.25,TransfersEntries!$L:$L,"&lt;="&amp;'Daily Pork Products Stocks'!A106+1.25,TransfersEntries!$D:$D,"2055")</f>
        <v>0</v>
      </c>
      <c r="N106" s="44">
        <f>SUMIFS(TransfersEntries!$F:$F,TransfersEntries!$B:$B,INDEX(ItemTable!$A:$A,MATCH('Daily Pork Products Stocks'!B106,ItemTable!$B:$B,0)),TransfersEntries!$L:$L,"&gt;="&amp;'Daily Pork Products Stocks'!A106+0.25,TransfersEntries!$L:$L,"&lt;="&amp;'Daily Pork Products Stocks'!A106+1.25,TransfersEntries!$D:$D,"3535")</f>
        <v>0</v>
      </c>
      <c r="O106" s="44">
        <f>SUMIFS(TransfersEntries!$F:$F,TransfersEntries!$B:$B,INDEX(ItemTable!$A:$A,MATCH('Daily Pork Products Stocks'!B106,ItemTable!$B:$B,0)),TransfersEntries!$L:$L,"&gt;="&amp;'Daily Pork Products Stocks'!A106+0.25,TransfersEntries!$L:$L,"&lt;="&amp;'Daily Pork Products Stocks'!A106+1.25,TransfersEntries!$D:$D,"3600")</f>
        <v>0</v>
      </c>
      <c r="P106" s="44">
        <f t="shared" si="8"/>
        <v>0</v>
      </c>
      <c r="Q106" s="44">
        <f t="shared" si="9"/>
        <v>0</v>
      </c>
      <c r="R106" s="148"/>
      <c r="S106" s="148"/>
      <c r="T106" s="44">
        <f t="shared" si="13"/>
        <v>0</v>
      </c>
      <c r="U106" s="44">
        <f t="shared" si="10"/>
        <v>0</v>
      </c>
      <c r="V106" s="44">
        <f t="shared" si="11"/>
        <v>0</v>
      </c>
      <c r="W106" s="51" t="str">
        <f t="shared" si="12"/>
        <v>Inactive</v>
      </c>
      <c r="X106" s="44"/>
    </row>
    <row r="107" spans="1:24" ht="15.75" hidden="1" x14ac:dyDescent="0.25">
      <c r="A107" s="42" t="str">
        <v>qqqqqqqq</v>
      </c>
      <c r="B107" s="45" t="s">
        <v>1275</v>
      </c>
      <c r="C107" s="45" t="s">
        <v>1276</v>
      </c>
      <c r="D107" s="142"/>
      <c r="E107" s="44">
        <f t="shared" ref="E107:E165" si="14">D107</f>
        <v>0</v>
      </c>
      <c r="F107" s="44">
        <f>SUMIFS(ProductionLines!$H:$H,ProductionLines!$C:$C,'Daily Pork Products Stocks'!$B107,ProductionLines!$K:$K,'Daily Pork Products Stocks'!$A107,ProductionLines!$E:$E,"&lt;&gt;Intake")</f>
        <v>0</v>
      </c>
      <c r="G107" s="57"/>
      <c r="H107" s="44">
        <f>SUMIFS(ProductionLines!$H:$H,ProductionLines!$C:$C,'Daily Pork Products Stocks'!$B107,ProductionLines!$K:$K,'Daily Pork Products Stocks'!$A107,ProductionLines!$E:$E,"Intake")</f>
        <v>0</v>
      </c>
      <c r="I107" s="148"/>
      <c r="J107" s="148"/>
      <c r="K107" s="148"/>
      <c r="L107" s="152"/>
      <c r="M107" s="44">
        <f>SUMIFS(TransfersEntries!$F:$F,TransfersEntries!$B:$B,$B107,TransfersEntries!$L:$L,"&gt;="&amp;'Daily Pork Products Stocks'!A107+0.25,TransfersEntries!$L:$L,"&lt;="&amp;'Daily Pork Products Stocks'!A107+1.25,TransfersEntries!$D:$D,"2055")</f>
        <v>0</v>
      </c>
      <c r="N107" s="44">
        <f>SUMIFS(TransfersEntries!$F:$F,TransfersEntries!$B:$B,INDEX(ItemTable!$A:$A,MATCH('Daily Pork Products Stocks'!B107,ItemTable!$B:$B,0)),TransfersEntries!$L:$L,"&gt;="&amp;'Daily Pork Products Stocks'!A107+0.25,TransfersEntries!$L:$L,"&lt;="&amp;'Daily Pork Products Stocks'!A107+1.25,TransfersEntries!$D:$D,"3535")</f>
        <v>0</v>
      </c>
      <c r="O107" s="44">
        <f>SUMIFS(TransfersEntries!$F:$F,TransfersEntries!$B:$B,INDEX(ItemTable!$A:$A,MATCH('Daily Pork Products Stocks'!B107,ItemTable!$B:$B,0)),TransfersEntries!$L:$L,"&gt;="&amp;'Daily Pork Products Stocks'!A107+0.25,TransfersEntries!$L:$L,"&lt;="&amp;'Daily Pork Products Stocks'!A107+1.25,TransfersEntries!$D:$D,"3600")</f>
        <v>0</v>
      </c>
      <c r="P107" s="44">
        <f t="shared" ref="P107:P165" si="15">D107+F107+G107-SUM(H107:O107)</f>
        <v>0</v>
      </c>
      <c r="Q107" s="44">
        <f t="shared" ref="Q107:Q165" si="16">E107+F107+G107-SUM(H107:O107)</f>
        <v>0</v>
      </c>
      <c r="R107" s="148"/>
      <c r="S107" s="148"/>
      <c r="T107" s="44">
        <f t="shared" si="13"/>
        <v>0</v>
      </c>
      <c r="U107" s="44">
        <f t="shared" ref="U107:U165" si="17">T107-P107</f>
        <v>0</v>
      </c>
      <c r="V107" s="44">
        <f t="shared" ref="V107:V165" si="18">T107-Q107</f>
        <v>0</v>
      </c>
      <c r="W107" s="51" t="str">
        <f t="shared" si="12"/>
        <v>Inactive</v>
      </c>
      <c r="X107" s="44"/>
    </row>
    <row r="108" spans="1:24" ht="15.75" hidden="1" x14ac:dyDescent="0.25">
      <c r="A108" s="42" t="str">
        <v>qqqqqqqq</v>
      </c>
      <c r="B108" s="47" t="s">
        <v>1277</v>
      </c>
      <c r="C108" s="47" t="s">
        <v>1278</v>
      </c>
      <c r="D108" s="142"/>
      <c r="E108" s="44">
        <f t="shared" si="14"/>
        <v>0</v>
      </c>
      <c r="F108" s="44">
        <f>SUMIFS(ProductionLines!$H:$H,ProductionLines!$C:$C,'Daily Pork Products Stocks'!$B108,ProductionLines!$K:$K,'Daily Pork Products Stocks'!$A108,ProductionLines!$E:$E,"&lt;&gt;Intake")</f>
        <v>0</v>
      </c>
      <c r="G108" s="57"/>
      <c r="H108" s="44">
        <f>SUMIFS(ProductionLines!$H:$H,ProductionLines!$C:$C,'Daily Pork Products Stocks'!$B108,ProductionLines!$K:$K,'Daily Pork Products Stocks'!$A108,ProductionLines!$E:$E,"Intake")</f>
        <v>0</v>
      </c>
      <c r="I108" s="148"/>
      <c r="J108" s="148"/>
      <c r="K108" s="148"/>
      <c r="L108" s="152"/>
      <c r="M108" s="44">
        <f>SUMIFS(TransfersEntries!$F:$F,TransfersEntries!$B:$B,$B108,TransfersEntries!$L:$L,"&gt;="&amp;'Daily Pork Products Stocks'!A108+0.25,TransfersEntries!$L:$L,"&lt;="&amp;'Daily Pork Products Stocks'!A108+1.25,TransfersEntries!$D:$D,"2055")</f>
        <v>0</v>
      </c>
      <c r="N108" s="44">
        <f>SUMIFS(TransfersEntries!$F:$F,TransfersEntries!$B:$B,INDEX(ItemTable!$A:$A,MATCH('Daily Pork Products Stocks'!B108,ItemTable!$B:$B,0)),TransfersEntries!$L:$L,"&gt;="&amp;'Daily Pork Products Stocks'!A108+0.25,TransfersEntries!$L:$L,"&lt;="&amp;'Daily Pork Products Stocks'!A108+1.25,TransfersEntries!$D:$D,"3535")</f>
        <v>0</v>
      </c>
      <c r="O108" s="44">
        <f>SUMIFS(TransfersEntries!$F:$F,TransfersEntries!$B:$B,INDEX(ItemTable!$A:$A,MATCH('Daily Pork Products Stocks'!B108,ItemTable!$B:$B,0)),TransfersEntries!$L:$L,"&gt;="&amp;'Daily Pork Products Stocks'!A108+0.25,TransfersEntries!$L:$L,"&lt;="&amp;'Daily Pork Products Stocks'!A108+1.25,TransfersEntries!$D:$D,"3600")</f>
        <v>0</v>
      </c>
      <c r="P108" s="44">
        <f t="shared" si="15"/>
        <v>0</v>
      </c>
      <c r="Q108" s="44">
        <f t="shared" si="16"/>
        <v>0</v>
      </c>
      <c r="R108" s="148"/>
      <c r="S108" s="148"/>
      <c r="T108" s="44">
        <f t="shared" si="13"/>
        <v>0</v>
      </c>
      <c r="U108" s="44">
        <f t="shared" si="17"/>
        <v>0</v>
      </c>
      <c r="V108" s="44">
        <f t="shared" si="18"/>
        <v>0</v>
      </c>
      <c r="W108" s="51" t="str">
        <f t="shared" si="12"/>
        <v>Inactive</v>
      </c>
      <c r="X108" s="44"/>
    </row>
    <row r="109" spans="1:24" ht="15.75" hidden="1" x14ac:dyDescent="0.25">
      <c r="A109" s="42" t="str">
        <v>qqqqqqqq</v>
      </c>
      <c r="B109" s="47" t="s">
        <v>1279</v>
      </c>
      <c r="C109" s="47" t="s">
        <v>1280</v>
      </c>
      <c r="D109" s="142"/>
      <c r="E109" s="44">
        <f t="shared" si="14"/>
        <v>0</v>
      </c>
      <c r="F109" s="44">
        <f>SUMIFS(ProductionLines!$H:$H,ProductionLines!$C:$C,'Daily Pork Products Stocks'!$B109,ProductionLines!$K:$K,'Daily Pork Products Stocks'!$A109,ProductionLines!$E:$E,"&lt;&gt;Intake")</f>
        <v>0</v>
      </c>
      <c r="G109" s="57"/>
      <c r="H109" s="44">
        <f>SUMIFS(ProductionLines!$H:$H,ProductionLines!$C:$C,'Daily Pork Products Stocks'!$B109,ProductionLines!$K:$K,'Daily Pork Products Stocks'!$A109,ProductionLines!$E:$E,"Intake")</f>
        <v>0</v>
      </c>
      <c r="I109" s="148"/>
      <c r="J109" s="148"/>
      <c r="K109" s="148"/>
      <c r="L109" s="152"/>
      <c r="M109" s="44">
        <f>SUMIFS(TransfersEntries!$F:$F,TransfersEntries!$B:$B,$B109,TransfersEntries!$L:$L,"&gt;="&amp;'Daily Pork Products Stocks'!A109+0.25,TransfersEntries!$L:$L,"&lt;="&amp;'Daily Pork Products Stocks'!A109+1.25,TransfersEntries!$D:$D,"2055")</f>
        <v>0</v>
      </c>
      <c r="N109" s="44">
        <f>SUMIFS(TransfersEntries!$F:$F,TransfersEntries!$B:$B,INDEX(ItemTable!$A:$A,MATCH('Daily Pork Products Stocks'!B109,ItemTable!$B:$B,0)),TransfersEntries!$L:$L,"&gt;="&amp;'Daily Pork Products Stocks'!A109+0.25,TransfersEntries!$L:$L,"&lt;="&amp;'Daily Pork Products Stocks'!A109+1.25,TransfersEntries!$D:$D,"3535")</f>
        <v>0</v>
      </c>
      <c r="O109" s="44">
        <f>SUMIFS(TransfersEntries!$F:$F,TransfersEntries!$B:$B,INDEX(ItemTable!$A:$A,MATCH('Daily Pork Products Stocks'!B109,ItemTable!$B:$B,0)),TransfersEntries!$L:$L,"&gt;="&amp;'Daily Pork Products Stocks'!A109+0.25,TransfersEntries!$L:$L,"&lt;="&amp;'Daily Pork Products Stocks'!A109+1.25,TransfersEntries!$D:$D,"3600")</f>
        <v>0</v>
      </c>
      <c r="P109" s="44">
        <f t="shared" si="15"/>
        <v>0</v>
      </c>
      <c r="Q109" s="44">
        <f t="shared" si="16"/>
        <v>0</v>
      </c>
      <c r="R109" s="148"/>
      <c r="S109" s="148"/>
      <c r="T109" s="44">
        <f t="shared" si="13"/>
        <v>0</v>
      </c>
      <c r="U109" s="44">
        <f t="shared" si="17"/>
        <v>0</v>
      </c>
      <c r="V109" s="44">
        <f t="shared" si="18"/>
        <v>0</v>
      </c>
      <c r="W109" s="51" t="str">
        <f t="shared" si="12"/>
        <v>Inactive</v>
      </c>
      <c r="X109" s="44"/>
    </row>
    <row r="110" spans="1:24" ht="15.75" hidden="1" x14ac:dyDescent="0.25">
      <c r="A110" s="42" t="str">
        <v>qqqqqqqq</v>
      </c>
      <c r="B110" s="47" t="s">
        <v>1281</v>
      </c>
      <c r="C110" s="47" t="s">
        <v>1282</v>
      </c>
      <c r="D110" s="142"/>
      <c r="E110" s="44">
        <f t="shared" si="14"/>
        <v>0</v>
      </c>
      <c r="F110" s="44">
        <f>SUMIFS(ProductionLines!$H:$H,ProductionLines!$C:$C,'Daily Pork Products Stocks'!$B110,ProductionLines!$K:$K,'Daily Pork Products Stocks'!$A110,ProductionLines!$E:$E,"&lt;&gt;Intake")</f>
        <v>0</v>
      </c>
      <c r="G110" s="57"/>
      <c r="H110" s="44">
        <f>SUMIFS(ProductionLines!$H:$H,ProductionLines!$C:$C,'Daily Pork Products Stocks'!$B110,ProductionLines!$K:$K,'Daily Pork Products Stocks'!$A110,ProductionLines!$E:$E,"Intake")</f>
        <v>0</v>
      </c>
      <c r="I110" s="148"/>
      <c r="J110" s="148"/>
      <c r="K110" s="148"/>
      <c r="L110" s="152"/>
      <c r="M110" s="44">
        <f>SUMIFS(TransfersEntries!$F:$F,TransfersEntries!$B:$B,$B110,TransfersEntries!$L:$L,"&gt;="&amp;'Daily Pork Products Stocks'!A110+0.25,TransfersEntries!$L:$L,"&lt;="&amp;'Daily Pork Products Stocks'!A110+1.25,TransfersEntries!$D:$D,"2055")</f>
        <v>0</v>
      </c>
      <c r="N110" s="44">
        <f>SUMIFS(TransfersEntries!$F:$F,TransfersEntries!$B:$B,INDEX(ItemTable!$A:$A,MATCH('Daily Pork Products Stocks'!B110,ItemTable!$B:$B,0)),TransfersEntries!$L:$L,"&gt;="&amp;'Daily Pork Products Stocks'!A110+0.25,TransfersEntries!$L:$L,"&lt;="&amp;'Daily Pork Products Stocks'!A110+1.25,TransfersEntries!$D:$D,"3535")</f>
        <v>0</v>
      </c>
      <c r="O110" s="44">
        <f>SUMIFS(TransfersEntries!$F:$F,TransfersEntries!$B:$B,INDEX(ItemTable!$A:$A,MATCH('Daily Pork Products Stocks'!B110,ItemTable!$B:$B,0)),TransfersEntries!$L:$L,"&gt;="&amp;'Daily Pork Products Stocks'!A110+0.25,TransfersEntries!$L:$L,"&lt;="&amp;'Daily Pork Products Stocks'!A110+1.25,TransfersEntries!$D:$D,"3600")</f>
        <v>0</v>
      </c>
      <c r="P110" s="44">
        <f t="shared" si="15"/>
        <v>0</v>
      </c>
      <c r="Q110" s="44">
        <f t="shared" si="16"/>
        <v>0</v>
      </c>
      <c r="R110" s="148"/>
      <c r="S110" s="148"/>
      <c r="T110" s="44">
        <f t="shared" si="13"/>
        <v>0</v>
      </c>
      <c r="U110" s="44">
        <f t="shared" si="17"/>
        <v>0</v>
      </c>
      <c r="V110" s="44">
        <f t="shared" si="18"/>
        <v>0</v>
      </c>
      <c r="W110" s="51" t="str">
        <f t="shared" si="12"/>
        <v>Inactive</v>
      </c>
      <c r="X110" s="44"/>
    </row>
    <row r="111" spans="1:24" ht="15.75" hidden="1" x14ac:dyDescent="0.25">
      <c r="A111" s="42" t="str">
        <v>qqqqqqqq</v>
      </c>
      <c r="B111" s="45" t="s">
        <v>1283</v>
      </c>
      <c r="C111" s="45" t="s">
        <v>1284</v>
      </c>
      <c r="D111" s="142"/>
      <c r="E111" s="44">
        <f t="shared" si="14"/>
        <v>0</v>
      </c>
      <c r="F111" s="44">
        <f>SUMIFS(ProductionLines!$H:$H,ProductionLines!$C:$C,'Daily Pork Products Stocks'!$B111,ProductionLines!$K:$K,'Daily Pork Products Stocks'!$A111,ProductionLines!$E:$E,"&lt;&gt;Intake")</f>
        <v>0</v>
      </c>
      <c r="G111" s="57"/>
      <c r="H111" s="44">
        <f>SUMIFS(ProductionLines!$H:$H,ProductionLines!$C:$C,'Daily Pork Products Stocks'!$B111,ProductionLines!$K:$K,'Daily Pork Products Stocks'!$A111,ProductionLines!$E:$E,"Intake")</f>
        <v>0</v>
      </c>
      <c r="I111" s="148"/>
      <c r="J111" s="148"/>
      <c r="K111" s="148"/>
      <c r="L111" s="152"/>
      <c r="M111" s="44">
        <f>SUMIFS(TransfersEntries!$F:$F,TransfersEntries!$B:$B,$B111,TransfersEntries!$L:$L,"&gt;="&amp;'Daily Pork Products Stocks'!A111+0.25,TransfersEntries!$L:$L,"&lt;="&amp;'Daily Pork Products Stocks'!A111+1.25,TransfersEntries!$D:$D,"2055")</f>
        <v>0</v>
      </c>
      <c r="N111" s="44">
        <f>SUMIFS(TransfersEntries!$F:$F,TransfersEntries!$B:$B,INDEX(ItemTable!$A:$A,MATCH('Daily Pork Products Stocks'!B111,ItemTable!$B:$B,0)),TransfersEntries!$L:$L,"&gt;="&amp;'Daily Pork Products Stocks'!A111+0.25,TransfersEntries!$L:$L,"&lt;="&amp;'Daily Pork Products Stocks'!A111+1.25,TransfersEntries!$D:$D,"3535")</f>
        <v>0</v>
      </c>
      <c r="O111" s="44">
        <f>SUMIFS(TransfersEntries!$F:$F,TransfersEntries!$B:$B,INDEX(ItemTable!$A:$A,MATCH('Daily Pork Products Stocks'!B111,ItemTable!$B:$B,0)),TransfersEntries!$L:$L,"&gt;="&amp;'Daily Pork Products Stocks'!A111+0.25,TransfersEntries!$L:$L,"&lt;="&amp;'Daily Pork Products Stocks'!A111+1.25,TransfersEntries!$D:$D,"3600")</f>
        <v>0</v>
      </c>
      <c r="P111" s="44">
        <f t="shared" si="15"/>
        <v>0</v>
      </c>
      <c r="Q111" s="44">
        <f t="shared" si="16"/>
        <v>0</v>
      </c>
      <c r="R111" s="148"/>
      <c r="S111" s="148"/>
      <c r="T111" s="44">
        <f t="shared" si="13"/>
        <v>0</v>
      </c>
      <c r="U111" s="44">
        <f t="shared" si="17"/>
        <v>0</v>
      </c>
      <c r="V111" s="44">
        <f t="shared" si="18"/>
        <v>0</v>
      </c>
      <c r="W111" s="51" t="str">
        <f t="shared" si="12"/>
        <v>Inactive</v>
      </c>
      <c r="X111" s="44"/>
    </row>
    <row r="112" spans="1:24" ht="15.75" hidden="1" x14ac:dyDescent="0.25">
      <c r="A112" s="42" t="str">
        <v>qqqqqqqq</v>
      </c>
      <c r="B112" s="47" t="s">
        <v>1285</v>
      </c>
      <c r="C112" s="47" t="s">
        <v>1286</v>
      </c>
      <c r="D112" s="142"/>
      <c r="E112" s="44">
        <f t="shared" si="14"/>
        <v>0</v>
      </c>
      <c r="F112" s="44">
        <f>SUMIFS(ProductionLines!$H:$H,ProductionLines!$C:$C,'Daily Pork Products Stocks'!$B112,ProductionLines!$K:$K,'Daily Pork Products Stocks'!$A112,ProductionLines!$E:$E,"&lt;&gt;Intake")</f>
        <v>0</v>
      </c>
      <c r="G112" s="57"/>
      <c r="H112" s="44">
        <f>SUMIFS(ProductionLines!$H:$H,ProductionLines!$C:$C,'Daily Pork Products Stocks'!$B112,ProductionLines!$K:$K,'Daily Pork Products Stocks'!$A112,ProductionLines!$E:$E,"Intake")</f>
        <v>0</v>
      </c>
      <c r="I112" s="148"/>
      <c r="J112" s="148"/>
      <c r="K112" s="148"/>
      <c r="L112" s="152"/>
      <c r="M112" s="44">
        <f>SUMIFS(TransfersEntries!$F:$F,TransfersEntries!$B:$B,$B112,TransfersEntries!$L:$L,"&gt;="&amp;'Daily Pork Products Stocks'!A112+0.25,TransfersEntries!$L:$L,"&lt;="&amp;'Daily Pork Products Stocks'!A112+1.25,TransfersEntries!$D:$D,"2055")</f>
        <v>0</v>
      </c>
      <c r="N112" s="44">
        <f>SUMIFS(TransfersEntries!$F:$F,TransfersEntries!$B:$B,INDEX(ItemTable!$A:$A,MATCH('Daily Pork Products Stocks'!B112,ItemTable!$B:$B,0)),TransfersEntries!$L:$L,"&gt;="&amp;'Daily Pork Products Stocks'!A112+0.25,TransfersEntries!$L:$L,"&lt;="&amp;'Daily Pork Products Stocks'!A112+1.25,TransfersEntries!$D:$D,"3535")</f>
        <v>0</v>
      </c>
      <c r="O112" s="44">
        <f>SUMIFS(TransfersEntries!$F:$F,TransfersEntries!$B:$B,INDEX(ItemTable!$A:$A,MATCH('Daily Pork Products Stocks'!B112,ItemTable!$B:$B,0)),TransfersEntries!$L:$L,"&gt;="&amp;'Daily Pork Products Stocks'!A112+0.25,TransfersEntries!$L:$L,"&lt;="&amp;'Daily Pork Products Stocks'!A112+1.25,TransfersEntries!$D:$D,"3600")</f>
        <v>0</v>
      </c>
      <c r="P112" s="44">
        <f t="shared" si="15"/>
        <v>0</v>
      </c>
      <c r="Q112" s="44">
        <f t="shared" si="16"/>
        <v>0</v>
      </c>
      <c r="R112" s="148"/>
      <c r="S112" s="148"/>
      <c r="T112" s="44">
        <f t="shared" si="13"/>
        <v>0</v>
      </c>
      <c r="U112" s="44">
        <f t="shared" si="17"/>
        <v>0</v>
      </c>
      <c r="V112" s="44">
        <f t="shared" si="18"/>
        <v>0</v>
      </c>
      <c r="W112" s="51" t="str">
        <f t="shared" si="12"/>
        <v>Inactive</v>
      </c>
      <c r="X112" s="44"/>
    </row>
    <row r="113" spans="1:24" ht="15.75" hidden="1" x14ac:dyDescent="0.25">
      <c r="A113" s="42" t="str">
        <v>qqqqqqqq</v>
      </c>
      <c r="B113" s="47" t="s">
        <v>1287</v>
      </c>
      <c r="C113" s="47" t="s">
        <v>1288</v>
      </c>
      <c r="D113" s="142"/>
      <c r="E113" s="44">
        <f t="shared" si="14"/>
        <v>0</v>
      </c>
      <c r="F113" s="44">
        <f>SUMIFS(ProductionLines!$H:$H,ProductionLines!$C:$C,'Daily Pork Products Stocks'!$B113,ProductionLines!$K:$K,'Daily Pork Products Stocks'!$A113,ProductionLines!$E:$E,"&lt;&gt;Intake")</f>
        <v>0</v>
      </c>
      <c r="G113" s="57"/>
      <c r="H113" s="44">
        <f>SUMIFS(ProductionLines!$H:$H,ProductionLines!$C:$C,'Daily Pork Products Stocks'!$B113,ProductionLines!$K:$K,'Daily Pork Products Stocks'!$A113,ProductionLines!$E:$E,"Intake")</f>
        <v>0</v>
      </c>
      <c r="I113" s="148"/>
      <c r="J113" s="148"/>
      <c r="K113" s="148"/>
      <c r="L113" s="152"/>
      <c r="M113" s="44">
        <f>SUMIFS(TransfersEntries!$F:$F,TransfersEntries!$B:$B,$B113,TransfersEntries!$L:$L,"&gt;="&amp;'Daily Pork Products Stocks'!A113+0.25,TransfersEntries!$L:$L,"&lt;="&amp;'Daily Pork Products Stocks'!A113+1.25,TransfersEntries!$D:$D,"2055")</f>
        <v>0</v>
      </c>
      <c r="N113" s="44">
        <f>SUMIFS(TransfersEntries!$F:$F,TransfersEntries!$B:$B,INDEX(ItemTable!$A:$A,MATCH('Daily Pork Products Stocks'!B113,ItemTable!$B:$B,0)),TransfersEntries!$L:$L,"&gt;="&amp;'Daily Pork Products Stocks'!A113+0.25,TransfersEntries!$L:$L,"&lt;="&amp;'Daily Pork Products Stocks'!A113+1.25,TransfersEntries!$D:$D,"3535")</f>
        <v>0</v>
      </c>
      <c r="O113" s="44">
        <f>SUMIFS(TransfersEntries!$F:$F,TransfersEntries!$B:$B,INDEX(ItemTable!$A:$A,MATCH('Daily Pork Products Stocks'!B113,ItemTable!$B:$B,0)),TransfersEntries!$L:$L,"&gt;="&amp;'Daily Pork Products Stocks'!A113+0.25,TransfersEntries!$L:$L,"&lt;="&amp;'Daily Pork Products Stocks'!A113+1.25,TransfersEntries!$D:$D,"3600")</f>
        <v>0</v>
      </c>
      <c r="P113" s="44">
        <f t="shared" si="15"/>
        <v>0</v>
      </c>
      <c r="Q113" s="44">
        <f t="shared" si="16"/>
        <v>0</v>
      </c>
      <c r="R113" s="148"/>
      <c r="S113" s="148"/>
      <c r="T113" s="44">
        <f t="shared" si="13"/>
        <v>0</v>
      </c>
      <c r="U113" s="44">
        <f t="shared" si="17"/>
        <v>0</v>
      </c>
      <c r="V113" s="44">
        <f t="shared" si="18"/>
        <v>0</v>
      </c>
      <c r="W113" s="51" t="str">
        <f t="shared" si="12"/>
        <v>Inactive</v>
      </c>
      <c r="X113" s="44"/>
    </row>
    <row r="114" spans="1:24" ht="15.75" hidden="1" x14ac:dyDescent="0.25">
      <c r="A114" s="42" t="str">
        <v>qqqqqqqq</v>
      </c>
      <c r="B114" s="47" t="s">
        <v>183</v>
      </c>
      <c r="C114" s="47" t="s">
        <v>1289</v>
      </c>
      <c r="D114" s="142"/>
      <c r="E114" s="44">
        <f t="shared" si="14"/>
        <v>0</v>
      </c>
      <c r="F114" s="44">
        <f>SUMIFS(ProductionLines!$H:$H,ProductionLines!$C:$C,'Daily Pork Products Stocks'!$B114,ProductionLines!$K:$K,'Daily Pork Products Stocks'!$A114,ProductionLines!$E:$E,"&lt;&gt;Intake")</f>
        <v>0</v>
      </c>
      <c r="G114" s="57"/>
      <c r="H114" s="44">
        <f>SUMIFS(ProductionLines!$H:$H,ProductionLines!$C:$C,'Daily Pork Products Stocks'!$B114,ProductionLines!$K:$K,'Daily Pork Products Stocks'!$A114,ProductionLines!$E:$E,"Intake")</f>
        <v>0</v>
      </c>
      <c r="I114" s="148"/>
      <c r="J114" s="148"/>
      <c r="K114" s="148"/>
      <c r="L114" s="152"/>
      <c r="M114" s="44">
        <f>SUMIFS(TransfersEntries!$F:$F,TransfersEntries!$B:$B,$B114,TransfersEntries!$L:$L,"&gt;="&amp;'Daily Pork Products Stocks'!A114+0.25,TransfersEntries!$L:$L,"&lt;="&amp;'Daily Pork Products Stocks'!A114+1.25,TransfersEntries!$D:$D,"2055")</f>
        <v>0</v>
      </c>
      <c r="N114" s="44">
        <f>SUMIFS(TransfersEntries!$F:$F,TransfersEntries!$B:$B,INDEX(ItemTable!$A:$A,MATCH('Daily Pork Products Stocks'!B114,ItemTable!$B:$B,0)),TransfersEntries!$L:$L,"&gt;="&amp;'Daily Pork Products Stocks'!A114+0.25,TransfersEntries!$L:$L,"&lt;="&amp;'Daily Pork Products Stocks'!A114+1.25,TransfersEntries!$D:$D,"3535")</f>
        <v>0</v>
      </c>
      <c r="O114" s="44">
        <f>SUMIFS(TransfersEntries!$F:$F,TransfersEntries!$B:$B,INDEX(ItemTable!$A:$A,MATCH('Daily Pork Products Stocks'!B114,ItemTable!$B:$B,0)),TransfersEntries!$L:$L,"&gt;="&amp;'Daily Pork Products Stocks'!A114+0.25,TransfersEntries!$L:$L,"&lt;="&amp;'Daily Pork Products Stocks'!A114+1.25,TransfersEntries!$D:$D,"3600")</f>
        <v>0</v>
      </c>
      <c r="P114" s="44">
        <f t="shared" si="15"/>
        <v>0</v>
      </c>
      <c r="Q114" s="44">
        <f t="shared" si="16"/>
        <v>0</v>
      </c>
      <c r="R114" s="148"/>
      <c r="S114" s="148"/>
      <c r="T114" s="44">
        <f t="shared" si="13"/>
        <v>0</v>
      </c>
      <c r="U114" s="44">
        <f t="shared" si="17"/>
        <v>0</v>
      </c>
      <c r="V114" s="44">
        <f t="shared" si="18"/>
        <v>0</v>
      </c>
      <c r="W114" s="51" t="str">
        <f t="shared" si="12"/>
        <v>Inactive</v>
      </c>
      <c r="X114" s="44"/>
    </row>
    <row r="115" spans="1:24" ht="15.75" hidden="1" x14ac:dyDescent="0.25">
      <c r="A115" s="42" t="str">
        <v>qqqqqqqq</v>
      </c>
      <c r="B115" s="45" t="s">
        <v>1290</v>
      </c>
      <c r="C115" s="45" t="s">
        <v>1291</v>
      </c>
      <c r="D115" s="142"/>
      <c r="E115" s="44">
        <f t="shared" si="14"/>
        <v>0</v>
      </c>
      <c r="F115" s="44">
        <f>SUMIFS(ProductionLines!$H:$H,ProductionLines!$C:$C,'Daily Pork Products Stocks'!$B115,ProductionLines!$K:$K,'Daily Pork Products Stocks'!$A115,ProductionLines!$E:$E,"&lt;&gt;Intake")</f>
        <v>0</v>
      </c>
      <c r="G115" s="57"/>
      <c r="H115" s="44">
        <f>SUMIFS(ProductionLines!$H:$H,ProductionLines!$C:$C,'Daily Pork Products Stocks'!$B115,ProductionLines!$K:$K,'Daily Pork Products Stocks'!$A115,ProductionLines!$E:$E,"Intake")</f>
        <v>0</v>
      </c>
      <c r="I115" s="148"/>
      <c r="J115" s="148"/>
      <c r="K115" s="148"/>
      <c r="L115" s="152"/>
      <c r="M115" s="44">
        <f>SUMIFS(TransfersEntries!$F:$F,TransfersEntries!$B:$B,$B115,TransfersEntries!$L:$L,"&gt;="&amp;'Daily Pork Products Stocks'!A115+0.25,TransfersEntries!$L:$L,"&lt;="&amp;'Daily Pork Products Stocks'!A115+1.25,TransfersEntries!$D:$D,"2055")</f>
        <v>0</v>
      </c>
      <c r="N115" s="44">
        <f>SUMIFS(TransfersEntries!$F:$F,TransfersEntries!$B:$B,INDEX(ItemTable!$A:$A,MATCH('Daily Pork Products Stocks'!B115,ItemTable!$B:$B,0)),TransfersEntries!$L:$L,"&gt;="&amp;'Daily Pork Products Stocks'!A115+0.25,TransfersEntries!$L:$L,"&lt;="&amp;'Daily Pork Products Stocks'!A115+1.25,TransfersEntries!$D:$D,"3535")</f>
        <v>0</v>
      </c>
      <c r="O115" s="44">
        <f>SUMIFS(TransfersEntries!$F:$F,TransfersEntries!$B:$B,INDEX(ItemTable!$A:$A,MATCH('Daily Pork Products Stocks'!B115,ItemTable!$B:$B,0)),TransfersEntries!$L:$L,"&gt;="&amp;'Daily Pork Products Stocks'!A115+0.25,TransfersEntries!$L:$L,"&lt;="&amp;'Daily Pork Products Stocks'!A115+1.25,TransfersEntries!$D:$D,"3600")</f>
        <v>0</v>
      </c>
      <c r="P115" s="44">
        <f t="shared" si="15"/>
        <v>0</v>
      </c>
      <c r="Q115" s="44">
        <f t="shared" si="16"/>
        <v>0</v>
      </c>
      <c r="R115" s="148"/>
      <c r="S115" s="148"/>
      <c r="T115" s="44">
        <f t="shared" si="13"/>
        <v>0</v>
      </c>
      <c r="U115" s="44">
        <f t="shared" si="17"/>
        <v>0</v>
      </c>
      <c r="V115" s="44">
        <f t="shared" si="18"/>
        <v>0</v>
      </c>
      <c r="W115" s="51" t="str">
        <f t="shared" si="12"/>
        <v>Inactive</v>
      </c>
      <c r="X115" s="44"/>
    </row>
    <row r="116" spans="1:24" ht="15.75" hidden="1" x14ac:dyDescent="0.25">
      <c r="A116" s="42" t="str">
        <v>qqqqqqqq</v>
      </c>
      <c r="B116" s="47" t="s">
        <v>1295</v>
      </c>
      <c r="C116" s="47" t="s">
        <v>1296</v>
      </c>
      <c r="D116" s="142"/>
      <c r="E116" s="44">
        <f t="shared" si="14"/>
        <v>0</v>
      </c>
      <c r="F116" s="44">
        <f>SUMIFS(ProductionLines!$H:$H,ProductionLines!$C:$C,'Daily Pork Products Stocks'!$B116,ProductionLines!$K:$K,'Daily Pork Products Stocks'!$A116,ProductionLines!$E:$E,"&lt;&gt;Intake")</f>
        <v>0</v>
      </c>
      <c r="G116" s="57"/>
      <c r="H116" s="44">
        <f>SUMIFS(ProductionLines!$H:$H,ProductionLines!$C:$C,'Daily Pork Products Stocks'!$B116,ProductionLines!$K:$K,'Daily Pork Products Stocks'!$A116,ProductionLines!$E:$E,"Intake")</f>
        <v>0</v>
      </c>
      <c r="I116" s="148"/>
      <c r="J116" s="148"/>
      <c r="K116" s="148"/>
      <c r="L116" s="152"/>
      <c r="M116" s="44">
        <f>SUMIFS(TransfersEntries!$F:$F,TransfersEntries!$B:$B,$B116,TransfersEntries!$L:$L,"&gt;="&amp;'Daily Pork Products Stocks'!A116+0.25,TransfersEntries!$L:$L,"&lt;="&amp;'Daily Pork Products Stocks'!A116+1.25,TransfersEntries!$D:$D,"2055")</f>
        <v>0</v>
      </c>
      <c r="N116" s="44">
        <f>SUMIFS(TransfersEntries!$F:$F,TransfersEntries!$B:$B,INDEX(ItemTable!$A:$A,MATCH('Daily Pork Products Stocks'!B116,ItemTable!$B:$B,0)),TransfersEntries!$L:$L,"&gt;="&amp;'Daily Pork Products Stocks'!A116+0.25,TransfersEntries!$L:$L,"&lt;="&amp;'Daily Pork Products Stocks'!A116+1.25,TransfersEntries!$D:$D,"3535")</f>
        <v>0</v>
      </c>
      <c r="O116" s="44">
        <f>SUMIFS(TransfersEntries!$F:$F,TransfersEntries!$B:$B,INDEX(ItemTable!$A:$A,MATCH('Daily Pork Products Stocks'!B116,ItemTable!$B:$B,0)),TransfersEntries!$L:$L,"&gt;="&amp;'Daily Pork Products Stocks'!A116+0.25,TransfersEntries!$L:$L,"&lt;="&amp;'Daily Pork Products Stocks'!A116+1.25,TransfersEntries!$D:$D,"3600")</f>
        <v>0</v>
      </c>
      <c r="P116" s="44">
        <f t="shared" si="15"/>
        <v>0</v>
      </c>
      <c r="Q116" s="44">
        <f t="shared" si="16"/>
        <v>0</v>
      </c>
      <c r="R116" s="148"/>
      <c r="S116" s="148"/>
      <c r="T116" s="44">
        <f t="shared" si="13"/>
        <v>0</v>
      </c>
      <c r="U116" s="44">
        <f t="shared" si="17"/>
        <v>0</v>
      </c>
      <c r="V116" s="44">
        <f t="shared" si="18"/>
        <v>0</v>
      </c>
      <c r="W116" s="51" t="str">
        <f t="shared" si="12"/>
        <v>Inactive</v>
      </c>
      <c r="X116" s="44"/>
    </row>
    <row r="117" spans="1:24" ht="15.75" hidden="1" x14ac:dyDescent="0.25">
      <c r="A117" s="42" t="str">
        <v>qqqqqqqq</v>
      </c>
      <c r="B117" s="45" t="s">
        <v>1297</v>
      </c>
      <c r="C117" s="45" t="s">
        <v>1298</v>
      </c>
      <c r="D117" s="142"/>
      <c r="E117" s="44">
        <f t="shared" si="14"/>
        <v>0</v>
      </c>
      <c r="F117" s="44">
        <f>SUMIFS(ProductionLines!$H:$H,ProductionLines!$C:$C,'Daily Pork Products Stocks'!$B117,ProductionLines!$K:$K,'Daily Pork Products Stocks'!$A117,ProductionLines!$E:$E,"&lt;&gt;Intake")</f>
        <v>0</v>
      </c>
      <c r="G117" s="57"/>
      <c r="H117" s="44">
        <f>SUMIFS(ProductionLines!$H:$H,ProductionLines!$C:$C,'Daily Pork Products Stocks'!$B117,ProductionLines!$K:$K,'Daily Pork Products Stocks'!$A117,ProductionLines!$E:$E,"Intake")</f>
        <v>0</v>
      </c>
      <c r="I117" s="148"/>
      <c r="J117" s="148"/>
      <c r="K117" s="148"/>
      <c r="L117" s="152"/>
      <c r="M117" s="44">
        <f>SUMIFS(TransfersEntries!$F:$F,TransfersEntries!$B:$B,$B117,TransfersEntries!$L:$L,"&gt;="&amp;'Daily Pork Products Stocks'!A117+0.25,TransfersEntries!$L:$L,"&lt;="&amp;'Daily Pork Products Stocks'!A117+1.25,TransfersEntries!$D:$D,"2055")</f>
        <v>0</v>
      </c>
      <c r="N117" s="44">
        <f>SUMIFS(TransfersEntries!$F:$F,TransfersEntries!$B:$B,INDEX(ItemTable!$A:$A,MATCH('Daily Pork Products Stocks'!B117,ItemTable!$B:$B,0)),TransfersEntries!$L:$L,"&gt;="&amp;'Daily Pork Products Stocks'!A117+0.25,TransfersEntries!$L:$L,"&lt;="&amp;'Daily Pork Products Stocks'!A117+1.25,TransfersEntries!$D:$D,"3535")</f>
        <v>0</v>
      </c>
      <c r="O117" s="44">
        <f>SUMIFS(TransfersEntries!$F:$F,TransfersEntries!$B:$B,INDEX(ItemTable!$A:$A,MATCH('Daily Pork Products Stocks'!B117,ItemTable!$B:$B,0)),TransfersEntries!$L:$L,"&gt;="&amp;'Daily Pork Products Stocks'!A117+0.25,TransfersEntries!$L:$L,"&lt;="&amp;'Daily Pork Products Stocks'!A117+1.25,TransfersEntries!$D:$D,"3600")</f>
        <v>0</v>
      </c>
      <c r="P117" s="44">
        <f t="shared" si="15"/>
        <v>0</v>
      </c>
      <c r="Q117" s="44">
        <f t="shared" si="16"/>
        <v>0</v>
      </c>
      <c r="R117" s="148"/>
      <c r="S117" s="148"/>
      <c r="T117" s="44">
        <f t="shared" si="13"/>
        <v>0</v>
      </c>
      <c r="U117" s="44">
        <f t="shared" si="17"/>
        <v>0</v>
      </c>
      <c r="V117" s="44">
        <f t="shared" si="18"/>
        <v>0</v>
      </c>
      <c r="W117" s="51" t="str">
        <f t="shared" si="12"/>
        <v>Inactive</v>
      </c>
      <c r="X117" s="44"/>
    </row>
    <row r="118" spans="1:24" ht="15.75" hidden="1" x14ac:dyDescent="0.25">
      <c r="A118" s="42" t="str">
        <v>qqqqqqqq</v>
      </c>
      <c r="B118" s="47" t="s">
        <v>1299</v>
      </c>
      <c r="C118" s="47" t="s">
        <v>1300</v>
      </c>
      <c r="D118" s="142"/>
      <c r="E118" s="44">
        <f t="shared" si="14"/>
        <v>0</v>
      </c>
      <c r="F118" s="44">
        <f>SUMIFS(ProductionLines!$H:$H,ProductionLines!$C:$C,'Daily Pork Products Stocks'!$B118,ProductionLines!$K:$K,'Daily Pork Products Stocks'!$A118,ProductionLines!$E:$E,"&lt;&gt;Intake")</f>
        <v>0</v>
      </c>
      <c r="G118" s="57"/>
      <c r="H118" s="44">
        <f>SUMIFS(ProductionLines!$H:$H,ProductionLines!$C:$C,'Daily Pork Products Stocks'!$B118,ProductionLines!$K:$K,'Daily Pork Products Stocks'!$A118,ProductionLines!$E:$E,"Intake")</f>
        <v>0</v>
      </c>
      <c r="I118" s="148"/>
      <c r="J118" s="148"/>
      <c r="K118" s="148"/>
      <c r="L118" s="152"/>
      <c r="M118" s="44">
        <f>SUMIFS(TransfersEntries!$F:$F,TransfersEntries!$B:$B,$B118,TransfersEntries!$L:$L,"&gt;="&amp;'Daily Pork Products Stocks'!A118+0.25,TransfersEntries!$L:$L,"&lt;="&amp;'Daily Pork Products Stocks'!A118+1.25,TransfersEntries!$D:$D,"2055")</f>
        <v>0</v>
      </c>
      <c r="N118" s="44">
        <f>SUMIFS(TransfersEntries!$F:$F,TransfersEntries!$B:$B,INDEX(ItemTable!$A:$A,MATCH('Daily Pork Products Stocks'!B118,ItemTable!$B:$B,0)),TransfersEntries!$L:$L,"&gt;="&amp;'Daily Pork Products Stocks'!A118+0.25,TransfersEntries!$L:$L,"&lt;="&amp;'Daily Pork Products Stocks'!A118+1.25,TransfersEntries!$D:$D,"3535")</f>
        <v>0</v>
      </c>
      <c r="O118" s="44">
        <f>SUMIFS(TransfersEntries!$F:$F,TransfersEntries!$B:$B,INDEX(ItemTable!$A:$A,MATCH('Daily Pork Products Stocks'!B118,ItemTable!$B:$B,0)),TransfersEntries!$L:$L,"&gt;="&amp;'Daily Pork Products Stocks'!A118+0.25,TransfersEntries!$L:$L,"&lt;="&amp;'Daily Pork Products Stocks'!A118+1.25,TransfersEntries!$D:$D,"3600")</f>
        <v>0</v>
      </c>
      <c r="P118" s="44">
        <f t="shared" si="15"/>
        <v>0</v>
      </c>
      <c r="Q118" s="44">
        <f t="shared" si="16"/>
        <v>0</v>
      </c>
      <c r="R118" s="148"/>
      <c r="S118" s="148"/>
      <c r="T118" s="44">
        <f t="shared" si="13"/>
        <v>0</v>
      </c>
      <c r="U118" s="44">
        <f t="shared" si="17"/>
        <v>0</v>
      </c>
      <c r="V118" s="44">
        <f t="shared" si="18"/>
        <v>0</v>
      </c>
      <c r="W118" s="51" t="str">
        <f t="shared" si="12"/>
        <v>Inactive</v>
      </c>
      <c r="X118" s="44"/>
    </row>
    <row r="119" spans="1:24" ht="15.75" hidden="1" x14ac:dyDescent="0.25">
      <c r="A119" s="42" t="str">
        <v>qqqqqqqq</v>
      </c>
      <c r="B119" s="47" t="s">
        <v>111</v>
      </c>
      <c r="C119" s="47" t="s">
        <v>1301</v>
      </c>
      <c r="D119" s="142"/>
      <c r="E119" s="44">
        <f t="shared" si="14"/>
        <v>0</v>
      </c>
      <c r="F119" s="44">
        <f>SUMIFS(ProductionLines!$H:$H,ProductionLines!$C:$C,'Daily Pork Products Stocks'!$B119,ProductionLines!$K:$K,'Daily Pork Products Stocks'!$A119,ProductionLines!$E:$E,"&lt;&gt;Intake")</f>
        <v>0</v>
      </c>
      <c r="G119" s="57"/>
      <c r="H119" s="44">
        <f>SUMIFS(ProductionLines!$H:$H,ProductionLines!$C:$C,'Daily Pork Products Stocks'!$B119,ProductionLines!$K:$K,'Daily Pork Products Stocks'!$A119,ProductionLines!$E:$E,"Intake")</f>
        <v>0</v>
      </c>
      <c r="I119" s="148"/>
      <c r="J119" s="148"/>
      <c r="K119" s="148"/>
      <c r="L119" s="152"/>
      <c r="M119" s="44">
        <f>SUMIFS(TransfersEntries!$F:$F,TransfersEntries!$B:$B,$B119,TransfersEntries!$L:$L,"&gt;="&amp;'Daily Pork Products Stocks'!A119+0.25,TransfersEntries!$L:$L,"&lt;="&amp;'Daily Pork Products Stocks'!A119+1.25,TransfersEntries!$D:$D,"2055")</f>
        <v>0</v>
      </c>
      <c r="N119" s="44">
        <f>SUMIFS(TransfersEntries!$F:$F,TransfersEntries!$B:$B,INDEX(ItemTable!$A:$A,MATCH('Daily Pork Products Stocks'!B119,ItemTable!$B:$B,0)),TransfersEntries!$L:$L,"&gt;="&amp;'Daily Pork Products Stocks'!A119+0.25,TransfersEntries!$L:$L,"&lt;="&amp;'Daily Pork Products Stocks'!A119+1.25,TransfersEntries!$D:$D,"3535")</f>
        <v>0</v>
      </c>
      <c r="O119" s="44">
        <f>SUMIFS(TransfersEntries!$F:$F,TransfersEntries!$B:$B,INDEX(ItemTable!$A:$A,MATCH('Daily Pork Products Stocks'!B119,ItemTable!$B:$B,0)),TransfersEntries!$L:$L,"&gt;="&amp;'Daily Pork Products Stocks'!A119+0.25,TransfersEntries!$L:$L,"&lt;="&amp;'Daily Pork Products Stocks'!A119+1.25,TransfersEntries!$D:$D,"3600")</f>
        <v>0</v>
      </c>
      <c r="P119" s="44">
        <f t="shared" si="15"/>
        <v>0</v>
      </c>
      <c r="Q119" s="44">
        <f t="shared" si="16"/>
        <v>0</v>
      </c>
      <c r="R119" s="148"/>
      <c r="S119" s="148"/>
      <c r="T119" s="44">
        <f t="shared" si="13"/>
        <v>0</v>
      </c>
      <c r="U119" s="44">
        <f t="shared" si="17"/>
        <v>0</v>
      </c>
      <c r="V119" s="44">
        <f t="shared" si="18"/>
        <v>0</v>
      </c>
      <c r="W119" s="51" t="str">
        <f t="shared" si="12"/>
        <v>Inactive</v>
      </c>
      <c r="X119" s="44"/>
    </row>
    <row r="120" spans="1:24" ht="15.75" hidden="1" x14ac:dyDescent="0.25">
      <c r="A120" s="42" t="str">
        <v>qqqqqqqq</v>
      </c>
      <c r="B120" s="47" t="s">
        <v>112</v>
      </c>
      <c r="C120" s="47" t="s">
        <v>113</v>
      </c>
      <c r="D120" s="142"/>
      <c r="E120" s="44">
        <f t="shared" si="14"/>
        <v>0</v>
      </c>
      <c r="F120" s="44">
        <f>SUMIFS(ProductionLines!$H:$H,ProductionLines!$C:$C,'Daily Pork Products Stocks'!$B120,ProductionLines!$K:$K,'Daily Pork Products Stocks'!$A120,ProductionLines!$E:$E,"&lt;&gt;Intake")</f>
        <v>0</v>
      </c>
      <c r="G120" s="57"/>
      <c r="H120" s="44">
        <f>SUMIFS(ProductionLines!$H:$H,ProductionLines!$C:$C,'Daily Pork Products Stocks'!$B120,ProductionLines!$K:$K,'Daily Pork Products Stocks'!$A120,ProductionLines!$E:$E,"Intake")</f>
        <v>0</v>
      </c>
      <c r="I120" s="148"/>
      <c r="J120" s="148"/>
      <c r="K120" s="148"/>
      <c r="L120" s="152"/>
      <c r="M120" s="44">
        <f>SUMIFS(TransfersEntries!$F:$F,TransfersEntries!$B:$B,$B120,TransfersEntries!$L:$L,"&gt;="&amp;'Daily Pork Products Stocks'!A120+0.25,TransfersEntries!$L:$L,"&lt;="&amp;'Daily Pork Products Stocks'!A120+1.25,TransfersEntries!$D:$D,"2055")</f>
        <v>0</v>
      </c>
      <c r="N120" s="44">
        <f>SUMIFS(TransfersEntries!$F:$F,TransfersEntries!$B:$B,INDEX(ItemTable!$A:$A,MATCH('Daily Pork Products Stocks'!B120,ItemTable!$B:$B,0)),TransfersEntries!$L:$L,"&gt;="&amp;'Daily Pork Products Stocks'!A120+0.25,TransfersEntries!$L:$L,"&lt;="&amp;'Daily Pork Products Stocks'!A120+1.25,TransfersEntries!$D:$D,"3535")</f>
        <v>0</v>
      </c>
      <c r="O120" s="44">
        <f>SUMIFS(TransfersEntries!$F:$F,TransfersEntries!$B:$B,INDEX(ItemTable!$A:$A,MATCH('Daily Pork Products Stocks'!B120,ItemTable!$B:$B,0)),TransfersEntries!$L:$L,"&gt;="&amp;'Daily Pork Products Stocks'!A120+0.25,TransfersEntries!$L:$L,"&lt;="&amp;'Daily Pork Products Stocks'!A120+1.25,TransfersEntries!$D:$D,"3600")</f>
        <v>0</v>
      </c>
      <c r="P120" s="44">
        <f t="shared" si="15"/>
        <v>0</v>
      </c>
      <c r="Q120" s="44">
        <f t="shared" si="16"/>
        <v>0</v>
      </c>
      <c r="R120" s="148"/>
      <c r="S120" s="148"/>
      <c r="T120" s="44">
        <f t="shared" si="13"/>
        <v>0</v>
      </c>
      <c r="U120" s="44">
        <f t="shared" si="17"/>
        <v>0</v>
      </c>
      <c r="V120" s="44">
        <f t="shared" si="18"/>
        <v>0</v>
      </c>
      <c r="W120" s="51" t="str">
        <f t="shared" si="12"/>
        <v>Inactive</v>
      </c>
      <c r="X120" s="44"/>
    </row>
    <row r="121" spans="1:24" ht="15.75" hidden="1" x14ac:dyDescent="0.25">
      <c r="A121" s="42" t="str">
        <v>qqqqqqqq</v>
      </c>
      <c r="B121" s="45" t="s">
        <v>152</v>
      </c>
      <c r="C121" s="45" t="s">
        <v>1302</v>
      </c>
      <c r="D121" s="142"/>
      <c r="E121" s="44">
        <f t="shared" si="14"/>
        <v>0</v>
      </c>
      <c r="F121" s="44">
        <f>SUMIFS(ProductionLines!$H:$H,ProductionLines!$C:$C,'Daily Pork Products Stocks'!$B121,ProductionLines!$K:$K,'Daily Pork Products Stocks'!$A121,ProductionLines!$E:$E,"&lt;&gt;Intake")</f>
        <v>0</v>
      </c>
      <c r="G121" s="57"/>
      <c r="H121" s="44">
        <f>SUMIFS(ProductionLines!$H:$H,ProductionLines!$C:$C,'Daily Pork Products Stocks'!$B121,ProductionLines!$K:$K,'Daily Pork Products Stocks'!$A121,ProductionLines!$E:$E,"Intake")</f>
        <v>0</v>
      </c>
      <c r="I121" s="148"/>
      <c r="J121" s="148"/>
      <c r="K121" s="148"/>
      <c r="L121" s="152"/>
      <c r="M121" s="44">
        <f>SUMIFS(TransfersEntries!$F:$F,TransfersEntries!$B:$B,$B121,TransfersEntries!$L:$L,"&gt;="&amp;'Daily Pork Products Stocks'!A121+0.25,TransfersEntries!$L:$L,"&lt;="&amp;'Daily Pork Products Stocks'!A121+1.25,TransfersEntries!$D:$D,"2055")</f>
        <v>0</v>
      </c>
      <c r="N121" s="44">
        <f>SUMIFS(TransfersEntries!$F:$F,TransfersEntries!$B:$B,INDEX(ItemTable!$A:$A,MATCH('Daily Pork Products Stocks'!B121,ItemTable!$B:$B,0)),TransfersEntries!$L:$L,"&gt;="&amp;'Daily Pork Products Stocks'!A121+0.25,TransfersEntries!$L:$L,"&lt;="&amp;'Daily Pork Products Stocks'!A121+1.25,TransfersEntries!$D:$D,"3535")</f>
        <v>0</v>
      </c>
      <c r="O121" s="44">
        <f>SUMIFS(TransfersEntries!$F:$F,TransfersEntries!$B:$B,INDEX(ItemTable!$A:$A,MATCH('Daily Pork Products Stocks'!B121,ItemTable!$B:$B,0)),TransfersEntries!$L:$L,"&gt;="&amp;'Daily Pork Products Stocks'!A121+0.25,TransfersEntries!$L:$L,"&lt;="&amp;'Daily Pork Products Stocks'!A121+1.25,TransfersEntries!$D:$D,"3600")</f>
        <v>0</v>
      </c>
      <c r="P121" s="44">
        <f t="shared" si="15"/>
        <v>0</v>
      </c>
      <c r="Q121" s="44">
        <f t="shared" si="16"/>
        <v>0</v>
      </c>
      <c r="R121" s="148"/>
      <c r="S121" s="148"/>
      <c r="T121" s="44">
        <f t="shared" si="13"/>
        <v>0</v>
      </c>
      <c r="U121" s="44">
        <f t="shared" si="17"/>
        <v>0</v>
      </c>
      <c r="V121" s="44">
        <f t="shared" si="18"/>
        <v>0</v>
      </c>
      <c r="W121" s="51" t="str">
        <f t="shared" si="12"/>
        <v>Inactive</v>
      </c>
      <c r="X121" s="44"/>
    </row>
    <row r="122" spans="1:24" ht="15.75" hidden="1" x14ac:dyDescent="0.25">
      <c r="A122" s="42" t="str">
        <v>qqqqqqqq</v>
      </c>
      <c r="B122" s="47" t="s">
        <v>1303</v>
      </c>
      <c r="C122" s="47" t="s">
        <v>1304</v>
      </c>
      <c r="D122" s="142"/>
      <c r="E122" s="44">
        <f t="shared" si="14"/>
        <v>0</v>
      </c>
      <c r="F122" s="44">
        <f>SUMIFS(ProductionLines!$H:$H,ProductionLines!$C:$C,'Daily Pork Products Stocks'!$B122,ProductionLines!$K:$K,'Daily Pork Products Stocks'!$A122,ProductionLines!$E:$E,"&lt;&gt;Intake")</f>
        <v>0</v>
      </c>
      <c r="G122" s="57"/>
      <c r="H122" s="44">
        <f>SUMIFS(ProductionLines!$H:$H,ProductionLines!$C:$C,'Daily Pork Products Stocks'!$B122,ProductionLines!$K:$K,'Daily Pork Products Stocks'!$A122,ProductionLines!$E:$E,"Intake")</f>
        <v>0</v>
      </c>
      <c r="I122" s="148"/>
      <c r="J122" s="148"/>
      <c r="K122" s="148"/>
      <c r="L122" s="152"/>
      <c r="M122" s="44">
        <f>SUMIFS(TransfersEntries!$F:$F,TransfersEntries!$B:$B,$B122,TransfersEntries!$L:$L,"&gt;="&amp;'Daily Pork Products Stocks'!A122+0.25,TransfersEntries!$L:$L,"&lt;="&amp;'Daily Pork Products Stocks'!A122+1.25,TransfersEntries!$D:$D,"2055")</f>
        <v>0</v>
      </c>
      <c r="N122" s="44">
        <f>SUMIFS(TransfersEntries!$F:$F,TransfersEntries!$B:$B,INDEX(ItemTable!$A:$A,MATCH('Daily Pork Products Stocks'!B122,ItemTable!$B:$B,0)),TransfersEntries!$L:$L,"&gt;="&amp;'Daily Pork Products Stocks'!A122+0.25,TransfersEntries!$L:$L,"&lt;="&amp;'Daily Pork Products Stocks'!A122+1.25,TransfersEntries!$D:$D,"3535")</f>
        <v>0</v>
      </c>
      <c r="O122" s="44">
        <f>SUMIFS(TransfersEntries!$F:$F,TransfersEntries!$B:$B,INDEX(ItemTable!$A:$A,MATCH('Daily Pork Products Stocks'!B122,ItemTable!$B:$B,0)),TransfersEntries!$L:$L,"&gt;="&amp;'Daily Pork Products Stocks'!A122+0.25,TransfersEntries!$L:$L,"&lt;="&amp;'Daily Pork Products Stocks'!A122+1.25,TransfersEntries!$D:$D,"3600")</f>
        <v>0</v>
      </c>
      <c r="P122" s="44">
        <f t="shared" si="15"/>
        <v>0</v>
      </c>
      <c r="Q122" s="44">
        <f t="shared" si="16"/>
        <v>0</v>
      </c>
      <c r="R122" s="148"/>
      <c r="S122" s="148"/>
      <c r="T122" s="44">
        <f t="shared" si="13"/>
        <v>0</v>
      </c>
      <c r="U122" s="44">
        <f t="shared" si="17"/>
        <v>0</v>
      </c>
      <c r="V122" s="44">
        <f t="shared" si="18"/>
        <v>0</v>
      </c>
      <c r="W122" s="51" t="str">
        <f t="shared" si="12"/>
        <v>Inactive</v>
      </c>
      <c r="X122" s="44"/>
    </row>
    <row r="123" spans="1:24" ht="15.75" hidden="1" x14ac:dyDescent="0.25">
      <c r="A123" s="42" t="str">
        <v>qqqqqqqq</v>
      </c>
      <c r="B123" s="47" t="s">
        <v>1305</v>
      </c>
      <c r="C123" s="47" t="s">
        <v>1306</v>
      </c>
      <c r="D123" s="142"/>
      <c r="E123" s="44">
        <f t="shared" si="14"/>
        <v>0</v>
      </c>
      <c r="F123" s="44">
        <f>SUMIFS(ProductionLines!$H:$H,ProductionLines!$C:$C,'Daily Pork Products Stocks'!$B123,ProductionLines!$K:$K,'Daily Pork Products Stocks'!$A123,ProductionLines!$E:$E,"&lt;&gt;Intake")</f>
        <v>0</v>
      </c>
      <c r="G123" s="57"/>
      <c r="H123" s="44">
        <f>SUMIFS(ProductionLines!$H:$H,ProductionLines!$C:$C,'Daily Pork Products Stocks'!$B123,ProductionLines!$K:$K,'Daily Pork Products Stocks'!$A123,ProductionLines!$E:$E,"Intake")</f>
        <v>0</v>
      </c>
      <c r="I123" s="148"/>
      <c r="J123" s="148"/>
      <c r="K123" s="148"/>
      <c r="L123" s="152"/>
      <c r="M123" s="44">
        <f>SUMIFS(TransfersEntries!$F:$F,TransfersEntries!$B:$B,$B123,TransfersEntries!$L:$L,"&gt;="&amp;'Daily Pork Products Stocks'!A123+0.25,TransfersEntries!$L:$L,"&lt;="&amp;'Daily Pork Products Stocks'!A123+1.25,TransfersEntries!$D:$D,"2055")</f>
        <v>0</v>
      </c>
      <c r="N123" s="44">
        <f>SUMIFS(TransfersEntries!$F:$F,TransfersEntries!$B:$B,INDEX(ItemTable!$A:$A,MATCH('Daily Pork Products Stocks'!B123,ItemTable!$B:$B,0)),TransfersEntries!$L:$L,"&gt;="&amp;'Daily Pork Products Stocks'!A123+0.25,TransfersEntries!$L:$L,"&lt;="&amp;'Daily Pork Products Stocks'!A123+1.25,TransfersEntries!$D:$D,"3535")</f>
        <v>0</v>
      </c>
      <c r="O123" s="44">
        <f>SUMIFS(TransfersEntries!$F:$F,TransfersEntries!$B:$B,INDEX(ItemTable!$A:$A,MATCH('Daily Pork Products Stocks'!B123,ItemTable!$B:$B,0)),TransfersEntries!$L:$L,"&gt;="&amp;'Daily Pork Products Stocks'!A123+0.25,TransfersEntries!$L:$L,"&lt;="&amp;'Daily Pork Products Stocks'!A123+1.25,TransfersEntries!$D:$D,"3600")</f>
        <v>0</v>
      </c>
      <c r="P123" s="44">
        <f t="shared" si="15"/>
        <v>0</v>
      </c>
      <c r="Q123" s="44">
        <f t="shared" si="16"/>
        <v>0</v>
      </c>
      <c r="R123" s="148"/>
      <c r="S123" s="148"/>
      <c r="T123" s="44">
        <f t="shared" si="13"/>
        <v>0</v>
      </c>
      <c r="U123" s="44">
        <f t="shared" si="17"/>
        <v>0</v>
      </c>
      <c r="V123" s="44">
        <f t="shared" si="18"/>
        <v>0</v>
      </c>
      <c r="W123" s="51" t="str">
        <f t="shared" si="12"/>
        <v>Inactive</v>
      </c>
      <c r="X123" s="44"/>
    </row>
    <row r="124" spans="1:24" ht="15.75" hidden="1" x14ac:dyDescent="0.25">
      <c r="A124" s="42" t="str">
        <v>qqqqqqqq</v>
      </c>
      <c r="B124" s="47" t="s">
        <v>1307</v>
      </c>
      <c r="C124" s="47" t="s">
        <v>1308</v>
      </c>
      <c r="D124" s="142"/>
      <c r="E124" s="44">
        <f t="shared" si="14"/>
        <v>0</v>
      </c>
      <c r="F124" s="44">
        <f>SUMIFS(ProductionLines!$H:$H,ProductionLines!$C:$C,'Daily Pork Products Stocks'!$B124,ProductionLines!$K:$K,'Daily Pork Products Stocks'!$A124,ProductionLines!$E:$E,"&lt;&gt;Intake")</f>
        <v>0</v>
      </c>
      <c r="G124" s="57"/>
      <c r="H124" s="44">
        <f>SUMIFS(ProductionLines!$H:$H,ProductionLines!$C:$C,'Daily Pork Products Stocks'!$B124,ProductionLines!$K:$K,'Daily Pork Products Stocks'!$A124,ProductionLines!$E:$E,"Intake")</f>
        <v>0</v>
      </c>
      <c r="I124" s="148"/>
      <c r="J124" s="148"/>
      <c r="K124" s="148"/>
      <c r="L124" s="152"/>
      <c r="M124" s="44">
        <f>SUMIFS(TransfersEntries!$F:$F,TransfersEntries!$B:$B,$B124,TransfersEntries!$L:$L,"&gt;="&amp;'Daily Pork Products Stocks'!A124+0.25,TransfersEntries!$L:$L,"&lt;="&amp;'Daily Pork Products Stocks'!A124+1.25,TransfersEntries!$D:$D,"2055")</f>
        <v>0</v>
      </c>
      <c r="N124" s="44">
        <f>SUMIFS(TransfersEntries!$F:$F,TransfersEntries!$B:$B,INDEX(ItemTable!$A:$A,MATCH('Daily Pork Products Stocks'!B124,ItemTable!$B:$B,0)),TransfersEntries!$L:$L,"&gt;="&amp;'Daily Pork Products Stocks'!A124+0.25,TransfersEntries!$L:$L,"&lt;="&amp;'Daily Pork Products Stocks'!A124+1.25,TransfersEntries!$D:$D,"3535")</f>
        <v>0</v>
      </c>
      <c r="O124" s="44">
        <f>SUMIFS(TransfersEntries!$F:$F,TransfersEntries!$B:$B,INDEX(ItemTable!$A:$A,MATCH('Daily Pork Products Stocks'!B124,ItemTable!$B:$B,0)),TransfersEntries!$L:$L,"&gt;="&amp;'Daily Pork Products Stocks'!A124+0.25,TransfersEntries!$L:$L,"&lt;="&amp;'Daily Pork Products Stocks'!A124+1.25,TransfersEntries!$D:$D,"3600")</f>
        <v>0</v>
      </c>
      <c r="P124" s="44">
        <f t="shared" si="15"/>
        <v>0</v>
      </c>
      <c r="Q124" s="44">
        <f t="shared" si="16"/>
        <v>0</v>
      </c>
      <c r="R124" s="148"/>
      <c r="S124" s="148"/>
      <c r="T124" s="44">
        <f t="shared" si="13"/>
        <v>0</v>
      </c>
      <c r="U124" s="44">
        <f t="shared" si="17"/>
        <v>0</v>
      </c>
      <c r="V124" s="44">
        <f t="shared" si="18"/>
        <v>0</v>
      </c>
      <c r="W124" s="51" t="str">
        <f t="shared" si="12"/>
        <v>Inactive</v>
      </c>
      <c r="X124" s="44"/>
    </row>
    <row r="125" spans="1:24" ht="15.75" hidden="1" x14ac:dyDescent="0.25">
      <c r="A125" s="42" t="str">
        <v>qqqqqqqq</v>
      </c>
      <c r="B125" s="45" t="s">
        <v>1309</v>
      </c>
      <c r="C125" s="45" t="s">
        <v>1310</v>
      </c>
      <c r="D125" s="142"/>
      <c r="E125" s="44">
        <f t="shared" si="14"/>
        <v>0</v>
      </c>
      <c r="F125" s="44">
        <f>SUMIFS(ProductionLines!$H:$H,ProductionLines!$C:$C,'Daily Pork Products Stocks'!$B125,ProductionLines!$K:$K,'Daily Pork Products Stocks'!$A125,ProductionLines!$E:$E,"&lt;&gt;Intake")</f>
        <v>0</v>
      </c>
      <c r="G125" s="57"/>
      <c r="H125" s="44">
        <f>SUMIFS(ProductionLines!$H:$H,ProductionLines!$C:$C,'Daily Pork Products Stocks'!$B125,ProductionLines!$K:$K,'Daily Pork Products Stocks'!$A125,ProductionLines!$E:$E,"Intake")</f>
        <v>0</v>
      </c>
      <c r="I125" s="148"/>
      <c r="J125" s="148"/>
      <c r="K125" s="148"/>
      <c r="L125" s="152"/>
      <c r="M125" s="44">
        <f>SUMIFS(TransfersEntries!$F:$F,TransfersEntries!$B:$B,$B125,TransfersEntries!$L:$L,"&gt;="&amp;'Daily Pork Products Stocks'!A125+0.25,TransfersEntries!$L:$L,"&lt;="&amp;'Daily Pork Products Stocks'!A125+1.25,TransfersEntries!$D:$D,"2055")</f>
        <v>0</v>
      </c>
      <c r="N125" s="44">
        <f>SUMIFS(TransfersEntries!$F:$F,TransfersEntries!$B:$B,INDEX(ItemTable!$A:$A,MATCH('Daily Pork Products Stocks'!B125,ItemTable!$B:$B,0)),TransfersEntries!$L:$L,"&gt;="&amp;'Daily Pork Products Stocks'!A125+0.25,TransfersEntries!$L:$L,"&lt;="&amp;'Daily Pork Products Stocks'!A125+1.25,TransfersEntries!$D:$D,"3535")</f>
        <v>0</v>
      </c>
      <c r="O125" s="44">
        <f>SUMIFS(TransfersEntries!$F:$F,TransfersEntries!$B:$B,INDEX(ItemTable!$A:$A,MATCH('Daily Pork Products Stocks'!B125,ItemTable!$B:$B,0)),TransfersEntries!$L:$L,"&gt;="&amp;'Daily Pork Products Stocks'!A125+0.25,TransfersEntries!$L:$L,"&lt;="&amp;'Daily Pork Products Stocks'!A125+1.25,TransfersEntries!$D:$D,"3600")</f>
        <v>0</v>
      </c>
      <c r="P125" s="44">
        <f t="shared" si="15"/>
        <v>0</v>
      </c>
      <c r="Q125" s="44">
        <f t="shared" si="16"/>
        <v>0</v>
      </c>
      <c r="R125" s="148"/>
      <c r="S125" s="148"/>
      <c r="T125" s="44">
        <f t="shared" ref="T125:T195" si="19">R125+S125</f>
        <v>0</v>
      </c>
      <c r="U125" s="44">
        <f t="shared" si="17"/>
        <v>0</v>
      </c>
      <c r="V125" s="44">
        <f t="shared" si="18"/>
        <v>0</v>
      </c>
      <c r="W125" s="51" t="str">
        <f t="shared" si="12"/>
        <v>Inactive</v>
      </c>
      <c r="X125" s="44"/>
    </row>
    <row r="126" spans="1:24" ht="15.75" hidden="1" x14ac:dyDescent="0.25">
      <c r="A126" s="42" t="str">
        <v>qqqqqqqq</v>
      </c>
      <c r="B126" s="47" t="s">
        <v>1311</v>
      </c>
      <c r="C126" s="47" t="s">
        <v>1312</v>
      </c>
      <c r="D126" s="142"/>
      <c r="E126" s="44">
        <f t="shared" si="14"/>
        <v>0</v>
      </c>
      <c r="F126" s="44">
        <f>SUMIFS(ProductionLines!$H:$H,ProductionLines!$C:$C,'Daily Pork Products Stocks'!$B126,ProductionLines!$K:$K,'Daily Pork Products Stocks'!$A126,ProductionLines!$E:$E,"&lt;&gt;Intake")</f>
        <v>0</v>
      </c>
      <c r="G126" s="57"/>
      <c r="H126" s="44">
        <f>SUMIFS(ProductionLines!$H:$H,ProductionLines!$C:$C,'Daily Pork Products Stocks'!$B126,ProductionLines!$K:$K,'Daily Pork Products Stocks'!$A126,ProductionLines!$E:$E,"Intake")</f>
        <v>0</v>
      </c>
      <c r="I126" s="148"/>
      <c r="J126" s="148"/>
      <c r="K126" s="148"/>
      <c r="L126" s="152"/>
      <c r="M126" s="44">
        <f>SUMIFS(TransfersEntries!$F:$F,TransfersEntries!$B:$B,$B126,TransfersEntries!$L:$L,"&gt;="&amp;'Daily Pork Products Stocks'!A126+0.25,TransfersEntries!$L:$L,"&lt;="&amp;'Daily Pork Products Stocks'!A126+1.25,TransfersEntries!$D:$D,"2055")</f>
        <v>0</v>
      </c>
      <c r="N126" s="44">
        <f>SUMIFS(TransfersEntries!$F:$F,TransfersEntries!$B:$B,INDEX(ItemTable!$A:$A,MATCH('Daily Pork Products Stocks'!B126,ItemTable!$B:$B,0)),TransfersEntries!$L:$L,"&gt;="&amp;'Daily Pork Products Stocks'!A126+0.25,TransfersEntries!$L:$L,"&lt;="&amp;'Daily Pork Products Stocks'!A126+1.25,TransfersEntries!$D:$D,"3535")</f>
        <v>0</v>
      </c>
      <c r="O126" s="44">
        <f>SUMIFS(TransfersEntries!$F:$F,TransfersEntries!$B:$B,INDEX(ItemTable!$A:$A,MATCH('Daily Pork Products Stocks'!B126,ItemTable!$B:$B,0)),TransfersEntries!$L:$L,"&gt;="&amp;'Daily Pork Products Stocks'!A126+0.25,TransfersEntries!$L:$L,"&lt;="&amp;'Daily Pork Products Stocks'!A126+1.25,TransfersEntries!$D:$D,"3600")</f>
        <v>0</v>
      </c>
      <c r="P126" s="44">
        <f t="shared" si="15"/>
        <v>0</v>
      </c>
      <c r="Q126" s="44">
        <f t="shared" si="16"/>
        <v>0</v>
      </c>
      <c r="R126" s="148"/>
      <c r="S126" s="148"/>
      <c r="T126" s="44">
        <f t="shared" si="19"/>
        <v>0</v>
      </c>
      <c r="U126" s="44">
        <f t="shared" si="17"/>
        <v>0</v>
      </c>
      <c r="V126" s="44">
        <f t="shared" si="18"/>
        <v>0</v>
      </c>
      <c r="W126" s="51" t="str">
        <f t="shared" ref="W126:W198" si="20">IF(SUM(ABS(D126),ABS(E126),ABS(F126),ABS(G126),ABS(H126),ABS(I126),ABS(J126),ABS(K126),ABS(L126),ABS(M126),ABS(N126),ABS(O126),ABS(P126),ABS(Q126),ABS(R126),ABS(S126),ABS(T126))=0,"Inactive","Active")</f>
        <v>Inactive</v>
      </c>
      <c r="X126" s="44"/>
    </row>
    <row r="127" spans="1:24" ht="15.75" hidden="1" x14ac:dyDescent="0.25">
      <c r="A127" s="42" t="str">
        <v>qqqqqqqq</v>
      </c>
      <c r="B127" s="47" t="s">
        <v>6</v>
      </c>
      <c r="C127" s="47" t="s">
        <v>1313</v>
      </c>
      <c r="D127" s="142"/>
      <c r="E127" s="44">
        <f t="shared" si="14"/>
        <v>0</v>
      </c>
      <c r="F127" s="44">
        <f>SUMIFS(ProductionLines!$H:$H,ProductionLines!$C:$C,'Daily Pork Products Stocks'!$B127,ProductionLines!$K:$K,'Daily Pork Products Stocks'!$A127,ProductionLines!$E:$E,"&lt;&gt;Intake")</f>
        <v>0</v>
      </c>
      <c r="G127" s="57"/>
      <c r="H127" s="44">
        <f>SUMIFS(ProductionLines!$H:$H,ProductionLines!$C:$C,'Daily Pork Products Stocks'!$B127,ProductionLines!$K:$K,'Daily Pork Products Stocks'!$A127,ProductionLines!$E:$E,"Intake")</f>
        <v>0</v>
      </c>
      <c r="I127" s="148"/>
      <c r="J127" s="148"/>
      <c r="K127" s="148"/>
      <c r="L127" s="152"/>
      <c r="M127" s="44">
        <f>SUMIFS(TransfersEntries!$F:$F,TransfersEntries!$B:$B,$B127,TransfersEntries!$L:$L,"&gt;="&amp;'Daily Pork Products Stocks'!A127+0.25,TransfersEntries!$L:$L,"&lt;="&amp;'Daily Pork Products Stocks'!A127+1.25,TransfersEntries!$D:$D,"2055")</f>
        <v>0</v>
      </c>
      <c r="N127" s="44">
        <f>SUMIFS(TransfersEntries!$F:$F,TransfersEntries!$B:$B,INDEX(ItemTable!$A:$A,MATCH('Daily Pork Products Stocks'!B127,ItemTable!$B:$B,0)),TransfersEntries!$L:$L,"&gt;="&amp;'Daily Pork Products Stocks'!A127+0.25,TransfersEntries!$L:$L,"&lt;="&amp;'Daily Pork Products Stocks'!A127+1.25,TransfersEntries!$D:$D,"3535")</f>
        <v>0</v>
      </c>
      <c r="O127" s="44">
        <f>SUMIFS(TransfersEntries!$F:$F,TransfersEntries!$B:$B,INDEX(ItemTable!$A:$A,MATCH('Daily Pork Products Stocks'!B127,ItemTable!$B:$B,0)),TransfersEntries!$L:$L,"&gt;="&amp;'Daily Pork Products Stocks'!A127+0.25,TransfersEntries!$L:$L,"&lt;="&amp;'Daily Pork Products Stocks'!A127+1.25,TransfersEntries!$D:$D,"3600")</f>
        <v>0</v>
      </c>
      <c r="P127" s="44">
        <f t="shared" si="15"/>
        <v>0</v>
      </c>
      <c r="Q127" s="44">
        <f t="shared" si="16"/>
        <v>0</v>
      </c>
      <c r="R127" s="148"/>
      <c r="S127" s="148"/>
      <c r="T127" s="44">
        <f t="shared" si="19"/>
        <v>0</v>
      </c>
      <c r="U127" s="44">
        <f t="shared" si="17"/>
        <v>0</v>
      </c>
      <c r="V127" s="44">
        <f t="shared" si="18"/>
        <v>0</v>
      </c>
      <c r="W127" s="51" t="str">
        <f t="shared" si="20"/>
        <v>Inactive</v>
      </c>
      <c r="X127" s="44"/>
    </row>
    <row r="128" spans="1:24" ht="15.75" hidden="1" x14ac:dyDescent="0.25">
      <c r="A128" s="42" t="str">
        <v>qqqqqqqq</v>
      </c>
      <c r="B128" s="47" t="s">
        <v>1314</v>
      </c>
      <c r="C128" s="47" t="s">
        <v>1315</v>
      </c>
      <c r="D128" s="142"/>
      <c r="E128" s="44">
        <f t="shared" si="14"/>
        <v>0</v>
      </c>
      <c r="F128" s="44">
        <f>SUMIFS(ProductionLines!$H:$H,ProductionLines!$C:$C,'Daily Pork Products Stocks'!$B128,ProductionLines!$K:$K,'Daily Pork Products Stocks'!$A128,ProductionLines!$E:$E,"&lt;&gt;Intake")</f>
        <v>0</v>
      </c>
      <c r="G128" s="57"/>
      <c r="H128" s="44">
        <f>SUMIFS(ProductionLines!$H:$H,ProductionLines!$C:$C,'Daily Pork Products Stocks'!$B128,ProductionLines!$K:$K,'Daily Pork Products Stocks'!$A128,ProductionLines!$E:$E,"Intake")</f>
        <v>0</v>
      </c>
      <c r="I128" s="148"/>
      <c r="J128" s="148"/>
      <c r="K128" s="148"/>
      <c r="L128" s="152"/>
      <c r="M128" s="44">
        <f>SUMIFS(TransfersEntries!$F:$F,TransfersEntries!$B:$B,$B128,TransfersEntries!$L:$L,"&gt;="&amp;'Daily Pork Products Stocks'!A128+0.25,TransfersEntries!$L:$L,"&lt;="&amp;'Daily Pork Products Stocks'!A128+1.25,TransfersEntries!$D:$D,"2055")</f>
        <v>0</v>
      </c>
      <c r="N128" s="44">
        <f>SUMIFS(TransfersEntries!$F:$F,TransfersEntries!$B:$B,INDEX(ItemTable!$A:$A,MATCH('Daily Pork Products Stocks'!B128,ItemTable!$B:$B,0)),TransfersEntries!$L:$L,"&gt;="&amp;'Daily Pork Products Stocks'!A128+0.25,TransfersEntries!$L:$L,"&lt;="&amp;'Daily Pork Products Stocks'!A128+1.25,TransfersEntries!$D:$D,"3535")</f>
        <v>0</v>
      </c>
      <c r="O128" s="44">
        <f>SUMIFS(TransfersEntries!$F:$F,TransfersEntries!$B:$B,INDEX(ItemTable!$A:$A,MATCH('Daily Pork Products Stocks'!B128,ItemTable!$B:$B,0)),TransfersEntries!$L:$L,"&gt;="&amp;'Daily Pork Products Stocks'!A128+0.25,TransfersEntries!$L:$L,"&lt;="&amp;'Daily Pork Products Stocks'!A128+1.25,TransfersEntries!$D:$D,"3600")</f>
        <v>0</v>
      </c>
      <c r="P128" s="44">
        <f t="shared" si="15"/>
        <v>0</v>
      </c>
      <c r="Q128" s="44">
        <f t="shared" si="16"/>
        <v>0</v>
      </c>
      <c r="R128" s="148"/>
      <c r="S128" s="148"/>
      <c r="T128" s="44">
        <f t="shared" si="19"/>
        <v>0</v>
      </c>
      <c r="U128" s="44">
        <f t="shared" si="17"/>
        <v>0</v>
      </c>
      <c r="V128" s="44">
        <f t="shared" si="18"/>
        <v>0</v>
      </c>
      <c r="W128" s="51" t="str">
        <f t="shared" si="20"/>
        <v>Inactive</v>
      </c>
      <c r="X128" s="44"/>
    </row>
    <row r="129" spans="1:24" ht="15.75" hidden="1" x14ac:dyDescent="0.25">
      <c r="A129" s="42" t="str">
        <v>qqqqqqqq</v>
      </c>
      <c r="B129" s="45" t="s">
        <v>1316</v>
      </c>
      <c r="C129" s="45" t="s">
        <v>1317</v>
      </c>
      <c r="D129" s="142"/>
      <c r="E129" s="44">
        <f t="shared" si="14"/>
        <v>0</v>
      </c>
      <c r="F129" s="44">
        <f>SUMIFS(ProductionLines!$H:$H,ProductionLines!$C:$C,'Daily Pork Products Stocks'!$B129,ProductionLines!$K:$K,'Daily Pork Products Stocks'!$A129,ProductionLines!$E:$E,"&lt;&gt;Intake")</f>
        <v>0</v>
      </c>
      <c r="G129" s="57"/>
      <c r="H129" s="44">
        <f>SUMIFS(ProductionLines!$H:$H,ProductionLines!$C:$C,'Daily Pork Products Stocks'!$B129,ProductionLines!$K:$K,'Daily Pork Products Stocks'!$A129,ProductionLines!$E:$E,"Intake")</f>
        <v>0</v>
      </c>
      <c r="I129" s="148"/>
      <c r="J129" s="148"/>
      <c r="K129" s="148"/>
      <c r="L129" s="152"/>
      <c r="M129" s="44">
        <f>SUMIFS(TransfersEntries!$F:$F,TransfersEntries!$B:$B,$B129,TransfersEntries!$L:$L,"&gt;="&amp;'Daily Pork Products Stocks'!A129+0.25,TransfersEntries!$L:$L,"&lt;="&amp;'Daily Pork Products Stocks'!A129+1.25,TransfersEntries!$D:$D,"2055")</f>
        <v>0</v>
      </c>
      <c r="N129" s="44">
        <f>SUMIFS(TransfersEntries!$F:$F,TransfersEntries!$B:$B,INDEX(ItemTable!$A:$A,MATCH('Daily Pork Products Stocks'!B129,ItemTable!$B:$B,0)),TransfersEntries!$L:$L,"&gt;="&amp;'Daily Pork Products Stocks'!A129+0.25,TransfersEntries!$L:$L,"&lt;="&amp;'Daily Pork Products Stocks'!A129+1.25,TransfersEntries!$D:$D,"3535")</f>
        <v>0</v>
      </c>
      <c r="O129" s="44">
        <f>SUMIFS(TransfersEntries!$F:$F,TransfersEntries!$B:$B,INDEX(ItemTable!$A:$A,MATCH('Daily Pork Products Stocks'!B129,ItemTable!$B:$B,0)),TransfersEntries!$L:$L,"&gt;="&amp;'Daily Pork Products Stocks'!A129+0.25,TransfersEntries!$L:$L,"&lt;="&amp;'Daily Pork Products Stocks'!A129+1.25,TransfersEntries!$D:$D,"3600")</f>
        <v>0</v>
      </c>
      <c r="P129" s="44">
        <f t="shared" si="15"/>
        <v>0</v>
      </c>
      <c r="Q129" s="44">
        <f t="shared" si="16"/>
        <v>0</v>
      </c>
      <c r="R129" s="148"/>
      <c r="S129" s="148"/>
      <c r="T129" s="44">
        <f t="shared" si="19"/>
        <v>0</v>
      </c>
      <c r="U129" s="44">
        <f t="shared" si="17"/>
        <v>0</v>
      </c>
      <c r="V129" s="44">
        <f t="shared" si="18"/>
        <v>0</v>
      </c>
      <c r="W129" s="51" t="str">
        <f t="shared" si="20"/>
        <v>Inactive</v>
      </c>
      <c r="X129" s="44"/>
    </row>
    <row r="130" spans="1:24" ht="15.75" hidden="1" x14ac:dyDescent="0.25">
      <c r="A130" s="42" t="str">
        <v>qqqqqqqq</v>
      </c>
      <c r="B130" s="47" t="s">
        <v>1319</v>
      </c>
      <c r="C130" s="47" t="s">
        <v>1320</v>
      </c>
      <c r="D130" s="142"/>
      <c r="E130" s="44">
        <f t="shared" si="14"/>
        <v>0</v>
      </c>
      <c r="F130" s="44">
        <f>SUMIFS(ProductionLines!$H:$H,ProductionLines!$C:$C,'Daily Pork Products Stocks'!$B130,ProductionLines!$K:$K,'Daily Pork Products Stocks'!$A130,ProductionLines!$E:$E,"&lt;&gt;Intake")</f>
        <v>0</v>
      </c>
      <c r="G130" s="57"/>
      <c r="H130" s="44">
        <f>SUMIFS(ProductionLines!$H:$H,ProductionLines!$C:$C,'Daily Pork Products Stocks'!$B130,ProductionLines!$K:$K,'Daily Pork Products Stocks'!$A130,ProductionLines!$E:$E,"Intake")</f>
        <v>0</v>
      </c>
      <c r="I130" s="148"/>
      <c r="J130" s="148"/>
      <c r="K130" s="148"/>
      <c r="L130" s="152"/>
      <c r="M130" s="44">
        <f>SUMIFS(TransfersEntries!$F:$F,TransfersEntries!$B:$B,$B130,TransfersEntries!$L:$L,"&gt;="&amp;'Daily Pork Products Stocks'!A130+0.25,TransfersEntries!$L:$L,"&lt;="&amp;'Daily Pork Products Stocks'!A130+1.25,TransfersEntries!$D:$D,"2055")</f>
        <v>0</v>
      </c>
      <c r="N130" s="44">
        <f>SUMIFS(TransfersEntries!$F:$F,TransfersEntries!$B:$B,INDEX(ItemTable!$A:$A,MATCH('Daily Pork Products Stocks'!B130,ItemTable!$B:$B,0)),TransfersEntries!$L:$L,"&gt;="&amp;'Daily Pork Products Stocks'!A130+0.25,TransfersEntries!$L:$L,"&lt;="&amp;'Daily Pork Products Stocks'!A130+1.25,TransfersEntries!$D:$D,"3535")</f>
        <v>0</v>
      </c>
      <c r="O130" s="44">
        <f>SUMIFS(TransfersEntries!$F:$F,TransfersEntries!$B:$B,INDEX(ItemTable!$A:$A,MATCH('Daily Pork Products Stocks'!B130,ItemTable!$B:$B,0)),TransfersEntries!$L:$L,"&gt;="&amp;'Daily Pork Products Stocks'!A130+0.25,TransfersEntries!$L:$L,"&lt;="&amp;'Daily Pork Products Stocks'!A130+1.25,TransfersEntries!$D:$D,"3600")</f>
        <v>0</v>
      </c>
      <c r="P130" s="44">
        <f t="shared" si="15"/>
        <v>0</v>
      </c>
      <c r="Q130" s="44">
        <f t="shared" si="16"/>
        <v>0</v>
      </c>
      <c r="R130" s="148"/>
      <c r="S130" s="148"/>
      <c r="T130" s="44">
        <f t="shared" si="19"/>
        <v>0</v>
      </c>
      <c r="U130" s="44">
        <f t="shared" si="17"/>
        <v>0</v>
      </c>
      <c r="V130" s="44">
        <f t="shared" si="18"/>
        <v>0</v>
      </c>
      <c r="W130" s="51" t="str">
        <f t="shared" si="20"/>
        <v>Inactive</v>
      </c>
      <c r="X130" s="44"/>
    </row>
    <row r="131" spans="1:24" ht="15.75" hidden="1" x14ac:dyDescent="0.25">
      <c r="A131" s="42" t="str">
        <v>qqqqqqqq</v>
      </c>
      <c r="B131" s="47" t="s">
        <v>73</v>
      </c>
      <c r="C131" s="47" t="s">
        <v>1321</v>
      </c>
      <c r="D131" s="142"/>
      <c r="E131" s="44">
        <f t="shared" si="14"/>
        <v>0</v>
      </c>
      <c r="F131" s="44">
        <f>SUMIFS(ProductionLines!$H:$H,ProductionLines!$C:$C,'Daily Pork Products Stocks'!$B131,ProductionLines!$K:$K,'Daily Pork Products Stocks'!$A131,ProductionLines!$E:$E,"&lt;&gt;Intake")</f>
        <v>0</v>
      </c>
      <c r="G131" s="57"/>
      <c r="H131" s="44">
        <f>SUMIFS(ProductionLines!$H:$H,ProductionLines!$C:$C,'Daily Pork Products Stocks'!$B131,ProductionLines!$K:$K,'Daily Pork Products Stocks'!$A131,ProductionLines!$E:$E,"Intake")</f>
        <v>0</v>
      </c>
      <c r="I131" s="148"/>
      <c r="J131" s="148"/>
      <c r="K131" s="148"/>
      <c r="L131" s="152"/>
      <c r="M131" s="44">
        <f>SUMIFS(TransfersEntries!$F:$F,TransfersEntries!$B:$B,$B131,TransfersEntries!$L:$L,"&gt;="&amp;'Daily Pork Products Stocks'!A131+0.25,TransfersEntries!$L:$L,"&lt;="&amp;'Daily Pork Products Stocks'!A131+1.25,TransfersEntries!$D:$D,"2055")</f>
        <v>0</v>
      </c>
      <c r="N131" s="44">
        <f>SUMIFS(TransfersEntries!$F:$F,TransfersEntries!$B:$B,INDEX(ItemTable!$A:$A,MATCH('Daily Pork Products Stocks'!B131,ItemTable!$B:$B,0)),TransfersEntries!$L:$L,"&gt;="&amp;'Daily Pork Products Stocks'!A131+0.25,TransfersEntries!$L:$L,"&lt;="&amp;'Daily Pork Products Stocks'!A131+1.25,TransfersEntries!$D:$D,"3535")</f>
        <v>0</v>
      </c>
      <c r="O131" s="44">
        <f>SUMIFS(TransfersEntries!$F:$F,TransfersEntries!$B:$B,INDEX(ItemTable!$A:$A,MATCH('Daily Pork Products Stocks'!B131,ItemTable!$B:$B,0)),TransfersEntries!$L:$L,"&gt;="&amp;'Daily Pork Products Stocks'!A131+0.25,TransfersEntries!$L:$L,"&lt;="&amp;'Daily Pork Products Stocks'!A131+1.25,TransfersEntries!$D:$D,"3600")</f>
        <v>0</v>
      </c>
      <c r="P131" s="44">
        <f t="shared" si="15"/>
        <v>0</v>
      </c>
      <c r="Q131" s="44">
        <f t="shared" si="16"/>
        <v>0</v>
      </c>
      <c r="R131" s="148"/>
      <c r="S131" s="148"/>
      <c r="T131" s="44">
        <f t="shared" si="19"/>
        <v>0</v>
      </c>
      <c r="U131" s="44">
        <f t="shared" si="17"/>
        <v>0</v>
      </c>
      <c r="V131" s="44">
        <f t="shared" si="18"/>
        <v>0</v>
      </c>
      <c r="W131" s="51" t="str">
        <f t="shared" si="20"/>
        <v>Inactive</v>
      </c>
      <c r="X131" s="44"/>
    </row>
    <row r="132" spans="1:24" ht="15.75" hidden="1" x14ac:dyDescent="0.25">
      <c r="A132" s="42" t="str">
        <v>qqqqqqqq</v>
      </c>
      <c r="B132" s="45" t="s">
        <v>1322</v>
      </c>
      <c r="C132" s="45" t="s">
        <v>1323</v>
      </c>
      <c r="D132" s="142"/>
      <c r="E132" s="44">
        <f t="shared" si="14"/>
        <v>0</v>
      </c>
      <c r="F132" s="44">
        <f>SUMIFS(ProductionLines!$H:$H,ProductionLines!$C:$C,'Daily Pork Products Stocks'!$B132,ProductionLines!$K:$K,'Daily Pork Products Stocks'!$A132,ProductionLines!$E:$E,"&lt;&gt;Intake")</f>
        <v>0</v>
      </c>
      <c r="G132" s="57"/>
      <c r="H132" s="44">
        <f>SUMIFS(ProductionLines!$H:$H,ProductionLines!$C:$C,'Daily Pork Products Stocks'!$B132,ProductionLines!$K:$K,'Daily Pork Products Stocks'!$A132,ProductionLines!$E:$E,"Intake")</f>
        <v>0</v>
      </c>
      <c r="I132" s="148"/>
      <c r="J132" s="148"/>
      <c r="K132" s="148"/>
      <c r="L132" s="152"/>
      <c r="M132" s="44">
        <f>SUMIFS(TransfersEntries!$F:$F,TransfersEntries!$B:$B,$B132,TransfersEntries!$L:$L,"&gt;="&amp;'Daily Pork Products Stocks'!A132+0.25,TransfersEntries!$L:$L,"&lt;="&amp;'Daily Pork Products Stocks'!A132+1.25,TransfersEntries!$D:$D,"2055")</f>
        <v>0</v>
      </c>
      <c r="N132" s="44">
        <f>SUMIFS(TransfersEntries!$F:$F,TransfersEntries!$B:$B,INDEX(ItemTable!$A:$A,MATCH('Daily Pork Products Stocks'!B132,ItemTable!$B:$B,0)),TransfersEntries!$L:$L,"&gt;="&amp;'Daily Pork Products Stocks'!A132+0.25,TransfersEntries!$L:$L,"&lt;="&amp;'Daily Pork Products Stocks'!A132+1.25,TransfersEntries!$D:$D,"3535")</f>
        <v>0</v>
      </c>
      <c r="O132" s="44">
        <f>SUMIFS(TransfersEntries!$F:$F,TransfersEntries!$B:$B,INDEX(ItemTable!$A:$A,MATCH('Daily Pork Products Stocks'!B132,ItemTable!$B:$B,0)),TransfersEntries!$L:$L,"&gt;="&amp;'Daily Pork Products Stocks'!A132+0.25,TransfersEntries!$L:$L,"&lt;="&amp;'Daily Pork Products Stocks'!A132+1.25,TransfersEntries!$D:$D,"3600")</f>
        <v>0</v>
      </c>
      <c r="P132" s="44">
        <f t="shared" si="15"/>
        <v>0</v>
      </c>
      <c r="Q132" s="44">
        <f t="shared" si="16"/>
        <v>0</v>
      </c>
      <c r="R132" s="148"/>
      <c r="S132" s="148"/>
      <c r="T132" s="44">
        <f t="shared" si="19"/>
        <v>0</v>
      </c>
      <c r="U132" s="44">
        <f t="shared" si="17"/>
        <v>0</v>
      </c>
      <c r="V132" s="44">
        <f t="shared" si="18"/>
        <v>0</v>
      </c>
      <c r="W132" s="51" t="str">
        <f t="shared" si="20"/>
        <v>Inactive</v>
      </c>
      <c r="X132" s="44"/>
    </row>
    <row r="133" spans="1:24" ht="15.75" hidden="1" x14ac:dyDescent="0.25">
      <c r="A133" s="42" t="str">
        <v>qqqqqqqq</v>
      </c>
      <c r="B133" s="47" t="s">
        <v>1324</v>
      </c>
      <c r="C133" s="47" t="s">
        <v>1325</v>
      </c>
      <c r="D133" s="142"/>
      <c r="E133" s="44">
        <f t="shared" si="14"/>
        <v>0</v>
      </c>
      <c r="F133" s="44">
        <f>SUMIFS(ProductionLines!$H:$H,ProductionLines!$C:$C,'Daily Pork Products Stocks'!$B133,ProductionLines!$K:$K,'Daily Pork Products Stocks'!$A133,ProductionLines!$E:$E,"&lt;&gt;Intake")</f>
        <v>0</v>
      </c>
      <c r="G133" s="57"/>
      <c r="H133" s="44">
        <f>SUMIFS(ProductionLines!$H:$H,ProductionLines!$C:$C,'Daily Pork Products Stocks'!$B133,ProductionLines!$K:$K,'Daily Pork Products Stocks'!$A133,ProductionLines!$E:$E,"Intake")</f>
        <v>0</v>
      </c>
      <c r="I133" s="148"/>
      <c r="J133" s="148"/>
      <c r="K133" s="148"/>
      <c r="L133" s="152"/>
      <c r="M133" s="44">
        <f>SUMIFS(TransfersEntries!$F:$F,TransfersEntries!$B:$B,$B133,TransfersEntries!$L:$L,"&gt;="&amp;'Daily Pork Products Stocks'!A133+0.25,TransfersEntries!$L:$L,"&lt;="&amp;'Daily Pork Products Stocks'!A133+1.25,TransfersEntries!$D:$D,"2055")</f>
        <v>0</v>
      </c>
      <c r="N133" s="44">
        <f>SUMIFS(TransfersEntries!$F:$F,TransfersEntries!$B:$B,INDEX(ItemTable!$A:$A,MATCH('Daily Pork Products Stocks'!B133,ItemTable!$B:$B,0)),TransfersEntries!$L:$L,"&gt;="&amp;'Daily Pork Products Stocks'!A133+0.25,TransfersEntries!$L:$L,"&lt;="&amp;'Daily Pork Products Stocks'!A133+1.25,TransfersEntries!$D:$D,"3535")</f>
        <v>0</v>
      </c>
      <c r="O133" s="44">
        <f>SUMIFS(TransfersEntries!$F:$F,TransfersEntries!$B:$B,INDEX(ItemTable!$A:$A,MATCH('Daily Pork Products Stocks'!B133,ItemTable!$B:$B,0)),TransfersEntries!$L:$L,"&gt;="&amp;'Daily Pork Products Stocks'!A133+0.25,TransfersEntries!$L:$L,"&lt;="&amp;'Daily Pork Products Stocks'!A133+1.25,TransfersEntries!$D:$D,"3600")</f>
        <v>0</v>
      </c>
      <c r="P133" s="44">
        <f t="shared" si="15"/>
        <v>0</v>
      </c>
      <c r="Q133" s="44">
        <f t="shared" si="16"/>
        <v>0</v>
      </c>
      <c r="R133" s="148"/>
      <c r="S133" s="148"/>
      <c r="T133" s="44">
        <f t="shared" si="19"/>
        <v>0</v>
      </c>
      <c r="U133" s="44">
        <f t="shared" si="17"/>
        <v>0</v>
      </c>
      <c r="V133" s="44">
        <f t="shared" si="18"/>
        <v>0</v>
      </c>
      <c r="W133" s="51" t="str">
        <f t="shared" si="20"/>
        <v>Inactive</v>
      </c>
      <c r="X133" s="44"/>
    </row>
    <row r="134" spans="1:24" ht="15.75" hidden="1" x14ac:dyDescent="0.25">
      <c r="A134" s="42" t="str">
        <v>qqqqqqqq</v>
      </c>
      <c r="B134" s="47" t="s">
        <v>101</v>
      </c>
      <c r="C134" s="47" t="s">
        <v>1326</v>
      </c>
      <c r="D134" s="142"/>
      <c r="E134" s="44">
        <f t="shared" si="14"/>
        <v>0</v>
      </c>
      <c r="F134" s="44">
        <f>SUMIFS(ProductionLines!$H:$H,ProductionLines!$C:$C,'Daily Pork Products Stocks'!$B134,ProductionLines!$K:$K,'Daily Pork Products Stocks'!$A134,ProductionLines!$E:$E,"&lt;&gt;Intake")</f>
        <v>0</v>
      </c>
      <c r="G134" s="57"/>
      <c r="H134" s="44">
        <f>SUMIFS(ProductionLines!$H:$H,ProductionLines!$C:$C,'Daily Pork Products Stocks'!$B134,ProductionLines!$K:$K,'Daily Pork Products Stocks'!$A134,ProductionLines!$E:$E,"Intake")</f>
        <v>0</v>
      </c>
      <c r="I134" s="148"/>
      <c r="J134" s="148"/>
      <c r="K134" s="148"/>
      <c r="L134" s="152"/>
      <c r="M134" s="44">
        <f>SUMIFS(TransfersEntries!$F:$F,TransfersEntries!$B:$B,$B134,TransfersEntries!$L:$L,"&gt;="&amp;'Daily Pork Products Stocks'!A134+0.25,TransfersEntries!$L:$L,"&lt;="&amp;'Daily Pork Products Stocks'!A134+1.25,TransfersEntries!$D:$D,"2055")</f>
        <v>0</v>
      </c>
      <c r="N134" s="44">
        <f>SUMIFS(TransfersEntries!$F:$F,TransfersEntries!$B:$B,INDEX(ItemTable!$A:$A,MATCH('Daily Pork Products Stocks'!B134,ItemTable!$B:$B,0)),TransfersEntries!$L:$L,"&gt;="&amp;'Daily Pork Products Stocks'!A134+0.25,TransfersEntries!$L:$L,"&lt;="&amp;'Daily Pork Products Stocks'!A134+1.25,TransfersEntries!$D:$D,"3535")</f>
        <v>0</v>
      </c>
      <c r="O134" s="44">
        <f>SUMIFS(TransfersEntries!$F:$F,TransfersEntries!$B:$B,INDEX(ItemTable!$A:$A,MATCH('Daily Pork Products Stocks'!B134,ItemTable!$B:$B,0)),TransfersEntries!$L:$L,"&gt;="&amp;'Daily Pork Products Stocks'!A134+0.25,TransfersEntries!$L:$L,"&lt;="&amp;'Daily Pork Products Stocks'!A134+1.25,TransfersEntries!$D:$D,"3600")</f>
        <v>0</v>
      </c>
      <c r="P134" s="44">
        <f t="shared" si="15"/>
        <v>0</v>
      </c>
      <c r="Q134" s="44">
        <f t="shared" si="16"/>
        <v>0</v>
      </c>
      <c r="R134" s="148"/>
      <c r="S134" s="148"/>
      <c r="T134" s="44">
        <f t="shared" si="19"/>
        <v>0</v>
      </c>
      <c r="U134" s="44">
        <f t="shared" si="17"/>
        <v>0</v>
      </c>
      <c r="V134" s="44">
        <f t="shared" si="18"/>
        <v>0</v>
      </c>
      <c r="W134" s="51" t="str">
        <f t="shared" si="20"/>
        <v>Inactive</v>
      </c>
      <c r="X134" s="44"/>
    </row>
    <row r="135" spans="1:24" ht="15.75" hidden="1" x14ac:dyDescent="0.25">
      <c r="A135" s="42" t="str">
        <v>qqqqqqqq</v>
      </c>
      <c r="B135" s="47" t="s">
        <v>1327</v>
      </c>
      <c r="C135" s="47" t="s">
        <v>1328</v>
      </c>
      <c r="D135" s="142"/>
      <c r="E135" s="44">
        <f t="shared" si="14"/>
        <v>0</v>
      </c>
      <c r="F135" s="44">
        <f>SUMIFS(ProductionLines!$H:$H,ProductionLines!$C:$C,'Daily Pork Products Stocks'!$B135,ProductionLines!$K:$K,'Daily Pork Products Stocks'!$A135,ProductionLines!$E:$E,"&lt;&gt;Intake")</f>
        <v>0</v>
      </c>
      <c r="G135" s="57"/>
      <c r="H135" s="44">
        <f>SUMIFS(ProductionLines!$H:$H,ProductionLines!$C:$C,'Daily Pork Products Stocks'!$B135,ProductionLines!$K:$K,'Daily Pork Products Stocks'!$A135,ProductionLines!$E:$E,"Intake")</f>
        <v>0</v>
      </c>
      <c r="I135" s="148"/>
      <c r="J135" s="148"/>
      <c r="K135" s="148"/>
      <c r="L135" s="152"/>
      <c r="M135" s="44">
        <f>SUMIFS(TransfersEntries!$F:$F,TransfersEntries!$B:$B,$B135,TransfersEntries!$L:$L,"&gt;="&amp;'Daily Pork Products Stocks'!A135+0.25,TransfersEntries!$L:$L,"&lt;="&amp;'Daily Pork Products Stocks'!A135+1.25,TransfersEntries!$D:$D,"2055")</f>
        <v>0</v>
      </c>
      <c r="N135" s="44">
        <f>SUMIFS(TransfersEntries!$F:$F,TransfersEntries!$B:$B,INDEX(ItemTable!$A:$A,MATCH('Daily Pork Products Stocks'!B135,ItemTable!$B:$B,0)),TransfersEntries!$L:$L,"&gt;="&amp;'Daily Pork Products Stocks'!A135+0.25,TransfersEntries!$L:$L,"&lt;="&amp;'Daily Pork Products Stocks'!A135+1.25,TransfersEntries!$D:$D,"3535")</f>
        <v>0</v>
      </c>
      <c r="O135" s="44">
        <f>SUMIFS(TransfersEntries!$F:$F,TransfersEntries!$B:$B,INDEX(ItemTable!$A:$A,MATCH('Daily Pork Products Stocks'!B135,ItemTable!$B:$B,0)),TransfersEntries!$L:$L,"&gt;="&amp;'Daily Pork Products Stocks'!A135+0.25,TransfersEntries!$L:$L,"&lt;="&amp;'Daily Pork Products Stocks'!A135+1.25,TransfersEntries!$D:$D,"3600")</f>
        <v>0</v>
      </c>
      <c r="P135" s="44">
        <f t="shared" si="15"/>
        <v>0</v>
      </c>
      <c r="Q135" s="44">
        <f t="shared" si="16"/>
        <v>0</v>
      </c>
      <c r="R135" s="148"/>
      <c r="S135" s="148"/>
      <c r="T135" s="44">
        <f t="shared" si="19"/>
        <v>0</v>
      </c>
      <c r="U135" s="44">
        <f t="shared" si="17"/>
        <v>0</v>
      </c>
      <c r="V135" s="44">
        <f t="shared" si="18"/>
        <v>0</v>
      </c>
      <c r="W135" s="51" t="str">
        <f t="shared" si="20"/>
        <v>Inactive</v>
      </c>
      <c r="X135" s="44"/>
    </row>
    <row r="136" spans="1:24" ht="15.75" hidden="1" x14ac:dyDescent="0.25">
      <c r="A136" s="42" t="str">
        <v>qqqqqqqq</v>
      </c>
      <c r="B136" s="45" t="s">
        <v>146</v>
      </c>
      <c r="C136" s="45" t="s">
        <v>1329</v>
      </c>
      <c r="D136" s="142"/>
      <c r="E136" s="44">
        <f t="shared" si="14"/>
        <v>0</v>
      </c>
      <c r="F136" s="44">
        <f>SUMIFS(ProductionLines!$H:$H,ProductionLines!$C:$C,'Daily Pork Products Stocks'!$B136,ProductionLines!$K:$K,'Daily Pork Products Stocks'!$A136,ProductionLines!$E:$E,"&lt;&gt;Intake")</f>
        <v>0</v>
      </c>
      <c r="G136" s="57"/>
      <c r="H136" s="44">
        <f>SUMIFS(ProductionLines!$H:$H,ProductionLines!$C:$C,'Daily Pork Products Stocks'!$B136,ProductionLines!$K:$K,'Daily Pork Products Stocks'!$A136,ProductionLines!$E:$E,"Intake")</f>
        <v>0</v>
      </c>
      <c r="I136" s="148"/>
      <c r="J136" s="148"/>
      <c r="K136" s="148"/>
      <c r="L136" s="152"/>
      <c r="M136" s="44">
        <f>SUMIFS(TransfersEntries!$F:$F,TransfersEntries!$B:$B,$B136,TransfersEntries!$L:$L,"&gt;="&amp;'Daily Pork Products Stocks'!A136+0.25,TransfersEntries!$L:$L,"&lt;="&amp;'Daily Pork Products Stocks'!A136+1.25,TransfersEntries!$D:$D,"2055")</f>
        <v>0</v>
      </c>
      <c r="N136" s="44">
        <f>SUMIFS(TransfersEntries!$F:$F,TransfersEntries!$B:$B,INDEX(ItemTable!$A:$A,MATCH('Daily Pork Products Stocks'!B136,ItemTable!$B:$B,0)),TransfersEntries!$L:$L,"&gt;="&amp;'Daily Pork Products Stocks'!A136+0.25,TransfersEntries!$L:$L,"&lt;="&amp;'Daily Pork Products Stocks'!A136+1.25,TransfersEntries!$D:$D,"3535")</f>
        <v>0</v>
      </c>
      <c r="O136" s="44">
        <f>SUMIFS(TransfersEntries!$F:$F,TransfersEntries!$B:$B,INDEX(ItemTable!$A:$A,MATCH('Daily Pork Products Stocks'!B136,ItemTable!$B:$B,0)),TransfersEntries!$L:$L,"&gt;="&amp;'Daily Pork Products Stocks'!A136+0.25,TransfersEntries!$L:$L,"&lt;="&amp;'Daily Pork Products Stocks'!A136+1.25,TransfersEntries!$D:$D,"3600")</f>
        <v>0</v>
      </c>
      <c r="P136" s="44">
        <f t="shared" si="15"/>
        <v>0</v>
      </c>
      <c r="Q136" s="44">
        <f t="shared" si="16"/>
        <v>0</v>
      </c>
      <c r="R136" s="148"/>
      <c r="S136" s="148"/>
      <c r="T136" s="44">
        <f t="shared" si="19"/>
        <v>0</v>
      </c>
      <c r="U136" s="44">
        <f t="shared" si="17"/>
        <v>0</v>
      </c>
      <c r="V136" s="44">
        <f t="shared" si="18"/>
        <v>0</v>
      </c>
      <c r="W136" s="51" t="str">
        <f t="shared" si="20"/>
        <v>Inactive</v>
      </c>
      <c r="X136" s="44"/>
    </row>
    <row r="137" spans="1:24" ht="15.75" hidden="1" x14ac:dyDescent="0.25">
      <c r="A137" s="42" t="str">
        <v>qqqqqqqq</v>
      </c>
      <c r="B137" s="47" t="s">
        <v>1330</v>
      </c>
      <c r="C137" s="47" t="s">
        <v>1331</v>
      </c>
      <c r="D137" s="142"/>
      <c r="E137" s="44">
        <f t="shared" si="14"/>
        <v>0</v>
      </c>
      <c r="F137" s="44">
        <f>SUMIFS(ProductionLines!$H:$H,ProductionLines!$C:$C,'Daily Pork Products Stocks'!$B137,ProductionLines!$K:$K,'Daily Pork Products Stocks'!$A137,ProductionLines!$E:$E,"&lt;&gt;Intake")</f>
        <v>0</v>
      </c>
      <c r="G137" s="57"/>
      <c r="H137" s="44">
        <f>SUMIFS(ProductionLines!$H:$H,ProductionLines!$C:$C,'Daily Pork Products Stocks'!$B137,ProductionLines!$K:$K,'Daily Pork Products Stocks'!$A137,ProductionLines!$E:$E,"Intake")</f>
        <v>0</v>
      </c>
      <c r="I137" s="148"/>
      <c r="J137" s="148"/>
      <c r="K137" s="148"/>
      <c r="L137" s="152"/>
      <c r="M137" s="44">
        <f>SUMIFS(TransfersEntries!$F:$F,TransfersEntries!$B:$B,$B137,TransfersEntries!$L:$L,"&gt;="&amp;'Daily Pork Products Stocks'!A137+0.25,TransfersEntries!$L:$L,"&lt;="&amp;'Daily Pork Products Stocks'!A137+1.25,TransfersEntries!$D:$D,"2055")</f>
        <v>0</v>
      </c>
      <c r="N137" s="44">
        <f>SUMIFS(TransfersEntries!$F:$F,TransfersEntries!$B:$B,INDEX(ItemTable!$A:$A,MATCH('Daily Pork Products Stocks'!B137,ItemTable!$B:$B,0)),TransfersEntries!$L:$L,"&gt;="&amp;'Daily Pork Products Stocks'!A137+0.25,TransfersEntries!$L:$L,"&lt;="&amp;'Daily Pork Products Stocks'!A137+1.25,TransfersEntries!$D:$D,"3535")</f>
        <v>0</v>
      </c>
      <c r="O137" s="44">
        <f>SUMIFS(TransfersEntries!$F:$F,TransfersEntries!$B:$B,INDEX(ItemTable!$A:$A,MATCH('Daily Pork Products Stocks'!B137,ItemTable!$B:$B,0)),TransfersEntries!$L:$L,"&gt;="&amp;'Daily Pork Products Stocks'!A137+0.25,TransfersEntries!$L:$L,"&lt;="&amp;'Daily Pork Products Stocks'!A137+1.25,TransfersEntries!$D:$D,"3600")</f>
        <v>0</v>
      </c>
      <c r="P137" s="44">
        <f t="shared" si="15"/>
        <v>0</v>
      </c>
      <c r="Q137" s="44">
        <f t="shared" si="16"/>
        <v>0</v>
      </c>
      <c r="R137" s="148"/>
      <c r="S137" s="148"/>
      <c r="T137" s="44">
        <f t="shared" si="19"/>
        <v>0</v>
      </c>
      <c r="U137" s="44">
        <f t="shared" si="17"/>
        <v>0</v>
      </c>
      <c r="V137" s="44">
        <f t="shared" si="18"/>
        <v>0</v>
      </c>
      <c r="W137" s="51" t="str">
        <f t="shared" si="20"/>
        <v>Inactive</v>
      </c>
      <c r="X137" s="44"/>
    </row>
    <row r="138" spans="1:24" ht="15.75" hidden="1" x14ac:dyDescent="0.25">
      <c r="A138" s="42" t="str">
        <v>qqqqqqqq</v>
      </c>
      <c r="B138" s="47" t="s">
        <v>149</v>
      </c>
      <c r="C138" s="47" t="s">
        <v>1332</v>
      </c>
      <c r="D138" s="142"/>
      <c r="E138" s="44">
        <f t="shared" si="14"/>
        <v>0</v>
      </c>
      <c r="F138" s="44">
        <f>SUMIFS(ProductionLines!$H:$H,ProductionLines!$C:$C,'Daily Pork Products Stocks'!$B138,ProductionLines!$K:$K,'Daily Pork Products Stocks'!$A138,ProductionLines!$E:$E,"&lt;&gt;Intake")</f>
        <v>0</v>
      </c>
      <c r="G138" s="57"/>
      <c r="H138" s="44">
        <f>SUMIFS(ProductionLines!$H:$H,ProductionLines!$C:$C,'Daily Pork Products Stocks'!$B138,ProductionLines!$K:$K,'Daily Pork Products Stocks'!$A138,ProductionLines!$E:$E,"Intake")</f>
        <v>0</v>
      </c>
      <c r="I138" s="148"/>
      <c r="J138" s="148"/>
      <c r="K138" s="148"/>
      <c r="L138" s="152"/>
      <c r="M138" s="44">
        <f>SUMIFS(TransfersEntries!$F:$F,TransfersEntries!$B:$B,$B138,TransfersEntries!$L:$L,"&gt;="&amp;'Daily Pork Products Stocks'!A138+0.25,TransfersEntries!$L:$L,"&lt;="&amp;'Daily Pork Products Stocks'!A138+1.25,TransfersEntries!$D:$D,"2055")</f>
        <v>0</v>
      </c>
      <c r="N138" s="44">
        <f>SUMIFS(TransfersEntries!$F:$F,TransfersEntries!$B:$B,INDEX(ItemTable!$A:$A,MATCH('Daily Pork Products Stocks'!B138,ItemTable!$B:$B,0)),TransfersEntries!$L:$L,"&gt;="&amp;'Daily Pork Products Stocks'!A138+0.25,TransfersEntries!$L:$L,"&lt;="&amp;'Daily Pork Products Stocks'!A138+1.25,TransfersEntries!$D:$D,"3535")</f>
        <v>0</v>
      </c>
      <c r="O138" s="44">
        <f>SUMIFS(TransfersEntries!$F:$F,TransfersEntries!$B:$B,INDEX(ItemTable!$A:$A,MATCH('Daily Pork Products Stocks'!B138,ItemTable!$B:$B,0)),TransfersEntries!$L:$L,"&gt;="&amp;'Daily Pork Products Stocks'!A138+0.25,TransfersEntries!$L:$L,"&lt;="&amp;'Daily Pork Products Stocks'!A138+1.25,TransfersEntries!$D:$D,"3600")</f>
        <v>0</v>
      </c>
      <c r="P138" s="44">
        <f t="shared" si="15"/>
        <v>0</v>
      </c>
      <c r="Q138" s="44">
        <f t="shared" si="16"/>
        <v>0</v>
      </c>
      <c r="R138" s="148"/>
      <c r="S138" s="148"/>
      <c r="T138" s="44">
        <f t="shared" si="19"/>
        <v>0</v>
      </c>
      <c r="U138" s="44">
        <f t="shared" si="17"/>
        <v>0</v>
      </c>
      <c r="V138" s="44">
        <f t="shared" si="18"/>
        <v>0</v>
      </c>
      <c r="W138" s="51" t="str">
        <f t="shared" si="20"/>
        <v>Inactive</v>
      </c>
      <c r="X138" s="44"/>
    </row>
    <row r="139" spans="1:24" ht="15.75" hidden="1" x14ac:dyDescent="0.25">
      <c r="A139" s="42" t="str">
        <v>qqqqqqqq</v>
      </c>
      <c r="B139" s="47" t="s">
        <v>158</v>
      </c>
      <c r="C139" s="47" t="s">
        <v>1333</v>
      </c>
      <c r="D139" s="142"/>
      <c r="E139" s="44">
        <f t="shared" si="14"/>
        <v>0</v>
      </c>
      <c r="F139" s="44">
        <f>SUMIFS(ProductionLines!$H:$H,ProductionLines!$C:$C,'Daily Pork Products Stocks'!$B139,ProductionLines!$K:$K,'Daily Pork Products Stocks'!$A139,ProductionLines!$E:$E,"&lt;&gt;Intake")</f>
        <v>0</v>
      </c>
      <c r="G139" s="57"/>
      <c r="H139" s="44">
        <f>SUMIFS(ProductionLines!$H:$H,ProductionLines!$C:$C,'Daily Pork Products Stocks'!$B139,ProductionLines!$K:$K,'Daily Pork Products Stocks'!$A139,ProductionLines!$E:$E,"Intake")</f>
        <v>0</v>
      </c>
      <c r="I139" s="148"/>
      <c r="J139" s="148"/>
      <c r="K139" s="148"/>
      <c r="L139" s="152"/>
      <c r="M139" s="44">
        <f>SUMIFS(TransfersEntries!$F:$F,TransfersEntries!$B:$B,$B139,TransfersEntries!$L:$L,"&gt;="&amp;'Daily Pork Products Stocks'!A139+0.25,TransfersEntries!$L:$L,"&lt;="&amp;'Daily Pork Products Stocks'!A139+1.25,TransfersEntries!$D:$D,"2055")</f>
        <v>0</v>
      </c>
      <c r="N139" s="44">
        <f>SUMIFS(TransfersEntries!$F:$F,TransfersEntries!$B:$B,INDEX(ItemTable!$A:$A,MATCH('Daily Pork Products Stocks'!B139,ItemTable!$B:$B,0)),TransfersEntries!$L:$L,"&gt;="&amp;'Daily Pork Products Stocks'!A139+0.25,TransfersEntries!$L:$L,"&lt;="&amp;'Daily Pork Products Stocks'!A139+1.25,TransfersEntries!$D:$D,"3535")</f>
        <v>0</v>
      </c>
      <c r="O139" s="44">
        <f>SUMIFS(TransfersEntries!$F:$F,TransfersEntries!$B:$B,INDEX(ItemTable!$A:$A,MATCH('Daily Pork Products Stocks'!B139,ItemTable!$B:$B,0)),TransfersEntries!$L:$L,"&gt;="&amp;'Daily Pork Products Stocks'!A139+0.25,TransfersEntries!$L:$L,"&lt;="&amp;'Daily Pork Products Stocks'!A139+1.25,TransfersEntries!$D:$D,"3600")</f>
        <v>0</v>
      </c>
      <c r="P139" s="44">
        <f t="shared" si="15"/>
        <v>0</v>
      </c>
      <c r="Q139" s="44">
        <f t="shared" si="16"/>
        <v>0</v>
      </c>
      <c r="R139" s="148"/>
      <c r="S139" s="148"/>
      <c r="T139" s="44">
        <f t="shared" si="19"/>
        <v>0</v>
      </c>
      <c r="U139" s="44">
        <f t="shared" si="17"/>
        <v>0</v>
      </c>
      <c r="V139" s="44">
        <f t="shared" si="18"/>
        <v>0</v>
      </c>
      <c r="W139" s="51" t="str">
        <f t="shared" si="20"/>
        <v>Inactive</v>
      </c>
      <c r="X139" s="44"/>
    </row>
    <row r="140" spans="1:24" ht="15.75" hidden="1" x14ac:dyDescent="0.25">
      <c r="A140" s="42" t="str">
        <v>qqqqqqqq</v>
      </c>
      <c r="B140" s="45" t="s">
        <v>1334</v>
      </c>
      <c r="C140" s="45" t="s">
        <v>1335</v>
      </c>
      <c r="D140" s="142"/>
      <c r="E140" s="44">
        <f t="shared" si="14"/>
        <v>0</v>
      </c>
      <c r="F140" s="44">
        <f>SUMIFS(ProductionLines!$H:$H,ProductionLines!$C:$C,'Daily Pork Products Stocks'!$B140,ProductionLines!$K:$K,'Daily Pork Products Stocks'!$A140,ProductionLines!$E:$E,"&lt;&gt;Intake")</f>
        <v>0</v>
      </c>
      <c r="G140" s="57"/>
      <c r="H140" s="44">
        <f>SUMIFS(ProductionLines!$H:$H,ProductionLines!$C:$C,'Daily Pork Products Stocks'!$B140,ProductionLines!$K:$K,'Daily Pork Products Stocks'!$A140,ProductionLines!$E:$E,"Intake")</f>
        <v>0</v>
      </c>
      <c r="I140" s="148"/>
      <c r="J140" s="148"/>
      <c r="K140" s="148"/>
      <c r="L140" s="152"/>
      <c r="M140" s="44">
        <f>SUMIFS(TransfersEntries!$F:$F,TransfersEntries!$B:$B,$B140,TransfersEntries!$L:$L,"&gt;="&amp;'Daily Pork Products Stocks'!A140+0.25,TransfersEntries!$L:$L,"&lt;="&amp;'Daily Pork Products Stocks'!A140+1.25,TransfersEntries!$D:$D,"2055")</f>
        <v>0</v>
      </c>
      <c r="N140" s="44">
        <f>SUMIFS(TransfersEntries!$F:$F,TransfersEntries!$B:$B,INDEX(ItemTable!$A:$A,MATCH('Daily Pork Products Stocks'!B140,ItemTable!$B:$B,0)),TransfersEntries!$L:$L,"&gt;="&amp;'Daily Pork Products Stocks'!A140+0.25,TransfersEntries!$L:$L,"&lt;="&amp;'Daily Pork Products Stocks'!A140+1.25,TransfersEntries!$D:$D,"3535")</f>
        <v>0</v>
      </c>
      <c r="O140" s="44">
        <f>SUMIFS(TransfersEntries!$F:$F,TransfersEntries!$B:$B,INDEX(ItemTable!$A:$A,MATCH('Daily Pork Products Stocks'!B140,ItemTable!$B:$B,0)),TransfersEntries!$L:$L,"&gt;="&amp;'Daily Pork Products Stocks'!A140+0.25,TransfersEntries!$L:$L,"&lt;="&amp;'Daily Pork Products Stocks'!A140+1.25,TransfersEntries!$D:$D,"3600")</f>
        <v>0</v>
      </c>
      <c r="P140" s="44">
        <f t="shared" si="15"/>
        <v>0</v>
      </c>
      <c r="Q140" s="44">
        <f t="shared" si="16"/>
        <v>0</v>
      </c>
      <c r="R140" s="148"/>
      <c r="S140" s="148"/>
      <c r="T140" s="44">
        <f t="shared" si="19"/>
        <v>0</v>
      </c>
      <c r="U140" s="44">
        <f t="shared" si="17"/>
        <v>0</v>
      </c>
      <c r="V140" s="44">
        <f t="shared" si="18"/>
        <v>0</v>
      </c>
      <c r="W140" s="51" t="str">
        <f t="shared" si="20"/>
        <v>Inactive</v>
      </c>
      <c r="X140" s="44"/>
    </row>
    <row r="141" spans="1:24" ht="15.75" hidden="1" x14ac:dyDescent="0.25">
      <c r="A141" s="42" t="str">
        <v>qqqqqqqq</v>
      </c>
      <c r="B141" s="47" t="s">
        <v>1336</v>
      </c>
      <c r="C141" s="47" t="s">
        <v>1337</v>
      </c>
      <c r="D141" s="142"/>
      <c r="E141" s="44">
        <f t="shared" si="14"/>
        <v>0</v>
      </c>
      <c r="F141" s="44">
        <f>SUMIFS(ProductionLines!$H:$H,ProductionLines!$C:$C,'Daily Pork Products Stocks'!$B141,ProductionLines!$K:$K,'Daily Pork Products Stocks'!$A141,ProductionLines!$E:$E,"&lt;&gt;Intake")</f>
        <v>0</v>
      </c>
      <c r="G141" s="57"/>
      <c r="H141" s="44">
        <f>SUMIFS(ProductionLines!$H:$H,ProductionLines!$C:$C,'Daily Pork Products Stocks'!$B141,ProductionLines!$K:$K,'Daily Pork Products Stocks'!$A141,ProductionLines!$E:$E,"Intake")</f>
        <v>0</v>
      </c>
      <c r="I141" s="148"/>
      <c r="J141" s="148"/>
      <c r="K141" s="148"/>
      <c r="L141" s="152"/>
      <c r="M141" s="44">
        <f>SUMIFS(TransfersEntries!$F:$F,TransfersEntries!$B:$B,$B141,TransfersEntries!$L:$L,"&gt;="&amp;'Daily Pork Products Stocks'!A141+0.25,TransfersEntries!$L:$L,"&lt;="&amp;'Daily Pork Products Stocks'!A141+1.25,TransfersEntries!$D:$D,"2055")</f>
        <v>0</v>
      </c>
      <c r="N141" s="44">
        <f>SUMIFS(TransfersEntries!$F:$F,TransfersEntries!$B:$B,INDEX(ItemTable!$A:$A,MATCH('Daily Pork Products Stocks'!B141,ItemTable!$B:$B,0)),TransfersEntries!$L:$L,"&gt;="&amp;'Daily Pork Products Stocks'!A141+0.25,TransfersEntries!$L:$L,"&lt;="&amp;'Daily Pork Products Stocks'!A141+1.25,TransfersEntries!$D:$D,"3535")</f>
        <v>0</v>
      </c>
      <c r="O141" s="44">
        <f>SUMIFS(TransfersEntries!$F:$F,TransfersEntries!$B:$B,INDEX(ItemTable!$A:$A,MATCH('Daily Pork Products Stocks'!B141,ItemTable!$B:$B,0)),TransfersEntries!$L:$L,"&gt;="&amp;'Daily Pork Products Stocks'!A141+0.25,TransfersEntries!$L:$L,"&lt;="&amp;'Daily Pork Products Stocks'!A141+1.25,TransfersEntries!$D:$D,"3600")</f>
        <v>0</v>
      </c>
      <c r="P141" s="44">
        <f t="shared" si="15"/>
        <v>0</v>
      </c>
      <c r="Q141" s="44">
        <f t="shared" si="16"/>
        <v>0</v>
      </c>
      <c r="R141" s="148"/>
      <c r="S141" s="148"/>
      <c r="T141" s="44">
        <f t="shared" si="19"/>
        <v>0</v>
      </c>
      <c r="U141" s="44">
        <f t="shared" si="17"/>
        <v>0</v>
      </c>
      <c r="V141" s="44">
        <f t="shared" si="18"/>
        <v>0</v>
      </c>
      <c r="W141" s="51" t="str">
        <f t="shared" si="20"/>
        <v>Inactive</v>
      </c>
      <c r="X141" s="44"/>
    </row>
    <row r="142" spans="1:24" ht="15.75" hidden="1" x14ac:dyDescent="0.25">
      <c r="A142" s="42" t="str">
        <v>qqqqqqqq</v>
      </c>
      <c r="B142" s="47" t="s">
        <v>160</v>
      </c>
      <c r="C142" s="47" t="s">
        <v>1338</v>
      </c>
      <c r="D142" s="142"/>
      <c r="E142" s="44">
        <f t="shared" si="14"/>
        <v>0</v>
      </c>
      <c r="F142" s="44">
        <f>SUMIFS(ProductionLines!$H:$H,ProductionLines!$C:$C,'Daily Pork Products Stocks'!$B142,ProductionLines!$K:$K,'Daily Pork Products Stocks'!$A142,ProductionLines!$E:$E,"&lt;&gt;Intake")</f>
        <v>0</v>
      </c>
      <c r="G142" s="57"/>
      <c r="H142" s="44">
        <f>SUMIFS(ProductionLines!$H:$H,ProductionLines!$C:$C,'Daily Pork Products Stocks'!$B142,ProductionLines!$K:$K,'Daily Pork Products Stocks'!$A142,ProductionLines!$E:$E,"Intake")</f>
        <v>0</v>
      </c>
      <c r="I142" s="148"/>
      <c r="J142" s="148"/>
      <c r="K142" s="148"/>
      <c r="L142" s="152"/>
      <c r="M142" s="44">
        <f>SUMIFS(TransfersEntries!$F:$F,TransfersEntries!$B:$B,$B142,TransfersEntries!$L:$L,"&gt;="&amp;'Daily Pork Products Stocks'!A142+0.25,TransfersEntries!$L:$L,"&lt;="&amp;'Daily Pork Products Stocks'!A142+1.25,TransfersEntries!$D:$D,"2055")</f>
        <v>0</v>
      </c>
      <c r="N142" s="44">
        <f>SUMIFS(TransfersEntries!$F:$F,TransfersEntries!$B:$B,INDEX(ItemTable!$A:$A,MATCH('Daily Pork Products Stocks'!B142,ItemTable!$B:$B,0)),TransfersEntries!$L:$L,"&gt;="&amp;'Daily Pork Products Stocks'!A142+0.25,TransfersEntries!$L:$L,"&lt;="&amp;'Daily Pork Products Stocks'!A142+1.25,TransfersEntries!$D:$D,"3535")</f>
        <v>0</v>
      </c>
      <c r="O142" s="44">
        <f>SUMIFS(TransfersEntries!$F:$F,TransfersEntries!$B:$B,INDEX(ItemTable!$A:$A,MATCH('Daily Pork Products Stocks'!B142,ItemTable!$B:$B,0)),TransfersEntries!$L:$L,"&gt;="&amp;'Daily Pork Products Stocks'!A142+0.25,TransfersEntries!$L:$L,"&lt;="&amp;'Daily Pork Products Stocks'!A142+1.25,TransfersEntries!$D:$D,"3600")</f>
        <v>0</v>
      </c>
      <c r="P142" s="44">
        <f t="shared" si="15"/>
        <v>0</v>
      </c>
      <c r="Q142" s="44">
        <f t="shared" si="16"/>
        <v>0</v>
      </c>
      <c r="R142" s="148"/>
      <c r="S142" s="148"/>
      <c r="T142" s="44">
        <f t="shared" si="19"/>
        <v>0</v>
      </c>
      <c r="U142" s="44">
        <f t="shared" si="17"/>
        <v>0</v>
      </c>
      <c r="V142" s="44">
        <f t="shared" si="18"/>
        <v>0</v>
      </c>
      <c r="W142" s="51" t="str">
        <f t="shared" si="20"/>
        <v>Inactive</v>
      </c>
      <c r="X142" s="44"/>
    </row>
    <row r="143" spans="1:24" ht="15.75" hidden="1" x14ac:dyDescent="0.25">
      <c r="A143" s="42" t="str">
        <v>qqqqqqqq</v>
      </c>
      <c r="B143" s="47" t="s">
        <v>1339</v>
      </c>
      <c r="C143" s="47" t="s">
        <v>1340</v>
      </c>
      <c r="D143" s="142"/>
      <c r="E143" s="44">
        <f t="shared" si="14"/>
        <v>0</v>
      </c>
      <c r="F143" s="44">
        <f>SUMIFS(ProductionLines!$H:$H,ProductionLines!$C:$C,'Daily Pork Products Stocks'!$B143,ProductionLines!$K:$K,'Daily Pork Products Stocks'!$A143,ProductionLines!$E:$E,"&lt;&gt;Intake")</f>
        <v>0</v>
      </c>
      <c r="G143" s="57"/>
      <c r="H143" s="44">
        <f>SUMIFS(ProductionLines!$H:$H,ProductionLines!$C:$C,'Daily Pork Products Stocks'!$B143,ProductionLines!$K:$K,'Daily Pork Products Stocks'!$A143,ProductionLines!$E:$E,"Intake")</f>
        <v>0</v>
      </c>
      <c r="I143" s="148"/>
      <c r="J143" s="148"/>
      <c r="K143" s="148"/>
      <c r="L143" s="152"/>
      <c r="M143" s="44">
        <f>SUMIFS(TransfersEntries!$F:$F,TransfersEntries!$B:$B,$B143,TransfersEntries!$L:$L,"&gt;="&amp;'Daily Pork Products Stocks'!A143+0.25,TransfersEntries!$L:$L,"&lt;="&amp;'Daily Pork Products Stocks'!A143+1.25,TransfersEntries!$D:$D,"2055")</f>
        <v>0</v>
      </c>
      <c r="N143" s="44">
        <f>SUMIFS(TransfersEntries!$F:$F,TransfersEntries!$B:$B,INDEX(ItemTable!$A:$A,MATCH('Daily Pork Products Stocks'!B143,ItemTable!$B:$B,0)),TransfersEntries!$L:$L,"&gt;="&amp;'Daily Pork Products Stocks'!A143+0.25,TransfersEntries!$L:$L,"&lt;="&amp;'Daily Pork Products Stocks'!A143+1.25,TransfersEntries!$D:$D,"3535")</f>
        <v>0</v>
      </c>
      <c r="O143" s="44">
        <f>SUMIFS(TransfersEntries!$F:$F,TransfersEntries!$B:$B,INDEX(ItemTable!$A:$A,MATCH('Daily Pork Products Stocks'!B143,ItemTable!$B:$B,0)),TransfersEntries!$L:$L,"&gt;="&amp;'Daily Pork Products Stocks'!A143+0.25,TransfersEntries!$L:$L,"&lt;="&amp;'Daily Pork Products Stocks'!A143+1.25,TransfersEntries!$D:$D,"3600")</f>
        <v>0</v>
      </c>
      <c r="P143" s="44">
        <f t="shared" si="15"/>
        <v>0</v>
      </c>
      <c r="Q143" s="44">
        <f t="shared" si="16"/>
        <v>0</v>
      </c>
      <c r="R143" s="148"/>
      <c r="S143" s="148"/>
      <c r="T143" s="44">
        <f t="shared" si="19"/>
        <v>0</v>
      </c>
      <c r="U143" s="44">
        <f t="shared" si="17"/>
        <v>0</v>
      </c>
      <c r="V143" s="44">
        <f t="shared" si="18"/>
        <v>0</v>
      </c>
      <c r="W143" s="51" t="str">
        <f t="shared" si="20"/>
        <v>Inactive</v>
      </c>
      <c r="X143" s="44"/>
    </row>
    <row r="144" spans="1:24" ht="15.75" hidden="1" x14ac:dyDescent="0.25">
      <c r="A144" s="42" t="str">
        <v>qqqqqqqq</v>
      </c>
      <c r="B144" s="45" t="s">
        <v>72</v>
      </c>
      <c r="C144" s="45" t="s">
        <v>1341</v>
      </c>
      <c r="D144" s="142"/>
      <c r="E144" s="44">
        <f t="shared" si="14"/>
        <v>0</v>
      </c>
      <c r="F144" s="44">
        <f>SUMIFS(ProductionLines!$H:$H,ProductionLines!$C:$C,'Daily Pork Products Stocks'!$B144,ProductionLines!$K:$K,'Daily Pork Products Stocks'!$A144,ProductionLines!$E:$E,"&lt;&gt;Intake")</f>
        <v>0</v>
      </c>
      <c r="G144" s="57"/>
      <c r="H144" s="44">
        <f>SUMIFS(ProductionLines!$H:$H,ProductionLines!$C:$C,'Daily Pork Products Stocks'!$B144,ProductionLines!$K:$K,'Daily Pork Products Stocks'!$A144,ProductionLines!$E:$E,"Intake")</f>
        <v>0</v>
      </c>
      <c r="I144" s="148"/>
      <c r="J144" s="148"/>
      <c r="K144" s="148"/>
      <c r="L144" s="152"/>
      <c r="M144" s="44">
        <f>SUMIFS(TransfersEntries!$F:$F,TransfersEntries!$B:$B,$B144,TransfersEntries!$L:$L,"&gt;="&amp;'Daily Pork Products Stocks'!A144+0.25,TransfersEntries!$L:$L,"&lt;="&amp;'Daily Pork Products Stocks'!A144+1.25,TransfersEntries!$D:$D,"2055")</f>
        <v>0</v>
      </c>
      <c r="N144" s="44">
        <f>SUMIFS(TransfersEntries!$F:$F,TransfersEntries!$B:$B,INDEX(ItemTable!$A:$A,MATCH('Daily Pork Products Stocks'!B144,ItemTable!$B:$B,0)),TransfersEntries!$L:$L,"&gt;="&amp;'Daily Pork Products Stocks'!A144+0.25,TransfersEntries!$L:$L,"&lt;="&amp;'Daily Pork Products Stocks'!A144+1.25,TransfersEntries!$D:$D,"3535")</f>
        <v>0</v>
      </c>
      <c r="O144" s="44">
        <f>SUMIFS(TransfersEntries!$F:$F,TransfersEntries!$B:$B,INDEX(ItemTable!$A:$A,MATCH('Daily Pork Products Stocks'!B144,ItemTable!$B:$B,0)),TransfersEntries!$L:$L,"&gt;="&amp;'Daily Pork Products Stocks'!A144+0.25,TransfersEntries!$L:$L,"&lt;="&amp;'Daily Pork Products Stocks'!A144+1.25,TransfersEntries!$D:$D,"3600")</f>
        <v>0</v>
      </c>
      <c r="P144" s="44">
        <f t="shared" si="15"/>
        <v>0</v>
      </c>
      <c r="Q144" s="44">
        <f t="shared" si="16"/>
        <v>0</v>
      </c>
      <c r="R144" s="148"/>
      <c r="S144" s="148"/>
      <c r="T144" s="44">
        <f t="shared" si="19"/>
        <v>0</v>
      </c>
      <c r="U144" s="44">
        <f t="shared" si="17"/>
        <v>0</v>
      </c>
      <c r="V144" s="44">
        <f t="shared" si="18"/>
        <v>0</v>
      </c>
      <c r="W144" s="51" t="str">
        <f t="shared" si="20"/>
        <v>Inactive</v>
      </c>
      <c r="X144" s="44"/>
    </row>
    <row r="145" spans="1:24" ht="15.75" hidden="1" x14ac:dyDescent="0.25">
      <c r="A145" s="42" t="str">
        <v>qqqqqqqq</v>
      </c>
      <c r="B145" s="47" t="s">
        <v>139</v>
      </c>
      <c r="C145" s="47" t="s">
        <v>1342</v>
      </c>
      <c r="D145" s="142"/>
      <c r="E145" s="44">
        <f t="shared" si="14"/>
        <v>0</v>
      </c>
      <c r="F145" s="44">
        <f>SUMIFS(ProductionLines!$H:$H,ProductionLines!$C:$C,'Daily Pork Products Stocks'!$B145,ProductionLines!$K:$K,'Daily Pork Products Stocks'!$A145,ProductionLines!$E:$E,"&lt;&gt;Intake")</f>
        <v>0</v>
      </c>
      <c r="G145" s="57"/>
      <c r="H145" s="44">
        <f>SUMIFS(ProductionLines!$H:$H,ProductionLines!$C:$C,'Daily Pork Products Stocks'!$B145,ProductionLines!$K:$K,'Daily Pork Products Stocks'!$A145,ProductionLines!$E:$E,"Intake")</f>
        <v>0</v>
      </c>
      <c r="I145" s="148"/>
      <c r="J145" s="148"/>
      <c r="K145" s="148"/>
      <c r="L145" s="152"/>
      <c r="M145" s="44">
        <f>SUMIFS(TransfersEntries!$F:$F,TransfersEntries!$B:$B,$B145,TransfersEntries!$L:$L,"&gt;="&amp;'Daily Pork Products Stocks'!A145+0.25,TransfersEntries!$L:$L,"&lt;="&amp;'Daily Pork Products Stocks'!A145+1.25,TransfersEntries!$D:$D,"2055")</f>
        <v>0</v>
      </c>
      <c r="N145" s="44">
        <f>SUMIFS(TransfersEntries!$F:$F,TransfersEntries!$B:$B,INDEX(ItemTable!$A:$A,MATCH('Daily Pork Products Stocks'!B145,ItemTable!$B:$B,0)),TransfersEntries!$L:$L,"&gt;="&amp;'Daily Pork Products Stocks'!A145+0.25,TransfersEntries!$L:$L,"&lt;="&amp;'Daily Pork Products Stocks'!A145+1.25,TransfersEntries!$D:$D,"3535")</f>
        <v>0</v>
      </c>
      <c r="O145" s="44">
        <f>SUMIFS(TransfersEntries!$F:$F,TransfersEntries!$B:$B,INDEX(ItemTable!$A:$A,MATCH('Daily Pork Products Stocks'!B145,ItemTable!$B:$B,0)),TransfersEntries!$L:$L,"&gt;="&amp;'Daily Pork Products Stocks'!A145+0.25,TransfersEntries!$L:$L,"&lt;="&amp;'Daily Pork Products Stocks'!A145+1.25,TransfersEntries!$D:$D,"3600")</f>
        <v>0</v>
      </c>
      <c r="P145" s="44">
        <f t="shared" si="15"/>
        <v>0</v>
      </c>
      <c r="Q145" s="44">
        <f t="shared" si="16"/>
        <v>0</v>
      </c>
      <c r="R145" s="148"/>
      <c r="S145" s="148"/>
      <c r="T145" s="44">
        <f t="shared" si="19"/>
        <v>0</v>
      </c>
      <c r="U145" s="44">
        <f t="shared" si="17"/>
        <v>0</v>
      </c>
      <c r="V145" s="44">
        <f t="shared" si="18"/>
        <v>0</v>
      </c>
      <c r="W145" s="51" t="str">
        <f t="shared" si="20"/>
        <v>Inactive</v>
      </c>
      <c r="X145" s="44"/>
    </row>
    <row r="146" spans="1:24" ht="15.75" hidden="1" x14ac:dyDescent="0.25">
      <c r="A146" s="42" t="str">
        <v>qqqqqqqq</v>
      </c>
      <c r="B146" s="45" t="s">
        <v>180</v>
      </c>
      <c r="C146" s="45" t="s">
        <v>1347</v>
      </c>
      <c r="D146" s="142"/>
      <c r="E146" s="44">
        <f>D146</f>
        <v>0</v>
      </c>
      <c r="F146" s="44">
        <f>SUMIFS(ProductionLines!$H:$H,ProductionLines!$C:$C,'Daily Pork Products Stocks'!$B146,ProductionLines!$K:$K,'Daily Pork Products Stocks'!$A146,ProductionLines!$E:$E,"&lt;&gt;Intake")</f>
        <v>0</v>
      </c>
      <c r="G146" s="57"/>
      <c r="H146" s="44">
        <f>SUMIFS(ProductionLines!$H:$H,ProductionLines!$C:$C,'Daily Pork Products Stocks'!$B146,ProductionLines!$K:$K,'Daily Pork Products Stocks'!$A146,ProductionLines!$E:$E,"Intake")</f>
        <v>0</v>
      </c>
      <c r="I146" s="148"/>
      <c r="J146" s="148"/>
      <c r="K146" s="148"/>
      <c r="L146" s="152"/>
      <c r="M146" s="44">
        <f>SUMIFS(TransfersEntries!$F:$F,TransfersEntries!$B:$B,$B146,TransfersEntries!$L:$L,"&gt;="&amp;'Daily Pork Products Stocks'!A146+0.25,TransfersEntries!$L:$L,"&lt;="&amp;'Daily Pork Products Stocks'!A146+1.25,TransfersEntries!$D:$D,"2055")</f>
        <v>0</v>
      </c>
      <c r="N146" s="44">
        <f>SUMIFS(TransfersEntries!$F:$F,TransfersEntries!$B:$B,INDEX(ItemTable!$A:$A,MATCH('Daily Pork Products Stocks'!B146,ItemTable!$B:$B,0)),TransfersEntries!$L:$L,"&gt;="&amp;'Daily Pork Products Stocks'!A146+0.25,TransfersEntries!$L:$L,"&lt;="&amp;'Daily Pork Products Stocks'!A146+1.25,TransfersEntries!$D:$D,"3535")</f>
        <v>0</v>
      </c>
      <c r="O146" s="44">
        <f>SUMIFS(TransfersEntries!$F:$F,TransfersEntries!$B:$B,INDEX(ItemTable!$A:$A,MATCH('Daily Pork Products Stocks'!B146,ItemTable!$B:$B,0)),TransfersEntries!$L:$L,"&gt;="&amp;'Daily Pork Products Stocks'!A146+0.25,TransfersEntries!$L:$L,"&lt;="&amp;'Daily Pork Products Stocks'!A146+1.25,TransfersEntries!$D:$D,"3600")</f>
        <v>0</v>
      </c>
      <c r="P146" s="44">
        <f>D146+F146+G146-SUM(H146:O146)</f>
        <v>0</v>
      </c>
      <c r="Q146" s="44">
        <f>E146+F146+G146-SUM(H146:O146)</f>
        <v>0</v>
      </c>
      <c r="R146" s="148"/>
      <c r="S146" s="148"/>
      <c r="T146" s="44">
        <f>R146+S146</f>
        <v>0</v>
      </c>
      <c r="U146" s="44">
        <f>T146-P146</f>
        <v>0</v>
      </c>
      <c r="V146" s="44">
        <f>T146-Q146</f>
        <v>0</v>
      </c>
      <c r="W146" s="51" t="str">
        <f t="shared" si="20"/>
        <v>Inactive</v>
      </c>
      <c r="X146" s="44"/>
    </row>
    <row r="147" spans="1:24" ht="15.75" hidden="1" x14ac:dyDescent="0.25">
      <c r="A147" s="42" t="str">
        <v>qqqqqqqq</v>
      </c>
      <c r="B147" s="47" t="s">
        <v>1343</v>
      </c>
      <c r="C147" s="47" t="s">
        <v>1344</v>
      </c>
      <c r="D147" s="142"/>
      <c r="E147" s="44">
        <f t="shared" si="14"/>
        <v>0</v>
      </c>
      <c r="F147" s="44">
        <f>SUMIFS(ProductionLines!$H:$H,ProductionLines!$C:$C,'Daily Pork Products Stocks'!$B147,ProductionLines!$K:$K,'Daily Pork Products Stocks'!$A147,ProductionLines!$E:$E,"&lt;&gt;Intake")</f>
        <v>0</v>
      </c>
      <c r="G147" s="57"/>
      <c r="H147" s="44">
        <f>SUMIFS(ProductionLines!$H:$H,ProductionLines!$C:$C,'Daily Pork Products Stocks'!$B147,ProductionLines!$K:$K,'Daily Pork Products Stocks'!$A147,ProductionLines!$E:$E,"Intake")</f>
        <v>0</v>
      </c>
      <c r="I147" s="148"/>
      <c r="J147" s="148"/>
      <c r="K147" s="148"/>
      <c r="L147" s="152"/>
      <c r="M147" s="44">
        <f>SUMIFS(TransfersEntries!$F:$F,TransfersEntries!$B:$B,$B147,TransfersEntries!$L:$L,"&gt;="&amp;'Daily Pork Products Stocks'!A147+0.25,TransfersEntries!$L:$L,"&lt;="&amp;'Daily Pork Products Stocks'!A147+1.25,TransfersEntries!$D:$D,"2055")</f>
        <v>0</v>
      </c>
      <c r="N147" s="44">
        <f>SUMIFS(TransfersEntries!$F:$F,TransfersEntries!$B:$B,INDEX(ItemTable!$A:$A,MATCH('Daily Pork Products Stocks'!B147,ItemTable!$B:$B,0)),TransfersEntries!$L:$L,"&gt;="&amp;'Daily Pork Products Stocks'!A147+0.25,TransfersEntries!$L:$L,"&lt;="&amp;'Daily Pork Products Stocks'!A147+1.25,TransfersEntries!$D:$D,"3535")</f>
        <v>0</v>
      </c>
      <c r="O147" s="44">
        <f>SUMIFS(TransfersEntries!$F:$F,TransfersEntries!$B:$B,INDEX(ItemTable!$A:$A,MATCH('Daily Pork Products Stocks'!B147,ItemTable!$B:$B,0)),TransfersEntries!$L:$L,"&gt;="&amp;'Daily Pork Products Stocks'!A147+0.25,TransfersEntries!$L:$L,"&lt;="&amp;'Daily Pork Products Stocks'!A147+1.25,TransfersEntries!$D:$D,"3600")</f>
        <v>0</v>
      </c>
      <c r="P147" s="44">
        <f t="shared" si="15"/>
        <v>0</v>
      </c>
      <c r="Q147" s="44">
        <f t="shared" si="16"/>
        <v>0</v>
      </c>
      <c r="R147" s="148"/>
      <c r="S147" s="148"/>
      <c r="T147" s="44">
        <f t="shared" si="19"/>
        <v>0</v>
      </c>
      <c r="U147" s="44">
        <f t="shared" si="17"/>
        <v>0</v>
      </c>
      <c r="V147" s="44">
        <f t="shared" si="18"/>
        <v>0</v>
      </c>
      <c r="W147" s="51" t="str">
        <f t="shared" si="20"/>
        <v>Inactive</v>
      </c>
      <c r="X147" s="44"/>
    </row>
    <row r="148" spans="1:24" ht="15.75" hidden="1" x14ac:dyDescent="0.25">
      <c r="A148" s="42" t="str">
        <v>qqqqqqqq</v>
      </c>
      <c r="B148" s="47" t="s">
        <v>1345</v>
      </c>
      <c r="C148" s="47" t="s">
        <v>1346</v>
      </c>
      <c r="D148" s="142"/>
      <c r="E148" s="44">
        <f t="shared" si="14"/>
        <v>0</v>
      </c>
      <c r="F148" s="44">
        <f>SUMIFS(ProductionLines!$H:$H,ProductionLines!$C:$C,'Daily Pork Products Stocks'!$B148,ProductionLines!$K:$K,'Daily Pork Products Stocks'!$A148,ProductionLines!$E:$E,"&lt;&gt;Intake")</f>
        <v>0</v>
      </c>
      <c r="G148" s="57"/>
      <c r="H148" s="44">
        <f>SUMIFS(ProductionLines!$H:$H,ProductionLines!$C:$C,'Daily Pork Products Stocks'!$B148,ProductionLines!$K:$K,'Daily Pork Products Stocks'!$A148,ProductionLines!$E:$E,"Intake")</f>
        <v>0</v>
      </c>
      <c r="I148" s="148"/>
      <c r="J148" s="148"/>
      <c r="K148" s="148"/>
      <c r="L148" s="152"/>
      <c r="M148" s="44">
        <f>SUMIFS(TransfersEntries!$F:$F,TransfersEntries!$B:$B,$B148,TransfersEntries!$L:$L,"&gt;="&amp;'Daily Pork Products Stocks'!A148+0.25,TransfersEntries!$L:$L,"&lt;="&amp;'Daily Pork Products Stocks'!A148+1.25,TransfersEntries!$D:$D,"2055")</f>
        <v>0</v>
      </c>
      <c r="N148" s="44">
        <f>SUMIFS(TransfersEntries!$F:$F,TransfersEntries!$B:$B,INDEX(ItemTable!$A:$A,MATCH('Daily Pork Products Stocks'!B148,ItemTable!$B:$B,0)),TransfersEntries!$L:$L,"&gt;="&amp;'Daily Pork Products Stocks'!A148+0.25,TransfersEntries!$L:$L,"&lt;="&amp;'Daily Pork Products Stocks'!A148+1.25,TransfersEntries!$D:$D,"3535")</f>
        <v>0</v>
      </c>
      <c r="O148" s="44">
        <f>SUMIFS(TransfersEntries!$F:$F,TransfersEntries!$B:$B,INDEX(ItemTable!$A:$A,MATCH('Daily Pork Products Stocks'!B148,ItemTable!$B:$B,0)),TransfersEntries!$L:$L,"&gt;="&amp;'Daily Pork Products Stocks'!A148+0.25,TransfersEntries!$L:$L,"&lt;="&amp;'Daily Pork Products Stocks'!A148+1.25,TransfersEntries!$D:$D,"3600")</f>
        <v>0</v>
      </c>
      <c r="P148" s="44">
        <f t="shared" si="15"/>
        <v>0</v>
      </c>
      <c r="Q148" s="44">
        <f t="shared" si="16"/>
        <v>0</v>
      </c>
      <c r="R148" s="148"/>
      <c r="S148" s="148"/>
      <c r="T148" s="44">
        <f t="shared" si="19"/>
        <v>0</v>
      </c>
      <c r="U148" s="44">
        <f t="shared" si="17"/>
        <v>0</v>
      </c>
      <c r="V148" s="44">
        <f t="shared" si="18"/>
        <v>0</v>
      </c>
      <c r="W148" s="51" t="str">
        <f t="shared" si="20"/>
        <v>Inactive</v>
      </c>
      <c r="X148" s="44"/>
    </row>
    <row r="149" spans="1:24" ht="15.75" hidden="1" x14ac:dyDescent="0.25">
      <c r="A149" s="42" t="str">
        <v>qqqqqqqq</v>
      </c>
      <c r="B149" s="47" t="s">
        <v>1348</v>
      </c>
      <c r="C149" s="47" t="s">
        <v>1349</v>
      </c>
      <c r="D149" s="142"/>
      <c r="E149" s="44">
        <f t="shared" si="14"/>
        <v>0</v>
      </c>
      <c r="F149" s="44">
        <f>SUMIFS(ProductionLines!$H:$H,ProductionLines!$C:$C,'Daily Pork Products Stocks'!$B149,ProductionLines!$K:$K,'Daily Pork Products Stocks'!$A149,ProductionLines!$E:$E,"&lt;&gt;Intake")</f>
        <v>0</v>
      </c>
      <c r="G149" s="57"/>
      <c r="H149" s="44">
        <f>SUMIFS(ProductionLines!$H:$H,ProductionLines!$C:$C,'Daily Pork Products Stocks'!$B149,ProductionLines!$K:$K,'Daily Pork Products Stocks'!$A149,ProductionLines!$E:$E,"Intake")</f>
        <v>0</v>
      </c>
      <c r="I149" s="148"/>
      <c r="J149" s="148"/>
      <c r="K149" s="148"/>
      <c r="L149" s="152"/>
      <c r="M149" s="44">
        <f>SUMIFS(TransfersEntries!$F:$F,TransfersEntries!$B:$B,$B149,TransfersEntries!$L:$L,"&gt;="&amp;'Daily Pork Products Stocks'!A149+0.25,TransfersEntries!$L:$L,"&lt;="&amp;'Daily Pork Products Stocks'!A149+1.25,TransfersEntries!$D:$D,"2055")</f>
        <v>0</v>
      </c>
      <c r="N149" s="44">
        <f>SUMIFS(TransfersEntries!$F:$F,TransfersEntries!$B:$B,INDEX(ItemTable!$A:$A,MATCH('Daily Pork Products Stocks'!B149,ItemTable!$B:$B,0)),TransfersEntries!$L:$L,"&gt;="&amp;'Daily Pork Products Stocks'!A149+0.25,TransfersEntries!$L:$L,"&lt;="&amp;'Daily Pork Products Stocks'!A149+1.25,TransfersEntries!$D:$D,"3535")</f>
        <v>0</v>
      </c>
      <c r="O149" s="44">
        <f>SUMIFS(TransfersEntries!$F:$F,TransfersEntries!$B:$B,INDEX(ItemTable!$A:$A,MATCH('Daily Pork Products Stocks'!B149,ItemTable!$B:$B,0)),TransfersEntries!$L:$L,"&gt;="&amp;'Daily Pork Products Stocks'!A149+0.25,TransfersEntries!$L:$L,"&lt;="&amp;'Daily Pork Products Stocks'!A149+1.25,TransfersEntries!$D:$D,"3600")</f>
        <v>0</v>
      </c>
      <c r="P149" s="44">
        <f t="shared" si="15"/>
        <v>0</v>
      </c>
      <c r="Q149" s="44">
        <f t="shared" si="16"/>
        <v>0</v>
      </c>
      <c r="R149" s="148"/>
      <c r="S149" s="148"/>
      <c r="T149" s="44">
        <f t="shared" si="19"/>
        <v>0</v>
      </c>
      <c r="U149" s="44">
        <f t="shared" si="17"/>
        <v>0</v>
      </c>
      <c r="V149" s="44">
        <f t="shared" si="18"/>
        <v>0</v>
      </c>
      <c r="W149" s="51" t="str">
        <f t="shared" si="20"/>
        <v>Inactive</v>
      </c>
      <c r="X149" s="44"/>
    </row>
    <row r="150" spans="1:24" ht="15.75" hidden="1" x14ac:dyDescent="0.25">
      <c r="A150" s="42" t="str">
        <v>qqqqqqqq</v>
      </c>
      <c r="B150" s="47" t="s">
        <v>1350</v>
      </c>
      <c r="C150" s="47" t="s">
        <v>1351</v>
      </c>
      <c r="D150" s="142"/>
      <c r="E150" s="44">
        <f t="shared" si="14"/>
        <v>0</v>
      </c>
      <c r="F150" s="44">
        <f>SUMIFS(ProductionLines!$H:$H,ProductionLines!$C:$C,'Daily Pork Products Stocks'!$B150,ProductionLines!$K:$K,'Daily Pork Products Stocks'!$A150,ProductionLines!$E:$E,"&lt;&gt;Intake")</f>
        <v>0</v>
      </c>
      <c r="G150" s="57"/>
      <c r="H150" s="44">
        <f>SUMIFS(ProductionLines!$H:$H,ProductionLines!$C:$C,'Daily Pork Products Stocks'!$B150,ProductionLines!$K:$K,'Daily Pork Products Stocks'!$A150,ProductionLines!$E:$E,"Intake")</f>
        <v>0</v>
      </c>
      <c r="I150" s="148"/>
      <c r="J150" s="148"/>
      <c r="K150" s="148"/>
      <c r="L150" s="152"/>
      <c r="M150" s="44">
        <f>SUMIFS(TransfersEntries!$F:$F,TransfersEntries!$B:$B,$B150,TransfersEntries!$L:$L,"&gt;="&amp;'Daily Pork Products Stocks'!A150+0.25,TransfersEntries!$L:$L,"&lt;="&amp;'Daily Pork Products Stocks'!A150+1.25,TransfersEntries!$D:$D,"2055")</f>
        <v>0</v>
      </c>
      <c r="N150" s="44">
        <f>SUMIFS(TransfersEntries!$F:$F,TransfersEntries!$B:$B,INDEX(ItemTable!$A:$A,MATCH('Daily Pork Products Stocks'!B150,ItemTable!$B:$B,0)),TransfersEntries!$L:$L,"&gt;="&amp;'Daily Pork Products Stocks'!A150+0.25,TransfersEntries!$L:$L,"&lt;="&amp;'Daily Pork Products Stocks'!A150+1.25,TransfersEntries!$D:$D,"3535")</f>
        <v>0</v>
      </c>
      <c r="O150" s="44">
        <f>SUMIFS(TransfersEntries!$F:$F,TransfersEntries!$B:$B,INDEX(ItemTable!$A:$A,MATCH('Daily Pork Products Stocks'!B150,ItemTable!$B:$B,0)),TransfersEntries!$L:$L,"&gt;="&amp;'Daily Pork Products Stocks'!A150+0.25,TransfersEntries!$L:$L,"&lt;="&amp;'Daily Pork Products Stocks'!A150+1.25,TransfersEntries!$D:$D,"3600")</f>
        <v>0</v>
      </c>
      <c r="P150" s="44">
        <f t="shared" si="15"/>
        <v>0</v>
      </c>
      <c r="Q150" s="44">
        <f t="shared" si="16"/>
        <v>0</v>
      </c>
      <c r="R150" s="148"/>
      <c r="S150" s="148"/>
      <c r="T150" s="44">
        <f t="shared" si="19"/>
        <v>0</v>
      </c>
      <c r="U150" s="44">
        <f t="shared" si="17"/>
        <v>0</v>
      </c>
      <c r="V150" s="44">
        <f t="shared" si="18"/>
        <v>0</v>
      </c>
      <c r="W150" s="51" t="str">
        <f t="shared" si="20"/>
        <v>Inactive</v>
      </c>
      <c r="X150" s="44"/>
    </row>
    <row r="151" spans="1:24" ht="15.75" hidden="1" x14ac:dyDescent="0.25">
      <c r="A151" s="42" t="str">
        <v>qqqqqqqq</v>
      </c>
      <c r="B151" s="47" t="s">
        <v>1352</v>
      </c>
      <c r="C151" s="47" t="s">
        <v>1353</v>
      </c>
      <c r="D151" s="142"/>
      <c r="E151" s="44">
        <f t="shared" si="14"/>
        <v>0</v>
      </c>
      <c r="F151" s="44">
        <f>SUMIFS(ProductionLines!$H:$H,ProductionLines!$C:$C,'Daily Pork Products Stocks'!$B151,ProductionLines!$K:$K,'Daily Pork Products Stocks'!$A151,ProductionLines!$E:$E,"&lt;&gt;Intake")</f>
        <v>0</v>
      </c>
      <c r="G151" s="57"/>
      <c r="H151" s="44">
        <f>SUMIFS(ProductionLines!$H:$H,ProductionLines!$C:$C,'Daily Pork Products Stocks'!$B151,ProductionLines!$K:$K,'Daily Pork Products Stocks'!$A151,ProductionLines!$E:$E,"Intake")</f>
        <v>0</v>
      </c>
      <c r="I151" s="148"/>
      <c r="J151" s="148"/>
      <c r="K151" s="148"/>
      <c r="L151" s="152"/>
      <c r="M151" s="44">
        <f>SUMIFS(TransfersEntries!$F:$F,TransfersEntries!$B:$B,$B151,TransfersEntries!$L:$L,"&gt;="&amp;'Daily Pork Products Stocks'!A151+0.25,TransfersEntries!$L:$L,"&lt;="&amp;'Daily Pork Products Stocks'!A151+1.25,TransfersEntries!$D:$D,"2055")</f>
        <v>0</v>
      </c>
      <c r="N151" s="44">
        <f>SUMIFS(TransfersEntries!$F:$F,TransfersEntries!$B:$B,INDEX(ItemTable!$A:$A,MATCH('Daily Pork Products Stocks'!B151,ItemTable!$B:$B,0)),TransfersEntries!$L:$L,"&gt;="&amp;'Daily Pork Products Stocks'!A151+0.25,TransfersEntries!$L:$L,"&lt;="&amp;'Daily Pork Products Stocks'!A151+1.25,TransfersEntries!$D:$D,"3535")</f>
        <v>0</v>
      </c>
      <c r="O151" s="44">
        <f>SUMIFS(TransfersEntries!$F:$F,TransfersEntries!$B:$B,INDEX(ItemTable!$A:$A,MATCH('Daily Pork Products Stocks'!B151,ItemTable!$B:$B,0)),TransfersEntries!$L:$L,"&gt;="&amp;'Daily Pork Products Stocks'!A151+0.25,TransfersEntries!$L:$L,"&lt;="&amp;'Daily Pork Products Stocks'!A151+1.25,TransfersEntries!$D:$D,"3600")</f>
        <v>0</v>
      </c>
      <c r="P151" s="44">
        <f t="shared" si="15"/>
        <v>0</v>
      </c>
      <c r="Q151" s="44">
        <f t="shared" si="16"/>
        <v>0</v>
      </c>
      <c r="R151" s="148"/>
      <c r="S151" s="148"/>
      <c r="T151" s="44">
        <f t="shared" si="19"/>
        <v>0</v>
      </c>
      <c r="U151" s="44">
        <f t="shared" si="17"/>
        <v>0</v>
      </c>
      <c r="V151" s="44">
        <f t="shared" si="18"/>
        <v>0</v>
      </c>
      <c r="W151" s="51" t="str">
        <f t="shared" si="20"/>
        <v>Inactive</v>
      </c>
      <c r="X151" s="44"/>
    </row>
    <row r="152" spans="1:24" ht="15.75" hidden="1" x14ac:dyDescent="0.25">
      <c r="A152" s="42" t="str">
        <v>qqqqqqqq</v>
      </c>
      <c r="B152" s="45" t="s">
        <v>118</v>
      </c>
      <c r="C152" s="45" t="s">
        <v>119</v>
      </c>
      <c r="D152" s="142"/>
      <c r="E152" s="44">
        <f t="shared" si="14"/>
        <v>0</v>
      </c>
      <c r="F152" s="44">
        <f>SUMIFS(ProductionLines!$H:$H,ProductionLines!$C:$C,'Daily Pork Products Stocks'!$B152,ProductionLines!$K:$K,'Daily Pork Products Stocks'!$A152,ProductionLines!$E:$E,"&lt;&gt;Intake")</f>
        <v>0</v>
      </c>
      <c r="G152" s="57"/>
      <c r="H152" s="44">
        <f>SUMIFS(ProductionLines!$H:$H,ProductionLines!$C:$C,'Daily Pork Products Stocks'!$B152,ProductionLines!$K:$K,'Daily Pork Products Stocks'!$A152,ProductionLines!$E:$E,"Intake")</f>
        <v>0</v>
      </c>
      <c r="I152" s="148"/>
      <c r="J152" s="148"/>
      <c r="K152" s="148"/>
      <c r="L152" s="152"/>
      <c r="M152" s="44">
        <f>SUMIFS(TransfersEntries!$F:$F,TransfersEntries!$B:$B,$B152,TransfersEntries!$L:$L,"&gt;="&amp;'Daily Pork Products Stocks'!A152+0.25,TransfersEntries!$L:$L,"&lt;="&amp;'Daily Pork Products Stocks'!A152+1.25,TransfersEntries!$D:$D,"2055")</f>
        <v>0</v>
      </c>
      <c r="N152" s="44">
        <f>SUMIFS(TransfersEntries!$F:$F,TransfersEntries!$B:$B,INDEX(ItemTable!$A:$A,MATCH('Daily Pork Products Stocks'!B152,ItemTable!$B:$B,0)),TransfersEntries!$L:$L,"&gt;="&amp;'Daily Pork Products Stocks'!A152+0.25,TransfersEntries!$L:$L,"&lt;="&amp;'Daily Pork Products Stocks'!A152+1.25,TransfersEntries!$D:$D,"3535")</f>
        <v>0</v>
      </c>
      <c r="O152" s="44">
        <f>SUMIFS(TransfersEntries!$F:$F,TransfersEntries!$B:$B,INDEX(ItemTable!$A:$A,MATCH('Daily Pork Products Stocks'!B152,ItemTable!$B:$B,0)),TransfersEntries!$L:$L,"&gt;="&amp;'Daily Pork Products Stocks'!A152+0.25,TransfersEntries!$L:$L,"&lt;="&amp;'Daily Pork Products Stocks'!A152+1.25,TransfersEntries!$D:$D,"3600")</f>
        <v>0</v>
      </c>
      <c r="P152" s="44">
        <f t="shared" si="15"/>
        <v>0</v>
      </c>
      <c r="Q152" s="44">
        <f t="shared" si="16"/>
        <v>0</v>
      </c>
      <c r="R152" s="148"/>
      <c r="S152" s="148"/>
      <c r="T152" s="44">
        <f t="shared" si="19"/>
        <v>0</v>
      </c>
      <c r="U152" s="44">
        <f t="shared" si="17"/>
        <v>0</v>
      </c>
      <c r="V152" s="44">
        <f t="shared" si="18"/>
        <v>0</v>
      </c>
      <c r="W152" s="51" t="str">
        <f t="shared" si="20"/>
        <v>Inactive</v>
      </c>
      <c r="X152" s="44"/>
    </row>
    <row r="153" spans="1:24" ht="15.75" hidden="1" x14ac:dyDescent="0.25">
      <c r="A153" s="42" t="str">
        <v>qqqqqqqq</v>
      </c>
      <c r="B153" s="47" t="s">
        <v>125</v>
      </c>
      <c r="C153" s="47" t="s">
        <v>126</v>
      </c>
      <c r="D153" s="142"/>
      <c r="E153" s="44">
        <f t="shared" si="14"/>
        <v>0</v>
      </c>
      <c r="F153" s="44">
        <f>SUMIFS(ProductionLines!$H:$H,ProductionLines!$C:$C,'Daily Pork Products Stocks'!$B153,ProductionLines!$K:$K,'Daily Pork Products Stocks'!$A153,ProductionLines!$E:$E,"&lt;&gt;Intake")</f>
        <v>0</v>
      </c>
      <c r="G153" s="57"/>
      <c r="H153" s="44">
        <f>SUMIFS(ProductionLines!$H:$H,ProductionLines!$C:$C,'Daily Pork Products Stocks'!$B153,ProductionLines!$K:$K,'Daily Pork Products Stocks'!$A153,ProductionLines!$E:$E,"Intake")</f>
        <v>0</v>
      </c>
      <c r="I153" s="148"/>
      <c r="J153" s="148"/>
      <c r="K153" s="148"/>
      <c r="L153" s="152"/>
      <c r="M153" s="44">
        <f>SUMIFS(TransfersEntries!$F:$F,TransfersEntries!$B:$B,$B153,TransfersEntries!$L:$L,"&gt;="&amp;'Daily Pork Products Stocks'!A153+0.25,TransfersEntries!$L:$L,"&lt;="&amp;'Daily Pork Products Stocks'!A153+1.25,TransfersEntries!$D:$D,"2055")</f>
        <v>0</v>
      </c>
      <c r="N153" s="44">
        <f>SUMIFS(TransfersEntries!$F:$F,TransfersEntries!$B:$B,INDEX(ItemTable!$A:$A,MATCH('Daily Pork Products Stocks'!B153,ItemTable!$B:$B,0)),TransfersEntries!$L:$L,"&gt;="&amp;'Daily Pork Products Stocks'!A153+0.25,TransfersEntries!$L:$L,"&lt;="&amp;'Daily Pork Products Stocks'!A153+1.25,TransfersEntries!$D:$D,"3535")</f>
        <v>0</v>
      </c>
      <c r="O153" s="44">
        <f>SUMIFS(TransfersEntries!$F:$F,TransfersEntries!$B:$B,INDEX(ItemTable!$A:$A,MATCH('Daily Pork Products Stocks'!B153,ItemTable!$B:$B,0)),TransfersEntries!$L:$L,"&gt;="&amp;'Daily Pork Products Stocks'!A153+0.25,TransfersEntries!$L:$L,"&lt;="&amp;'Daily Pork Products Stocks'!A153+1.25,TransfersEntries!$D:$D,"3600")</f>
        <v>0</v>
      </c>
      <c r="P153" s="44">
        <f t="shared" si="15"/>
        <v>0</v>
      </c>
      <c r="Q153" s="44">
        <f t="shared" si="16"/>
        <v>0</v>
      </c>
      <c r="R153" s="148"/>
      <c r="S153" s="148"/>
      <c r="T153" s="44">
        <f t="shared" si="19"/>
        <v>0</v>
      </c>
      <c r="U153" s="44">
        <f t="shared" si="17"/>
        <v>0</v>
      </c>
      <c r="V153" s="44">
        <f t="shared" si="18"/>
        <v>0</v>
      </c>
      <c r="W153" s="51" t="str">
        <f t="shared" si="20"/>
        <v>Inactive</v>
      </c>
      <c r="X153" s="44"/>
    </row>
    <row r="154" spans="1:24" ht="15.75" hidden="1" x14ac:dyDescent="0.25">
      <c r="A154" s="42" t="str">
        <v>qqqqqqqq</v>
      </c>
      <c r="B154" s="45" t="s">
        <v>130</v>
      </c>
      <c r="C154" s="45" t="s">
        <v>1354</v>
      </c>
      <c r="D154" s="142"/>
      <c r="E154" s="44">
        <f t="shared" si="14"/>
        <v>0</v>
      </c>
      <c r="F154" s="44">
        <f>SUMIFS(ProductionLines!$H:$H,ProductionLines!$C:$C,'Daily Pork Products Stocks'!$B154,ProductionLines!$K:$K,'Daily Pork Products Stocks'!$A154,ProductionLines!$E:$E,"&lt;&gt;Intake")</f>
        <v>0</v>
      </c>
      <c r="G154" s="57"/>
      <c r="H154" s="44">
        <f>SUMIFS(ProductionLines!$H:$H,ProductionLines!$C:$C,'Daily Pork Products Stocks'!$B154,ProductionLines!$K:$K,'Daily Pork Products Stocks'!$A154,ProductionLines!$E:$E,"Intake")</f>
        <v>0</v>
      </c>
      <c r="I154" s="148"/>
      <c r="J154" s="148"/>
      <c r="K154" s="148"/>
      <c r="L154" s="152"/>
      <c r="M154" s="44">
        <f>SUMIFS(TransfersEntries!$F:$F,TransfersEntries!$B:$B,$B154,TransfersEntries!$L:$L,"&gt;="&amp;'Daily Pork Products Stocks'!A154+0.25,TransfersEntries!$L:$L,"&lt;="&amp;'Daily Pork Products Stocks'!A154+1.25,TransfersEntries!$D:$D,"2055")</f>
        <v>0</v>
      </c>
      <c r="N154" s="44">
        <f>SUMIFS(TransfersEntries!$F:$F,TransfersEntries!$B:$B,INDEX(ItemTable!$A:$A,MATCH('Daily Pork Products Stocks'!B154,ItemTable!$B:$B,0)),TransfersEntries!$L:$L,"&gt;="&amp;'Daily Pork Products Stocks'!A154+0.25,TransfersEntries!$L:$L,"&lt;="&amp;'Daily Pork Products Stocks'!A154+1.25,TransfersEntries!$D:$D,"3535")</f>
        <v>0</v>
      </c>
      <c r="O154" s="44">
        <f>SUMIFS(TransfersEntries!$F:$F,TransfersEntries!$B:$B,INDEX(ItemTable!$A:$A,MATCH('Daily Pork Products Stocks'!B154,ItemTable!$B:$B,0)),TransfersEntries!$L:$L,"&gt;="&amp;'Daily Pork Products Stocks'!A154+0.25,TransfersEntries!$L:$L,"&lt;="&amp;'Daily Pork Products Stocks'!A154+1.25,TransfersEntries!$D:$D,"3600")</f>
        <v>0</v>
      </c>
      <c r="P154" s="44">
        <f t="shared" si="15"/>
        <v>0</v>
      </c>
      <c r="Q154" s="44">
        <f t="shared" si="16"/>
        <v>0</v>
      </c>
      <c r="R154" s="148"/>
      <c r="S154" s="148"/>
      <c r="T154" s="44">
        <f t="shared" si="19"/>
        <v>0</v>
      </c>
      <c r="U154" s="44">
        <f t="shared" si="17"/>
        <v>0</v>
      </c>
      <c r="V154" s="44">
        <f t="shared" si="18"/>
        <v>0</v>
      </c>
      <c r="W154" s="51" t="str">
        <f t="shared" si="20"/>
        <v>Inactive</v>
      </c>
      <c r="X154" s="44"/>
    </row>
    <row r="155" spans="1:24" ht="15.75" hidden="1" x14ac:dyDescent="0.25">
      <c r="A155" s="42" t="str">
        <v>qqqqqqqq</v>
      </c>
      <c r="B155" s="47" t="s">
        <v>131</v>
      </c>
      <c r="C155" s="47" t="s">
        <v>132</v>
      </c>
      <c r="D155" s="142"/>
      <c r="E155" s="44">
        <f t="shared" si="14"/>
        <v>0</v>
      </c>
      <c r="F155" s="44">
        <f>SUMIFS(ProductionLines!$H:$H,ProductionLines!$C:$C,'Daily Pork Products Stocks'!$B155,ProductionLines!$K:$K,'Daily Pork Products Stocks'!$A155,ProductionLines!$E:$E,"&lt;&gt;Intake")</f>
        <v>0</v>
      </c>
      <c r="G155" s="57"/>
      <c r="H155" s="44">
        <f>SUMIFS(ProductionLines!$H:$H,ProductionLines!$C:$C,'Daily Pork Products Stocks'!$B155,ProductionLines!$K:$K,'Daily Pork Products Stocks'!$A155,ProductionLines!$E:$E,"Intake")</f>
        <v>0</v>
      </c>
      <c r="I155" s="148"/>
      <c r="J155" s="148"/>
      <c r="K155" s="148"/>
      <c r="L155" s="152"/>
      <c r="M155" s="44">
        <f>SUMIFS(TransfersEntries!$F:$F,TransfersEntries!$B:$B,$B155,TransfersEntries!$L:$L,"&gt;="&amp;'Daily Pork Products Stocks'!A155+0.25,TransfersEntries!$L:$L,"&lt;="&amp;'Daily Pork Products Stocks'!A155+1.25,TransfersEntries!$D:$D,"2055")</f>
        <v>0</v>
      </c>
      <c r="N155" s="44">
        <f>SUMIFS(TransfersEntries!$F:$F,TransfersEntries!$B:$B,INDEX(ItemTable!$A:$A,MATCH('Daily Pork Products Stocks'!B155,ItemTable!$B:$B,0)),TransfersEntries!$L:$L,"&gt;="&amp;'Daily Pork Products Stocks'!A155+0.25,TransfersEntries!$L:$L,"&lt;="&amp;'Daily Pork Products Stocks'!A155+1.25,TransfersEntries!$D:$D,"3535")</f>
        <v>0</v>
      </c>
      <c r="O155" s="44">
        <f>SUMIFS(TransfersEntries!$F:$F,TransfersEntries!$B:$B,INDEX(ItemTable!$A:$A,MATCH('Daily Pork Products Stocks'!B155,ItemTable!$B:$B,0)),TransfersEntries!$L:$L,"&gt;="&amp;'Daily Pork Products Stocks'!A155+0.25,TransfersEntries!$L:$L,"&lt;="&amp;'Daily Pork Products Stocks'!A155+1.25,TransfersEntries!$D:$D,"3600")</f>
        <v>0</v>
      </c>
      <c r="P155" s="44">
        <f t="shared" si="15"/>
        <v>0</v>
      </c>
      <c r="Q155" s="44">
        <f t="shared" si="16"/>
        <v>0</v>
      </c>
      <c r="R155" s="148"/>
      <c r="S155" s="148"/>
      <c r="T155" s="44">
        <f t="shared" si="19"/>
        <v>0</v>
      </c>
      <c r="U155" s="44">
        <f t="shared" si="17"/>
        <v>0</v>
      </c>
      <c r="V155" s="44">
        <f t="shared" si="18"/>
        <v>0</v>
      </c>
      <c r="W155" s="51" t="str">
        <f t="shared" si="20"/>
        <v>Inactive</v>
      </c>
      <c r="X155" s="44"/>
    </row>
    <row r="156" spans="1:24" ht="15.75" hidden="1" x14ac:dyDescent="0.25">
      <c r="A156" s="42" t="str">
        <v>qqqqqqqq</v>
      </c>
      <c r="B156" s="47" t="s">
        <v>133</v>
      </c>
      <c r="C156" s="47" t="s">
        <v>134</v>
      </c>
      <c r="D156" s="142"/>
      <c r="E156" s="44">
        <f t="shared" si="14"/>
        <v>0</v>
      </c>
      <c r="F156" s="44">
        <f>SUMIFS(ProductionLines!$H:$H,ProductionLines!$C:$C,'Daily Pork Products Stocks'!$B156,ProductionLines!$K:$K,'Daily Pork Products Stocks'!$A156,ProductionLines!$E:$E,"&lt;&gt;Intake")</f>
        <v>0</v>
      </c>
      <c r="G156" s="57"/>
      <c r="H156" s="44">
        <f>SUMIFS(ProductionLines!$H:$H,ProductionLines!$C:$C,'Daily Pork Products Stocks'!$B156,ProductionLines!$K:$K,'Daily Pork Products Stocks'!$A156,ProductionLines!$E:$E,"Intake")</f>
        <v>0</v>
      </c>
      <c r="I156" s="148"/>
      <c r="J156" s="148"/>
      <c r="K156" s="148"/>
      <c r="L156" s="152"/>
      <c r="M156" s="44">
        <f>SUMIFS(TransfersEntries!$F:$F,TransfersEntries!$B:$B,$B156,TransfersEntries!$L:$L,"&gt;="&amp;'Daily Pork Products Stocks'!A156+0.25,TransfersEntries!$L:$L,"&lt;="&amp;'Daily Pork Products Stocks'!A156+1.25,TransfersEntries!$D:$D,"2055")</f>
        <v>0</v>
      </c>
      <c r="N156" s="44">
        <f>SUMIFS(TransfersEntries!$F:$F,TransfersEntries!$B:$B,INDEX(ItemTable!$A:$A,MATCH('Daily Pork Products Stocks'!B156,ItemTable!$B:$B,0)),TransfersEntries!$L:$L,"&gt;="&amp;'Daily Pork Products Stocks'!A156+0.25,TransfersEntries!$L:$L,"&lt;="&amp;'Daily Pork Products Stocks'!A156+1.25,TransfersEntries!$D:$D,"3535")</f>
        <v>0</v>
      </c>
      <c r="O156" s="44">
        <f>SUMIFS(TransfersEntries!$F:$F,TransfersEntries!$B:$B,INDEX(ItemTable!$A:$A,MATCH('Daily Pork Products Stocks'!B156,ItemTable!$B:$B,0)),TransfersEntries!$L:$L,"&gt;="&amp;'Daily Pork Products Stocks'!A156+0.25,TransfersEntries!$L:$L,"&lt;="&amp;'Daily Pork Products Stocks'!A156+1.25,TransfersEntries!$D:$D,"3600")</f>
        <v>0</v>
      </c>
      <c r="P156" s="44">
        <f t="shared" si="15"/>
        <v>0</v>
      </c>
      <c r="Q156" s="44">
        <f t="shared" si="16"/>
        <v>0</v>
      </c>
      <c r="R156" s="148"/>
      <c r="S156" s="148"/>
      <c r="T156" s="44">
        <f t="shared" si="19"/>
        <v>0</v>
      </c>
      <c r="U156" s="44">
        <f t="shared" si="17"/>
        <v>0</v>
      </c>
      <c r="V156" s="44">
        <f t="shared" si="18"/>
        <v>0</v>
      </c>
      <c r="W156" s="51" t="str">
        <f t="shared" si="20"/>
        <v>Inactive</v>
      </c>
      <c r="X156" s="44"/>
    </row>
    <row r="157" spans="1:24" ht="15.75" hidden="1" x14ac:dyDescent="0.25">
      <c r="A157" s="42" t="str">
        <v>qqqqqqqq</v>
      </c>
      <c r="B157" s="47" t="s">
        <v>135</v>
      </c>
      <c r="C157" s="47" t="s">
        <v>1355</v>
      </c>
      <c r="D157" s="142"/>
      <c r="E157" s="44">
        <f t="shared" si="14"/>
        <v>0</v>
      </c>
      <c r="F157" s="44">
        <f>SUMIFS(ProductionLines!$H:$H,ProductionLines!$C:$C,'Daily Pork Products Stocks'!$B157,ProductionLines!$K:$K,'Daily Pork Products Stocks'!$A157,ProductionLines!$E:$E,"&lt;&gt;Intake")</f>
        <v>0</v>
      </c>
      <c r="G157" s="57"/>
      <c r="H157" s="44">
        <f>SUMIFS(ProductionLines!$H:$H,ProductionLines!$C:$C,'Daily Pork Products Stocks'!$B157,ProductionLines!$K:$K,'Daily Pork Products Stocks'!$A157,ProductionLines!$E:$E,"Intake")</f>
        <v>0</v>
      </c>
      <c r="I157" s="148"/>
      <c r="J157" s="148"/>
      <c r="K157" s="148"/>
      <c r="L157" s="152"/>
      <c r="M157" s="44">
        <f>SUMIFS(TransfersEntries!$F:$F,TransfersEntries!$B:$B,$B157,TransfersEntries!$L:$L,"&gt;="&amp;'Daily Pork Products Stocks'!A157+0.25,TransfersEntries!$L:$L,"&lt;="&amp;'Daily Pork Products Stocks'!A157+1.25,TransfersEntries!$D:$D,"2055")</f>
        <v>0</v>
      </c>
      <c r="N157" s="44">
        <f>SUMIFS(TransfersEntries!$F:$F,TransfersEntries!$B:$B,INDEX(ItemTable!$A:$A,MATCH('Daily Pork Products Stocks'!B157,ItemTable!$B:$B,0)),TransfersEntries!$L:$L,"&gt;="&amp;'Daily Pork Products Stocks'!A157+0.25,TransfersEntries!$L:$L,"&lt;="&amp;'Daily Pork Products Stocks'!A157+1.25,TransfersEntries!$D:$D,"3535")</f>
        <v>0</v>
      </c>
      <c r="O157" s="44">
        <f>SUMIFS(TransfersEntries!$F:$F,TransfersEntries!$B:$B,INDEX(ItemTable!$A:$A,MATCH('Daily Pork Products Stocks'!B157,ItemTable!$B:$B,0)),TransfersEntries!$L:$L,"&gt;="&amp;'Daily Pork Products Stocks'!A157+0.25,TransfersEntries!$L:$L,"&lt;="&amp;'Daily Pork Products Stocks'!A157+1.25,TransfersEntries!$D:$D,"3600")</f>
        <v>0</v>
      </c>
      <c r="P157" s="44">
        <f t="shared" si="15"/>
        <v>0</v>
      </c>
      <c r="Q157" s="44">
        <f t="shared" si="16"/>
        <v>0</v>
      </c>
      <c r="R157" s="148"/>
      <c r="S157" s="148"/>
      <c r="T157" s="44">
        <f t="shared" si="19"/>
        <v>0</v>
      </c>
      <c r="U157" s="44">
        <f t="shared" si="17"/>
        <v>0</v>
      </c>
      <c r="V157" s="44">
        <f t="shared" si="18"/>
        <v>0</v>
      </c>
      <c r="W157" s="51" t="str">
        <f t="shared" si="20"/>
        <v>Inactive</v>
      </c>
      <c r="X157" s="44"/>
    </row>
    <row r="158" spans="1:24" ht="15.75" hidden="1" x14ac:dyDescent="0.25">
      <c r="A158" s="42" t="str">
        <v>qqqqqqqq</v>
      </c>
      <c r="B158" s="45" t="s">
        <v>137</v>
      </c>
      <c r="C158" s="45" t="s">
        <v>1356</v>
      </c>
      <c r="D158" s="142"/>
      <c r="E158" s="44">
        <f t="shared" si="14"/>
        <v>0</v>
      </c>
      <c r="F158" s="44">
        <f>SUMIFS(ProductionLines!$H:$H,ProductionLines!$C:$C,'Daily Pork Products Stocks'!$B158,ProductionLines!$K:$K,'Daily Pork Products Stocks'!$A158,ProductionLines!$E:$E,"&lt;&gt;Intake")</f>
        <v>0</v>
      </c>
      <c r="G158" s="57"/>
      <c r="H158" s="44">
        <f>SUMIFS(ProductionLines!$H:$H,ProductionLines!$C:$C,'Daily Pork Products Stocks'!$B158,ProductionLines!$K:$K,'Daily Pork Products Stocks'!$A158,ProductionLines!$E:$E,"Intake")</f>
        <v>0</v>
      </c>
      <c r="I158" s="148"/>
      <c r="J158" s="148"/>
      <c r="K158" s="148"/>
      <c r="L158" s="152"/>
      <c r="M158" s="44">
        <f>SUMIFS(TransfersEntries!$F:$F,TransfersEntries!$B:$B,$B158,TransfersEntries!$L:$L,"&gt;="&amp;'Daily Pork Products Stocks'!A158+0.25,TransfersEntries!$L:$L,"&lt;="&amp;'Daily Pork Products Stocks'!A158+1.25,TransfersEntries!$D:$D,"2055")</f>
        <v>0</v>
      </c>
      <c r="N158" s="44">
        <f>SUMIFS(TransfersEntries!$F:$F,TransfersEntries!$B:$B,INDEX(ItemTable!$A:$A,MATCH('Daily Pork Products Stocks'!B158,ItemTable!$B:$B,0)),TransfersEntries!$L:$L,"&gt;="&amp;'Daily Pork Products Stocks'!A158+0.25,TransfersEntries!$L:$L,"&lt;="&amp;'Daily Pork Products Stocks'!A158+1.25,TransfersEntries!$D:$D,"3535")</f>
        <v>0</v>
      </c>
      <c r="O158" s="44">
        <f>SUMIFS(TransfersEntries!$F:$F,TransfersEntries!$B:$B,INDEX(ItemTable!$A:$A,MATCH('Daily Pork Products Stocks'!B158,ItemTable!$B:$B,0)),TransfersEntries!$L:$L,"&gt;="&amp;'Daily Pork Products Stocks'!A158+0.25,TransfersEntries!$L:$L,"&lt;="&amp;'Daily Pork Products Stocks'!A158+1.25,TransfersEntries!$D:$D,"3600")</f>
        <v>0</v>
      </c>
      <c r="P158" s="44">
        <f t="shared" si="15"/>
        <v>0</v>
      </c>
      <c r="Q158" s="44">
        <f t="shared" si="16"/>
        <v>0</v>
      </c>
      <c r="R158" s="148"/>
      <c r="S158" s="148"/>
      <c r="T158" s="44">
        <f t="shared" si="19"/>
        <v>0</v>
      </c>
      <c r="U158" s="44">
        <f t="shared" si="17"/>
        <v>0</v>
      </c>
      <c r="V158" s="44">
        <f t="shared" si="18"/>
        <v>0</v>
      </c>
      <c r="W158" s="51" t="str">
        <f t="shared" si="20"/>
        <v>Inactive</v>
      </c>
      <c r="X158" s="44"/>
    </row>
    <row r="159" spans="1:24" ht="15.75" hidden="1" x14ac:dyDescent="0.25">
      <c r="A159" s="42" t="str">
        <v>qqqqqqqq</v>
      </c>
      <c r="B159" s="47" t="s">
        <v>140</v>
      </c>
      <c r="C159" s="47" t="s">
        <v>1357</v>
      </c>
      <c r="D159" s="142"/>
      <c r="E159" s="44">
        <f t="shared" si="14"/>
        <v>0</v>
      </c>
      <c r="F159" s="44">
        <f>SUMIFS(ProductionLines!$H:$H,ProductionLines!$C:$C,'Daily Pork Products Stocks'!$B159,ProductionLines!$K:$K,'Daily Pork Products Stocks'!$A159,ProductionLines!$E:$E,"&lt;&gt;Intake")</f>
        <v>0</v>
      </c>
      <c r="G159" s="57"/>
      <c r="H159" s="44">
        <f>SUMIFS(ProductionLines!$H:$H,ProductionLines!$C:$C,'Daily Pork Products Stocks'!$B159,ProductionLines!$K:$K,'Daily Pork Products Stocks'!$A159,ProductionLines!$E:$E,"Intake")</f>
        <v>0</v>
      </c>
      <c r="I159" s="148"/>
      <c r="J159" s="148"/>
      <c r="K159" s="148"/>
      <c r="L159" s="152"/>
      <c r="M159" s="44">
        <f>SUMIFS(TransfersEntries!$F:$F,TransfersEntries!$B:$B,$B159,TransfersEntries!$L:$L,"&gt;="&amp;'Daily Pork Products Stocks'!A159+0.25,TransfersEntries!$L:$L,"&lt;="&amp;'Daily Pork Products Stocks'!A159+1.25,TransfersEntries!$D:$D,"2055")</f>
        <v>0</v>
      </c>
      <c r="N159" s="44">
        <f>SUMIFS(TransfersEntries!$F:$F,TransfersEntries!$B:$B,INDEX(ItemTable!$A:$A,MATCH('Daily Pork Products Stocks'!B159,ItemTable!$B:$B,0)),TransfersEntries!$L:$L,"&gt;="&amp;'Daily Pork Products Stocks'!A159+0.25,TransfersEntries!$L:$L,"&lt;="&amp;'Daily Pork Products Stocks'!A159+1.25,TransfersEntries!$D:$D,"3535")</f>
        <v>0</v>
      </c>
      <c r="O159" s="44">
        <f>SUMIFS(TransfersEntries!$F:$F,TransfersEntries!$B:$B,INDEX(ItemTable!$A:$A,MATCH('Daily Pork Products Stocks'!B159,ItemTable!$B:$B,0)),TransfersEntries!$L:$L,"&gt;="&amp;'Daily Pork Products Stocks'!A159+0.25,TransfersEntries!$L:$L,"&lt;="&amp;'Daily Pork Products Stocks'!A159+1.25,TransfersEntries!$D:$D,"3600")</f>
        <v>0</v>
      </c>
      <c r="P159" s="44">
        <f t="shared" si="15"/>
        <v>0</v>
      </c>
      <c r="Q159" s="44">
        <f t="shared" si="16"/>
        <v>0</v>
      </c>
      <c r="R159" s="148"/>
      <c r="S159" s="148"/>
      <c r="T159" s="44">
        <f t="shared" si="19"/>
        <v>0</v>
      </c>
      <c r="U159" s="44">
        <f t="shared" si="17"/>
        <v>0</v>
      </c>
      <c r="V159" s="44">
        <f t="shared" si="18"/>
        <v>0</v>
      </c>
      <c r="W159" s="51" t="str">
        <f t="shared" si="20"/>
        <v>Inactive</v>
      </c>
      <c r="X159" s="44"/>
    </row>
    <row r="160" spans="1:24" ht="15.75" hidden="1" x14ac:dyDescent="0.25">
      <c r="A160" s="42" t="str">
        <v>qqqqqqqq</v>
      </c>
      <c r="B160" s="47" t="s">
        <v>141</v>
      </c>
      <c r="C160" s="47" t="s">
        <v>1358</v>
      </c>
      <c r="D160" s="142"/>
      <c r="E160" s="44">
        <f t="shared" si="14"/>
        <v>0</v>
      </c>
      <c r="F160" s="44">
        <f>SUMIFS(ProductionLines!$H:$H,ProductionLines!$C:$C,'Daily Pork Products Stocks'!$B160,ProductionLines!$K:$K,'Daily Pork Products Stocks'!$A160,ProductionLines!$E:$E,"&lt;&gt;Intake")</f>
        <v>0</v>
      </c>
      <c r="G160" s="57"/>
      <c r="H160" s="44">
        <f>SUMIFS(ProductionLines!$H:$H,ProductionLines!$C:$C,'Daily Pork Products Stocks'!$B160,ProductionLines!$K:$K,'Daily Pork Products Stocks'!$A160,ProductionLines!$E:$E,"Intake")</f>
        <v>0</v>
      </c>
      <c r="I160" s="148"/>
      <c r="J160" s="148"/>
      <c r="K160" s="148"/>
      <c r="L160" s="152"/>
      <c r="M160" s="44">
        <f>SUMIFS(TransfersEntries!$F:$F,TransfersEntries!$B:$B,$B160,TransfersEntries!$L:$L,"&gt;="&amp;'Daily Pork Products Stocks'!A160+0.25,TransfersEntries!$L:$L,"&lt;="&amp;'Daily Pork Products Stocks'!A160+1.25,TransfersEntries!$D:$D,"2055")</f>
        <v>0</v>
      </c>
      <c r="N160" s="44">
        <f>SUMIFS(TransfersEntries!$F:$F,TransfersEntries!$B:$B,INDEX(ItemTable!$A:$A,MATCH('Daily Pork Products Stocks'!B160,ItemTable!$B:$B,0)),TransfersEntries!$L:$L,"&gt;="&amp;'Daily Pork Products Stocks'!A160+0.25,TransfersEntries!$L:$L,"&lt;="&amp;'Daily Pork Products Stocks'!A160+1.25,TransfersEntries!$D:$D,"3535")</f>
        <v>0</v>
      </c>
      <c r="O160" s="44">
        <f>SUMIFS(TransfersEntries!$F:$F,TransfersEntries!$B:$B,INDEX(ItemTable!$A:$A,MATCH('Daily Pork Products Stocks'!B160,ItemTable!$B:$B,0)),TransfersEntries!$L:$L,"&gt;="&amp;'Daily Pork Products Stocks'!A160+0.25,TransfersEntries!$L:$L,"&lt;="&amp;'Daily Pork Products Stocks'!A160+1.25,TransfersEntries!$D:$D,"3600")</f>
        <v>0</v>
      </c>
      <c r="P160" s="44">
        <f t="shared" si="15"/>
        <v>0</v>
      </c>
      <c r="Q160" s="44">
        <f t="shared" si="16"/>
        <v>0</v>
      </c>
      <c r="R160" s="148"/>
      <c r="S160" s="148"/>
      <c r="T160" s="44">
        <f t="shared" si="19"/>
        <v>0</v>
      </c>
      <c r="U160" s="44">
        <f t="shared" si="17"/>
        <v>0</v>
      </c>
      <c r="V160" s="44">
        <f t="shared" si="18"/>
        <v>0</v>
      </c>
      <c r="W160" s="51" t="str">
        <f t="shared" si="20"/>
        <v>Inactive</v>
      </c>
      <c r="X160" s="44"/>
    </row>
    <row r="161" spans="1:24" ht="15.75" hidden="1" x14ac:dyDescent="0.25">
      <c r="A161" s="42" t="str">
        <v>qqqqqqqq</v>
      </c>
      <c r="B161" s="47" t="s">
        <v>143</v>
      </c>
      <c r="C161" s="47" t="s">
        <v>1359</v>
      </c>
      <c r="D161" s="142"/>
      <c r="E161" s="44">
        <f t="shared" si="14"/>
        <v>0</v>
      </c>
      <c r="F161" s="44">
        <f>SUMIFS(ProductionLines!$H:$H,ProductionLines!$C:$C,'Daily Pork Products Stocks'!$B161,ProductionLines!$K:$K,'Daily Pork Products Stocks'!$A161,ProductionLines!$E:$E,"&lt;&gt;Intake")</f>
        <v>0</v>
      </c>
      <c r="G161" s="57"/>
      <c r="H161" s="44">
        <f>SUMIFS(ProductionLines!$H:$H,ProductionLines!$C:$C,'Daily Pork Products Stocks'!$B161,ProductionLines!$K:$K,'Daily Pork Products Stocks'!$A161,ProductionLines!$E:$E,"Intake")</f>
        <v>0</v>
      </c>
      <c r="I161" s="148"/>
      <c r="J161" s="148"/>
      <c r="K161" s="148"/>
      <c r="L161" s="152"/>
      <c r="M161" s="44">
        <f>SUMIFS(TransfersEntries!$F:$F,TransfersEntries!$B:$B,$B161,TransfersEntries!$L:$L,"&gt;="&amp;'Daily Pork Products Stocks'!A161+0.25,TransfersEntries!$L:$L,"&lt;="&amp;'Daily Pork Products Stocks'!A161+1.25,TransfersEntries!$D:$D,"2055")</f>
        <v>0</v>
      </c>
      <c r="N161" s="44">
        <f>SUMIFS(TransfersEntries!$F:$F,TransfersEntries!$B:$B,INDEX(ItemTable!$A:$A,MATCH('Daily Pork Products Stocks'!B161,ItemTable!$B:$B,0)),TransfersEntries!$L:$L,"&gt;="&amp;'Daily Pork Products Stocks'!A161+0.25,TransfersEntries!$L:$L,"&lt;="&amp;'Daily Pork Products Stocks'!A161+1.25,TransfersEntries!$D:$D,"3535")</f>
        <v>0</v>
      </c>
      <c r="O161" s="44">
        <f>SUMIFS(TransfersEntries!$F:$F,TransfersEntries!$B:$B,INDEX(ItemTable!$A:$A,MATCH('Daily Pork Products Stocks'!B161,ItemTable!$B:$B,0)),TransfersEntries!$L:$L,"&gt;="&amp;'Daily Pork Products Stocks'!A161+0.25,TransfersEntries!$L:$L,"&lt;="&amp;'Daily Pork Products Stocks'!A161+1.25,TransfersEntries!$D:$D,"3600")</f>
        <v>0</v>
      </c>
      <c r="P161" s="44">
        <f t="shared" si="15"/>
        <v>0</v>
      </c>
      <c r="Q161" s="44">
        <f t="shared" si="16"/>
        <v>0</v>
      </c>
      <c r="R161" s="148"/>
      <c r="S161" s="148"/>
      <c r="T161" s="44">
        <f t="shared" si="19"/>
        <v>0</v>
      </c>
      <c r="U161" s="44">
        <f t="shared" si="17"/>
        <v>0</v>
      </c>
      <c r="V161" s="44">
        <f t="shared" si="18"/>
        <v>0</v>
      </c>
      <c r="W161" s="51" t="str">
        <f t="shared" si="20"/>
        <v>Inactive</v>
      </c>
      <c r="X161" s="44"/>
    </row>
    <row r="162" spans="1:24" ht="15.75" hidden="1" x14ac:dyDescent="0.25">
      <c r="A162" s="42" t="str">
        <v>qqqqqqqq</v>
      </c>
      <c r="B162" s="45" t="s">
        <v>145</v>
      </c>
      <c r="C162" s="45" t="s">
        <v>1360</v>
      </c>
      <c r="D162" s="142"/>
      <c r="E162" s="44">
        <f t="shared" si="14"/>
        <v>0</v>
      </c>
      <c r="F162" s="44">
        <f>SUMIFS(ProductionLines!$H:$H,ProductionLines!$C:$C,'Daily Pork Products Stocks'!$B162,ProductionLines!$K:$K,'Daily Pork Products Stocks'!$A162,ProductionLines!$E:$E,"&lt;&gt;Intake")</f>
        <v>0</v>
      </c>
      <c r="G162" s="57"/>
      <c r="H162" s="44">
        <f>SUMIFS(ProductionLines!$H:$H,ProductionLines!$C:$C,'Daily Pork Products Stocks'!$B162,ProductionLines!$K:$K,'Daily Pork Products Stocks'!$A162,ProductionLines!$E:$E,"Intake")</f>
        <v>0</v>
      </c>
      <c r="I162" s="148"/>
      <c r="J162" s="148"/>
      <c r="K162" s="148"/>
      <c r="L162" s="152"/>
      <c r="M162" s="44">
        <f>SUMIFS(TransfersEntries!$F:$F,TransfersEntries!$B:$B,$B162,TransfersEntries!$L:$L,"&gt;="&amp;'Daily Pork Products Stocks'!A162+0.25,TransfersEntries!$L:$L,"&lt;="&amp;'Daily Pork Products Stocks'!A162+1.25,TransfersEntries!$D:$D,"2055")</f>
        <v>0</v>
      </c>
      <c r="N162" s="44">
        <f>SUMIFS(TransfersEntries!$F:$F,TransfersEntries!$B:$B,INDEX(ItemTable!$A:$A,MATCH('Daily Pork Products Stocks'!B162,ItemTable!$B:$B,0)),TransfersEntries!$L:$L,"&gt;="&amp;'Daily Pork Products Stocks'!A162+0.25,TransfersEntries!$L:$L,"&lt;="&amp;'Daily Pork Products Stocks'!A162+1.25,TransfersEntries!$D:$D,"3535")</f>
        <v>0</v>
      </c>
      <c r="O162" s="44">
        <f>SUMIFS(TransfersEntries!$F:$F,TransfersEntries!$B:$B,INDEX(ItemTable!$A:$A,MATCH('Daily Pork Products Stocks'!B162,ItemTable!$B:$B,0)),TransfersEntries!$L:$L,"&gt;="&amp;'Daily Pork Products Stocks'!A162+0.25,TransfersEntries!$L:$L,"&lt;="&amp;'Daily Pork Products Stocks'!A162+1.25,TransfersEntries!$D:$D,"3600")</f>
        <v>0</v>
      </c>
      <c r="P162" s="44">
        <f t="shared" si="15"/>
        <v>0</v>
      </c>
      <c r="Q162" s="44">
        <f t="shared" si="16"/>
        <v>0</v>
      </c>
      <c r="R162" s="148"/>
      <c r="S162" s="148"/>
      <c r="T162" s="44">
        <f t="shared" si="19"/>
        <v>0</v>
      </c>
      <c r="U162" s="44">
        <f t="shared" si="17"/>
        <v>0</v>
      </c>
      <c r="V162" s="44">
        <f t="shared" si="18"/>
        <v>0</v>
      </c>
      <c r="W162" s="51" t="str">
        <f t="shared" si="20"/>
        <v>Inactive</v>
      </c>
      <c r="X162" s="44"/>
    </row>
    <row r="163" spans="1:24" ht="15.75" hidden="1" x14ac:dyDescent="0.25">
      <c r="A163" s="42" t="str">
        <v>qqqqqqqq</v>
      </c>
      <c r="B163" s="47" t="s">
        <v>147</v>
      </c>
      <c r="C163" s="47" t="s">
        <v>1361</v>
      </c>
      <c r="D163" s="142"/>
      <c r="E163" s="44">
        <f t="shared" si="14"/>
        <v>0</v>
      </c>
      <c r="F163" s="44">
        <f>SUMIFS(ProductionLines!$H:$H,ProductionLines!$C:$C,'Daily Pork Products Stocks'!$B163,ProductionLines!$K:$K,'Daily Pork Products Stocks'!$A163,ProductionLines!$E:$E,"&lt;&gt;Intake")</f>
        <v>0</v>
      </c>
      <c r="G163" s="57"/>
      <c r="H163" s="44">
        <f>SUMIFS(ProductionLines!$H:$H,ProductionLines!$C:$C,'Daily Pork Products Stocks'!$B163,ProductionLines!$K:$K,'Daily Pork Products Stocks'!$A163,ProductionLines!$E:$E,"Intake")</f>
        <v>0</v>
      </c>
      <c r="I163" s="148"/>
      <c r="J163" s="148"/>
      <c r="K163" s="148"/>
      <c r="L163" s="152"/>
      <c r="M163" s="44">
        <f>SUMIFS(TransfersEntries!$F:$F,TransfersEntries!$B:$B,$B163,TransfersEntries!$L:$L,"&gt;="&amp;'Daily Pork Products Stocks'!A163+0.25,TransfersEntries!$L:$L,"&lt;="&amp;'Daily Pork Products Stocks'!A163+1.25,TransfersEntries!$D:$D,"2055")</f>
        <v>0</v>
      </c>
      <c r="N163" s="44">
        <f>SUMIFS(TransfersEntries!$F:$F,TransfersEntries!$B:$B,INDEX(ItemTable!$A:$A,MATCH('Daily Pork Products Stocks'!B163,ItemTable!$B:$B,0)),TransfersEntries!$L:$L,"&gt;="&amp;'Daily Pork Products Stocks'!A163+0.25,TransfersEntries!$L:$L,"&lt;="&amp;'Daily Pork Products Stocks'!A163+1.25,TransfersEntries!$D:$D,"3535")</f>
        <v>0</v>
      </c>
      <c r="O163" s="44">
        <f>SUMIFS(TransfersEntries!$F:$F,TransfersEntries!$B:$B,INDEX(ItemTable!$A:$A,MATCH('Daily Pork Products Stocks'!B163,ItemTable!$B:$B,0)),TransfersEntries!$L:$L,"&gt;="&amp;'Daily Pork Products Stocks'!A163+0.25,TransfersEntries!$L:$L,"&lt;="&amp;'Daily Pork Products Stocks'!A163+1.25,TransfersEntries!$D:$D,"3600")</f>
        <v>0</v>
      </c>
      <c r="P163" s="44">
        <f t="shared" si="15"/>
        <v>0</v>
      </c>
      <c r="Q163" s="44">
        <f t="shared" si="16"/>
        <v>0</v>
      </c>
      <c r="R163" s="148"/>
      <c r="S163" s="148"/>
      <c r="T163" s="44">
        <f t="shared" si="19"/>
        <v>0</v>
      </c>
      <c r="U163" s="44">
        <f t="shared" si="17"/>
        <v>0</v>
      </c>
      <c r="V163" s="44">
        <f t="shared" si="18"/>
        <v>0</v>
      </c>
      <c r="W163" s="51" t="str">
        <f t="shared" si="20"/>
        <v>Inactive</v>
      </c>
      <c r="X163" s="44"/>
    </row>
    <row r="164" spans="1:24" ht="15.75" hidden="1" x14ac:dyDescent="0.25">
      <c r="A164" s="42" t="str">
        <v>qqqqqqqq</v>
      </c>
      <c r="B164" s="47" t="s">
        <v>148</v>
      </c>
      <c r="C164" s="47" t="s">
        <v>1362</v>
      </c>
      <c r="D164" s="142"/>
      <c r="E164" s="44">
        <f t="shared" si="14"/>
        <v>0</v>
      </c>
      <c r="F164" s="44">
        <f>SUMIFS(ProductionLines!$H:$H,ProductionLines!$C:$C,'Daily Pork Products Stocks'!$B164,ProductionLines!$K:$K,'Daily Pork Products Stocks'!$A164,ProductionLines!$E:$E,"&lt;&gt;Intake")</f>
        <v>0</v>
      </c>
      <c r="G164" s="57"/>
      <c r="H164" s="44">
        <f>SUMIFS(ProductionLines!$H:$H,ProductionLines!$C:$C,'Daily Pork Products Stocks'!$B164,ProductionLines!$K:$K,'Daily Pork Products Stocks'!$A164,ProductionLines!$E:$E,"Intake")</f>
        <v>0</v>
      </c>
      <c r="I164" s="148"/>
      <c r="J164" s="148"/>
      <c r="K164" s="148"/>
      <c r="L164" s="152"/>
      <c r="M164" s="44">
        <f>SUMIFS(TransfersEntries!$F:$F,TransfersEntries!$B:$B,$B164,TransfersEntries!$L:$L,"&gt;="&amp;'Daily Pork Products Stocks'!A164+0.25,TransfersEntries!$L:$L,"&lt;="&amp;'Daily Pork Products Stocks'!A164+1.25,TransfersEntries!$D:$D,"2055")</f>
        <v>0</v>
      </c>
      <c r="N164" s="44">
        <f>SUMIFS(TransfersEntries!$F:$F,TransfersEntries!$B:$B,INDEX(ItemTable!$A:$A,MATCH('Daily Pork Products Stocks'!B164,ItemTable!$B:$B,0)),TransfersEntries!$L:$L,"&gt;="&amp;'Daily Pork Products Stocks'!A164+0.25,TransfersEntries!$L:$L,"&lt;="&amp;'Daily Pork Products Stocks'!A164+1.25,TransfersEntries!$D:$D,"3535")</f>
        <v>0</v>
      </c>
      <c r="O164" s="44">
        <f>SUMIFS(TransfersEntries!$F:$F,TransfersEntries!$B:$B,INDEX(ItemTable!$A:$A,MATCH('Daily Pork Products Stocks'!B164,ItemTable!$B:$B,0)),TransfersEntries!$L:$L,"&gt;="&amp;'Daily Pork Products Stocks'!A164+0.25,TransfersEntries!$L:$L,"&lt;="&amp;'Daily Pork Products Stocks'!A164+1.25,TransfersEntries!$D:$D,"3600")</f>
        <v>0</v>
      </c>
      <c r="P164" s="44">
        <f t="shared" si="15"/>
        <v>0</v>
      </c>
      <c r="Q164" s="44">
        <f t="shared" si="16"/>
        <v>0</v>
      </c>
      <c r="R164" s="148"/>
      <c r="S164" s="148"/>
      <c r="T164" s="44">
        <f t="shared" si="19"/>
        <v>0</v>
      </c>
      <c r="U164" s="44">
        <f t="shared" si="17"/>
        <v>0</v>
      </c>
      <c r="V164" s="44">
        <f t="shared" si="18"/>
        <v>0</v>
      </c>
      <c r="W164" s="51" t="str">
        <f t="shared" si="20"/>
        <v>Inactive</v>
      </c>
      <c r="X164" s="44"/>
    </row>
    <row r="165" spans="1:24" ht="15.75" hidden="1" x14ac:dyDescent="0.25">
      <c r="A165" s="42" t="str">
        <v>qqqqqqqq</v>
      </c>
      <c r="B165" s="47" t="s">
        <v>1363</v>
      </c>
      <c r="C165" s="47" t="s">
        <v>1364</v>
      </c>
      <c r="D165" s="142"/>
      <c r="E165" s="44">
        <f t="shared" si="14"/>
        <v>0</v>
      </c>
      <c r="F165" s="44">
        <f>SUMIFS(ProductionLines!$H:$H,ProductionLines!$C:$C,'Daily Pork Products Stocks'!$B165,ProductionLines!$K:$K,'Daily Pork Products Stocks'!$A165,ProductionLines!$E:$E,"&lt;&gt;Intake")</f>
        <v>0</v>
      </c>
      <c r="G165" s="57"/>
      <c r="H165" s="44">
        <f>SUMIFS(ProductionLines!$H:$H,ProductionLines!$C:$C,'Daily Pork Products Stocks'!$B165,ProductionLines!$K:$K,'Daily Pork Products Stocks'!$A165,ProductionLines!$E:$E,"Intake")</f>
        <v>0</v>
      </c>
      <c r="I165" s="148"/>
      <c r="J165" s="148"/>
      <c r="K165" s="148"/>
      <c r="L165" s="152"/>
      <c r="M165" s="44">
        <f>SUMIFS(TransfersEntries!$F:$F,TransfersEntries!$B:$B,$B165,TransfersEntries!$L:$L,"&gt;="&amp;'Daily Pork Products Stocks'!A165+0.25,TransfersEntries!$L:$L,"&lt;="&amp;'Daily Pork Products Stocks'!A165+1.25,TransfersEntries!$D:$D,"2055")</f>
        <v>0</v>
      </c>
      <c r="N165" s="44">
        <f>SUMIFS(TransfersEntries!$F:$F,TransfersEntries!$B:$B,INDEX(ItemTable!$A:$A,MATCH('Daily Pork Products Stocks'!B165,ItemTable!$B:$B,0)),TransfersEntries!$L:$L,"&gt;="&amp;'Daily Pork Products Stocks'!A165+0.25,TransfersEntries!$L:$L,"&lt;="&amp;'Daily Pork Products Stocks'!A165+1.25,TransfersEntries!$D:$D,"3535")</f>
        <v>0</v>
      </c>
      <c r="O165" s="44">
        <f>SUMIFS(TransfersEntries!$F:$F,TransfersEntries!$B:$B,INDEX(ItemTable!$A:$A,MATCH('Daily Pork Products Stocks'!B165,ItemTable!$B:$B,0)),TransfersEntries!$L:$L,"&gt;="&amp;'Daily Pork Products Stocks'!A165+0.25,TransfersEntries!$L:$L,"&lt;="&amp;'Daily Pork Products Stocks'!A165+1.25,TransfersEntries!$D:$D,"3600")</f>
        <v>0</v>
      </c>
      <c r="P165" s="44">
        <f t="shared" si="15"/>
        <v>0</v>
      </c>
      <c r="Q165" s="44">
        <f t="shared" si="16"/>
        <v>0</v>
      </c>
      <c r="R165" s="148"/>
      <c r="S165" s="148"/>
      <c r="T165" s="44">
        <f t="shared" si="19"/>
        <v>0</v>
      </c>
      <c r="U165" s="44">
        <f t="shared" si="17"/>
        <v>0</v>
      </c>
      <c r="V165" s="44">
        <f t="shared" si="18"/>
        <v>0</v>
      </c>
      <c r="W165" s="51" t="str">
        <f t="shared" si="20"/>
        <v>Inactive</v>
      </c>
      <c r="X165" s="44"/>
    </row>
    <row r="166" spans="1:24" ht="15.75" hidden="1" x14ac:dyDescent="0.25">
      <c r="A166" s="42" t="str">
        <v>qqqqqqqq</v>
      </c>
      <c r="B166" s="45" t="s">
        <v>1365</v>
      </c>
      <c r="C166" s="45" t="s">
        <v>1366</v>
      </c>
      <c r="D166" s="142"/>
      <c r="E166" s="44">
        <f t="shared" ref="E166:E202" si="21">D166</f>
        <v>0</v>
      </c>
      <c r="F166" s="44">
        <f>SUMIFS(ProductionLines!$H:$H,ProductionLines!$C:$C,'Daily Pork Products Stocks'!$B166,ProductionLines!$K:$K,'Daily Pork Products Stocks'!$A166,ProductionLines!$E:$E,"&lt;&gt;Intake")</f>
        <v>0</v>
      </c>
      <c r="G166" s="57"/>
      <c r="H166" s="44">
        <f>SUMIFS(ProductionLines!$H:$H,ProductionLines!$C:$C,'Daily Pork Products Stocks'!$B166,ProductionLines!$K:$K,'Daily Pork Products Stocks'!$A166,ProductionLines!$E:$E,"Intake")</f>
        <v>0</v>
      </c>
      <c r="I166" s="148"/>
      <c r="J166" s="148"/>
      <c r="K166" s="148"/>
      <c r="L166" s="152"/>
      <c r="M166" s="44">
        <f>SUMIFS(TransfersEntries!$F:$F,TransfersEntries!$B:$B,$B166,TransfersEntries!$L:$L,"&gt;="&amp;'Daily Pork Products Stocks'!A166+0.25,TransfersEntries!$L:$L,"&lt;="&amp;'Daily Pork Products Stocks'!A166+1.25,TransfersEntries!$D:$D,"2055")</f>
        <v>0</v>
      </c>
      <c r="N166" s="44">
        <f>SUMIFS(TransfersEntries!$F:$F,TransfersEntries!$B:$B,INDEX(ItemTable!$A:$A,MATCH('Daily Pork Products Stocks'!B166,ItemTable!$B:$B,0)),TransfersEntries!$L:$L,"&gt;="&amp;'Daily Pork Products Stocks'!A166+0.25,TransfersEntries!$L:$L,"&lt;="&amp;'Daily Pork Products Stocks'!A166+1.25,TransfersEntries!$D:$D,"3535")</f>
        <v>0</v>
      </c>
      <c r="O166" s="44">
        <f>SUMIFS(TransfersEntries!$F:$F,TransfersEntries!$B:$B,INDEX(ItemTable!$A:$A,MATCH('Daily Pork Products Stocks'!B166,ItemTable!$B:$B,0)),TransfersEntries!$L:$L,"&gt;="&amp;'Daily Pork Products Stocks'!A166+0.25,TransfersEntries!$L:$L,"&lt;="&amp;'Daily Pork Products Stocks'!A166+1.25,TransfersEntries!$D:$D,"3600")</f>
        <v>0</v>
      </c>
      <c r="P166" s="44">
        <f t="shared" ref="P166:P202" si="22">D166+F166+G166-SUM(H166:O166)</f>
        <v>0</v>
      </c>
      <c r="Q166" s="44">
        <f t="shared" ref="Q166:Q202" si="23">E166+F166+G166-SUM(H166:O166)</f>
        <v>0</v>
      </c>
      <c r="R166" s="148"/>
      <c r="S166" s="148"/>
      <c r="T166" s="44">
        <f t="shared" si="19"/>
        <v>0</v>
      </c>
      <c r="U166" s="44">
        <f t="shared" ref="U166:U202" si="24">T166-P166</f>
        <v>0</v>
      </c>
      <c r="V166" s="44">
        <f t="shared" ref="V166:V202" si="25">T166-Q166</f>
        <v>0</v>
      </c>
      <c r="W166" s="51" t="str">
        <f t="shared" si="20"/>
        <v>Inactive</v>
      </c>
      <c r="X166" s="44"/>
    </row>
    <row r="167" spans="1:24" ht="15.75" hidden="1" x14ac:dyDescent="0.25">
      <c r="A167" s="42" t="str">
        <v>qqqqqqqq</v>
      </c>
      <c r="B167" s="47" t="s">
        <v>150</v>
      </c>
      <c r="C167" s="47" t="s">
        <v>1367</v>
      </c>
      <c r="D167" s="142"/>
      <c r="E167" s="44">
        <f t="shared" si="21"/>
        <v>0</v>
      </c>
      <c r="F167" s="44">
        <f>SUMIFS(ProductionLines!$H:$H,ProductionLines!$C:$C,'Daily Pork Products Stocks'!$B167,ProductionLines!$K:$K,'Daily Pork Products Stocks'!$A167,ProductionLines!$E:$E,"&lt;&gt;Intake")</f>
        <v>0</v>
      </c>
      <c r="G167" s="57"/>
      <c r="H167" s="44">
        <f>SUMIFS(ProductionLines!$H:$H,ProductionLines!$C:$C,'Daily Pork Products Stocks'!$B167,ProductionLines!$K:$K,'Daily Pork Products Stocks'!$A167,ProductionLines!$E:$E,"Intake")</f>
        <v>0</v>
      </c>
      <c r="I167" s="148"/>
      <c r="J167" s="148"/>
      <c r="K167" s="148"/>
      <c r="L167" s="152"/>
      <c r="M167" s="44">
        <f>SUMIFS(TransfersEntries!$F:$F,TransfersEntries!$B:$B,$B167,TransfersEntries!$L:$L,"&gt;="&amp;'Daily Pork Products Stocks'!A167+0.25,TransfersEntries!$L:$L,"&lt;="&amp;'Daily Pork Products Stocks'!A167+1.25,TransfersEntries!$D:$D,"2055")</f>
        <v>0</v>
      </c>
      <c r="N167" s="44">
        <f>SUMIFS(TransfersEntries!$F:$F,TransfersEntries!$B:$B,INDEX(ItemTable!$A:$A,MATCH('Daily Pork Products Stocks'!B167,ItemTable!$B:$B,0)),TransfersEntries!$L:$L,"&gt;="&amp;'Daily Pork Products Stocks'!A167+0.25,TransfersEntries!$L:$L,"&lt;="&amp;'Daily Pork Products Stocks'!A167+1.25,TransfersEntries!$D:$D,"3535")</f>
        <v>0</v>
      </c>
      <c r="O167" s="44">
        <f>SUMIFS(TransfersEntries!$F:$F,TransfersEntries!$B:$B,INDEX(ItemTable!$A:$A,MATCH('Daily Pork Products Stocks'!B167,ItemTable!$B:$B,0)),TransfersEntries!$L:$L,"&gt;="&amp;'Daily Pork Products Stocks'!A167+0.25,TransfersEntries!$L:$L,"&lt;="&amp;'Daily Pork Products Stocks'!A167+1.25,TransfersEntries!$D:$D,"3600")</f>
        <v>0</v>
      </c>
      <c r="P167" s="44">
        <f t="shared" si="22"/>
        <v>0</v>
      </c>
      <c r="Q167" s="44">
        <f t="shared" si="23"/>
        <v>0</v>
      </c>
      <c r="R167" s="148"/>
      <c r="S167" s="148"/>
      <c r="T167" s="44">
        <f t="shared" si="19"/>
        <v>0</v>
      </c>
      <c r="U167" s="44">
        <f t="shared" si="24"/>
        <v>0</v>
      </c>
      <c r="V167" s="44">
        <f t="shared" si="25"/>
        <v>0</v>
      </c>
      <c r="W167" s="51" t="str">
        <f t="shared" si="20"/>
        <v>Inactive</v>
      </c>
      <c r="X167" s="44"/>
    </row>
    <row r="168" spans="1:24" ht="15.75" hidden="1" x14ac:dyDescent="0.25">
      <c r="A168" s="42" t="str">
        <v>qqqqqqqq</v>
      </c>
      <c r="B168" s="47" t="s">
        <v>151</v>
      </c>
      <c r="C168" s="47" t="s">
        <v>1368</v>
      </c>
      <c r="D168" s="142"/>
      <c r="E168" s="44">
        <f t="shared" si="21"/>
        <v>0</v>
      </c>
      <c r="F168" s="44">
        <f>SUMIFS(ProductionLines!$H:$H,ProductionLines!$C:$C,'Daily Pork Products Stocks'!$B168,ProductionLines!$K:$K,'Daily Pork Products Stocks'!$A168,ProductionLines!$E:$E,"&lt;&gt;Intake")</f>
        <v>0</v>
      </c>
      <c r="G168" s="57"/>
      <c r="H168" s="44">
        <f>SUMIFS(ProductionLines!$H:$H,ProductionLines!$C:$C,'Daily Pork Products Stocks'!$B168,ProductionLines!$K:$K,'Daily Pork Products Stocks'!$A168,ProductionLines!$E:$E,"Intake")</f>
        <v>0</v>
      </c>
      <c r="I168" s="148"/>
      <c r="J168" s="148"/>
      <c r="K168" s="148"/>
      <c r="L168" s="152"/>
      <c r="M168" s="44">
        <f>SUMIFS(TransfersEntries!$F:$F,TransfersEntries!$B:$B,$B168,TransfersEntries!$L:$L,"&gt;="&amp;'Daily Pork Products Stocks'!A168+0.25,TransfersEntries!$L:$L,"&lt;="&amp;'Daily Pork Products Stocks'!A168+1.25,TransfersEntries!$D:$D,"2055")</f>
        <v>0</v>
      </c>
      <c r="N168" s="44">
        <f>SUMIFS(TransfersEntries!$F:$F,TransfersEntries!$B:$B,INDEX(ItemTable!$A:$A,MATCH('Daily Pork Products Stocks'!B168,ItemTable!$B:$B,0)),TransfersEntries!$L:$L,"&gt;="&amp;'Daily Pork Products Stocks'!A168+0.25,TransfersEntries!$L:$L,"&lt;="&amp;'Daily Pork Products Stocks'!A168+1.25,TransfersEntries!$D:$D,"3535")</f>
        <v>0</v>
      </c>
      <c r="O168" s="44">
        <f>SUMIFS(TransfersEntries!$F:$F,TransfersEntries!$B:$B,INDEX(ItemTable!$A:$A,MATCH('Daily Pork Products Stocks'!B168,ItemTable!$B:$B,0)),TransfersEntries!$L:$L,"&gt;="&amp;'Daily Pork Products Stocks'!A168+0.25,TransfersEntries!$L:$L,"&lt;="&amp;'Daily Pork Products Stocks'!A168+1.25,TransfersEntries!$D:$D,"3600")</f>
        <v>0</v>
      </c>
      <c r="P168" s="44">
        <f t="shared" si="22"/>
        <v>0</v>
      </c>
      <c r="Q168" s="44">
        <f t="shared" si="23"/>
        <v>0</v>
      </c>
      <c r="R168" s="148"/>
      <c r="S168" s="148"/>
      <c r="T168" s="44">
        <f t="shared" si="19"/>
        <v>0</v>
      </c>
      <c r="U168" s="44">
        <f t="shared" si="24"/>
        <v>0</v>
      </c>
      <c r="V168" s="44">
        <f t="shared" si="25"/>
        <v>0</v>
      </c>
      <c r="W168" s="51" t="str">
        <f t="shared" si="20"/>
        <v>Inactive</v>
      </c>
      <c r="X168" s="44"/>
    </row>
    <row r="169" spans="1:24" ht="15.75" x14ac:dyDescent="0.25">
      <c r="A169" s="128" t="str">
        <v>qqqqqqqq</v>
      </c>
      <c r="B169" s="129"/>
      <c r="C169" s="130" t="s">
        <v>1369</v>
      </c>
      <c r="D169" s="141">
        <v>1E-3</v>
      </c>
      <c r="E169" s="134">
        <f t="shared" si="21"/>
        <v>1E-3</v>
      </c>
      <c r="F169" s="134">
        <f>SUMIFS(ProductionLines!$H:$H,ProductionLines!$C:$C,'Daily Pork Products Stocks'!$B169,ProductionLines!$K:$K,'Daily Pork Products Stocks'!$A169,ProductionLines!$E:$E,"&lt;&gt;Intake")</f>
        <v>0</v>
      </c>
      <c r="G169" s="135"/>
      <c r="H169" s="134">
        <f>SUMIFS(ProductionLines!$H:$H,ProductionLines!$C:$C,'Daily Pork Products Stocks'!$B169,ProductionLines!$K:$K,'Daily Pork Products Stocks'!$A169,ProductionLines!$E:$E,"Intake")</f>
        <v>0</v>
      </c>
      <c r="I169" s="149"/>
      <c r="J169" s="149"/>
      <c r="K169" s="149"/>
      <c r="L169" s="153"/>
      <c r="M169" s="134">
        <f>SUMIFS(TransfersEntries!$F:$F,TransfersEntries!$B:$B,$B169,TransfersEntries!$L:$L,"&gt;="&amp;'Daily Pork Products Stocks'!A169+0.25,TransfersEntries!$L:$L,"&lt;="&amp;'Daily Pork Products Stocks'!A169+1.25,TransfersEntries!$D:$D,"2055")</f>
        <v>0</v>
      </c>
      <c r="N169" s="134">
        <f>SUMIFS(TransfersEntries!$F:$F,TransfersEntries!$B:$B,INDEX(ItemTable!$A:$A,MATCH('Daily Pork Products Stocks'!B169,ItemTable!$B:$B,0)),TransfersEntries!$L:$L,"&gt;="&amp;'Daily Pork Products Stocks'!A169+0.25,TransfersEntries!$L:$L,"&lt;="&amp;'Daily Pork Products Stocks'!A169+1.25,TransfersEntries!$D:$D,"3535")</f>
        <v>0</v>
      </c>
      <c r="O169" s="134">
        <f>SUMIFS(TransfersEntries!$F:$F,TransfersEntries!$B:$B,INDEX(ItemTable!$A:$A,MATCH('Daily Pork Products Stocks'!B169,ItemTable!$B:$B,0)),TransfersEntries!$L:$L,"&gt;="&amp;'Daily Pork Products Stocks'!A169+0.25,TransfersEntries!$L:$L,"&lt;="&amp;'Daily Pork Products Stocks'!A169+1.25,TransfersEntries!$D:$D,"3600")</f>
        <v>0</v>
      </c>
      <c r="P169" s="134">
        <f t="shared" si="22"/>
        <v>1E-3</v>
      </c>
      <c r="Q169" s="134">
        <f t="shared" si="23"/>
        <v>1E-3</v>
      </c>
      <c r="R169" s="149"/>
      <c r="S169" s="149"/>
      <c r="T169" s="134">
        <f>R169+S169+D169</f>
        <v>1E-3</v>
      </c>
      <c r="U169" s="134">
        <f t="shared" si="24"/>
        <v>0</v>
      </c>
      <c r="V169" s="134">
        <f t="shared" si="25"/>
        <v>0</v>
      </c>
      <c r="W169" s="51" t="str">
        <f t="shared" si="20"/>
        <v>Active</v>
      </c>
      <c r="X169" s="134"/>
    </row>
    <row r="170" spans="1:24" ht="15.75" hidden="1" x14ac:dyDescent="0.25">
      <c r="A170" s="42" t="str">
        <v>qqqqqqqq</v>
      </c>
      <c r="B170" s="45" t="s">
        <v>1370</v>
      </c>
      <c r="C170" s="45" t="s">
        <v>1371</v>
      </c>
      <c r="D170" s="142"/>
      <c r="E170" s="44">
        <f t="shared" si="21"/>
        <v>0</v>
      </c>
      <c r="F170" s="44">
        <f>SUMIFS(ProductionLines!$H:$H,ProductionLines!$C:$C,'Daily Pork Products Stocks'!$B170,ProductionLines!$K:$K,'Daily Pork Products Stocks'!$A170,ProductionLines!$E:$E,"&lt;&gt;Intake")</f>
        <v>0</v>
      </c>
      <c r="G170" s="57"/>
      <c r="H170" s="44">
        <f>SUMIFS(ProductionLines!$H:$H,ProductionLines!$C:$C,'Daily Pork Products Stocks'!$B170,ProductionLines!$K:$K,'Daily Pork Products Stocks'!$A170,ProductionLines!$E:$E,"Intake")</f>
        <v>0</v>
      </c>
      <c r="I170" s="148"/>
      <c r="J170" s="148"/>
      <c r="K170" s="148"/>
      <c r="L170" s="152"/>
      <c r="M170" s="44">
        <f>SUMIFS(TransfersEntries!$F:$F,TransfersEntries!$B:$B,$B170,TransfersEntries!$L:$L,"&gt;="&amp;'Daily Pork Products Stocks'!A170+0.25,TransfersEntries!$L:$L,"&lt;="&amp;'Daily Pork Products Stocks'!A170+1.25,TransfersEntries!$D:$D,"2055")</f>
        <v>0</v>
      </c>
      <c r="N170" s="44">
        <f>SUMIFS(TransfersEntries!$F:$F,TransfersEntries!$B:$B,INDEX(ItemTable!$A:$A,MATCH('Daily Pork Products Stocks'!B170,ItemTable!$B:$B,0)),TransfersEntries!$L:$L,"&gt;="&amp;'Daily Pork Products Stocks'!A170+0.25,TransfersEntries!$L:$L,"&lt;="&amp;'Daily Pork Products Stocks'!A170+1.25,TransfersEntries!$D:$D,"3535")</f>
        <v>0</v>
      </c>
      <c r="O170" s="44">
        <f>SUMIFS(TransfersEntries!$F:$F,TransfersEntries!$B:$B,INDEX(ItemTable!$A:$A,MATCH('Daily Pork Products Stocks'!B170,ItemTable!$B:$B,0)),TransfersEntries!$L:$L,"&gt;="&amp;'Daily Pork Products Stocks'!A170+0.25,TransfersEntries!$L:$L,"&lt;="&amp;'Daily Pork Products Stocks'!A170+1.25,TransfersEntries!$D:$D,"3600")</f>
        <v>0</v>
      </c>
      <c r="P170" s="44">
        <f t="shared" si="22"/>
        <v>0</v>
      </c>
      <c r="Q170" s="44">
        <f t="shared" si="23"/>
        <v>0</v>
      </c>
      <c r="R170" s="148"/>
      <c r="S170" s="148"/>
      <c r="T170" s="44">
        <f>R170+S170</f>
        <v>0</v>
      </c>
      <c r="U170" s="44">
        <f t="shared" ref="U170" si="26">T170-P170</f>
        <v>0</v>
      </c>
      <c r="V170" s="44">
        <f t="shared" ref="V170" si="27">T170-Q170</f>
        <v>0</v>
      </c>
      <c r="W170" s="51" t="str">
        <f t="shared" si="20"/>
        <v>Inactive</v>
      </c>
      <c r="X170" s="44"/>
    </row>
    <row r="171" spans="1:24" ht="15.75" hidden="1" x14ac:dyDescent="0.25">
      <c r="A171" s="42" t="str">
        <v>qqqqqqqq</v>
      </c>
      <c r="B171" s="47" t="s">
        <v>159</v>
      </c>
      <c r="C171" s="47" t="s">
        <v>1372</v>
      </c>
      <c r="D171" s="142"/>
      <c r="E171" s="44">
        <f t="shared" si="21"/>
        <v>0</v>
      </c>
      <c r="F171" s="44">
        <f>SUMIFS(ProductionLines!$H:$H,ProductionLines!$C:$C,'Daily Pork Products Stocks'!$B171,ProductionLines!$K:$K,'Daily Pork Products Stocks'!$A171,ProductionLines!$E:$E,"&lt;&gt;Intake")</f>
        <v>0</v>
      </c>
      <c r="G171" s="57"/>
      <c r="H171" s="44">
        <f>SUMIFS(ProductionLines!$H:$H,ProductionLines!$C:$C,'Daily Pork Products Stocks'!$B171,ProductionLines!$K:$K,'Daily Pork Products Stocks'!$A171,ProductionLines!$E:$E,"Intake")</f>
        <v>0</v>
      </c>
      <c r="I171" s="148"/>
      <c r="J171" s="148"/>
      <c r="K171" s="148"/>
      <c r="L171" s="152"/>
      <c r="M171" s="44">
        <f>SUMIFS(TransfersEntries!$F:$F,TransfersEntries!$B:$B,$B171,TransfersEntries!$L:$L,"&gt;="&amp;'Daily Pork Products Stocks'!A171+0.25,TransfersEntries!$L:$L,"&lt;="&amp;'Daily Pork Products Stocks'!A171+1.25,TransfersEntries!$D:$D,"2055")</f>
        <v>0</v>
      </c>
      <c r="N171" s="44">
        <f>SUMIFS(TransfersEntries!$F:$F,TransfersEntries!$B:$B,INDEX(ItemTable!$A:$A,MATCH('Daily Pork Products Stocks'!B171,ItemTable!$B:$B,0)),TransfersEntries!$L:$L,"&gt;="&amp;'Daily Pork Products Stocks'!A171+0.25,TransfersEntries!$L:$L,"&lt;="&amp;'Daily Pork Products Stocks'!A171+1.25,TransfersEntries!$D:$D,"3535")</f>
        <v>0</v>
      </c>
      <c r="O171" s="44">
        <f>SUMIFS(TransfersEntries!$F:$F,TransfersEntries!$B:$B,INDEX(ItemTable!$A:$A,MATCH('Daily Pork Products Stocks'!B171,ItemTable!$B:$B,0)),TransfersEntries!$L:$L,"&gt;="&amp;'Daily Pork Products Stocks'!A171+0.25,TransfersEntries!$L:$L,"&lt;="&amp;'Daily Pork Products Stocks'!A171+1.25,TransfersEntries!$D:$D,"3600")</f>
        <v>0</v>
      </c>
      <c r="P171" s="44">
        <f t="shared" si="22"/>
        <v>0</v>
      </c>
      <c r="Q171" s="44">
        <f t="shared" si="23"/>
        <v>0</v>
      </c>
      <c r="R171" s="148"/>
      <c r="S171" s="148"/>
      <c r="T171" s="44">
        <f>R171+S171</f>
        <v>0</v>
      </c>
      <c r="U171" s="44">
        <f t="shared" si="24"/>
        <v>0</v>
      </c>
      <c r="V171" s="44">
        <f t="shared" si="25"/>
        <v>0</v>
      </c>
      <c r="W171" s="51" t="str">
        <f t="shared" si="20"/>
        <v>Inactive</v>
      </c>
      <c r="X171" s="44"/>
    </row>
    <row r="172" spans="1:24" ht="15.75" hidden="1" x14ac:dyDescent="0.25">
      <c r="A172" s="42" t="str">
        <v>qqqqqqqq</v>
      </c>
      <c r="B172" s="47" t="s">
        <v>1373</v>
      </c>
      <c r="C172" s="47" t="s">
        <v>1374</v>
      </c>
      <c r="D172" s="142"/>
      <c r="E172" s="44">
        <f t="shared" si="21"/>
        <v>0</v>
      </c>
      <c r="F172" s="44">
        <f>SUMIFS(ProductionLines!$H:$H,ProductionLines!$C:$C,'Daily Pork Products Stocks'!$B172,ProductionLines!$K:$K,'Daily Pork Products Stocks'!$A172,ProductionLines!$E:$E,"&lt;&gt;Intake")</f>
        <v>0</v>
      </c>
      <c r="G172" s="57"/>
      <c r="H172" s="44">
        <f>SUMIFS(ProductionLines!$H:$H,ProductionLines!$C:$C,'Daily Pork Products Stocks'!$B172,ProductionLines!$K:$K,'Daily Pork Products Stocks'!$A172,ProductionLines!$E:$E,"Intake")</f>
        <v>0</v>
      </c>
      <c r="I172" s="148"/>
      <c r="J172" s="148"/>
      <c r="K172" s="148"/>
      <c r="L172" s="152"/>
      <c r="M172" s="44">
        <f>SUMIFS(TransfersEntries!$F:$F,TransfersEntries!$B:$B,$B172,TransfersEntries!$L:$L,"&gt;="&amp;'Daily Pork Products Stocks'!A172+0.25,TransfersEntries!$L:$L,"&lt;="&amp;'Daily Pork Products Stocks'!A172+1.25,TransfersEntries!$D:$D,"2055")</f>
        <v>0</v>
      </c>
      <c r="N172" s="44">
        <f>SUMIFS(TransfersEntries!$F:$F,TransfersEntries!$B:$B,INDEX(ItemTable!$A:$A,MATCH('Daily Pork Products Stocks'!B172,ItemTable!$B:$B,0)),TransfersEntries!$L:$L,"&gt;="&amp;'Daily Pork Products Stocks'!A172+0.25,TransfersEntries!$L:$L,"&lt;="&amp;'Daily Pork Products Stocks'!A172+1.25,TransfersEntries!$D:$D,"3535")</f>
        <v>0</v>
      </c>
      <c r="O172" s="44">
        <f>SUMIFS(TransfersEntries!$F:$F,TransfersEntries!$B:$B,INDEX(ItemTable!$A:$A,MATCH('Daily Pork Products Stocks'!B172,ItemTable!$B:$B,0)),TransfersEntries!$L:$L,"&gt;="&amp;'Daily Pork Products Stocks'!A172+0.25,TransfersEntries!$L:$L,"&lt;="&amp;'Daily Pork Products Stocks'!A172+1.25,TransfersEntries!$D:$D,"3600")</f>
        <v>0</v>
      </c>
      <c r="P172" s="44">
        <f t="shared" si="22"/>
        <v>0</v>
      </c>
      <c r="Q172" s="44">
        <f t="shared" si="23"/>
        <v>0</v>
      </c>
      <c r="R172" s="148"/>
      <c r="S172" s="148"/>
      <c r="T172" s="44">
        <f t="shared" si="19"/>
        <v>0</v>
      </c>
      <c r="U172" s="44">
        <f t="shared" si="24"/>
        <v>0</v>
      </c>
      <c r="V172" s="44">
        <f t="shared" si="25"/>
        <v>0</v>
      </c>
      <c r="W172" s="51" t="str">
        <f t="shared" si="20"/>
        <v>Inactive</v>
      </c>
      <c r="X172" s="44"/>
    </row>
    <row r="173" spans="1:24" ht="15.75" hidden="1" x14ac:dyDescent="0.25">
      <c r="A173" s="42" t="str">
        <v>qqqqqqqq</v>
      </c>
      <c r="B173" s="45" t="s">
        <v>169</v>
      </c>
      <c r="C173" s="45" t="s">
        <v>1375</v>
      </c>
      <c r="D173" s="142"/>
      <c r="E173" s="44">
        <f t="shared" si="21"/>
        <v>0</v>
      </c>
      <c r="F173" s="44">
        <f>SUMIFS(ProductionLines!$H:$H,ProductionLines!$C:$C,'Daily Pork Products Stocks'!$B173,ProductionLines!$K:$K,'Daily Pork Products Stocks'!$A173,ProductionLines!$E:$E,"&lt;&gt;Intake")</f>
        <v>0</v>
      </c>
      <c r="G173" s="57"/>
      <c r="H173" s="44">
        <f>SUMIFS(ProductionLines!$H:$H,ProductionLines!$C:$C,'Daily Pork Products Stocks'!$B173,ProductionLines!$K:$K,'Daily Pork Products Stocks'!$A173,ProductionLines!$E:$E,"Intake")</f>
        <v>0</v>
      </c>
      <c r="I173" s="148"/>
      <c r="J173" s="148"/>
      <c r="K173" s="148"/>
      <c r="L173" s="152"/>
      <c r="M173" s="44">
        <f>SUMIFS(TransfersEntries!$F:$F,TransfersEntries!$B:$B,$B173,TransfersEntries!$L:$L,"&gt;="&amp;'Daily Pork Products Stocks'!A173+0.25,TransfersEntries!$L:$L,"&lt;="&amp;'Daily Pork Products Stocks'!A173+1.25,TransfersEntries!$D:$D,"2055")</f>
        <v>0</v>
      </c>
      <c r="N173" s="44">
        <f>SUMIFS(TransfersEntries!$F:$F,TransfersEntries!$B:$B,INDEX(ItemTable!$A:$A,MATCH('Daily Pork Products Stocks'!B173,ItemTable!$B:$B,0)),TransfersEntries!$L:$L,"&gt;="&amp;'Daily Pork Products Stocks'!A173+0.25,TransfersEntries!$L:$L,"&lt;="&amp;'Daily Pork Products Stocks'!A173+1.25,TransfersEntries!$D:$D,"3535")</f>
        <v>0</v>
      </c>
      <c r="O173" s="44">
        <f>SUMIFS(TransfersEntries!$F:$F,TransfersEntries!$B:$B,INDEX(ItemTable!$A:$A,MATCH('Daily Pork Products Stocks'!B173,ItemTable!$B:$B,0)),TransfersEntries!$L:$L,"&gt;="&amp;'Daily Pork Products Stocks'!A173+0.25,TransfersEntries!$L:$L,"&lt;="&amp;'Daily Pork Products Stocks'!A173+1.25,TransfersEntries!$D:$D,"3600")</f>
        <v>0</v>
      </c>
      <c r="P173" s="44">
        <f t="shared" si="22"/>
        <v>0</v>
      </c>
      <c r="Q173" s="44">
        <f t="shared" si="23"/>
        <v>0</v>
      </c>
      <c r="R173" s="148"/>
      <c r="S173" s="148"/>
      <c r="T173" s="44">
        <f t="shared" si="19"/>
        <v>0</v>
      </c>
      <c r="U173" s="44">
        <f t="shared" si="24"/>
        <v>0</v>
      </c>
      <c r="V173" s="44">
        <f t="shared" si="25"/>
        <v>0</v>
      </c>
      <c r="W173" s="51" t="str">
        <f t="shared" si="20"/>
        <v>Inactive</v>
      </c>
      <c r="X173" s="44"/>
    </row>
    <row r="174" spans="1:24" ht="15.75" hidden="1" x14ac:dyDescent="0.25">
      <c r="A174" s="42" t="str">
        <v>qqqqqqqq</v>
      </c>
      <c r="B174" s="47" t="s">
        <v>170</v>
      </c>
      <c r="C174" s="47" t="s">
        <v>171</v>
      </c>
      <c r="D174" s="142"/>
      <c r="E174" s="44">
        <f t="shared" si="21"/>
        <v>0</v>
      </c>
      <c r="F174" s="44">
        <f>SUMIFS(ProductionLines!$H:$H,ProductionLines!$C:$C,'Daily Pork Products Stocks'!$B174,ProductionLines!$K:$K,'Daily Pork Products Stocks'!$A174,ProductionLines!$E:$E,"&lt;&gt;Intake")</f>
        <v>0</v>
      </c>
      <c r="G174" s="57"/>
      <c r="H174" s="44">
        <f>SUMIFS(ProductionLines!$H:$H,ProductionLines!$C:$C,'Daily Pork Products Stocks'!$B174,ProductionLines!$K:$K,'Daily Pork Products Stocks'!$A174,ProductionLines!$E:$E,"Intake")</f>
        <v>0</v>
      </c>
      <c r="I174" s="148"/>
      <c r="J174" s="148"/>
      <c r="K174" s="148"/>
      <c r="L174" s="152"/>
      <c r="M174" s="44">
        <f>SUMIFS(TransfersEntries!$F:$F,TransfersEntries!$B:$B,$B174,TransfersEntries!$L:$L,"&gt;="&amp;'Daily Pork Products Stocks'!A174+0.25,TransfersEntries!$L:$L,"&lt;="&amp;'Daily Pork Products Stocks'!A174+1.25,TransfersEntries!$D:$D,"2055")</f>
        <v>0</v>
      </c>
      <c r="N174" s="44">
        <f>SUMIFS(TransfersEntries!$F:$F,TransfersEntries!$B:$B,INDEX(ItemTable!$A:$A,MATCH('Daily Pork Products Stocks'!B174,ItemTable!$B:$B,0)),TransfersEntries!$L:$L,"&gt;="&amp;'Daily Pork Products Stocks'!A174+0.25,TransfersEntries!$L:$L,"&lt;="&amp;'Daily Pork Products Stocks'!A174+1.25,TransfersEntries!$D:$D,"3535")</f>
        <v>0</v>
      </c>
      <c r="O174" s="44">
        <f>SUMIFS(TransfersEntries!$F:$F,TransfersEntries!$B:$B,INDEX(ItemTable!$A:$A,MATCH('Daily Pork Products Stocks'!B174,ItemTable!$B:$B,0)),TransfersEntries!$L:$L,"&gt;="&amp;'Daily Pork Products Stocks'!A174+0.25,TransfersEntries!$L:$L,"&lt;="&amp;'Daily Pork Products Stocks'!A174+1.25,TransfersEntries!$D:$D,"3600")</f>
        <v>0</v>
      </c>
      <c r="P174" s="44">
        <f t="shared" si="22"/>
        <v>0</v>
      </c>
      <c r="Q174" s="44">
        <f t="shared" si="23"/>
        <v>0</v>
      </c>
      <c r="R174" s="148"/>
      <c r="S174" s="148"/>
      <c r="T174" s="44">
        <f t="shared" si="19"/>
        <v>0</v>
      </c>
      <c r="U174" s="44">
        <f t="shared" si="24"/>
        <v>0</v>
      </c>
      <c r="V174" s="44">
        <f t="shared" si="25"/>
        <v>0</v>
      </c>
      <c r="W174" s="51" t="str">
        <f t="shared" si="20"/>
        <v>Inactive</v>
      </c>
      <c r="X174" s="44"/>
    </row>
    <row r="175" spans="1:24" ht="15.75" hidden="1" x14ac:dyDescent="0.25">
      <c r="A175" s="42" t="str">
        <v>qqqqqqqq</v>
      </c>
      <c r="B175" s="45" t="s">
        <v>136</v>
      </c>
      <c r="C175" s="45" t="s">
        <v>438</v>
      </c>
      <c r="D175" s="142"/>
      <c r="E175" s="44">
        <f>D175</f>
        <v>0</v>
      </c>
      <c r="F175" s="44">
        <f>SUMIFS(ProductionLines!$H:$H,ProductionLines!$C:$C,'Daily Pork Products Stocks'!$B175,ProductionLines!$K:$K,'Daily Pork Products Stocks'!$A175,ProductionLines!$E:$E,"&lt;&gt;Intake")</f>
        <v>0</v>
      </c>
      <c r="G175" s="57"/>
      <c r="H175" s="44">
        <f>SUMIFS(ProductionLines!$H:$H,ProductionLines!$C:$C,'Daily Pork Products Stocks'!$B175,ProductionLines!$K:$K,'Daily Pork Products Stocks'!$A175,ProductionLines!$E:$E,"Intake")</f>
        <v>0</v>
      </c>
      <c r="I175" s="148"/>
      <c r="J175" s="148"/>
      <c r="K175" s="148"/>
      <c r="L175" s="152"/>
      <c r="M175" s="44">
        <f>SUMIFS(TransfersEntries!$F:$F,TransfersEntries!$B:$B,$B175,TransfersEntries!$L:$L,"&gt;="&amp;'Daily Pork Products Stocks'!A175+0.25,TransfersEntries!$L:$L,"&lt;="&amp;'Daily Pork Products Stocks'!A175+1.25,TransfersEntries!$D:$D,"2055")</f>
        <v>0</v>
      </c>
      <c r="N175" s="44">
        <f>SUMIFS(TransfersEntries!$F:$F,TransfersEntries!$B:$B,INDEX(ItemTable!$A:$A,MATCH('Daily Pork Products Stocks'!B175,ItemTable!$B:$B,0)),TransfersEntries!$L:$L,"&gt;="&amp;'Daily Pork Products Stocks'!A175+0.25,TransfersEntries!$L:$L,"&lt;="&amp;'Daily Pork Products Stocks'!A175+1.25,TransfersEntries!$D:$D,"3535")</f>
        <v>0</v>
      </c>
      <c r="O175" s="44">
        <f>SUMIFS(TransfersEntries!$F:$F,TransfersEntries!$B:$B,INDEX(ItemTable!$A:$A,MATCH('Daily Pork Products Stocks'!B175,ItemTable!$B:$B,0)),TransfersEntries!$L:$L,"&gt;="&amp;'Daily Pork Products Stocks'!A175+0.25,TransfersEntries!$L:$L,"&lt;="&amp;'Daily Pork Products Stocks'!A175+1.25,TransfersEntries!$D:$D,"3600")</f>
        <v>0</v>
      </c>
      <c r="P175" s="44">
        <f>D175+F175+G175-SUM(H175:O175)</f>
        <v>0</v>
      </c>
      <c r="Q175" s="44">
        <f>E175+F175+G175-SUM(H175:O175)</f>
        <v>0</v>
      </c>
      <c r="R175" s="148"/>
      <c r="S175" s="148"/>
      <c r="T175" s="44">
        <f>R175+S175</f>
        <v>0</v>
      </c>
      <c r="U175" s="44">
        <f>T175-P175</f>
        <v>0</v>
      </c>
      <c r="V175" s="44">
        <f>T175-Q175</f>
        <v>0</v>
      </c>
      <c r="W175" s="51" t="str">
        <f>IF(SUM(ABS(D175),ABS(E175),ABS(F175),ABS(G175),ABS(H175),ABS(I175),ABS(J175),ABS(K175),ABS(L175),ABS(M175),ABS(N175),ABS(O175),ABS(P175),ABS(Q175),ABS(R175),ABS(S175),ABS(T175))=0,"Inactive","Active")</f>
        <v>Inactive</v>
      </c>
      <c r="X175" s="44"/>
    </row>
    <row r="176" spans="1:24" ht="15.75" hidden="1" x14ac:dyDescent="0.25">
      <c r="A176" s="42" t="str">
        <v>qqqqqqqq</v>
      </c>
      <c r="B176" s="47" t="s">
        <v>172</v>
      </c>
      <c r="C176" s="47" t="s">
        <v>1376</v>
      </c>
      <c r="D176" s="142"/>
      <c r="E176" s="44">
        <f t="shared" si="21"/>
        <v>0</v>
      </c>
      <c r="F176" s="44">
        <f>SUMIFS(ProductionLines!$H:$H,ProductionLines!$C:$C,'Daily Pork Products Stocks'!$B176,ProductionLines!$K:$K,'Daily Pork Products Stocks'!$A176,ProductionLines!$E:$E,"&lt;&gt;Intake")</f>
        <v>0</v>
      </c>
      <c r="G176" s="57"/>
      <c r="H176" s="44">
        <f>SUMIFS(ProductionLines!$H:$H,ProductionLines!$C:$C,'Daily Pork Products Stocks'!$B176,ProductionLines!$K:$K,'Daily Pork Products Stocks'!$A176,ProductionLines!$E:$E,"Intake")</f>
        <v>0</v>
      </c>
      <c r="I176" s="148"/>
      <c r="J176" s="148"/>
      <c r="K176" s="148"/>
      <c r="L176" s="152"/>
      <c r="M176" s="44">
        <f>SUMIFS(TransfersEntries!$F:$F,TransfersEntries!$B:$B,$B176,TransfersEntries!$L:$L,"&gt;="&amp;'Daily Pork Products Stocks'!A176+0.25,TransfersEntries!$L:$L,"&lt;="&amp;'Daily Pork Products Stocks'!A176+1.25,TransfersEntries!$D:$D,"2055")</f>
        <v>0</v>
      </c>
      <c r="N176" s="44">
        <f>SUMIFS(TransfersEntries!$F:$F,TransfersEntries!$B:$B,INDEX(ItemTable!$A:$A,MATCH('Daily Pork Products Stocks'!B176,ItemTable!$B:$B,0)),TransfersEntries!$L:$L,"&gt;="&amp;'Daily Pork Products Stocks'!A176+0.25,TransfersEntries!$L:$L,"&lt;="&amp;'Daily Pork Products Stocks'!A176+1.25,TransfersEntries!$D:$D,"3535")</f>
        <v>0</v>
      </c>
      <c r="O176" s="44">
        <f>SUMIFS(TransfersEntries!$F:$F,TransfersEntries!$B:$B,INDEX(ItemTable!$A:$A,MATCH('Daily Pork Products Stocks'!B176,ItemTable!$B:$B,0)),TransfersEntries!$L:$L,"&gt;="&amp;'Daily Pork Products Stocks'!A176+0.25,TransfersEntries!$L:$L,"&lt;="&amp;'Daily Pork Products Stocks'!A176+1.25,TransfersEntries!$D:$D,"3600")</f>
        <v>0</v>
      </c>
      <c r="P176" s="44">
        <f t="shared" si="22"/>
        <v>0</v>
      </c>
      <c r="Q176" s="44">
        <f t="shared" si="23"/>
        <v>0</v>
      </c>
      <c r="R176" s="148"/>
      <c r="S176" s="148"/>
      <c r="T176" s="44">
        <f t="shared" si="19"/>
        <v>0</v>
      </c>
      <c r="U176" s="44">
        <f t="shared" si="24"/>
        <v>0</v>
      </c>
      <c r="V176" s="44">
        <f t="shared" si="25"/>
        <v>0</v>
      </c>
      <c r="W176" s="51" t="str">
        <f t="shared" si="20"/>
        <v>Inactive</v>
      </c>
      <c r="X176" s="44"/>
    </row>
    <row r="177" spans="1:24" ht="15.75" hidden="1" x14ac:dyDescent="0.25">
      <c r="A177" s="42" t="str">
        <v>qqqqqqqq</v>
      </c>
      <c r="B177" s="47" t="s">
        <v>173</v>
      </c>
      <c r="C177" s="47" t="s">
        <v>1377</v>
      </c>
      <c r="D177" s="142"/>
      <c r="E177" s="44">
        <f t="shared" si="21"/>
        <v>0</v>
      </c>
      <c r="F177" s="44">
        <f>SUMIFS(ProductionLines!$H:$H,ProductionLines!$C:$C,'Daily Pork Products Stocks'!$B177,ProductionLines!$K:$K,'Daily Pork Products Stocks'!$A177,ProductionLines!$E:$E,"&lt;&gt;Intake")</f>
        <v>0</v>
      </c>
      <c r="G177" s="57"/>
      <c r="H177" s="44">
        <f>SUMIFS(ProductionLines!$H:$H,ProductionLines!$C:$C,'Daily Pork Products Stocks'!$B177,ProductionLines!$K:$K,'Daily Pork Products Stocks'!$A177,ProductionLines!$E:$E,"Intake")</f>
        <v>0</v>
      </c>
      <c r="I177" s="148"/>
      <c r="J177" s="148"/>
      <c r="K177" s="148"/>
      <c r="L177" s="152"/>
      <c r="M177" s="44">
        <f>SUMIFS(TransfersEntries!$F:$F,TransfersEntries!$B:$B,$B177,TransfersEntries!$L:$L,"&gt;="&amp;'Daily Pork Products Stocks'!A177+0.25,TransfersEntries!$L:$L,"&lt;="&amp;'Daily Pork Products Stocks'!A177+1.25,TransfersEntries!$D:$D,"2055")</f>
        <v>0</v>
      </c>
      <c r="N177" s="44">
        <f>SUMIFS(TransfersEntries!$F:$F,TransfersEntries!$B:$B,INDEX(ItemTable!$A:$A,MATCH('Daily Pork Products Stocks'!B177,ItemTable!$B:$B,0)),TransfersEntries!$L:$L,"&gt;="&amp;'Daily Pork Products Stocks'!A177+0.25,TransfersEntries!$L:$L,"&lt;="&amp;'Daily Pork Products Stocks'!A177+1.25,TransfersEntries!$D:$D,"3535")</f>
        <v>0</v>
      </c>
      <c r="O177" s="44">
        <f>SUMIFS(TransfersEntries!$F:$F,TransfersEntries!$B:$B,INDEX(ItemTable!$A:$A,MATCH('Daily Pork Products Stocks'!B177,ItemTable!$B:$B,0)),TransfersEntries!$L:$L,"&gt;="&amp;'Daily Pork Products Stocks'!A177+0.25,TransfersEntries!$L:$L,"&lt;="&amp;'Daily Pork Products Stocks'!A177+1.25,TransfersEntries!$D:$D,"3600")</f>
        <v>0</v>
      </c>
      <c r="P177" s="44">
        <f t="shared" si="22"/>
        <v>0</v>
      </c>
      <c r="Q177" s="44">
        <f t="shared" si="23"/>
        <v>0</v>
      </c>
      <c r="R177" s="148"/>
      <c r="S177" s="148"/>
      <c r="T177" s="44">
        <f t="shared" si="19"/>
        <v>0</v>
      </c>
      <c r="U177" s="44">
        <f t="shared" si="24"/>
        <v>0</v>
      </c>
      <c r="V177" s="44">
        <f t="shared" si="25"/>
        <v>0</v>
      </c>
      <c r="W177" s="51" t="str">
        <f t="shared" si="20"/>
        <v>Inactive</v>
      </c>
      <c r="X177" s="44"/>
    </row>
    <row r="178" spans="1:24" ht="15.75" hidden="1" x14ac:dyDescent="0.25">
      <c r="A178" s="42" t="str">
        <v>qqqqqqqq</v>
      </c>
      <c r="B178" s="45" t="s">
        <v>179</v>
      </c>
      <c r="C178" s="45" t="s">
        <v>1378</v>
      </c>
      <c r="D178" s="142"/>
      <c r="E178" s="44">
        <f t="shared" si="21"/>
        <v>0</v>
      </c>
      <c r="F178" s="44">
        <f>SUMIFS(ProductionLines!$H:$H,ProductionLines!$C:$C,'Daily Pork Products Stocks'!$B178,ProductionLines!$K:$K,'Daily Pork Products Stocks'!$A178,ProductionLines!$E:$E,"&lt;&gt;Intake")</f>
        <v>0</v>
      </c>
      <c r="G178" s="57"/>
      <c r="H178" s="44">
        <f>SUMIFS(ProductionLines!$H:$H,ProductionLines!$C:$C,'Daily Pork Products Stocks'!$B178,ProductionLines!$K:$K,'Daily Pork Products Stocks'!$A178,ProductionLines!$E:$E,"Intake")</f>
        <v>0</v>
      </c>
      <c r="I178" s="148"/>
      <c r="J178" s="148"/>
      <c r="K178" s="148"/>
      <c r="L178" s="152"/>
      <c r="M178" s="44">
        <f>SUMIFS(TransfersEntries!$F:$F,TransfersEntries!$B:$B,$B178,TransfersEntries!$L:$L,"&gt;="&amp;'Daily Pork Products Stocks'!A178+0.25,TransfersEntries!$L:$L,"&lt;="&amp;'Daily Pork Products Stocks'!A178+1.25,TransfersEntries!$D:$D,"2055")</f>
        <v>0</v>
      </c>
      <c r="N178" s="44">
        <f>SUMIFS(TransfersEntries!$F:$F,TransfersEntries!$B:$B,INDEX(ItemTable!$A:$A,MATCH('Daily Pork Products Stocks'!B178,ItemTable!$B:$B,0)),TransfersEntries!$L:$L,"&gt;="&amp;'Daily Pork Products Stocks'!A178+0.25,TransfersEntries!$L:$L,"&lt;="&amp;'Daily Pork Products Stocks'!A178+1.25,TransfersEntries!$D:$D,"3535")</f>
        <v>0</v>
      </c>
      <c r="O178" s="44">
        <f>SUMIFS(TransfersEntries!$F:$F,TransfersEntries!$B:$B,INDEX(ItemTable!$A:$A,MATCH('Daily Pork Products Stocks'!B178,ItemTable!$B:$B,0)),TransfersEntries!$L:$L,"&gt;="&amp;'Daily Pork Products Stocks'!A178+0.25,TransfersEntries!$L:$L,"&lt;="&amp;'Daily Pork Products Stocks'!A178+1.25,TransfersEntries!$D:$D,"3600")</f>
        <v>0</v>
      </c>
      <c r="P178" s="44">
        <f t="shared" si="22"/>
        <v>0</v>
      </c>
      <c r="Q178" s="44">
        <f t="shared" si="23"/>
        <v>0</v>
      </c>
      <c r="R178" s="148"/>
      <c r="S178" s="148"/>
      <c r="T178" s="44">
        <f t="shared" si="19"/>
        <v>0</v>
      </c>
      <c r="U178" s="44">
        <f t="shared" si="24"/>
        <v>0</v>
      </c>
      <c r="V178" s="44">
        <f t="shared" si="25"/>
        <v>0</v>
      </c>
      <c r="W178" s="51" t="str">
        <f t="shared" si="20"/>
        <v>Inactive</v>
      </c>
      <c r="X178" s="44"/>
    </row>
    <row r="179" spans="1:24" ht="15.75" hidden="1" x14ac:dyDescent="0.25">
      <c r="A179" s="42" t="str">
        <v>qqqqqqqq</v>
      </c>
      <c r="B179" s="47" t="s">
        <v>1379</v>
      </c>
      <c r="C179" s="47" t="s">
        <v>1380</v>
      </c>
      <c r="D179" s="142"/>
      <c r="E179" s="44">
        <f t="shared" si="21"/>
        <v>0</v>
      </c>
      <c r="F179" s="44">
        <f>SUMIFS(ProductionLines!$H:$H,ProductionLines!$C:$C,'Daily Pork Products Stocks'!$B179,ProductionLines!$K:$K,'Daily Pork Products Stocks'!$A179,ProductionLines!$E:$E,"&lt;&gt;Intake")</f>
        <v>0</v>
      </c>
      <c r="G179" s="57"/>
      <c r="H179" s="44">
        <f>SUMIFS(ProductionLines!$H:$H,ProductionLines!$C:$C,'Daily Pork Products Stocks'!$B179,ProductionLines!$K:$K,'Daily Pork Products Stocks'!$A179,ProductionLines!$E:$E,"Intake")</f>
        <v>0</v>
      </c>
      <c r="I179" s="148"/>
      <c r="J179" s="148"/>
      <c r="K179" s="148"/>
      <c r="L179" s="152"/>
      <c r="M179" s="44">
        <f>SUMIFS(TransfersEntries!$F:$F,TransfersEntries!$B:$B,$B179,TransfersEntries!$L:$L,"&gt;="&amp;'Daily Pork Products Stocks'!A179+0.25,TransfersEntries!$L:$L,"&lt;="&amp;'Daily Pork Products Stocks'!A179+1.25,TransfersEntries!$D:$D,"2055")</f>
        <v>0</v>
      </c>
      <c r="N179" s="44">
        <f>SUMIFS(TransfersEntries!$F:$F,TransfersEntries!$B:$B,INDEX(ItemTable!$A:$A,MATCH('Daily Pork Products Stocks'!B179,ItemTable!$B:$B,0)),TransfersEntries!$L:$L,"&gt;="&amp;'Daily Pork Products Stocks'!A179+0.25,TransfersEntries!$L:$L,"&lt;="&amp;'Daily Pork Products Stocks'!A179+1.25,TransfersEntries!$D:$D,"3535")</f>
        <v>0</v>
      </c>
      <c r="O179" s="44">
        <f>SUMIFS(TransfersEntries!$F:$F,TransfersEntries!$B:$B,INDEX(ItemTable!$A:$A,MATCH('Daily Pork Products Stocks'!B179,ItemTable!$B:$B,0)),TransfersEntries!$L:$L,"&gt;="&amp;'Daily Pork Products Stocks'!A179+0.25,TransfersEntries!$L:$L,"&lt;="&amp;'Daily Pork Products Stocks'!A179+1.25,TransfersEntries!$D:$D,"3600")</f>
        <v>0</v>
      </c>
      <c r="P179" s="44">
        <f t="shared" si="22"/>
        <v>0</v>
      </c>
      <c r="Q179" s="44">
        <f t="shared" si="23"/>
        <v>0</v>
      </c>
      <c r="R179" s="148"/>
      <c r="S179" s="148"/>
      <c r="T179" s="44">
        <f t="shared" si="19"/>
        <v>0</v>
      </c>
      <c r="U179" s="44">
        <f t="shared" si="24"/>
        <v>0</v>
      </c>
      <c r="V179" s="44">
        <f t="shared" si="25"/>
        <v>0</v>
      </c>
      <c r="W179" s="51" t="str">
        <f t="shared" si="20"/>
        <v>Inactive</v>
      </c>
      <c r="X179" s="44"/>
    </row>
    <row r="180" spans="1:24" ht="15.75" hidden="1" x14ac:dyDescent="0.25">
      <c r="A180" s="42" t="str">
        <v>qqqqqqqq</v>
      </c>
      <c r="B180" s="47" t="s">
        <v>1381</v>
      </c>
      <c r="C180" s="47" t="s">
        <v>1382</v>
      </c>
      <c r="D180" s="142"/>
      <c r="E180" s="44">
        <f t="shared" si="21"/>
        <v>0</v>
      </c>
      <c r="F180" s="44">
        <f>SUMIFS(ProductionLines!$H:$H,ProductionLines!$C:$C,'Daily Pork Products Stocks'!$B180,ProductionLines!$K:$K,'Daily Pork Products Stocks'!$A180,ProductionLines!$E:$E,"&lt;&gt;Intake")</f>
        <v>0</v>
      </c>
      <c r="G180" s="57"/>
      <c r="H180" s="44">
        <f>SUMIFS(ProductionLines!$H:$H,ProductionLines!$C:$C,'Daily Pork Products Stocks'!$B180,ProductionLines!$K:$K,'Daily Pork Products Stocks'!$A180,ProductionLines!$E:$E,"Intake")</f>
        <v>0</v>
      </c>
      <c r="I180" s="148"/>
      <c r="J180" s="148"/>
      <c r="K180" s="148"/>
      <c r="L180" s="152"/>
      <c r="M180" s="44">
        <f>SUMIFS(TransfersEntries!$F:$F,TransfersEntries!$B:$B,$B180,TransfersEntries!$L:$L,"&gt;="&amp;'Daily Pork Products Stocks'!A180+0.25,TransfersEntries!$L:$L,"&lt;="&amp;'Daily Pork Products Stocks'!A180+1.25,TransfersEntries!$D:$D,"2055")</f>
        <v>0</v>
      </c>
      <c r="N180" s="44">
        <f>SUMIFS(TransfersEntries!$F:$F,TransfersEntries!$B:$B,INDEX(ItemTable!$A:$A,MATCH('Daily Pork Products Stocks'!B180,ItemTable!$B:$B,0)),TransfersEntries!$L:$L,"&gt;="&amp;'Daily Pork Products Stocks'!A180+0.25,TransfersEntries!$L:$L,"&lt;="&amp;'Daily Pork Products Stocks'!A180+1.25,TransfersEntries!$D:$D,"3535")</f>
        <v>0</v>
      </c>
      <c r="O180" s="44">
        <f>SUMIFS(TransfersEntries!$F:$F,TransfersEntries!$B:$B,INDEX(ItemTable!$A:$A,MATCH('Daily Pork Products Stocks'!B180,ItemTable!$B:$B,0)),TransfersEntries!$L:$L,"&gt;="&amp;'Daily Pork Products Stocks'!A180+0.25,TransfersEntries!$L:$L,"&lt;="&amp;'Daily Pork Products Stocks'!A180+1.25,TransfersEntries!$D:$D,"3600")</f>
        <v>0</v>
      </c>
      <c r="P180" s="44">
        <f t="shared" si="22"/>
        <v>0</v>
      </c>
      <c r="Q180" s="44">
        <f t="shared" si="23"/>
        <v>0</v>
      </c>
      <c r="R180" s="148"/>
      <c r="S180" s="148"/>
      <c r="T180" s="44">
        <f t="shared" si="19"/>
        <v>0</v>
      </c>
      <c r="U180" s="44">
        <f t="shared" si="24"/>
        <v>0</v>
      </c>
      <c r="V180" s="44">
        <f t="shared" si="25"/>
        <v>0</v>
      </c>
      <c r="W180" s="51" t="str">
        <f t="shared" si="20"/>
        <v>Inactive</v>
      </c>
      <c r="X180" s="44"/>
    </row>
    <row r="181" spans="1:24" ht="15.75" hidden="1" x14ac:dyDescent="0.25">
      <c r="A181" s="42" t="str">
        <v>qqqqqqqq</v>
      </c>
      <c r="B181" s="47" t="s">
        <v>1383</v>
      </c>
      <c r="C181" s="47" t="s">
        <v>1384</v>
      </c>
      <c r="D181" s="142"/>
      <c r="E181" s="44">
        <f t="shared" si="21"/>
        <v>0</v>
      </c>
      <c r="F181" s="44">
        <f>SUMIFS(ProductionLines!$H:$H,ProductionLines!$C:$C,'Daily Pork Products Stocks'!$B181,ProductionLines!$K:$K,'Daily Pork Products Stocks'!$A181,ProductionLines!$E:$E,"&lt;&gt;Intake")</f>
        <v>0</v>
      </c>
      <c r="G181" s="57"/>
      <c r="H181" s="44">
        <f>SUMIFS(ProductionLines!$H:$H,ProductionLines!$C:$C,'Daily Pork Products Stocks'!$B181,ProductionLines!$K:$K,'Daily Pork Products Stocks'!$A181,ProductionLines!$E:$E,"Intake")</f>
        <v>0</v>
      </c>
      <c r="I181" s="148"/>
      <c r="J181" s="148"/>
      <c r="K181" s="148"/>
      <c r="L181" s="152"/>
      <c r="M181" s="44">
        <f>SUMIFS(TransfersEntries!$F:$F,TransfersEntries!$B:$B,$B181,TransfersEntries!$L:$L,"&gt;="&amp;'Daily Pork Products Stocks'!A181+0.25,TransfersEntries!$L:$L,"&lt;="&amp;'Daily Pork Products Stocks'!A181+1.25,TransfersEntries!$D:$D,"2055")</f>
        <v>0</v>
      </c>
      <c r="N181" s="44">
        <f>SUMIFS(TransfersEntries!$F:$F,TransfersEntries!$B:$B,INDEX(ItemTable!$A:$A,MATCH('Daily Pork Products Stocks'!B181,ItemTable!$B:$B,0)),TransfersEntries!$L:$L,"&gt;="&amp;'Daily Pork Products Stocks'!A181+0.25,TransfersEntries!$L:$L,"&lt;="&amp;'Daily Pork Products Stocks'!A181+1.25,TransfersEntries!$D:$D,"3535")</f>
        <v>0</v>
      </c>
      <c r="O181" s="44">
        <f>SUMIFS(TransfersEntries!$F:$F,TransfersEntries!$B:$B,INDEX(ItemTable!$A:$A,MATCH('Daily Pork Products Stocks'!B181,ItemTable!$B:$B,0)),TransfersEntries!$L:$L,"&gt;="&amp;'Daily Pork Products Stocks'!A181+0.25,TransfersEntries!$L:$L,"&lt;="&amp;'Daily Pork Products Stocks'!A181+1.25,TransfersEntries!$D:$D,"3600")</f>
        <v>0</v>
      </c>
      <c r="P181" s="44">
        <f t="shared" si="22"/>
        <v>0</v>
      </c>
      <c r="Q181" s="44">
        <f t="shared" si="23"/>
        <v>0</v>
      </c>
      <c r="R181" s="148"/>
      <c r="S181" s="148"/>
      <c r="T181" s="44">
        <f t="shared" si="19"/>
        <v>0</v>
      </c>
      <c r="U181" s="44">
        <f t="shared" si="24"/>
        <v>0</v>
      </c>
      <c r="V181" s="44">
        <f t="shared" si="25"/>
        <v>0</v>
      </c>
      <c r="W181" s="51" t="str">
        <f t="shared" si="20"/>
        <v>Inactive</v>
      </c>
      <c r="X181" s="44"/>
    </row>
    <row r="182" spans="1:24" ht="15.75" hidden="1" x14ac:dyDescent="0.25">
      <c r="A182" s="42" t="str">
        <v>qqqqqqqq</v>
      </c>
      <c r="B182" s="47" t="s">
        <v>1598</v>
      </c>
      <c r="C182" s="47" t="s">
        <v>1150</v>
      </c>
      <c r="D182" s="142"/>
      <c r="E182" s="44">
        <f>D182</f>
        <v>0</v>
      </c>
      <c r="F182" s="44">
        <f>SUMIFS(ProductionLines!$H:$H,ProductionLines!$C:$C,'Daily Pork Products Stocks'!$B182,ProductionLines!$K:$K,'Daily Pork Products Stocks'!$A182,ProductionLines!$E:$E,"&lt;&gt;Intake")</f>
        <v>0</v>
      </c>
      <c r="G182" s="57"/>
      <c r="H182" s="44">
        <f>SUMIFS(ProductionLines!$H:$H,ProductionLines!$C:$C,'Daily Pork Products Stocks'!$B182,ProductionLines!$K:$K,'Daily Pork Products Stocks'!$A182,ProductionLines!$E:$E,"Intake")</f>
        <v>0</v>
      </c>
      <c r="I182" s="148"/>
      <c r="J182" s="148"/>
      <c r="K182" s="148"/>
      <c r="L182" s="152"/>
      <c r="M182" s="44">
        <f>SUMIFS(TransfersEntries!$F:$F,TransfersEntries!$B:$B,$B182,TransfersEntries!$L:$L,"&gt;="&amp;'Daily Pork Products Stocks'!A182+0.25,TransfersEntries!$L:$L,"&lt;="&amp;'Daily Pork Products Stocks'!A182+1.25,TransfersEntries!$D:$D,"2055")</f>
        <v>0</v>
      </c>
      <c r="N182" s="44">
        <f>SUMIFS(TransfersEntries!$F:$F,TransfersEntries!$B:$B,INDEX(ItemTable!$A:$A,MATCH('Daily Pork Products Stocks'!B182,ItemTable!$B:$B,0)),TransfersEntries!$L:$L,"&gt;="&amp;'Daily Pork Products Stocks'!A182+0.25,TransfersEntries!$L:$L,"&lt;="&amp;'Daily Pork Products Stocks'!A182+1.25,TransfersEntries!$D:$D,"3535")</f>
        <v>0</v>
      </c>
      <c r="O182" s="44">
        <f>SUMIFS(TransfersEntries!$F:$F,TransfersEntries!$B:$B,INDEX(ItemTable!$A:$A,MATCH('Daily Pork Products Stocks'!B182,ItemTable!$B:$B,0)),TransfersEntries!$L:$L,"&gt;="&amp;'Daily Pork Products Stocks'!A182+0.25,TransfersEntries!$L:$L,"&lt;="&amp;'Daily Pork Products Stocks'!A182+1.25,TransfersEntries!$D:$D,"3600")</f>
        <v>0</v>
      </c>
      <c r="P182" s="44">
        <f>D182+F182+G182-SUM(H182:O182)</f>
        <v>0</v>
      </c>
      <c r="Q182" s="44">
        <f>E182+F182+G182-SUM(H182:O182)</f>
        <v>0</v>
      </c>
      <c r="R182" s="148"/>
      <c r="S182" s="148"/>
      <c r="T182" s="44">
        <f>R182+S182</f>
        <v>0</v>
      </c>
      <c r="U182" s="44">
        <f>T182-P182</f>
        <v>0</v>
      </c>
      <c r="V182" s="44">
        <f>T182-Q182</f>
        <v>0</v>
      </c>
      <c r="W182" s="51" t="str">
        <f>IF(SUM(ABS(D182),ABS(E182),ABS(F182),ABS(G182),ABS(H182),ABS(I182),ABS(J182),ABS(K182),ABS(L182),ABS(M182),ABS(N182),ABS(O182),ABS(P182),ABS(Q182),ABS(R182),ABS(S182),ABS(T182))=0,"Inactive","Active")</f>
        <v>Inactive</v>
      </c>
      <c r="X182" s="44"/>
    </row>
    <row r="183" spans="1:24" ht="15.75" hidden="1" x14ac:dyDescent="0.25">
      <c r="A183" s="42" t="str">
        <v>qqqqqqqq</v>
      </c>
      <c r="B183" s="47" t="s">
        <v>123</v>
      </c>
      <c r="C183" s="47" t="s">
        <v>1155</v>
      </c>
      <c r="D183" s="142"/>
      <c r="E183" s="44">
        <f>D183</f>
        <v>0</v>
      </c>
      <c r="F183" s="44">
        <f>SUMIFS(ProductionLines!$H:$H,ProductionLines!$C:$C,'Daily Pork Products Stocks'!$B183,ProductionLines!$K:$K,'Daily Pork Products Stocks'!$A183,ProductionLines!$E:$E,"&lt;&gt;Intake")</f>
        <v>0</v>
      </c>
      <c r="G183" s="57"/>
      <c r="H183" s="44">
        <f>SUMIFS(ProductionLines!$H:$H,ProductionLines!$C:$C,'Daily Pork Products Stocks'!$B183,ProductionLines!$K:$K,'Daily Pork Products Stocks'!$A183,ProductionLines!$E:$E,"Intake")</f>
        <v>0</v>
      </c>
      <c r="I183" s="148"/>
      <c r="J183" s="148"/>
      <c r="K183" s="148"/>
      <c r="L183" s="152"/>
      <c r="M183" s="44">
        <f>SUMIFS(TransfersEntries!$F:$F,TransfersEntries!$B:$B,$B183,TransfersEntries!$L:$L,"&gt;="&amp;'Daily Pork Products Stocks'!A183+0.25,TransfersEntries!$L:$L,"&lt;="&amp;'Daily Pork Products Stocks'!A183+1.25,TransfersEntries!$D:$D,"2055")</f>
        <v>0</v>
      </c>
      <c r="N183" s="44">
        <f>SUMIFS(TransfersEntries!$F:$F,TransfersEntries!$B:$B,INDEX(ItemTable!$A:$A,MATCH('Daily Pork Products Stocks'!B183,ItemTable!$B:$B,0)),TransfersEntries!$L:$L,"&gt;="&amp;'Daily Pork Products Stocks'!A183+0.25,TransfersEntries!$L:$L,"&lt;="&amp;'Daily Pork Products Stocks'!A183+1.25,TransfersEntries!$D:$D,"3535")</f>
        <v>0</v>
      </c>
      <c r="O183" s="44">
        <f>SUMIFS(TransfersEntries!$F:$F,TransfersEntries!$B:$B,INDEX(ItemTable!$A:$A,MATCH('Daily Pork Products Stocks'!B183,ItemTable!$B:$B,0)),TransfersEntries!$L:$L,"&gt;="&amp;'Daily Pork Products Stocks'!A183+0.25,TransfersEntries!$L:$L,"&lt;="&amp;'Daily Pork Products Stocks'!A183+1.25,TransfersEntries!$D:$D,"3600")</f>
        <v>0</v>
      </c>
      <c r="P183" s="44">
        <f>D183+F183+G183-SUM(H183:O183)</f>
        <v>0</v>
      </c>
      <c r="Q183" s="44">
        <f>E183+F183+G183-SUM(H183:O183)</f>
        <v>0</v>
      </c>
      <c r="R183" s="148"/>
      <c r="S183" s="148"/>
      <c r="T183" s="44">
        <f>R183+S183</f>
        <v>0</v>
      </c>
      <c r="U183" s="44">
        <f>T183-P183</f>
        <v>0</v>
      </c>
      <c r="V183" s="44">
        <f>T183-Q183</f>
        <v>0</v>
      </c>
      <c r="W183" s="51" t="str">
        <f>IF(SUM(ABS(D183),ABS(E183),ABS(F183),ABS(G183),ABS(H183),ABS(I183),ABS(J183),ABS(K183),ABS(L183),ABS(M183),ABS(N183),ABS(O183),ABS(P183),ABS(Q183),ABS(R183),ABS(S183),ABS(T183))=0,"Inactive","Active")</f>
        <v>Inactive</v>
      </c>
      <c r="X183" s="44"/>
    </row>
    <row r="184" spans="1:24" ht="15.75" hidden="1" x14ac:dyDescent="0.25">
      <c r="A184" s="42" t="str">
        <v>qqqqqqqq</v>
      </c>
      <c r="B184" s="47" t="s">
        <v>175</v>
      </c>
      <c r="C184" s="47" t="s">
        <v>176</v>
      </c>
      <c r="D184" s="142"/>
      <c r="E184" s="44">
        <f>D184</f>
        <v>0</v>
      </c>
      <c r="F184" s="44">
        <f>SUMIFS(ProductionLines!$H:$H,ProductionLines!$C:$C,'Daily Pork Products Stocks'!$B184,ProductionLines!$K:$K,'Daily Pork Products Stocks'!$A184,ProductionLines!$E:$E,"&lt;&gt;Intake")</f>
        <v>0</v>
      </c>
      <c r="G184" s="57"/>
      <c r="H184" s="44">
        <f>SUMIFS(ProductionLines!$H:$H,ProductionLines!$C:$C,'Daily Pork Products Stocks'!$B184,ProductionLines!$K:$K,'Daily Pork Products Stocks'!$A184,ProductionLines!$E:$E,"Intake")</f>
        <v>0</v>
      </c>
      <c r="I184" s="148"/>
      <c r="J184" s="148"/>
      <c r="K184" s="148"/>
      <c r="L184" s="152"/>
      <c r="M184" s="44">
        <f>SUMIFS(TransfersEntries!$F:$F,TransfersEntries!$B:$B,$B184,TransfersEntries!$L:$L,"&gt;="&amp;'Daily Pork Products Stocks'!A184+0.25,TransfersEntries!$L:$L,"&lt;="&amp;'Daily Pork Products Stocks'!A184+1.25,TransfersEntries!$D:$D,"2055")</f>
        <v>0</v>
      </c>
      <c r="N184" s="44">
        <f>SUMIFS(TransfersEntries!$F:$F,TransfersEntries!$B:$B,INDEX(ItemTable!$A:$A,MATCH('Daily Pork Products Stocks'!B184,ItemTable!$B:$B,0)),TransfersEntries!$L:$L,"&gt;="&amp;'Daily Pork Products Stocks'!A184+0.25,TransfersEntries!$L:$L,"&lt;="&amp;'Daily Pork Products Stocks'!A184+1.25,TransfersEntries!$D:$D,"3535")</f>
        <v>0</v>
      </c>
      <c r="O184" s="44">
        <f>SUMIFS(TransfersEntries!$F:$F,TransfersEntries!$B:$B,INDEX(ItemTable!$A:$A,MATCH('Daily Pork Products Stocks'!B184,ItemTable!$B:$B,0)),TransfersEntries!$L:$L,"&gt;="&amp;'Daily Pork Products Stocks'!A184+0.25,TransfersEntries!$L:$L,"&lt;="&amp;'Daily Pork Products Stocks'!A184+1.25,TransfersEntries!$D:$D,"3600")</f>
        <v>0</v>
      </c>
      <c r="P184" s="44">
        <f>D184+F184+G184-SUM(H184:O184)</f>
        <v>0</v>
      </c>
      <c r="Q184" s="44">
        <f>E184+F184+G184-SUM(H184:O184)</f>
        <v>0</v>
      </c>
      <c r="R184" s="148"/>
      <c r="S184" s="148"/>
      <c r="T184" s="44">
        <f>R184+S184</f>
        <v>0</v>
      </c>
      <c r="U184" s="44">
        <f>T184-P184</f>
        <v>0</v>
      </c>
      <c r="V184" s="44">
        <f>T184-Q184</f>
        <v>0</v>
      </c>
      <c r="W184" s="51" t="str">
        <f>IF(SUM(ABS(D184),ABS(E184),ABS(F184),ABS(G184),ABS(H184),ABS(I184),ABS(J184),ABS(K184),ABS(L184),ABS(M184),ABS(N184),ABS(O184),ABS(P184),ABS(Q184),ABS(R184),ABS(S184),ABS(T184))=0,"Inactive","Active")</f>
        <v>Inactive</v>
      </c>
      <c r="X184" s="44"/>
    </row>
    <row r="185" spans="1:24" ht="15.75" hidden="1" x14ac:dyDescent="0.25">
      <c r="A185" s="42" t="str">
        <v>qqqqqqqq</v>
      </c>
      <c r="B185" s="47" t="s">
        <v>138</v>
      </c>
      <c r="C185" s="47" t="s">
        <v>1151</v>
      </c>
      <c r="D185" s="142"/>
      <c r="E185" s="44">
        <f>D185</f>
        <v>0</v>
      </c>
      <c r="F185" s="44">
        <f>SUMIFS(ProductionLines!$H:$H,ProductionLines!$C:$C,'Daily Pork Products Stocks'!$B185,ProductionLines!$K:$K,'Daily Pork Products Stocks'!$A185,ProductionLines!$E:$E,"&lt;&gt;Intake")</f>
        <v>0</v>
      </c>
      <c r="G185" s="57"/>
      <c r="H185" s="44">
        <f>SUMIFS(ProductionLines!$H:$H,ProductionLines!$C:$C,'Daily Pork Products Stocks'!$B185,ProductionLines!$K:$K,'Daily Pork Products Stocks'!$A185,ProductionLines!$E:$E,"Intake")</f>
        <v>0</v>
      </c>
      <c r="I185" s="148"/>
      <c r="J185" s="148"/>
      <c r="K185" s="148"/>
      <c r="L185" s="152"/>
      <c r="M185" s="44">
        <f>SUMIFS(TransfersEntries!$F:$F,TransfersEntries!$B:$B,$B185,TransfersEntries!$L:$L,"&gt;="&amp;'Daily Pork Products Stocks'!A185+0.25,TransfersEntries!$L:$L,"&lt;="&amp;'Daily Pork Products Stocks'!A185+1.25,TransfersEntries!$D:$D,"2055")</f>
        <v>0</v>
      </c>
      <c r="N185" s="44">
        <f>SUMIFS(TransfersEntries!$F:$F,TransfersEntries!$B:$B,INDEX(ItemTable!$A:$A,MATCH('Daily Pork Products Stocks'!B185,ItemTable!$B:$B,0)),TransfersEntries!$L:$L,"&gt;="&amp;'Daily Pork Products Stocks'!A185+0.25,TransfersEntries!$L:$L,"&lt;="&amp;'Daily Pork Products Stocks'!A185+1.25,TransfersEntries!$D:$D,"3535")</f>
        <v>0</v>
      </c>
      <c r="O185" s="44">
        <f>SUMIFS(TransfersEntries!$F:$F,TransfersEntries!$B:$B,INDEX(ItemTable!$A:$A,MATCH('Daily Pork Products Stocks'!B185,ItemTable!$B:$B,0)),TransfersEntries!$L:$L,"&gt;="&amp;'Daily Pork Products Stocks'!A185+0.25,TransfersEntries!$L:$L,"&lt;="&amp;'Daily Pork Products Stocks'!A185+1.25,TransfersEntries!$D:$D,"3600")</f>
        <v>0</v>
      </c>
      <c r="P185" s="44">
        <f>D185+F185+G185-SUM(H185:O185)</f>
        <v>0</v>
      </c>
      <c r="Q185" s="44">
        <f>E185+F185+G185-SUM(H185:O185)</f>
        <v>0</v>
      </c>
      <c r="R185" s="148"/>
      <c r="S185" s="148"/>
      <c r="T185" s="44">
        <f>R185+S185</f>
        <v>0</v>
      </c>
      <c r="U185" s="44">
        <f>T185-P185</f>
        <v>0</v>
      </c>
      <c r="V185" s="44">
        <f>T185-Q185</f>
        <v>0</v>
      </c>
      <c r="W185" s="51" t="str">
        <f>IF(SUM(ABS(D185),ABS(E185),ABS(F185),ABS(G185),ABS(H185),ABS(I185),ABS(J185),ABS(K185),ABS(L185),ABS(M185),ABS(N185),ABS(O185),ABS(P185),ABS(Q185),ABS(R185),ABS(S185),ABS(T185))=0,"Inactive","Active")</f>
        <v>Inactive</v>
      </c>
      <c r="X185" s="44"/>
    </row>
    <row r="186" spans="1:24" ht="15.75" hidden="1" x14ac:dyDescent="0.25">
      <c r="A186" s="42" t="str">
        <v>qqqqqqqq</v>
      </c>
      <c r="B186" s="47" t="s">
        <v>1599</v>
      </c>
      <c r="C186" s="47" t="s">
        <v>1164</v>
      </c>
      <c r="D186" s="142"/>
      <c r="E186" s="44">
        <f>D186</f>
        <v>0</v>
      </c>
      <c r="F186" s="44">
        <f>SUMIFS(ProductionLines!$H:$H,ProductionLines!$C:$C,'Daily Pork Products Stocks'!$B186,ProductionLines!$K:$K,'Daily Pork Products Stocks'!$A186,ProductionLines!$E:$E,"&lt;&gt;Intake")</f>
        <v>0</v>
      </c>
      <c r="G186" s="57"/>
      <c r="H186" s="44">
        <f>SUMIFS(ProductionLines!$H:$H,ProductionLines!$C:$C,'Daily Pork Products Stocks'!$B186,ProductionLines!$K:$K,'Daily Pork Products Stocks'!$A186,ProductionLines!$E:$E,"Intake")</f>
        <v>0</v>
      </c>
      <c r="I186" s="148"/>
      <c r="J186" s="148"/>
      <c r="K186" s="148"/>
      <c r="L186" s="152"/>
      <c r="M186" s="44">
        <f>SUMIFS(TransfersEntries!$F:$F,TransfersEntries!$B:$B,$B186,TransfersEntries!$L:$L,"&gt;="&amp;'Daily Pork Products Stocks'!A186+0.25,TransfersEntries!$L:$L,"&lt;="&amp;'Daily Pork Products Stocks'!A186+1.25,TransfersEntries!$D:$D,"2055")</f>
        <v>0</v>
      </c>
      <c r="N186" s="44">
        <f>SUMIFS(TransfersEntries!$F:$F,TransfersEntries!$B:$B,INDEX(ItemTable!$A:$A,MATCH('Daily Pork Products Stocks'!B186,ItemTable!$B:$B,0)),TransfersEntries!$L:$L,"&gt;="&amp;'Daily Pork Products Stocks'!A186+0.25,TransfersEntries!$L:$L,"&lt;="&amp;'Daily Pork Products Stocks'!A186+1.25,TransfersEntries!$D:$D,"3535")</f>
        <v>0</v>
      </c>
      <c r="O186" s="44">
        <f>SUMIFS(TransfersEntries!$F:$F,TransfersEntries!$B:$B,INDEX(ItemTable!$A:$A,MATCH('Daily Pork Products Stocks'!B186,ItemTable!$B:$B,0)),TransfersEntries!$L:$L,"&gt;="&amp;'Daily Pork Products Stocks'!A186+0.25,TransfersEntries!$L:$L,"&lt;="&amp;'Daily Pork Products Stocks'!A186+1.25,TransfersEntries!$D:$D,"3600")</f>
        <v>0</v>
      </c>
      <c r="P186" s="44">
        <f>D186+F186+G186-SUM(H186:O186)</f>
        <v>0</v>
      </c>
      <c r="Q186" s="44">
        <f>E186+F186+G186-SUM(H186:O186)</f>
        <v>0</v>
      </c>
      <c r="R186" s="148"/>
      <c r="S186" s="148"/>
      <c r="T186" s="44">
        <f>R186+S186</f>
        <v>0</v>
      </c>
      <c r="U186" s="44">
        <f>T186-P186</f>
        <v>0</v>
      </c>
      <c r="V186" s="44">
        <f>T186-Q186</f>
        <v>0</v>
      </c>
      <c r="W186" s="51" t="str">
        <f>IF(SUM(ABS(D186),ABS(E186),ABS(F186),ABS(G186),ABS(H186),ABS(I186),ABS(J186),ABS(K186),ABS(L186),ABS(M186),ABS(N186),ABS(O186),ABS(P186),ABS(Q186),ABS(R186),ABS(S186),ABS(T186))=0,"Inactive","Active")</f>
        <v>Inactive</v>
      </c>
      <c r="X186" s="44"/>
    </row>
    <row r="187" spans="1:24" ht="15.75" x14ac:dyDescent="0.25">
      <c r="A187" s="128" t="str">
        <v>qqqqqqqq</v>
      </c>
      <c r="B187" s="129"/>
      <c r="C187" s="130" t="s">
        <v>1385</v>
      </c>
      <c r="D187" s="141">
        <v>1E-3</v>
      </c>
      <c r="E187" s="134">
        <f t="shared" si="21"/>
        <v>1E-3</v>
      </c>
      <c r="F187" s="134">
        <f>SUMIFS(ProductionLines!$H:$H,ProductionLines!$C:$C,'Daily Pork Products Stocks'!$B187,ProductionLines!$K:$K,'Daily Pork Products Stocks'!$A187,ProductionLines!$E:$E,"&lt;&gt;Intake")</f>
        <v>0</v>
      </c>
      <c r="G187" s="135"/>
      <c r="H187" s="134">
        <f>SUMIFS(ProductionLines!$H:$H,ProductionLines!$C:$C,'Daily Pork Products Stocks'!$B187,ProductionLines!$K:$K,'Daily Pork Products Stocks'!$A187,ProductionLines!$E:$E,"Intake")</f>
        <v>0</v>
      </c>
      <c r="I187" s="149"/>
      <c r="J187" s="149"/>
      <c r="K187" s="149"/>
      <c r="L187" s="153"/>
      <c r="M187" s="134">
        <f>SUMIFS(TransfersEntries!$F:$F,TransfersEntries!$B:$B,$B187,TransfersEntries!$L:$L,"&gt;="&amp;'Daily Pork Products Stocks'!A187+0.25,TransfersEntries!$L:$L,"&lt;="&amp;'Daily Pork Products Stocks'!A187+1.25,TransfersEntries!$D:$D,"2055")</f>
        <v>0</v>
      </c>
      <c r="N187" s="134">
        <f>SUMIFS(TransfersEntries!$F:$F,TransfersEntries!$B:$B,INDEX(ItemTable!$A:$A,MATCH('Daily Pork Products Stocks'!B187,ItemTable!$B:$B,0)),TransfersEntries!$L:$L,"&gt;="&amp;'Daily Pork Products Stocks'!A187+0.25,TransfersEntries!$L:$L,"&lt;="&amp;'Daily Pork Products Stocks'!A187+1.25,TransfersEntries!$D:$D,"3535")</f>
        <v>0</v>
      </c>
      <c r="O187" s="134">
        <f>SUMIFS(TransfersEntries!$F:$F,TransfersEntries!$B:$B,INDEX(ItemTable!$A:$A,MATCH('Daily Pork Products Stocks'!B187,ItemTable!$B:$B,0)),TransfersEntries!$L:$L,"&gt;="&amp;'Daily Pork Products Stocks'!A187+0.25,TransfersEntries!$L:$L,"&lt;="&amp;'Daily Pork Products Stocks'!A187+1.25,TransfersEntries!$D:$D,"3600")</f>
        <v>0</v>
      </c>
      <c r="P187" s="134">
        <f t="shared" si="22"/>
        <v>1E-3</v>
      </c>
      <c r="Q187" s="134">
        <f t="shared" si="23"/>
        <v>1E-3</v>
      </c>
      <c r="R187" s="149"/>
      <c r="S187" s="149"/>
      <c r="T187" s="134">
        <f>R187+S187+D187</f>
        <v>1E-3</v>
      </c>
      <c r="U187" s="134">
        <f t="shared" si="24"/>
        <v>0</v>
      </c>
      <c r="V187" s="134">
        <f t="shared" si="25"/>
        <v>0</v>
      </c>
      <c r="W187" s="51" t="str">
        <f t="shared" si="20"/>
        <v>Active</v>
      </c>
      <c r="X187" s="134"/>
    </row>
    <row r="188" spans="1:24" ht="15.75" hidden="1" x14ac:dyDescent="0.25">
      <c r="A188" s="42" t="str">
        <v>qqqqqqqq</v>
      </c>
      <c r="B188" s="47" t="s">
        <v>116</v>
      </c>
      <c r="C188" s="47" t="s">
        <v>117</v>
      </c>
      <c r="D188" s="142"/>
      <c r="E188" s="44">
        <f t="shared" si="21"/>
        <v>0</v>
      </c>
      <c r="F188" s="44">
        <f>SUMIFS(ProductionLines!$H:$H,ProductionLines!$C:$C,'Daily Pork Products Stocks'!$B188,ProductionLines!$K:$K,'Daily Pork Products Stocks'!$A188,ProductionLines!$E:$E,"&lt;&gt;Intake")</f>
        <v>0</v>
      </c>
      <c r="G188" s="57"/>
      <c r="H188" s="44">
        <f>SUMIFS(ProductionLines!$H:$H,ProductionLines!$C:$C,'Daily Pork Products Stocks'!$B188,ProductionLines!$K:$K,'Daily Pork Products Stocks'!$A188,ProductionLines!$E:$E,"Intake")</f>
        <v>0</v>
      </c>
      <c r="I188" s="148"/>
      <c r="J188" s="148"/>
      <c r="K188" s="148"/>
      <c r="L188" s="152"/>
      <c r="M188" s="44">
        <f>SUMIFS(TransfersEntries!$F:$F,TransfersEntries!$B:$B,$B188,TransfersEntries!$L:$L,"&gt;="&amp;'Daily Pork Products Stocks'!A188+0.25,TransfersEntries!$L:$L,"&lt;="&amp;'Daily Pork Products Stocks'!A188+1.25,TransfersEntries!$D:$D,"2055")</f>
        <v>0</v>
      </c>
      <c r="N188" s="44">
        <f>SUMIFS(TransfersEntries!$F:$F,TransfersEntries!$B:$B,INDEX(ItemTable!$A:$A,MATCH('Daily Pork Products Stocks'!B188,ItemTable!$B:$B,0)),TransfersEntries!$L:$L,"&gt;="&amp;'Daily Pork Products Stocks'!A188+0.25,TransfersEntries!$L:$L,"&lt;="&amp;'Daily Pork Products Stocks'!A188+1.25,TransfersEntries!$D:$D,"3535")</f>
        <v>0</v>
      </c>
      <c r="O188" s="44">
        <f>SUMIFS(TransfersEntries!$F:$F,TransfersEntries!$B:$B,INDEX(ItemTable!$A:$A,MATCH('Daily Pork Products Stocks'!B188,ItemTable!$B:$B,0)),TransfersEntries!$L:$L,"&gt;="&amp;'Daily Pork Products Stocks'!A188+0.25,TransfersEntries!$L:$L,"&lt;="&amp;'Daily Pork Products Stocks'!A188+1.25,TransfersEntries!$D:$D,"3600")</f>
        <v>0</v>
      </c>
      <c r="P188" s="44">
        <f t="shared" si="22"/>
        <v>0</v>
      </c>
      <c r="Q188" s="44">
        <f t="shared" si="23"/>
        <v>0</v>
      </c>
      <c r="R188" s="148"/>
      <c r="S188" s="148"/>
      <c r="T188" s="44">
        <f t="shared" si="19"/>
        <v>0</v>
      </c>
      <c r="U188" s="44">
        <f t="shared" si="24"/>
        <v>0</v>
      </c>
      <c r="V188" s="44">
        <f t="shared" si="25"/>
        <v>0</v>
      </c>
      <c r="W188" s="51" t="str">
        <f t="shared" si="20"/>
        <v>Inactive</v>
      </c>
      <c r="X188" s="44"/>
    </row>
    <row r="189" spans="1:24" ht="15.75" hidden="1" x14ac:dyDescent="0.25">
      <c r="A189" s="42" t="str">
        <v>qqqqqqqq</v>
      </c>
      <c r="B189" s="47" t="s">
        <v>74</v>
      </c>
      <c r="C189" s="47" t="s">
        <v>75</v>
      </c>
      <c r="D189" s="142"/>
      <c r="E189" s="44">
        <f>D189</f>
        <v>0</v>
      </c>
      <c r="F189" s="44">
        <f>SUMIFS(ProductionLines!$H:$H,ProductionLines!$C:$C,'Daily Pork Products Stocks'!$B189,ProductionLines!$K:$K,'Daily Pork Products Stocks'!$A189,ProductionLines!$E:$E,"&lt;&gt;Intake")</f>
        <v>0</v>
      </c>
      <c r="G189" s="57"/>
      <c r="H189" s="44">
        <f>SUMIFS(ProductionLines!$H:$H,ProductionLines!$C:$C,'Daily Pork Products Stocks'!$B189,ProductionLines!$K:$K,'Daily Pork Products Stocks'!$A189,ProductionLines!$E:$E,"Intake")</f>
        <v>0</v>
      </c>
      <c r="I189" s="148"/>
      <c r="J189" s="148"/>
      <c r="K189" s="148"/>
      <c r="L189" s="152"/>
      <c r="M189" s="44">
        <f>SUMIFS(TransfersEntries!$F:$F,TransfersEntries!$B:$B,$B189,TransfersEntries!$L:$L,"&gt;="&amp;'Daily Pork Products Stocks'!A189+0.25,TransfersEntries!$L:$L,"&lt;="&amp;'Daily Pork Products Stocks'!A189+1.25,TransfersEntries!$D:$D,"2055")</f>
        <v>0</v>
      </c>
      <c r="N189" s="44">
        <f>SUMIFS(TransfersEntries!$F:$F,TransfersEntries!$B:$B,INDEX(ItemTable!$A:$A,MATCH('Daily Pork Products Stocks'!B189,ItemTable!$B:$B,0)),TransfersEntries!$L:$L,"&gt;="&amp;'Daily Pork Products Stocks'!A189+0.25,TransfersEntries!$L:$L,"&lt;="&amp;'Daily Pork Products Stocks'!A189+1.25,TransfersEntries!$D:$D,"3535")</f>
        <v>0</v>
      </c>
      <c r="O189" s="44">
        <f>SUMIFS(TransfersEntries!$F:$F,TransfersEntries!$B:$B,INDEX(ItemTable!$A:$A,MATCH('Daily Pork Products Stocks'!B189,ItemTable!$B:$B,0)),TransfersEntries!$L:$L,"&gt;="&amp;'Daily Pork Products Stocks'!A189+0.25,TransfersEntries!$L:$L,"&lt;="&amp;'Daily Pork Products Stocks'!A189+1.25,TransfersEntries!$D:$D,"3600")</f>
        <v>0</v>
      </c>
      <c r="P189" s="44">
        <f>D189+F189+G189-SUM(H189:O189)</f>
        <v>0</v>
      </c>
      <c r="Q189" s="44">
        <f>E189+F189+G189-SUM(H189:O189)</f>
        <v>0</v>
      </c>
      <c r="R189" s="148"/>
      <c r="S189" s="148"/>
      <c r="T189" s="44">
        <f>R189+S189</f>
        <v>0</v>
      </c>
      <c r="U189" s="44">
        <f>T189-P189</f>
        <v>0</v>
      </c>
      <c r="V189" s="44">
        <f>T189-Q189</f>
        <v>0</v>
      </c>
      <c r="W189" s="51" t="str">
        <f>IF(SUM(ABS(D189),ABS(E189),ABS(F189),ABS(G189),ABS(H189),ABS(I189),ABS(J189),ABS(K189),ABS(L189),ABS(M189),ABS(N189),ABS(O189),ABS(P189),ABS(Q189),ABS(R189),ABS(S189),ABS(T189))=0,"Inactive","Active")</f>
        <v>Inactive</v>
      </c>
      <c r="X189" s="44"/>
    </row>
    <row r="190" spans="1:24" ht="15.75" hidden="1" x14ac:dyDescent="0.25">
      <c r="A190" s="42" t="str">
        <v>qqqqqqqq</v>
      </c>
      <c r="B190" s="47" t="s">
        <v>59</v>
      </c>
      <c r="C190" s="47" t="s">
        <v>60</v>
      </c>
      <c r="D190" s="142"/>
      <c r="E190" s="44">
        <f>D190</f>
        <v>0</v>
      </c>
      <c r="F190" s="44">
        <f>SUMIFS(ProductionLines!$H:$H,ProductionLines!$C:$C,'Daily Pork Products Stocks'!$B190,ProductionLines!$K:$K,'Daily Pork Products Stocks'!$A190,ProductionLines!$E:$E,"&lt;&gt;Intake")</f>
        <v>0</v>
      </c>
      <c r="G190" s="57"/>
      <c r="H190" s="44">
        <f>SUMIFS(ProductionLines!$H:$H,ProductionLines!$C:$C,'Daily Pork Products Stocks'!$B190,ProductionLines!$K:$K,'Daily Pork Products Stocks'!$A190,ProductionLines!$E:$E,"Intake")</f>
        <v>0</v>
      </c>
      <c r="I190" s="148"/>
      <c r="J190" s="148"/>
      <c r="K190" s="148"/>
      <c r="L190" s="152"/>
      <c r="M190" s="44">
        <f>SUMIFS(TransfersEntries!$F:$F,TransfersEntries!$B:$B,$B190,TransfersEntries!$L:$L,"&gt;="&amp;'Daily Pork Products Stocks'!A190+0.25,TransfersEntries!$L:$L,"&lt;="&amp;'Daily Pork Products Stocks'!A190+1.25,TransfersEntries!$D:$D,"2055")</f>
        <v>0</v>
      </c>
      <c r="N190" s="44">
        <f>SUMIFS(TransfersEntries!$F:$F,TransfersEntries!$B:$B,INDEX(ItemTable!$A:$A,MATCH('Daily Pork Products Stocks'!B190,ItemTable!$B:$B,0)),TransfersEntries!$L:$L,"&gt;="&amp;'Daily Pork Products Stocks'!A190+0.25,TransfersEntries!$L:$L,"&lt;="&amp;'Daily Pork Products Stocks'!A190+1.25,TransfersEntries!$D:$D,"3535")</f>
        <v>0</v>
      </c>
      <c r="O190" s="44">
        <f>SUMIFS(TransfersEntries!$F:$F,TransfersEntries!$B:$B,INDEX(ItemTable!$A:$A,MATCH('Daily Pork Products Stocks'!B190,ItemTable!$B:$B,0)),TransfersEntries!$L:$L,"&gt;="&amp;'Daily Pork Products Stocks'!A190+0.25,TransfersEntries!$L:$L,"&lt;="&amp;'Daily Pork Products Stocks'!A190+1.25,TransfersEntries!$D:$D,"3600")</f>
        <v>0</v>
      </c>
      <c r="P190" s="44">
        <f>D190+F190+G190-SUM(H190:O190)</f>
        <v>0</v>
      </c>
      <c r="Q190" s="44">
        <f>E190+F190+G190-SUM(H190:O190)</f>
        <v>0</v>
      </c>
      <c r="R190" s="148"/>
      <c r="S190" s="148"/>
      <c r="T190" s="44">
        <f>R190+S190</f>
        <v>0</v>
      </c>
      <c r="U190" s="44">
        <f>T190-P190</f>
        <v>0</v>
      </c>
      <c r="V190" s="44">
        <f>T190-Q190</f>
        <v>0</v>
      </c>
      <c r="W190" s="51" t="str">
        <f>IF(SUM(ABS(D190),ABS(E190),ABS(F190),ABS(G190),ABS(H190),ABS(I190),ABS(J190),ABS(K190),ABS(L190),ABS(M190),ABS(N190),ABS(O190),ABS(P190),ABS(Q190),ABS(R190),ABS(S190),ABS(T190))=0,"Inactive","Active")</f>
        <v>Inactive</v>
      </c>
      <c r="X190" s="44"/>
    </row>
    <row r="191" spans="1:24" ht="15.75" hidden="1" x14ac:dyDescent="0.25">
      <c r="A191" s="42" t="str">
        <v>qqqqqqqq</v>
      </c>
      <c r="B191" s="43" t="s">
        <v>24</v>
      </c>
      <c r="C191" s="43" t="s">
        <v>25</v>
      </c>
      <c r="D191" s="142"/>
      <c r="E191" s="44">
        <f>D191</f>
        <v>0</v>
      </c>
      <c r="F191" s="44">
        <f>SUMIFS(ProductionLines!$H:$H,ProductionLines!$C:$C,'Daily Pork Products Stocks'!$B191,ProductionLines!$K:$K,'Daily Pork Products Stocks'!$A191,ProductionLines!$E:$E,"&lt;&gt;Intake")</f>
        <v>0</v>
      </c>
      <c r="G191" s="57"/>
      <c r="H191" s="44">
        <f>SUMIFS(ProductionLines!$H:$H,ProductionLines!$C:$C,'Daily Pork Products Stocks'!$B191,ProductionLines!$K:$K,'Daily Pork Products Stocks'!$A191,ProductionLines!$E:$E,"Intake")</f>
        <v>0</v>
      </c>
      <c r="I191" s="148"/>
      <c r="J191" s="148"/>
      <c r="K191" s="148"/>
      <c r="L191" s="152"/>
      <c r="M191" s="44">
        <f>SUMIFS(TransfersEntries!$F:$F,TransfersEntries!$B:$B,$B191,TransfersEntries!$L:$L,"&gt;="&amp;'Daily Pork Products Stocks'!A191+0.25,TransfersEntries!$L:$L,"&lt;="&amp;'Daily Pork Products Stocks'!A191+1.25,TransfersEntries!$D:$D,"2055")</f>
        <v>0</v>
      </c>
      <c r="N191" s="44">
        <f>SUMIFS(TransfersEntries!$F:$F,TransfersEntries!$B:$B,INDEX(ItemTable!$A:$A,MATCH('Daily Pork Products Stocks'!B191,ItemTable!$B:$B,0)),TransfersEntries!$L:$L,"&gt;="&amp;'Daily Pork Products Stocks'!A191+0.25,TransfersEntries!$L:$L,"&lt;="&amp;'Daily Pork Products Stocks'!A191+1.25,TransfersEntries!$D:$D,"3535")</f>
        <v>0</v>
      </c>
      <c r="O191" s="44">
        <f>SUMIFS(TransfersEntries!$F:$F,TransfersEntries!$B:$B,INDEX(ItemTable!$A:$A,MATCH('Daily Pork Products Stocks'!B191,ItemTable!$B:$B,0)),TransfersEntries!$L:$L,"&gt;="&amp;'Daily Pork Products Stocks'!A191+0.25,TransfersEntries!$L:$L,"&lt;="&amp;'Daily Pork Products Stocks'!A191+1.25,TransfersEntries!$D:$D,"3600")</f>
        <v>0</v>
      </c>
      <c r="P191" s="44">
        <f>D191+F191+G191-SUM(H191:O191)</f>
        <v>0</v>
      </c>
      <c r="Q191" s="44">
        <f>E191+F191+G191-SUM(H191:O191)</f>
        <v>0</v>
      </c>
      <c r="R191" s="148"/>
      <c r="S191" s="148"/>
      <c r="T191" s="44">
        <f>R191+S191</f>
        <v>0</v>
      </c>
      <c r="U191" s="44">
        <f>T191-P191</f>
        <v>0</v>
      </c>
      <c r="V191" s="44">
        <f>T191-Q191</f>
        <v>0</v>
      </c>
      <c r="W191" s="51" t="str">
        <f>IF(SUM(ABS(D191),ABS(E191),ABS(F191),ABS(G191),ABS(H191),ABS(I191),ABS(J191),ABS(K191),ABS(L191),ABS(M191),ABS(N191),ABS(O191),ABS(P191),ABS(Q191),ABS(R191),ABS(S191),ABS(T191))=0,"Inactive","Active")</f>
        <v>Inactive</v>
      </c>
      <c r="X191" s="44"/>
    </row>
    <row r="192" spans="1:24" ht="15.75" hidden="1" x14ac:dyDescent="0.25">
      <c r="A192" s="42" t="str">
        <v>qqqqqqqq</v>
      </c>
      <c r="B192" s="43" t="s">
        <v>1206</v>
      </c>
      <c r="C192" s="43" t="s">
        <v>1207</v>
      </c>
      <c r="D192" s="142"/>
      <c r="E192" s="44">
        <f>D192</f>
        <v>0</v>
      </c>
      <c r="F192" s="44">
        <f>SUMIFS(ProductionLines!$H:$H,ProductionLines!$C:$C,'Daily Pork Products Stocks'!$B192,ProductionLines!$K:$K,'Daily Pork Products Stocks'!$A192,ProductionLines!$E:$E,"&lt;&gt;Intake")</f>
        <v>0</v>
      </c>
      <c r="G192" s="57"/>
      <c r="H192" s="44">
        <f>SUMIFS(ProductionLines!$H:$H,ProductionLines!$C:$C,'Daily Pork Products Stocks'!$B192,ProductionLines!$K:$K,'Daily Pork Products Stocks'!$A192,ProductionLines!$E:$E,"Intake")</f>
        <v>0</v>
      </c>
      <c r="I192" s="148"/>
      <c r="J192" s="148"/>
      <c r="K192" s="148"/>
      <c r="L192" s="152"/>
      <c r="M192" s="44">
        <f>SUMIFS(TransfersEntries!$F:$F,TransfersEntries!$B:$B,$B192,TransfersEntries!$L:$L,"&gt;="&amp;'Daily Pork Products Stocks'!A192+0.25,TransfersEntries!$L:$L,"&lt;="&amp;'Daily Pork Products Stocks'!A192+1.25,TransfersEntries!$D:$D,"2055")</f>
        <v>0</v>
      </c>
      <c r="N192" s="44">
        <f>SUMIFS(TransfersEntries!$F:$F,TransfersEntries!$B:$B,INDEX(ItemTable!$A:$A,MATCH('Daily Pork Products Stocks'!B192,ItemTable!$B:$B,0)),TransfersEntries!$L:$L,"&gt;="&amp;'Daily Pork Products Stocks'!A192+0.25,TransfersEntries!$L:$L,"&lt;="&amp;'Daily Pork Products Stocks'!A192+1.25,TransfersEntries!$D:$D,"3535")</f>
        <v>0</v>
      </c>
      <c r="O192" s="44">
        <f>SUMIFS(TransfersEntries!$F:$F,TransfersEntries!$B:$B,INDEX(ItemTable!$A:$A,MATCH('Daily Pork Products Stocks'!B192,ItemTable!$B:$B,0)),TransfersEntries!$L:$L,"&gt;="&amp;'Daily Pork Products Stocks'!A192+0.25,TransfersEntries!$L:$L,"&lt;="&amp;'Daily Pork Products Stocks'!A192+1.25,TransfersEntries!$D:$D,"3600")</f>
        <v>0</v>
      </c>
      <c r="P192" s="44">
        <f>D192+F192+G192-SUM(H192:O192)</f>
        <v>0</v>
      </c>
      <c r="Q192" s="44">
        <f>E192+F192+G192-SUM(H192:O192)</f>
        <v>0</v>
      </c>
      <c r="R192" s="148"/>
      <c r="S192" s="148"/>
      <c r="T192" s="44">
        <f>R192+S192</f>
        <v>0</v>
      </c>
      <c r="U192" s="44">
        <f>T192-P192</f>
        <v>0</v>
      </c>
      <c r="V192" s="44">
        <f>T192-Q192</f>
        <v>0</v>
      </c>
      <c r="W192" s="51" t="str">
        <f>IF(SUM(ABS(D192),ABS(E192),ABS(F192),ABS(G192),ABS(H192),ABS(I192),ABS(J192),ABS(K192),ABS(L192),ABS(M192),ABS(N192),ABS(O192),ABS(P192),ABS(Q192),ABS(R192),ABS(S192),ABS(T192))=0,"Inactive","Active")</f>
        <v>Inactive</v>
      </c>
      <c r="X192" s="44"/>
    </row>
    <row r="193" spans="1:24" ht="15.75" hidden="1" x14ac:dyDescent="0.25">
      <c r="A193" s="42" t="str">
        <v>qqqqqqqq</v>
      </c>
      <c r="B193" s="47" t="s">
        <v>167</v>
      </c>
      <c r="C193" s="47" t="s">
        <v>168</v>
      </c>
      <c r="D193" s="142"/>
      <c r="E193" s="44">
        <f>D193</f>
        <v>0</v>
      </c>
      <c r="F193" s="44">
        <f>SUMIFS(ProductionLines!$H:$H,ProductionLines!$C:$C,'Daily Pork Products Stocks'!$B193,ProductionLines!$K:$K,'Daily Pork Products Stocks'!$A193,ProductionLines!$E:$E,"&lt;&gt;Intake")</f>
        <v>0</v>
      </c>
      <c r="G193" s="57"/>
      <c r="H193" s="44">
        <f>SUMIFS(ProductionLines!$H:$H,ProductionLines!$C:$C,'Daily Pork Products Stocks'!$B193,ProductionLines!$K:$K,'Daily Pork Products Stocks'!$A193,ProductionLines!$E:$E,"Intake")</f>
        <v>0</v>
      </c>
      <c r="I193" s="148"/>
      <c r="J193" s="148"/>
      <c r="K193" s="148"/>
      <c r="L193" s="152"/>
      <c r="M193" s="44">
        <f>SUMIFS(TransfersEntries!$F:$F,TransfersEntries!$B:$B,$B193,TransfersEntries!$L:$L,"&gt;="&amp;'Daily Pork Products Stocks'!A193+0.25,TransfersEntries!$L:$L,"&lt;="&amp;'Daily Pork Products Stocks'!A193+1.25,TransfersEntries!$D:$D,"2055")</f>
        <v>0</v>
      </c>
      <c r="N193" s="44">
        <f>SUMIFS(TransfersEntries!$F:$F,TransfersEntries!$B:$B,INDEX(ItemTable!$A:$A,MATCH('Daily Pork Products Stocks'!B193,ItemTable!$B:$B,0)),TransfersEntries!$L:$L,"&gt;="&amp;'Daily Pork Products Stocks'!A193+0.25,TransfersEntries!$L:$L,"&lt;="&amp;'Daily Pork Products Stocks'!A193+1.25,TransfersEntries!$D:$D,"3535")</f>
        <v>0</v>
      </c>
      <c r="O193" s="44">
        <f>SUMIFS(TransfersEntries!$F:$F,TransfersEntries!$B:$B,INDEX(ItemTable!$A:$A,MATCH('Daily Pork Products Stocks'!B193,ItemTable!$B:$B,0)),TransfersEntries!$L:$L,"&gt;="&amp;'Daily Pork Products Stocks'!A193+0.25,TransfersEntries!$L:$L,"&lt;="&amp;'Daily Pork Products Stocks'!A193+1.25,TransfersEntries!$D:$D,"3600")</f>
        <v>0</v>
      </c>
      <c r="P193" s="44">
        <f>D193+F193+G193-SUM(H193:O193)</f>
        <v>0</v>
      </c>
      <c r="Q193" s="44">
        <f>E193+F193+G193-SUM(H193:O193)</f>
        <v>0</v>
      </c>
      <c r="R193" s="148"/>
      <c r="S193" s="148"/>
      <c r="T193" s="44">
        <f>R193+S193</f>
        <v>0</v>
      </c>
      <c r="U193" s="44">
        <f>T193-P193</f>
        <v>0</v>
      </c>
      <c r="V193" s="44">
        <f>T193-Q193</f>
        <v>0</v>
      </c>
      <c r="W193" s="51" t="str">
        <f>IF(SUM(ABS(D193),ABS(E193),ABS(F193),ABS(G193),ABS(H193),ABS(I193),ABS(J193),ABS(K193),ABS(L193),ABS(M193),ABS(N193),ABS(O193),ABS(P193),ABS(Q193),ABS(R193),ABS(S193),ABS(T193))=0,"Inactive","Active")</f>
        <v>Inactive</v>
      </c>
      <c r="X193" s="44"/>
    </row>
    <row r="194" spans="1:24" ht="15.75" hidden="1" x14ac:dyDescent="0.25">
      <c r="A194" s="42" t="str">
        <v>qqqqqqqq</v>
      </c>
      <c r="B194" s="47" t="s">
        <v>121</v>
      </c>
      <c r="C194" s="47" t="s">
        <v>1154</v>
      </c>
      <c r="D194" s="142"/>
      <c r="E194" s="44">
        <f t="shared" si="21"/>
        <v>0</v>
      </c>
      <c r="F194" s="44">
        <f>SUMIFS(ProductionLines!$H:$H,ProductionLines!$C:$C,'Daily Pork Products Stocks'!$B194,ProductionLines!$K:$K,'Daily Pork Products Stocks'!$A194,ProductionLines!$E:$E,"&lt;&gt;Intake")</f>
        <v>0</v>
      </c>
      <c r="G194" s="57"/>
      <c r="H194" s="44">
        <f>SUMIFS(ProductionLines!$H:$H,ProductionLines!$C:$C,'Daily Pork Products Stocks'!$B194,ProductionLines!$K:$K,'Daily Pork Products Stocks'!$A194,ProductionLines!$E:$E,"Intake")</f>
        <v>0</v>
      </c>
      <c r="I194" s="148"/>
      <c r="J194" s="148"/>
      <c r="K194" s="148"/>
      <c r="L194" s="152"/>
      <c r="M194" s="44">
        <f>SUMIFS(TransfersEntries!$F:$F,TransfersEntries!$B:$B,$B194,TransfersEntries!$L:$L,"&gt;="&amp;'Daily Pork Products Stocks'!A194+0.25,TransfersEntries!$L:$L,"&lt;="&amp;'Daily Pork Products Stocks'!A194+1.25,TransfersEntries!$D:$D,"2055")</f>
        <v>0</v>
      </c>
      <c r="N194" s="44">
        <f>SUMIFS(TransfersEntries!$F:$F,TransfersEntries!$B:$B,INDEX(ItemTable!$A:$A,MATCH('Daily Pork Products Stocks'!B194,ItemTable!$B:$B,0)),TransfersEntries!$L:$L,"&gt;="&amp;'Daily Pork Products Stocks'!A194+0.25,TransfersEntries!$L:$L,"&lt;="&amp;'Daily Pork Products Stocks'!A194+1.25,TransfersEntries!$D:$D,"3535")</f>
        <v>0</v>
      </c>
      <c r="O194" s="44">
        <f>SUMIFS(TransfersEntries!$F:$F,TransfersEntries!$B:$B,INDEX(ItemTable!$A:$A,MATCH('Daily Pork Products Stocks'!B194,ItemTable!$B:$B,0)),TransfersEntries!$L:$L,"&gt;="&amp;'Daily Pork Products Stocks'!A194+0.25,TransfersEntries!$L:$L,"&lt;="&amp;'Daily Pork Products Stocks'!A194+1.25,TransfersEntries!$D:$D,"3600")</f>
        <v>0</v>
      </c>
      <c r="P194" s="44">
        <f t="shared" si="22"/>
        <v>0</v>
      </c>
      <c r="Q194" s="44">
        <f t="shared" si="23"/>
        <v>0</v>
      </c>
      <c r="R194" s="148"/>
      <c r="S194" s="148"/>
      <c r="T194" s="44">
        <f t="shared" si="19"/>
        <v>0</v>
      </c>
      <c r="U194" s="44">
        <f t="shared" si="24"/>
        <v>0</v>
      </c>
      <c r="V194" s="44">
        <f t="shared" si="25"/>
        <v>0</v>
      </c>
      <c r="W194" s="51" t="str">
        <f t="shared" si="20"/>
        <v>Inactive</v>
      </c>
      <c r="X194" s="44"/>
    </row>
    <row r="195" spans="1:24" ht="15.75" hidden="1" x14ac:dyDescent="0.25">
      <c r="A195" s="42" t="str">
        <v>qqqqqqqq</v>
      </c>
      <c r="B195" s="47" t="s">
        <v>124</v>
      </c>
      <c r="C195" s="47" t="s">
        <v>1160</v>
      </c>
      <c r="D195" s="142"/>
      <c r="E195" s="44">
        <f t="shared" si="21"/>
        <v>0</v>
      </c>
      <c r="F195" s="44">
        <f>SUMIFS(ProductionLines!$H:$H,ProductionLines!$C:$C,'Daily Pork Products Stocks'!$B195,ProductionLines!$K:$K,'Daily Pork Products Stocks'!$A195,ProductionLines!$E:$E,"&lt;&gt;Intake")</f>
        <v>0</v>
      </c>
      <c r="G195" s="57"/>
      <c r="H195" s="44">
        <f>SUMIFS(ProductionLines!$H:$H,ProductionLines!$C:$C,'Daily Pork Products Stocks'!$B195,ProductionLines!$K:$K,'Daily Pork Products Stocks'!$A195,ProductionLines!$E:$E,"Intake")</f>
        <v>0</v>
      </c>
      <c r="I195" s="148"/>
      <c r="J195" s="148"/>
      <c r="K195" s="148"/>
      <c r="L195" s="152"/>
      <c r="M195" s="44">
        <f>SUMIFS(TransfersEntries!$F:$F,TransfersEntries!$B:$B,$B195,TransfersEntries!$L:$L,"&gt;="&amp;'Daily Pork Products Stocks'!A195+0.25,TransfersEntries!$L:$L,"&lt;="&amp;'Daily Pork Products Stocks'!A195+1.25,TransfersEntries!$D:$D,"2055")</f>
        <v>0</v>
      </c>
      <c r="N195" s="44">
        <f>SUMIFS(TransfersEntries!$F:$F,TransfersEntries!$B:$B,INDEX(ItemTable!$A:$A,MATCH('Daily Pork Products Stocks'!B195,ItemTable!$B:$B,0)),TransfersEntries!$L:$L,"&gt;="&amp;'Daily Pork Products Stocks'!A195+0.25,TransfersEntries!$L:$L,"&lt;="&amp;'Daily Pork Products Stocks'!A195+1.25,TransfersEntries!$D:$D,"3535")</f>
        <v>0</v>
      </c>
      <c r="O195" s="44">
        <f>SUMIFS(TransfersEntries!$F:$F,TransfersEntries!$B:$B,INDEX(ItemTable!$A:$A,MATCH('Daily Pork Products Stocks'!B195,ItemTable!$B:$B,0)),TransfersEntries!$L:$L,"&gt;="&amp;'Daily Pork Products Stocks'!A195+0.25,TransfersEntries!$L:$L,"&lt;="&amp;'Daily Pork Products Stocks'!A195+1.25,TransfersEntries!$D:$D,"3600")</f>
        <v>0</v>
      </c>
      <c r="P195" s="44">
        <f t="shared" si="22"/>
        <v>0</v>
      </c>
      <c r="Q195" s="44">
        <f t="shared" si="23"/>
        <v>0</v>
      </c>
      <c r="R195" s="148"/>
      <c r="S195" s="148"/>
      <c r="T195" s="44">
        <f t="shared" si="19"/>
        <v>0</v>
      </c>
      <c r="U195" s="44">
        <f t="shared" si="24"/>
        <v>0</v>
      </c>
      <c r="V195" s="44">
        <f t="shared" si="25"/>
        <v>0</v>
      </c>
      <c r="W195" s="51" t="str">
        <f t="shared" si="20"/>
        <v>Inactive</v>
      </c>
      <c r="X195" s="44"/>
    </row>
    <row r="196" spans="1:24" ht="15.75" hidden="1" x14ac:dyDescent="0.25">
      <c r="A196" s="42" t="str">
        <v>qqqqqqqq</v>
      </c>
      <c r="B196" s="47" t="s">
        <v>127</v>
      </c>
      <c r="C196" s="47" t="s">
        <v>128</v>
      </c>
      <c r="D196" s="142"/>
      <c r="E196" s="44">
        <f>D196</f>
        <v>0</v>
      </c>
      <c r="F196" s="44">
        <f>SUMIFS(ProductionLines!$H:$H,ProductionLines!$C:$C,'Daily Pork Products Stocks'!$B196,ProductionLines!$K:$K,'Daily Pork Products Stocks'!$A196,ProductionLines!$E:$E,"&lt;&gt;Intake")</f>
        <v>0</v>
      </c>
      <c r="G196" s="57"/>
      <c r="H196" s="44">
        <f>SUMIFS(ProductionLines!$H:$H,ProductionLines!$C:$C,'Daily Pork Products Stocks'!$B196,ProductionLines!$K:$K,'Daily Pork Products Stocks'!$A196,ProductionLines!$E:$E,"Intake")</f>
        <v>0</v>
      </c>
      <c r="I196" s="148"/>
      <c r="J196" s="148"/>
      <c r="K196" s="148"/>
      <c r="L196" s="152"/>
      <c r="M196" s="44">
        <f>SUMIFS(TransfersEntries!$F:$F,TransfersEntries!$B:$B,$B196,TransfersEntries!$L:$L,"&gt;="&amp;'Daily Pork Products Stocks'!A196+0.25,TransfersEntries!$L:$L,"&lt;="&amp;'Daily Pork Products Stocks'!A196+1.25,TransfersEntries!$D:$D,"2055")</f>
        <v>0</v>
      </c>
      <c r="N196" s="44">
        <f>SUMIFS(TransfersEntries!$F:$F,TransfersEntries!$B:$B,INDEX(ItemTable!$A:$A,MATCH('Daily Pork Products Stocks'!B196,ItemTable!$B:$B,0)),TransfersEntries!$L:$L,"&gt;="&amp;'Daily Pork Products Stocks'!A196+0.25,TransfersEntries!$L:$L,"&lt;="&amp;'Daily Pork Products Stocks'!A196+1.25,TransfersEntries!$D:$D,"3535")</f>
        <v>0</v>
      </c>
      <c r="O196" s="44">
        <f>SUMIFS(TransfersEntries!$F:$F,TransfersEntries!$B:$B,INDEX(ItemTable!$A:$A,MATCH('Daily Pork Products Stocks'!B196,ItemTable!$B:$B,0)),TransfersEntries!$L:$L,"&gt;="&amp;'Daily Pork Products Stocks'!A196+0.25,TransfersEntries!$L:$L,"&lt;="&amp;'Daily Pork Products Stocks'!A196+1.25,TransfersEntries!$D:$D,"3600")</f>
        <v>0</v>
      </c>
      <c r="P196" s="44">
        <f>D196+F196+G196-SUM(H196:O196)</f>
        <v>0</v>
      </c>
      <c r="Q196" s="44">
        <f>E196+F196+G196-SUM(H196:O196)</f>
        <v>0</v>
      </c>
      <c r="R196" s="148">
        <v>0</v>
      </c>
      <c r="S196" s="148"/>
      <c r="T196" s="44">
        <f>R196+S196</f>
        <v>0</v>
      </c>
      <c r="U196" s="44">
        <f>T196-P196</f>
        <v>0</v>
      </c>
      <c r="V196" s="44">
        <f>T196-Q196</f>
        <v>0</v>
      </c>
      <c r="W196" s="51" t="str">
        <f>IF(SUM(ABS(D196),ABS(E196),ABS(F196),ABS(G196),ABS(H196),ABS(I196),ABS(J196),ABS(K196),ABS(L196),ABS(M196),ABS(N196),ABS(O196),ABS(P196),ABS(Q196),ABS(R196),ABS(S196),ABS(T196))=0,"Inactive","Active")</f>
        <v>Inactive</v>
      </c>
      <c r="X196" s="44"/>
    </row>
    <row r="197" spans="1:24" ht="15.75" hidden="1" x14ac:dyDescent="0.25">
      <c r="A197" s="42" t="str">
        <v>qqqqqqqq</v>
      </c>
      <c r="B197" s="45" t="s">
        <v>154</v>
      </c>
      <c r="C197" s="45" t="s">
        <v>155</v>
      </c>
      <c r="D197" s="142"/>
      <c r="E197" s="44">
        <f t="shared" si="21"/>
        <v>0</v>
      </c>
      <c r="F197" s="44">
        <f>SUMIFS(ProductionLines!$H:$H,ProductionLines!$C:$C,'Daily Pork Products Stocks'!$B197,ProductionLines!$K:$K,'Daily Pork Products Stocks'!$A197,ProductionLines!$E:$E,"&lt;&gt;Intake")</f>
        <v>0</v>
      </c>
      <c r="G197" s="57"/>
      <c r="H197" s="44">
        <f>SUMIFS(ProductionLines!$H:$H,ProductionLines!$C:$C,'Daily Pork Products Stocks'!$B197,ProductionLines!$K:$K,'Daily Pork Products Stocks'!$A197,ProductionLines!$E:$E,"Intake")</f>
        <v>0</v>
      </c>
      <c r="I197" s="148"/>
      <c r="J197" s="148"/>
      <c r="K197" s="148"/>
      <c r="L197" s="152"/>
      <c r="M197" s="44">
        <f>SUMIFS(TransfersEntries!$F:$F,TransfersEntries!$B:$B,$B197,TransfersEntries!$L:$L,"&gt;="&amp;'Daily Pork Products Stocks'!A197+0.25,TransfersEntries!$L:$L,"&lt;="&amp;'Daily Pork Products Stocks'!A197+1.25,TransfersEntries!$D:$D,"2055")</f>
        <v>0</v>
      </c>
      <c r="N197" s="44">
        <f>SUMIFS(TransfersEntries!$F:$F,TransfersEntries!$B:$B,INDEX(ItemTable!$A:$A,MATCH('Daily Pork Products Stocks'!B197,ItemTable!$B:$B,0)),TransfersEntries!$L:$L,"&gt;="&amp;'Daily Pork Products Stocks'!A197+0.25,TransfersEntries!$L:$L,"&lt;="&amp;'Daily Pork Products Stocks'!A197+1.25,TransfersEntries!$D:$D,"3535")</f>
        <v>0</v>
      </c>
      <c r="O197" s="44">
        <f>SUMIFS(TransfersEntries!$F:$F,TransfersEntries!$B:$B,INDEX(ItemTable!$A:$A,MATCH('Daily Pork Products Stocks'!B197,ItemTable!$B:$B,0)),TransfersEntries!$L:$L,"&gt;="&amp;'Daily Pork Products Stocks'!A197+0.25,TransfersEntries!$L:$L,"&lt;="&amp;'Daily Pork Products Stocks'!A197+1.25,TransfersEntries!$D:$D,"3600")</f>
        <v>0</v>
      </c>
      <c r="P197" s="44">
        <f t="shared" si="22"/>
        <v>0</v>
      </c>
      <c r="Q197" s="44">
        <f t="shared" si="23"/>
        <v>0</v>
      </c>
      <c r="R197" s="148"/>
      <c r="S197" s="148"/>
      <c r="T197" s="44">
        <f t="shared" ref="T197:T225" si="28">R197+S197</f>
        <v>0</v>
      </c>
      <c r="U197" s="44">
        <f t="shared" si="24"/>
        <v>0</v>
      </c>
      <c r="V197" s="44">
        <f t="shared" si="25"/>
        <v>0</v>
      </c>
      <c r="W197" s="51" t="str">
        <f t="shared" si="20"/>
        <v>Inactive</v>
      </c>
      <c r="X197" s="44"/>
    </row>
    <row r="198" spans="1:24" ht="15.75" hidden="1" x14ac:dyDescent="0.25">
      <c r="A198" s="42" t="str">
        <v>qqqqqqqq</v>
      </c>
      <c r="B198" s="47" t="s">
        <v>156</v>
      </c>
      <c r="C198" s="47" t="s">
        <v>157</v>
      </c>
      <c r="D198" s="142"/>
      <c r="E198" s="44">
        <f t="shared" si="21"/>
        <v>0</v>
      </c>
      <c r="F198" s="44">
        <f>SUMIFS(ProductionLines!$H:$H,ProductionLines!$C:$C,'Daily Pork Products Stocks'!$B198,ProductionLines!$K:$K,'Daily Pork Products Stocks'!$A198,ProductionLines!$E:$E,"&lt;&gt;Intake")</f>
        <v>0</v>
      </c>
      <c r="G198" s="57"/>
      <c r="H198" s="44">
        <f>SUMIFS(ProductionLines!$H:$H,ProductionLines!$C:$C,'Daily Pork Products Stocks'!$B198,ProductionLines!$K:$K,'Daily Pork Products Stocks'!$A198,ProductionLines!$E:$E,"Intake")</f>
        <v>0</v>
      </c>
      <c r="I198" s="148"/>
      <c r="J198" s="148"/>
      <c r="K198" s="148"/>
      <c r="L198" s="152"/>
      <c r="M198" s="44">
        <f>SUMIFS(TransfersEntries!$F:$F,TransfersEntries!$B:$B,$B198,TransfersEntries!$L:$L,"&gt;="&amp;'Daily Pork Products Stocks'!A198+0.25,TransfersEntries!$L:$L,"&lt;="&amp;'Daily Pork Products Stocks'!A198+1.25,TransfersEntries!$D:$D,"2055")</f>
        <v>0</v>
      </c>
      <c r="N198" s="44">
        <f>SUMIFS(TransfersEntries!$F:$F,TransfersEntries!$B:$B,INDEX(ItemTable!$A:$A,MATCH('Daily Pork Products Stocks'!B198,ItemTable!$B:$B,0)),TransfersEntries!$L:$L,"&gt;="&amp;'Daily Pork Products Stocks'!A198+0.25,TransfersEntries!$L:$L,"&lt;="&amp;'Daily Pork Products Stocks'!A198+1.25,TransfersEntries!$D:$D,"3535")</f>
        <v>0</v>
      </c>
      <c r="O198" s="44">
        <f>SUMIFS(TransfersEntries!$F:$F,TransfersEntries!$B:$B,INDEX(ItemTable!$A:$A,MATCH('Daily Pork Products Stocks'!B198,ItemTable!$B:$B,0)),TransfersEntries!$L:$L,"&gt;="&amp;'Daily Pork Products Stocks'!A198+0.25,TransfersEntries!$L:$L,"&lt;="&amp;'Daily Pork Products Stocks'!A198+1.25,TransfersEntries!$D:$D,"3600")</f>
        <v>0</v>
      </c>
      <c r="P198" s="44">
        <f t="shared" si="22"/>
        <v>0</v>
      </c>
      <c r="Q198" s="44">
        <f t="shared" si="23"/>
        <v>0</v>
      </c>
      <c r="R198" s="148"/>
      <c r="S198" s="148"/>
      <c r="T198" s="44">
        <f t="shared" si="28"/>
        <v>0</v>
      </c>
      <c r="U198" s="44">
        <f t="shared" si="24"/>
        <v>0</v>
      </c>
      <c r="V198" s="44">
        <f t="shared" si="25"/>
        <v>0</v>
      </c>
      <c r="W198" s="51" t="str">
        <f t="shared" si="20"/>
        <v>Inactive</v>
      </c>
      <c r="X198" s="44"/>
    </row>
    <row r="199" spans="1:24" ht="15.75" hidden="1" x14ac:dyDescent="0.25">
      <c r="A199" s="42" t="str">
        <v>qqqqqqqq</v>
      </c>
      <c r="B199" s="47" t="s">
        <v>1386</v>
      </c>
      <c r="C199" s="47" t="s">
        <v>1387</v>
      </c>
      <c r="D199" s="142"/>
      <c r="E199" s="44">
        <f t="shared" si="21"/>
        <v>0</v>
      </c>
      <c r="F199" s="44">
        <f>SUMIFS(ProductionLines!$H:$H,ProductionLines!$C:$C,'Daily Pork Products Stocks'!$B199,ProductionLines!$K:$K,'Daily Pork Products Stocks'!$A199,ProductionLines!$E:$E,"&lt;&gt;Intake")</f>
        <v>0</v>
      </c>
      <c r="G199" s="57"/>
      <c r="H199" s="44">
        <f>SUMIFS(ProductionLines!$H:$H,ProductionLines!$C:$C,'Daily Pork Products Stocks'!$B199,ProductionLines!$K:$K,'Daily Pork Products Stocks'!$A199,ProductionLines!$E:$E,"Intake")</f>
        <v>0</v>
      </c>
      <c r="I199" s="148"/>
      <c r="J199" s="148"/>
      <c r="K199" s="148"/>
      <c r="L199" s="152"/>
      <c r="M199" s="44">
        <f>SUMIFS(TransfersEntries!$F:$F,TransfersEntries!$B:$B,$B199,TransfersEntries!$L:$L,"&gt;="&amp;'Daily Pork Products Stocks'!A199+0.25,TransfersEntries!$L:$L,"&lt;="&amp;'Daily Pork Products Stocks'!A199+1.25,TransfersEntries!$D:$D,"2055")</f>
        <v>0</v>
      </c>
      <c r="N199" s="44">
        <f>SUMIFS(TransfersEntries!$F:$F,TransfersEntries!$B:$B,INDEX(ItemTable!$A:$A,MATCH('Daily Pork Products Stocks'!B199,ItemTable!$B:$B,0)),TransfersEntries!$L:$L,"&gt;="&amp;'Daily Pork Products Stocks'!A199+0.25,TransfersEntries!$L:$L,"&lt;="&amp;'Daily Pork Products Stocks'!A199+1.25,TransfersEntries!$D:$D,"3535")</f>
        <v>0</v>
      </c>
      <c r="O199" s="44">
        <f>SUMIFS(TransfersEntries!$F:$F,TransfersEntries!$B:$B,INDEX(ItemTable!$A:$A,MATCH('Daily Pork Products Stocks'!B199,ItemTable!$B:$B,0)),TransfersEntries!$L:$L,"&gt;="&amp;'Daily Pork Products Stocks'!A199+0.25,TransfersEntries!$L:$L,"&lt;="&amp;'Daily Pork Products Stocks'!A199+1.25,TransfersEntries!$D:$D,"3600")</f>
        <v>0</v>
      </c>
      <c r="P199" s="44">
        <f t="shared" si="22"/>
        <v>0</v>
      </c>
      <c r="Q199" s="44">
        <f t="shared" si="23"/>
        <v>0</v>
      </c>
      <c r="R199" s="148"/>
      <c r="S199" s="148"/>
      <c r="T199" s="44">
        <f t="shared" si="28"/>
        <v>0</v>
      </c>
      <c r="U199" s="44">
        <f t="shared" si="24"/>
        <v>0</v>
      </c>
      <c r="V199" s="44">
        <f t="shared" si="25"/>
        <v>0</v>
      </c>
      <c r="W199" s="51" t="str">
        <f t="shared" ref="W199:W262" si="29">IF(SUM(ABS(D199),ABS(E199),ABS(F199),ABS(G199),ABS(H199),ABS(I199),ABS(J199),ABS(K199),ABS(L199),ABS(M199),ABS(N199),ABS(O199),ABS(P199),ABS(Q199),ABS(R199),ABS(S199),ABS(T199))=0,"Inactive","Active")</f>
        <v>Inactive</v>
      </c>
      <c r="X199" s="44"/>
    </row>
    <row r="200" spans="1:24" ht="15.75" hidden="1" x14ac:dyDescent="0.25">
      <c r="A200" s="42" t="str">
        <v>qqqqqqqq</v>
      </c>
      <c r="B200" s="45" t="s">
        <v>1388</v>
      </c>
      <c r="C200" s="45" t="s">
        <v>1389</v>
      </c>
      <c r="D200" s="142"/>
      <c r="E200" s="44">
        <f t="shared" si="21"/>
        <v>0</v>
      </c>
      <c r="F200" s="44">
        <f>SUMIFS(ProductionLines!$H:$H,ProductionLines!$C:$C,'Daily Pork Products Stocks'!$B200,ProductionLines!$K:$K,'Daily Pork Products Stocks'!$A200,ProductionLines!$E:$E,"&lt;&gt;Intake")</f>
        <v>0</v>
      </c>
      <c r="G200" s="57"/>
      <c r="H200" s="44">
        <f>SUMIFS(ProductionLines!$H:$H,ProductionLines!$C:$C,'Daily Pork Products Stocks'!$B200,ProductionLines!$K:$K,'Daily Pork Products Stocks'!$A200,ProductionLines!$E:$E,"Intake")</f>
        <v>0</v>
      </c>
      <c r="I200" s="148"/>
      <c r="J200" s="148"/>
      <c r="K200" s="148"/>
      <c r="L200" s="152"/>
      <c r="M200" s="44">
        <f>SUMIFS(TransfersEntries!$F:$F,TransfersEntries!$B:$B,$B200,TransfersEntries!$L:$L,"&gt;="&amp;'Daily Pork Products Stocks'!A200+0.25,TransfersEntries!$L:$L,"&lt;="&amp;'Daily Pork Products Stocks'!A200+1.25,TransfersEntries!$D:$D,"2055")</f>
        <v>0</v>
      </c>
      <c r="N200" s="44">
        <f>SUMIFS(TransfersEntries!$F:$F,TransfersEntries!$B:$B,INDEX(ItemTable!$A:$A,MATCH('Daily Pork Products Stocks'!B200,ItemTable!$B:$B,0)),TransfersEntries!$L:$L,"&gt;="&amp;'Daily Pork Products Stocks'!A200+0.25,TransfersEntries!$L:$L,"&lt;="&amp;'Daily Pork Products Stocks'!A200+1.25,TransfersEntries!$D:$D,"3535")</f>
        <v>0</v>
      </c>
      <c r="O200" s="44">
        <f>SUMIFS(TransfersEntries!$F:$F,TransfersEntries!$B:$B,INDEX(ItemTable!$A:$A,MATCH('Daily Pork Products Stocks'!B200,ItemTable!$B:$B,0)),TransfersEntries!$L:$L,"&gt;="&amp;'Daily Pork Products Stocks'!A200+0.25,TransfersEntries!$L:$L,"&lt;="&amp;'Daily Pork Products Stocks'!A200+1.25,TransfersEntries!$D:$D,"3600")</f>
        <v>0</v>
      </c>
      <c r="P200" s="44">
        <f t="shared" si="22"/>
        <v>0</v>
      </c>
      <c r="Q200" s="44">
        <f t="shared" si="23"/>
        <v>0</v>
      </c>
      <c r="R200" s="148"/>
      <c r="S200" s="148"/>
      <c r="T200" s="44">
        <f t="shared" si="28"/>
        <v>0</v>
      </c>
      <c r="U200" s="44">
        <f t="shared" si="24"/>
        <v>0</v>
      </c>
      <c r="V200" s="44">
        <f t="shared" si="25"/>
        <v>0</v>
      </c>
      <c r="W200" s="51" t="str">
        <f t="shared" si="29"/>
        <v>Inactive</v>
      </c>
      <c r="X200" s="44"/>
    </row>
    <row r="201" spans="1:24" ht="15.75" hidden="1" x14ac:dyDescent="0.25">
      <c r="A201" s="42" t="str">
        <v>qqqqqqqq</v>
      </c>
      <c r="B201" s="47" t="s">
        <v>1390</v>
      </c>
      <c r="C201" s="47" t="s">
        <v>1391</v>
      </c>
      <c r="D201" s="142"/>
      <c r="E201" s="44">
        <f t="shared" si="21"/>
        <v>0</v>
      </c>
      <c r="F201" s="44">
        <f>SUMIFS(ProductionLines!$H:$H,ProductionLines!$C:$C,'Daily Pork Products Stocks'!$B201,ProductionLines!$K:$K,'Daily Pork Products Stocks'!$A201,ProductionLines!$E:$E,"&lt;&gt;Intake")</f>
        <v>0</v>
      </c>
      <c r="G201" s="57"/>
      <c r="H201" s="44">
        <f>SUMIFS(ProductionLines!$H:$H,ProductionLines!$C:$C,'Daily Pork Products Stocks'!$B201,ProductionLines!$K:$K,'Daily Pork Products Stocks'!$A201,ProductionLines!$E:$E,"Intake")</f>
        <v>0</v>
      </c>
      <c r="I201" s="148"/>
      <c r="J201" s="148"/>
      <c r="K201" s="148"/>
      <c r="L201" s="152"/>
      <c r="M201" s="44">
        <f>SUMIFS(TransfersEntries!$F:$F,TransfersEntries!$B:$B,$B201,TransfersEntries!$L:$L,"&gt;="&amp;'Daily Pork Products Stocks'!A201+0.25,TransfersEntries!$L:$L,"&lt;="&amp;'Daily Pork Products Stocks'!A201+1.25,TransfersEntries!$D:$D,"2055")</f>
        <v>0</v>
      </c>
      <c r="N201" s="44">
        <f>SUMIFS(TransfersEntries!$F:$F,TransfersEntries!$B:$B,INDEX(ItemTable!$A:$A,MATCH('Daily Pork Products Stocks'!B201,ItemTable!$B:$B,0)),TransfersEntries!$L:$L,"&gt;="&amp;'Daily Pork Products Stocks'!A201+0.25,TransfersEntries!$L:$L,"&lt;="&amp;'Daily Pork Products Stocks'!A201+1.25,TransfersEntries!$D:$D,"3535")</f>
        <v>0</v>
      </c>
      <c r="O201" s="44">
        <f>SUMIFS(TransfersEntries!$F:$F,TransfersEntries!$B:$B,INDEX(ItemTable!$A:$A,MATCH('Daily Pork Products Stocks'!B201,ItemTable!$B:$B,0)),TransfersEntries!$L:$L,"&gt;="&amp;'Daily Pork Products Stocks'!A201+0.25,TransfersEntries!$L:$L,"&lt;="&amp;'Daily Pork Products Stocks'!A201+1.25,TransfersEntries!$D:$D,"3600")</f>
        <v>0</v>
      </c>
      <c r="P201" s="44">
        <f t="shared" si="22"/>
        <v>0</v>
      </c>
      <c r="Q201" s="44">
        <f t="shared" si="23"/>
        <v>0</v>
      </c>
      <c r="R201" s="148"/>
      <c r="S201" s="148"/>
      <c r="T201" s="44">
        <f t="shared" si="28"/>
        <v>0</v>
      </c>
      <c r="U201" s="44">
        <f t="shared" si="24"/>
        <v>0</v>
      </c>
      <c r="V201" s="44">
        <f t="shared" si="25"/>
        <v>0</v>
      </c>
      <c r="W201" s="51" t="str">
        <f t="shared" si="29"/>
        <v>Inactive</v>
      </c>
      <c r="X201" s="44"/>
    </row>
    <row r="202" spans="1:24" ht="15.75" hidden="1" x14ac:dyDescent="0.25">
      <c r="A202" s="42" t="str">
        <v>qqqqqqqq</v>
      </c>
      <c r="B202" s="47" t="s">
        <v>177</v>
      </c>
      <c r="C202" s="47" t="s">
        <v>178</v>
      </c>
      <c r="D202" s="142"/>
      <c r="E202" s="44">
        <f t="shared" si="21"/>
        <v>0</v>
      </c>
      <c r="F202" s="44">
        <f>SUMIFS(ProductionLines!$H:$H,ProductionLines!$C:$C,'Daily Pork Products Stocks'!$B202,ProductionLines!$K:$K,'Daily Pork Products Stocks'!$A202,ProductionLines!$E:$E,"&lt;&gt;Intake")</f>
        <v>0</v>
      </c>
      <c r="G202" s="57"/>
      <c r="H202" s="44">
        <f>SUMIFS(ProductionLines!$H:$H,ProductionLines!$C:$C,'Daily Pork Products Stocks'!$B202,ProductionLines!$K:$K,'Daily Pork Products Stocks'!$A202,ProductionLines!$E:$E,"Intake")</f>
        <v>0</v>
      </c>
      <c r="I202" s="148"/>
      <c r="J202" s="148"/>
      <c r="K202" s="148"/>
      <c r="L202" s="152"/>
      <c r="M202" s="44">
        <f>SUMIFS(TransfersEntries!$F:$F,TransfersEntries!$B:$B,$B202,TransfersEntries!$L:$L,"&gt;="&amp;'Daily Pork Products Stocks'!A202+0.25,TransfersEntries!$L:$L,"&lt;="&amp;'Daily Pork Products Stocks'!A202+1.25,TransfersEntries!$D:$D,"2055")</f>
        <v>0</v>
      </c>
      <c r="N202" s="44">
        <f>SUMIFS(TransfersEntries!$F:$F,TransfersEntries!$B:$B,INDEX(ItemTable!$A:$A,MATCH('Daily Pork Products Stocks'!B202,ItemTable!$B:$B,0)),TransfersEntries!$L:$L,"&gt;="&amp;'Daily Pork Products Stocks'!A202+0.25,TransfersEntries!$L:$L,"&lt;="&amp;'Daily Pork Products Stocks'!A202+1.25,TransfersEntries!$D:$D,"3535")</f>
        <v>0</v>
      </c>
      <c r="O202" s="44">
        <f>SUMIFS(TransfersEntries!$F:$F,TransfersEntries!$B:$B,INDEX(ItemTable!$A:$A,MATCH('Daily Pork Products Stocks'!B202,ItemTable!$B:$B,0)),TransfersEntries!$L:$L,"&gt;="&amp;'Daily Pork Products Stocks'!A202+0.25,TransfersEntries!$L:$L,"&lt;="&amp;'Daily Pork Products Stocks'!A202+1.25,TransfersEntries!$D:$D,"3600")</f>
        <v>0</v>
      </c>
      <c r="P202" s="44">
        <f t="shared" si="22"/>
        <v>0</v>
      </c>
      <c r="Q202" s="44">
        <f t="shared" si="23"/>
        <v>0</v>
      </c>
      <c r="R202" s="148"/>
      <c r="S202" s="148"/>
      <c r="T202" s="44">
        <f t="shared" si="28"/>
        <v>0</v>
      </c>
      <c r="U202" s="44">
        <f t="shared" si="24"/>
        <v>0</v>
      </c>
      <c r="V202" s="44">
        <f t="shared" si="25"/>
        <v>0</v>
      </c>
      <c r="W202" s="51" t="str">
        <f t="shared" si="29"/>
        <v>Inactive</v>
      </c>
      <c r="X202" s="44"/>
    </row>
    <row r="203" spans="1:24" ht="15.75" hidden="1" x14ac:dyDescent="0.25">
      <c r="A203" s="42" t="str">
        <v>qqqqqqqq</v>
      </c>
      <c r="B203" s="47" t="s">
        <v>165</v>
      </c>
      <c r="C203" s="47" t="s">
        <v>166</v>
      </c>
      <c r="D203" s="142"/>
      <c r="E203" s="44">
        <f>D203</f>
        <v>0</v>
      </c>
      <c r="F203" s="44">
        <f>SUMIFS(ProductionLines!$H:$H,ProductionLines!$C:$C,'Daily Pork Products Stocks'!$B203,ProductionLines!$K:$K,'Daily Pork Products Stocks'!$A203,ProductionLines!$E:$E,"&lt;&gt;Intake")</f>
        <v>0</v>
      </c>
      <c r="G203" s="57"/>
      <c r="H203" s="44">
        <f>SUMIFS(ProductionLines!$H:$H,ProductionLines!$C:$C,'Daily Pork Products Stocks'!$B203,ProductionLines!$K:$K,'Daily Pork Products Stocks'!$A203,ProductionLines!$E:$E,"Intake")</f>
        <v>0</v>
      </c>
      <c r="I203" s="148"/>
      <c r="J203" s="148"/>
      <c r="K203" s="148"/>
      <c r="L203" s="152"/>
      <c r="M203" s="44">
        <f>SUMIFS(TransfersEntries!$F:$F,TransfersEntries!$B:$B,$B203,TransfersEntries!$L:$L,"&gt;="&amp;'Daily Pork Products Stocks'!A203+0.25,TransfersEntries!$L:$L,"&lt;="&amp;'Daily Pork Products Stocks'!A203+1.25,TransfersEntries!$D:$D,"2055")</f>
        <v>0</v>
      </c>
      <c r="N203" s="44">
        <f>SUMIFS(TransfersEntries!$F:$F,TransfersEntries!$B:$B,INDEX(ItemTable!$A:$A,MATCH('Daily Pork Products Stocks'!B203,ItemTable!$B:$B,0)),TransfersEntries!$L:$L,"&gt;="&amp;'Daily Pork Products Stocks'!A203+0.25,TransfersEntries!$L:$L,"&lt;="&amp;'Daily Pork Products Stocks'!A203+1.25,TransfersEntries!$D:$D,"3535")</f>
        <v>0</v>
      </c>
      <c r="O203" s="44">
        <f>SUMIFS(TransfersEntries!$F:$F,TransfersEntries!$B:$B,INDEX(ItemTable!$A:$A,MATCH('Daily Pork Products Stocks'!B203,ItemTable!$B:$B,0)),TransfersEntries!$L:$L,"&gt;="&amp;'Daily Pork Products Stocks'!A203+0.25,TransfersEntries!$L:$L,"&lt;="&amp;'Daily Pork Products Stocks'!A203+1.25,TransfersEntries!$D:$D,"3600")</f>
        <v>0</v>
      </c>
      <c r="P203" s="44">
        <f>D203+F203+G203-SUM(H203:O203)</f>
        <v>0</v>
      </c>
      <c r="Q203" s="44">
        <f>E203+F203+G203-SUM(H203:O203)</f>
        <v>0</v>
      </c>
      <c r="R203" s="148"/>
      <c r="S203" s="148"/>
      <c r="T203" s="44">
        <f>R203+S203</f>
        <v>0</v>
      </c>
      <c r="U203" s="44">
        <f>T203-P203</f>
        <v>0</v>
      </c>
      <c r="V203" s="44">
        <f>T203-Q203</f>
        <v>0</v>
      </c>
      <c r="W203" s="51" t="str">
        <f t="shared" si="29"/>
        <v>Inactive</v>
      </c>
      <c r="X203" s="44"/>
    </row>
    <row r="204" spans="1:24" ht="15.75" hidden="1" x14ac:dyDescent="0.25">
      <c r="A204" s="42" t="str">
        <v>qqqqqqqq</v>
      </c>
      <c r="B204" s="45" t="s">
        <v>1435</v>
      </c>
      <c r="C204" s="45" t="s">
        <v>1436</v>
      </c>
      <c r="D204" s="142"/>
      <c r="E204" s="44">
        <f>D204</f>
        <v>0</v>
      </c>
      <c r="F204" s="44">
        <f>SUMIFS(ProductionLines!$H:$H,ProductionLines!$C:$C,'Daily Pork Products Stocks'!$B204,ProductionLines!$K:$K,'Daily Pork Products Stocks'!$A204,ProductionLines!$E:$E,"&lt;&gt;Intake")</f>
        <v>0</v>
      </c>
      <c r="G204" s="57"/>
      <c r="H204" s="44">
        <f>SUMIFS(ProductionLines!$H:$H,ProductionLines!$C:$C,'Daily Pork Products Stocks'!$B204,ProductionLines!$K:$K,'Daily Pork Products Stocks'!$A204,ProductionLines!$E:$E,"Intake")</f>
        <v>0</v>
      </c>
      <c r="I204" s="148"/>
      <c r="J204" s="148"/>
      <c r="K204" s="148"/>
      <c r="L204" s="152"/>
      <c r="M204" s="44">
        <f>SUMIFS(TransfersEntries!$F:$F,TransfersEntries!$B:$B,$B204,TransfersEntries!$L:$L,"&gt;="&amp;'Daily Pork Products Stocks'!A204+0.25,TransfersEntries!$L:$L,"&lt;="&amp;'Daily Pork Products Stocks'!A204+1.25,TransfersEntries!$D:$D,"2055")</f>
        <v>0</v>
      </c>
      <c r="N204" s="44">
        <f>SUMIFS(TransfersEntries!$F:$F,TransfersEntries!$B:$B,INDEX(ItemTable!$A:$A,MATCH('Daily Pork Products Stocks'!B204,ItemTable!$B:$B,0)),TransfersEntries!$L:$L,"&gt;="&amp;'Daily Pork Products Stocks'!A204+0.25,TransfersEntries!$L:$L,"&lt;="&amp;'Daily Pork Products Stocks'!A204+1.25,TransfersEntries!$D:$D,"3535")</f>
        <v>0</v>
      </c>
      <c r="O204" s="44">
        <f>SUMIFS(TransfersEntries!$F:$F,TransfersEntries!$B:$B,INDEX(ItemTable!$A:$A,MATCH('Daily Pork Products Stocks'!B204,ItemTable!$B:$B,0)),TransfersEntries!$L:$L,"&gt;="&amp;'Daily Pork Products Stocks'!A204+0.25,TransfersEntries!$L:$L,"&lt;="&amp;'Daily Pork Products Stocks'!A204+1.25,TransfersEntries!$D:$D,"3600")</f>
        <v>0</v>
      </c>
      <c r="P204" s="44">
        <f>D204+F204+G204-SUM(H204:O204)</f>
        <v>0</v>
      </c>
      <c r="Q204" s="44">
        <f>E204+F204+G204-SUM(H204:O204)</f>
        <v>0</v>
      </c>
      <c r="R204" s="148"/>
      <c r="S204" s="148"/>
      <c r="T204" s="44">
        <f>R204+S204</f>
        <v>0</v>
      </c>
      <c r="U204" s="44">
        <f>T204-P204</f>
        <v>0</v>
      </c>
      <c r="V204" s="44">
        <f>T204-Q204</f>
        <v>0</v>
      </c>
      <c r="W204" s="51" t="str">
        <f>IF(SUM(ABS(D204),ABS(E204),ABS(F204),ABS(G204),ABS(H204),ABS(I204),ABS(J204),ABS(K204),ABS(L204),ABS(M204),ABS(N204),ABS(O204),ABS(P204),ABS(Q204),ABS(R204),ABS(S204),ABS(T204))=0,"Inactive","Active")</f>
        <v>Inactive</v>
      </c>
      <c r="X204" s="44"/>
    </row>
    <row r="205" spans="1:24" ht="15.75" hidden="1" x14ac:dyDescent="0.25">
      <c r="A205" s="42" t="str">
        <v>qqqqqqqq</v>
      </c>
      <c r="B205" s="47" t="s">
        <v>1532</v>
      </c>
      <c r="C205" s="47" t="s">
        <v>1533</v>
      </c>
      <c r="D205" s="142"/>
      <c r="E205" s="44">
        <f>D205</f>
        <v>0</v>
      </c>
      <c r="F205" s="44">
        <f>SUMIFS(ProductionLines!$H:$H,ProductionLines!$C:$C,'Daily Pork Products Stocks'!$B205,ProductionLines!$K:$K,'Daily Pork Products Stocks'!$A205,ProductionLines!$E:$E,"&lt;&gt;Intake")</f>
        <v>0</v>
      </c>
      <c r="G205" s="57"/>
      <c r="H205" s="44">
        <f>SUMIFS(ProductionLines!$H:$H,ProductionLines!$C:$C,'Daily Pork Products Stocks'!$B205,ProductionLines!$K:$K,'Daily Pork Products Stocks'!$A205,ProductionLines!$E:$E,"Intake")</f>
        <v>0</v>
      </c>
      <c r="I205" s="148"/>
      <c r="J205" s="148"/>
      <c r="K205" s="148"/>
      <c r="L205" s="152"/>
      <c r="M205" s="44">
        <f>SUMIFS(TransfersEntries!$F:$F,TransfersEntries!$B:$B,$B205,TransfersEntries!$L:$L,"&gt;="&amp;'Daily Pork Products Stocks'!A205+0.25,TransfersEntries!$L:$L,"&lt;="&amp;'Daily Pork Products Stocks'!A205+1.25,TransfersEntries!$D:$D,"2055")</f>
        <v>0</v>
      </c>
      <c r="N205" s="44">
        <f>SUMIFS(TransfersEntries!$F:$F,TransfersEntries!$B:$B,INDEX(ItemTable!$A:$A,MATCH('Daily Pork Products Stocks'!B205,ItemTable!$B:$B,0)),TransfersEntries!$L:$L,"&gt;="&amp;'Daily Pork Products Stocks'!A205+0.25,TransfersEntries!$L:$L,"&lt;="&amp;'Daily Pork Products Stocks'!A205+1.25,TransfersEntries!$D:$D,"3535")</f>
        <v>0</v>
      </c>
      <c r="O205" s="44">
        <f>SUMIFS(TransfersEntries!$F:$F,TransfersEntries!$B:$B,INDEX(ItemTable!$A:$A,MATCH('Daily Pork Products Stocks'!B205,ItemTable!$B:$B,0)),TransfersEntries!$L:$L,"&gt;="&amp;'Daily Pork Products Stocks'!A205+0.25,TransfersEntries!$L:$L,"&lt;="&amp;'Daily Pork Products Stocks'!A205+1.25,TransfersEntries!$D:$D,"3600")</f>
        <v>0</v>
      </c>
      <c r="P205" s="44">
        <f>D205+F205+G205-SUM(H205:O205)</f>
        <v>0</v>
      </c>
      <c r="Q205" s="44">
        <f>E205+F205+G205-SUM(H205:O205)</f>
        <v>0</v>
      </c>
      <c r="R205" s="148"/>
      <c r="S205" s="148"/>
      <c r="T205" s="44">
        <f>R205+S205</f>
        <v>0</v>
      </c>
      <c r="U205" s="44">
        <f>T205-P205</f>
        <v>0</v>
      </c>
      <c r="V205" s="44">
        <f>T205-Q205</f>
        <v>0</v>
      </c>
      <c r="W205" s="51" t="str">
        <f>IF(SUM(ABS(D205),ABS(E205),ABS(F205),ABS(G205),ABS(H205),ABS(I205),ABS(J205),ABS(K205),ABS(L205),ABS(M205),ABS(N205),ABS(O205),ABS(P205),ABS(Q205),ABS(R205),ABS(S205),ABS(T205))=0,"Inactive","Active")</f>
        <v>Inactive</v>
      </c>
      <c r="X205" s="44"/>
    </row>
    <row r="206" spans="1:24" ht="15.75" x14ac:dyDescent="0.25">
      <c r="A206" s="128" t="str">
        <v>qqqqqqqq</v>
      </c>
      <c r="B206" s="129"/>
      <c r="C206" s="130" t="s">
        <v>1396</v>
      </c>
      <c r="D206" s="141">
        <v>1E-3</v>
      </c>
      <c r="E206" s="134"/>
      <c r="F206" s="134">
        <f>SUMIFS(ProductionLines!$H:$H,ProductionLines!$C:$C,'Daily Pork Products Stocks'!$B206,ProductionLines!$K:$K,'Daily Pork Products Stocks'!$A206,ProductionLines!$E:$E,"&lt;&gt;Intake")</f>
        <v>0</v>
      </c>
      <c r="G206" s="135"/>
      <c r="H206" s="134">
        <f>SUMIFS(ProductionLines!$H:$H,ProductionLines!$C:$C,'Daily Pork Products Stocks'!$B206,ProductionLines!$K:$K,'Daily Pork Products Stocks'!$A206,ProductionLines!$E:$E,"Intake")</f>
        <v>0</v>
      </c>
      <c r="I206" s="149"/>
      <c r="J206" s="149"/>
      <c r="K206" s="149"/>
      <c r="L206" s="153"/>
      <c r="M206" s="134">
        <f>SUMIFS(TransfersEntries!$F:$F,TransfersEntries!$B:$B,$B206,TransfersEntries!$L:$L,"&gt;="&amp;'Daily Pork Products Stocks'!A206+0.25,TransfersEntries!$L:$L,"&lt;="&amp;'Daily Pork Products Stocks'!A206+1.25,TransfersEntries!$D:$D,"2055")</f>
        <v>0</v>
      </c>
      <c r="N206" s="134">
        <f>SUMIFS(TransfersEntries!$F:$F,TransfersEntries!$B:$B,INDEX(ItemTable!$A:$A,MATCH('Daily Pork Products Stocks'!B206,ItemTable!$B:$B,0)),TransfersEntries!$L:$L,"&gt;="&amp;'Daily Pork Products Stocks'!A206+0.25,TransfersEntries!$L:$L,"&lt;="&amp;'Daily Pork Products Stocks'!A206+1.25,TransfersEntries!$D:$D,"3535")</f>
        <v>0</v>
      </c>
      <c r="O206" s="134">
        <f>SUMIFS(TransfersEntries!$F:$F,TransfersEntries!$B:$B,INDEX(ItemTable!$A:$A,MATCH('Daily Pork Products Stocks'!B206,ItemTable!$B:$B,0)),TransfersEntries!$L:$L,"&gt;="&amp;'Daily Pork Products Stocks'!A206+0.25,TransfersEntries!$L:$L,"&lt;="&amp;'Daily Pork Products Stocks'!A206+1.25,TransfersEntries!$D:$D,"3600")</f>
        <v>0</v>
      </c>
      <c r="P206" s="134"/>
      <c r="Q206" s="134"/>
      <c r="R206" s="149"/>
      <c r="S206" s="149"/>
      <c r="T206" s="134">
        <f>R206+S206+D206</f>
        <v>1E-3</v>
      </c>
      <c r="U206" s="134"/>
      <c r="V206" s="134"/>
      <c r="W206" s="51" t="str">
        <f t="shared" si="29"/>
        <v>Active</v>
      </c>
      <c r="X206" s="134"/>
    </row>
    <row r="207" spans="1:24" ht="15.75" hidden="1" x14ac:dyDescent="0.25">
      <c r="A207" s="42" t="str">
        <v>qqqqqqqq</v>
      </c>
      <c r="B207" s="43" t="s">
        <v>8</v>
      </c>
      <c r="C207" s="43" t="s">
        <v>9</v>
      </c>
      <c r="D207" s="142"/>
      <c r="E207" s="44">
        <f t="shared" ref="E207:E225" si="30">D207</f>
        <v>0</v>
      </c>
      <c r="F207" s="44">
        <f>SUMIFS(ProductionLines!$H:$H,ProductionLines!$C:$C,'Daily Pork Products Stocks'!$B207,ProductionLines!$K:$K,'Daily Pork Products Stocks'!$A207,ProductionLines!$E:$E,"&lt;&gt;Intake")</f>
        <v>0</v>
      </c>
      <c r="G207" s="57"/>
      <c r="H207" s="44">
        <f>SUMIFS(ProductionLines!$H:$H,ProductionLines!$C:$C,'Daily Pork Products Stocks'!$B207,ProductionLines!$K:$K,'Daily Pork Products Stocks'!$A207,ProductionLines!$E:$E,"Intake")</f>
        <v>0</v>
      </c>
      <c r="I207" s="148"/>
      <c r="J207" s="148"/>
      <c r="K207" s="148"/>
      <c r="L207" s="152"/>
      <c r="M207" s="44">
        <f>SUMIFS(TransfersEntries!$F:$F,TransfersEntries!$B:$B,$B207,TransfersEntries!$L:$L,"&gt;="&amp;'Daily Pork Products Stocks'!A207+0.25,TransfersEntries!$L:$L,"&lt;="&amp;'Daily Pork Products Stocks'!A207+1.25,TransfersEntries!$D:$D,"2055")</f>
        <v>0</v>
      </c>
      <c r="N207" s="44">
        <f>SUMIFS(TransfersEntries!$F:$F,TransfersEntries!$B:$B,INDEX(ItemTable!$A:$A,MATCH('Daily Pork Products Stocks'!B207,ItemTable!$B:$B,0)),TransfersEntries!$L:$L,"&gt;="&amp;'Daily Pork Products Stocks'!A207+0.25,TransfersEntries!$L:$L,"&lt;="&amp;'Daily Pork Products Stocks'!A207+1.25,TransfersEntries!$D:$D,"3535")</f>
        <v>0</v>
      </c>
      <c r="O207" s="44">
        <f>SUMIFS(TransfersEntries!$F:$F,TransfersEntries!$B:$B,INDEX(ItemTable!$A:$A,MATCH('Daily Pork Products Stocks'!B207,ItemTable!$B:$B,0)),TransfersEntries!$L:$L,"&gt;="&amp;'Daily Pork Products Stocks'!A207+0.25,TransfersEntries!$L:$L,"&lt;="&amp;'Daily Pork Products Stocks'!A207+1.25,TransfersEntries!$D:$D,"3600")</f>
        <v>0</v>
      </c>
      <c r="P207" s="44">
        <f t="shared" ref="P207:P225" si="31">D207+F207+G207-SUM(H207:O207)</f>
        <v>0</v>
      </c>
      <c r="Q207" s="44">
        <f t="shared" ref="Q207:Q225" si="32">E207+F207+G207-SUM(H207:O207)</f>
        <v>0</v>
      </c>
      <c r="R207" s="148"/>
      <c r="S207" s="148"/>
      <c r="T207" s="44">
        <f t="shared" si="28"/>
        <v>0</v>
      </c>
      <c r="U207" s="44">
        <f t="shared" ref="U207:U225" si="33">T207-P207</f>
        <v>0</v>
      </c>
      <c r="V207" s="44">
        <f t="shared" ref="V207:V225" si="34">T207-Q207</f>
        <v>0</v>
      </c>
      <c r="W207" s="51" t="str">
        <f t="shared" si="29"/>
        <v>Inactive</v>
      </c>
      <c r="X207" s="44"/>
    </row>
    <row r="208" spans="1:24" ht="15.75" hidden="1" x14ac:dyDescent="0.25">
      <c r="A208" s="42" t="str">
        <v>qqqqqqqq</v>
      </c>
      <c r="B208" s="43" t="s">
        <v>14</v>
      </c>
      <c r="C208" s="43" t="s">
        <v>15</v>
      </c>
      <c r="D208" s="142"/>
      <c r="E208" s="44">
        <f t="shared" si="30"/>
        <v>0</v>
      </c>
      <c r="F208" s="44">
        <f>SUMIFS(ProductionLines!$H:$H,ProductionLines!$C:$C,'Daily Pork Products Stocks'!$B208,ProductionLines!$K:$K,'Daily Pork Products Stocks'!$A208,ProductionLines!$E:$E,"&lt;&gt;Intake")</f>
        <v>0</v>
      </c>
      <c r="G208" s="57"/>
      <c r="H208" s="44">
        <f>SUMIFS(ProductionLines!$H:$H,ProductionLines!$C:$C,'Daily Pork Products Stocks'!$B208,ProductionLines!$K:$K,'Daily Pork Products Stocks'!$A208,ProductionLines!$E:$E,"Intake")</f>
        <v>0</v>
      </c>
      <c r="I208" s="148"/>
      <c r="J208" s="148"/>
      <c r="K208" s="148"/>
      <c r="L208" s="152"/>
      <c r="M208" s="44">
        <f>SUMIFS(TransfersEntries!$F:$F,TransfersEntries!$B:$B,$B208,TransfersEntries!$L:$L,"&gt;="&amp;'Daily Pork Products Stocks'!A208+0.25,TransfersEntries!$L:$L,"&lt;="&amp;'Daily Pork Products Stocks'!A208+1.25,TransfersEntries!$D:$D,"2055")</f>
        <v>0</v>
      </c>
      <c r="N208" s="44">
        <f>SUMIFS(TransfersEntries!$F:$F,TransfersEntries!$B:$B,INDEX(ItemTable!$A:$A,MATCH('Daily Pork Products Stocks'!B208,ItemTable!$B:$B,0)),TransfersEntries!$L:$L,"&gt;="&amp;'Daily Pork Products Stocks'!A208+0.25,TransfersEntries!$L:$L,"&lt;="&amp;'Daily Pork Products Stocks'!A208+1.25,TransfersEntries!$D:$D,"3535")</f>
        <v>0</v>
      </c>
      <c r="O208" s="44">
        <f>SUMIFS(TransfersEntries!$F:$F,TransfersEntries!$B:$B,INDEX(ItemTable!$A:$A,MATCH('Daily Pork Products Stocks'!B208,ItemTable!$B:$B,0)),TransfersEntries!$L:$L,"&gt;="&amp;'Daily Pork Products Stocks'!A208+0.25,TransfersEntries!$L:$L,"&lt;="&amp;'Daily Pork Products Stocks'!A208+1.25,TransfersEntries!$D:$D,"3600")</f>
        <v>0</v>
      </c>
      <c r="P208" s="44">
        <f t="shared" si="31"/>
        <v>0</v>
      </c>
      <c r="Q208" s="44">
        <f t="shared" si="32"/>
        <v>0</v>
      </c>
      <c r="R208" s="148"/>
      <c r="S208" s="148"/>
      <c r="T208" s="44">
        <f t="shared" si="28"/>
        <v>0</v>
      </c>
      <c r="U208" s="44">
        <f t="shared" si="33"/>
        <v>0</v>
      </c>
      <c r="V208" s="44">
        <f t="shared" si="34"/>
        <v>0</v>
      </c>
      <c r="W208" s="51" t="str">
        <f t="shared" si="29"/>
        <v>Inactive</v>
      </c>
      <c r="X208" s="44"/>
    </row>
    <row r="209" spans="1:24" ht="15.75" hidden="1" x14ac:dyDescent="0.25">
      <c r="A209" s="42" t="str">
        <v>qqqqqqqq</v>
      </c>
      <c r="B209" s="43" t="s">
        <v>16</v>
      </c>
      <c r="C209" s="43" t="s">
        <v>17</v>
      </c>
      <c r="D209" s="142"/>
      <c r="E209" s="44">
        <f t="shared" si="30"/>
        <v>0</v>
      </c>
      <c r="F209" s="44">
        <f>SUMIFS(ProductionLines!$H:$H,ProductionLines!$C:$C,'Daily Pork Products Stocks'!$B209,ProductionLines!$K:$K,'Daily Pork Products Stocks'!$A209,ProductionLines!$E:$E,"&lt;&gt;Intake")</f>
        <v>0</v>
      </c>
      <c r="G209" s="57"/>
      <c r="H209" s="44">
        <f>SUMIFS(ProductionLines!$H:$H,ProductionLines!$C:$C,'Daily Pork Products Stocks'!$B209,ProductionLines!$K:$K,'Daily Pork Products Stocks'!$A209,ProductionLines!$E:$E,"Intake")</f>
        <v>0</v>
      </c>
      <c r="I209" s="148"/>
      <c r="J209" s="148"/>
      <c r="K209" s="148"/>
      <c r="L209" s="152"/>
      <c r="M209" s="44">
        <f>SUMIFS(TransfersEntries!$F:$F,TransfersEntries!$B:$B,$B209,TransfersEntries!$L:$L,"&gt;="&amp;'Daily Pork Products Stocks'!A209+0.25,TransfersEntries!$L:$L,"&lt;="&amp;'Daily Pork Products Stocks'!A209+1.25,TransfersEntries!$D:$D,"2055")</f>
        <v>0</v>
      </c>
      <c r="N209" s="44">
        <f>SUMIFS(TransfersEntries!$F:$F,TransfersEntries!$B:$B,INDEX(ItemTable!$A:$A,MATCH('Daily Pork Products Stocks'!B209,ItemTable!$B:$B,0)),TransfersEntries!$L:$L,"&gt;="&amp;'Daily Pork Products Stocks'!A209+0.25,TransfersEntries!$L:$L,"&lt;="&amp;'Daily Pork Products Stocks'!A209+1.25,TransfersEntries!$D:$D,"3535")</f>
        <v>0</v>
      </c>
      <c r="O209" s="44">
        <f>SUMIFS(TransfersEntries!$F:$F,TransfersEntries!$B:$B,INDEX(ItemTable!$A:$A,MATCH('Daily Pork Products Stocks'!B209,ItemTable!$B:$B,0)),TransfersEntries!$L:$L,"&gt;="&amp;'Daily Pork Products Stocks'!A209+0.25,TransfersEntries!$L:$L,"&lt;="&amp;'Daily Pork Products Stocks'!A209+1.25,TransfersEntries!$D:$D,"3600")</f>
        <v>0</v>
      </c>
      <c r="P209" s="44">
        <f t="shared" si="31"/>
        <v>0</v>
      </c>
      <c r="Q209" s="44">
        <f t="shared" si="32"/>
        <v>0</v>
      </c>
      <c r="R209" s="148"/>
      <c r="S209" s="148"/>
      <c r="T209" s="44">
        <f t="shared" si="28"/>
        <v>0</v>
      </c>
      <c r="U209" s="44">
        <f t="shared" si="33"/>
        <v>0</v>
      </c>
      <c r="V209" s="44">
        <f t="shared" si="34"/>
        <v>0</v>
      </c>
      <c r="W209" s="51" t="str">
        <f t="shared" si="29"/>
        <v>Inactive</v>
      </c>
      <c r="X209" s="44"/>
    </row>
    <row r="210" spans="1:24" ht="15.75" hidden="1" x14ac:dyDescent="0.25">
      <c r="A210" s="42" t="str">
        <v>qqqqqqqq</v>
      </c>
      <c r="B210" s="43" t="s">
        <v>18</v>
      </c>
      <c r="C210" s="43" t="s">
        <v>19</v>
      </c>
      <c r="D210" s="142"/>
      <c r="E210" s="44">
        <f t="shared" si="30"/>
        <v>0</v>
      </c>
      <c r="F210" s="44">
        <f>SUMIFS(ProductionLines!$H:$H,ProductionLines!$C:$C,'Daily Pork Products Stocks'!$B210,ProductionLines!$K:$K,'Daily Pork Products Stocks'!$A210,ProductionLines!$E:$E,"&lt;&gt;Intake")</f>
        <v>0</v>
      </c>
      <c r="G210" s="57"/>
      <c r="H210" s="44">
        <f>SUMIFS(ProductionLines!$H:$H,ProductionLines!$C:$C,'Daily Pork Products Stocks'!$B210,ProductionLines!$K:$K,'Daily Pork Products Stocks'!$A210,ProductionLines!$E:$E,"Intake")</f>
        <v>0</v>
      </c>
      <c r="I210" s="148"/>
      <c r="J210" s="148"/>
      <c r="K210" s="148"/>
      <c r="L210" s="152"/>
      <c r="M210" s="44">
        <f>SUMIFS(TransfersEntries!$F:$F,TransfersEntries!$B:$B,$B210,TransfersEntries!$L:$L,"&gt;="&amp;'Daily Pork Products Stocks'!A210+0.25,TransfersEntries!$L:$L,"&lt;="&amp;'Daily Pork Products Stocks'!A210+1.25,TransfersEntries!$D:$D,"2055")</f>
        <v>0</v>
      </c>
      <c r="N210" s="44">
        <f>SUMIFS(TransfersEntries!$F:$F,TransfersEntries!$B:$B,INDEX(ItemTable!$A:$A,MATCH('Daily Pork Products Stocks'!B210,ItemTable!$B:$B,0)),TransfersEntries!$L:$L,"&gt;="&amp;'Daily Pork Products Stocks'!A210+0.25,TransfersEntries!$L:$L,"&lt;="&amp;'Daily Pork Products Stocks'!A210+1.25,TransfersEntries!$D:$D,"3535")</f>
        <v>0</v>
      </c>
      <c r="O210" s="44">
        <f>SUMIFS(TransfersEntries!$F:$F,TransfersEntries!$B:$B,INDEX(ItemTable!$A:$A,MATCH('Daily Pork Products Stocks'!B210,ItemTable!$B:$B,0)),TransfersEntries!$L:$L,"&gt;="&amp;'Daily Pork Products Stocks'!A210+0.25,TransfersEntries!$L:$L,"&lt;="&amp;'Daily Pork Products Stocks'!A210+1.25,TransfersEntries!$D:$D,"3600")</f>
        <v>0</v>
      </c>
      <c r="P210" s="44">
        <f t="shared" si="31"/>
        <v>0</v>
      </c>
      <c r="Q210" s="44">
        <f t="shared" si="32"/>
        <v>0</v>
      </c>
      <c r="R210" s="148"/>
      <c r="S210" s="148"/>
      <c r="T210" s="44">
        <f t="shared" si="28"/>
        <v>0</v>
      </c>
      <c r="U210" s="44">
        <f t="shared" si="33"/>
        <v>0</v>
      </c>
      <c r="V210" s="44">
        <f t="shared" si="34"/>
        <v>0</v>
      </c>
      <c r="W210" s="51" t="str">
        <f t="shared" si="29"/>
        <v>Inactive</v>
      </c>
      <c r="X210" s="44"/>
    </row>
    <row r="211" spans="1:24" ht="15.75" hidden="1" x14ac:dyDescent="0.25">
      <c r="A211" s="42" t="str">
        <v>qqqqqqqq</v>
      </c>
      <c r="B211" s="43" t="s">
        <v>20</v>
      </c>
      <c r="C211" s="43" t="s">
        <v>21</v>
      </c>
      <c r="D211" s="142"/>
      <c r="E211" s="44">
        <f t="shared" si="30"/>
        <v>0</v>
      </c>
      <c r="F211" s="44">
        <f>SUMIFS(ProductionLines!$H:$H,ProductionLines!$C:$C,'Daily Pork Products Stocks'!$B211,ProductionLines!$K:$K,'Daily Pork Products Stocks'!$A211,ProductionLines!$E:$E,"&lt;&gt;Intake")</f>
        <v>0</v>
      </c>
      <c r="G211" s="57"/>
      <c r="H211" s="44">
        <f>SUMIFS(ProductionLines!$H:$H,ProductionLines!$C:$C,'Daily Pork Products Stocks'!$B211,ProductionLines!$K:$K,'Daily Pork Products Stocks'!$A211,ProductionLines!$E:$E,"Intake")</f>
        <v>0</v>
      </c>
      <c r="I211" s="148"/>
      <c r="J211" s="148"/>
      <c r="K211" s="148"/>
      <c r="L211" s="152"/>
      <c r="M211" s="44">
        <f>SUMIFS(TransfersEntries!$F:$F,TransfersEntries!$B:$B,$B211,TransfersEntries!$L:$L,"&gt;="&amp;'Daily Pork Products Stocks'!A211+0.25,TransfersEntries!$L:$L,"&lt;="&amp;'Daily Pork Products Stocks'!A211+1.25,TransfersEntries!$D:$D,"2055")</f>
        <v>0</v>
      </c>
      <c r="N211" s="44">
        <f>SUMIFS(TransfersEntries!$F:$F,TransfersEntries!$B:$B,INDEX(ItemTable!$A:$A,MATCH('Daily Pork Products Stocks'!B211,ItemTable!$B:$B,0)),TransfersEntries!$L:$L,"&gt;="&amp;'Daily Pork Products Stocks'!A211+0.25,TransfersEntries!$L:$L,"&lt;="&amp;'Daily Pork Products Stocks'!A211+1.25,TransfersEntries!$D:$D,"3535")</f>
        <v>0</v>
      </c>
      <c r="O211" s="44">
        <f>SUMIFS(TransfersEntries!$F:$F,TransfersEntries!$B:$B,INDEX(ItemTable!$A:$A,MATCH('Daily Pork Products Stocks'!B211,ItemTable!$B:$B,0)),TransfersEntries!$L:$L,"&gt;="&amp;'Daily Pork Products Stocks'!A211+0.25,TransfersEntries!$L:$L,"&lt;="&amp;'Daily Pork Products Stocks'!A211+1.25,TransfersEntries!$D:$D,"3600")</f>
        <v>0</v>
      </c>
      <c r="P211" s="44">
        <f t="shared" si="31"/>
        <v>0</v>
      </c>
      <c r="Q211" s="44">
        <f t="shared" si="32"/>
        <v>0</v>
      </c>
      <c r="R211" s="148"/>
      <c r="S211" s="148"/>
      <c r="T211" s="44">
        <f t="shared" si="28"/>
        <v>0</v>
      </c>
      <c r="U211" s="44">
        <f t="shared" si="33"/>
        <v>0</v>
      </c>
      <c r="V211" s="44">
        <f t="shared" si="34"/>
        <v>0</v>
      </c>
      <c r="W211" s="51" t="str">
        <f t="shared" si="29"/>
        <v>Inactive</v>
      </c>
      <c r="X211" s="44"/>
    </row>
    <row r="212" spans="1:24" ht="15.75" hidden="1" x14ac:dyDescent="0.25">
      <c r="A212" s="42" t="str">
        <v>qqqqqqqq</v>
      </c>
      <c r="B212" s="43" t="s">
        <v>22</v>
      </c>
      <c r="C212" s="43" t="s">
        <v>23</v>
      </c>
      <c r="D212" s="142"/>
      <c r="E212" s="44">
        <f t="shared" si="30"/>
        <v>0</v>
      </c>
      <c r="F212" s="44">
        <f>SUMIFS(ProductionLines!$H:$H,ProductionLines!$C:$C,'Daily Pork Products Stocks'!$B212,ProductionLines!$K:$K,'Daily Pork Products Stocks'!$A212,ProductionLines!$E:$E,"&lt;&gt;Intake")</f>
        <v>0</v>
      </c>
      <c r="G212" s="57"/>
      <c r="H212" s="44">
        <f>SUMIFS(ProductionLines!$H:$H,ProductionLines!$C:$C,'Daily Pork Products Stocks'!$B212,ProductionLines!$K:$K,'Daily Pork Products Stocks'!$A212,ProductionLines!$E:$E,"Intake")</f>
        <v>0</v>
      </c>
      <c r="I212" s="148"/>
      <c r="J212" s="148"/>
      <c r="K212" s="148"/>
      <c r="L212" s="152"/>
      <c r="M212" s="44">
        <f>SUMIFS(TransfersEntries!$F:$F,TransfersEntries!$B:$B,$B212,TransfersEntries!$L:$L,"&gt;="&amp;'Daily Pork Products Stocks'!A212+0.25,TransfersEntries!$L:$L,"&lt;="&amp;'Daily Pork Products Stocks'!A212+1.25,TransfersEntries!$D:$D,"2055")</f>
        <v>0</v>
      </c>
      <c r="N212" s="44">
        <f>SUMIFS(TransfersEntries!$F:$F,TransfersEntries!$B:$B,INDEX(ItemTable!$A:$A,MATCH('Daily Pork Products Stocks'!B212,ItemTable!$B:$B,0)),TransfersEntries!$L:$L,"&gt;="&amp;'Daily Pork Products Stocks'!A212+0.25,TransfersEntries!$L:$L,"&lt;="&amp;'Daily Pork Products Stocks'!A212+1.25,TransfersEntries!$D:$D,"3535")</f>
        <v>0</v>
      </c>
      <c r="O212" s="44">
        <f>SUMIFS(TransfersEntries!$F:$F,TransfersEntries!$B:$B,INDEX(ItemTable!$A:$A,MATCH('Daily Pork Products Stocks'!B212,ItemTable!$B:$B,0)),TransfersEntries!$L:$L,"&gt;="&amp;'Daily Pork Products Stocks'!A212+0.25,TransfersEntries!$L:$L,"&lt;="&amp;'Daily Pork Products Stocks'!A212+1.25,TransfersEntries!$D:$D,"3600")</f>
        <v>0</v>
      </c>
      <c r="P212" s="44">
        <f t="shared" si="31"/>
        <v>0</v>
      </c>
      <c r="Q212" s="44">
        <f t="shared" si="32"/>
        <v>0</v>
      </c>
      <c r="R212" s="148"/>
      <c r="S212" s="148"/>
      <c r="T212" s="44">
        <f t="shared" si="28"/>
        <v>0</v>
      </c>
      <c r="U212" s="44">
        <f t="shared" si="33"/>
        <v>0</v>
      </c>
      <c r="V212" s="44">
        <f t="shared" si="34"/>
        <v>0</v>
      </c>
      <c r="W212" s="51" t="str">
        <f t="shared" si="29"/>
        <v>Inactive</v>
      </c>
      <c r="X212" s="44"/>
    </row>
    <row r="213" spans="1:24" ht="15.75" hidden="1" x14ac:dyDescent="0.25">
      <c r="A213" s="42" t="str">
        <v>qqqqqqqq</v>
      </c>
      <c r="B213" s="43" t="s">
        <v>32</v>
      </c>
      <c r="C213" s="43" t="s">
        <v>33</v>
      </c>
      <c r="D213" s="142"/>
      <c r="E213" s="44">
        <f t="shared" si="30"/>
        <v>0</v>
      </c>
      <c r="F213" s="44">
        <f>SUMIFS(ProductionLines!$H:$H,ProductionLines!$C:$C,'Daily Pork Products Stocks'!$B213,ProductionLines!$K:$K,'Daily Pork Products Stocks'!$A213,ProductionLines!$E:$E,"&lt;&gt;Intake")</f>
        <v>0</v>
      </c>
      <c r="G213" s="57"/>
      <c r="H213" s="44">
        <f>SUMIFS(ProductionLines!$H:$H,ProductionLines!$C:$C,'Daily Pork Products Stocks'!$B213,ProductionLines!$K:$K,'Daily Pork Products Stocks'!$A213,ProductionLines!$E:$E,"Intake")</f>
        <v>0</v>
      </c>
      <c r="I213" s="148"/>
      <c r="J213" s="148"/>
      <c r="K213" s="148"/>
      <c r="L213" s="152"/>
      <c r="M213" s="44">
        <f>SUMIFS(TransfersEntries!$F:$F,TransfersEntries!$B:$B,$B213,TransfersEntries!$L:$L,"&gt;="&amp;'Daily Pork Products Stocks'!A213+0.25,TransfersEntries!$L:$L,"&lt;="&amp;'Daily Pork Products Stocks'!A213+1.25,TransfersEntries!$D:$D,"2055")</f>
        <v>0</v>
      </c>
      <c r="N213" s="44">
        <f>SUMIFS(TransfersEntries!$F:$F,TransfersEntries!$B:$B,INDEX(ItemTable!$A:$A,MATCH('Daily Pork Products Stocks'!B213,ItemTable!$B:$B,0)),TransfersEntries!$L:$L,"&gt;="&amp;'Daily Pork Products Stocks'!A213+0.25,TransfersEntries!$L:$L,"&lt;="&amp;'Daily Pork Products Stocks'!A213+1.25,TransfersEntries!$D:$D,"3535")</f>
        <v>0</v>
      </c>
      <c r="O213" s="44">
        <f>SUMIFS(TransfersEntries!$F:$F,TransfersEntries!$B:$B,INDEX(ItemTable!$A:$A,MATCH('Daily Pork Products Stocks'!B213,ItemTable!$B:$B,0)),TransfersEntries!$L:$L,"&gt;="&amp;'Daily Pork Products Stocks'!A213+0.25,TransfersEntries!$L:$L,"&lt;="&amp;'Daily Pork Products Stocks'!A213+1.25,TransfersEntries!$D:$D,"3600")</f>
        <v>0</v>
      </c>
      <c r="P213" s="44">
        <f t="shared" si="31"/>
        <v>0</v>
      </c>
      <c r="Q213" s="44">
        <f t="shared" si="32"/>
        <v>0</v>
      </c>
      <c r="R213" s="148"/>
      <c r="S213" s="148"/>
      <c r="T213" s="44">
        <f t="shared" si="28"/>
        <v>0</v>
      </c>
      <c r="U213" s="44">
        <f t="shared" si="33"/>
        <v>0</v>
      </c>
      <c r="V213" s="44">
        <f t="shared" si="34"/>
        <v>0</v>
      </c>
      <c r="W213" s="51" t="str">
        <f t="shared" si="29"/>
        <v>Inactive</v>
      </c>
      <c r="X213" s="44"/>
    </row>
    <row r="214" spans="1:24" ht="15.75" hidden="1" x14ac:dyDescent="0.25">
      <c r="A214" s="42" t="str">
        <v>qqqqqqqq</v>
      </c>
      <c r="B214" s="43" t="s">
        <v>34</v>
      </c>
      <c r="C214" s="43" t="s">
        <v>35</v>
      </c>
      <c r="D214" s="142"/>
      <c r="E214" s="44">
        <f t="shared" si="30"/>
        <v>0</v>
      </c>
      <c r="F214" s="44">
        <f>SUMIFS(ProductionLines!$H:$H,ProductionLines!$C:$C,'Daily Pork Products Stocks'!$B214,ProductionLines!$K:$K,'Daily Pork Products Stocks'!$A214,ProductionLines!$E:$E,"&lt;&gt;Intake")</f>
        <v>0</v>
      </c>
      <c r="G214" s="57"/>
      <c r="H214" s="44">
        <f>SUMIFS(ProductionLines!$H:$H,ProductionLines!$C:$C,'Daily Pork Products Stocks'!$B214,ProductionLines!$K:$K,'Daily Pork Products Stocks'!$A214,ProductionLines!$E:$E,"Intake")</f>
        <v>0</v>
      </c>
      <c r="I214" s="148"/>
      <c r="J214" s="148"/>
      <c r="K214" s="148"/>
      <c r="L214" s="152"/>
      <c r="M214" s="44">
        <f>SUMIFS(TransfersEntries!$F:$F,TransfersEntries!$B:$B,$B214,TransfersEntries!$L:$L,"&gt;="&amp;'Daily Pork Products Stocks'!A214+0.25,TransfersEntries!$L:$L,"&lt;="&amp;'Daily Pork Products Stocks'!A214+1.25,TransfersEntries!$D:$D,"2055")</f>
        <v>0</v>
      </c>
      <c r="N214" s="44">
        <f>SUMIFS(TransfersEntries!$F:$F,TransfersEntries!$B:$B,INDEX(ItemTable!$A:$A,MATCH('Daily Pork Products Stocks'!B214,ItemTable!$B:$B,0)),TransfersEntries!$L:$L,"&gt;="&amp;'Daily Pork Products Stocks'!A214+0.25,TransfersEntries!$L:$L,"&lt;="&amp;'Daily Pork Products Stocks'!A214+1.25,TransfersEntries!$D:$D,"3535")</f>
        <v>0</v>
      </c>
      <c r="O214" s="44">
        <f>SUMIFS(TransfersEntries!$F:$F,TransfersEntries!$B:$B,INDEX(ItemTable!$A:$A,MATCH('Daily Pork Products Stocks'!B214,ItemTable!$B:$B,0)),TransfersEntries!$L:$L,"&gt;="&amp;'Daily Pork Products Stocks'!A214+0.25,TransfersEntries!$L:$L,"&lt;="&amp;'Daily Pork Products Stocks'!A214+1.25,TransfersEntries!$D:$D,"3600")</f>
        <v>0</v>
      </c>
      <c r="P214" s="44">
        <f t="shared" si="31"/>
        <v>0</v>
      </c>
      <c r="Q214" s="44">
        <f t="shared" si="32"/>
        <v>0</v>
      </c>
      <c r="R214" s="148"/>
      <c r="S214" s="148"/>
      <c r="T214" s="44">
        <f t="shared" si="28"/>
        <v>0</v>
      </c>
      <c r="U214" s="44">
        <f t="shared" si="33"/>
        <v>0</v>
      </c>
      <c r="V214" s="44">
        <f t="shared" si="34"/>
        <v>0</v>
      </c>
      <c r="W214" s="51" t="str">
        <f t="shared" si="29"/>
        <v>Inactive</v>
      </c>
      <c r="X214" s="44"/>
    </row>
    <row r="215" spans="1:24" ht="15.75" hidden="1" x14ac:dyDescent="0.25">
      <c r="A215" s="42" t="str">
        <v>qqqqqqqq</v>
      </c>
      <c r="B215" s="43" t="s">
        <v>38</v>
      </c>
      <c r="C215" s="43" t="s">
        <v>39</v>
      </c>
      <c r="D215" s="142"/>
      <c r="E215" s="44">
        <f t="shared" si="30"/>
        <v>0</v>
      </c>
      <c r="F215" s="44">
        <f>SUMIFS(ProductionLines!$H:$H,ProductionLines!$C:$C,'Daily Pork Products Stocks'!$B215,ProductionLines!$K:$K,'Daily Pork Products Stocks'!$A215,ProductionLines!$E:$E,"&lt;&gt;Intake")</f>
        <v>0</v>
      </c>
      <c r="G215" s="57"/>
      <c r="H215" s="44">
        <f>SUMIFS(ProductionLines!$H:$H,ProductionLines!$C:$C,'Daily Pork Products Stocks'!$B215,ProductionLines!$K:$K,'Daily Pork Products Stocks'!$A215,ProductionLines!$E:$E,"Intake")</f>
        <v>0</v>
      </c>
      <c r="I215" s="148"/>
      <c r="J215" s="148"/>
      <c r="K215" s="148"/>
      <c r="L215" s="152"/>
      <c r="M215" s="44">
        <f>SUMIFS(TransfersEntries!$F:$F,TransfersEntries!$B:$B,$B215,TransfersEntries!$L:$L,"&gt;="&amp;'Daily Pork Products Stocks'!A215+0.25,TransfersEntries!$L:$L,"&lt;="&amp;'Daily Pork Products Stocks'!A215+1.25,TransfersEntries!$D:$D,"2055")</f>
        <v>0</v>
      </c>
      <c r="N215" s="44">
        <f>SUMIFS(TransfersEntries!$F:$F,TransfersEntries!$B:$B,INDEX(ItemTable!$A:$A,MATCH('Daily Pork Products Stocks'!B215,ItemTable!$B:$B,0)),TransfersEntries!$L:$L,"&gt;="&amp;'Daily Pork Products Stocks'!A215+0.25,TransfersEntries!$L:$L,"&lt;="&amp;'Daily Pork Products Stocks'!A215+1.25,TransfersEntries!$D:$D,"3535")</f>
        <v>0</v>
      </c>
      <c r="O215" s="44">
        <f>SUMIFS(TransfersEntries!$F:$F,TransfersEntries!$B:$B,INDEX(ItemTable!$A:$A,MATCH('Daily Pork Products Stocks'!B215,ItemTable!$B:$B,0)),TransfersEntries!$L:$L,"&gt;="&amp;'Daily Pork Products Stocks'!A215+0.25,TransfersEntries!$L:$L,"&lt;="&amp;'Daily Pork Products Stocks'!A215+1.25,TransfersEntries!$D:$D,"3600")</f>
        <v>0</v>
      </c>
      <c r="P215" s="44">
        <f t="shared" si="31"/>
        <v>0</v>
      </c>
      <c r="Q215" s="44">
        <f t="shared" si="32"/>
        <v>0</v>
      </c>
      <c r="R215" s="148"/>
      <c r="S215" s="148"/>
      <c r="T215" s="44">
        <f t="shared" si="28"/>
        <v>0</v>
      </c>
      <c r="U215" s="44">
        <f t="shared" si="33"/>
        <v>0</v>
      </c>
      <c r="V215" s="44">
        <f t="shared" si="34"/>
        <v>0</v>
      </c>
      <c r="W215" s="51" t="str">
        <f t="shared" si="29"/>
        <v>Inactive</v>
      </c>
      <c r="X215" s="44"/>
    </row>
    <row r="216" spans="1:24" ht="15.75" hidden="1" x14ac:dyDescent="0.25">
      <c r="A216" s="42" t="str">
        <v>qqqqqqqq</v>
      </c>
      <c r="B216" s="43" t="s">
        <v>40</v>
      </c>
      <c r="C216" s="43" t="s">
        <v>41</v>
      </c>
      <c r="D216" s="142"/>
      <c r="E216" s="44">
        <f t="shared" si="30"/>
        <v>0</v>
      </c>
      <c r="F216" s="44">
        <f>SUMIFS(ProductionLines!$H:$H,ProductionLines!$C:$C,'Daily Pork Products Stocks'!$B216,ProductionLines!$K:$K,'Daily Pork Products Stocks'!$A216,ProductionLines!$E:$E,"&lt;&gt;Intake")</f>
        <v>0</v>
      </c>
      <c r="G216" s="57"/>
      <c r="H216" s="44">
        <f>SUMIFS(ProductionLines!$H:$H,ProductionLines!$C:$C,'Daily Pork Products Stocks'!$B216,ProductionLines!$K:$K,'Daily Pork Products Stocks'!$A216,ProductionLines!$E:$E,"Intake")</f>
        <v>0</v>
      </c>
      <c r="I216" s="148"/>
      <c r="J216" s="148"/>
      <c r="K216" s="148"/>
      <c r="L216" s="152"/>
      <c r="M216" s="44">
        <f>SUMIFS(TransfersEntries!$F:$F,TransfersEntries!$B:$B,$B216,TransfersEntries!$L:$L,"&gt;="&amp;'Daily Pork Products Stocks'!A216+0.25,TransfersEntries!$L:$L,"&lt;="&amp;'Daily Pork Products Stocks'!A216+1.25,TransfersEntries!$D:$D,"2055")</f>
        <v>0</v>
      </c>
      <c r="N216" s="44">
        <f>SUMIFS(TransfersEntries!$F:$F,TransfersEntries!$B:$B,INDEX(ItemTable!$A:$A,MATCH('Daily Pork Products Stocks'!B216,ItemTable!$B:$B,0)),TransfersEntries!$L:$L,"&gt;="&amp;'Daily Pork Products Stocks'!A216+0.25,TransfersEntries!$L:$L,"&lt;="&amp;'Daily Pork Products Stocks'!A216+1.25,TransfersEntries!$D:$D,"3535")</f>
        <v>0</v>
      </c>
      <c r="O216" s="44">
        <f>SUMIFS(TransfersEntries!$F:$F,TransfersEntries!$B:$B,INDEX(ItemTable!$A:$A,MATCH('Daily Pork Products Stocks'!B216,ItemTable!$B:$B,0)),TransfersEntries!$L:$L,"&gt;="&amp;'Daily Pork Products Stocks'!A216+0.25,TransfersEntries!$L:$L,"&lt;="&amp;'Daily Pork Products Stocks'!A216+1.25,TransfersEntries!$D:$D,"3600")</f>
        <v>0</v>
      </c>
      <c r="P216" s="44">
        <f t="shared" si="31"/>
        <v>0</v>
      </c>
      <c r="Q216" s="44">
        <f t="shared" si="32"/>
        <v>0</v>
      </c>
      <c r="R216" s="148"/>
      <c r="S216" s="148"/>
      <c r="T216" s="44">
        <f t="shared" si="28"/>
        <v>0</v>
      </c>
      <c r="U216" s="44">
        <f t="shared" si="33"/>
        <v>0</v>
      </c>
      <c r="V216" s="44">
        <f t="shared" si="34"/>
        <v>0</v>
      </c>
      <c r="W216" s="51" t="str">
        <f t="shared" si="29"/>
        <v>Inactive</v>
      </c>
      <c r="X216" s="44"/>
    </row>
    <row r="217" spans="1:24" ht="15.75" hidden="1" x14ac:dyDescent="0.25">
      <c r="A217" s="42" t="str">
        <v>qqqqqqqq</v>
      </c>
      <c r="B217" s="43" t="s">
        <v>42</v>
      </c>
      <c r="C217" s="43" t="s">
        <v>43</v>
      </c>
      <c r="D217" s="142"/>
      <c r="E217" s="44">
        <f t="shared" si="30"/>
        <v>0</v>
      </c>
      <c r="F217" s="44">
        <f>SUMIFS(ProductionLines!$H:$H,ProductionLines!$C:$C,'Daily Pork Products Stocks'!$B217,ProductionLines!$K:$K,'Daily Pork Products Stocks'!$A217,ProductionLines!$E:$E,"&lt;&gt;Intake")</f>
        <v>0</v>
      </c>
      <c r="G217" s="57"/>
      <c r="H217" s="44">
        <f>SUMIFS(ProductionLines!$H:$H,ProductionLines!$C:$C,'Daily Pork Products Stocks'!$B217,ProductionLines!$K:$K,'Daily Pork Products Stocks'!$A217,ProductionLines!$E:$E,"Intake")</f>
        <v>0</v>
      </c>
      <c r="I217" s="148"/>
      <c r="J217" s="148"/>
      <c r="K217" s="148"/>
      <c r="L217" s="152"/>
      <c r="M217" s="44">
        <f>SUMIFS(TransfersEntries!$F:$F,TransfersEntries!$B:$B,$B217,TransfersEntries!$L:$L,"&gt;="&amp;'Daily Pork Products Stocks'!A217+0.25,TransfersEntries!$L:$L,"&lt;="&amp;'Daily Pork Products Stocks'!A217+1.25,TransfersEntries!$D:$D,"2055")</f>
        <v>0</v>
      </c>
      <c r="N217" s="44">
        <f>SUMIFS(TransfersEntries!$F:$F,TransfersEntries!$B:$B,INDEX(ItemTable!$A:$A,MATCH('Daily Pork Products Stocks'!B217,ItemTable!$B:$B,0)),TransfersEntries!$L:$L,"&gt;="&amp;'Daily Pork Products Stocks'!A217+0.25,TransfersEntries!$L:$L,"&lt;="&amp;'Daily Pork Products Stocks'!A217+1.25,TransfersEntries!$D:$D,"3535")</f>
        <v>0</v>
      </c>
      <c r="O217" s="44">
        <f>SUMIFS(TransfersEntries!$F:$F,TransfersEntries!$B:$B,INDEX(ItemTable!$A:$A,MATCH('Daily Pork Products Stocks'!B217,ItemTable!$B:$B,0)),TransfersEntries!$L:$L,"&gt;="&amp;'Daily Pork Products Stocks'!A217+0.25,TransfersEntries!$L:$L,"&lt;="&amp;'Daily Pork Products Stocks'!A217+1.25,TransfersEntries!$D:$D,"3600")</f>
        <v>0</v>
      </c>
      <c r="P217" s="44">
        <f t="shared" si="31"/>
        <v>0</v>
      </c>
      <c r="Q217" s="44">
        <f t="shared" si="32"/>
        <v>0</v>
      </c>
      <c r="R217" s="148"/>
      <c r="S217" s="148"/>
      <c r="T217" s="44">
        <f t="shared" si="28"/>
        <v>0</v>
      </c>
      <c r="U217" s="44">
        <f t="shared" si="33"/>
        <v>0</v>
      </c>
      <c r="V217" s="44">
        <f t="shared" si="34"/>
        <v>0</v>
      </c>
      <c r="W217" s="51" t="str">
        <f t="shared" si="29"/>
        <v>Inactive</v>
      </c>
      <c r="X217" s="44"/>
    </row>
    <row r="218" spans="1:24" ht="15.75" hidden="1" x14ac:dyDescent="0.25">
      <c r="A218" s="42" t="str">
        <v>qqqqqqqq</v>
      </c>
      <c r="B218" s="47" t="s">
        <v>55</v>
      </c>
      <c r="C218" s="47" t="s">
        <v>56</v>
      </c>
      <c r="D218" s="142"/>
      <c r="E218" s="44">
        <f>D218</f>
        <v>0</v>
      </c>
      <c r="F218" s="44">
        <f>SUMIFS(ProductionLines!$H:$H,ProductionLines!$C:$C,'Daily Pork Products Stocks'!$B218,ProductionLines!$K:$K,'Daily Pork Products Stocks'!$A218,ProductionLines!$E:$E,"&lt;&gt;Intake")</f>
        <v>0</v>
      </c>
      <c r="G218" s="57"/>
      <c r="H218" s="44">
        <f>SUMIFS(ProductionLines!$H:$H,ProductionLines!$C:$C,'Daily Pork Products Stocks'!$B218,ProductionLines!$K:$K,'Daily Pork Products Stocks'!$A218,ProductionLines!$E:$E,"Intake")</f>
        <v>0</v>
      </c>
      <c r="I218" s="148"/>
      <c r="J218" s="148"/>
      <c r="K218" s="148"/>
      <c r="L218" s="152"/>
      <c r="M218" s="44">
        <f>SUMIFS(TransfersEntries!$F:$F,TransfersEntries!$B:$B,$B218,TransfersEntries!$L:$L,"&gt;="&amp;'Daily Pork Products Stocks'!A218+0.25,TransfersEntries!$L:$L,"&lt;="&amp;'Daily Pork Products Stocks'!A218+1.25,TransfersEntries!$D:$D,"2055")</f>
        <v>0</v>
      </c>
      <c r="N218" s="44">
        <f>SUMIFS(TransfersEntries!$F:$F,TransfersEntries!$B:$B,INDEX(ItemTable!$A:$A,MATCH('Daily Pork Products Stocks'!B218,ItemTable!$B:$B,0)),TransfersEntries!$L:$L,"&gt;="&amp;'Daily Pork Products Stocks'!A218+0.25,TransfersEntries!$L:$L,"&lt;="&amp;'Daily Pork Products Stocks'!A218+1.25,TransfersEntries!$D:$D,"3535")</f>
        <v>0</v>
      </c>
      <c r="O218" s="44">
        <f>SUMIFS(TransfersEntries!$F:$F,TransfersEntries!$B:$B,INDEX(ItemTable!$A:$A,MATCH('Daily Pork Products Stocks'!B218,ItemTable!$B:$B,0)),TransfersEntries!$L:$L,"&gt;="&amp;'Daily Pork Products Stocks'!A218+0.25,TransfersEntries!$L:$L,"&lt;="&amp;'Daily Pork Products Stocks'!A218+1.25,TransfersEntries!$D:$D,"3600")</f>
        <v>0</v>
      </c>
      <c r="P218" s="44">
        <f>D218+F218+G218-SUM(H218:O218)</f>
        <v>0</v>
      </c>
      <c r="Q218" s="44">
        <f>E218+F218+G218-SUM(H218:O218)</f>
        <v>0</v>
      </c>
      <c r="R218" s="148"/>
      <c r="S218" s="148"/>
      <c r="T218" s="44">
        <f>R218+S218</f>
        <v>0</v>
      </c>
      <c r="U218" s="44">
        <f>T218-P218</f>
        <v>0</v>
      </c>
      <c r="V218" s="44">
        <f>T218-Q218</f>
        <v>0</v>
      </c>
      <c r="W218" s="51" t="str">
        <f>IF(SUM(ABS(D218),ABS(E218),ABS(F218),ABS(G218),ABS(H218),ABS(I218),ABS(J218),ABS(K218),ABS(L218),ABS(M218),ABS(N218),ABS(O218),ABS(P218),ABS(Q218),ABS(R218),ABS(S218),ABS(T218))=0,"Inactive","Active")</f>
        <v>Inactive</v>
      </c>
      <c r="X218" s="44"/>
    </row>
    <row r="219" spans="1:24" ht="15.75" hidden="1" x14ac:dyDescent="0.25">
      <c r="A219" s="42" t="str">
        <v>qqqqqqqq</v>
      </c>
      <c r="B219" s="43" t="s">
        <v>78</v>
      </c>
      <c r="C219" s="43" t="s">
        <v>79</v>
      </c>
      <c r="D219" s="142"/>
      <c r="E219" s="44">
        <f t="shared" si="30"/>
        <v>0</v>
      </c>
      <c r="F219" s="44">
        <f>SUMIFS(ProductionLines!$H:$H,ProductionLines!$C:$C,'Daily Pork Products Stocks'!$B219,ProductionLines!$K:$K,'Daily Pork Products Stocks'!$A219,ProductionLines!$E:$E,"&lt;&gt;Intake")</f>
        <v>0</v>
      </c>
      <c r="G219" s="57"/>
      <c r="H219" s="44">
        <f>SUMIFS(ProductionLines!$H:$H,ProductionLines!$C:$C,'Daily Pork Products Stocks'!$B219,ProductionLines!$K:$K,'Daily Pork Products Stocks'!$A219,ProductionLines!$E:$E,"Intake")</f>
        <v>0</v>
      </c>
      <c r="I219" s="148"/>
      <c r="J219" s="148"/>
      <c r="K219" s="148"/>
      <c r="L219" s="152"/>
      <c r="M219" s="44">
        <f>SUMIFS(TransfersEntries!$F:$F,TransfersEntries!$B:$B,$B219,TransfersEntries!$L:$L,"&gt;="&amp;'Daily Pork Products Stocks'!A219+0.25,TransfersEntries!$L:$L,"&lt;="&amp;'Daily Pork Products Stocks'!A219+1.25,TransfersEntries!$D:$D,"2055")</f>
        <v>0</v>
      </c>
      <c r="N219" s="44">
        <f>SUMIFS(TransfersEntries!$F:$F,TransfersEntries!$B:$B,INDEX(ItemTable!$A:$A,MATCH('Daily Pork Products Stocks'!B219,ItemTable!$B:$B,0)),TransfersEntries!$L:$L,"&gt;="&amp;'Daily Pork Products Stocks'!A219+0.25,TransfersEntries!$L:$L,"&lt;="&amp;'Daily Pork Products Stocks'!A219+1.25,TransfersEntries!$D:$D,"3535")</f>
        <v>0</v>
      </c>
      <c r="O219" s="44">
        <f>SUMIFS(TransfersEntries!$F:$F,TransfersEntries!$B:$B,INDEX(ItemTable!$A:$A,MATCH('Daily Pork Products Stocks'!B219,ItemTable!$B:$B,0)),TransfersEntries!$L:$L,"&gt;="&amp;'Daily Pork Products Stocks'!A219+0.25,TransfersEntries!$L:$L,"&lt;="&amp;'Daily Pork Products Stocks'!A219+1.25,TransfersEntries!$D:$D,"3600")</f>
        <v>0</v>
      </c>
      <c r="P219" s="44">
        <f t="shared" si="31"/>
        <v>0</v>
      </c>
      <c r="Q219" s="44">
        <f t="shared" si="32"/>
        <v>0</v>
      </c>
      <c r="R219" s="148"/>
      <c r="S219" s="148"/>
      <c r="T219" s="44">
        <f t="shared" si="28"/>
        <v>0</v>
      </c>
      <c r="U219" s="44">
        <f t="shared" si="33"/>
        <v>0</v>
      </c>
      <c r="V219" s="44">
        <f t="shared" si="34"/>
        <v>0</v>
      </c>
      <c r="W219" s="51" t="str">
        <f t="shared" si="29"/>
        <v>Inactive</v>
      </c>
      <c r="X219" s="44"/>
    </row>
    <row r="220" spans="1:24" ht="15.75" hidden="1" x14ac:dyDescent="0.25">
      <c r="A220" s="42" t="str">
        <v>qqqqqqqq</v>
      </c>
      <c r="B220" s="45" t="s">
        <v>114</v>
      </c>
      <c r="C220" s="45" t="s">
        <v>115</v>
      </c>
      <c r="D220" s="142"/>
      <c r="E220" s="44">
        <f t="shared" si="30"/>
        <v>0</v>
      </c>
      <c r="F220" s="44">
        <f>SUMIFS(ProductionLines!$H:$H,ProductionLines!$C:$C,'Daily Pork Products Stocks'!$B220,ProductionLines!$K:$K,'Daily Pork Products Stocks'!$A220,ProductionLines!$E:$E,"&lt;&gt;Intake")</f>
        <v>0</v>
      </c>
      <c r="G220" s="57"/>
      <c r="H220" s="44">
        <f>SUMIFS(ProductionLines!$H:$H,ProductionLines!$C:$C,'Daily Pork Products Stocks'!$B220,ProductionLines!$K:$K,'Daily Pork Products Stocks'!$A220,ProductionLines!$E:$E,"Intake")</f>
        <v>0</v>
      </c>
      <c r="I220" s="148"/>
      <c r="J220" s="148"/>
      <c r="K220" s="148"/>
      <c r="L220" s="152"/>
      <c r="M220" s="44">
        <f>SUMIFS(TransfersEntries!$F:$F,TransfersEntries!$B:$B,$B220,TransfersEntries!$L:$L,"&gt;="&amp;'Daily Pork Products Stocks'!A220+0.25,TransfersEntries!$L:$L,"&lt;="&amp;'Daily Pork Products Stocks'!A220+1.25,TransfersEntries!$D:$D,"2055")</f>
        <v>0</v>
      </c>
      <c r="N220" s="44">
        <f>SUMIFS(TransfersEntries!$F:$F,TransfersEntries!$B:$B,INDEX(ItemTable!$A:$A,MATCH('Daily Pork Products Stocks'!B220,ItemTable!$B:$B,0)),TransfersEntries!$L:$L,"&gt;="&amp;'Daily Pork Products Stocks'!A220+0.25,TransfersEntries!$L:$L,"&lt;="&amp;'Daily Pork Products Stocks'!A220+1.25,TransfersEntries!$D:$D,"3535")</f>
        <v>0</v>
      </c>
      <c r="O220" s="44">
        <f>SUMIFS(TransfersEntries!$F:$F,TransfersEntries!$B:$B,INDEX(ItemTable!$A:$A,MATCH('Daily Pork Products Stocks'!B220,ItemTable!$B:$B,0)),TransfersEntries!$L:$L,"&gt;="&amp;'Daily Pork Products Stocks'!A220+0.25,TransfersEntries!$L:$L,"&lt;="&amp;'Daily Pork Products Stocks'!A220+1.25,TransfersEntries!$D:$D,"3600")</f>
        <v>0</v>
      </c>
      <c r="P220" s="44">
        <f t="shared" si="31"/>
        <v>0</v>
      </c>
      <c r="Q220" s="44">
        <f t="shared" si="32"/>
        <v>0</v>
      </c>
      <c r="R220" s="148"/>
      <c r="S220" s="148"/>
      <c r="T220" s="44">
        <f t="shared" si="28"/>
        <v>0</v>
      </c>
      <c r="U220" s="44">
        <f t="shared" si="33"/>
        <v>0</v>
      </c>
      <c r="V220" s="44">
        <f t="shared" si="34"/>
        <v>0</v>
      </c>
      <c r="W220" s="51" t="str">
        <f t="shared" si="29"/>
        <v>Inactive</v>
      </c>
      <c r="X220" s="44"/>
    </row>
    <row r="221" spans="1:24" ht="15.75" hidden="1" x14ac:dyDescent="0.25">
      <c r="A221" s="42" t="str">
        <v>qqqqqqqq</v>
      </c>
      <c r="B221" s="45" t="s">
        <v>82</v>
      </c>
      <c r="C221" s="45" t="s">
        <v>83</v>
      </c>
      <c r="D221" s="142"/>
      <c r="E221" s="44">
        <f t="shared" si="30"/>
        <v>0</v>
      </c>
      <c r="F221" s="44">
        <f>SUMIFS(ProductionLines!$H:$H,ProductionLines!$C:$C,'Daily Pork Products Stocks'!$B221,ProductionLines!$K:$K,'Daily Pork Products Stocks'!$A221,ProductionLines!$E:$E,"&lt;&gt;Intake")</f>
        <v>0</v>
      </c>
      <c r="G221" s="57"/>
      <c r="H221" s="44">
        <f>SUMIFS(ProductionLines!$H:$H,ProductionLines!$C:$C,'Daily Pork Products Stocks'!$B221,ProductionLines!$K:$K,'Daily Pork Products Stocks'!$A221,ProductionLines!$E:$E,"Intake")</f>
        <v>0</v>
      </c>
      <c r="I221" s="148"/>
      <c r="J221" s="148"/>
      <c r="K221" s="148"/>
      <c r="L221" s="152"/>
      <c r="M221" s="44">
        <f>SUMIFS(TransfersEntries!$F:$F,TransfersEntries!$B:$B,$B221,TransfersEntries!$L:$L,"&gt;="&amp;'Daily Pork Products Stocks'!A221+0.25,TransfersEntries!$L:$L,"&lt;="&amp;'Daily Pork Products Stocks'!A221+1.25,TransfersEntries!$D:$D,"2055")</f>
        <v>0</v>
      </c>
      <c r="N221" s="44">
        <f>SUMIFS(TransfersEntries!$F:$F,TransfersEntries!$B:$B,INDEX(ItemTable!$A:$A,MATCH('Daily Pork Products Stocks'!B221,ItemTable!$B:$B,0)),TransfersEntries!$L:$L,"&gt;="&amp;'Daily Pork Products Stocks'!A221+0.25,TransfersEntries!$L:$L,"&lt;="&amp;'Daily Pork Products Stocks'!A221+1.25,TransfersEntries!$D:$D,"3535")</f>
        <v>0</v>
      </c>
      <c r="O221" s="44">
        <f>SUMIFS(TransfersEntries!$F:$F,TransfersEntries!$B:$B,INDEX(ItemTable!$A:$A,MATCH('Daily Pork Products Stocks'!B221,ItemTable!$B:$B,0)),TransfersEntries!$L:$L,"&gt;="&amp;'Daily Pork Products Stocks'!A221+0.25,TransfersEntries!$L:$L,"&lt;="&amp;'Daily Pork Products Stocks'!A221+1.25,TransfersEntries!$D:$D,"3600")</f>
        <v>0</v>
      </c>
      <c r="P221" s="44">
        <f t="shared" si="31"/>
        <v>0</v>
      </c>
      <c r="Q221" s="44">
        <f t="shared" si="32"/>
        <v>0</v>
      </c>
      <c r="R221" s="148"/>
      <c r="S221" s="148"/>
      <c r="T221" s="44">
        <f t="shared" si="28"/>
        <v>0</v>
      </c>
      <c r="U221" s="44">
        <f t="shared" si="33"/>
        <v>0</v>
      </c>
      <c r="V221" s="44">
        <f t="shared" si="34"/>
        <v>0</v>
      </c>
      <c r="W221" s="51" t="str">
        <f t="shared" si="29"/>
        <v>Inactive</v>
      </c>
      <c r="X221" s="44"/>
    </row>
    <row r="222" spans="1:24" ht="15.75" hidden="1" x14ac:dyDescent="0.25">
      <c r="A222" s="42" t="str">
        <v>qqqqqqqq</v>
      </c>
      <c r="B222" s="47" t="s">
        <v>53</v>
      </c>
      <c r="C222" s="47" t="s">
        <v>54</v>
      </c>
      <c r="D222" s="142"/>
      <c r="E222" s="44">
        <f t="shared" si="30"/>
        <v>0</v>
      </c>
      <c r="F222" s="44">
        <f>SUMIFS(ProductionLines!$H:$H,ProductionLines!$C:$C,'Daily Pork Products Stocks'!$B222,ProductionLines!$K:$K,'Daily Pork Products Stocks'!$A222,ProductionLines!$E:$E,"&lt;&gt;Intake")</f>
        <v>0</v>
      </c>
      <c r="G222" s="57"/>
      <c r="H222" s="44">
        <f>SUMIFS(ProductionLines!$H:$H,ProductionLines!$C:$C,'Daily Pork Products Stocks'!$B222,ProductionLines!$K:$K,'Daily Pork Products Stocks'!$A222,ProductionLines!$E:$E,"Intake")</f>
        <v>0</v>
      </c>
      <c r="I222" s="148"/>
      <c r="J222" s="148"/>
      <c r="K222" s="148"/>
      <c r="L222" s="152"/>
      <c r="M222" s="44">
        <f>SUMIFS(TransfersEntries!$F:$F,TransfersEntries!$B:$B,$B222,TransfersEntries!$L:$L,"&gt;="&amp;'Daily Pork Products Stocks'!A222+0.25,TransfersEntries!$L:$L,"&lt;="&amp;'Daily Pork Products Stocks'!A222+1.25,TransfersEntries!$D:$D,"2055")</f>
        <v>0</v>
      </c>
      <c r="N222" s="44">
        <f>SUMIFS(TransfersEntries!$F:$F,TransfersEntries!$B:$B,INDEX(ItemTable!$A:$A,MATCH('Daily Pork Products Stocks'!B222,ItemTable!$B:$B,0)),TransfersEntries!$L:$L,"&gt;="&amp;'Daily Pork Products Stocks'!A222+0.25,TransfersEntries!$L:$L,"&lt;="&amp;'Daily Pork Products Stocks'!A222+1.25,TransfersEntries!$D:$D,"3535")</f>
        <v>0</v>
      </c>
      <c r="O222" s="44">
        <f>SUMIFS(TransfersEntries!$F:$F,TransfersEntries!$B:$B,INDEX(ItemTable!$A:$A,MATCH('Daily Pork Products Stocks'!B222,ItemTable!$B:$B,0)),TransfersEntries!$L:$L,"&gt;="&amp;'Daily Pork Products Stocks'!A222+0.25,TransfersEntries!$L:$L,"&lt;="&amp;'Daily Pork Products Stocks'!A222+1.25,TransfersEntries!$D:$D,"3600")</f>
        <v>0</v>
      </c>
      <c r="P222" s="44">
        <f t="shared" si="31"/>
        <v>0</v>
      </c>
      <c r="Q222" s="44">
        <f t="shared" si="32"/>
        <v>0</v>
      </c>
      <c r="R222" s="148"/>
      <c r="S222" s="148"/>
      <c r="T222" s="44">
        <f t="shared" si="28"/>
        <v>0</v>
      </c>
      <c r="U222" s="44">
        <f t="shared" si="33"/>
        <v>0</v>
      </c>
      <c r="V222" s="44">
        <f t="shared" si="34"/>
        <v>0</v>
      </c>
      <c r="W222" s="51" t="str">
        <f t="shared" si="29"/>
        <v>Inactive</v>
      </c>
      <c r="X222" s="44"/>
    </row>
    <row r="223" spans="1:24" ht="15.75" hidden="1" x14ac:dyDescent="0.25">
      <c r="A223" s="42" t="str">
        <v>qqqqqqqq</v>
      </c>
      <c r="B223" s="47" t="s">
        <v>1534</v>
      </c>
      <c r="C223" s="47" t="s">
        <v>1535</v>
      </c>
      <c r="D223" s="142"/>
      <c r="E223" s="44">
        <f>D223</f>
        <v>0</v>
      </c>
      <c r="F223" s="44">
        <f>SUMIFS(ProductionLines!$H:$H,ProductionLines!$C:$C,'Daily Pork Products Stocks'!$B223,ProductionLines!$K:$K,'Daily Pork Products Stocks'!$A223,ProductionLines!$E:$E,"&lt;&gt;Intake")</f>
        <v>0</v>
      </c>
      <c r="G223" s="57"/>
      <c r="H223" s="44">
        <f>SUMIFS(ProductionLines!$H:$H,ProductionLines!$C:$C,'Daily Pork Products Stocks'!$B223,ProductionLines!$K:$K,'Daily Pork Products Stocks'!$A223,ProductionLines!$E:$E,"Intake")</f>
        <v>0</v>
      </c>
      <c r="I223" s="148"/>
      <c r="J223" s="148"/>
      <c r="K223" s="148"/>
      <c r="L223" s="152"/>
      <c r="M223" s="44">
        <f>SUMIFS(TransfersEntries!$F:$F,TransfersEntries!$B:$B,$B223,TransfersEntries!$L:$L,"&gt;="&amp;'Daily Pork Products Stocks'!A223+0.25,TransfersEntries!$L:$L,"&lt;="&amp;'Daily Pork Products Stocks'!A223+1.25,TransfersEntries!$D:$D,"2055")</f>
        <v>0</v>
      </c>
      <c r="N223" s="44">
        <f>SUMIFS(TransfersEntries!$F:$F,TransfersEntries!$B:$B,INDEX(ItemTable!$A:$A,MATCH('Daily Pork Products Stocks'!B223,ItemTable!$B:$B,0)),TransfersEntries!$L:$L,"&gt;="&amp;'Daily Pork Products Stocks'!A223+0.25,TransfersEntries!$L:$L,"&lt;="&amp;'Daily Pork Products Stocks'!A223+1.25,TransfersEntries!$D:$D,"3535")</f>
        <v>0</v>
      </c>
      <c r="O223" s="44">
        <f>SUMIFS(TransfersEntries!$F:$F,TransfersEntries!$B:$B,INDEX(ItemTable!$A:$A,MATCH('Daily Pork Products Stocks'!B223,ItemTable!$B:$B,0)),TransfersEntries!$L:$L,"&gt;="&amp;'Daily Pork Products Stocks'!A223+0.25,TransfersEntries!$L:$L,"&lt;="&amp;'Daily Pork Products Stocks'!A223+1.25,TransfersEntries!$D:$D,"3600")</f>
        <v>0</v>
      </c>
      <c r="P223" s="44">
        <f>D223+F223+G223-SUM(H223:O223)</f>
        <v>0</v>
      </c>
      <c r="Q223" s="44">
        <f>E223+F223+G223-SUM(H223:O223)</f>
        <v>0</v>
      </c>
      <c r="R223" s="148"/>
      <c r="S223" s="148"/>
      <c r="T223" s="44">
        <f>R223+S223</f>
        <v>0</v>
      </c>
      <c r="U223" s="44">
        <f>T223-P223</f>
        <v>0</v>
      </c>
      <c r="V223" s="44">
        <f>T223-Q223</f>
        <v>0</v>
      </c>
      <c r="W223" s="51" t="str">
        <f>IF(SUM(ABS(D223),ABS(E223),ABS(F223),ABS(G223),ABS(H223),ABS(I223),ABS(J223),ABS(K223),ABS(L223),ABS(M223),ABS(N223),ABS(O223),ABS(P223),ABS(Q223),ABS(R223),ABS(S223),ABS(T223))=0,"Inactive","Active")</f>
        <v>Inactive</v>
      </c>
      <c r="X223" s="44"/>
    </row>
    <row r="224" spans="1:24" ht="15.75" hidden="1" x14ac:dyDescent="0.25">
      <c r="A224" s="42" t="str">
        <v>qqqqqqqq</v>
      </c>
      <c r="B224" s="45" t="s">
        <v>125</v>
      </c>
      <c r="C224" s="45" t="s">
        <v>1161</v>
      </c>
      <c r="D224" s="142"/>
      <c r="E224" s="44">
        <f t="shared" si="30"/>
        <v>0</v>
      </c>
      <c r="F224" s="44">
        <f>SUMIFS(ProductionLines!$H:$H,ProductionLines!$C:$C,'Daily Pork Products Stocks'!$B224,ProductionLines!$K:$K,'Daily Pork Products Stocks'!$A224,ProductionLines!$E:$E,"&lt;&gt;Intake")</f>
        <v>0</v>
      </c>
      <c r="G224" s="57"/>
      <c r="H224" s="44">
        <f>SUMIFS(ProductionLines!$H:$H,ProductionLines!$C:$C,'Daily Pork Products Stocks'!$B224,ProductionLines!$K:$K,'Daily Pork Products Stocks'!$A224,ProductionLines!$E:$E,"Intake")</f>
        <v>0</v>
      </c>
      <c r="I224" s="148"/>
      <c r="J224" s="148"/>
      <c r="K224" s="148"/>
      <c r="L224" s="152"/>
      <c r="M224" s="44">
        <f>SUMIFS(TransfersEntries!$F:$F,TransfersEntries!$B:$B,$B224,TransfersEntries!$L:$L,"&gt;="&amp;'Daily Pork Products Stocks'!A224+0.25,TransfersEntries!$L:$L,"&lt;="&amp;'Daily Pork Products Stocks'!A224+1.25,TransfersEntries!$D:$D,"2055")</f>
        <v>0</v>
      </c>
      <c r="N224" s="44">
        <f>SUMIFS(TransfersEntries!$F:$F,TransfersEntries!$B:$B,INDEX(ItemTable!$A:$A,MATCH('Daily Pork Products Stocks'!B224,ItemTable!$B:$B,0)),TransfersEntries!$L:$L,"&gt;="&amp;'Daily Pork Products Stocks'!A224+0.25,TransfersEntries!$L:$L,"&lt;="&amp;'Daily Pork Products Stocks'!A224+1.25,TransfersEntries!$D:$D,"3535")</f>
        <v>0</v>
      </c>
      <c r="O224" s="44">
        <f>SUMIFS(TransfersEntries!$F:$F,TransfersEntries!$B:$B,INDEX(ItemTable!$A:$A,MATCH('Daily Pork Products Stocks'!B224,ItemTable!$B:$B,0)),TransfersEntries!$L:$L,"&gt;="&amp;'Daily Pork Products Stocks'!A224+0.25,TransfersEntries!$L:$L,"&lt;="&amp;'Daily Pork Products Stocks'!A224+1.25,TransfersEntries!$D:$D,"3600")</f>
        <v>0</v>
      </c>
      <c r="P224" s="44">
        <f t="shared" si="31"/>
        <v>0</v>
      </c>
      <c r="Q224" s="44">
        <f t="shared" si="32"/>
        <v>0</v>
      </c>
      <c r="R224" s="148"/>
      <c r="S224" s="148"/>
      <c r="T224" s="44">
        <f t="shared" si="28"/>
        <v>0</v>
      </c>
      <c r="U224" s="44">
        <f t="shared" si="33"/>
        <v>0</v>
      </c>
      <c r="V224" s="44">
        <f t="shared" si="34"/>
        <v>0</v>
      </c>
      <c r="W224" s="51" t="str">
        <f t="shared" si="29"/>
        <v>Inactive</v>
      </c>
      <c r="X224" s="44"/>
    </row>
    <row r="225" spans="1:24" ht="15.75" hidden="1" x14ac:dyDescent="0.25">
      <c r="A225" s="42" t="str">
        <v>qqqqqqqq</v>
      </c>
      <c r="B225" s="47" t="s">
        <v>129</v>
      </c>
      <c r="C225" s="47" t="s">
        <v>1162</v>
      </c>
      <c r="D225" s="142"/>
      <c r="E225" s="44">
        <f t="shared" si="30"/>
        <v>0</v>
      </c>
      <c r="F225" s="44">
        <f>SUMIFS(ProductionLines!$H:$H,ProductionLines!$C:$C,'Daily Pork Products Stocks'!$B225,ProductionLines!$K:$K,'Daily Pork Products Stocks'!$A225,ProductionLines!$E:$E,"&lt;&gt;Intake")</f>
        <v>0</v>
      </c>
      <c r="G225" s="57"/>
      <c r="H225" s="44">
        <f>SUMIFS(ProductionLines!$H:$H,ProductionLines!$C:$C,'Daily Pork Products Stocks'!$B225,ProductionLines!$K:$K,'Daily Pork Products Stocks'!$A225,ProductionLines!$E:$E,"Intake")</f>
        <v>0</v>
      </c>
      <c r="I225" s="148"/>
      <c r="J225" s="148"/>
      <c r="K225" s="148"/>
      <c r="L225" s="152"/>
      <c r="M225" s="44">
        <f>SUMIFS(TransfersEntries!$F:$F,TransfersEntries!$B:$B,$B225,TransfersEntries!$L:$L,"&gt;="&amp;'Daily Pork Products Stocks'!A225+0.25,TransfersEntries!$L:$L,"&lt;="&amp;'Daily Pork Products Stocks'!A225+1.25,TransfersEntries!$D:$D,"2055")</f>
        <v>0</v>
      </c>
      <c r="N225" s="44">
        <f>SUMIFS(TransfersEntries!$F:$F,TransfersEntries!$B:$B,INDEX(ItemTable!$A:$A,MATCH('Daily Pork Products Stocks'!B225,ItemTable!$B:$B,0)),TransfersEntries!$L:$L,"&gt;="&amp;'Daily Pork Products Stocks'!A225+0.25,TransfersEntries!$L:$L,"&lt;="&amp;'Daily Pork Products Stocks'!A225+1.25,TransfersEntries!$D:$D,"3535")</f>
        <v>0</v>
      </c>
      <c r="O225" s="44">
        <f>SUMIFS(TransfersEntries!$F:$F,TransfersEntries!$B:$B,INDEX(ItemTable!$A:$A,MATCH('Daily Pork Products Stocks'!B225,ItemTable!$B:$B,0)),TransfersEntries!$L:$L,"&gt;="&amp;'Daily Pork Products Stocks'!A225+0.25,TransfersEntries!$L:$L,"&lt;="&amp;'Daily Pork Products Stocks'!A225+1.25,TransfersEntries!$D:$D,"3600")</f>
        <v>0</v>
      </c>
      <c r="P225" s="44">
        <f t="shared" si="31"/>
        <v>0</v>
      </c>
      <c r="Q225" s="44">
        <f t="shared" si="32"/>
        <v>0</v>
      </c>
      <c r="R225" s="148"/>
      <c r="S225" s="148"/>
      <c r="T225" s="44">
        <f t="shared" si="28"/>
        <v>0</v>
      </c>
      <c r="U225" s="44">
        <f t="shared" si="33"/>
        <v>0</v>
      </c>
      <c r="V225" s="44">
        <f t="shared" si="34"/>
        <v>0</v>
      </c>
      <c r="W225" s="51" t="str">
        <f t="shared" si="29"/>
        <v>Inactive</v>
      </c>
      <c r="X225" s="44"/>
    </row>
    <row r="226" spans="1:24" ht="15.75" hidden="1" x14ac:dyDescent="0.25">
      <c r="A226" s="42" t="str">
        <v>qqqqqqqq</v>
      </c>
      <c r="B226" s="45" t="s">
        <v>82</v>
      </c>
      <c r="C226" s="45" t="s">
        <v>83</v>
      </c>
      <c r="D226" s="142"/>
      <c r="E226" s="44">
        <f t="shared" ref="E226:E236" si="35">D226</f>
        <v>0</v>
      </c>
      <c r="F226" s="44">
        <f>SUMIFS(ProductionLines!$H:$H,ProductionLines!$C:$C,'Daily Pork Products Stocks'!$B226,ProductionLines!$K:$K,'Daily Pork Products Stocks'!$A226,ProductionLines!$E:$E,"&lt;&gt;Intake")</f>
        <v>0</v>
      </c>
      <c r="G226" s="57"/>
      <c r="H226" s="44">
        <f>SUMIFS(ProductionLines!$H:$H,ProductionLines!$C:$C,'Daily Pork Products Stocks'!$B226,ProductionLines!$K:$K,'Daily Pork Products Stocks'!$A226,ProductionLines!$E:$E,"Intake")</f>
        <v>0</v>
      </c>
      <c r="I226" s="148"/>
      <c r="J226" s="148"/>
      <c r="K226" s="148"/>
      <c r="L226" s="152"/>
      <c r="M226" s="44">
        <f>SUMIFS(TransfersEntries!$F:$F,TransfersEntries!$B:$B,$B226,TransfersEntries!$L:$L,"&gt;="&amp;'Daily Pork Products Stocks'!A226+0.25,TransfersEntries!$L:$L,"&lt;="&amp;'Daily Pork Products Stocks'!A226+1.25,TransfersEntries!$D:$D,"2055")</f>
        <v>0</v>
      </c>
      <c r="N226" s="44">
        <f>SUMIFS(TransfersEntries!$F:$F,TransfersEntries!$B:$B,INDEX(ItemTable!$A:$A,MATCH('Daily Pork Products Stocks'!B226,ItemTable!$B:$B,0)),TransfersEntries!$L:$L,"&gt;="&amp;'Daily Pork Products Stocks'!A226+0.25,TransfersEntries!$L:$L,"&lt;="&amp;'Daily Pork Products Stocks'!A226+1.25,TransfersEntries!$D:$D,"3535")</f>
        <v>0</v>
      </c>
      <c r="O226" s="44">
        <f>SUMIFS(TransfersEntries!$F:$F,TransfersEntries!$B:$B,INDEX(ItemTable!$A:$A,MATCH('Daily Pork Products Stocks'!B226,ItemTable!$B:$B,0)),TransfersEntries!$L:$L,"&gt;="&amp;'Daily Pork Products Stocks'!A226+0.25,TransfersEntries!$L:$L,"&lt;="&amp;'Daily Pork Products Stocks'!A226+1.25,TransfersEntries!$D:$D,"3600")</f>
        <v>0</v>
      </c>
      <c r="P226" s="44">
        <f t="shared" ref="P226:P236" si="36">D226+F226+G226-SUM(H226:O226)</f>
        <v>0</v>
      </c>
      <c r="Q226" s="44">
        <f t="shared" ref="Q226:Q236" si="37">E226+F226+G226-SUM(H226:O226)</f>
        <v>0</v>
      </c>
      <c r="R226" s="148"/>
      <c r="S226" s="148"/>
      <c r="T226" s="44">
        <f t="shared" ref="T226:T236" si="38">R226+S226</f>
        <v>0</v>
      </c>
      <c r="U226" s="44">
        <f t="shared" ref="U226:U236" si="39">T226-P226</f>
        <v>0</v>
      </c>
      <c r="V226" s="44">
        <f t="shared" ref="V226:V236" si="40">T226-Q226</f>
        <v>0</v>
      </c>
      <c r="W226" s="51" t="str">
        <f t="shared" si="29"/>
        <v>Inactive</v>
      </c>
      <c r="X226" s="44"/>
    </row>
    <row r="227" spans="1:24" ht="15.75" x14ac:dyDescent="0.25">
      <c r="A227" s="128" t="str">
        <v>qqqqqqqq</v>
      </c>
      <c r="B227" s="129"/>
      <c r="C227" s="130" t="s">
        <v>1541</v>
      </c>
      <c r="D227" s="141">
        <v>1E-3</v>
      </c>
      <c r="E227" s="134">
        <f t="shared" si="35"/>
        <v>1E-3</v>
      </c>
      <c r="F227" s="134">
        <f>SUMIFS(ProductionLines!$H:$H,ProductionLines!$C:$C,'Daily Pork Products Stocks'!$B227,ProductionLines!$K:$K,'Daily Pork Products Stocks'!$A227,ProductionLines!$E:$E,"&lt;&gt;Intake")</f>
        <v>0</v>
      </c>
      <c r="G227" s="135"/>
      <c r="H227" s="134">
        <f>SUMIFS(ProductionLines!$H:$H,ProductionLines!$C:$C,'Daily Pork Products Stocks'!$B227,ProductionLines!$K:$K,'Daily Pork Products Stocks'!$A227,ProductionLines!$E:$E,"Intake")</f>
        <v>0</v>
      </c>
      <c r="I227" s="149"/>
      <c r="J227" s="149"/>
      <c r="K227" s="149"/>
      <c r="L227" s="153"/>
      <c r="M227" s="134">
        <f>SUMIFS(TransfersEntries!$F:$F,TransfersEntries!$B:$B,$B227,TransfersEntries!$L:$L,"&gt;="&amp;'Daily Pork Products Stocks'!A227+0.25,TransfersEntries!$L:$L,"&lt;="&amp;'Daily Pork Products Stocks'!A227+1.25,TransfersEntries!$D:$D,"2055")</f>
        <v>0</v>
      </c>
      <c r="N227" s="134">
        <f>SUMIFS(TransfersEntries!$F:$F,TransfersEntries!$B:$B,INDEX(ItemTable!$A:$A,MATCH('Daily Pork Products Stocks'!B227,ItemTable!$B:$B,0)),TransfersEntries!$L:$L,"&gt;="&amp;'Daily Pork Products Stocks'!A227+0.25,TransfersEntries!$L:$L,"&lt;="&amp;'Daily Pork Products Stocks'!A227+1.25,TransfersEntries!$D:$D,"3535")</f>
        <v>0</v>
      </c>
      <c r="O227" s="134">
        <f>SUMIFS(TransfersEntries!$F:$F,TransfersEntries!$B:$B,INDEX(ItemTable!$A:$A,MATCH('Daily Pork Products Stocks'!B227,ItemTable!$B:$B,0)),TransfersEntries!$L:$L,"&gt;="&amp;'Daily Pork Products Stocks'!A227+0.25,TransfersEntries!$L:$L,"&lt;="&amp;'Daily Pork Products Stocks'!A227+1.25,TransfersEntries!$D:$D,"3600")</f>
        <v>0</v>
      </c>
      <c r="P227" s="134">
        <f t="shared" si="36"/>
        <v>1E-3</v>
      </c>
      <c r="Q227" s="134">
        <f t="shared" si="37"/>
        <v>1E-3</v>
      </c>
      <c r="R227" s="149"/>
      <c r="S227" s="149"/>
      <c r="T227" s="134">
        <f t="shared" si="38"/>
        <v>0</v>
      </c>
      <c r="U227" s="134">
        <f t="shared" si="39"/>
        <v>-1E-3</v>
      </c>
      <c r="V227" s="134">
        <f t="shared" si="40"/>
        <v>-1E-3</v>
      </c>
      <c r="W227" s="51" t="str">
        <f t="shared" si="29"/>
        <v>Active</v>
      </c>
      <c r="X227" s="134"/>
    </row>
    <row r="228" spans="1:24" ht="15.75" hidden="1" x14ac:dyDescent="0.25">
      <c r="A228" s="126" t="str">
        <v>qqqqqqqq</v>
      </c>
      <c r="B228" s="127" t="s">
        <v>1542</v>
      </c>
      <c r="C228" s="127" t="s">
        <v>1543</v>
      </c>
      <c r="D228" s="143"/>
      <c r="E228" s="44">
        <f t="shared" si="35"/>
        <v>0</v>
      </c>
      <c r="F228" s="44">
        <f>SUMIFS(ProductionLines!$H:$H,ProductionLines!$C:$C,'Daily Pork Products Stocks'!$B228,ProductionLines!$K:$K,'Daily Pork Products Stocks'!$A228,ProductionLines!$E:$E,"&lt;&gt;Intake")</f>
        <v>0</v>
      </c>
      <c r="G228" s="57"/>
      <c r="H228" s="44">
        <f>SUMIFS(ProductionLines!$H:$H,ProductionLines!$C:$C,'Daily Pork Products Stocks'!$B228,ProductionLines!$K:$K,'Daily Pork Products Stocks'!$A228,ProductionLines!$E:$E,"Intake")</f>
        <v>0</v>
      </c>
      <c r="I228" s="148"/>
      <c r="J228" s="148"/>
      <c r="K228" s="148"/>
      <c r="L228" s="152"/>
      <c r="M228" s="44">
        <f>SUMIFS(TransfersEntries!$F:$F,TransfersEntries!$B:$B,$B228,TransfersEntries!$L:$L,"&gt;="&amp;'Daily Pork Products Stocks'!A228+0.25,TransfersEntries!$L:$L,"&lt;="&amp;'Daily Pork Products Stocks'!A228+1.25,TransfersEntries!$D:$D,"2055")</f>
        <v>0</v>
      </c>
      <c r="N228" s="44">
        <f>SUMIFS(TransfersEntries!$F:$F,TransfersEntries!$B:$B,INDEX(ItemTable!$A:$A,MATCH('Daily Pork Products Stocks'!B228,ItemTable!$B:$B,0)),TransfersEntries!$L:$L,"&gt;="&amp;'Daily Pork Products Stocks'!A228+0.25,TransfersEntries!$L:$L,"&lt;="&amp;'Daily Pork Products Stocks'!A228+1.25,TransfersEntries!$D:$D,"3535")</f>
        <v>0</v>
      </c>
      <c r="O228" s="44">
        <f>SUMIFS(TransfersEntries!$F:$F,TransfersEntries!$B:$B,INDEX(ItemTable!$A:$A,MATCH('Daily Pork Products Stocks'!B228,ItemTable!$B:$B,0)),TransfersEntries!$L:$L,"&gt;="&amp;'Daily Pork Products Stocks'!A228+0.25,TransfersEntries!$L:$L,"&lt;="&amp;'Daily Pork Products Stocks'!A228+1.25,TransfersEntries!$D:$D,"3600")</f>
        <v>0</v>
      </c>
      <c r="P228" s="44">
        <f t="shared" si="36"/>
        <v>0</v>
      </c>
      <c r="Q228" s="44">
        <f t="shared" si="37"/>
        <v>0</v>
      </c>
      <c r="R228" s="148"/>
      <c r="S228" s="148"/>
      <c r="T228" s="44">
        <f t="shared" si="38"/>
        <v>0</v>
      </c>
      <c r="U228" s="44">
        <f t="shared" si="39"/>
        <v>0</v>
      </c>
      <c r="V228" s="44">
        <f t="shared" si="40"/>
        <v>0</v>
      </c>
      <c r="W228" s="51" t="str">
        <f t="shared" si="29"/>
        <v>Inactive</v>
      </c>
      <c r="X228" s="44"/>
    </row>
    <row r="229" spans="1:24" ht="15.75" hidden="1" x14ac:dyDescent="0.25">
      <c r="A229" s="124" t="str">
        <v>qqqqqqqq</v>
      </c>
      <c r="B229" s="125" t="s">
        <v>1544</v>
      </c>
      <c r="C229" s="125" t="s">
        <v>1545</v>
      </c>
      <c r="D229" s="142"/>
      <c r="E229" s="44">
        <f t="shared" si="35"/>
        <v>0</v>
      </c>
      <c r="F229" s="44">
        <f>SUMIFS(ProductionLines!$H:$H,ProductionLines!$C:$C,'Daily Pork Products Stocks'!$B229,ProductionLines!$K:$K,'Daily Pork Products Stocks'!$A229,ProductionLines!$E:$E,"&lt;&gt;Intake")</f>
        <v>0</v>
      </c>
      <c r="G229" s="57"/>
      <c r="H229" s="44">
        <f>SUMIFS(ProductionLines!$H:$H,ProductionLines!$C:$C,'Daily Pork Products Stocks'!$B229,ProductionLines!$K:$K,'Daily Pork Products Stocks'!$A229,ProductionLines!$E:$E,"Intake")</f>
        <v>0</v>
      </c>
      <c r="I229" s="148"/>
      <c r="J229" s="148"/>
      <c r="K229" s="148"/>
      <c r="L229" s="152"/>
      <c r="M229" s="44">
        <f>SUMIFS(TransfersEntries!$F:$F,TransfersEntries!$B:$B,$B229,TransfersEntries!$L:$L,"&gt;="&amp;'Daily Pork Products Stocks'!A229+0.25,TransfersEntries!$L:$L,"&lt;="&amp;'Daily Pork Products Stocks'!A229+1.25,TransfersEntries!$D:$D,"2055")</f>
        <v>0</v>
      </c>
      <c r="N229" s="44">
        <f>SUMIFS(TransfersEntries!$F:$F,TransfersEntries!$B:$B,INDEX(ItemTable!$A:$A,MATCH('Daily Pork Products Stocks'!B229,ItemTable!$B:$B,0)),TransfersEntries!$L:$L,"&gt;="&amp;'Daily Pork Products Stocks'!A229+0.25,TransfersEntries!$L:$L,"&lt;="&amp;'Daily Pork Products Stocks'!A229+1.25,TransfersEntries!$D:$D,"3535")</f>
        <v>0</v>
      </c>
      <c r="O229" s="44">
        <f>SUMIFS(TransfersEntries!$F:$F,TransfersEntries!$B:$B,INDEX(ItemTable!$A:$A,MATCH('Daily Pork Products Stocks'!B229,ItemTable!$B:$B,0)),TransfersEntries!$L:$L,"&gt;="&amp;'Daily Pork Products Stocks'!A229+0.25,TransfersEntries!$L:$L,"&lt;="&amp;'Daily Pork Products Stocks'!A229+1.25,TransfersEntries!$D:$D,"3600")</f>
        <v>0</v>
      </c>
      <c r="P229" s="44">
        <f t="shared" si="36"/>
        <v>0</v>
      </c>
      <c r="Q229" s="44">
        <f t="shared" si="37"/>
        <v>0</v>
      </c>
      <c r="R229" s="148"/>
      <c r="S229" s="148"/>
      <c r="T229" s="44">
        <f t="shared" si="38"/>
        <v>0</v>
      </c>
      <c r="U229" s="44">
        <f t="shared" si="39"/>
        <v>0</v>
      </c>
      <c r="V229" s="44">
        <f t="shared" si="40"/>
        <v>0</v>
      </c>
      <c r="W229" s="51" t="str">
        <f t="shared" si="29"/>
        <v>Inactive</v>
      </c>
      <c r="X229" s="44"/>
    </row>
    <row r="230" spans="1:24" ht="15.75" hidden="1" x14ac:dyDescent="0.25">
      <c r="A230" s="124" t="str">
        <v>qqqqqqqq</v>
      </c>
      <c r="B230" s="125" t="s">
        <v>1546</v>
      </c>
      <c r="C230" s="125" t="s">
        <v>1547</v>
      </c>
      <c r="D230" s="142"/>
      <c r="E230" s="44">
        <f t="shared" si="35"/>
        <v>0</v>
      </c>
      <c r="F230" s="44">
        <f>SUMIFS(ProductionLines!$H:$H,ProductionLines!$C:$C,'Daily Pork Products Stocks'!$B230,ProductionLines!$K:$K,'Daily Pork Products Stocks'!$A230,ProductionLines!$E:$E,"&lt;&gt;Intake")</f>
        <v>0</v>
      </c>
      <c r="G230" s="57"/>
      <c r="H230" s="44">
        <f>SUMIFS(ProductionLines!$H:$H,ProductionLines!$C:$C,'Daily Pork Products Stocks'!$B230,ProductionLines!$K:$K,'Daily Pork Products Stocks'!$A230,ProductionLines!$E:$E,"Intake")</f>
        <v>0</v>
      </c>
      <c r="I230" s="148"/>
      <c r="J230" s="148"/>
      <c r="K230" s="148"/>
      <c r="L230" s="152"/>
      <c r="M230" s="44">
        <f>SUMIFS(TransfersEntries!$F:$F,TransfersEntries!$B:$B,$B230,TransfersEntries!$L:$L,"&gt;="&amp;'Daily Pork Products Stocks'!A230+0.25,TransfersEntries!$L:$L,"&lt;="&amp;'Daily Pork Products Stocks'!A230+1.25,TransfersEntries!$D:$D,"2055")</f>
        <v>0</v>
      </c>
      <c r="N230" s="44">
        <f>SUMIFS(TransfersEntries!$F:$F,TransfersEntries!$B:$B,INDEX(ItemTable!$A:$A,MATCH('Daily Pork Products Stocks'!B230,ItemTable!$B:$B,0)),TransfersEntries!$L:$L,"&gt;="&amp;'Daily Pork Products Stocks'!A230+0.25,TransfersEntries!$L:$L,"&lt;="&amp;'Daily Pork Products Stocks'!A230+1.25,TransfersEntries!$D:$D,"3535")</f>
        <v>0</v>
      </c>
      <c r="O230" s="44">
        <f>SUMIFS(TransfersEntries!$F:$F,TransfersEntries!$B:$B,INDEX(ItemTable!$A:$A,MATCH('Daily Pork Products Stocks'!B230,ItemTable!$B:$B,0)),TransfersEntries!$L:$L,"&gt;="&amp;'Daily Pork Products Stocks'!A230+0.25,TransfersEntries!$L:$L,"&lt;="&amp;'Daily Pork Products Stocks'!A230+1.25,TransfersEntries!$D:$D,"3600")</f>
        <v>0</v>
      </c>
      <c r="P230" s="44">
        <f t="shared" si="36"/>
        <v>0</v>
      </c>
      <c r="Q230" s="44">
        <f t="shared" si="37"/>
        <v>0</v>
      </c>
      <c r="R230" s="148"/>
      <c r="S230" s="148"/>
      <c r="T230" s="44">
        <f t="shared" si="38"/>
        <v>0</v>
      </c>
      <c r="U230" s="44">
        <f t="shared" si="39"/>
        <v>0</v>
      </c>
      <c r="V230" s="44">
        <f t="shared" si="40"/>
        <v>0</v>
      </c>
      <c r="W230" s="51" t="str">
        <f t="shared" si="29"/>
        <v>Inactive</v>
      </c>
      <c r="X230" s="44"/>
    </row>
    <row r="231" spans="1:24" ht="15.75" hidden="1" x14ac:dyDescent="0.25">
      <c r="A231" s="124" t="str">
        <v>qqqqqqqq</v>
      </c>
      <c r="B231" s="125" t="s">
        <v>1538</v>
      </c>
      <c r="C231" s="125" t="s">
        <v>1539</v>
      </c>
      <c r="D231" s="142"/>
      <c r="E231" s="44">
        <f t="shared" si="35"/>
        <v>0</v>
      </c>
      <c r="F231" s="44">
        <f>SUMIFS(ProductionLines!$H:$H,ProductionLines!$C:$C,'Daily Pork Products Stocks'!$B231,ProductionLines!$K:$K,'Daily Pork Products Stocks'!$A231,ProductionLines!$E:$E,"&lt;&gt;Intake")</f>
        <v>0</v>
      </c>
      <c r="G231" s="57"/>
      <c r="H231" s="44">
        <f>SUMIFS(ProductionLines!$H:$H,ProductionLines!$C:$C,'Daily Pork Products Stocks'!$B231,ProductionLines!$K:$K,'Daily Pork Products Stocks'!$A231,ProductionLines!$E:$E,"Intake")</f>
        <v>0</v>
      </c>
      <c r="I231" s="148"/>
      <c r="J231" s="148"/>
      <c r="K231" s="148"/>
      <c r="L231" s="152"/>
      <c r="M231" s="44">
        <f>SUMIFS(TransfersEntries!$F:$F,TransfersEntries!$B:$B,$B231,TransfersEntries!$L:$L,"&gt;="&amp;'Daily Pork Products Stocks'!A231+0.25,TransfersEntries!$L:$L,"&lt;="&amp;'Daily Pork Products Stocks'!A231+1.25,TransfersEntries!$D:$D,"2055")</f>
        <v>0</v>
      </c>
      <c r="N231" s="44">
        <f>SUMIFS(TransfersEntries!$F:$F,TransfersEntries!$B:$B,INDEX(ItemTable!$A:$A,MATCH('Daily Pork Products Stocks'!B231,ItemTable!$B:$B,0)),TransfersEntries!$L:$L,"&gt;="&amp;'Daily Pork Products Stocks'!A231+0.25,TransfersEntries!$L:$L,"&lt;="&amp;'Daily Pork Products Stocks'!A231+1.25,TransfersEntries!$D:$D,"3535")</f>
        <v>0</v>
      </c>
      <c r="O231" s="44">
        <f>SUMIFS(TransfersEntries!$F:$F,TransfersEntries!$B:$B,INDEX(ItemTable!$A:$A,MATCH('Daily Pork Products Stocks'!B231,ItemTable!$B:$B,0)),TransfersEntries!$L:$L,"&gt;="&amp;'Daily Pork Products Stocks'!A231+0.25,TransfersEntries!$L:$L,"&lt;="&amp;'Daily Pork Products Stocks'!A231+1.25,TransfersEntries!$D:$D,"3600")</f>
        <v>0</v>
      </c>
      <c r="P231" s="44">
        <f t="shared" si="36"/>
        <v>0</v>
      </c>
      <c r="Q231" s="44">
        <f t="shared" si="37"/>
        <v>0</v>
      </c>
      <c r="R231" s="148"/>
      <c r="S231" s="148"/>
      <c r="T231" s="44">
        <f t="shared" si="38"/>
        <v>0</v>
      </c>
      <c r="U231" s="44">
        <f t="shared" si="39"/>
        <v>0</v>
      </c>
      <c r="V231" s="44">
        <f t="shared" si="40"/>
        <v>0</v>
      </c>
      <c r="W231" s="51" t="str">
        <f t="shared" si="29"/>
        <v>Inactive</v>
      </c>
      <c r="X231" s="44"/>
    </row>
    <row r="232" spans="1:24" ht="15.75" hidden="1" x14ac:dyDescent="0.25">
      <c r="A232" s="42" t="str">
        <v>qqqqqqqq</v>
      </c>
      <c r="B232" s="45" t="s">
        <v>1548</v>
      </c>
      <c r="C232" s="45" t="s">
        <v>1549</v>
      </c>
      <c r="D232" s="142"/>
      <c r="E232" s="44">
        <f t="shared" si="35"/>
        <v>0</v>
      </c>
      <c r="F232" s="44">
        <f>SUMIFS(ProductionLines!$H:$H,ProductionLines!$C:$C,'Daily Pork Products Stocks'!$B232,ProductionLines!$K:$K,'Daily Pork Products Stocks'!$A232,ProductionLines!$E:$E,"&lt;&gt;Intake")</f>
        <v>0</v>
      </c>
      <c r="G232" s="57"/>
      <c r="H232" s="44">
        <f>SUMIFS(ProductionLines!$H:$H,ProductionLines!$C:$C,'Daily Pork Products Stocks'!$B232,ProductionLines!$K:$K,'Daily Pork Products Stocks'!$A232,ProductionLines!$E:$E,"Intake")</f>
        <v>0</v>
      </c>
      <c r="I232" s="148"/>
      <c r="J232" s="148"/>
      <c r="K232" s="148"/>
      <c r="L232" s="152"/>
      <c r="M232" s="44">
        <f>SUMIFS(TransfersEntries!$F:$F,TransfersEntries!$B:$B,$B232,TransfersEntries!$L:$L,"&gt;="&amp;'Daily Pork Products Stocks'!A232+0.25,TransfersEntries!$L:$L,"&lt;="&amp;'Daily Pork Products Stocks'!A232+1.25,TransfersEntries!$D:$D,"2055")</f>
        <v>0</v>
      </c>
      <c r="N232" s="44">
        <f>SUMIFS(TransfersEntries!$F:$F,TransfersEntries!$B:$B,INDEX(ItemTable!$A:$A,MATCH('Daily Pork Products Stocks'!B232,ItemTable!$B:$B,0)),TransfersEntries!$L:$L,"&gt;="&amp;'Daily Pork Products Stocks'!A232+0.25,TransfersEntries!$L:$L,"&lt;="&amp;'Daily Pork Products Stocks'!A232+1.25,TransfersEntries!$D:$D,"3535")</f>
        <v>0</v>
      </c>
      <c r="O232" s="44">
        <f>SUMIFS(TransfersEntries!$F:$F,TransfersEntries!$B:$B,INDEX(ItemTable!$A:$A,MATCH('Daily Pork Products Stocks'!B232,ItemTable!$B:$B,0)),TransfersEntries!$L:$L,"&gt;="&amp;'Daily Pork Products Stocks'!A232+0.25,TransfersEntries!$L:$L,"&lt;="&amp;'Daily Pork Products Stocks'!A232+1.25,TransfersEntries!$D:$D,"3600")</f>
        <v>0</v>
      </c>
      <c r="P232" s="44">
        <f t="shared" si="36"/>
        <v>0</v>
      </c>
      <c r="Q232" s="44">
        <f t="shared" si="37"/>
        <v>0</v>
      </c>
      <c r="R232" s="148"/>
      <c r="S232" s="148"/>
      <c r="T232" s="44">
        <f t="shared" si="38"/>
        <v>0</v>
      </c>
      <c r="U232" s="44">
        <f t="shared" si="39"/>
        <v>0</v>
      </c>
      <c r="V232" s="44">
        <f t="shared" si="40"/>
        <v>0</v>
      </c>
      <c r="W232" s="51" t="str">
        <f t="shared" si="29"/>
        <v>Inactive</v>
      </c>
      <c r="X232" s="44"/>
    </row>
    <row r="233" spans="1:24" ht="15.75" hidden="1" x14ac:dyDescent="0.25">
      <c r="A233" s="42" t="str">
        <v>qqqqqqqq</v>
      </c>
      <c r="B233" s="47" t="s">
        <v>1536</v>
      </c>
      <c r="C233" s="47" t="s">
        <v>1537</v>
      </c>
      <c r="D233" s="142"/>
      <c r="E233" s="44">
        <f t="shared" si="35"/>
        <v>0</v>
      </c>
      <c r="F233" s="44">
        <f>SUMIFS(ProductionLines!$H:$H,ProductionLines!$C:$C,'Daily Pork Products Stocks'!$B233,ProductionLines!$K:$K,'Daily Pork Products Stocks'!$A233,ProductionLines!$E:$E,"&lt;&gt;Intake")</f>
        <v>0</v>
      </c>
      <c r="G233" s="57"/>
      <c r="H233" s="44">
        <f>SUMIFS(ProductionLines!$H:$H,ProductionLines!$C:$C,'Daily Pork Products Stocks'!$B233,ProductionLines!$K:$K,'Daily Pork Products Stocks'!$A233,ProductionLines!$E:$E,"Intake")</f>
        <v>0</v>
      </c>
      <c r="I233" s="148"/>
      <c r="J233" s="148"/>
      <c r="K233" s="148"/>
      <c r="L233" s="152"/>
      <c r="M233" s="44">
        <f>SUMIFS(TransfersEntries!$F:$F,TransfersEntries!$B:$B,$B233,TransfersEntries!$L:$L,"&gt;="&amp;'Daily Pork Products Stocks'!A233+0.25,TransfersEntries!$L:$L,"&lt;="&amp;'Daily Pork Products Stocks'!A233+1.25,TransfersEntries!$D:$D,"2055")</f>
        <v>0</v>
      </c>
      <c r="N233" s="44">
        <f>SUMIFS(TransfersEntries!$F:$F,TransfersEntries!$B:$B,INDEX(ItemTable!$A:$A,MATCH('Daily Pork Products Stocks'!B233,ItemTable!$B:$B,0)),TransfersEntries!$L:$L,"&gt;="&amp;'Daily Pork Products Stocks'!A233+0.25,TransfersEntries!$L:$L,"&lt;="&amp;'Daily Pork Products Stocks'!A233+1.25,TransfersEntries!$D:$D,"3535")</f>
        <v>0</v>
      </c>
      <c r="O233" s="44">
        <f>SUMIFS(TransfersEntries!$F:$F,TransfersEntries!$B:$B,INDEX(ItemTable!$A:$A,MATCH('Daily Pork Products Stocks'!B233,ItemTable!$B:$B,0)),TransfersEntries!$L:$L,"&gt;="&amp;'Daily Pork Products Stocks'!A233+0.25,TransfersEntries!$L:$L,"&lt;="&amp;'Daily Pork Products Stocks'!A233+1.25,TransfersEntries!$D:$D,"3600")</f>
        <v>0</v>
      </c>
      <c r="P233" s="44">
        <f t="shared" si="36"/>
        <v>0</v>
      </c>
      <c r="Q233" s="44">
        <f t="shared" si="37"/>
        <v>0</v>
      </c>
      <c r="R233" s="148"/>
      <c r="S233" s="148"/>
      <c r="T233" s="44">
        <f t="shared" si="38"/>
        <v>0</v>
      </c>
      <c r="U233" s="44">
        <f t="shared" si="39"/>
        <v>0</v>
      </c>
      <c r="V233" s="44">
        <f t="shared" si="40"/>
        <v>0</v>
      </c>
      <c r="W233" s="51" t="str">
        <f t="shared" si="29"/>
        <v>Inactive</v>
      </c>
      <c r="X233" s="44"/>
    </row>
    <row r="234" spans="1:24" ht="15.75" hidden="1" x14ac:dyDescent="0.25">
      <c r="A234" s="124" t="str">
        <v>qqqqqqqq</v>
      </c>
      <c r="B234" s="125" t="s">
        <v>1550</v>
      </c>
      <c r="C234" s="125" t="s">
        <v>1551</v>
      </c>
      <c r="D234" s="142"/>
      <c r="E234" s="44">
        <f t="shared" si="35"/>
        <v>0</v>
      </c>
      <c r="F234" s="44">
        <f>SUMIFS(ProductionLines!$H:$H,ProductionLines!$C:$C,'Daily Pork Products Stocks'!$B234,ProductionLines!$K:$K,'Daily Pork Products Stocks'!$A234,ProductionLines!$E:$E,"&lt;&gt;Intake")</f>
        <v>0</v>
      </c>
      <c r="G234" s="57"/>
      <c r="H234" s="44">
        <f>SUMIFS(ProductionLines!$H:$H,ProductionLines!$C:$C,'Daily Pork Products Stocks'!$B234,ProductionLines!$K:$K,'Daily Pork Products Stocks'!$A234,ProductionLines!$E:$E,"Intake")</f>
        <v>0</v>
      </c>
      <c r="I234" s="148"/>
      <c r="J234" s="148"/>
      <c r="K234" s="148"/>
      <c r="L234" s="152"/>
      <c r="M234" s="44">
        <f>SUMIFS(TransfersEntries!$F:$F,TransfersEntries!$B:$B,$B234,TransfersEntries!$L:$L,"&gt;="&amp;'Daily Pork Products Stocks'!A234+0.25,TransfersEntries!$L:$L,"&lt;="&amp;'Daily Pork Products Stocks'!A234+1.25,TransfersEntries!$D:$D,"2055")</f>
        <v>0</v>
      </c>
      <c r="N234" s="44">
        <f>SUMIFS(TransfersEntries!$F:$F,TransfersEntries!$B:$B,INDEX(ItemTable!$A:$A,MATCH('Daily Pork Products Stocks'!B234,ItemTable!$B:$B,0)),TransfersEntries!$L:$L,"&gt;="&amp;'Daily Pork Products Stocks'!A234+0.25,TransfersEntries!$L:$L,"&lt;="&amp;'Daily Pork Products Stocks'!A234+1.25,TransfersEntries!$D:$D,"3535")</f>
        <v>0</v>
      </c>
      <c r="O234" s="44">
        <f>SUMIFS(TransfersEntries!$F:$F,TransfersEntries!$B:$B,INDEX(ItemTable!$A:$A,MATCH('Daily Pork Products Stocks'!B234,ItemTable!$B:$B,0)),TransfersEntries!$L:$L,"&gt;="&amp;'Daily Pork Products Stocks'!A234+0.25,TransfersEntries!$L:$L,"&lt;="&amp;'Daily Pork Products Stocks'!A234+1.25,TransfersEntries!$D:$D,"3600")</f>
        <v>0</v>
      </c>
      <c r="P234" s="44">
        <f t="shared" si="36"/>
        <v>0</v>
      </c>
      <c r="Q234" s="44">
        <f t="shared" si="37"/>
        <v>0</v>
      </c>
      <c r="R234" s="148"/>
      <c r="S234" s="148"/>
      <c r="T234" s="44">
        <f t="shared" si="38"/>
        <v>0</v>
      </c>
      <c r="U234" s="44">
        <f t="shared" si="39"/>
        <v>0</v>
      </c>
      <c r="V234" s="44">
        <f t="shared" si="40"/>
        <v>0</v>
      </c>
      <c r="W234" s="51" t="str">
        <f t="shared" si="29"/>
        <v>Inactive</v>
      </c>
      <c r="X234" s="44"/>
    </row>
    <row r="235" spans="1:24" ht="15.75" hidden="1" x14ac:dyDescent="0.25">
      <c r="A235" s="124" t="str">
        <v>qqqqqqqq</v>
      </c>
      <c r="B235" s="125" t="s">
        <v>1552</v>
      </c>
      <c r="C235" s="125" t="s">
        <v>1553</v>
      </c>
      <c r="D235" s="142"/>
      <c r="E235" s="44">
        <f t="shared" si="35"/>
        <v>0</v>
      </c>
      <c r="F235" s="44">
        <f>SUMIFS(ProductionLines!$H:$H,ProductionLines!$C:$C,'Daily Pork Products Stocks'!$B235,ProductionLines!$K:$K,'Daily Pork Products Stocks'!$A235,ProductionLines!$E:$E,"&lt;&gt;Intake")</f>
        <v>0</v>
      </c>
      <c r="G235" s="57"/>
      <c r="H235" s="44">
        <f>SUMIFS(ProductionLines!$H:$H,ProductionLines!$C:$C,'Daily Pork Products Stocks'!$B235,ProductionLines!$K:$K,'Daily Pork Products Stocks'!$A235,ProductionLines!$E:$E,"Intake")</f>
        <v>0</v>
      </c>
      <c r="I235" s="148"/>
      <c r="J235" s="148"/>
      <c r="K235" s="148"/>
      <c r="L235" s="152"/>
      <c r="M235" s="44">
        <f>SUMIFS(TransfersEntries!$F:$F,TransfersEntries!$B:$B,$B235,TransfersEntries!$L:$L,"&gt;="&amp;'Daily Pork Products Stocks'!A235+0.25,TransfersEntries!$L:$L,"&lt;="&amp;'Daily Pork Products Stocks'!A235+1.25,TransfersEntries!$D:$D,"2055")</f>
        <v>0</v>
      </c>
      <c r="N235" s="44">
        <f>SUMIFS(TransfersEntries!$F:$F,TransfersEntries!$B:$B,INDEX(ItemTable!$A:$A,MATCH('Daily Pork Products Stocks'!B235,ItemTable!$B:$B,0)),TransfersEntries!$L:$L,"&gt;="&amp;'Daily Pork Products Stocks'!A235+0.25,TransfersEntries!$L:$L,"&lt;="&amp;'Daily Pork Products Stocks'!A235+1.25,TransfersEntries!$D:$D,"3535")</f>
        <v>0</v>
      </c>
      <c r="O235" s="44">
        <f>SUMIFS(TransfersEntries!$F:$F,TransfersEntries!$B:$B,INDEX(ItemTable!$A:$A,MATCH('Daily Pork Products Stocks'!B235,ItemTable!$B:$B,0)),TransfersEntries!$L:$L,"&gt;="&amp;'Daily Pork Products Stocks'!A235+0.25,TransfersEntries!$L:$L,"&lt;="&amp;'Daily Pork Products Stocks'!A235+1.25,TransfersEntries!$D:$D,"3600")</f>
        <v>0</v>
      </c>
      <c r="P235" s="44">
        <f t="shared" si="36"/>
        <v>0</v>
      </c>
      <c r="Q235" s="44">
        <f t="shared" si="37"/>
        <v>0</v>
      </c>
      <c r="R235" s="148"/>
      <c r="S235" s="148"/>
      <c r="T235" s="44">
        <f t="shared" si="38"/>
        <v>0</v>
      </c>
      <c r="U235" s="44">
        <f t="shared" si="39"/>
        <v>0</v>
      </c>
      <c r="V235" s="44">
        <f t="shared" si="40"/>
        <v>0</v>
      </c>
      <c r="W235" s="51" t="str">
        <f t="shared" si="29"/>
        <v>Inactive</v>
      </c>
      <c r="X235" s="44"/>
    </row>
    <row r="236" spans="1:24" ht="15.75" hidden="1" x14ac:dyDescent="0.25">
      <c r="A236" s="124" t="str">
        <v>qqqqqqqq</v>
      </c>
      <c r="B236" s="125" t="s">
        <v>1554</v>
      </c>
      <c r="C236" s="125" t="s">
        <v>1555</v>
      </c>
      <c r="D236" s="142"/>
      <c r="E236" s="44">
        <f t="shared" si="35"/>
        <v>0</v>
      </c>
      <c r="F236" s="44">
        <f>SUMIFS(ProductionLines!$H:$H,ProductionLines!$C:$C,'Daily Pork Products Stocks'!$B236,ProductionLines!$K:$K,'Daily Pork Products Stocks'!$A236,ProductionLines!$E:$E,"&lt;&gt;Intake")</f>
        <v>0</v>
      </c>
      <c r="G236" s="57"/>
      <c r="H236" s="44">
        <f>SUMIFS(ProductionLines!$H:$H,ProductionLines!$C:$C,'Daily Pork Products Stocks'!$B236,ProductionLines!$K:$K,'Daily Pork Products Stocks'!$A236,ProductionLines!$E:$E,"Intake")</f>
        <v>0</v>
      </c>
      <c r="I236" s="148"/>
      <c r="J236" s="148"/>
      <c r="K236" s="148"/>
      <c r="L236" s="152"/>
      <c r="M236" s="44">
        <f>SUMIFS(TransfersEntries!$F:$F,TransfersEntries!$B:$B,$B236,TransfersEntries!$L:$L,"&gt;="&amp;'Daily Pork Products Stocks'!A236+0.25,TransfersEntries!$L:$L,"&lt;="&amp;'Daily Pork Products Stocks'!A236+1.25,TransfersEntries!$D:$D,"2055")</f>
        <v>0</v>
      </c>
      <c r="N236" s="44">
        <f>SUMIFS(TransfersEntries!$F:$F,TransfersEntries!$B:$B,INDEX(ItemTable!$A:$A,MATCH('Daily Pork Products Stocks'!B236,ItemTable!$B:$B,0)),TransfersEntries!$L:$L,"&gt;="&amp;'Daily Pork Products Stocks'!A236+0.25,TransfersEntries!$L:$L,"&lt;="&amp;'Daily Pork Products Stocks'!A236+1.25,TransfersEntries!$D:$D,"3535")</f>
        <v>0</v>
      </c>
      <c r="O236" s="44">
        <f>SUMIFS(TransfersEntries!$F:$F,TransfersEntries!$B:$B,INDEX(ItemTable!$A:$A,MATCH('Daily Pork Products Stocks'!B236,ItemTable!$B:$B,0)),TransfersEntries!$L:$L,"&gt;="&amp;'Daily Pork Products Stocks'!A236+0.25,TransfersEntries!$L:$L,"&lt;="&amp;'Daily Pork Products Stocks'!A236+1.25,TransfersEntries!$D:$D,"3600")</f>
        <v>0</v>
      </c>
      <c r="P236" s="44">
        <f t="shared" si="36"/>
        <v>0</v>
      </c>
      <c r="Q236" s="44">
        <f t="shared" si="37"/>
        <v>0</v>
      </c>
      <c r="R236" s="148"/>
      <c r="S236" s="148"/>
      <c r="T236" s="44">
        <f t="shared" si="38"/>
        <v>0</v>
      </c>
      <c r="U236" s="44">
        <f t="shared" si="39"/>
        <v>0</v>
      </c>
      <c r="V236" s="44">
        <f t="shared" si="40"/>
        <v>0</v>
      </c>
      <c r="W236" s="51" t="str">
        <f t="shared" si="29"/>
        <v>Inactive</v>
      </c>
      <c r="X236" s="44"/>
    </row>
    <row r="237" spans="1:24" ht="15.75" hidden="1" x14ac:dyDescent="0.25">
      <c r="A237" s="124" t="str">
        <v>qqqqqqqq</v>
      </c>
      <c r="B237" s="125" t="s">
        <v>1556</v>
      </c>
      <c r="C237" s="125" t="s">
        <v>1557</v>
      </c>
      <c r="D237" s="142"/>
      <c r="E237" s="44">
        <f t="shared" ref="E237:E249" si="41">D237</f>
        <v>0</v>
      </c>
      <c r="F237" s="44">
        <f>SUMIFS(ProductionLines!$H:$H,ProductionLines!$C:$C,'Daily Pork Products Stocks'!$B237,ProductionLines!$K:$K,'Daily Pork Products Stocks'!$A237,ProductionLines!$E:$E,"&lt;&gt;Intake")</f>
        <v>0</v>
      </c>
      <c r="G237" s="57"/>
      <c r="H237" s="44">
        <f>SUMIFS(ProductionLines!$H:$H,ProductionLines!$C:$C,'Daily Pork Products Stocks'!$B237,ProductionLines!$K:$K,'Daily Pork Products Stocks'!$A237,ProductionLines!$E:$E,"Intake")</f>
        <v>0</v>
      </c>
      <c r="I237" s="148"/>
      <c r="J237" s="148"/>
      <c r="K237" s="148"/>
      <c r="L237" s="152"/>
      <c r="M237" s="44">
        <f>SUMIFS(TransfersEntries!$F:$F,TransfersEntries!$B:$B,$B237,TransfersEntries!$L:$L,"&gt;="&amp;'Daily Pork Products Stocks'!A237+0.25,TransfersEntries!$L:$L,"&lt;="&amp;'Daily Pork Products Stocks'!A237+1.25,TransfersEntries!$D:$D,"2055")</f>
        <v>0</v>
      </c>
      <c r="N237" s="44">
        <f>SUMIFS(TransfersEntries!$F:$F,TransfersEntries!$B:$B,INDEX(ItemTable!$A:$A,MATCH('Daily Pork Products Stocks'!B237,ItemTable!$B:$B,0)),TransfersEntries!$L:$L,"&gt;="&amp;'Daily Pork Products Stocks'!A237+0.25,TransfersEntries!$L:$L,"&lt;="&amp;'Daily Pork Products Stocks'!A237+1.25,TransfersEntries!$D:$D,"3535")</f>
        <v>0</v>
      </c>
      <c r="O237" s="44">
        <f>SUMIFS(TransfersEntries!$F:$F,TransfersEntries!$B:$B,INDEX(ItemTable!$A:$A,MATCH('Daily Pork Products Stocks'!B237,ItemTable!$B:$B,0)),TransfersEntries!$L:$L,"&gt;="&amp;'Daily Pork Products Stocks'!A237+0.25,TransfersEntries!$L:$L,"&lt;="&amp;'Daily Pork Products Stocks'!A237+1.25,TransfersEntries!$D:$D,"3600")</f>
        <v>0</v>
      </c>
      <c r="P237" s="44">
        <f t="shared" ref="P237:P249" si="42">D237+F237+G237-SUM(H237:O237)</f>
        <v>0</v>
      </c>
      <c r="Q237" s="44">
        <f t="shared" ref="Q237:Q249" si="43">E237+F237+G237-SUM(H237:O237)</f>
        <v>0</v>
      </c>
      <c r="R237" s="148"/>
      <c r="S237" s="148"/>
      <c r="T237" s="44">
        <f t="shared" ref="T237:T249" si="44">R237+S237</f>
        <v>0</v>
      </c>
      <c r="U237" s="44">
        <f t="shared" ref="U237:U249" si="45">T237-P237</f>
        <v>0</v>
      </c>
      <c r="V237" s="44">
        <f t="shared" ref="V237:V249" si="46">T237-Q237</f>
        <v>0</v>
      </c>
      <c r="W237" s="51" t="str">
        <f t="shared" si="29"/>
        <v>Inactive</v>
      </c>
      <c r="X237" s="44"/>
    </row>
    <row r="238" spans="1:24" ht="15.75" hidden="1" x14ac:dyDescent="0.25">
      <c r="A238" s="124" t="str">
        <v>qqqqqqqq</v>
      </c>
      <c r="B238" s="125" t="s">
        <v>1558</v>
      </c>
      <c r="C238" s="125" t="s">
        <v>1559</v>
      </c>
      <c r="D238" s="142"/>
      <c r="E238" s="44">
        <f t="shared" si="41"/>
        <v>0</v>
      </c>
      <c r="F238" s="44">
        <f>SUMIFS(ProductionLines!$H:$H,ProductionLines!$C:$C,'Daily Pork Products Stocks'!$B238,ProductionLines!$K:$K,'Daily Pork Products Stocks'!$A238,ProductionLines!$E:$E,"&lt;&gt;Intake")</f>
        <v>0</v>
      </c>
      <c r="G238" s="57"/>
      <c r="H238" s="44">
        <f>SUMIFS(ProductionLines!$H:$H,ProductionLines!$C:$C,'Daily Pork Products Stocks'!$B238,ProductionLines!$K:$K,'Daily Pork Products Stocks'!$A238,ProductionLines!$E:$E,"Intake")</f>
        <v>0</v>
      </c>
      <c r="I238" s="148"/>
      <c r="J238" s="148"/>
      <c r="K238" s="148"/>
      <c r="L238" s="152"/>
      <c r="M238" s="44">
        <f>SUMIFS(TransfersEntries!$F:$F,TransfersEntries!$B:$B,$B238,TransfersEntries!$L:$L,"&gt;="&amp;'Daily Pork Products Stocks'!A238+0.25,TransfersEntries!$L:$L,"&lt;="&amp;'Daily Pork Products Stocks'!A238+1.25,TransfersEntries!$D:$D,"2055")</f>
        <v>0</v>
      </c>
      <c r="N238" s="44">
        <f>SUMIFS(TransfersEntries!$F:$F,TransfersEntries!$B:$B,INDEX(ItemTable!$A:$A,MATCH('Daily Pork Products Stocks'!B238,ItemTable!$B:$B,0)),TransfersEntries!$L:$L,"&gt;="&amp;'Daily Pork Products Stocks'!A238+0.25,TransfersEntries!$L:$L,"&lt;="&amp;'Daily Pork Products Stocks'!A238+1.25,TransfersEntries!$D:$D,"3535")</f>
        <v>0</v>
      </c>
      <c r="O238" s="44">
        <f>SUMIFS(TransfersEntries!$F:$F,TransfersEntries!$B:$B,INDEX(ItemTable!$A:$A,MATCH('Daily Pork Products Stocks'!B238,ItemTable!$B:$B,0)),TransfersEntries!$L:$L,"&gt;="&amp;'Daily Pork Products Stocks'!A238+0.25,TransfersEntries!$L:$L,"&lt;="&amp;'Daily Pork Products Stocks'!A238+1.25,TransfersEntries!$D:$D,"3600")</f>
        <v>0</v>
      </c>
      <c r="P238" s="44">
        <f t="shared" si="42"/>
        <v>0</v>
      </c>
      <c r="Q238" s="44">
        <f t="shared" si="43"/>
        <v>0</v>
      </c>
      <c r="R238" s="148"/>
      <c r="S238" s="148"/>
      <c r="T238" s="44">
        <f t="shared" si="44"/>
        <v>0</v>
      </c>
      <c r="U238" s="44">
        <f t="shared" si="45"/>
        <v>0</v>
      </c>
      <c r="V238" s="44">
        <f t="shared" si="46"/>
        <v>0</v>
      </c>
      <c r="W238" s="51" t="str">
        <f t="shared" si="29"/>
        <v>Inactive</v>
      </c>
      <c r="X238" s="44"/>
    </row>
    <row r="239" spans="1:24" ht="15.75" hidden="1" x14ac:dyDescent="0.25">
      <c r="A239" s="124" t="str">
        <v>qqqqqqqq</v>
      </c>
      <c r="B239" s="125" t="s">
        <v>1560</v>
      </c>
      <c r="C239" s="125" t="s">
        <v>1561</v>
      </c>
      <c r="D239" s="142"/>
      <c r="E239" s="44">
        <f t="shared" si="41"/>
        <v>0</v>
      </c>
      <c r="F239" s="44">
        <f>SUMIFS(ProductionLines!$H:$H,ProductionLines!$C:$C,'Daily Pork Products Stocks'!$B239,ProductionLines!$K:$K,'Daily Pork Products Stocks'!$A239,ProductionLines!$E:$E,"&lt;&gt;Intake")</f>
        <v>0</v>
      </c>
      <c r="G239" s="57"/>
      <c r="H239" s="44">
        <f>SUMIFS(ProductionLines!$H:$H,ProductionLines!$C:$C,'Daily Pork Products Stocks'!$B239,ProductionLines!$K:$K,'Daily Pork Products Stocks'!$A239,ProductionLines!$E:$E,"Intake")</f>
        <v>0</v>
      </c>
      <c r="I239" s="148"/>
      <c r="J239" s="148"/>
      <c r="K239" s="148"/>
      <c r="L239" s="152"/>
      <c r="M239" s="44">
        <f>SUMIFS(TransfersEntries!$F:$F,TransfersEntries!$B:$B,$B239,TransfersEntries!$L:$L,"&gt;="&amp;'Daily Pork Products Stocks'!A239+0.25,TransfersEntries!$L:$L,"&lt;="&amp;'Daily Pork Products Stocks'!A239+1.25,TransfersEntries!$D:$D,"2055")</f>
        <v>0</v>
      </c>
      <c r="N239" s="44">
        <f>SUMIFS(TransfersEntries!$F:$F,TransfersEntries!$B:$B,INDEX(ItemTable!$A:$A,MATCH('Daily Pork Products Stocks'!B239,ItemTable!$B:$B,0)),TransfersEntries!$L:$L,"&gt;="&amp;'Daily Pork Products Stocks'!A239+0.25,TransfersEntries!$L:$L,"&lt;="&amp;'Daily Pork Products Stocks'!A239+1.25,TransfersEntries!$D:$D,"3535")</f>
        <v>0</v>
      </c>
      <c r="O239" s="44">
        <f>SUMIFS(TransfersEntries!$F:$F,TransfersEntries!$B:$B,INDEX(ItemTable!$A:$A,MATCH('Daily Pork Products Stocks'!B239,ItemTable!$B:$B,0)),TransfersEntries!$L:$L,"&gt;="&amp;'Daily Pork Products Stocks'!A239+0.25,TransfersEntries!$L:$L,"&lt;="&amp;'Daily Pork Products Stocks'!A239+1.25,TransfersEntries!$D:$D,"3600")</f>
        <v>0</v>
      </c>
      <c r="P239" s="44">
        <f t="shared" si="42"/>
        <v>0</v>
      </c>
      <c r="Q239" s="44">
        <f t="shared" si="43"/>
        <v>0</v>
      </c>
      <c r="R239" s="148"/>
      <c r="S239" s="148"/>
      <c r="T239" s="44">
        <f t="shared" si="44"/>
        <v>0</v>
      </c>
      <c r="U239" s="44">
        <f t="shared" si="45"/>
        <v>0</v>
      </c>
      <c r="V239" s="44">
        <f t="shared" si="46"/>
        <v>0</v>
      </c>
      <c r="W239" s="51" t="str">
        <f t="shared" si="29"/>
        <v>Inactive</v>
      </c>
      <c r="X239" s="44"/>
    </row>
    <row r="240" spans="1:24" ht="15.75" hidden="1" x14ac:dyDescent="0.25">
      <c r="A240" s="124" t="str">
        <v>qqqqqqqq</v>
      </c>
      <c r="B240" s="125" t="s">
        <v>1562</v>
      </c>
      <c r="C240" s="125" t="s">
        <v>1563</v>
      </c>
      <c r="D240" s="142"/>
      <c r="E240" s="44">
        <f t="shared" si="41"/>
        <v>0</v>
      </c>
      <c r="F240" s="44">
        <f>SUMIFS(ProductionLines!$H:$H,ProductionLines!$C:$C,'Daily Pork Products Stocks'!$B240,ProductionLines!$K:$K,'Daily Pork Products Stocks'!$A240,ProductionLines!$E:$E,"&lt;&gt;Intake")</f>
        <v>0</v>
      </c>
      <c r="G240" s="57"/>
      <c r="H240" s="44">
        <f>SUMIFS(ProductionLines!$H:$H,ProductionLines!$C:$C,'Daily Pork Products Stocks'!$B240,ProductionLines!$K:$K,'Daily Pork Products Stocks'!$A240,ProductionLines!$E:$E,"Intake")</f>
        <v>0</v>
      </c>
      <c r="I240" s="148"/>
      <c r="J240" s="148"/>
      <c r="K240" s="148"/>
      <c r="L240" s="152"/>
      <c r="M240" s="44">
        <f>SUMIFS(TransfersEntries!$F:$F,TransfersEntries!$B:$B,$B240,TransfersEntries!$L:$L,"&gt;="&amp;'Daily Pork Products Stocks'!A240+0.25,TransfersEntries!$L:$L,"&lt;="&amp;'Daily Pork Products Stocks'!A240+1.25,TransfersEntries!$D:$D,"2055")</f>
        <v>0</v>
      </c>
      <c r="N240" s="44">
        <f>SUMIFS(TransfersEntries!$F:$F,TransfersEntries!$B:$B,INDEX(ItemTable!$A:$A,MATCH('Daily Pork Products Stocks'!B240,ItemTable!$B:$B,0)),TransfersEntries!$L:$L,"&gt;="&amp;'Daily Pork Products Stocks'!A240+0.25,TransfersEntries!$L:$L,"&lt;="&amp;'Daily Pork Products Stocks'!A240+1.25,TransfersEntries!$D:$D,"3535")</f>
        <v>0</v>
      </c>
      <c r="O240" s="44">
        <f>SUMIFS(TransfersEntries!$F:$F,TransfersEntries!$B:$B,INDEX(ItemTable!$A:$A,MATCH('Daily Pork Products Stocks'!B240,ItemTable!$B:$B,0)),TransfersEntries!$L:$L,"&gt;="&amp;'Daily Pork Products Stocks'!A240+0.25,TransfersEntries!$L:$L,"&lt;="&amp;'Daily Pork Products Stocks'!A240+1.25,TransfersEntries!$D:$D,"3600")</f>
        <v>0</v>
      </c>
      <c r="P240" s="44">
        <f t="shared" si="42"/>
        <v>0</v>
      </c>
      <c r="Q240" s="44">
        <f t="shared" si="43"/>
        <v>0</v>
      </c>
      <c r="R240" s="148"/>
      <c r="S240" s="148"/>
      <c r="T240" s="44">
        <f t="shared" si="44"/>
        <v>0</v>
      </c>
      <c r="U240" s="44">
        <f t="shared" si="45"/>
        <v>0</v>
      </c>
      <c r="V240" s="44">
        <f t="shared" si="46"/>
        <v>0</v>
      </c>
      <c r="W240" s="51" t="str">
        <f t="shared" si="29"/>
        <v>Inactive</v>
      </c>
      <c r="X240" s="44"/>
    </row>
    <row r="241" spans="1:24" ht="15.75" hidden="1" x14ac:dyDescent="0.25">
      <c r="A241" s="124" t="str">
        <v>qqqqqqqq</v>
      </c>
      <c r="B241" s="125" t="s">
        <v>1564</v>
      </c>
      <c r="C241" s="125" t="s">
        <v>1565</v>
      </c>
      <c r="D241" s="142"/>
      <c r="E241" s="44">
        <f t="shared" si="41"/>
        <v>0</v>
      </c>
      <c r="F241" s="44">
        <f>SUMIFS(ProductionLines!$H:$H,ProductionLines!$C:$C,'Daily Pork Products Stocks'!$B241,ProductionLines!$K:$K,'Daily Pork Products Stocks'!$A241,ProductionLines!$E:$E,"&lt;&gt;Intake")</f>
        <v>0</v>
      </c>
      <c r="G241" s="57"/>
      <c r="H241" s="44">
        <f>SUMIFS(ProductionLines!$H:$H,ProductionLines!$C:$C,'Daily Pork Products Stocks'!$B241,ProductionLines!$K:$K,'Daily Pork Products Stocks'!$A241,ProductionLines!$E:$E,"Intake")</f>
        <v>0</v>
      </c>
      <c r="I241" s="148"/>
      <c r="J241" s="148"/>
      <c r="K241" s="148"/>
      <c r="L241" s="152"/>
      <c r="M241" s="44">
        <f>SUMIFS(TransfersEntries!$F:$F,TransfersEntries!$B:$B,$B241,TransfersEntries!$L:$L,"&gt;="&amp;'Daily Pork Products Stocks'!A241+0.25,TransfersEntries!$L:$L,"&lt;="&amp;'Daily Pork Products Stocks'!A241+1.25,TransfersEntries!$D:$D,"2055")</f>
        <v>0</v>
      </c>
      <c r="N241" s="44">
        <f>SUMIFS(TransfersEntries!$F:$F,TransfersEntries!$B:$B,INDEX(ItemTable!$A:$A,MATCH('Daily Pork Products Stocks'!B241,ItemTable!$B:$B,0)),TransfersEntries!$L:$L,"&gt;="&amp;'Daily Pork Products Stocks'!A241+0.25,TransfersEntries!$L:$L,"&lt;="&amp;'Daily Pork Products Stocks'!A241+1.25,TransfersEntries!$D:$D,"3535")</f>
        <v>0</v>
      </c>
      <c r="O241" s="44">
        <f>SUMIFS(TransfersEntries!$F:$F,TransfersEntries!$B:$B,INDEX(ItemTable!$A:$A,MATCH('Daily Pork Products Stocks'!B241,ItemTable!$B:$B,0)),TransfersEntries!$L:$L,"&gt;="&amp;'Daily Pork Products Stocks'!A241+0.25,TransfersEntries!$L:$L,"&lt;="&amp;'Daily Pork Products Stocks'!A241+1.25,TransfersEntries!$D:$D,"3600")</f>
        <v>0</v>
      </c>
      <c r="P241" s="44">
        <f t="shared" si="42"/>
        <v>0</v>
      </c>
      <c r="Q241" s="44">
        <f t="shared" si="43"/>
        <v>0</v>
      </c>
      <c r="R241" s="148"/>
      <c r="S241" s="148"/>
      <c r="T241" s="44">
        <f t="shared" si="44"/>
        <v>0</v>
      </c>
      <c r="U241" s="44">
        <f t="shared" si="45"/>
        <v>0</v>
      </c>
      <c r="V241" s="44">
        <f t="shared" si="46"/>
        <v>0</v>
      </c>
      <c r="W241" s="51" t="str">
        <f t="shared" si="29"/>
        <v>Inactive</v>
      </c>
      <c r="X241" s="44"/>
    </row>
    <row r="242" spans="1:24" ht="15.75" hidden="1" x14ac:dyDescent="0.25">
      <c r="A242" s="124" t="str">
        <v>qqqqqqqq</v>
      </c>
      <c r="B242" s="125" t="s">
        <v>1566</v>
      </c>
      <c r="C242" s="125" t="s">
        <v>1567</v>
      </c>
      <c r="D242" s="142"/>
      <c r="E242" s="44">
        <f t="shared" si="41"/>
        <v>0</v>
      </c>
      <c r="F242" s="44">
        <f>SUMIFS(ProductionLines!$H:$H,ProductionLines!$C:$C,'Daily Pork Products Stocks'!$B242,ProductionLines!$K:$K,'Daily Pork Products Stocks'!$A242,ProductionLines!$E:$E,"&lt;&gt;Intake")</f>
        <v>0</v>
      </c>
      <c r="G242" s="57"/>
      <c r="H242" s="44">
        <f>SUMIFS(ProductionLines!$H:$H,ProductionLines!$C:$C,'Daily Pork Products Stocks'!$B242,ProductionLines!$K:$K,'Daily Pork Products Stocks'!$A242,ProductionLines!$E:$E,"Intake")</f>
        <v>0</v>
      </c>
      <c r="I242" s="148"/>
      <c r="J242" s="148"/>
      <c r="K242" s="148"/>
      <c r="L242" s="152"/>
      <c r="M242" s="44">
        <f>SUMIFS(TransfersEntries!$F:$F,TransfersEntries!$B:$B,$B242,TransfersEntries!$L:$L,"&gt;="&amp;'Daily Pork Products Stocks'!A242+0.25,TransfersEntries!$L:$L,"&lt;="&amp;'Daily Pork Products Stocks'!A242+1.25,TransfersEntries!$D:$D,"2055")</f>
        <v>0</v>
      </c>
      <c r="N242" s="44">
        <f>SUMIFS(TransfersEntries!$F:$F,TransfersEntries!$B:$B,INDEX(ItemTable!$A:$A,MATCH('Daily Pork Products Stocks'!B242,ItemTable!$B:$B,0)),TransfersEntries!$L:$L,"&gt;="&amp;'Daily Pork Products Stocks'!A242+0.25,TransfersEntries!$L:$L,"&lt;="&amp;'Daily Pork Products Stocks'!A242+1.25,TransfersEntries!$D:$D,"3535")</f>
        <v>0</v>
      </c>
      <c r="O242" s="44">
        <f>SUMIFS(TransfersEntries!$F:$F,TransfersEntries!$B:$B,INDEX(ItemTable!$A:$A,MATCH('Daily Pork Products Stocks'!B242,ItemTable!$B:$B,0)),TransfersEntries!$L:$L,"&gt;="&amp;'Daily Pork Products Stocks'!A242+0.25,TransfersEntries!$L:$L,"&lt;="&amp;'Daily Pork Products Stocks'!A242+1.25,TransfersEntries!$D:$D,"3600")</f>
        <v>0</v>
      </c>
      <c r="P242" s="44">
        <f t="shared" si="42"/>
        <v>0</v>
      </c>
      <c r="Q242" s="44">
        <f t="shared" si="43"/>
        <v>0</v>
      </c>
      <c r="R242" s="148"/>
      <c r="S242" s="148"/>
      <c r="T242" s="44">
        <f t="shared" si="44"/>
        <v>0</v>
      </c>
      <c r="U242" s="44">
        <f t="shared" si="45"/>
        <v>0</v>
      </c>
      <c r="V242" s="44">
        <f t="shared" si="46"/>
        <v>0</v>
      </c>
      <c r="W242" s="51" t="str">
        <f t="shared" si="29"/>
        <v>Inactive</v>
      </c>
      <c r="X242" s="44"/>
    </row>
    <row r="243" spans="1:24" ht="15.75" hidden="1" x14ac:dyDescent="0.25">
      <c r="A243" s="124" t="str">
        <v>qqqqqqqq</v>
      </c>
      <c r="B243" s="125" t="s">
        <v>1568</v>
      </c>
      <c r="C243" s="125" t="s">
        <v>1569</v>
      </c>
      <c r="D243" s="142"/>
      <c r="E243" s="44">
        <f t="shared" si="41"/>
        <v>0</v>
      </c>
      <c r="F243" s="44">
        <f>SUMIFS(ProductionLines!$H:$H,ProductionLines!$C:$C,'Daily Pork Products Stocks'!$B243,ProductionLines!$K:$K,'Daily Pork Products Stocks'!$A243,ProductionLines!$E:$E,"&lt;&gt;Intake")</f>
        <v>0</v>
      </c>
      <c r="G243" s="57"/>
      <c r="H243" s="44">
        <f>SUMIFS(ProductionLines!$H:$H,ProductionLines!$C:$C,'Daily Pork Products Stocks'!$B243,ProductionLines!$K:$K,'Daily Pork Products Stocks'!$A243,ProductionLines!$E:$E,"Intake")</f>
        <v>0</v>
      </c>
      <c r="I243" s="148"/>
      <c r="J243" s="148"/>
      <c r="K243" s="148"/>
      <c r="L243" s="152"/>
      <c r="M243" s="44">
        <f>SUMIFS(TransfersEntries!$F:$F,TransfersEntries!$B:$B,$B243,TransfersEntries!$L:$L,"&gt;="&amp;'Daily Pork Products Stocks'!A243+0.25,TransfersEntries!$L:$L,"&lt;="&amp;'Daily Pork Products Stocks'!A243+1.25,TransfersEntries!$D:$D,"2055")</f>
        <v>0</v>
      </c>
      <c r="N243" s="44">
        <f>SUMIFS(TransfersEntries!$F:$F,TransfersEntries!$B:$B,INDEX(ItemTable!$A:$A,MATCH('Daily Pork Products Stocks'!B243,ItemTable!$B:$B,0)),TransfersEntries!$L:$L,"&gt;="&amp;'Daily Pork Products Stocks'!A243+0.25,TransfersEntries!$L:$L,"&lt;="&amp;'Daily Pork Products Stocks'!A243+1.25,TransfersEntries!$D:$D,"3535")</f>
        <v>0</v>
      </c>
      <c r="O243" s="44">
        <f>SUMIFS(TransfersEntries!$F:$F,TransfersEntries!$B:$B,INDEX(ItemTable!$A:$A,MATCH('Daily Pork Products Stocks'!B243,ItemTable!$B:$B,0)),TransfersEntries!$L:$L,"&gt;="&amp;'Daily Pork Products Stocks'!A243+0.25,TransfersEntries!$L:$L,"&lt;="&amp;'Daily Pork Products Stocks'!A243+1.25,TransfersEntries!$D:$D,"3600")</f>
        <v>0</v>
      </c>
      <c r="P243" s="44">
        <f t="shared" si="42"/>
        <v>0</v>
      </c>
      <c r="Q243" s="44">
        <f t="shared" si="43"/>
        <v>0</v>
      </c>
      <c r="R243" s="148"/>
      <c r="S243" s="148"/>
      <c r="T243" s="44">
        <f t="shared" si="44"/>
        <v>0</v>
      </c>
      <c r="U243" s="44">
        <f t="shared" si="45"/>
        <v>0</v>
      </c>
      <c r="V243" s="44">
        <f t="shared" si="46"/>
        <v>0</v>
      </c>
      <c r="W243" s="51" t="str">
        <f t="shared" si="29"/>
        <v>Inactive</v>
      </c>
      <c r="X243" s="44"/>
    </row>
    <row r="244" spans="1:24" ht="15.75" hidden="1" x14ac:dyDescent="0.25">
      <c r="A244" s="124" t="str">
        <v>qqqqqqqq</v>
      </c>
      <c r="B244" s="125" t="s">
        <v>1570</v>
      </c>
      <c r="C244" s="125" t="s">
        <v>1571</v>
      </c>
      <c r="D244" s="142"/>
      <c r="E244" s="44">
        <f t="shared" si="41"/>
        <v>0</v>
      </c>
      <c r="F244" s="44">
        <f>SUMIFS(ProductionLines!$H:$H,ProductionLines!$C:$C,'Daily Pork Products Stocks'!$B244,ProductionLines!$K:$K,'Daily Pork Products Stocks'!$A244,ProductionLines!$E:$E,"&lt;&gt;Intake")</f>
        <v>0</v>
      </c>
      <c r="G244" s="57"/>
      <c r="H244" s="44">
        <f>SUMIFS(ProductionLines!$H:$H,ProductionLines!$C:$C,'Daily Pork Products Stocks'!$B244,ProductionLines!$K:$K,'Daily Pork Products Stocks'!$A244,ProductionLines!$E:$E,"Intake")</f>
        <v>0</v>
      </c>
      <c r="I244" s="148"/>
      <c r="J244" s="148"/>
      <c r="K244" s="148"/>
      <c r="L244" s="152"/>
      <c r="M244" s="44">
        <f>SUMIFS(TransfersEntries!$F:$F,TransfersEntries!$B:$B,$B244,TransfersEntries!$L:$L,"&gt;="&amp;'Daily Pork Products Stocks'!A244+0.25,TransfersEntries!$L:$L,"&lt;="&amp;'Daily Pork Products Stocks'!A244+1.25,TransfersEntries!$D:$D,"2055")</f>
        <v>0</v>
      </c>
      <c r="N244" s="44">
        <f>SUMIFS(TransfersEntries!$F:$F,TransfersEntries!$B:$B,INDEX(ItemTable!$A:$A,MATCH('Daily Pork Products Stocks'!B244,ItemTable!$B:$B,0)),TransfersEntries!$L:$L,"&gt;="&amp;'Daily Pork Products Stocks'!A244+0.25,TransfersEntries!$L:$L,"&lt;="&amp;'Daily Pork Products Stocks'!A244+1.25,TransfersEntries!$D:$D,"3535")</f>
        <v>0</v>
      </c>
      <c r="O244" s="44">
        <f>SUMIFS(TransfersEntries!$F:$F,TransfersEntries!$B:$B,INDEX(ItemTable!$A:$A,MATCH('Daily Pork Products Stocks'!B244,ItemTable!$B:$B,0)),TransfersEntries!$L:$L,"&gt;="&amp;'Daily Pork Products Stocks'!A244+0.25,TransfersEntries!$L:$L,"&lt;="&amp;'Daily Pork Products Stocks'!A244+1.25,TransfersEntries!$D:$D,"3600")</f>
        <v>0</v>
      </c>
      <c r="P244" s="44">
        <f t="shared" si="42"/>
        <v>0</v>
      </c>
      <c r="Q244" s="44">
        <f t="shared" si="43"/>
        <v>0</v>
      </c>
      <c r="R244" s="148"/>
      <c r="S244" s="148"/>
      <c r="T244" s="44">
        <f t="shared" si="44"/>
        <v>0</v>
      </c>
      <c r="U244" s="44">
        <f t="shared" si="45"/>
        <v>0</v>
      </c>
      <c r="V244" s="44">
        <f t="shared" si="46"/>
        <v>0</v>
      </c>
      <c r="W244" s="51" t="str">
        <f t="shared" si="29"/>
        <v>Inactive</v>
      </c>
      <c r="X244" s="44"/>
    </row>
    <row r="245" spans="1:24" ht="15.75" hidden="1" x14ac:dyDescent="0.25">
      <c r="A245" s="124" t="str">
        <v>qqqqqqqq</v>
      </c>
      <c r="B245" s="125" t="s">
        <v>1572</v>
      </c>
      <c r="C245" s="125" t="s">
        <v>1573</v>
      </c>
      <c r="D245" s="142"/>
      <c r="E245" s="44">
        <f t="shared" si="41"/>
        <v>0</v>
      </c>
      <c r="F245" s="44">
        <f>SUMIFS(ProductionLines!$H:$H,ProductionLines!$C:$C,'Daily Pork Products Stocks'!$B245,ProductionLines!$K:$K,'Daily Pork Products Stocks'!$A245,ProductionLines!$E:$E,"&lt;&gt;Intake")</f>
        <v>0</v>
      </c>
      <c r="G245" s="57"/>
      <c r="H245" s="44">
        <f>SUMIFS(ProductionLines!$H:$H,ProductionLines!$C:$C,'Daily Pork Products Stocks'!$B245,ProductionLines!$K:$K,'Daily Pork Products Stocks'!$A245,ProductionLines!$E:$E,"Intake")</f>
        <v>0</v>
      </c>
      <c r="I245" s="148"/>
      <c r="J245" s="148"/>
      <c r="K245" s="148"/>
      <c r="L245" s="152"/>
      <c r="M245" s="44">
        <f>SUMIFS(TransfersEntries!$F:$F,TransfersEntries!$B:$B,$B245,TransfersEntries!$L:$L,"&gt;="&amp;'Daily Pork Products Stocks'!A245+0.25,TransfersEntries!$L:$L,"&lt;="&amp;'Daily Pork Products Stocks'!A245+1.25,TransfersEntries!$D:$D,"2055")</f>
        <v>0</v>
      </c>
      <c r="N245" s="44">
        <f>SUMIFS(TransfersEntries!$F:$F,TransfersEntries!$B:$B,INDEX(ItemTable!$A:$A,MATCH('Daily Pork Products Stocks'!B245,ItemTable!$B:$B,0)),TransfersEntries!$L:$L,"&gt;="&amp;'Daily Pork Products Stocks'!A245+0.25,TransfersEntries!$L:$L,"&lt;="&amp;'Daily Pork Products Stocks'!A245+1.25,TransfersEntries!$D:$D,"3535")</f>
        <v>0</v>
      </c>
      <c r="O245" s="44">
        <f>SUMIFS(TransfersEntries!$F:$F,TransfersEntries!$B:$B,INDEX(ItemTable!$A:$A,MATCH('Daily Pork Products Stocks'!B245,ItemTable!$B:$B,0)),TransfersEntries!$L:$L,"&gt;="&amp;'Daily Pork Products Stocks'!A245+0.25,TransfersEntries!$L:$L,"&lt;="&amp;'Daily Pork Products Stocks'!A245+1.25,TransfersEntries!$D:$D,"3600")</f>
        <v>0</v>
      </c>
      <c r="P245" s="44">
        <f t="shared" si="42"/>
        <v>0</v>
      </c>
      <c r="Q245" s="44">
        <f t="shared" si="43"/>
        <v>0</v>
      </c>
      <c r="R245" s="148"/>
      <c r="S245" s="148"/>
      <c r="T245" s="44">
        <f t="shared" si="44"/>
        <v>0</v>
      </c>
      <c r="U245" s="44">
        <f t="shared" si="45"/>
        <v>0</v>
      </c>
      <c r="V245" s="44">
        <f t="shared" si="46"/>
        <v>0</v>
      </c>
      <c r="W245" s="51" t="str">
        <f t="shared" si="29"/>
        <v>Inactive</v>
      </c>
      <c r="X245" s="44"/>
    </row>
    <row r="246" spans="1:24" ht="15.75" hidden="1" x14ac:dyDescent="0.25">
      <c r="A246" s="124" t="str">
        <v>qqqqqqqq</v>
      </c>
      <c r="B246" s="125" t="s">
        <v>1574</v>
      </c>
      <c r="C246" s="125" t="s">
        <v>1575</v>
      </c>
      <c r="D246" s="142"/>
      <c r="E246" s="44">
        <f t="shared" si="41"/>
        <v>0</v>
      </c>
      <c r="F246" s="44">
        <f>SUMIFS(ProductionLines!$H:$H,ProductionLines!$C:$C,'Daily Pork Products Stocks'!$B246,ProductionLines!$K:$K,'Daily Pork Products Stocks'!$A246,ProductionLines!$E:$E,"&lt;&gt;Intake")</f>
        <v>0</v>
      </c>
      <c r="G246" s="57"/>
      <c r="H246" s="44">
        <f>SUMIFS(ProductionLines!$H:$H,ProductionLines!$C:$C,'Daily Pork Products Stocks'!$B246,ProductionLines!$K:$K,'Daily Pork Products Stocks'!$A246,ProductionLines!$E:$E,"Intake")</f>
        <v>0</v>
      </c>
      <c r="I246" s="148"/>
      <c r="J246" s="148"/>
      <c r="K246" s="148"/>
      <c r="L246" s="152"/>
      <c r="M246" s="44">
        <f>SUMIFS(TransfersEntries!$F:$F,TransfersEntries!$B:$B,$B246,TransfersEntries!$L:$L,"&gt;="&amp;'Daily Pork Products Stocks'!A246+0.25,TransfersEntries!$L:$L,"&lt;="&amp;'Daily Pork Products Stocks'!A246+1.25,TransfersEntries!$D:$D,"2055")</f>
        <v>0</v>
      </c>
      <c r="N246" s="44">
        <f>SUMIFS(TransfersEntries!$F:$F,TransfersEntries!$B:$B,INDEX(ItemTable!$A:$A,MATCH('Daily Pork Products Stocks'!B246,ItemTable!$B:$B,0)),TransfersEntries!$L:$L,"&gt;="&amp;'Daily Pork Products Stocks'!A246+0.25,TransfersEntries!$L:$L,"&lt;="&amp;'Daily Pork Products Stocks'!A246+1.25,TransfersEntries!$D:$D,"3535")</f>
        <v>0</v>
      </c>
      <c r="O246" s="44">
        <f>SUMIFS(TransfersEntries!$F:$F,TransfersEntries!$B:$B,INDEX(ItemTable!$A:$A,MATCH('Daily Pork Products Stocks'!B246,ItemTable!$B:$B,0)),TransfersEntries!$L:$L,"&gt;="&amp;'Daily Pork Products Stocks'!A246+0.25,TransfersEntries!$L:$L,"&lt;="&amp;'Daily Pork Products Stocks'!A246+1.25,TransfersEntries!$D:$D,"3600")</f>
        <v>0</v>
      </c>
      <c r="P246" s="44">
        <f t="shared" si="42"/>
        <v>0</v>
      </c>
      <c r="Q246" s="44">
        <f t="shared" si="43"/>
        <v>0</v>
      </c>
      <c r="R246" s="148"/>
      <c r="S246" s="148"/>
      <c r="T246" s="44">
        <f t="shared" si="44"/>
        <v>0</v>
      </c>
      <c r="U246" s="44">
        <f t="shared" si="45"/>
        <v>0</v>
      </c>
      <c r="V246" s="44">
        <f t="shared" si="46"/>
        <v>0</v>
      </c>
      <c r="W246" s="51" t="str">
        <f t="shared" si="29"/>
        <v>Inactive</v>
      </c>
      <c r="X246" s="44"/>
    </row>
    <row r="247" spans="1:24" ht="15.75" hidden="1" x14ac:dyDescent="0.25">
      <c r="A247" s="42" t="str">
        <v>qqqqqqqq</v>
      </c>
      <c r="B247" s="45" t="s">
        <v>1576</v>
      </c>
      <c r="C247" s="45" t="s">
        <v>1577</v>
      </c>
      <c r="D247" s="142"/>
      <c r="E247" s="44">
        <f t="shared" si="41"/>
        <v>0</v>
      </c>
      <c r="F247" s="44">
        <f>SUMIFS(ProductionLines!$H:$H,ProductionLines!$C:$C,'Daily Pork Products Stocks'!$B247,ProductionLines!$K:$K,'Daily Pork Products Stocks'!$A247,ProductionLines!$E:$E,"&lt;&gt;Intake")</f>
        <v>0</v>
      </c>
      <c r="G247" s="57"/>
      <c r="H247" s="44">
        <f>SUMIFS(ProductionLines!$H:$H,ProductionLines!$C:$C,'Daily Pork Products Stocks'!$B247,ProductionLines!$K:$K,'Daily Pork Products Stocks'!$A247,ProductionLines!$E:$E,"Intake")</f>
        <v>0</v>
      </c>
      <c r="I247" s="148"/>
      <c r="J247" s="148"/>
      <c r="K247" s="148"/>
      <c r="L247" s="152"/>
      <c r="M247" s="44">
        <f>SUMIFS(TransfersEntries!$F:$F,TransfersEntries!$B:$B,$B247,TransfersEntries!$L:$L,"&gt;="&amp;'Daily Pork Products Stocks'!A247+0.25,TransfersEntries!$L:$L,"&lt;="&amp;'Daily Pork Products Stocks'!A247+1.25,TransfersEntries!$D:$D,"2055")</f>
        <v>0</v>
      </c>
      <c r="N247" s="44">
        <f>SUMIFS(TransfersEntries!$F:$F,TransfersEntries!$B:$B,INDEX(ItemTable!$A:$A,MATCH('Daily Pork Products Stocks'!B247,ItemTable!$B:$B,0)),TransfersEntries!$L:$L,"&gt;="&amp;'Daily Pork Products Stocks'!A247+0.25,TransfersEntries!$L:$L,"&lt;="&amp;'Daily Pork Products Stocks'!A247+1.25,TransfersEntries!$D:$D,"3535")</f>
        <v>0</v>
      </c>
      <c r="O247" s="44">
        <f>SUMIFS(TransfersEntries!$F:$F,TransfersEntries!$B:$B,INDEX(ItemTable!$A:$A,MATCH('Daily Pork Products Stocks'!B247,ItemTable!$B:$B,0)),TransfersEntries!$L:$L,"&gt;="&amp;'Daily Pork Products Stocks'!A247+0.25,TransfersEntries!$L:$L,"&lt;="&amp;'Daily Pork Products Stocks'!A247+1.25,TransfersEntries!$D:$D,"3600")</f>
        <v>0</v>
      </c>
      <c r="P247" s="44">
        <f t="shared" si="42"/>
        <v>0</v>
      </c>
      <c r="Q247" s="44">
        <f t="shared" si="43"/>
        <v>0</v>
      </c>
      <c r="R247" s="148"/>
      <c r="S247" s="148"/>
      <c r="T247" s="44">
        <f t="shared" si="44"/>
        <v>0</v>
      </c>
      <c r="U247" s="44">
        <f t="shared" si="45"/>
        <v>0</v>
      </c>
      <c r="V247" s="44">
        <f t="shared" si="46"/>
        <v>0</v>
      </c>
      <c r="W247" s="51" t="str">
        <f t="shared" si="29"/>
        <v>Inactive</v>
      </c>
      <c r="X247" s="44"/>
    </row>
    <row r="248" spans="1:24" ht="15.75" hidden="1" x14ac:dyDescent="0.25">
      <c r="A248" s="42" t="str">
        <v>qqqqqqqq</v>
      </c>
      <c r="B248" s="47" t="s">
        <v>1578</v>
      </c>
      <c r="C248" s="47" t="s">
        <v>1579</v>
      </c>
      <c r="D248" s="142"/>
      <c r="E248" s="44">
        <f t="shared" si="41"/>
        <v>0</v>
      </c>
      <c r="F248" s="44">
        <f>SUMIFS(ProductionLines!$H:$H,ProductionLines!$C:$C,'Daily Pork Products Stocks'!$B248,ProductionLines!$K:$K,'Daily Pork Products Stocks'!$A248,ProductionLines!$E:$E,"&lt;&gt;Intake")</f>
        <v>0</v>
      </c>
      <c r="G248" s="57"/>
      <c r="H248" s="44">
        <f>SUMIFS(ProductionLines!$H:$H,ProductionLines!$C:$C,'Daily Pork Products Stocks'!$B248,ProductionLines!$K:$K,'Daily Pork Products Stocks'!$A248,ProductionLines!$E:$E,"Intake")</f>
        <v>0</v>
      </c>
      <c r="I248" s="148"/>
      <c r="J248" s="148"/>
      <c r="K248" s="148"/>
      <c r="L248" s="152"/>
      <c r="M248" s="44">
        <f>SUMIFS(TransfersEntries!$F:$F,TransfersEntries!$B:$B,$B248,TransfersEntries!$L:$L,"&gt;="&amp;'Daily Pork Products Stocks'!A248+0.25,TransfersEntries!$L:$L,"&lt;="&amp;'Daily Pork Products Stocks'!A248+1.25,TransfersEntries!$D:$D,"2055")</f>
        <v>0</v>
      </c>
      <c r="N248" s="44">
        <f>SUMIFS(TransfersEntries!$F:$F,TransfersEntries!$B:$B,INDEX(ItemTable!$A:$A,MATCH('Daily Pork Products Stocks'!B248,ItemTable!$B:$B,0)),TransfersEntries!$L:$L,"&gt;="&amp;'Daily Pork Products Stocks'!A248+0.25,TransfersEntries!$L:$L,"&lt;="&amp;'Daily Pork Products Stocks'!A248+1.25,TransfersEntries!$D:$D,"3535")</f>
        <v>0</v>
      </c>
      <c r="O248" s="44">
        <f>SUMIFS(TransfersEntries!$F:$F,TransfersEntries!$B:$B,INDEX(ItemTable!$A:$A,MATCH('Daily Pork Products Stocks'!B248,ItemTable!$B:$B,0)),TransfersEntries!$L:$L,"&gt;="&amp;'Daily Pork Products Stocks'!A248+0.25,TransfersEntries!$L:$L,"&lt;="&amp;'Daily Pork Products Stocks'!A248+1.25,TransfersEntries!$D:$D,"3600")</f>
        <v>0</v>
      </c>
      <c r="P248" s="44">
        <f t="shared" si="42"/>
        <v>0</v>
      </c>
      <c r="Q248" s="44">
        <f t="shared" si="43"/>
        <v>0</v>
      </c>
      <c r="R248" s="148"/>
      <c r="S248" s="148"/>
      <c r="T248" s="44">
        <f t="shared" si="44"/>
        <v>0</v>
      </c>
      <c r="U248" s="44">
        <f t="shared" si="45"/>
        <v>0</v>
      </c>
      <c r="V248" s="44">
        <f t="shared" si="46"/>
        <v>0</v>
      </c>
      <c r="W248" s="51" t="str">
        <f t="shared" si="29"/>
        <v>Inactive</v>
      </c>
      <c r="X248" s="44"/>
    </row>
    <row r="249" spans="1:24" ht="15.75" hidden="1" x14ac:dyDescent="0.25">
      <c r="A249" s="124" t="str">
        <v>qqqqqqqq</v>
      </c>
      <c r="B249" s="125" t="s">
        <v>1580</v>
      </c>
      <c r="C249" s="125" t="s">
        <v>1581</v>
      </c>
      <c r="D249" s="142"/>
      <c r="E249" s="44">
        <f t="shared" si="41"/>
        <v>0</v>
      </c>
      <c r="F249" s="44">
        <f>SUMIFS(ProductionLines!$H:$H,ProductionLines!$C:$C,'Daily Pork Products Stocks'!$B249,ProductionLines!$K:$K,'Daily Pork Products Stocks'!$A249,ProductionLines!$E:$E,"&lt;&gt;Intake")</f>
        <v>0</v>
      </c>
      <c r="G249" s="57"/>
      <c r="H249" s="44">
        <f>SUMIFS(ProductionLines!$H:$H,ProductionLines!$C:$C,'Daily Pork Products Stocks'!$B249,ProductionLines!$K:$K,'Daily Pork Products Stocks'!$A249,ProductionLines!$E:$E,"Intake")</f>
        <v>0</v>
      </c>
      <c r="I249" s="148"/>
      <c r="J249" s="148"/>
      <c r="K249" s="148"/>
      <c r="L249" s="152"/>
      <c r="M249" s="44">
        <f>SUMIFS(TransfersEntries!$F:$F,TransfersEntries!$B:$B,$B249,TransfersEntries!$L:$L,"&gt;="&amp;'Daily Pork Products Stocks'!A249+0.25,TransfersEntries!$L:$L,"&lt;="&amp;'Daily Pork Products Stocks'!A249+1.25,TransfersEntries!$D:$D,"2055")</f>
        <v>0</v>
      </c>
      <c r="N249" s="44">
        <f>SUMIFS(TransfersEntries!$F:$F,TransfersEntries!$B:$B,INDEX(ItemTable!$A:$A,MATCH('Daily Pork Products Stocks'!B249,ItemTable!$B:$B,0)),TransfersEntries!$L:$L,"&gt;="&amp;'Daily Pork Products Stocks'!A249+0.25,TransfersEntries!$L:$L,"&lt;="&amp;'Daily Pork Products Stocks'!A249+1.25,TransfersEntries!$D:$D,"3535")</f>
        <v>0</v>
      </c>
      <c r="O249" s="44">
        <f>SUMIFS(TransfersEntries!$F:$F,TransfersEntries!$B:$B,INDEX(ItemTable!$A:$A,MATCH('Daily Pork Products Stocks'!B249,ItemTable!$B:$B,0)),TransfersEntries!$L:$L,"&gt;="&amp;'Daily Pork Products Stocks'!A249+0.25,TransfersEntries!$L:$L,"&lt;="&amp;'Daily Pork Products Stocks'!A249+1.25,TransfersEntries!$D:$D,"3600")</f>
        <v>0</v>
      </c>
      <c r="P249" s="44">
        <f t="shared" si="42"/>
        <v>0</v>
      </c>
      <c r="Q249" s="44">
        <f t="shared" si="43"/>
        <v>0</v>
      </c>
      <c r="R249" s="148"/>
      <c r="S249" s="148"/>
      <c r="T249" s="44">
        <f t="shared" si="44"/>
        <v>0</v>
      </c>
      <c r="U249" s="44">
        <f t="shared" si="45"/>
        <v>0</v>
      </c>
      <c r="V249" s="44">
        <f t="shared" si="46"/>
        <v>0</v>
      </c>
      <c r="W249" s="51" t="str">
        <f t="shared" si="29"/>
        <v>Inactive</v>
      </c>
      <c r="X249" s="44"/>
    </row>
    <row r="250" spans="1:24" ht="15.75" hidden="1" x14ac:dyDescent="0.25">
      <c r="A250" s="124" t="str">
        <v>qqqqqqqq</v>
      </c>
      <c r="B250" s="125" t="s">
        <v>1582</v>
      </c>
      <c r="C250" s="125" t="s">
        <v>1583</v>
      </c>
      <c r="D250" s="142"/>
      <c r="E250" s="44">
        <f t="shared" ref="E250:E271" si="47">D250</f>
        <v>0</v>
      </c>
      <c r="F250" s="44">
        <f>SUMIFS(ProductionLines!$H:$H,ProductionLines!$C:$C,'Daily Pork Products Stocks'!$B250,ProductionLines!$K:$K,'Daily Pork Products Stocks'!$A250,ProductionLines!$E:$E,"&lt;&gt;Intake")</f>
        <v>0</v>
      </c>
      <c r="G250" s="57"/>
      <c r="H250" s="44">
        <f>SUMIFS(ProductionLines!$H:$H,ProductionLines!$C:$C,'Daily Pork Products Stocks'!$B250,ProductionLines!$K:$K,'Daily Pork Products Stocks'!$A250,ProductionLines!$E:$E,"Intake")</f>
        <v>0</v>
      </c>
      <c r="I250" s="148"/>
      <c r="J250" s="148"/>
      <c r="K250" s="148"/>
      <c r="L250" s="152"/>
      <c r="M250" s="44">
        <f>SUMIFS(TransfersEntries!$F:$F,TransfersEntries!$B:$B,$B250,TransfersEntries!$L:$L,"&gt;="&amp;'Daily Pork Products Stocks'!A250+0.25,TransfersEntries!$L:$L,"&lt;="&amp;'Daily Pork Products Stocks'!A250+1.25,TransfersEntries!$D:$D,"2055")</f>
        <v>0</v>
      </c>
      <c r="N250" s="44">
        <f>SUMIFS(TransfersEntries!$F:$F,TransfersEntries!$B:$B,INDEX(ItemTable!$A:$A,MATCH('Daily Pork Products Stocks'!B250,ItemTable!$B:$B,0)),TransfersEntries!$L:$L,"&gt;="&amp;'Daily Pork Products Stocks'!A250+0.25,TransfersEntries!$L:$L,"&lt;="&amp;'Daily Pork Products Stocks'!A250+1.25,TransfersEntries!$D:$D,"3535")</f>
        <v>0</v>
      </c>
      <c r="O250" s="44">
        <f>SUMIFS(TransfersEntries!$F:$F,TransfersEntries!$B:$B,INDEX(ItemTable!$A:$A,MATCH('Daily Pork Products Stocks'!B250,ItemTable!$B:$B,0)),TransfersEntries!$L:$L,"&gt;="&amp;'Daily Pork Products Stocks'!A250+0.25,TransfersEntries!$L:$L,"&lt;="&amp;'Daily Pork Products Stocks'!A250+1.25,TransfersEntries!$D:$D,"3600")</f>
        <v>0</v>
      </c>
      <c r="P250" s="44">
        <f t="shared" ref="P250:P271" si="48">D250+F250+G250-SUM(H250:O250)</f>
        <v>0</v>
      </c>
      <c r="Q250" s="44">
        <f t="shared" ref="Q250:Q271" si="49">E250+F250+G250-SUM(H250:O250)</f>
        <v>0</v>
      </c>
      <c r="R250" s="148"/>
      <c r="S250" s="148"/>
      <c r="T250" s="44">
        <f t="shared" ref="T250:T271" si="50">R250+S250</f>
        <v>0</v>
      </c>
      <c r="U250" s="44">
        <f t="shared" ref="U250:U271" si="51">T250-P250</f>
        <v>0</v>
      </c>
      <c r="V250" s="44">
        <f t="shared" ref="V250:V271" si="52">T250-Q250</f>
        <v>0</v>
      </c>
      <c r="W250" s="51" t="str">
        <f t="shared" si="29"/>
        <v>Inactive</v>
      </c>
      <c r="X250" s="44"/>
    </row>
    <row r="251" spans="1:24" ht="15.75" hidden="1" x14ac:dyDescent="0.25">
      <c r="A251" s="124" t="str">
        <v>qqqqqqqq</v>
      </c>
      <c r="B251" s="125" t="s">
        <v>1584</v>
      </c>
      <c r="C251" s="125" t="s">
        <v>1585</v>
      </c>
      <c r="D251" s="142"/>
      <c r="E251" s="44">
        <f t="shared" si="47"/>
        <v>0</v>
      </c>
      <c r="F251" s="44">
        <f>SUMIFS(ProductionLines!$H:$H,ProductionLines!$C:$C,'Daily Pork Products Stocks'!$B251,ProductionLines!$K:$K,'Daily Pork Products Stocks'!$A251,ProductionLines!$E:$E,"&lt;&gt;Intake")</f>
        <v>0</v>
      </c>
      <c r="G251" s="57"/>
      <c r="H251" s="44">
        <f>SUMIFS(ProductionLines!$H:$H,ProductionLines!$C:$C,'Daily Pork Products Stocks'!$B251,ProductionLines!$K:$K,'Daily Pork Products Stocks'!$A251,ProductionLines!$E:$E,"Intake")</f>
        <v>0</v>
      </c>
      <c r="I251" s="148"/>
      <c r="J251" s="148"/>
      <c r="K251" s="148"/>
      <c r="L251" s="152"/>
      <c r="M251" s="44">
        <f>SUMIFS(TransfersEntries!$F:$F,TransfersEntries!$B:$B,$B251,TransfersEntries!$L:$L,"&gt;="&amp;'Daily Pork Products Stocks'!A251+0.25,TransfersEntries!$L:$L,"&lt;="&amp;'Daily Pork Products Stocks'!A251+1.25,TransfersEntries!$D:$D,"2055")</f>
        <v>0</v>
      </c>
      <c r="N251" s="44">
        <f>SUMIFS(TransfersEntries!$F:$F,TransfersEntries!$B:$B,INDEX(ItemTable!$A:$A,MATCH('Daily Pork Products Stocks'!B251,ItemTable!$B:$B,0)),TransfersEntries!$L:$L,"&gt;="&amp;'Daily Pork Products Stocks'!A251+0.25,TransfersEntries!$L:$L,"&lt;="&amp;'Daily Pork Products Stocks'!A251+1.25,TransfersEntries!$D:$D,"3535")</f>
        <v>0</v>
      </c>
      <c r="O251" s="44">
        <f>SUMIFS(TransfersEntries!$F:$F,TransfersEntries!$B:$B,INDEX(ItemTable!$A:$A,MATCH('Daily Pork Products Stocks'!B251,ItemTable!$B:$B,0)),TransfersEntries!$L:$L,"&gt;="&amp;'Daily Pork Products Stocks'!A251+0.25,TransfersEntries!$L:$L,"&lt;="&amp;'Daily Pork Products Stocks'!A251+1.25,TransfersEntries!$D:$D,"3600")</f>
        <v>0</v>
      </c>
      <c r="P251" s="44">
        <f t="shared" si="48"/>
        <v>0</v>
      </c>
      <c r="Q251" s="44">
        <f t="shared" si="49"/>
        <v>0</v>
      </c>
      <c r="R251" s="148"/>
      <c r="S251" s="148"/>
      <c r="T251" s="44">
        <f t="shared" si="50"/>
        <v>0</v>
      </c>
      <c r="U251" s="44">
        <f t="shared" si="51"/>
        <v>0</v>
      </c>
      <c r="V251" s="44">
        <f t="shared" si="52"/>
        <v>0</v>
      </c>
      <c r="W251" s="51" t="str">
        <f t="shared" si="29"/>
        <v>Inactive</v>
      </c>
      <c r="X251" s="44"/>
    </row>
    <row r="252" spans="1:24" ht="15.75" hidden="1" x14ac:dyDescent="0.25">
      <c r="A252" s="124" t="str">
        <v>qqqqqqqq</v>
      </c>
      <c r="B252" s="125" t="s">
        <v>1586</v>
      </c>
      <c r="C252" s="125" t="s">
        <v>1587</v>
      </c>
      <c r="D252" s="142"/>
      <c r="E252" s="44">
        <f t="shared" si="47"/>
        <v>0</v>
      </c>
      <c r="F252" s="44">
        <f>SUMIFS(ProductionLines!$H:$H,ProductionLines!$C:$C,'Daily Pork Products Stocks'!$B252,ProductionLines!$K:$K,'Daily Pork Products Stocks'!$A252,ProductionLines!$E:$E,"&lt;&gt;Intake")</f>
        <v>0</v>
      </c>
      <c r="G252" s="57"/>
      <c r="H252" s="44">
        <f>SUMIFS(ProductionLines!$H:$H,ProductionLines!$C:$C,'Daily Pork Products Stocks'!$B252,ProductionLines!$K:$K,'Daily Pork Products Stocks'!$A252,ProductionLines!$E:$E,"Intake")</f>
        <v>0</v>
      </c>
      <c r="I252" s="148"/>
      <c r="J252" s="148"/>
      <c r="K252" s="148"/>
      <c r="L252" s="152"/>
      <c r="M252" s="44">
        <f>SUMIFS(TransfersEntries!$F:$F,TransfersEntries!$B:$B,$B252,TransfersEntries!$L:$L,"&gt;="&amp;'Daily Pork Products Stocks'!A252+0.25,TransfersEntries!$L:$L,"&lt;="&amp;'Daily Pork Products Stocks'!A252+1.25,TransfersEntries!$D:$D,"2055")</f>
        <v>0</v>
      </c>
      <c r="N252" s="44">
        <f>SUMIFS(TransfersEntries!$F:$F,TransfersEntries!$B:$B,INDEX(ItemTable!$A:$A,MATCH('Daily Pork Products Stocks'!B252,ItemTable!$B:$B,0)),TransfersEntries!$L:$L,"&gt;="&amp;'Daily Pork Products Stocks'!A252+0.25,TransfersEntries!$L:$L,"&lt;="&amp;'Daily Pork Products Stocks'!A252+1.25,TransfersEntries!$D:$D,"3535")</f>
        <v>0</v>
      </c>
      <c r="O252" s="44">
        <f>SUMIFS(TransfersEntries!$F:$F,TransfersEntries!$B:$B,INDEX(ItemTable!$A:$A,MATCH('Daily Pork Products Stocks'!B252,ItemTable!$B:$B,0)),TransfersEntries!$L:$L,"&gt;="&amp;'Daily Pork Products Stocks'!A252+0.25,TransfersEntries!$L:$L,"&lt;="&amp;'Daily Pork Products Stocks'!A252+1.25,TransfersEntries!$D:$D,"3600")</f>
        <v>0</v>
      </c>
      <c r="P252" s="44">
        <f t="shared" si="48"/>
        <v>0</v>
      </c>
      <c r="Q252" s="44">
        <f t="shared" si="49"/>
        <v>0</v>
      </c>
      <c r="R252" s="148"/>
      <c r="S252" s="148"/>
      <c r="T252" s="44">
        <f t="shared" si="50"/>
        <v>0</v>
      </c>
      <c r="U252" s="44">
        <f t="shared" si="51"/>
        <v>0</v>
      </c>
      <c r="V252" s="44">
        <f t="shared" si="52"/>
        <v>0</v>
      </c>
      <c r="W252" s="51" t="str">
        <f t="shared" si="29"/>
        <v>Inactive</v>
      </c>
      <c r="X252" s="44"/>
    </row>
    <row r="253" spans="1:24" ht="16.5" hidden="1" thickBot="1" x14ac:dyDescent="0.3">
      <c r="A253" s="133" t="str">
        <v>qqqqqqqq</v>
      </c>
      <c r="B253" s="48" t="s">
        <v>1588</v>
      </c>
      <c r="C253" s="48" t="s">
        <v>1589</v>
      </c>
      <c r="D253" s="144"/>
      <c r="E253" s="49">
        <f t="shared" si="47"/>
        <v>0</v>
      </c>
      <c r="F253" s="49">
        <f>SUMIFS(ProductionLines!$H:$H,ProductionLines!$C:$C,'Daily Pork Products Stocks'!$B253,ProductionLines!$K:$K,'Daily Pork Products Stocks'!$A253,ProductionLines!$E:$E,"&lt;&gt;Intake")</f>
        <v>0</v>
      </c>
      <c r="G253" s="58"/>
      <c r="H253" s="49">
        <f>SUMIFS(ProductionLines!$H:$H,ProductionLines!$C:$C,'Daily Pork Products Stocks'!$B253,ProductionLines!$K:$K,'Daily Pork Products Stocks'!$A253,ProductionLines!$E:$E,"Intake")</f>
        <v>0</v>
      </c>
      <c r="I253" s="150"/>
      <c r="J253" s="150"/>
      <c r="K253" s="150"/>
      <c r="L253" s="154"/>
      <c r="M253" s="49">
        <f>SUMIFS(TransfersEntries!$F:$F,TransfersEntries!$B:$B,$B253,TransfersEntries!$L:$L,"&gt;="&amp;'Daily Pork Products Stocks'!A253+0.25,TransfersEntries!$L:$L,"&lt;="&amp;'Daily Pork Products Stocks'!A253+1.25,TransfersEntries!$D:$D,"2055")</f>
        <v>0</v>
      </c>
      <c r="N253" s="49">
        <f>SUMIFS(TransfersEntries!$F:$F,TransfersEntries!$B:$B,INDEX(ItemTable!$A:$A,MATCH('Daily Pork Products Stocks'!B253,ItemTable!$B:$B,0)),TransfersEntries!$L:$L,"&gt;="&amp;'Daily Pork Products Stocks'!A253+0.25,TransfersEntries!$L:$L,"&lt;="&amp;'Daily Pork Products Stocks'!A253+1.25,TransfersEntries!$D:$D,"3535")</f>
        <v>0</v>
      </c>
      <c r="O253" s="49">
        <f>SUMIFS(TransfersEntries!$F:$F,TransfersEntries!$B:$B,INDEX(ItemTable!$A:$A,MATCH('Daily Pork Products Stocks'!B253,ItemTable!$B:$B,0)),TransfersEntries!$L:$L,"&gt;="&amp;'Daily Pork Products Stocks'!A253+0.25,TransfersEntries!$L:$L,"&lt;="&amp;'Daily Pork Products Stocks'!A253+1.25,TransfersEntries!$D:$D,"3600")</f>
        <v>0</v>
      </c>
      <c r="P253" s="49">
        <f t="shared" si="48"/>
        <v>0</v>
      </c>
      <c r="Q253" s="49">
        <f t="shared" si="49"/>
        <v>0</v>
      </c>
      <c r="R253" s="150"/>
      <c r="S253" s="150"/>
      <c r="T253" s="49">
        <f t="shared" si="50"/>
        <v>0</v>
      </c>
      <c r="U253" s="49">
        <f t="shared" si="51"/>
        <v>0</v>
      </c>
      <c r="V253" s="49">
        <f t="shared" si="52"/>
        <v>0</v>
      </c>
      <c r="W253" s="51" t="str">
        <f t="shared" si="29"/>
        <v>Inactive</v>
      </c>
      <c r="X253" s="49"/>
    </row>
    <row r="254" spans="1:24" ht="15" hidden="1" customHeight="1" thickTop="1" x14ac:dyDescent="0.25">
      <c r="A254" s="128" t="e">
        <f t="array" ref="A254:A501">A253+1</f>
        <v>#VALUE!</v>
      </c>
      <c r="B254" s="129"/>
      <c r="C254" s="130" t="s">
        <v>1178</v>
      </c>
      <c r="D254" s="139"/>
      <c r="E254" s="131">
        <f t="shared" si="47"/>
        <v>0</v>
      </c>
      <c r="F254" s="131">
        <f>SUMIFS(ProductionLines!$H:$H,ProductionLines!$C:$C,'Daily Pork Products Stocks'!$B254,ProductionLines!$K:$K,'Daily Pork Products Stocks'!$A254,ProductionLines!$E:$E,"&lt;&gt;Intake")</f>
        <v>0</v>
      </c>
      <c r="G254" s="132"/>
      <c r="H254" s="131">
        <f>SUMIFS(ProductionLines!$H:$H,ProductionLines!$C:$C,'Daily Pork Products Stocks'!$B254,ProductionLines!$K:$K,'Daily Pork Products Stocks'!$A254,ProductionLines!$E:$E,"Intake")</f>
        <v>0</v>
      </c>
      <c r="I254" s="147"/>
      <c r="J254" s="147"/>
      <c r="K254" s="147"/>
      <c r="L254" s="151"/>
      <c r="M254" s="131">
        <f>SUMIFS(TransfersEntries!$F:$F,TransfersEntries!$B:$B,$B254,TransfersEntries!$L:$L,"&gt;="&amp;'Daily Pork Products Stocks'!A254+0.25,TransfersEntries!$L:$L,"&lt;="&amp;'Daily Pork Products Stocks'!A254+1.25,TransfersEntries!$D:$D,"2055")</f>
        <v>0</v>
      </c>
      <c r="N254" s="131">
        <f>SUMIFS(TransfersEntries!$F:$F,TransfersEntries!$B:$B,INDEX(ItemTable!$A:$A,MATCH('Daily Pork Products Stocks'!B254,ItemTable!$B:$B,0)),TransfersEntries!$L:$L,"&gt;="&amp;'Daily Pork Products Stocks'!A254+0.25,TransfersEntries!$L:$L,"&lt;="&amp;'Daily Pork Products Stocks'!A254+1.25,TransfersEntries!$D:$D,"3535")</f>
        <v>0</v>
      </c>
      <c r="O254" s="131">
        <f>SUMIFS(TransfersEntries!$F:$F,TransfersEntries!$B:$B,INDEX(ItemTable!$A:$A,MATCH('Daily Pork Products Stocks'!B254,ItemTable!$B:$B,0)),TransfersEntries!$L:$L,"&gt;="&amp;'Daily Pork Products Stocks'!A254+0.25,TransfersEntries!$L:$L,"&lt;="&amp;'Daily Pork Products Stocks'!A254+1.25,TransfersEntries!$D:$D,"3600")</f>
        <v>0</v>
      </c>
      <c r="P254" s="131">
        <f t="shared" si="48"/>
        <v>0</v>
      </c>
      <c r="Q254" s="131">
        <f t="shared" si="49"/>
        <v>0</v>
      </c>
      <c r="R254" s="147"/>
      <c r="S254" s="147"/>
      <c r="T254" s="131">
        <f t="shared" si="50"/>
        <v>0</v>
      </c>
      <c r="U254" s="131">
        <f t="shared" si="51"/>
        <v>0</v>
      </c>
      <c r="V254" s="131">
        <f t="shared" si="52"/>
        <v>0</v>
      </c>
      <c r="W254" s="51" t="str">
        <f t="shared" si="29"/>
        <v>Inactive</v>
      </c>
      <c r="X254" s="131"/>
    </row>
    <row r="255" spans="1:24" ht="15" hidden="1" customHeight="1" x14ac:dyDescent="0.25">
      <c r="A255" s="42" t="e">
        <v>#VALUE!</v>
      </c>
      <c r="B255" s="43" t="s">
        <v>1179</v>
      </c>
      <c r="C255" s="43" t="s">
        <v>1180</v>
      </c>
      <c r="D255" s="140"/>
      <c r="E255" s="44">
        <f t="shared" si="47"/>
        <v>0</v>
      </c>
      <c r="F255" s="44">
        <f>SUMIFS(ProductionLines!$H:$H,ProductionLines!$C:$C,'Daily Pork Products Stocks'!$B255,ProductionLines!$K:$K,'Daily Pork Products Stocks'!$A255,ProductionLines!$E:$E,"&lt;&gt;Intake")</f>
        <v>0</v>
      </c>
      <c r="G255" s="57"/>
      <c r="H255" s="44">
        <f>SUMIFS(ProductionLines!$H:$H,ProductionLines!$C:$C,'Daily Pork Products Stocks'!$B255,ProductionLines!$K:$K,'Daily Pork Products Stocks'!$A255,ProductionLines!$E:$E,"Intake")</f>
        <v>0</v>
      </c>
      <c r="I255" s="148"/>
      <c r="J255" s="148"/>
      <c r="K255" s="148"/>
      <c r="L255" s="152"/>
      <c r="M255" s="44">
        <f>SUMIFS(TransfersEntries!$F:$F,TransfersEntries!$B:$B,$B255,TransfersEntries!$L:$L,"&gt;="&amp;'Daily Pork Products Stocks'!A255+0.25,TransfersEntries!$L:$L,"&lt;="&amp;'Daily Pork Products Stocks'!A255+1.25,TransfersEntries!$D:$D,"2055")</f>
        <v>0</v>
      </c>
      <c r="N255" s="44">
        <f>SUMIFS(TransfersEntries!$F:$F,TransfersEntries!$B:$B,INDEX(ItemTable!$A:$A,MATCH('Daily Pork Products Stocks'!B255,ItemTable!$B:$B,0)),TransfersEntries!$L:$L,"&gt;="&amp;'Daily Pork Products Stocks'!A255+0.25,TransfersEntries!$L:$L,"&lt;="&amp;'Daily Pork Products Stocks'!A255+1.25,TransfersEntries!$D:$D,"3535")</f>
        <v>0</v>
      </c>
      <c r="O255" s="44">
        <f>SUMIFS(TransfersEntries!$F:$F,TransfersEntries!$B:$B,INDEX(ItemTable!$A:$A,MATCH('Daily Pork Products Stocks'!B255,ItemTable!$B:$B,0)),TransfersEntries!$L:$L,"&gt;="&amp;'Daily Pork Products Stocks'!A255+0.25,TransfersEntries!$L:$L,"&lt;="&amp;'Daily Pork Products Stocks'!A255+1.25,TransfersEntries!$D:$D,"3600")</f>
        <v>0</v>
      </c>
      <c r="P255" s="44">
        <f t="shared" si="48"/>
        <v>0</v>
      </c>
      <c r="Q255" s="44">
        <f t="shared" si="49"/>
        <v>0</v>
      </c>
      <c r="R255" s="148"/>
      <c r="S255" s="148"/>
      <c r="T255" s="44">
        <f t="shared" si="50"/>
        <v>0</v>
      </c>
      <c r="U255" s="44">
        <f t="shared" si="51"/>
        <v>0</v>
      </c>
      <c r="V255" s="44">
        <f t="shared" si="52"/>
        <v>0</v>
      </c>
      <c r="W255" s="51" t="str">
        <f t="shared" si="29"/>
        <v>Inactive</v>
      </c>
      <c r="X255" s="44"/>
    </row>
    <row r="256" spans="1:24" ht="15" hidden="1" customHeight="1" x14ac:dyDescent="0.25">
      <c r="A256" s="42" t="e">
        <v>#VALUE!</v>
      </c>
      <c r="B256" s="43" t="s">
        <v>1181</v>
      </c>
      <c r="C256" s="43" t="s">
        <v>1182</v>
      </c>
      <c r="D256" s="140"/>
      <c r="E256" s="44">
        <f t="shared" si="47"/>
        <v>0</v>
      </c>
      <c r="F256" s="44">
        <f>SUMIFS(ProductionLines!$H:$H,ProductionLines!$C:$C,'Daily Pork Products Stocks'!$B256,ProductionLines!$K:$K,'Daily Pork Products Stocks'!$A256,ProductionLines!$E:$E,"&lt;&gt;Intake")</f>
        <v>0</v>
      </c>
      <c r="G256" s="57"/>
      <c r="H256" s="44">
        <f>SUMIFS(ProductionLines!$H:$H,ProductionLines!$C:$C,'Daily Pork Products Stocks'!$B256,ProductionLines!$K:$K,'Daily Pork Products Stocks'!$A256,ProductionLines!$E:$E,"Intake")</f>
        <v>0</v>
      </c>
      <c r="I256" s="148"/>
      <c r="J256" s="148"/>
      <c r="K256" s="148"/>
      <c r="L256" s="152"/>
      <c r="M256" s="44">
        <f>SUMIFS(TransfersEntries!$F:$F,TransfersEntries!$B:$B,$B256,TransfersEntries!$L:$L,"&gt;="&amp;'Daily Pork Products Stocks'!A256+0.25,TransfersEntries!$L:$L,"&lt;="&amp;'Daily Pork Products Stocks'!A256+1.25,TransfersEntries!$D:$D,"2055")</f>
        <v>0</v>
      </c>
      <c r="N256" s="44">
        <f>SUMIFS(TransfersEntries!$F:$F,TransfersEntries!$B:$B,INDEX(ItemTable!$A:$A,MATCH('Daily Pork Products Stocks'!B256,ItemTable!$B:$B,0)),TransfersEntries!$L:$L,"&gt;="&amp;'Daily Pork Products Stocks'!A256+0.25,TransfersEntries!$L:$L,"&lt;="&amp;'Daily Pork Products Stocks'!A256+1.25,TransfersEntries!$D:$D,"3535")</f>
        <v>0</v>
      </c>
      <c r="O256" s="44">
        <f>SUMIFS(TransfersEntries!$F:$F,TransfersEntries!$B:$B,INDEX(ItemTable!$A:$A,MATCH('Daily Pork Products Stocks'!B256,ItemTable!$B:$B,0)),TransfersEntries!$L:$L,"&gt;="&amp;'Daily Pork Products Stocks'!A256+0.25,TransfersEntries!$L:$L,"&lt;="&amp;'Daily Pork Products Stocks'!A256+1.25,TransfersEntries!$D:$D,"3600")</f>
        <v>0</v>
      </c>
      <c r="P256" s="44">
        <f t="shared" si="48"/>
        <v>0</v>
      </c>
      <c r="Q256" s="44">
        <f t="shared" si="49"/>
        <v>0</v>
      </c>
      <c r="R256" s="148"/>
      <c r="S256" s="148"/>
      <c r="T256" s="44">
        <f t="shared" si="50"/>
        <v>0</v>
      </c>
      <c r="U256" s="44">
        <f t="shared" si="51"/>
        <v>0</v>
      </c>
      <c r="V256" s="44">
        <f t="shared" si="52"/>
        <v>0</v>
      </c>
      <c r="W256" s="51" t="str">
        <f t="shared" si="29"/>
        <v>Inactive</v>
      </c>
      <c r="X256" s="44"/>
    </row>
    <row r="257" spans="1:24" ht="15" hidden="1" customHeight="1" x14ac:dyDescent="0.25">
      <c r="A257" s="42" t="e">
        <v>#VALUE!</v>
      </c>
      <c r="B257" s="43" t="s">
        <v>4</v>
      </c>
      <c r="C257" s="43" t="s">
        <v>1183</v>
      </c>
      <c r="D257" s="140"/>
      <c r="E257" s="44">
        <f t="shared" si="47"/>
        <v>0</v>
      </c>
      <c r="F257" s="44">
        <f>SUMIFS(ProductionLines!$H:$H,ProductionLines!$C:$C,'Daily Pork Products Stocks'!$B257,ProductionLines!$K:$K,'Daily Pork Products Stocks'!$A257,ProductionLines!$E:$E,"&lt;&gt;Intake")</f>
        <v>0</v>
      </c>
      <c r="G257" s="57"/>
      <c r="H257" s="44">
        <f>SUMIFS(ProductionLines!$H:$H,ProductionLines!$C:$C,'Daily Pork Products Stocks'!$B257,ProductionLines!$K:$K,'Daily Pork Products Stocks'!$A257,ProductionLines!$E:$E,"Intake")</f>
        <v>0</v>
      </c>
      <c r="I257" s="148"/>
      <c r="J257" s="148"/>
      <c r="K257" s="148"/>
      <c r="L257" s="152"/>
      <c r="M257" s="44">
        <f>SUMIFS(TransfersEntries!$F:$F,TransfersEntries!$B:$B,$B257,TransfersEntries!$L:$L,"&gt;="&amp;'Daily Pork Products Stocks'!A257+0.25,TransfersEntries!$L:$L,"&lt;="&amp;'Daily Pork Products Stocks'!A257+1.25,TransfersEntries!$D:$D,"2055")</f>
        <v>0</v>
      </c>
      <c r="N257" s="44">
        <f>SUMIFS(TransfersEntries!$F:$F,TransfersEntries!$B:$B,INDEX(ItemTable!$A:$A,MATCH('Daily Pork Products Stocks'!B257,ItemTable!$B:$B,0)),TransfersEntries!$L:$L,"&gt;="&amp;'Daily Pork Products Stocks'!A257+0.25,TransfersEntries!$L:$L,"&lt;="&amp;'Daily Pork Products Stocks'!A257+1.25,TransfersEntries!$D:$D,"3535")</f>
        <v>0</v>
      </c>
      <c r="O257" s="44">
        <f>SUMIFS(TransfersEntries!$F:$F,TransfersEntries!$B:$B,INDEX(ItemTable!$A:$A,MATCH('Daily Pork Products Stocks'!B257,ItemTable!$B:$B,0)),TransfersEntries!$L:$L,"&gt;="&amp;'Daily Pork Products Stocks'!A257+0.25,TransfersEntries!$L:$L,"&lt;="&amp;'Daily Pork Products Stocks'!A257+1.25,TransfersEntries!$D:$D,"3600")</f>
        <v>0</v>
      </c>
      <c r="P257" s="44">
        <f t="shared" si="48"/>
        <v>0</v>
      </c>
      <c r="Q257" s="44">
        <f t="shared" si="49"/>
        <v>0</v>
      </c>
      <c r="R257" s="148"/>
      <c r="S257" s="148"/>
      <c r="T257" s="44">
        <f t="shared" si="50"/>
        <v>0</v>
      </c>
      <c r="U257" s="44">
        <f t="shared" si="51"/>
        <v>0</v>
      </c>
      <c r="V257" s="44">
        <f t="shared" si="52"/>
        <v>0</v>
      </c>
      <c r="W257" s="51" t="str">
        <f t="shared" si="29"/>
        <v>Inactive</v>
      </c>
      <c r="X257" s="44"/>
    </row>
    <row r="258" spans="1:24" ht="15" hidden="1" customHeight="1" x14ac:dyDescent="0.25">
      <c r="A258" s="42" t="e">
        <v>#VALUE!</v>
      </c>
      <c r="B258" s="43" t="s">
        <v>1184</v>
      </c>
      <c r="C258" s="43" t="s">
        <v>1185</v>
      </c>
      <c r="D258" s="140"/>
      <c r="E258" s="44">
        <f t="shared" si="47"/>
        <v>0</v>
      </c>
      <c r="F258" s="44">
        <f>SUMIFS(ProductionLines!$H:$H,ProductionLines!$C:$C,'Daily Pork Products Stocks'!$B258,ProductionLines!$K:$K,'Daily Pork Products Stocks'!$A258,ProductionLines!$E:$E,"&lt;&gt;Intake")</f>
        <v>0</v>
      </c>
      <c r="G258" s="57"/>
      <c r="H258" s="44">
        <f>SUMIFS(ProductionLines!$H:$H,ProductionLines!$C:$C,'Daily Pork Products Stocks'!$B258,ProductionLines!$K:$K,'Daily Pork Products Stocks'!$A258,ProductionLines!$E:$E,"Intake")</f>
        <v>0</v>
      </c>
      <c r="I258" s="148"/>
      <c r="J258" s="148"/>
      <c r="K258" s="148"/>
      <c r="L258" s="152"/>
      <c r="M258" s="44">
        <f>SUMIFS(TransfersEntries!$F:$F,TransfersEntries!$B:$B,$B258,TransfersEntries!$L:$L,"&gt;="&amp;'Daily Pork Products Stocks'!A258+0.25,TransfersEntries!$L:$L,"&lt;="&amp;'Daily Pork Products Stocks'!A258+1.25,TransfersEntries!$D:$D,"2055")</f>
        <v>0</v>
      </c>
      <c r="N258" s="44">
        <f>SUMIFS(TransfersEntries!$F:$F,TransfersEntries!$B:$B,INDEX(ItemTable!$A:$A,MATCH('Daily Pork Products Stocks'!B258,ItemTable!$B:$B,0)),TransfersEntries!$L:$L,"&gt;="&amp;'Daily Pork Products Stocks'!A258+0.25,TransfersEntries!$L:$L,"&lt;="&amp;'Daily Pork Products Stocks'!A258+1.25,TransfersEntries!$D:$D,"3535")</f>
        <v>0</v>
      </c>
      <c r="O258" s="44">
        <f>SUMIFS(TransfersEntries!$F:$F,TransfersEntries!$B:$B,INDEX(ItemTable!$A:$A,MATCH('Daily Pork Products Stocks'!B258,ItemTable!$B:$B,0)),TransfersEntries!$L:$L,"&gt;="&amp;'Daily Pork Products Stocks'!A258+0.25,TransfersEntries!$L:$L,"&lt;="&amp;'Daily Pork Products Stocks'!A258+1.25,TransfersEntries!$D:$D,"3600")</f>
        <v>0</v>
      </c>
      <c r="P258" s="44">
        <f t="shared" si="48"/>
        <v>0</v>
      </c>
      <c r="Q258" s="44">
        <f t="shared" si="49"/>
        <v>0</v>
      </c>
      <c r="R258" s="148"/>
      <c r="S258" s="148"/>
      <c r="T258" s="44">
        <f t="shared" si="50"/>
        <v>0</v>
      </c>
      <c r="U258" s="44">
        <f t="shared" si="51"/>
        <v>0</v>
      </c>
      <c r="V258" s="44">
        <f t="shared" si="52"/>
        <v>0</v>
      </c>
      <c r="W258" s="51" t="str">
        <f t="shared" si="29"/>
        <v>Inactive</v>
      </c>
      <c r="X258" s="44"/>
    </row>
    <row r="259" spans="1:24" ht="15" hidden="1" customHeight="1" x14ac:dyDescent="0.25">
      <c r="A259" s="42" t="e">
        <v>#VALUE!</v>
      </c>
      <c r="B259" s="43" t="s">
        <v>1186</v>
      </c>
      <c r="C259" s="43" t="s">
        <v>1187</v>
      </c>
      <c r="D259" s="140"/>
      <c r="E259" s="44">
        <f t="shared" si="47"/>
        <v>0</v>
      </c>
      <c r="F259" s="44">
        <f>SUMIFS(ProductionLines!$H:$H,ProductionLines!$C:$C,'Daily Pork Products Stocks'!$B259,ProductionLines!$K:$K,'Daily Pork Products Stocks'!$A259,ProductionLines!$E:$E,"&lt;&gt;Intake")</f>
        <v>0</v>
      </c>
      <c r="G259" s="57"/>
      <c r="H259" s="44">
        <f>SUMIFS(ProductionLines!$H:$H,ProductionLines!$C:$C,'Daily Pork Products Stocks'!$B259,ProductionLines!$K:$K,'Daily Pork Products Stocks'!$A259,ProductionLines!$E:$E,"Intake")</f>
        <v>0</v>
      </c>
      <c r="I259" s="148"/>
      <c r="J259" s="148"/>
      <c r="K259" s="148"/>
      <c r="L259" s="152"/>
      <c r="M259" s="44">
        <f>SUMIFS(TransfersEntries!$F:$F,TransfersEntries!$B:$B,$B259,TransfersEntries!$L:$L,"&gt;="&amp;'Daily Pork Products Stocks'!A259+0.25,TransfersEntries!$L:$L,"&lt;="&amp;'Daily Pork Products Stocks'!A259+1.25,TransfersEntries!$D:$D,"2055")</f>
        <v>0</v>
      </c>
      <c r="N259" s="44">
        <f>SUMIFS(TransfersEntries!$F:$F,TransfersEntries!$B:$B,INDEX(ItemTable!$A:$A,MATCH('Daily Pork Products Stocks'!B259,ItemTable!$B:$B,0)),TransfersEntries!$L:$L,"&gt;="&amp;'Daily Pork Products Stocks'!A259+0.25,TransfersEntries!$L:$L,"&lt;="&amp;'Daily Pork Products Stocks'!A259+1.25,TransfersEntries!$D:$D,"3535")</f>
        <v>0</v>
      </c>
      <c r="O259" s="44">
        <f>SUMIFS(TransfersEntries!$F:$F,TransfersEntries!$B:$B,INDEX(ItemTable!$A:$A,MATCH('Daily Pork Products Stocks'!B259,ItemTable!$B:$B,0)),TransfersEntries!$L:$L,"&gt;="&amp;'Daily Pork Products Stocks'!A259+0.25,TransfersEntries!$L:$L,"&lt;="&amp;'Daily Pork Products Stocks'!A259+1.25,TransfersEntries!$D:$D,"3600")</f>
        <v>0</v>
      </c>
      <c r="P259" s="44">
        <f t="shared" si="48"/>
        <v>0</v>
      </c>
      <c r="Q259" s="44">
        <f t="shared" si="49"/>
        <v>0</v>
      </c>
      <c r="R259" s="148"/>
      <c r="S259" s="148"/>
      <c r="T259" s="44">
        <f t="shared" si="50"/>
        <v>0</v>
      </c>
      <c r="U259" s="44">
        <f t="shared" si="51"/>
        <v>0</v>
      </c>
      <c r="V259" s="44">
        <f t="shared" si="52"/>
        <v>0</v>
      </c>
      <c r="W259" s="51" t="str">
        <f t="shared" si="29"/>
        <v>Inactive</v>
      </c>
      <c r="X259" s="44"/>
    </row>
    <row r="260" spans="1:24" ht="15" hidden="1" customHeight="1" x14ac:dyDescent="0.25">
      <c r="A260" s="42" t="e">
        <v>#VALUE!</v>
      </c>
      <c r="B260" s="43" t="s">
        <v>3</v>
      </c>
      <c r="C260" s="43" t="s">
        <v>1188</v>
      </c>
      <c r="D260" s="140"/>
      <c r="E260" s="44">
        <f t="shared" si="47"/>
        <v>0</v>
      </c>
      <c r="F260" s="44">
        <f>SUMIFS(ProductionLines!$H:$H,ProductionLines!$C:$C,'Daily Pork Products Stocks'!$B260,ProductionLines!$K:$K,'Daily Pork Products Stocks'!$A260,ProductionLines!$E:$E,"&lt;&gt;Intake")</f>
        <v>0</v>
      </c>
      <c r="G260" s="57"/>
      <c r="H260" s="44">
        <f>SUMIFS(ProductionLines!$H:$H,ProductionLines!$C:$C,'Daily Pork Products Stocks'!$B260,ProductionLines!$K:$K,'Daily Pork Products Stocks'!$A260,ProductionLines!$E:$E,"Intake")</f>
        <v>0</v>
      </c>
      <c r="I260" s="148"/>
      <c r="J260" s="148"/>
      <c r="K260" s="148"/>
      <c r="L260" s="152"/>
      <c r="M260" s="44">
        <f>SUMIFS(TransfersEntries!$F:$F,TransfersEntries!$B:$B,$B260,TransfersEntries!$L:$L,"&gt;="&amp;'Daily Pork Products Stocks'!A260+0.25,TransfersEntries!$L:$L,"&lt;="&amp;'Daily Pork Products Stocks'!A260+1.25,TransfersEntries!$D:$D,"2055")</f>
        <v>0</v>
      </c>
      <c r="N260" s="44">
        <f>SUMIFS(TransfersEntries!$F:$F,TransfersEntries!$B:$B,INDEX(ItemTable!$A:$A,MATCH('Daily Pork Products Stocks'!B260,ItemTable!$B:$B,0)),TransfersEntries!$L:$L,"&gt;="&amp;'Daily Pork Products Stocks'!A260+0.25,TransfersEntries!$L:$L,"&lt;="&amp;'Daily Pork Products Stocks'!A260+1.25,TransfersEntries!$D:$D,"3535")</f>
        <v>0</v>
      </c>
      <c r="O260" s="44">
        <f>SUMIFS(TransfersEntries!$F:$F,TransfersEntries!$B:$B,INDEX(ItemTable!$A:$A,MATCH('Daily Pork Products Stocks'!B260,ItemTable!$B:$B,0)),TransfersEntries!$L:$L,"&gt;="&amp;'Daily Pork Products Stocks'!A260+0.25,TransfersEntries!$L:$L,"&lt;="&amp;'Daily Pork Products Stocks'!A260+1.25,TransfersEntries!$D:$D,"3600")</f>
        <v>0</v>
      </c>
      <c r="P260" s="44">
        <f t="shared" si="48"/>
        <v>0</v>
      </c>
      <c r="Q260" s="44">
        <f t="shared" si="49"/>
        <v>0</v>
      </c>
      <c r="R260" s="148"/>
      <c r="S260" s="148"/>
      <c r="T260" s="44">
        <f t="shared" si="50"/>
        <v>0</v>
      </c>
      <c r="U260" s="44">
        <f t="shared" si="51"/>
        <v>0</v>
      </c>
      <c r="V260" s="44">
        <f t="shared" si="52"/>
        <v>0</v>
      </c>
      <c r="W260" s="51" t="str">
        <f t="shared" si="29"/>
        <v>Inactive</v>
      </c>
      <c r="X260" s="44"/>
    </row>
    <row r="261" spans="1:24" ht="15" hidden="1" customHeight="1" x14ac:dyDescent="0.25">
      <c r="A261" s="128" t="e">
        <v>#VALUE!</v>
      </c>
      <c r="B261" s="129"/>
      <c r="C261" s="130" t="s">
        <v>1189</v>
      </c>
      <c r="D261" s="139"/>
      <c r="E261" s="131">
        <f t="shared" si="47"/>
        <v>0</v>
      </c>
      <c r="F261" s="131">
        <f>SUMIFS(ProductionLines!$H:$H,ProductionLines!$C:$C,'Daily Pork Products Stocks'!$B261,ProductionLines!$K:$K,'Daily Pork Products Stocks'!$A261,ProductionLines!$E:$E,"&lt;&gt;Intake")</f>
        <v>0</v>
      </c>
      <c r="G261" s="132"/>
      <c r="H261" s="131">
        <f>SUMIFS(ProductionLines!$H:$H,ProductionLines!$C:$C,'Daily Pork Products Stocks'!$B261,ProductionLines!$K:$K,'Daily Pork Products Stocks'!$A261,ProductionLines!$E:$E,"Intake")</f>
        <v>0</v>
      </c>
      <c r="I261" s="147"/>
      <c r="J261" s="147"/>
      <c r="K261" s="147"/>
      <c r="L261" s="151"/>
      <c r="M261" s="131">
        <f>SUMIFS(TransfersEntries!$F:$F,TransfersEntries!$B:$B,$B261,TransfersEntries!$L:$L,"&gt;="&amp;'Daily Pork Products Stocks'!A261+0.25,TransfersEntries!$L:$L,"&lt;="&amp;'Daily Pork Products Stocks'!A261+1.25,TransfersEntries!$D:$D,"2055")</f>
        <v>0</v>
      </c>
      <c r="N261" s="131">
        <f>SUMIFS(TransfersEntries!$F:$F,TransfersEntries!$B:$B,INDEX(ItemTable!$A:$A,MATCH('Daily Pork Products Stocks'!B261,ItemTable!$B:$B,0)),TransfersEntries!$L:$L,"&gt;="&amp;'Daily Pork Products Stocks'!A261+0.25,TransfersEntries!$L:$L,"&lt;="&amp;'Daily Pork Products Stocks'!A261+1.25,TransfersEntries!$D:$D,"3535")</f>
        <v>0</v>
      </c>
      <c r="O261" s="131">
        <f>SUMIFS(TransfersEntries!$F:$F,TransfersEntries!$B:$B,INDEX(ItemTable!$A:$A,MATCH('Daily Pork Products Stocks'!B261,ItemTable!$B:$B,0)),TransfersEntries!$L:$L,"&gt;="&amp;'Daily Pork Products Stocks'!A261+0.25,TransfersEntries!$L:$L,"&lt;="&amp;'Daily Pork Products Stocks'!A261+1.25,TransfersEntries!$D:$D,"3600")</f>
        <v>0</v>
      </c>
      <c r="P261" s="131">
        <f t="shared" si="48"/>
        <v>0</v>
      </c>
      <c r="Q261" s="131">
        <f t="shared" si="49"/>
        <v>0</v>
      </c>
      <c r="R261" s="147"/>
      <c r="S261" s="147"/>
      <c r="T261" s="131">
        <f t="shared" si="50"/>
        <v>0</v>
      </c>
      <c r="U261" s="131">
        <f t="shared" si="51"/>
        <v>0</v>
      </c>
      <c r="V261" s="131">
        <f t="shared" si="52"/>
        <v>0</v>
      </c>
      <c r="W261" s="51" t="str">
        <f t="shared" si="29"/>
        <v>Inactive</v>
      </c>
      <c r="X261" s="131"/>
    </row>
    <row r="262" spans="1:24" ht="15" hidden="1" customHeight="1" x14ac:dyDescent="0.25">
      <c r="A262" s="46" t="e">
        <v>#VALUE!</v>
      </c>
      <c r="B262" s="43" t="s">
        <v>1190</v>
      </c>
      <c r="C262" s="43" t="s">
        <v>1191</v>
      </c>
      <c r="D262" s="140"/>
      <c r="E262" s="44">
        <f t="shared" si="47"/>
        <v>0</v>
      </c>
      <c r="F262" s="44">
        <f>SUMIFS(ProductionLines!$H:$H,ProductionLines!$C:$C,'Daily Pork Products Stocks'!$B262,ProductionLines!$K:$K,'Daily Pork Products Stocks'!$A262,ProductionLines!$E:$E,"&lt;&gt;Intake")</f>
        <v>0</v>
      </c>
      <c r="G262" s="57"/>
      <c r="H262" s="44">
        <f>SUMIFS(ProductionLines!$H:$H,ProductionLines!$C:$C,'Daily Pork Products Stocks'!$B262,ProductionLines!$K:$K,'Daily Pork Products Stocks'!$A262,ProductionLines!$E:$E,"Intake")</f>
        <v>0</v>
      </c>
      <c r="I262" s="148"/>
      <c r="J262" s="148"/>
      <c r="K262" s="148"/>
      <c r="L262" s="152"/>
      <c r="M262" s="44">
        <f>SUMIFS(TransfersEntries!$F:$F,TransfersEntries!$B:$B,$B262,TransfersEntries!$L:$L,"&gt;="&amp;'Daily Pork Products Stocks'!A262+0.25,TransfersEntries!$L:$L,"&lt;="&amp;'Daily Pork Products Stocks'!A262+1.25,TransfersEntries!$D:$D,"2055")</f>
        <v>0</v>
      </c>
      <c r="N262" s="44">
        <f>SUMIFS(TransfersEntries!$F:$F,TransfersEntries!$B:$B,INDEX(ItemTable!$A:$A,MATCH('Daily Pork Products Stocks'!B262,ItemTable!$B:$B,0)),TransfersEntries!$L:$L,"&gt;="&amp;'Daily Pork Products Stocks'!A262+0.25,TransfersEntries!$L:$L,"&lt;="&amp;'Daily Pork Products Stocks'!A262+1.25,TransfersEntries!$D:$D,"3535")</f>
        <v>0</v>
      </c>
      <c r="O262" s="44">
        <f>SUMIFS(TransfersEntries!$F:$F,TransfersEntries!$B:$B,INDEX(ItemTable!$A:$A,MATCH('Daily Pork Products Stocks'!B262,ItemTable!$B:$B,0)),TransfersEntries!$L:$L,"&gt;="&amp;'Daily Pork Products Stocks'!A262+0.25,TransfersEntries!$L:$L,"&lt;="&amp;'Daily Pork Products Stocks'!A262+1.25,TransfersEntries!$D:$D,"3600")</f>
        <v>0</v>
      </c>
      <c r="P262" s="44">
        <f t="shared" si="48"/>
        <v>0</v>
      </c>
      <c r="Q262" s="44">
        <f t="shared" si="49"/>
        <v>0</v>
      </c>
      <c r="R262" s="148"/>
      <c r="S262" s="148"/>
      <c r="T262" s="44">
        <f t="shared" si="50"/>
        <v>0</v>
      </c>
      <c r="U262" s="44">
        <f t="shared" si="51"/>
        <v>0</v>
      </c>
      <c r="V262" s="44">
        <f t="shared" si="52"/>
        <v>0</v>
      </c>
      <c r="W262" s="51" t="str">
        <f t="shared" si="29"/>
        <v>Inactive</v>
      </c>
      <c r="X262" s="44"/>
    </row>
    <row r="263" spans="1:24" ht="15" hidden="1" customHeight="1" x14ac:dyDescent="0.25">
      <c r="A263" s="42" t="e">
        <v>#VALUE!</v>
      </c>
      <c r="B263" s="43" t="s">
        <v>1192</v>
      </c>
      <c r="C263" s="43" t="s">
        <v>1193</v>
      </c>
      <c r="D263" s="140"/>
      <c r="E263" s="44">
        <f t="shared" si="47"/>
        <v>0</v>
      </c>
      <c r="F263" s="44">
        <f>SUMIFS(ProductionLines!$H:$H,ProductionLines!$C:$C,'Daily Pork Products Stocks'!$B263,ProductionLines!$K:$K,'Daily Pork Products Stocks'!$A263,ProductionLines!$E:$E,"&lt;&gt;Intake")</f>
        <v>0</v>
      </c>
      <c r="G263" s="57"/>
      <c r="H263" s="44">
        <f>SUMIFS(ProductionLines!$H:$H,ProductionLines!$C:$C,'Daily Pork Products Stocks'!$B263,ProductionLines!$K:$K,'Daily Pork Products Stocks'!$A263,ProductionLines!$E:$E,"Intake")</f>
        <v>0</v>
      </c>
      <c r="I263" s="148"/>
      <c r="J263" s="148"/>
      <c r="K263" s="148"/>
      <c r="L263" s="152"/>
      <c r="M263" s="44">
        <f>SUMIFS(TransfersEntries!$F:$F,TransfersEntries!$B:$B,$B263,TransfersEntries!$L:$L,"&gt;="&amp;'Daily Pork Products Stocks'!A263+0.25,TransfersEntries!$L:$L,"&lt;="&amp;'Daily Pork Products Stocks'!A263+1.25,TransfersEntries!$D:$D,"2055")</f>
        <v>0</v>
      </c>
      <c r="N263" s="44">
        <f>SUMIFS(TransfersEntries!$F:$F,TransfersEntries!$B:$B,INDEX(ItemTable!$A:$A,MATCH('Daily Pork Products Stocks'!B263,ItemTable!$B:$B,0)),TransfersEntries!$L:$L,"&gt;="&amp;'Daily Pork Products Stocks'!A263+0.25,TransfersEntries!$L:$L,"&lt;="&amp;'Daily Pork Products Stocks'!A263+1.25,TransfersEntries!$D:$D,"3535")</f>
        <v>0</v>
      </c>
      <c r="O263" s="44">
        <f>SUMIFS(TransfersEntries!$F:$F,TransfersEntries!$B:$B,INDEX(ItemTable!$A:$A,MATCH('Daily Pork Products Stocks'!B263,ItemTable!$B:$B,0)),TransfersEntries!$L:$L,"&gt;="&amp;'Daily Pork Products Stocks'!A263+0.25,TransfersEntries!$L:$L,"&lt;="&amp;'Daily Pork Products Stocks'!A263+1.25,TransfersEntries!$D:$D,"3600")</f>
        <v>0</v>
      </c>
      <c r="P263" s="44">
        <f t="shared" si="48"/>
        <v>0</v>
      </c>
      <c r="Q263" s="44">
        <f t="shared" si="49"/>
        <v>0</v>
      </c>
      <c r="R263" s="148"/>
      <c r="S263" s="148"/>
      <c r="T263" s="44">
        <f t="shared" si="50"/>
        <v>0</v>
      </c>
      <c r="U263" s="44">
        <f t="shared" si="51"/>
        <v>0</v>
      </c>
      <c r="V263" s="44">
        <f t="shared" si="52"/>
        <v>0</v>
      </c>
      <c r="W263" s="51" t="str">
        <f t="shared" ref="W263:W326" si="53">IF(SUM(ABS(D263),ABS(E263),ABS(F263),ABS(G263),ABS(H263),ABS(I263),ABS(J263),ABS(K263),ABS(L263),ABS(M263),ABS(N263),ABS(O263),ABS(P263),ABS(Q263),ABS(R263),ABS(S263),ABS(T263))=0,"Inactive","Active")</f>
        <v>Inactive</v>
      </c>
      <c r="X263" s="44"/>
    </row>
    <row r="264" spans="1:24" ht="15" hidden="1" customHeight="1" x14ac:dyDescent="0.25">
      <c r="A264" s="42" t="e">
        <v>#VALUE!</v>
      </c>
      <c r="B264" s="43" t="s">
        <v>1194</v>
      </c>
      <c r="C264" s="43" t="s">
        <v>1195</v>
      </c>
      <c r="D264" s="140"/>
      <c r="E264" s="44">
        <f t="shared" si="47"/>
        <v>0</v>
      </c>
      <c r="F264" s="44">
        <f>SUMIFS(ProductionLines!$H:$H,ProductionLines!$C:$C,'Daily Pork Products Stocks'!$B264,ProductionLines!$K:$K,'Daily Pork Products Stocks'!$A264,ProductionLines!$E:$E,"&lt;&gt;Intake")</f>
        <v>0</v>
      </c>
      <c r="G264" s="57"/>
      <c r="H264" s="44">
        <f>SUMIFS(ProductionLines!$H:$H,ProductionLines!$C:$C,'Daily Pork Products Stocks'!$B264,ProductionLines!$K:$K,'Daily Pork Products Stocks'!$A264,ProductionLines!$E:$E,"Intake")</f>
        <v>0</v>
      </c>
      <c r="I264" s="148"/>
      <c r="J264" s="148"/>
      <c r="K264" s="148"/>
      <c r="L264" s="152"/>
      <c r="M264" s="44">
        <f>SUMIFS(TransfersEntries!$F:$F,TransfersEntries!$B:$B,$B264,TransfersEntries!$L:$L,"&gt;="&amp;'Daily Pork Products Stocks'!A264+0.25,TransfersEntries!$L:$L,"&lt;="&amp;'Daily Pork Products Stocks'!A264+1.25,TransfersEntries!$D:$D,"2055")</f>
        <v>0</v>
      </c>
      <c r="N264" s="44">
        <f>SUMIFS(TransfersEntries!$F:$F,TransfersEntries!$B:$B,INDEX(ItemTable!$A:$A,MATCH('Daily Pork Products Stocks'!B264,ItemTable!$B:$B,0)),TransfersEntries!$L:$L,"&gt;="&amp;'Daily Pork Products Stocks'!A264+0.25,TransfersEntries!$L:$L,"&lt;="&amp;'Daily Pork Products Stocks'!A264+1.25,TransfersEntries!$D:$D,"3535")</f>
        <v>0</v>
      </c>
      <c r="O264" s="44">
        <f>SUMIFS(TransfersEntries!$F:$F,TransfersEntries!$B:$B,INDEX(ItemTable!$A:$A,MATCH('Daily Pork Products Stocks'!B264,ItemTable!$B:$B,0)),TransfersEntries!$L:$L,"&gt;="&amp;'Daily Pork Products Stocks'!A264+0.25,TransfersEntries!$L:$L,"&lt;="&amp;'Daily Pork Products Stocks'!A264+1.25,TransfersEntries!$D:$D,"3600")</f>
        <v>0</v>
      </c>
      <c r="P264" s="44">
        <f t="shared" si="48"/>
        <v>0</v>
      </c>
      <c r="Q264" s="44">
        <f t="shared" si="49"/>
        <v>0</v>
      </c>
      <c r="R264" s="148"/>
      <c r="S264" s="148"/>
      <c r="T264" s="44">
        <f t="shared" si="50"/>
        <v>0</v>
      </c>
      <c r="U264" s="44">
        <f t="shared" si="51"/>
        <v>0</v>
      </c>
      <c r="V264" s="44">
        <f t="shared" si="52"/>
        <v>0</v>
      </c>
      <c r="W264" s="51" t="str">
        <f t="shared" si="53"/>
        <v>Inactive</v>
      </c>
      <c r="X264" s="44"/>
    </row>
    <row r="265" spans="1:24" ht="15" hidden="1" customHeight="1" x14ac:dyDescent="0.25">
      <c r="A265" s="42" t="e">
        <v>#VALUE!</v>
      </c>
      <c r="B265" s="43" t="s">
        <v>1196</v>
      </c>
      <c r="C265" s="43" t="s">
        <v>1197</v>
      </c>
      <c r="D265" s="140"/>
      <c r="E265" s="44">
        <f t="shared" si="47"/>
        <v>0</v>
      </c>
      <c r="F265" s="44">
        <f>SUMIFS(ProductionLines!$H:$H,ProductionLines!$C:$C,'Daily Pork Products Stocks'!$B265,ProductionLines!$K:$K,'Daily Pork Products Stocks'!$A265,ProductionLines!$E:$E,"&lt;&gt;Intake")</f>
        <v>0</v>
      </c>
      <c r="G265" s="57"/>
      <c r="H265" s="44">
        <f>SUMIFS(ProductionLines!$H:$H,ProductionLines!$C:$C,'Daily Pork Products Stocks'!$B265,ProductionLines!$K:$K,'Daily Pork Products Stocks'!$A265,ProductionLines!$E:$E,"Intake")</f>
        <v>0</v>
      </c>
      <c r="I265" s="148"/>
      <c r="J265" s="148"/>
      <c r="K265" s="148"/>
      <c r="L265" s="152"/>
      <c r="M265" s="44">
        <f>SUMIFS(TransfersEntries!$F:$F,TransfersEntries!$B:$B,$B265,TransfersEntries!$L:$L,"&gt;="&amp;'Daily Pork Products Stocks'!A265+0.25,TransfersEntries!$L:$L,"&lt;="&amp;'Daily Pork Products Stocks'!A265+1.25,TransfersEntries!$D:$D,"2055")</f>
        <v>0</v>
      </c>
      <c r="N265" s="44">
        <f>SUMIFS(TransfersEntries!$F:$F,TransfersEntries!$B:$B,INDEX(ItemTable!$A:$A,MATCH('Daily Pork Products Stocks'!B265,ItemTable!$B:$B,0)),TransfersEntries!$L:$L,"&gt;="&amp;'Daily Pork Products Stocks'!A265+0.25,TransfersEntries!$L:$L,"&lt;="&amp;'Daily Pork Products Stocks'!A265+1.25,TransfersEntries!$D:$D,"3535")</f>
        <v>0</v>
      </c>
      <c r="O265" s="44">
        <f>SUMIFS(TransfersEntries!$F:$F,TransfersEntries!$B:$B,INDEX(ItemTable!$A:$A,MATCH('Daily Pork Products Stocks'!B265,ItemTable!$B:$B,0)),TransfersEntries!$L:$L,"&gt;="&amp;'Daily Pork Products Stocks'!A265+0.25,TransfersEntries!$L:$L,"&lt;="&amp;'Daily Pork Products Stocks'!A265+1.25,TransfersEntries!$D:$D,"3600")</f>
        <v>0</v>
      </c>
      <c r="P265" s="44">
        <f t="shared" si="48"/>
        <v>0</v>
      </c>
      <c r="Q265" s="44">
        <f t="shared" si="49"/>
        <v>0</v>
      </c>
      <c r="R265" s="148"/>
      <c r="S265" s="148"/>
      <c r="T265" s="44">
        <f t="shared" si="50"/>
        <v>0</v>
      </c>
      <c r="U265" s="44">
        <f t="shared" si="51"/>
        <v>0</v>
      </c>
      <c r="V265" s="44">
        <f t="shared" si="52"/>
        <v>0</v>
      </c>
      <c r="W265" s="51" t="str">
        <f t="shared" si="53"/>
        <v>Inactive</v>
      </c>
      <c r="X265" s="44"/>
    </row>
    <row r="266" spans="1:24" ht="15" hidden="1" customHeight="1" x14ac:dyDescent="0.25">
      <c r="A266" s="42" t="e">
        <v>#VALUE!</v>
      </c>
      <c r="B266" s="43" t="s">
        <v>1198</v>
      </c>
      <c r="C266" s="43" t="s">
        <v>1199</v>
      </c>
      <c r="D266" s="140"/>
      <c r="E266" s="44">
        <f t="shared" si="47"/>
        <v>0</v>
      </c>
      <c r="F266" s="44">
        <f>SUMIFS(ProductionLines!$H:$H,ProductionLines!$C:$C,'Daily Pork Products Stocks'!$B266,ProductionLines!$K:$K,'Daily Pork Products Stocks'!$A266,ProductionLines!$E:$E,"&lt;&gt;Intake")</f>
        <v>0</v>
      </c>
      <c r="G266" s="57"/>
      <c r="H266" s="44">
        <f>SUMIFS(ProductionLines!$H:$H,ProductionLines!$C:$C,'Daily Pork Products Stocks'!$B266,ProductionLines!$K:$K,'Daily Pork Products Stocks'!$A266,ProductionLines!$E:$E,"Intake")</f>
        <v>0</v>
      </c>
      <c r="I266" s="148"/>
      <c r="J266" s="148"/>
      <c r="K266" s="148"/>
      <c r="L266" s="152"/>
      <c r="M266" s="44">
        <f>SUMIFS(TransfersEntries!$F:$F,TransfersEntries!$B:$B,$B266,TransfersEntries!$L:$L,"&gt;="&amp;'Daily Pork Products Stocks'!A266+0.25,TransfersEntries!$L:$L,"&lt;="&amp;'Daily Pork Products Stocks'!A266+1.25,TransfersEntries!$D:$D,"2055")</f>
        <v>0</v>
      </c>
      <c r="N266" s="44">
        <f>SUMIFS(TransfersEntries!$F:$F,TransfersEntries!$B:$B,INDEX(ItemTable!$A:$A,MATCH('Daily Pork Products Stocks'!B266,ItemTable!$B:$B,0)),TransfersEntries!$L:$L,"&gt;="&amp;'Daily Pork Products Stocks'!A266+0.25,TransfersEntries!$L:$L,"&lt;="&amp;'Daily Pork Products Stocks'!A266+1.25,TransfersEntries!$D:$D,"3535")</f>
        <v>0</v>
      </c>
      <c r="O266" s="44">
        <f>SUMIFS(TransfersEntries!$F:$F,TransfersEntries!$B:$B,INDEX(ItemTable!$A:$A,MATCH('Daily Pork Products Stocks'!B266,ItemTable!$B:$B,0)),TransfersEntries!$L:$L,"&gt;="&amp;'Daily Pork Products Stocks'!A266+0.25,TransfersEntries!$L:$L,"&lt;="&amp;'Daily Pork Products Stocks'!A266+1.25,TransfersEntries!$D:$D,"3600")</f>
        <v>0</v>
      </c>
      <c r="P266" s="44">
        <f t="shared" si="48"/>
        <v>0</v>
      </c>
      <c r="Q266" s="44">
        <f t="shared" si="49"/>
        <v>0</v>
      </c>
      <c r="R266" s="148"/>
      <c r="S266" s="148"/>
      <c r="T266" s="44">
        <f t="shared" si="50"/>
        <v>0</v>
      </c>
      <c r="U266" s="44">
        <f t="shared" si="51"/>
        <v>0</v>
      </c>
      <c r="V266" s="44">
        <f t="shared" si="52"/>
        <v>0</v>
      </c>
      <c r="W266" s="51" t="str">
        <f t="shared" si="53"/>
        <v>Inactive</v>
      </c>
      <c r="X266" s="44"/>
    </row>
    <row r="267" spans="1:24" ht="15" hidden="1" customHeight="1" x14ac:dyDescent="0.25">
      <c r="A267" s="42" t="e">
        <v>#VALUE!</v>
      </c>
      <c r="B267" s="43" t="s">
        <v>1200</v>
      </c>
      <c r="C267" s="43" t="s">
        <v>1201</v>
      </c>
      <c r="D267" s="140"/>
      <c r="E267" s="44">
        <f t="shared" si="47"/>
        <v>0</v>
      </c>
      <c r="F267" s="44">
        <f>SUMIFS(ProductionLines!$H:$H,ProductionLines!$C:$C,'Daily Pork Products Stocks'!$B267,ProductionLines!$K:$K,'Daily Pork Products Stocks'!$A267,ProductionLines!$E:$E,"&lt;&gt;Intake")</f>
        <v>0</v>
      </c>
      <c r="G267" s="57"/>
      <c r="H267" s="44">
        <f>SUMIFS(ProductionLines!$H:$H,ProductionLines!$C:$C,'Daily Pork Products Stocks'!$B267,ProductionLines!$K:$K,'Daily Pork Products Stocks'!$A267,ProductionLines!$E:$E,"Intake")</f>
        <v>0</v>
      </c>
      <c r="I267" s="148"/>
      <c r="J267" s="148"/>
      <c r="K267" s="148"/>
      <c r="L267" s="152"/>
      <c r="M267" s="44">
        <f>SUMIFS(TransfersEntries!$F:$F,TransfersEntries!$B:$B,$B267,TransfersEntries!$L:$L,"&gt;="&amp;'Daily Pork Products Stocks'!A267+0.25,TransfersEntries!$L:$L,"&lt;="&amp;'Daily Pork Products Stocks'!A267+1.25,TransfersEntries!$D:$D,"2055")</f>
        <v>0</v>
      </c>
      <c r="N267" s="44">
        <f>SUMIFS(TransfersEntries!$F:$F,TransfersEntries!$B:$B,INDEX(ItemTable!$A:$A,MATCH('Daily Pork Products Stocks'!B267,ItemTable!$B:$B,0)),TransfersEntries!$L:$L,"&gt;="&amp;'Daily Pork Products Stocks'!A267+0.25,TransfersEntries!$L:$L,"&lt;="&amp;'Daily Pork Products Stocks'!A267+1.25,TransfersEntries!$D:$D,"3535")</f>
        <v>0</v>
      </c>
      <c r="O267" s="44">
        <f>SUMIFS(TransfersEntries!$F:$F,TransfersEntries!$B:$B,INDEX(ItemTable!$A:$A,MATCH('Daily Pork Products Stocks'!B267,ItemTable!$B:$B,0)),TransfersEntries!$L:$L,"&gt;="&amp;'Daily Pork Products Stocks'!A267+0.25,TransfersEntries!$L:$L,"&lt;="&amp;'Daily Pork Products Stocks'!A267+1.25,TransfersEntries!$D:$D,"3600")</f>
        <v>0</v>
      </c>
      <c r="P267" s="44">
        <f t="shared" si="48"/>
        <v>0</v>
      </c>
      <c r="Q267" s="44">
        <f t="shared" si="49"/>
        <v>0</v>
      </c>
      <c r="R267" s="148"/>
      <c r="S267" s="148"/>
      <c r="T267" s="44">
        <f t="shared" si="50"/>
        <v>0</v>
      </c>
      <c r="U267" s="44">
        <f t="shared" si="51"/>
        <v>0</v>
      </c>
      <c r="V267" s="44">
        <f t="shared" si="52"/>
        <v>0</v>
      </c>
      <c r="W267" s="51" t="str">
        <f t="shared" si="53"/>
        <v>Inactive</v>
      </c>
      <c r="X267" s="44"/>
    </row>
    <row r="268" spans="1:24" ht="15" hidden="1" customHeight="1" x14ac:dyDescent="0.25">
      <c r="A268" s="42" t="e">
        <v>#VALUE!</v>
      </c>
      <c r="B268" s="43" t="s">
        <v>163</v>
      </c>
      <c r="C268" s="43" t="s">
        <v>164</v>
      </c>
      <c r="D268" s="140"/>
      <c r="E268" s="44">
        <f t="shared" si="47"/>
        <v>0</v>
      </c>
      <c r="F268" s="44">
        <f>SUMIFS(ProductionLines!$H:$H,ProductionLines!$C:$C,'Daily Pork Products Stocks'!$B268,ProductionLines!$K:$K,'Daily Pork Products Stocks'!$A268,ProductionLines!$E:$E,"&lt;&gt;Intake")</f>
        <v>0</v>
      </c>
      <c r="G268" s="57"/>
      <c r="H268" s="44">
        <f>SUMIFS(ProductionLines!$H:$H,ProductionLines!$C:$C,'Daily Pork Products Stocks'!$B268,ProductionLines!$K:$K,'Daily Pork Products Stocks'!$A268,ProductionLines!$E:$E,"Intake")</f>
        <v>0</v>
      </c>
      <c r="I268" s="148"/>
      <c r="J268" s="148"/>
      <c r="K268" s="148"/>
      <c r="L268" s="152"/>
      <c r="M268" s="44">
        <f>SUMIFS(TransfersEntries!$F:$F,TransfersEntries!$B:$B,$B268,TransfersEntries!$L:$L,"&gt;="&amp;'Daily Pork Products Stocks'!A268+0.25,TransfersEntries!$L:$L,"&lt;="&amp;'Daily Pork Products Stocks'!A268+1.25,TransfersEntries!$D:$D,"2055")</f>
        <v>0</v>
      </c>
      <c r="N268" s="44">
        <f>SUMIFS(TransfersEntries!$F:$F,TransfersEntries!$B:$B,INDEX(ItemTable!$A:$A,MATCH('Daily Pork Products Stocks'!B268,ItemTable!$B:$B,0)),TransfersEntries!$L:$L,"&gt;="&amp;'Daily Pork Products Stocks'!A268+0.25,TransfersEntries!$L:$L,"&lt;="&amp;'Daily Pork Products Stocks'!A268+1.25,TransfersEntries!$D:$D,"3535")</f>
        <v>0</v>
      </c>
      <c r="O268" s="44">
        <f>SUMIFS(TransfersEntries!$F:$F,TransfersEntries!$B:$B,INDEX(ItemTable!$A:$A,MATCH('Daily Pork Products Stocks'!B268,ItemTable!$B:$B,0)),TransfersEntries!$L:$L,"&gt;="&amp;'Daily Pork Products Stocks'!A268+0.25,TransfersEntries!$L:$L,"&lt;="&amp;'Daily Pork Products Stocks'!A268+1.25,TransfersEntries!$D:$D,"3600")</f>
        <v>0</v>
      </c>
      <c r="P268" s="44">
        <f t="shared" si="48"/>
        <v>0</v>
      </c>
      <c r="Q268" s="44">
        <f t="shared" si="49"/>
        <v>0</v>
      </c>
      <c r="R268" s="148"/>
      <c r="S268" s="148"/>
      <c r="T268" s="44">
        <f t="shared" si="50"/>
        <v>0</v>
      </c>
      <c r="U268" s="44">
        <f t="shared" si="51"/>
        <v>0</v>
      </c>
      <c r="V268" s="44">
        <f t="shared" si="52"/>
        <v>0</v>
      </c>
      <c r="W268" s="51" t="str">
        <f t="shared" si="53"/>
        <v>Inactive</v>
      </c>
      <c r="X268" s="44"/>
    </row>
    <row r="269" spans="1:24" ht="15" hidden="1" customHeight="1" x14ac:dyDescent="0.25">
      <c r="A269" s="128" t="e">
        <v>#VALUE!</v>
      </c>
      <c r="B269" s="129"/>
      <c r="C269" s="130" t="s">
        <v>1202</v>
      </c>
      <c r="D269" s="139"/>
      <c r="E269" s="131">
        <f t="shared" si="47"/>
        <v>0</v>
      </c>
      <c r="F269" s="131">
        <f>SUMIFS(ProductionLines!$H:$H,ProductionLines!$C:$C,'Daily Pork Products Stocks'!$B269,ProductionLines!$K:$K,'Daily Pork Products Stocks'!$A269,ProductionLines!$E:$E,"&lt;&gt;Intake")</f>
        <v>0</v>
      </c>
      <c r="G269" s="132"/>
      <c r="H269" s="131">
        <f>SUMIFS(ProductionLines!$H:$H,ProductionLines!$C:$C,'Daily Pork Products Stocks'!$B269,ProductionLines!$K:$K,'Daily Pork Products Stocks'!$A269,ProductionLines!$E:$E,"Intake")</f>
        <v>0</v>
      </c>
      <c r="I269" s="147"/>
      <c r="J269" s="147"/>
      <c r="K269" s="147"/>
      <c r="L269" s="151"/>
      <c r="M269" s="131">
        <f>SUMIFS(TransfersEntries!$F:$F,TransfersEntries!$B:$B,$B269,TransfersEntries!$L:$L,"&gt;="&amp;'Daily Pork Products Stocks'!A269+0.25,TransfersEntries!$L:$L,"&lt;="&amp;'Daily Pork Products Stocks'!A269+1.25,TransfersEntries!$D:$D,"2055")</f>
        <v>0</v>
      </c>
      <c r="N269" s="131">
        <f>SUMIFS(TransfersEntries!$F:$F,TransfersEntries!$B:$B,INDEX(ItemTable!$A:$A,MATCH('Daily Pork Products Stocks'!B269,ItemTable!$B:$B,0)),TransfersEntries!$L:$L,"&gt;="&amp;'Daily Pork Products Stocks'!A269+0.25,TransfersEntries!$L:$L,"&lt;="&amp;'Daily Pork Products Stocks'!A269+1.25,TransfersEntries!$D:$D,"3535")</f>
        <v>0</v>
      </c>
      <c r="O269" s="131">
        <f>SUMIFS(TransfersEntries!$F:$F,TransfersEntries!$B:$B,INDEX(ItemTable!$A:$A,MATCH('Daily Pork Products Stocks'!B269,ItemTable!$B:$B,0)),TransfersEntries!$L:$L,"&gt;="&amp;'Daily Pork Products Stocks'!A269+0.25,TransfersEntries!$L:$L,"&lt;="&amp;'Daily Pork Products Stocks'!A269+1.25,TransfersEntries!$D:$D,"3600")</f>
        <v>0</v>
      </c>
      <c r="P269" s="131">
        <f t="shared" si="48"/>
        <v>0</v>
      </c>
      <c r="Q269" s="131">
        <f t="shared" si="49"/>
        <v>0</v>
      </c>
      <c r="R269" s="147"/>
      <c r="S269" s="147"/>
      <c r="T269" s="131">
        <f t="shared" si="50"/>
        <v>0</v>
      </c>
      <c r="U269" s="131">
        <f t="shared" si="51"/>
        <v>0</v>
      </c>
      <c r="V269" s="131">
        <f t="shared" si="52"/>
        <v>0</v>
      </c>
      <c r="W269" s="51" t="str">
        <f t="shared" si="53"/>
        <v>Inactive</v>
      </c>
      <c r="X269" s="131"/>
    </row>
    <row r="270" spans="1:24" ht="15" hidden="1" customHeight="1" x14ac:dyDescent="0.25">
      <c r="A270" s="42" t="e">
        <v>#VALUE!</v>
      </c>
      <c r="B270" s="43" t="s">
        <v>1203</v>
      </c>
      <c r="C270" s="43" t="s">
        <v>1204</v>
      </c>
      <c r="D270" s="140"/>
      <c r="E270" s="44">
        <f t="shared" si="47"/>
        <v>0</v>
      </c>
      <c r="F270" s="44">
        <f>SUMIFS(ProductionLines!$H:$H,ProductionLines!$C:$C,'Daily Pork Products Stocks'!$B270,ProductionLines!$K:$K,'Daily Pork Products Stocks'!$A270,ProductionLines!$E:$E,"&lt;&gt;Intake")</f>
        <v>0</v>
      </c>
      <c r="G270" s="57"/>
      <c r="H270" s="44">
        <f>SUMIFS(ProductionLines!$H:$H,ProductionLines!$C:$C,'Daily Pork Products Stocks'!$B270,ProductionLines!$K:$K,'Daily Pork Products Stocks'!$A270,ProductionLines!$E:$E,"Intake")</f>
        <v>0</v>
      </c>
      <c r="I270" s="148"/>
      <c r="J270" s="148"/>
      <c r="K270" s="148"/>
      <c r="L270" s="152"/>
      <c r="M270" s="44">
        <f>SUMIFS(TransfersEntries!$F:$F,TransfersEntries!$B:$B,$B270,TransfersEntries!$L:$L,"&gt;="&amp;'Daily Pork Products Stocks'!A270+0.25,TransfersEntries!$L:$L,"&lt;="&amp;'Daily Pork Products Stocks'!A270+1.25,TransfersEntries!$D:$D,"2055")</f>
        <v>0</v>
      </c>
      <c r="N270" s="44">
        <f>SUMIFS(TransfersEntries!$F:$F,TransfersEntries!$B:$B,INDEX(ItemTable!$A:$A,MATCH('Daily Pork Products Stocks'!B270,ItemTable!$B:$B,0)),TransfersEntries!$L:$L,"&gt;="&amp;'Daily Pork Products Stocks'!A270+0.25,TransfersEntries!$L:$L,"&lt;="&amp;'Daily Pork Products Stocks'!A270+1.25,TransfersEntries!$D:$D,"3535")</f>
        <v>0</v>
      </c>
      <c r="O270" s="44">
        <f>SUMIFS(TransfersEntries!$F:$F,TransfersEntries!$B:$B,INDEX(ItemTable!$A:$A,MATCH('Daily Pork Products Stocks'!B270,ItemTable!$B:$B,0)),TransfersEntries!$L:$L,"&gt;="&amp;'Daily Pork Products Stocks'!A270+0.25,TransfersEntries!$L:$L,"&lt;="&amp;'Daily Pork Products Stocks'!A270+1.25,TransfersEntries!$D:$D,"3600")</f>
        <v>0</v>
      </c>
      <c r="P270" s="44">
        <f t="shared" si="48"/>
        <v>0</v>
      </c>
      <c r="Q270" s="44">
        <f t="shared" si="49"/>
        <v>0</v>
      </c>
      <c r="R270" s="148"/>
      <c r="S270" s="148"/>
      <c r="T270" s="44">
        <f t="shared" si="50"/>
        <v>0</v>
      </c>
      <c r="U270" s="44">
        <f t="shared" si="51"/>
        <v>0</v>
      </c>
      <c r="V270" s="44">
        <f t="shared" si="52"/>
        <v>0</v>
      </c>
      <c r="W270" s="51" t="str">
        <f t="shared" si="53"/>
        <v>Inactive</v>
      </c>
      <c r="X270" s="44"/>
    </row>
    <row r="271" spans="1:24" ht="15" hidden="1" customHeight="1" x14ac:dyDescent="0.25">
      <c r="A271" s="42" t="e">
        <v>#VALUE!</v>
      </c>
      <c r="B271" s="43" t="s">
        <v>2</v>
      </c>
      <c r="C271" s="43" t="s">
        <v>1205</v>
      </c>
      <c r="D271" s="140"/>
      <c r="E271" s="44">
        <f t="shared" si="47"/>
        <v>0</v>
      </c>
      <c r="F271" s="44">
        <f>SUMIFS(ProductionLines!$H:$H,ProductionLines!$C:$C,'Daily Pork Products Stocks'!$B271,ProductionLines!$K:$K,'Daily Pork Products Stocks'!$A271,ProductionLines!$E:$E,"&lt;&gt;Intake")</f>
        <v>0</v>
      </c>
      <c r="G271" s="57"/>
      <c r="H271" s="44">
        <f>SUMIFS(ProductionLines!$H:$H,ProductionLines!$C:$C,'Daily Pork Products Stocks'!$B271,ProductionLines!$K:$K,'Daily Pork Products Stocks'!$A271,ProductionLines!$E:$E,"Intake")</f>
        <v>0</v>
      </c>
      <c r="I271" s="148"/>
      <c r="J271" s="148"/>
      <c r="K271" s="148"/>
      <c r="L271" s="152"/>
      <c r="M271" s="44">
        <f>SUMIFS(TransfersEntries!$F:$F,TransfersEntries!$B:$B,$B271,TransfersEntries!$L:$L,"&gt;="&amp;'Daily Pork Products Stocks'!A271+0.25,TransfersEntries!$L:$L,"&lt;="&amp;'Daily Pork Products Stocks'!A271+1.25,TransfersEntries!$D:$D,"2055")</f>
        <v>0</v>
      </c>
      <c r="N271" s="44">
        <f>SUMIFS(TransfersEntries!$F:$F,TransfersEntries!$B:$B,INDEX(ItemTable!$A:$A,MATCH('Daily Pork Products Stocks'!B271,ItemTable!$B:$B,0)),TransfersEntries!$L:$L,"&gt;="&amp;'Daily Pork Products Stocks'!A271+0.25,TransfersEntries!$L:$L,"&lt;="&amp;'Daily Pork Products Stocks'!A271+1.25,TransfersEntries!$D:$D,"3535")</f>
        <v>0</v>
      </c>
      <c r="O271" s="44">
        <f>SUMIFS(TransfersEntries!$F:$F,TransfersEntries!$B:$B,INDEX(ItemTable!$A:$A,MATCH('Daily Pork Products Stocks'!B271,ItemTable!$B:$B,0)),TransfersEntries!$L:$L,"&gt;="&amp;'Daily Pork Products Stocks'!A271+0.25,TransfersEntries!$L:$L,"&lt;="&amp;'Daily Pork Products Stocks'!A271+1.25,TransfersEntries!$D:$D,"3600")</f>
        <v>0</v>
      </c>
      <c r="P271" s="44">
        <f t="shared" si="48"/>
        <v>0</v>
      </c>
      <c r="Q271" s="44">
        <f t="shared" si="49"/>
        <v>0</v>
      </c>
      <c r="R271" s="148"/>
      <c r="S271" s="148"/>
      <c r="T271" s="44">
        <f t="shared" si="50"/>
        <v>0</v>
      </c>
      <c r="U271" s="44">
        <f t="shared" si="51"/>
        <v>0</v>
      </c>
      <c r="V271" s="44">
        <f t="shared" si="52"/>
        <v>0</v>
      </c>
      <c r="W271" s="51" t="str">
        <f t="shared" si="53"/>
        <v>Inactive</v>
      </c>
      <c r="X271" s="44"/>
    </row>
    <row r="272" spans="1:24" ht="15" hidden="1" customHeight="1" x14ac:dyDescent="0.25">
      <c r="A272" s="128" t="e">
        <v>#VALUE!</v>
      </c>
      <c r="B272" s="129"/>
      <c r="C272" s="130" t="s">
        <v>1171</v>
      </c>
      <c r="D272" s="139"/>
      <c r="E272" s="131">
        <f>D272</f>
        <v>0</v>
      </c>
      <c r="F272" s="131">
        <f>SUMIFS(ProductionLines!$H:$H,ProductionLines!$C:$C,'Daily Pork Products Stocks'!$B272,ProductionLines!$K:$K,'Daily Pork Products Stocks'!$A272,ProductionLines!$E:$E,"&lt;&gt;Intake")</f>
        <v>0</v>
      </c>
      <c r="G272" s="132"/>
      <c r="H272" s="131">
        <f>SUMIFS(ProductionLines!$H:$H,ProductionLines!$C:$C,'Daily Pork Products Stocks'!$B272,ProductionLines!$K:$K,'Daily Pork Products Stocks'!$A272,ProductionLines!$E:$E,"Intake")</f>
        <v>0</v>
      </c>
      <c r="I272" s="147"/>
      <c r="J272" s="147"/>
      <c r="K272" s="147"/>
      <c r="L272" s="151"/>
      <c r="M272" s="131">
        <f>SUMIFS(TransfersEntries!$F:$F,TransfersEntries!$B:$B,$B272,TransfersEntries!$L:$L,"&gt;="&amp;'Daily Pork Products Stocks'!A272+0.25,TransfersEntries!$L:$L,"&lt;="&amp;'Daily Pork Products Stocks'!A272+1.25,TransfersEntries!$D:$D,"2055")</f>
        <v>0</v>
      </c>
      <c r="N272" s="131">
        <f>SUMIFS(TransfersEntries!$F:$F,TransfersEntries!$B:$B,INDEX(ItemTable!$A:$A,MATCH('Daily Pork Products Stocks'!B272,ItemTable!$B:$B,0)),TransfersEntries!$L:$L,"&gt;="&amp;'Daily Pork Products Stocks'!A272+0.25,TransfersEntries!$L:$L,"&lt;="&amp;'Daily Pork Products Stocks'!A272+1.25,TransfersEntries!$D:$D,"3535")</f>
        <v>0</v>
      </c>
      <c r="O272" s="131">
        <f>SUMIFS(TransfersEntries!$F:$F,TransfersEntries!$B:$B,INDEX(ItemTable!$A:$A,MATCH('Daily Pork Products Stocks'!B272,ItemTable!$B:$B,0)),TransfersEntries!$L:$L,"&gt;="&amp;'Daily Pork Products Stocks'!A272+0.25,TransfersEntries!$L:$L,"&lt;="&amp;'Daily Pork Products Stocks'!A272+1.25,TransfersEntries!$D:$D,"3600")</f>
        <v>0</v>
      </c>
      <c r="P272" s="131">
        <f>D272+F272+G272-SUM(H272:O272)</f>
        <v>0</v>
      </c>
      <c r="Q272" s="131">
        <f>E272+F272+G272-SUM(H272:O272)</f>
        <v>0</v>
      </c>
      <c r="R272" s="147"/>
      <c r="S272" s="147"/>
      <c r="T272" s="131">
        <f>R272+S272</f>
        <v>0</v>
      </c>
      <c r="U272" s="131">
        <f>T272-P272</f>
        <v>0</v>
      </c>
      <c r="V272" s="131">
        <f>T272-Q272</f>
        <v>0</v>
      </c>
      <c r="W272" s="51" t="str">
        <f t="shared" si="53"/>
        <v>Inactive</v>
      </c>
      <c r="X272" s="131"/>
    </row>
    <row r="273" spans="1:24" ht="15" hidden="1" customHeight="1" x14ac:dyDescent="0.25">
      <c r="A273" s="42" t="e">
        <v>#VALUE!</v>
      </c>
      <c r="B273" s="43" t="s">
        <v>1172</v>
      </c>
      <c r="C273" s="43" t="s">
        <v>1173</v>
      </c>
      <c r="D273" s="140"/>
      <c r="E273" s="44">
        <f>D273</f>
        <v>0</v>
      </c>
      <c r="F273" s="44">
        <f>SUMIFS(ProductionLines!$H:$H,ProductionLines!$C:$C,'Daily Pork Products Stocks'!$B273,ProductionLines!$K:$K,'Daily Pork Products Stocks'!$A273,ProductionLines!$E:$E,"&lt;&gt;Intake")</f>
        <v>0</v>
      </c>
      <c r="G273" s="57"/>
      <c r="H273" s="44">
        <f>SUMIFS(ProductionLines!$H:$H,ProductionLines!$C:$C,'Daily Pork Products Stocks'!$B273,ProductionLines!$K:$K,'Daily Pork Products Stocks'!$A273,ProductionLines!$E:$E,"Intake")</f>
        <v>0</v>
      </c>
      <c r="I273" s="148"/>
      <c r="J273" s="148"/>
      <c r="K273" s="148"/>
      <c r="L273" s="152"/>
      <c r="M273" s="44">
        <f>SUMIFS(TransfersEntries!$F:$F,TransfersEntries!$B:$B,$B273,TransfersEntries!$L:$L,"&gt;="&amp;'Daily Pork Products Stocks'!A273+0.25,TransfersEntries!$L:$L,"&lt;="&amp;'Daily Pork Products Stocks'!A273+1.25,TransfersEntries!$D:$D,"2055")</f>
        <v>0</v>
      </c>
      <c r="N273" s="44">
        <f>SUMIFS(TransfersEntries!$F:$F,TransfersEntries!$B:$B,INDEX(ItemTable!$A:$A,MATCH('Daily Pork Products Stocks'!B273,ItemTable!$B:$B,0)),TransfersEntries!$L:$L,"&gt;="&amp;'Daily Pork Products Stocks'!A273+0.25,TransfersEntries!$L:$L,"&lt;="&amp;'Daily Pork Products Stocks'!A273+1.25,TransfersEntries!$D:$D,"3535")</f>
        <v>0</v>
      </c>
      <c r="O273" s="44">
        <f>SUMIFS(TransfersEntries!$F:$F,TransfersEntries!$B:$B,INDEX(ItemTable!$A:$A,MATCH('Daily Pork Products Stocks'!B273,ItemTable!$B:$B,0)),TransfersEntries!$L:$L,"&gt;="&amp;'Daily Pork Products Stocks'!A273+0.25,TransfersEntries!$L:$L,"&lt;="&amp;'Daily Pork Products Stocks'!A273+1.25,TransfersEntries!$D:$D,"3600")</f>
        <v>0</v>
      </c>
      <c r="P273" s="44">
        <f>D273+F273+G273-SUM(H273:O273)</f>
        <v>0</v>
      </c>
      <c r="Q273" s="44">
        <f>E273+F273+G273-SUM(H273:O273)</f>
        <v>0</v>
      </c>
      <c r="R273" s="148"/>
      <c r="S273" s="148"/>
      <c r="T273" s="44">
        <f>R273+S273</f>
        <v>0</v>
      </c>
      <c r="U273" s="44">
        <f>T273-P273</f>
        <v>0</v>
      </c>
      <c r="V273" s="44">
        <f>T273-Q273</f>
        <v>0</v>
      </c>
      <c r="W273" s="51" t="str">
        <f t="shared" si="53"/>
        <v>Inactive</v>
      </c>
      <c r="X273" s="44"/>
    </row>
    <row r="274" spans="1:24" ht="15" hidden="1" customHeight="1" x14ac:dyDescent="0.25">
      <c r="A274" s="42" t="e">
        <v>#VALUE!</v>
      </c>
      <c r="B274" s="43" t="s">
        <v>1174</v>
      </c>
      <c r="C274" s="43" t="s">
        <v>1175</v>
      </c>
      <c r="D274" s="140"/>
      <c r="E274" s="44">
        <f>D274</f>
        <v>0</v>
      </c>
      <c r="F274" s="44">
        <f>SUMIFS(ProductionLines!$H:$H,ProductionLines!$C:$C,'Daily Pork Products Stocks'!$B274,ProductionLines!$K:$K,'Daily Pork Products Stocks'!$A274,ProductionLines!$E:$E,"&lt;&gt;Intake")</f>
        <v>0</v>
      </c>
      <c r="G274" s="57"/>
      <c r="H274" s="44">
        <f>SUMIFS(ProductionLines!$H:$H,ProductionLines!$C:$C,'Daily Pork Products Stocks'!$B274,ProductionLines!$K:$K,'Daily Pork Products Stocks'!$A274,ProductionLines!$E:$E,"Intake")</f>
        <v>0</v>
      </c>
      <c r="I274" s="148"/>
      <c r="J274" s="148"/>
      <c r="K274" s="148"/>
      <c r="L274" s="152"/>
      <c r="M274" s="44">
        <f>SUMIFS(TransfersEntries!$F:$F,TransfersEntries!$B:$B,$B274,TransfersEntries!$L:$L,"&gt;="&amp;'Daily Pork Products Stocks'!A274+0.25,TransfersEntries!$L:$L,"&lt;="&amp;'Daily Pork Products Stocks'!A274+1.25,TransfersEntries!$D:$D,"2055")</f>
        <v>0</v>
      </c>
      <c r="N274" s="44">
        <f>SUMIFS(TransfersEntries!$F:$F,TransfersEntries!$B:$B,INDEX(ItemTable!$A:$A,MATCH('Daily Pork Products Stocks'!B274,ItemTable!$B:$B,0)),TransfersEntries!$L:$L,"&gt;="&amp;'Daily Pork Products Stocks'!A274+0.25,TransfersEntries!$L:$L,"&lt;="&amp;'Daily Pork Products Stocks'!A274+1.25,TransfersEntries!$D:$D,"3535")</f>
        <v>0</v>
      </c>
      <c r="O274" s="44">
        <f>SUMIFS(TransfersEntries!$F:$F,TransfersEntries!$B:$B,INDEX(ItemTable!$A:$A,MATCH('Daily Pork Products Stocks'!B274,ItemTable!$B:$B,0)),TransfersEntries!$L:$L,"&gt;="&amp;'Daily Pork Products Stocks'!A274+0.25,TransfersEntries!$L:$L,"&lt;="&amp;'Daily Pork Products Stocks'!A274+1.25,TransfersEntries!$D:$D,"3600")</f>
        <v>0</v>
      </c>
      <c r="P274" s="44">
        <f>D274+F274+G274-SUM(H274:O274)</f>
        <v>0</v>
      </c>
      <c r="Q274" s="44">
        <f>E274+F274+G274-SUM(H274:O274)</f>
        <v>0</v>
      </c>
      <c r="R274" s="148"/>
      <c r="S274" s="148"/>
      <c r="T274" s="44">
        <f>R274+S274</f>
        <v>0</v>
      </c>
      <c r="U274" s="44">
        <f>T274-P274</f>
        <v>0</v>
      </c>
      <c r="V274" s="44">
        <f>T274-Q274</f>
        <v>0</v>
      </c>
      <c r="W274" s="51" t="str">
        <f t="shared" si="53"/>
        <v>Inactive</v>
      </c>
      <c r="X274" s="44"/>
    </row>
    <row r="275" spans="1:24" ht="15" hidden="1" customHeight="1" x14ac:dyDescent="0.25">
      <c r="A275" s="42" t="e">
        <v>#VALUE!</v>
      </c>
      <c r="B275" s="43" t="s">
        <v>1176</v>
      </c>
      <c r="C275" s="43" t="s">
        <v>1177</v>
      </c>
      <c r="D275" s="140"/>
      <c r="E275" s="44">
        <f>D275</f>
        <v>0</v>
      </c>
      <c r="F275" s="44">
        <f>SUMIFS(ProductionLines!$H:$H,ProductionLines!$C:$C,'Daily Pork Products Stocks'!$B275,ProductionLines!$K:$K,'Daily Pork Products Stocks'!$A275,ProductionLines!$E:$E,"&lt;&gt;Intake")</f>
        <v>0</v>
      </c>
      <c r="G275" s="57"/>
      <c r="H275" s="44">
        <f>SUMIFS(ProductionLines!$H:$H,ProductionLines!$C:$C,'Daily Pork Products Stocks'!$B275,ProductionLines!$K:$K,'Daily Pork Products Stocks'!$A275,ProductionLines!$E:$E,"Intake")</f>
        <v>0</v>
      </c>
      <c r="I275" s="148"/>
      <c r="J275" s="148"/>
      <c r="K275" s="148"/>
      <c r="L275" s="152"/>
      <c r="M275" s="44">
        <f>SUMIFS(TransfersEntries!$F:$F,TransfersEntries!$B:$B,$B275,TransfersEntries!$L:$L,"&gt;="&amp;'Daily Pork Products Stocks'!A275+0.25,TransfersEntries!$L:$L,"&lt;="&amp;'Daily Pork Products Stocks'!A275+1.25,TransfersEntries!$D:$D,"2055")</f>
        <v>0</v>
      </c>
      <c r="N275" s="44">
        <f>SUMIFS(TransfersEntries!$F:$F,TransfersEntries!$B:$B,INDEX(ItemTable!$A:$A,MATCH('Daily Pork Products Stocks'!B275,ItemTable!$B:$B,0)),TransfersEntries!$L:$L,"&gt;="&amp;'Daily Pork Products Stocks'!A275+0.25,TransfersEntries!$L:$L,"&lt;="&amp;'Daily Pork Products Stocks'!A275+1.25,TransfersEntries!$D:$D,"3535")</f>
        <v>0</v>
      </c>
      <c r="O275" s="44">
        <f>SUMIFS(TransfersEntries!$F:$F,TransfersEntries!$B:$B,INDEX(ItemTable!$A:$A,MATCH('Daily Pork Products Stocks'!B275,ItemTable!$B:$B,0)),TransfersEntries!$L:$L,"&gt;="&amp;'Daily Pork Products Stocks'!A275+0.25,TransfersEntries!$L:$L,"&lt;="&amp;'Daily Pork Products Stocks'!A275+1.25,TransfersEntries!$D:$D,"3600")</f>
        <v>0</v>
      </c>
      <c r="P275" s="44">
        <f>D275+F275+G275-SUM(H275:O275)</f>
        <v>0</v>
      </c>
      <c r="Q275" s="44">
        <f>E275+F275+G275-SUM(H275:O275)</f>
        <v>0</v>
      </c>
      <c r="R275" s="148"/>
      <c r="S275" s="148"/>
      <c r="T275" s="44">
        <f>R275+S275</f>
        <v>0</v>
      </c>
      <c r="U275" s="44">
        <f>T275-P275</f>
        <v>0</v>
      </c>
      <c r="V275" s="44">
        <f>T275-Q275</f>
        <v>0</v>
      </c>
      <c r="W275" s="51" t="str">
        <f t="shared" si="53"/>
        <v>Inactive</v>
      </c>
      <c r="X275" s="44"/>
    </row>
    <row r="276" spans="1:24" ht="15" hidden="1" customHeight="1" x14ac:dyDescent="0.25">
      <c r="A276" s="128" t="e">
        <v>#VALUE!</v>
      </c>
      <c r="B276" s="129"/>
      <c r="C276" s="130" t="s">
        <v>1170</v>
      </c>
      <c r="D276" s="141">
        <v>1E-3</v>
      </c>
      <c r="E276" s="131">
        <f t="shared" ref="E276:E285" si="54">D276</f>
        <v>1E-3</v>
      </c>
      <c r="F276" s="131">
        <f>SUMIFS(ProductionLines!$H:$H,ProductionLines!$C:$C,'Daily Pork Products Stocks'!$B276,ProductionLines!$K:$K,'Daily Pork Products Stocks'!$A276,ProductionLines!$E:$E,"&lt;&gt;Intake")</f>
        <v>0</v>
      </c>
      <c r="G276" s="132"/>
      <c r="H276" s="131">
        <f>SUMIFS(ProductionLines!$H:$H,ProductionLines!$C:$C,'Daily Pork Products Stocks'!$B276,ProductionLines!$K:$K,'Daily Pork Products Stocks'!$A276,ProductionLines!$E:$E,"Intake")</f>
        <v>0</v>
      </c>
      <c r="I276" s="147"/>
      <c r="J276" s="147"/>
      <c r="K276" s="147"/>
      <c r="L276" s="151"/>
      <c r="M276" s="131">
        <f>SUMIFS(TransfersEntries!$F:$F,TransfersEntries!$B:$B,$B276,TransfersEntries!$L:$L,"&gt;="&amp;'Daily Pork Products Stocks'!A276+0.25,TransfersEntries!$L:$L,"&lt;="&amp;'Daily Pork Products Stocks'!A276+1.25,TransfersEntries!$D:$D,"2055")</f>
        <v>0</v>
      </c>
      <c r="N276" s="131">
        <f>SUMIFS(TransfersEntries!$F:$F,TransfersEntries!$B:$B,INDEX(ItemTable!$A:$A,MATCH('Daily Pork Products Stocks'!B276,ItemTable!$B:$B,0)),TransfersEntries!$L:$L,"&gt;="&amp;'Daily Pork Products Stocks'!A276+0.25,TransfersEntries!$L:$L,"&lt;="&amp;'Daily Pork Products Stocks'!A276+1.25,TransfersEntries!$D:$D,"3535")</f>
        <v>0</v>
      </c>
      <c r="O276" s="131">
        <f>SUMIFS(TransfersEntries!$F:$F,TransfersEntries!$B:$B,INDEX(ItemTable!$A:$A,MATCH('Daily Pork Products Stocks'!B276,ItemTable!$B:$B,0)),TransfersEntries!$L:$L,"&gt;="&amp;'Daily Pork Products Stocks'!A276+0.25,TransfersEntries!$L:$L,"&lt;="&amp;'Daily Pork Products Stocks'!A276+1.25,TransfersEntries!$D:$D,"3600")</f>
        <v>0</v>
      </c>
      <c r="P276" s="131">
        <f t="shared" ref="P276:P285" si="55">D276+F276+G276-SUM(H276:O276)</f>
        <v>1E-3</v>
      </c>
      <c r="Q276" s="131">
        <f t="shared" ref="Q276:Q285" si="56">E276+F276+G276-SUM(H276:O276)</f>
        <v>1E-3</v>
      </c>
      <c r="R276" s="147"/>
      <c r="S276" s="147"/>
      <c r="T276" s="134">
        <f>R276+S276+D276</f>
        <v>1E-3</v>
      </c>
      <c r="U276" s="131">
        <f t="shared" ref="U276:U285" si="57">T276-P276</f>
        <v>0</v>
      </c>
      <c r="V276" s="131">
        <f t="shared" ref="V276:V285" si="58">T276-Q276</f>
        <v>0</v>
      </c>
      <c r="W276" s="51" t="str">
        <f t="shared" si="53"/>
        <v>Active</v>
      </c>
      <c r="X276" s="131"/>
    </row>
    <row r="277" spans="1:24" ht="15" hidden="1" customHeight="1" x14ac:dyDescent="0.25">
      <c r="A277" s="42" t="e">
        <v>#VALUE!</v>
      </c>
      <c r="B277" s="43" t="s">
        <v>10</v>
      </c>
      <c r="C277" s="78" t="s">
        <v>11</v>
      </c>
      <c r="D277" s="142"/>
      <c r="E277" s="44">
        <f t="shared" si="54"/>
        <v>0</v>
      </c>
      <c r="F277" s="44">
        <f>SUMIFS(ProductionLines!$H:$H,ProductionLines!$C:$C,'Daily Pork Products Stocks'!$B277,ProductionLines!$K:$K,'Daily Pork Products Stocks'!$A277,ProductionLines!$E:$E,"&lt;&gt;Intake")</f>
        <v>0</v>
      </c>
      <c r="G277" s="57"/>
      <c r="H277" s="44">
        <f>SUMIFS(ProductionLines!$H:$H,ProductionLines!$C:$C,'Daily Pork Products Stocks'!$B277,ProductionLines!$K:$K,'Daily Pork Products Stocks'!$A277,ProductionLines!$E:$E,"Intake")</f>
        <v>0</v>
      </c>
      <c r="I277" s="148"/>
      <c r="J277" s="148"/>
      <c r="K277" s="148"/>
      <c r="L277" s="152"/>
      <c r="M277" s="44">
        <f>SUMIFS(TransfersEntries!$F:$F,TransfersEntries!$B:$B,$B277,TransfersEntries!$L:$L,"&gt;="&amp;'Daily Pork Products Stocks'!A277+0.25,TransfersEntries!$L:$L,"&lt;="&amp;'Daily Pork Products Stocks'!A277+1.25,TransfersEntries!$D:$D,"2055")</f>
        <v>0</v>
      </c>
      <c r="N277" s="44">
        <f>SUMIFS(TransfersEntries!$F:$F,TransfersEntries!$B:$B,INDEX(ItemTable!$A:$A,MATCH('Daily Pork Products Stocks'!B277,ItemTable!$B:$B,0)),TransfersEntries!$L:$L,"&gt;="&amp;'Daily Pork Products Stocks'!A277+0.25,TransfersEntries!$L:$L,"&lt;="&amp;'Daily Pork Products Stocks'!A277+1.25,TransfersEntries!$D:$D,"3535")</f>
        <v>0</v>
      </c>
      <c r="O277" s="44">
        <f>SUMIFS(TransfersEntries!$F:$F,TransfersEntries!$B:$B,INDEX(ItemTable!$A:$A,MATCH('Daily Pork Products Stocks'!B277,ItemTable!$B:$B,0)),TransfersEntries!$L:$L,"&gt;="&amp;'Daily Pork Products Stocks'!A277+0.25,TransfersEntries!$L:$L,"&lt;="&amp;'Daily Pork Products Stocks'!A277+1.25,TransfersEntries!$D:$D,"3600")</f>
        <v>0</v>
      </c>
      <c r="P277" s="44">
        <f t="shared" si="55"/>
        <v>0</v>
      </c>
      <c r="Q277" s="44">
        <f t="shared" si="56"/>
        <v>0</v>
      </c>
      <c r="R277" s="148"/>
      <c r="S277" s="148"/>
      <c r="T277" s="44">
        <f t="shared" ref="T277:T284" si="59">R277+S277</f>
        <v>0</v>
      </c>
      <c r="U277" s="44">
        <f t="shared" si="57"/>
        <v>0</v>
      </c>
      <c r="V277" s="44">
        <f t="shared" si="58"/>
        <v>0</v>
      </c>
      <c r="W277" s="51" t="str">
        <f t="shared" si="53"/>
        <v>Inactive</v>
      </c>
      <c r="X277" s="44"/>
    </row>
    <row r="278" spans="1:24" ht="15" hidden="1" customHeight="1" x14ac:dyDescent="0.25">
      <c r="A278" s="42" t="e">
        <v>#VALUE!</v>
      </c>
      <c r="B278" s="43" t="s">
        <v>12</v>
      </c>
      <c r="C278" s="43" t="s">
        <v>13</v>
      </c>
      <c r="D278" s="142"/>
      <c r="E278" s="44">
        <f t="shared" si="54"/>
        <v>0</v>
      </c>
      <c r="F278" s="44">
        <f>SUMIFS(ProductionLines!$H:$H,ProductionLines!$C:$C,'Daily Pork Products Stocks'!$B278,ProductionLines!$K:$K,'Daily Pork Products Stocks'!$A278,ProductionLines!$E:$E,"&lt;&gt;Intake")</f>
        <v>0</v>
      </c>
      <c r="G278" s="57"/>
      <c r="H278" s="44">
        <f>SUMIFS(ProductionLines!$H:$H,ProductionLines!$C:$C,'Daily Pork Products Stocks'!$B278,ProductionLines!$K:$K,'Daily Pork Products Stocks'!$A278,ProductionLines!$E:$E,"Intake")</f>
        <v>0</v>
      </c>
      <c r="I278" s="148"/>
      <c r="J278" s="148"/>
      <c r="K278" s="148"/>
      <c r="L278" s="152"/>
      <c r="M278" s="44">
        <f>SUMIFS(TransfersEntries!$F:$F,TransfersEntries!$B:$B,$B278,TransfersEntries!$L:$L,"&gt;="&amp;'Daily Pork Products Stocks'!A278+0.25,TransfersEntries!$L:$L,"&lt;="&amp;'Daily Pork Products Stocks'!A278+1.25,TransfersEntries!$D:$D,"2055")</f>
        <v>0</v>
      </c>
      <c r="N278" s="44">
        <f>SUMIFS(TransfersEntries!$F:$F,TransfersEntries!$B:$B,INDEX(ItemTable!$A:$A,MATCH('Daily Pork Products Stocks'!B278,ItemTable!$B:$B,0)),TransfersEntries!$L:$L,"&gt;="&amp;'Daily Pork Products Stocks'!A278+0.25,TransfersEntries!$L:$L,"&lt;="&amp;'Daily Pork Products Stocks'!A278+1.25,TransfersEntries!$D:$D,"3535")</f>
        <v>0</v>
      </c>
      <c r="O278" s="44">
        <f>SUMIFS(TransfersEntries!$F:$F,TransfersEntries!$B:$B,INDEX(ItemTable!$A:$A,MATCH('Daily Pork Products Stocks'!B278,ItemTable!$B:$B,0)),TransfersEntries!$L:$L,"&gt;="&amp;'Daily Pork Products Stocks'!A278+0.25,TransfersEntries!$L:$L,"&lt;="&amp;'Daily Pork Products Stocks'!A278+1.25,TransfersEntries!$D:$D,"3600")</f>
        <v>0</v>
      </c>
      <c r="P278" s="44">
        <f t="shared" si="55"/>
        <v>0</v>
      </c>
      <c r="Q278" s="44">
        <f t="shared" si="56"/>
        <v>0</v>
      </c>
      <c r="R278" s="148"/>
      <c r="S278" s="148"/>
      <c r="T278" s="44">
        <f t="shared" si="59"/>
        <v>0</v>
      </c>
      <c r="U278" s="44">
        <f t="shared" si="57"/>
        <v>0</v>
      </c>
      <c r="V278" s="44">
        <f t="shared" si="58"/>
        <v>0</v>
      </c>
      <c r="W278" s="51" t="str">
        <f t="shared" si="53"/>
        <v>Inactive</v>
      </c>
      <c r="X278" s="44"/>
    </row>
    <row r="279" spans="1:24" ht="15" hidden="1" customHeight="1" x14ac:dyDescent="0.25">
      <c r="A279" s="42" t="e">
        <v>#VALUE!</v>
      </c>
      <c r="B279" s="43" t="s">
        <v>26</v>
      </c>
      <c r="C279" s="43" t="s">
        <v>27</v>
      </c>
      <c r="D279" s="142"/>
      <c r="E279" s="44">
        <f t="shared" si="54"/>
        <v>0</v>
      </c>
      <c r="F279" s="44">
        <f>SUMIFS(ProductionLines!$H:$H,ProductionLines!$C:$C,'Daily Pork Products Stocks'!$B279,ProductionLines!$K:$K,'Daily Pork Products Stocks'!$A279,ProductionLines!$E:$E,"&lt;&gt;Intake")</f>
        <v>0</v>
      </c>
      <c r="G279" s="57"/>
      <c r="H279" s="44">
        <f>SUMIFS(ProductionLines!$H:$H,ProductionLines!$C:$C,'Daily Pork Products Stocks'!$B279,ProductionLines!$K:$K,'Daily Pork Products Stocks'!$A279,ProductionLines!$E:$E,"Intake")</f>
        <v>0</v>
      </c>
      <c r="I279" s="148"/>
      <c r="J279" s="148"/>
      <c r="K279" s="148"/>
      <c r="L279" s="152"/>
      <c r="M279" s="44">
        <f>SUMIFS(TransfersEntries!$F:$F,TransfersEntries!$B:$B,$B279,TransfersEntries!$L:$L,"&gt;="&amp;'Daily Pork Products Stocks'!A279+0.25,TransfersEntries!$L:$L,"&lt;="&amp;'Daily Pork Products Stocks'!A279+1.25,TransfersEntries!$D:$D,"2055")</f>
        <v>0</v>
      </c>
      <c r="N279" s="44">
        <f>SUMIFS(TransfersEntries!$F:$F,TransfersEntries!$B:$B,INDEX(ItemTable!$A:$A,MATCH('Daily Pork Products Stocks'!B279,ItemTable!$B:$B,0)),TransfersEntries!$L:$L,"&gt;="&amp;'Daily Pork Products Stocks'!A279+0.25,TransfersEntries!$L:$L,"&lt;="&amp;'Daily Pork Products Stocks'!A279+1.25,TransfersEntries!$D:$D,"3535")</f>
        <v>0</v>
      </c>
      <c r="O279" s="44">
        <f>SUMIFS(TransfersEntries!$F:$F,TransfersEntries!$B:$B,INDEX(ItemTable!$A:$A,MATCH('Daily Pork Products Stocks'!B279,ItemTable!$B:$B,0)),TransfersEntries!$L:$L,"&gt;="&amp;'Daily Pork Products Stocks'!A279+0.25,TransfersEntries!$L:$L,"&lt;="&amp;'Daily Pork Products Stocks'!A279+1.25,TransfersEntries!$D:$D,"3600")</f>
        <v>0</v>
      </c>
      <c r="P279" s="44">
        <f t="shared" si="55"/>
        <v>0</v>
      </c>
      <c r="Q279" s="44">
        <f t="shared" si="56"/>
        <v>0</v>
      </c>
      <c r="R279" s="148"/>
      <c r="S279" s="148"/>
      <c r="T279" s="44">
        <f t="shared" si="59"/>
        <v>0</v>
      </c>
      <c r="U279" s="44">
        <f t="shared" si="57"/>
        <v>0</v>
      </c>
      <c r="V279" s="44">
        <f t="shared" si="58"/>
        <v>0</v>
      </c>
      <c r="W279" s="51" t="str">
        <f t="shared" si="53"/>
        <v>Inactive</v>
      </c>
      <c r="X279" s="44"/>
    </row>
    <row r="280" spans="1:24" ht="15" hidden="1" customHeight="1" x14ac:dyDescent="0.25">
      <c r="A280" s="42" t="e">
        <v>#VALUE!</v>
      </c>
      <c r="B280" s="43" t="s">
        <v>28</v>
      </c>
      <c r="C280" s="43" t="s">
        <v>29</v>
      </c>
      <c r="D280" s="142"/>
      <c r="E280" s="44">
        <f t="shared" si="54"/>
        <v>0</v>
      </c>
      <c r="F280" s="44">
        <f>SUMIFS(ProductionLines!$H:$H,ProductionLines!$C:$C,'Daily Pork Products Stocks'!$B280,ProductionLines!$K:$K,'Daily Pork Products Stocks'!$A280,ProductionLines!$E:$E,"&lt;&gt;Intake")</f>
        <v>0</v>
      </c>
      <c r="G280" s="57"/>
      <c r="H280" s="44">
        <f>SUMIFS(ProductionLines!$H:$H,ProductionLines!$C:$C,'Daily Pork Products Stocks'!$B280,ProductionLines!$K:$K,'Daily Pork Products Stocks'!$A280,ProductionLines!$E:$E,"Intake")</f>
        <v>0</v>
      </c>
      <c r="I280" s="148"/>
      <c r="J280" s="148"/>
      <c r="K280" s="148"/>
      <c r="L280" s="152"/>
      <c r="M280" s="44">
        <f>SUMIFS(TransfersEntries!$F:$F,TransfersEntries!$B:$B,$B280,TransfersEntries!$L:$L,"&gt;="&amp;'Daily Pork Products Stocks'!A280+0.25,TransfersEntries!$L:$L,"&lt;="&amp;'Daily Pork Products Stocks'!A280+1.25,TransfersEntries!$D:$D,"2055")</f>
        <v>0</v>
      </c>
      <c r="N280" s="44">
        <f>SUMIFS(TransfersEntries!$F:$F,TransfersEntries!$B:$B,INDEX(ItemTable!$A:$A,MATCH('Daily Pork Products Stocks'!B280,ItemTable!$B:$B,0)),TransfersEntries!$L:$L,"&gt;="&amp;'Daily Pork Products Stocks'!A280+0.25,TransfersEntries!$L:$L,"&lt;="&amp;'Daily Pork Products Stocks'!A280+1.25,TransfersEntries!$D:$D,"3535")</f>
        <v>0</v>
      </c>
      <c r="O280" s="44">
        <f>SUMIFS(TransfersEntries!$F:$F,TransfersEntries!$B:$B,INDEX(ItemTable!$A:$A,MATCH('Daily Pork Products Stocks'!B280,ItemTable!$B:$B,0)),TransfersEntries!$L:$L,"&gt;="&amp;'Daily Pork Products Stocks'!A280+0.25,TransfersEntries!$L:$L,"&lt;="&amp;'Daily Pork Products Stocks'!A280+1.25,TransfersEntries!$D:$D,"3600")</f>
        <v>0</v>
      </c>
      <c r="P280" s="44">
        <f t="shared" si="55"/>
        <v>0</v>
      </c>
      <c r="Q280" s="44">
        <f t="shared" si="56"/>
        <v>0</v>
      </c>
      <c r="R280" s="148"/>
      <c r="S280" s="148"/>
      <c r="T280" s="44">
        <f t="shared" si="59"/>
        <v>0</v>
      </c>
      <c r="U280" s="44">
        <f t="shared" si="57"/>
        <v>0</v>
      </c>
      <c r="V280" s="44">
        <f t="shared" si="58"/>
        <v>0</v>
      </c>
      <c r="W280" s="51" t="str">
        <f t="shared" si="53"/>
        <v>Inactive</v>
      </c>
      <c r="X280" s="44"/>
    </row>
    <row r="281" spans="1:24" ht="15" hidden="1" customHeight="1" x14ac:dyDescent="0.25">
      <c r="A281" s="42" t="e">
        <v>#VALUE!</v>
      </c>
      <c r="B281" s="45" t="s">
        <v>30</v>
      </c>
      <c r="C281" s="45" t="s">
        <v>31</v>
      </c>
      <c r="D281" s="142"/>
      <c r="E281" s="44">
        <f t="shared" si="54"/>
        <v>0</v>
      </c>
      <c r="F281" s="44">
        <f>SUMIFS(ProductionLines!$H:$H,ProductionLines!$C:$C,'Daily Pork Products Stocks'!$B281,ProductionLines!$K:$K,'Daily Pork Products Stocks'!$A281,ProductionLines!$E:$E,"&lt;&gt;Intake")</f>
        <v>0</v>
      </c>
      <c r="G281" s="57"/>
      <c r="H281" s="44">
        <f>SUMIFS(ProductionLines!$H:$H,ProductionLines!$C:$C,'Daily Pork Products Stocks'!$B281,ProductionLines!$K:$K,'Daily Pork Products Stocks'!$A281,ProductionLines!$E:$E,"Intake")</f>
        <v>0</v>
      </c>
      <c r="I281" s="148"/>
      <c r="J281" s="148"/>
      <c r="K281" s="148"/>
      <c r="L281" s="152"/>
      <c r="M281" s="44">
        <f>SUMIFS(TransfersEntries!$F:$F,TransfersEntries!$B:$B,$B281,TransfersEntries!$L:$L,"&gt;="&amp;'Daily Pork Products Stocks'!A281+0.25,TransfersEntries!$L:$L,"&lt;="&amp;'Daily Pork Products Stocks'!A281+1.25,TransfersEntries!$D:$D,"2055")</f>
        <v>0</v>
      </c>
      <c r="N281" s="44">
        <f>SUMIFS(TransfersEntries!$F:$F,TransfersEntries!$B:$B,INDEX(ItemTable!$A:$A,MATCH('Daily Pork Products Stocks'!B281,ItemTable!$B:$B,0)),TransfersEntries!$L:$L,"&gt;="&amp;'Daily Pork Products Stocks'!A281+0.25,TransfersEntries!$L:$L,"&lt;="&amp;'Daily Pork Products Stocks'!A281+1.25,TransfersEntries!$D:$D,"3535")</f>
        <v>0</v>
      </c>
      <c r="O281" s="44">
        <f>SUMIFS(TransfersEntries!$F:$F,TransfersEntries!$B:$B,INDEX(ItemTable!$A:$A,MATCH('Daily Pork Products Stocks'!B281,ItemTable!$B:$B,0)),TransfersEntries!$L:$L,"&gt;="&amp;'Daily Pork Products Stocks'!A281+0.25,TransfersEntries!$L:$L,"&lt;="&amp;'Daily Pork Products Stocks'!A281+1.25,TransfersEntries!$D:$D,"3600")</f>
        <v>0</v>
      </c>
      <c r="P281" s="44">
        <f t="shared" si="55"/>
        <v>0</v>
      </c>
      <c r="Q281" s="44">
        <f t="shared" si="56"/>
        <v>0</v>
      </c>
      <c r="R281" s="148"/>
      <c r="S281" s="148"/>
      <c r="T281" s="44">
        <f t="shared" si="59"/>
        <v>0</v>
      </c>
      <c r="U281" s="44">
        <f t="shared" si="57"/>
        <v>0</v>
      </c>
      <c r="V281" s="44">
        <f t="shared" si="58"/>
        <v>0</v>
      </c>
      <c r="W281" s="51" t="str">
        <f t="shared" si="53"/>
        <v>Inactive</v>
      </c>
      <c r="X281" s="44"/>
    </row>
    <row r="282" spans="1:24" ht="15" hidden="1" customHeight="1" x14ac:dyDescent="0.25">
      <c r="A282" s="42" t="e">
        <v>#VALUE!</v>
      </c>
      <c r="B282" s="43" t="s">
        <v>36</v>
      </c>
      <c r="C282" s="43" t="s">
        <v>37</v>
      </c>
      <c r="D282" s="142"/>
      <c r="E282" s="44">
        <f t="shared" si="54"/>
        <v>0</v>
      </c>
      <c r="F282" s="44">
        <f>SUMIFS(ProductionLines!$H:$H,ProductionLines!$C:$C,'Daily Pork Products Stocks'!$B282,ProductionLines!$K:$K,'Daily Pork Products Stocks'!$A282,ProductionLines!$E:$E,"&lt;&gt;Intake")</f>
        <v>0</v>
      </c>
      <c r="G282" s="57"/>
      <c r="H282" s="44">
        <f>SUMIFS(ProductionLines!$H:$H,ProductionLines!$C:$C,'Daily Pork Products Stocks'!$B282,ProductionLines!$K:$K,'Daily Pork Products Stocks'!$A282,ProductionLines!$E:$E,"Intake")</f>
        <v>0</v>
      </c>
      <c r="I282" s="148"/>
      <c r="J282" s="148"/>
      <c r="K282" s="148"/>
      <c r="L282" s="152"/>
      <c r="M282" s="44">
        <f>SUMIFS(TransfersEntries!$F:$F,TransfersEntries!$B:$B,$B282,TransfersEntries!$L:$L,"&gt;="&amp;'Daily Pork Products Stocks'!A282+0.25,TransfersEntries!$L:$L,"&lt;="&amp;'Daily Pork Products Stocks'!A282+1.25,TransfersEntries!$D:$D,"2055")</f>
        <v>0</v>
      </c>
      <c r="N282" s="44">
        <f>SUMIFS(TransfersEntries!$F:$F,TransfersEntries!$B:$B,INDEX(ItemTable!$A:$A,MATCH('Daily Pork Products Stocks'!B282,ItemTable!$B:$B,0)),TransfersEntries!$L:$L,"&gt;="&amp;'Daily Pork Products Stocks'!A282+0.25,TransfersEntries!$L:$L,"&lt;="&amp;'Daily Pork Products Stocks'!A282+1.25,TransfersEntries!$D:$D,"3535")</f>
        <v>0</v>
      </c>
      <c r="O282" s="44">
        <f>SUMIFS(TransfersEntries!$F:$F,TransfersEntries!$B:$B,INDEX(ItemTable!$A:$A,MATCH('Daily Pork Products Stocks'!B282,ItemTable!$B:$B,0)),TransfersEntries!$L:$L,"&gt;="&amp;'Daily Pork Products Stocks'!A282+0.25,TransfersEntries!$L:$L,"&lt;="&amp;'Daily Pork Products Stocks'!A282+1.25,TransfersEntries!$D:$D,"3600")</f>
        <v>0</v>
      </c>
      <c r="P282" s="44">
        <f t="shared" si="55"/>
        <v>0</v>
      </c>
      <c r="Q282" s="44">
        <f t="shared" si="56"/>
        <v>0</v>
      </c>
      <c r="R282" s="148"/>
      <c r="S282" s="148"/>
      <c r="T282" s="44">
        <f t="shared" si="59"/>
        <v>0</v>
      </c>
      <c r="U282" s="44">
        <f t="shared" si="57"/>
        <v>0</v>
      </c>
      <c r="V282" s="44">
        <f t="shared" si="58"/>
        <v>0</v>
      </c>
      <c r="W282" s="51" t="str">
        <f t="shared" si="53"/>
        <v>Inactive</v>
      </c>
      <c r="X282" s="44"/>
    </row>
    <row r="283" spans="1:24" ht="15" hidden="1" customHeight="1" x14ac:dyDescent="0.25">
      <c r="A283" s="42" t="e">
        <v>#VALUE!</v>
      </c>
      <c r="B283" s="43" t="s">
        <v>45</v>
      </c>
      <c r="C283" s="43" t="s">
        <v>46</v>
      </c>
      <c r="D283" s="142"/>
      <c r="E283" s="44">
        <f t="shared" si="54"/>
        <v>0</v>
      </c>
      <c r="F283" s="44">
        <f>SUMIFS(ProductionLines!$H:$H,ProductionLines!$C:$C,'Daily Pork Products Stocks'!$B283,ProductionLines!$K:$K,'Daily Pork Products Stocks'!$A283,ProductionLines!$E:$E,"&lt;&gt;Intake")</f>
        <v>0</v>
      </c>
      <c r="G283" s="57"/>
      <c r="H283" s="44">
        <f>SUMIFS(ProductionLines!$H:$H,ProductionLines!$C:$C,'Daily Pork Products Stocks'!$B283,ProductionLines!$K:$K,'Daily Pork Products Stocks'!$A283,ProductionLines!$E:$E,"Intake")</f>
        <v>0</v>
      </c>
      <c r="I283" s="148"/>
      <c r="J283" s="148"/>
      <c r="K283" s="148"/>
      <c r="L283" s="152"/>
      <c r="M283" s="44">
        <f>SUMIFS(TransfersEntries!$F:$F,TransfersEntries!$B:$B,$B283,TransfersEntries!$L:$L,"&gt;="&amp;'Daily Pork Products Stocks'!A283+0.25,TransfersEntries!$L:$L,"&lt;="&amp;'Daily Pork Products Stocks'!A283+1.25,TransfersEntries!$D:$D,"2055")</f>
        <v>0</v>
      </c>
      <c r="N283" s="44">
        <f>SUMIFS(TransfersEntries!$F:$F,TransfersEntries!$B:$B,INDEX(ItemTable!$A:$A,MATCH('Daily Pork Products Stocks'!B283,ItemTable!$B:$B,0)),TransfersEntries!$L:$L,"&gt;="&amp;'Daily Pork Products Stocks'!A283+0.25,TransfersEntries!$L:$L,"&lt;="&amp;'Daily Pork Products Stocks'!A283+1.25,TransfersEntries!$D:$D,"3535")</f>
        <v>0</v>
      </c>
      <c r="O283" s="44">
        <f>SUMIFS(TransfersEntries!$F:$F,TransfersEntries!$B:$B,INDEX(ItemTable!$A:$A,MATCH('Daily Pork Products Stocks'!B283,ItemTable!$B:$B,0)),TransfersEntries!$L:$L,"&gt;="&amp;'Daily Pork Products Stocks'!A283+0.25,TransfersEntries!$L:$L,"&lt;="&amp;'Daily Pork Products Stocks'!A283+1.25,TransfersEntries!$D:$D,"3600")</f>
        <v>0</v>
      </c>
      <c r="P283" s="44">
        <f t="shared" si="55"/>
        <v>0</v>
      </c>
      <c r="Q283" s="44">
        <f t="shared" si="56"/>
        <v>0</v>
      </c>
      <c r="R283" s="148"/>
      <c r="S283" s="148"/>
      <c r="T283" s="44">
        <f t="shared" si="59"/>
        <v>0</v>
      </c>
      <c r="U283" s="44">
        <f t="shared" si="57"/>
        <v>0</v>
      </c>
      <c r="V283" s="44">
        <f t="shared" si="58"/>
        <v>0</v>
      </c>
      <c r="W283" s="51" t="str">
        <f t="shared" si="53"/>
        <v>Inactive</v>
      </c>
      <c r="X283" s="44"/>
    </row>
    <row r="284" spans="1:24" ht="15" hidden="1" customHeight="1" x14ac:dyDescent="0.25">
      <c r="A284" s="42" t="e">
        <v>#VALUE!</v>
      </c>
      <c r="B284" s="47" t="s">
        <v>181</v>
      </c>
      <c r="C284" s="47" t="s">
        <v>182</v>
      </c>
      <c r="D284" s="142"/>
      <c r="E284" s="44">
        <f t="shared" si="54"/>
        <v>0</v>
      </c>
      <c r="F284" s="44">
        <f>SUMIFS(ProductionLines!$H:$H,ProductionLines!$C:$C,'Daily Pork Products Stocks'!$B284,ProductionLines!$K:$K,'Daily Pork Products Stocks'!$A284,ProductionLines!$E:$E,"&lt;&gt;Intake")</f>
        <v>0</v>
      </c>
      <c r="G284" s="57"/>
      <c r="H284" s="44">
        <f>SUMIFS(ProductionLines!$H:$H,ProductionLines!$C:$C,'Daily Pork Products Stocks'!$B284,ProductionLines!$K:$K,'Daily Pork Products Stocks'!$A284,ProductionLines!$E:$E,"Intake")</f>
        <v>0</v>
      </c>
      <c r="I284" s="148"/>
      <c r="J284" s="148"/>
      <c r="K284" s="148"/>
      <c r="L284" s="152"/>
      <c r="M284" s="44">
        <f>SUMIFS(TransfersEntries!$F:$F,TransfersEntries!$B:$B,$B284,TransfersEntries!$L:$L,"&gt;="&amp;'Daily Pork Products Stocks'!A284+0.25,TransfersEntries!$L:$L,"&lt;="&amp;'Daily Pork Products Stocks'!A284+1.25,TransfersEntries!$D:$D,"2055")</f>
        <v>0</v>
      </c>
      <c r="N284" s="44">
        <f>SUMIFS(TransfersEntries!$F:$F,TransfersEntries!$B:$B,INDEX(ItemTable!$A:$A,MATCH('Daily Pork Products Stocks'!B284,ItemTable!$B:$B,0)),TransfersEntries!$L:$L,"&gt;="&amp;'Daily Pork Products Stocks'!A284+0.25,TransfersEntries!$L:$L,"&lt;="&amp;'Daily Pork Products Stocks'!A284+1.25,TransfersEntries!$D:$D,"3535")</f>
        <v>0</v>
      </c>
      <c r="O284" s="44">
        <f>SUMIFS(TransfersEntries!$F:$F,TransfersEntries!$B:$B,INDEX(ItemTable!$A:$A,MATCH('Daily Pork Products Stocks'!B284,ItemTable!$B:$B,0)),TransfersEntries!$L:$L,"&gt;="&amp;'Daily Pork Products Stocks'!A284+0.25,TransfersEntries!$L:$L,"&lt;="&amp;'Daily Pork Products Stocks'!A284+1.25,TransfersEntries!$D:$D,"3600")</f>
        <v>0</v>
      </c>
      <c r="P284" s="44">
        <f t="shared" si="55"/>
        <v>0</v>
      </c>
      <c r="Q284" s="44">
        <f t="shared" si="56"/>
        <v>0</v>
      </c>
      <c r="R284" s="148"/>
      <c r="S284" s="148"/>
      <c r="T284" s="44">
        <f t="shared" si="59"/>
        <v>0</v>
      </c>
      <c r="U284" s="44">
        <f t="shared" si="57"/>
        <v>0</v>
      </c>
      <c r="V284" s="44">
        <f t="shared" si="58"/>
        <v>0</v>
      </c>
      <c r="W284" s="51" t="str">
        <f t="shared" si="53"/>
        <v>Inactive</v>
      </c>
      <c r="X284" s="44"/>
    </row>
    <row r="285" spans="1:24" ht="15" hidden="1" customHeight="1" x14ac:dyDescent="0.25">
      <c r="A285" s="128" t="e">
        <v>#VALUE!</v>
      </c>
      <c r="B285" s="129"/>
      <c r="C285" s="130" t="s">
        <v>1168</v>
      </c>
      <c r="D285" s="141">
        <v>1E-3</v>
      </c>
      <c r="E285" s="134">
        <f t="shared" si="54"/>
        <v>1E-3</v>
      </c>
      <c r="F285" s="134">
        <f>SUMIFS(ProductionLines!$H:$H,ProductionLines!$C:$C,'Daily Pork Products Stocks'!$B285,ProductionLines!$K:$K,'Daily Pork Products Stocks'!$A285,ProductionLines!$E:$E,"&lt;&gt;Intake")</f>
        <v>0</v>
      </c>
      <c r="G285" s="135"/>
      <c r="H285" s="134">
        <f>SUMIFS(ProductionLines!$H:$H,ProductionLines!$C:$C,'Daily Pork Products Stocks'!$B285,ProductionLines!$K:$K,'Daily Pork Products Stocks'!$A285,ProductionLines!$E:$E,"Intake")</f>
        <v>0</v>
      </c>
      <c r="I285" s="149"/>
      <c r="J285" s="149"/>
      <c r="K285" s="149"/>
      <c r="L285" s="153"/>
      <c r="M285" s="134">
        <f>SUMIFS(TransfersEntries!$F:$F,TransfersEntries!$B:$B,$B285,TransfersEntries!$L:$L,"&gt;="&amp;'Daily Pork Products Stocks'!A285+0.25,TransfersEntries!$L:$L,"&lt;="&amp;'Daily Pork Products Stocks'!A285+1.25,TransfersEntries!$D:$D,"2055")</f>
        <v>0</v>
      </c>
      <c r="N285" s="134">
        <f>SUMIFS(TransfersEntries!$F:$F,TransfersEntries!$B:$B,INDEX(ItemTable!$A:$A,MATCH('Daily Pork Products Stocks'!B285,ItemTable!$B:$B,0)),TransfersEntries!$L:$L,"&gt;="&amp;'Daily Pork Products Stocks'!A285+0.25,TransfersEntries!$L:$L,"&lt;="&amp;'Daily Pork Products Stocks'!A285+1.25,TransfersEntries!$D:$D,"3535")</f>
        <v>0</v>
      </c>
      <c r="O285" s="134">
        <f>SUMIFS(TransfersEntries!$F:$F,TransfersEntries!$B:$B,INDEX(ItemTable!$A:$A,MATCH('Daily Pork Products Stocks'!B285,ItemTable!$B:$B,0)),TransfersEntries!$L:$L,"&gt;="&amp;'Daily Pork Products Stocks'!A285+0.25,TransfersEntries!$L:$L,"&lt;="&amp;'Daily Pork Products Stocks'!A285+1.25,TransfersEntries!$D:$D,"3600")</f>
        <v>0</v>
      </c>
      <c r="P285" s="134">
        <f t="shared" si="55"/>
        <v>1E-3</v>
      </c>
      <c r="Q285" s="134">
        <f t="shared" si="56"/>
        <v>1E-3</v>
      </c>
      <c r="R285" s="149"/>
      <c r="S285" s="149"/>
      <c r="T285" s="134">
        <f>R285+S285+D285</f>
        <v>1E-3</v>
      </c>
      <c r="U285" s="134">
        <f t="shared" si="57"/>
        <v>0</v>
      </c>
      <c r="V285" s="134">
        <f t="shared" si="58"/>
        <v>0</v>
      </c>
      <c r="W285" s="51" t="str">
        <f t="shared" si="53"/>
        <v>Active</v>
      </c>
      <c r="X285" s="134"/>
    </row>
    <row r="286" spans="1:24" ht="15" hidden="1" customHeight="1" x14ac:dyDescent="0.25">
      <c r="A286" s="42" t="e">
        <v>#VALUE!</v>
      </c>
      <c r="B286" s="47" t="s">
        <v>7</v>
      </c>
      <c r="C286" s="47" t="s">
        <v>1292</v>
      </c>
      <c r="D286" s="142"/>
      <c r="E286" s="44">
        <f>D286</f>
        <v>0</v>
      </c>
      <c r="F286" s="44">
        <f>SUMIFS(ProductionLines!$H:$H,ProductionLines!$C:$C,'Daily Pork Products Stocks'!$B286,ProductionLines!$K:$K,'Daily Pork Products Stocks'!$A286,ProductionLines!$E:$E,"&lt;&gt;Intake")</f>
        <v>0</v>
      </c>
      <c r="G286" s="57"/>
      <c r="H286" s="44">
        <f>SUMIFS(ProductionLines!$H:$H,ProductionLines!$C:$C,'Daily Pork Products Stocks'!$B286,ProductionLines!$K:$K,'Daily Pork Products Stocks'!$A286,ProductionLines!$E:$E,"Intake")</f>
        <v>0</v>
      </c>
      <c r="I286" s="148"/>
      <c r="J286" s="148"/>
      <c r="K286" s="148"/>
      <c r="L286" s="152"/>
      <c r="M286" s="44">
        <f>SUMIFS(TransfersEntries!$F:$F,TransfersEntries!$B:$B,$B286,TransfersEntries!$L:$L,"&gt;="&amp;'Daily Pork Products Stocks'!A286+0.25,TransfersEntries!$L:$L,"&lt;="&amp;'Daily Pork Products Stocks'!A286+1.25,TransfersEntries!$D:$D,"2055")</f>
        <v>0</v>
      </c>
      <c r="N286" s="44">
        <f>SUMIFS(TransfersEntries!$F:$F,TransfersEntries!$B:$B,INDEX(ItemTable!$A:$A,MATCH('Daily Pork Products Stocks'!B286,ItemTable!$B:$B,0)),TransfersEntries!$L:$L,"&gt;="&amp;'Daily Pork Products Stocks'!A286+0.25,TransfersEntries!$L:$L,"&lt;="&amp;'Daily Pork Products Stocks'!A286+1.25,TransfersEntries!$D:$D,"3535")</f>
        <v>0</v>
      </c>
      <c r="O286" s="44">
        <f>SUMIFS(TransfersEntries!$F:$F,TransfersEntries!$B:$B,INDEX(ItemTable!$A:$A,MATCH('Daily Pork Products Stocks'!B286,ItemTable!$B:$B,0)),TransfersEntries!$L:$L,"&gt;="&amp;'Daily Pork Products Stocks'!A286+0.25,TransfersEntries!$L:$L,"&lt;="&amp;'Daily Pork Products Stocks'!A286+1.25,TransfersEntries!$D:$D,"3600")</f>
        <v>0</v>
      </c>
      <c r="P286" s="44">
        <f>D286+F286+G286-SUM(H286:O286)</f>
        <v>0</v>
      </c>
      <c r="Q286" s="44">
        <f>E286+F286+G286-SUM(H286:O286)</f>
        <v>0</v>
      </c>
      <c r="R286" s="148"/>
      <c r="S286" s="148"/>
      <c r="T286" s="44">
        <f>R286+S286</f>
        <v>0</v>
      </c>
      <c r="U286" s="44">
        <f>T286-P286</f>
        <v>0</v>
      </c>
      <c r="V286" s="44">
        <f>T286-Q286</f>
        <v>0</v>
      </c>
      <c r="W286" s="51" t="str">
        <f t="shared" si="53"/>
        <v>Inactive</v>
      </c>
      <c r="X286" s="44"/>
    </row>
    <row r="287" spans="1:24" ht="15" hidden="1" customHeight="1" x14ac:dyDescent="0.25">
      <c r="A287" s="42" t="e">
        <v>#VALUE!</v>
      </c>
      <c r="B287" s="47" t="s">
        <v>1293</v>
      </c>
      <c r="C287" s="47" t="s">
        <v>1294</v>
      </c>
      <c r="D287" s="142"/>
      <c r="E287" s="44">
        <f>D287</f>
        <v>0</v>
      </c>
      <c r="F287" s="44">
        <f>SUMIFS(ProductionLines!$H:$H,ProductionLines!$C:$C,'Daily Pork Products Stocks'!$B287,ProductionLines!$K:$K,'Daily Pork Products Stocks'!$A287,ProductionLines!$E:$E,"&lt;&gt;Intake")</f>
        <v>0</v>
      </c>
      <c r="G287" s="57"/>
      <c r="H287" s="44">
        <f>SUMIFS(ProductionLines!$H:$H,ProductionLines!$C:$C,'Daily Pork Products Stocks'!$B287,ProductionLines!$K:$K,'Daily Pork Products Stocks'!$A287,ProductionLines!$E:$E,"Intake")</f>
        <v>0</v>
      </c>
      <c r="I287" s="148"/>
      <c r="J287" s="148"/>
      <c r="K287" s="148"/>
      <c r="L287" s="152"/>
      <c r="M287" s="44">
        <f>SUMIFS(TransfersEntries!$F:$F,TransfersEntries!$B:$B,$B287,TransfersEntries!$L:$L,"&gt;="&amp;'Daily Pork Products Stocks'!A287+0.25,TransfersEntries!$L:$L,"&lt;="&amp;'Daily Pork Products Stocks'!A287+1.25,TransfersEntries!$D:$D,"2055")</f>
        <v>0</v>
      </c>
      <c r="N287" s="44">
        <f>SUMIFS(TransfersEntries!$F:$F,TransfersEntries!$B:$B,INDEX(ItemTable!$A:$A,MATCH('Daily Pork Products Stocks'!B287,ItemTable!$B:$B,0)),TransfersEntries!$L:$L,"&gt;="&amp;'Daily Pork Products Stocks'!A287+0.25,TransfersEntries!$L:$L,"&lt;="&amp;'Daily Pork Products Stocks'!A287+1.25,TransfersEntries!$D:$D,"3535")</f>
        <v>0</v>
      </c>
      <c r="O287" s="44">
        <f>SUMIFS(TransfersEntries!$F:$F,TransfersEntries!$B:$B,INDEX(ItemTable!$A:$A,MATCH('Daily Pork Products Stocks'!B287,ItemTable!$B:$B,0)),TransfersEntries!$L:$L,"&gt;="&amp;'Daily Pork Products Stocks'!A287+0.25,TransfersEntries!$L:$L,"&lt;="&amp;'Daily Pork Products Stocks'!A287+1.25,TransfersEntries!$D:$D,"3600")</f>
        <v>0</v>
      </c>
      <c r="P287" s="44">
        <f>D287+F287+G287-SUM(H287:O287)</f>
        <v>0</v>
      </c>
      <c r="Q287" s="44">
        <f>E287+F287+G287-SUM(H287:O287)</f>
        <v>0</v>
      </c>
      <c r="R287" s="148"/>
      <c r="S287" s="148"/>
      <c r="T287" s="44">
        <f>R287+S287</f>
        <v>0</v>
      </c>
      <c r="U287" s="44">
        <f>T287-P287</f>
        <v>0</v>
      </c>
      <c r="V287" s="44">
        <f>T287-Q287</f>
        <v>0</v>
      </c>
      <c r="W287" s="51" t="str">
        <f t="shared" si="53"/>
        <v>Inactive</v>
      </c>
      <c r="X287" s="44"/>
    </row>
    <row r="288" spans="1:24" ht="15" hidden="1" customHeight="1" x14ac:dyDescent="0.25">
      <c r="A288" s="42" t="e">
        <v>#VALUE!</v>
      </c>
      <c r="B288" s="47" t="s">
        <v>76</v>
      </c>
      <c r="C288" s="47" t="s">
        <v>77</v>
      </c>
      <c r="D288" s="142"/>
      <c r="E288" s="44">
        <f t="shared" ref="E288:E351" si="60">D288</f>
        <v>0</v>
      </c>
      <c r="F288" s="44">
        <f>SUMIFS(ProductionLines!$H:$H,ProductionLines!$C:$C,'Daily Pork Products Stocks'!$B288,ProductionLines!$K:$K,'Daily Pork Products Stocks'!$A288,ProductionLines!$E:$E,"&lt;&gt;Intake")</f>
        <v>0</v>
      </c>
      <c r="G288" s="57"/>
      <c r="H288" s="44">
        <f>SUMIFS(ProductionLines!$H:$H,ProductionLines!$C:$C,'Daily Pork Products Stocks'!$B288,ProductionLines!$K:$K,'Daily Pork Products Stocks'!$A288,ProductionLines!$E:$E,"Intake")</f>
        <v>0</v>
      </c>
      <c r="I288" s="148"/>
      <c r="J288" s="148"/>
      <c r="K288" s="148"/>
      <c r="L288" s="152"/>
      <c r="M288" s="44">
        <f>SUMIFS(TransfersEntries!$F:$F,TransfersEntries!$B:$B,$B288,TransfersEntries!$L:$L,"&gt;="&amp;'Daily Pork Products Stocks'!A288+0.25,TransfersEntries!$L:$L,"&lt;="&amp;'Daily Pork Products Stocks'!A288+1.25,TransfersEntries!$D:$D,"2055")</f>
        <v>0</v>
      </c>
      <c r="N288" s="44">
        <f>SUMIFS(TransfersEntries!$F:$F,TransfersEntries!$B:$B,INDEX(ItemTable!$A:$A,MATCH('Daily Pork Products Stocks'!B288,ItemTable!$B:$B,0)),TransfersEntries!$L:$L,"&gt;="&amp;'Daily Pork Products Stocks'!A288+0.25,TransfersEntries!$L:$L,"&lt;="&amp;'Daily Pork Products Stocks'!A288+1.25,TransfersEntries!$D:$D,"3535")</f>
        <v>0</v>
      </c>
      <c r="O288" s="44">
        <f>SUMIFS(TransfersEntries!$F:$F,TransfersEntries!$B:$B,INDEX(ItemTable!$A:$A,MATCH('Daily Pork Products Stocks'!B288,ItemTable!$B:$B,0)),TransfersEntries!$L:$L,"&gt;="&amp;'Daily Pork Products Stocks'!A288+0.25,TransfersEntries!$L:$L,"&lt;="&amp;'Daily Pork Products Stocks'!A288+1.25,TransfersEntries!$D:$D,"3600")</f>
        <v>0</v>
      </c>
      <c r="P288" s="44">
        <f t="shared" ref="P288:P351" si="61">D288+F288+G288-SUM(H288:O288)</f>
        <v>0</v>
      </c>
      <c r="Q288" s="44">
        <f t="shared" ref="Q288:Q351" si="62">E288+F288+G288-SUM(H288:O288)</f>
        <v>0</v>
      </c>
      <c r="R288" s="148"/>
      <c r="S288" s="148"/>
      <c r="T288" s="44">
        <f t="shared" ref="T288:T303" si="63">R288+S288</f>
        <v>0</v>
      </c>
      <c r="U288" s="44">
        <f t="shared" ref="U288:U351" si="64">T288-P288</f>
        <v>0</v>
      </c>
      <c r="V288" s="44">
        <f t="shared" ref="V288:V351" si="65">T288-Q288</f>
        <v>0</v>
      </c>
      <c r="W288" s="51" t="str">
        <f t="shared" si="53"/>
        <v>Inactive</v>
      </c>
      <c r="X288" s="44"/>
    </row>
    <row r="289" spans="1:24" ht="15" hidden="1" customHeight="1" x14ac:dyDescent="0.25">
      <c r="A289" s="42" t="e">
        <v>#VALUE!</v>
      </c>
      <c r="B289" s="47" t="s">
        <v>80</v>
      </c>
      <c r="C289" s="47" t="s">
        <v>81</v>
      </c>
      <c r="D289" s="142"/>
      <c r="E289" s="44">
        <f t="shared" si="60"/>
        <v>0</v>
      </c>
      <c r="F289" s="44">
        <f>SUMIFS(ProductionLines!$H:$H,ProductionLines!$C:$C,'Daily Pork Products Stocks'!$B289,ProductionLines!$K:$K,'Daily Pork Products Stocks'!$A289,ProductionLines!$E:$E,"&lt;&gt;Intake")</f>
        <v>0</v>
      </c>
      <c r="G289" s="57"/>
      <c r="H289" s="44">
        <f>SUMIFS(ProductionLines!$H:$H,ProductionLines!$C:$C,'Daily Pork Products Stocks'!$B289,ProductionLines!$K:$K,'Daily Pork Products Stocks'!$A289,ProductionLines!$E:$E,"Intake")</f>
        <v>0</v>
      </c>
      <c r="I289" s="148"/>
      <c r="J289" s="148"/>
      <c r="K289" s="148"/>
      <c r="L289" s="152"/>
      <c r="M289" s="44">
        <f>SUMIFS(TransfersEntries!$F:$F,TransfersEntries!$B:$B,$B289,TransfersEntries!$L:$L,"&gt;="&amp;'Daily Pork Products Stocks'!A289+0.25,TransfersEntries!$L:$L,"&lt;="&amp;'Daily Pork Products Stocks'!A289+1.25,TransfersEntries!$D:$D,"2055")</f>
        <v>0</v>
      </c>
      <c r="N289" s="44">
        <f>SUMIFS(TransfersEntries!$F:$F,TransfersEntries!$B:$B,INDEX(ItemTable!$A:$A,MATCH('Daily Pork Products Stocks'!B289,ItemTable!$B:$B,0)),TransfersEntries!$L:$L,"&gt;="&amp;'Daily Pork Products Stocks'!A289+0.25,TransfersEntries!$L:$L,"&lt;="&amp;'Daily Pork Products Stocks'!A289+1.25,TransfersEntries!$D:$D,"3535")</f>
        <v>0</v>
      </c>
      <c r="O289" s="44">
        <f>SUMIFS(TransfersEntries!$F:$F,TransfersEntries!$B:$B,INDEX(ItemTable!$A:$A,MATCH('Daily Pork Products Stocks'!B289,ItemTable!$B:$B,0)),TransfersEntries!$L:$L,"&gt;="&amp;'Daily Pork Products Stocks'!A289+0.25,TransfersEntries!$L:$L,"&lt;="&amp;'Daily Pork Products Stocks'!A289+1.25,TransfersEntries!$D:$D,"3600")</f>
        <v>0</v>
      </c>
      <c r="P289" s="44">
        <f t="shared" si="61"/>
        <v>0</v>
      </c>
      <c r="Q289" s="44">
        <f t="shared" si="62"/>
        <v>0</v>
      </c>
      <c r="R289" s="148"/>
      <c r="S289" s="148"/>
      <c r="T289" s="44">
        <f t="shared" si="63"/>
        <v>0</v>
      </c>
      <c r="U289" s="44">
        <f t="shared" si="64"/>
        <v>0</v>
      </c>
      <c r="V289" s="44">
        <f t="shared" si="65"/>
        <v>0</v>
      </c>
      <c r="W289" s="51" t="str">
        <f t="shared" si="53"/>
        <v>Inactive</v>
      </c>
      <c r="X289" s="44"/>
    </row>
    <row r="290" spans="1:24" ht="15" hidden="1" customHeight="1" x14ac:dyDescent="0.25">
      <c r="A290" s="42" t="e">
        <v>#VALUE!</v>
      </c>
      <c r="B290" s="47" t="s">
        <v>86</v>
      </c>
      <c r="C290" s="47" t="s">
        <v>87</v>
      </c>
      <c r="D290" s="142"/>
      <c r="E290" s="44">
        <f t="shared" si="60"/>
        <v>0</v>
      </c>
      <c r="F290" s="44">
        <f>SUMIFS(ProductionLines!$H:$H,ProductionLines!$C:$C,'Daily Pork Products Stocks'!$B290,ProductionLines!$K:$K,'Daily Pork Products Stocks'!$A290,ProductionLines!$E:$E,"&lt;&gt;Intake")</f>
        <v>0</v>
      </c>
      <c r="G290" s="57"/>
      <c r="H290" s="44">
        <f>SUMIFS(ProductionLines!$H:$H,ProductionLines!$C:$C,'Daily Pork Products Stocks'!$B290,ProductionLines!$K:$K,'Daily Pork Products Stocks'!$A290,ProductionLines!$E:$E,"Intake")</f>
        <v>0</v>
      </c>
      <c r="I290" s="148"/>
      <c r="J290" s="148"/>
      <c r="K290" s="148"/>
      <c r="L290" s="152"/>
      <c r="M290" s="44">
        <f>SUMIFS(TransfersEntries!$F:$F,TransfersEntries!$B:$B,$B290,TransfersEntries!$L:$L,"&gt;="&amp;'Daily Pork Products Stocks'!A290+0.25,TransfersEntries!$L:$L,"&lt;="&amp;'Daily Pork Products Stocks'!A290+1.25,TransfersEntries!$D:$D,"2055")</f>
        <v>0</v>
      </c>
      <c r="N290" s="44">
        <f>SUMIFS(TransfersEntries!$F:$F,TransfersEntries!$B:$B,INDEX(ItemTable!$A:$A,MATCH('Daily Pork Products Stocks'!B290,ItemTable!$B:$B,0)),TransfersEntries!$L:$L,"&gt;="&amp;'Daily Pork Products Stocks'!A290+0.25,TransfersEntries!$L:$L,"&lt;="&amp;'Daily Pork Products Stocks'!A290+1.25,TransfersEntries!$D:$D,"3535")</f>
        <v>0</v>
      </c>
      <c r="O290" s="44">
        <f>SUMIFS(TransfersEntries!$F:$F,TransfersEntries!$B:$B,INDEX(ItemTable!$A:$A,MATCH('Daily Pork Products Stocks'!B290,ItemTable!$B:$B,0)),TransfersEntries!$L:$L,"&gt;="&amp;'Daily Pork Products Stocks'!A290+0.25,TransfersEntries!$L:$L,"&lt;="&amp;'Daily Pork Products Stocks'!A290+1.25,TransfersEntries!$D:$D,"3600")</f>
        <v>0</v>
      </c>
      <c r="P290" s="44">
        <f t="shared" si="61"/>
        <v>0</v>
      </c>
      <c r="Q290" s="44">
        <f t="shared" si="62"/>
        <v>0</v>
      </c>
      <c r="R290" s="148"/>
      <c r="S290" s="148"/>
      <c r="T290" s="44">
        <f t="shared" si="63"/>
        <v>0</v>
      </c>
      <c r="U290" s="44">
        <f t="shared" si="64"/>
        <v>0</v>
      </c>
      <c r="V290" s="44">
        <f t="shared" si="65"/>
        <v>0</v>
      </c>
      <c r="W290" s="51" t="str">
        <f t="shared" si="53"/>
        <v>Inactive</v>
      </c>
      <c r="X290" s="44"/>
    </row>
    <row r="291" spans="1:24" ht="15" hidden="1" customHeight="1" x14ac:dyDescent="0.25">
      <c r="A291" s="42" t="e">
        <v>#VALUE!</v>
      </c>
      <c r="B291" s="47" t="s">
        <v>88</v>
      </c>
      <c r="C291" s="47" t="s">
        <v>89</v>
      </c>
      <c r="D291" s="142"/>
      <c r="E291" s="44">
        <f t="shared" si="60"/>
        <v>0</v>
      </c>
      <c r="F291" s="44">
        <f>SUMIFS(ProductionLines!$H:$H,ProductionLines!$C:$C,'Daily Pork Products Stocks'!$B291,ProductionLines!$K:$K,'Daily Pork Products Stocks'!$A291,ProductionLines!$E:$E,"&lt;&gt;Intake")</f>
        <v>0</v>
      </c>
      <c r="G291" s="57"/>
      <c r="H291" s="44">
        <f>SUMIFS(ProductionLines!$H:$H,ProductionLines!$C:$C,'Daily Pork Products Stocks'!$B291,ProductionLines!$K:$K,'Daily Pork Products Stocks'!$A291,ProductionLines!$E:$E,"Intake")</f>
        <v>0</v>
      </c>
      <c r="I291" s="148"/>
      <c r="J291" s="148"/>
      <c r="K291" s="148"/>
      <c r="L291" s="152"/>
      <c r="M291" s="44">
        <f>SUMIFS(TransfersEntries!$F:$F,TransfersEntries!$B:$B,$B291,TransfersEntries!$L:$L,"&gt;="&amp;'Daily Pork Products Stocks'!A291+0.25,TransfersEntries!$L:$L,"&lt;="&amp;'Daily Pork Products Stocks'!A291+1.25,TransfersEntries!$D:$D,"2055")</f>
        <v>0</v>
      </c>
      <c r="N291" s="44">
        <f>SUMIFS(TransfersEntries!$F:$F,TransfersEntries!$B:$B,INDEX(ItemTable!$A:$A,MATCH('Daily Pork Products Stocks'!B291,ItemTable!$B:$B,0)),TransfersEntries!$L:$L,"&gt;="&amp;'Daily Pork Products Stocks'!A291+0.25,TransfersEntries!$L:$L,"&lt;="&amp;'Daily Pork Products Stocks'!A291+1.25,TransfersEntries!$D:$D,"3535")</f>
        <v>0</v>
      </c>
      <c r="O291" s="44">
        <f>SUMIFS(TransfersEntries!$F:$F,TransfersEntries!$B:$B,INDEX(ItemTable!$A:$A,MATCH('Daily Pork Products Stocks'!B291,ItemTable!$B:$B,0)),TransfersEntries!$L:$L,"&gt;="&amp;'Daily Pork Products Stocks'!A291+0.25,TransfersEntries!$L:$L,"&lt;="&amp;'Daily Pork Products Stocks'!A291+1.25,TransfersEntries!$D:$D,"3600")</f>
        <v>0</v>
      </c>
      <c r="P291" s="44">
        <f t="shared" si="61"/>
        <v>0</v>
      </c>
      <c r="Q291" s="44">
        <f t="shared" si="62"/>
        <v>0</v>
      </c>
      <c r="R291" s="148"/>
      <c r="S291" s="148"/>
      <c r="T291" s="44">
        <f t="shared" si="63"/>
        <v>0</v>
      </c>
      <c r="U291" s="44">
        <f t="shared" si="64"/>
        <v>0</v>
      </c>
      <c r="V291" s="44">
        <f t="shared" si="65"/>
        <v>0</v>
      </c>
      <c r="W291" s="51" t="str">
        <f t="shared" si="53"/>
        <v>Inactive</v>
      </c>
      <c r="X291" s="44"/>
    </row>
    <row r="292" spans="1:24" ht="15" hidden="1" customHeight="1" x14ac:dyDescent="0.25">
      <c r="A292" s="42" t="e">
        <v>#VALUE!</v>
      </c>
      <c r="B292" s="47" t="s">
        <v>90</v>
      </c>
      <c r="C292" s="47" t="s">
        <v>91</v>
      </c>
      <c r="D292" s="142"/>
      <c r="E292" s="44">
        <f t="shared" si="60"/>
        <v>0</v>
      </c>
      <c r="F292" s="44">
        <f>SUMIFS(ProductionLines!$H:$H,ProductionLines!$C:$C,'Daily Pork Products Stocks'!$B292,ProductionLines!$K:$K,'Daily Pork Products Stocks'!$A292,ProductionLines!$E:$E,"&lt;&gt;Intake")</f>
        <v>0</v>
      </c>
      <c r="G292" s="57"/>
      <c r="H292" s="44">
        <f>SUMIFS(ProductionLines!$H:$H,ProductionLines!$C:$C,'Daily Pork Products Stocks'!$B292,ProductionLines!$K:$K,'Daily Pork Products Stocks'!$A292,ProductionLines!$E:$E,"Intake")</f>
        <v>0</v>
      </c>
      <c r="I292" s="148"/>
      <c r="J292" s="148"/>
      <c r="K292" s="148"/>
      <c r="L292" s="152"/>
      <c r="M292" s="44">
        <f>SUMIFS(TransfersEntries!$F:$F,TransfersEntries!$B:$B,$B292,TransfersEntries!$L:$L,"&gt;="&amp;'Daily Pork Products Stocks'!A292+0.25,TransfersEntries!$L:$L,"&lt;="&amp;'Daily Pork Products Stocks'!A292+1.25,TransfersEntries!$D:$D,"2055")</f>
        <v>0</v>
      </c>
      <c r="N292" s="44">
        <f>SUMIFS(TransfersEntries!$F:$F,TransfersEntries!$B:$B,INDEX(ItemTable!$A:$A,MATCH('Daily Pork Products Stocks'!B292,ItemTable!$B:$B,0)),TransfersEntries!$L:$L,"&gt;="&amp;'Daily Pork Products Stocks'!A292+0.25,TransfersEntries!$L:$L,"&lt;="&amp;'Daily Pork Products Stocks'!A292+1.25,TransfersEntries!$D:$D,"3535")</f>
        <v>0</v>
      </c>
      <c r="O292" s="44">
        <f>SUMIFS(TransfersEntries!$F:$F,TransfersEntries!$B:$B,INDEX(ItemTable!$A:$A,MATCH('Daily Pork Products Stocks'!B292,ItemTable!$B:$B,0)),TransfersEntries!$L:$L,"&gt;="&amp;'Daily Pork Products Stocks'!A292+0.25,TransfersEntries!$L:$L,"&lt;="&amp;'Daily Pork Products Stocks'!A292+1.25,TransfersEntries!$D:$D,"3600")</f>
        <v>0</v>
      </c>
      <c r="P292" s="44">
        <f t="shared" si="61"/>
        <v>0</v>
      </c>
      <c r="Q292" s="44">
        <f t="shared" si="62"/>
        <v>0</v>
      </c>
      <c r="R292" s="148"/>
      <c r="S292" s="148"/>
      <c r="T292" s="44">
        <f t="shared" si="63"/>
        <v>0</v>
      </c>
      <c r="U292" s="44">
        <f t="shared" si="64"/>
        <v>0</v>
      </c>
      <c r="V292" s="44">
        <f t="shared" si="65"/>
        <v>0</v>
      </c>
      <c r="W292" s="51" t="str">
        <f t="shared" si="53"/>
        <v>Inactive</v>
      </c>
      <c r="X292" s="44"/>
    </row>
    <row r="293" spans="1:24" ht="15" hidden="1" customHeight="1" x14ac:dyDescent="0.25">
      <c r="A293" s="42" t="e">
        <v>#VALUE!</v>
      </c>
      <c r="B293" s="47" t="s">
        <v>92</v>
      </c>
      <c r="C293" s="47" t="s">
        <v>93</v>
      </c>
      <c r="D293" s="142"/>
      <c r="E293" s="44">
        <f t="shared" si="60"/>
        <v>0</v>
      </c>
      <c r="F293" s="44">
        <f>SUMIFS(ProductionLines!$H:$H,ProductionLines!$C:$C,'Daily Pork Products Stocks'!$B293,ProductionLines!$K:$K,'Daily Pork Products Stocks'!$A293,ProductionLines!$E:$E,"&lt;&gt;Intake")</f>
        <v>0</v>
      </c>
      <c r="G293" s="57"/>
      <c r="H293" s="44">
        <f>SUMIFS(ProductionLines!$H:$H,ProductionLines!$C:$C,'Daily Pork Products Stocks'!$B293,ProductionLines!$K:$K,'Daily Pork Products Stocks'!$A293,ProductionLines!$E:$E,"Intake")</f>
        <v>0</v>
      </c>
      <c r="I293" s="148"/>
      <c r="J293" s="148"/>
      <c r="K293" s="148"/>
      <c r="L293" s="152"/>
      <c r="M293" s="44">
        <f>SUMIFS(TransfersEntries!$F:$F,TransfersEntries!$B:$B,$B293,TransfersEntries!$L:$L,"&gt;="&amp;'Daily Pork Products Stocks'!A293+0.25,TransfersEntries!$L:$L,"&lt;="&amp;'Daily Pork Products Stocks'!A293+1.25,TransfersEntries!$D:$D,"2055")</f>
        <v>0</v>
      </c>
      <c r="N293" s="44">
        <f>SUMIFS(TransfersEntries!$F:$F,TransfersEntries!$B:$B,INDEX(ItemTable!$A:$A,MATCH('Daily Pork Products Stocks'!B293,ItemTable!$B:$B,0)),TransfersEntries!$L:$L,"&gt;="&amp;'Daily Pork Products Stocks'!A293+0.25,TransfersEntries!$L:$L,"&lt;="&amp;'Daily Pork Products Stocks'!A293+1.25,TransfersEntries!$D:$D,"3535")</f>
        <v>0</v>
      </c>
      <c r="O293" s="44">
        <f>SUMIFS(TransfersEntries!$F:$F,TransfersEntries!$B:$B,INDEX(ItemTable!$A:$A,MATCH('Daily Pork Products Stocks'!B293,ItemTable!$B:$B,0)),TransfersEntries!$L:$L,"&gt;="&amp;'Daily Pork Products Stocks'!A293+0.25,TransfersEntries!$L:$L,"&lt;="&amp;'Daily Pork Products Stocks'!A293+1.25,TransfersEntries!$D:$D,"3600")</f>
        <v>0</v>
      </c>
      <c r="P293" s="44">
        <f t="shared" si="61"/>
        <v>0</v>
      </c>
      <c r="Q293" s="44">
        <f t="shared" si="62"/>
        <v>0</v>
      </c>
      <c r="R293" s="148"/>
      <c r="S293" s="148"/>
      <c r="T293" s="44">
        <f t="shared" si="63"/>
        <v>0</v>
      </c>
      <c r="U293" s="44">
        <f t="shared" si="64"/>
        <v>0</v>
      </c>
      <c r="V293" s="44">
        <f t="shared" si="65"/>
        <v>0</v>
      </c>
      <c r="W293" s="51" t="str">
        <f t="shared" si="53"/>
        <v>Inactive</v>
      </c>
      <c r="X293" s="44"/>
    </row>
    <row r="294" spans="1:24" ht="15" hidden="1" customHeight="1" x14ac:dyDescent="0.25">
      <c r="A294" s="42" t="e">
        <v>#VALUE!</v>
      </c>
      <c r="B294" s="47" t="s">
        <v>94</v>
      </c>
      <c r="C294" s="47" t="s">
        <v>95</v>
      </c>
      <c r="D294" s="142"/>
      <c r="E294" s="44">
        <f t="shared" si="60"/>
        <v>0</v>
      </c>
      <c r="F294" s="44">
        <f>SUMIFS(ProductionLines!$H:$H,ProductionLines!$C:$C,'Daily Pork Products Stocks'!$B294,ProductionLines!$K:$K,'Daily Pork Products Stocks'!$A294,ProductionLines!$E:$E,"&lt;&gt;Intake")</f>
        <v>0</v>
      </c>
      <c r="G294" s="57"/>
      <c r="H294" s="44">
        <f>SUMIFS(ProductionLines!$H:$H,ProductionLines!$C:$C,'Daily Pork Products Stocks'!$B294,ProductionLines!$K:$K,'Daily Pork Products Stocks'!$A294,ProductionLines!$E:$E,"Intake")</f>
        <v>0</v>
      </c>
      <c r="I294" s="148"/>
      <c r="J294" s="148"/>
      <c r="K294" s="148"/>
      <c r="L294" s="152"/>
      <c r="M294" s="44">
        <f>SUMIFS(TransfersEntries!$F:$F,TransfersEntries!$B:$B,$B294,TransfersEntries!$L:$L,"&gt;="&amp;'Daily Pork Products Stocks'!A294+0.25,TransfersEntries!$L:$L,"&lt;="&amp;'Daily Pork Products Stocks'!A294+1.25,TransfersEntries!$D:$D,"2055")</f>
        <v>0</v>
      </c>
      <c r="N294" s="44">
        <f>SUMIFS(TransfersEntries!$F:$F,TransfersEntries!$B:$B,INDEX(ItemTable!$A:$A,MATCH('Daily Pork Products Stocks'!B294,ItemTable!$B:$B,0)),TransfersEntries!$L:$L,"&gt;="&amp;'Daily Pork Products Stocks'!A294+0.25,TransfersEntries!$L:$L,"&lt;="&amp;'Daily Pork Products Stocks'!A294+1.25,TransfersEntries!$D:$D,"3535")</f>
        <v>0</v>
      </c>
      <c r="O294" s="44">
        <f>SUMIFS(TransfersEntries!$F:$F,TransfersEntries!$B:$B,INDEX(ItemTable!$A:$A,MATCH('Daily Pork Products Stocks'!B294,ItemTable!$B:$B,0)),TransfersEntries!$L:$L,"&gt;="&amp;'Daily Pork Products Stocks'!A294+0.25,TransfersEntries!$L:$L,"&lt;="&amp;'Daily Pork Products Stocks'!A294+1.25,TransfersEntries!$D:$D,"3600")</f>
        <v>0</v>
      </c>
      <c r="P294" s="44">
        <f t="shared" si="61"/>
        <v>0</v>
      </c>
      <c r="Q294" s="44">
        <f t="shared" si="62"/>
        <v>0</v>
      </c>
      <c r="R294" s="148"/>
      <c r="S294" s="148"/>
      <c r="T294" s="44">
        <f t="shared" si="63"/>
        <v>0</v>
      </c>
      <c r="U294" s="44">
        <f t="shared" si="64"/>
        <v>0</v>
      </c>
      <c r="V294" s="44">
        <f t="shared" si="65"/>
        <v>0</v>
      </c>
      <c r="W294" s="51" t="str">
        <f t="shared" si="53"/>
        <v>Inactive</v>
      </c>
      <c r="X294" s="44"/>
    </row>
    <row r="295" spans="1:24" ht="15" hidden="1" customHeight="1" x14ac:dyDescent="0.25">
      <c r="A295" s="42" t="e">
        <v>#VALUE!</v>
      </c>
      <c r="B295" s="45" t="s">
        <v>96</v>
      </c>
      <c r="C295" s="45" t="s">
        <v>97</v>
      </c>
      <c r="D295" s="142"/>
      <c r="E295" s="44">
        <f t="shared" si="60"/>
        <v>0</v>
      </c>
      <c r="F295" s="44">
        <f>SUMIFS(ProductionLines!$H:$H,ProductionLines!$C:$C,'Daily Pork Products Stocks'!$B295,ProductionLines!$K:$K,'Daily Pork Products Stocks'!$A295,ProductionLines!$E:$E,"&lt;&gt;Intake")</f>
        <v>0</v>
      </c>
      <c r="G295" s="57"/>
      <c r="H295" s="44">
        <f>SUMIFS(ProductionLines!$H:$H,ProductionLines!$C:$C,'Daily Pork Products Stocks'!$B295,ProductionLines!$K:$K,'Daily Pork Products Stocks'!$A295,ProductionLines!$E:$E,"Intake")</f>
        <v>0</v>
      </c>
      <c r="I295" s="148"/>
      <c r="J295" s="148"/>
      <c r="K295" s="148"/>
      <c r="L295" s="152"/>
      <c r="M295" s="44">
        <f>SUMIFS(TransfersEntries!$F:$F,TransfersEntries!$B:$B,$B295,TransfersEntries!$L:$L,"&gt;="&amp;'Daily Pork Products Stocks'!A295+0.25,TransfersEntries!$L:$L,"&lt;="&amp;'Daily Pork Products Stocks'!A295+1.25,TransfersEntries!$D:$D,"2055")</f>
        <v>0</v>
      </c>
      <c r="N295" s="44">
        <f>SUMIFS(TransfersEntries!$F:$F,TransfersEntries!$B:$B,INDEX(ItemTable!$A:$A,MATCH('Daily Pork Products Stocks'!B295,ItemTable!$B:$B,0)),TransfersEntries!$L:$L,"&gt;="&amp;'Daily Pork Products Stocks'!A295+0.25,TransfersEntries!$L:$L,"&lt;="&amp;'Daily Pork Products Stocks'!A295+1.25,TransfersEntries!$D:$D,"3535")</f>
        <v>0</v>
      </c>
      <c r="O295" s="44">
        <f>SUMIFS(TransfersEntries!$F:$F,TransfersEntries!$B:$B,INDEX(ItemTable!$A:$A,MATCH('Daily Pork Products Stocks'!B295,ItemTable!$B:$B,0)),TransfersEntries!$L:$L,"&gt;="&amp;'Daily Pork Products Stocks'!A295+0.25,TransfersEntries!$L:$L,"&lt;="&amp;'Daily Pork Products Stocks'!A295+1.25,TransfersEntries!$D:$D,"3600")</f>
        <v>0</v>
      </c>
      <c r="P295" s="44">
        <f t="shared" si="61"/>
        <v>0</v>
      </c>
      <c r="Q295" s="44">
        <f t="shared" si="62"/>
        <v>0</v>
      </c>
      <c r="R295" s="148"/>
      <c r="S295" s="148"/>
      <c r="T295" s="44">
        <f t="shared" si="63"/>
        <v>0</v>
      </c>
      <c r="U295" s="44">
        <f t="shared" si="64"/>
        <v>0</v>
      </c>
      <c r="V295" s="44">
        <f t="shared" si="65"/>
        <v>0</v>
      </c>
      <c r="W295" s="51" t="str">
        <f t="shared" si="53"/>
        <v>Inactive</v>
      </c>
      <c r="X295" s="44"/>
    </row>
    <row r="296" spans="1:24" ht="15" hidden="1" customHeight="1" x14ac:dyDescent="0.25">
      <c r="A296" s="42" t="e">
        <v>#VALUE!</v>
      </c>
      <c r="B296" s="45" t="s">
        <v>98</v>
      </c>
      <c r="C296" s="45" t="s">
        <v>99</v>
      </c>
      <c r="D296" s="142"/>
      <c r="E296" s="44">
        <f t="shared" si="60"/>
        <v>0</v>
      </c>
      <c r="F296" s="44">
        <f>SUMIFS(ProductionLines!$H:$H,ProductionLines!$C:$C,'Daily Pork Products Stocks'!$B296,ProductionLines!$K:$K,'Daily Pork Products Stocks'!$A296,ProductionLines!$E:$E,"&lt;&gt;Intake")</f>
        <v>0</v>
      </c>
      <c r="G296" s="57"/>
      <c r="H296" s="44">
        <f>SUMIFS(ProductionLines!$H:$H,ProductionLines!$C:$C,'Daily Pork Products Stocks'!$B296,ProductionLines!$K:$K,'Daily Pork Products Stocks'!$A296,ProductionLines!$E:$E,"Intake")</f>
        <v>0</v>
      </c>
      <c r="I296" s="148"/>
      <c r="J296" s="148"/>
      <c r="K296" s="148"/>
      <c r="L296" s="152"/>
      <c r="M296" s="44">
        <f>SUMIFS(TransfersEntries!$F:$F,TransfersEntries!$B:$B,$B296,TransfersEntries!$L:$L,"&gt;="&amp;'Daily Pork Products Stocks'!A296+0.25,TransfersEntries!$L:$L,"&lt;="&amp;'Daily Pork Products Stocks'!A296+1.25,TransfersEntries!$D:$D,"2055")</f>
        <v>0</v>
      </c>
      <c r="N296" s="44">
        <f>SUMIFS(TransfersEntries!$F:$F,TransfersEntries!$B:$B,INDEX(ItemTable!$A:$A,MATCH('Daily Pork Products Stocks'!B296,ItemTable!$B:$B,0)),TransfersEntries!$L:$L,"&gt;="&amp;'Daily Pork Products Stocks'!A296+0.25,TransfersEntries!$L:$L,"&lt;="&amp;'Daily Pork Products Stocks'!A296+1.25,TransfersEntries!$D:$D,"3535")</f>
        <v>0</v>
      </c>
      <c r="O296" s="44">
        <f>SUMIFS(TransfersEntries!$F:$F,TransfersEntries!$B:$B,INDEX(ItemTable!$A:$A,MATCH('Daily Pork Products Stocks'!B296,ItemTable!$B:$B,0)),TransfersEntries!$L:$L,"&gt;="&amp;'Daily Pork Products Stocks'!A296+0.25,TransfersEntries!$L:$L,"&lt;="&amp;'Daily Pork Products Stocks'!A296+1.25,TransfersEntries!$D:$D,"3600")</f>
        <v>0</v>
      </c>
      <c r="P296" s="44">
        <f t="shared" si="61"/>
        <v>0</v>
      </c>
      <c r="Q296" s="44">
        <f t="shared" si="62"/>
        <v>0</v>
      </c>
      <c r="R296" s="148"/>
      <c r="S296" s="148"/>
      <c r="T296" s="44">
        <f t="shared" si="63"/>
        <v>0</v>
      </c>
      <c r="U296" s="44">
        <f t="shared" si="64"/>
        <v>0</v>
      </c>
      <c r="V296" s="44">
        <f t="shared" si="65"/>
        <v>0</v>
      </c>
      <c r="W296" s="51" t="str">
        <f t="shared" si="53"/>
        <v>Inactive</v>
      </c>
      <c r="X296" s="44"/>
    </row>
    <row r="297" spans="1:24" ht="15" hidden="1" customHeight="1" x14ac:dyDescent="0.25">
      <c r="A297" s="42" t="e">
        <v>#VALUE!</v>
      </c>
      <c r="B297" s="45" t="s">
        <v>47</v>
      </c>
      <c r="C297" s="45" t="s">
        <v>48</v>
      </c>
      <c r="D297" s="142"/>
      <c r="E297" s="44">
        <f t="shared" si="60"/>
        <v>0</v>
      </c>
      <c r="F297" s="44">
        <f>SUMIFS(ProductionLines!$H:$H,ProductionLines!$C:$C,'Daily Pork Products Stocks'!$B297,ProductionLines!$K:$K,'Daily Pork Products Stocks'!$A297,ProductionLines!$E:$E,"&lt;&gt;Intake")</f>
        <v>0</v>
      </c>
      <c r="G297" s="57"/>
      <c r="H297" s="44">
        <f>SUMIFS(ProductionLines!$H:$H,ProductionLines!$C:$C,'Daily Pork Products Stocks'!$B297,ProductionLines!$K:$K,'Daily Pork Products Stocks'!$A297,ProductionLines!$E:$E,"Intake")</f>
        <v>0</v>
      </c>
      <c r="I297" s="148"/>
      <c r="J297" s="148"/>
      <c r="K297" s="148"/>
      <c r="L297" s="152"/>
      <c r="M297" s="44">
        <f>SUMIFS(TransfersEntries!$F:$F,TransfersEntries!$B:$B,$B297,TransfersEntries!$L:$L,"&gt;="&amp;'Daily Pork Products Stocks'!A297+0.25,TransfersEntries!$L:$L,"&lt;="&amp;'Daily Pork Products Stocks'!A297+1.25,TransfersEntries!$D:$D,"2055")</f>
        <v>0</v>
      </c>
      <c r="N297" s="44">
        <f>SUMIFS(TransfersEntries!$F:$F,TransfersEntries!$B:$B,INDEX(ItemTable!$A:$A,MATCH('Daily Pork Products Stocks'!B297,ItemTable!$B:$B,0)),TransfersEntries!$L:$L,"&gt;="&amp;'Daily Pork Products Stocks'!A297+0.25,TransfersEntries!$L:$L,"&lt;="&amp;'Daily Pork Products Stocks'!A297+1.25,TransfersEntries!$D:$D,"3535")</f>
        <v>0</v>
      </c>
      <c r="O297" s="44">
        <f>SUMIFS(TransfersEntries!$F:$F,TransfersEntries!$B:$B,INDEX(ItemTable!$A:$A,MATCH('Daily Pork Products Stocks'!B297,ItemTable!$B:$B,0)),TransfersEntries!$L:$L,"&gt;="&amp;'Daily Pork Products Stocks'!A297+0.25,TransfersEntries!$L:$L,"&lt;="&amp;'Daily Pork Products Stocks'!A297+1.25,TransfersEntries!$D:$D,"3600")</f>
        <v>0</v>
      </c>
      <c r="P297" s="44">
        <f t="shared" si="61"/>
        <v>0</v>
      </c>
      <c r="Q297" s="44">
        <f t="shared" si="62"/>
        <v>0</v>
      </c>
      <c r="R297" s="148"/>
      <c r="S297" s="148"/>
      <c r="T297" s="44">
        <f t="shared" si="63"/>
        <v>0</v>
      </c>
      <c r="U297" s="44">
        <f t="shared" si="64"/>
        <v>0</v>
      </c>
      <c r="V297" s="44">
        <f t="shared" si="65"/>
        <v>0</v>
      </c>
      <c r="W297" s="51" t="str">
        <f t="shared" si="53"/>
        <v>Inactive</v>
      </c>
      <c r="X297" s="44"/>
    </row>
    <row r="298" spans="1:24" ht="15" hidden="1" customHeight="1" x14ac:dyDescent="0.25">
      <c r="A298" s="42" t="e">
        <v>#VALUE!</v>
      </c>
      <c r="B298" s="45" t="s">
        <v>103</v>
      </c>
      <c r="C298" s="45" t="s">
        <v>104</v>
      </c>
      <c r="D298" s="142"/>
      <c r="E298" s="44">
        <f t="shared" si="60"/>
        <v>0</v>
      </c>
      <c r="F298" s="44">
        <f>SUMIFS(ProductionLines!$H:$H,ProductionLines!$C:$C,'Daily Pork Products Stocks'!$B298,ProductionLines!$K:$K,'Daily Pork Products Stocks'!$A298,ProductionLines!$E:$E,"&lt;&gt;Intake")</f>
        <v>0</v>
      </c>
      <c r="G298" s="57"/>
      <c r="H298" s="44">
        <f>SUMIFS(ProductionLines!$H:$H,ProductionLines!$C:$C,'Daily Pork Products Stocks'!$B298,ProductionLines!$K:$K,'Daily Pork Products Stocks'!$A298,ProductionLines!$E:$E,"Intake")</f>
        <v>0</v>
      </c>
      <c r="I298" s="148"/>
      <c r="J298" s="148"/>
      <c r="K298" s="148"/>
      <c r="L298" s="152"/>
      <c r="M298" s="44">
        <f>SUMIFS(TransfersEntries!$F:$F,TransfersEntries!$B:$B,$B298,TransfersEntries!$L:$L,"&gt;="&amp;'Daily Pork Products Stocks'!A298+0.25,TransfersEntries!$L:$L,"&lt;="&amp;'Daily Pork Products Stocks'!A298+1.25,TransfersEntries!$D:$D,"2055")</f>
        <v>0</v>
      </c>
      <c r="N298" s="44">
        <f>SUMIFS(TransfersEntries!$F:$F,TransfersEntries!$B:$B,INDEX(ItemTable!$A:$A,MATCH('Daily Pork Products Stocks'!B298,ItemTable!$B:$B,0)),TransfersEntries!$L:$L,"&gt;="&amp;'Daily Pork Products Stocks'!A298+0.25,TransfersEntries!$L:$L,"&lt;="&amp;'Daily Pork Products Stocks'!A298+1.25,TransfersEntries!$D:$D,"3535")</f>
        <v>0</v>
      </c>
      <c r="O298" s="44">
        <f>SUMIFS(TransfersEntries!$F:$F,TransfersEntries!$B:$B,INDEX(ItemTable!$A:$A,MATCH('Daily Pork Products Stocks'!B298,ItemTable!$B:$B,0)),TransfersEntries!$L:$L,"&gt;="&amp;'Daily Pork Products Stocks'!A298+0.25,TransfersEntries!$L:$L,"&lt;="&amp;'Daily Pork Products Stocks'!A298+1.25,TransfersEntries!$D:$D,"3600")</f>
        <v>0</v>
      </c>
      <c r="P298" s="44">
        <f t="shared" si="61"/>
        <v>0</v>
      </c>
      <c r="Q298" s="44">
        <f t="shared" si="62"/>
        <v>0</v>
      </c>
      <c r="R298" s="148"/>
      <c r="S298" s="148"/>
      <c r="T298" s="44">
        <f t="shared" si="63"/>
        <v>0</v>
      </c>
      <c r="U298" s="44">
        <f t="shared" si="64"/>
        <v>0</v>
      </c>
      <c r="V298" s="44">
        <f t="shared" si="65"/>
        <v>0</v>
      </c>
      <c r="W298" s="51" t="str">
        <f t="shared" si="53"/>
        <v>Inactive</v>
      </c>
      <c r="X298" s="44"/>
    </row>
    <row r="299" spans="1:24" ht="15" hidden="1" customHeight="1" x14ac:dyDescent="0.25">
      <c r="A299" s="42" t="e">
        <v>#VALUE!</v>
      </c>
      <c r="B299" s="45" t="s">
        <v>105</v>
      </c>
      <c r="C299" s="45" t="s">
        <v>106</v>
      </c>
      <c r="D299" s="142"/>
      <c r="E299" s="44">
        <f t="shared" si="60"/>
        <v>0</v>
      </c>
      <c r="F299" s="44">
        <f>SUMIFS(ProductionLines!$H:$H,ProductionLines!$C:$C,'Daily Pork Products Stocks'!$B299,ProductionLines!$K:$K,'Daily Pork Products Stocks'!$A299,ProductionLines!$E:$E,"&lt;&gt;Intake")</f>
        <v>0</v>
      </c>
      <c r="G299" s="57"/>
      <c r="H299" s="44">
        <f>SUMIFS(ProductionLines!$H:$H,ProductionLines!$C:$C,'Daily Pork Products Stocks'!$B299,ProductionLines!$K:$K,'Daily Pork Products Stocks'!$A299,ProductionLines!$E:$E,"Intake")</f>
        <v>0</v>
      </c>
      <c r="I299" s="148"/>
      <c r="J299" s="148"/>
      <c r="K299" s="148"/>
      <c r="L299" s="152"/>
      <c r="M299" s="44">
        <f>SUMIFS(TransfersEntries!$F:$F,TransfersEntries!$B:$B,$B299,TransfersEntries!$L:$L,"&gt;="&amp;'Daily Pork Products Stocks'!A299+0.25,TransfersEntries!$L:$L,"&lt;="&amp;'Daily Pork Products Stocks'!A299+1.25,TransfersEntries!$D:$D,"2055")</f>
        <v>0</v>
      </c>
      <c r="N299" s="44">
        <f>SUMIFS(TransfersEntries!$F:$F,TransfersEntries!$B:$B,INDEX(ItemTable!$A:$A,MATCH('Daily Pork Products Stocks'!B299,ItemTable!$B:$B,0)),TransfersEntries!$L:$L,"&gt;="&amp;'Daily Pork Products Stocks'!A299+0.25,TransfersEntries!$L:$L,"&lt;="&amp;'Daily Pork Products Stocks'!A299+1.25,TransfersEntries!$D:$D,"3535")</f>
        <v>0</v>
      </c>
      <c r="O299" s="44">
        <f>SUMIFS(TransfersEntries!$F:$F,TransfersEntries!$B:$B,INDEX(ItemTable!$A:$A,MATCH('Daily Pork Products Stocks'!B299,ItemTable!$B:$B,0)),TransfersEntries!$L:$L,"&gt;="&amp;'Daily Pork Products Stocks'!A299+0.25,TransfersEntries!$L:$L,"&lt;="&amp;'Daily Pork Products Stocks'!A299+1.25,TransfersEntries!$D:$D,"3600")</f>
        <v>0</v>
      </c>
      <c r="P299" s="44">
        <f t="shared" si="61"/>
        <v>0</v>
      </c>
      <c r="Q299" s="44">
        <f t="shared" si="62"/>
        <v>0</v>
      </c>
      <c r="R299" s="148"/>
      <c r="S299" s="148"/>
      <c r="T299" s="44">
        <f t="shared" si="63"/>
        <v>0</v>
      </c>
      <c r="U299" s="44">
        <f t="shared" si="64"/>
        <v>0</v>
      </c>
      <c r="V299" s="44">
        <f t="shared" si="65"/>
        <v>0</v>
      </c>
      <c r="W299" s="51" t="str">
        <f t="shared" si="53"/>
        <v>Inactive</v>
      </c>
      <c r="X299" s="44"/>
    </row>
    <row r="300" spans="1:24" ht="15" hidden="1" customHeight="1" x14ac:dyDescent="0.25">
      <c r="A300" s="42" t="e">
        <v>#VALUE!</v>
      </c>
      <c r="B300" s="45" t="s">
        <v>107</v>
      </c>
      <c r="C300" s="45" t="s">
        <v>108</v>
      </c>
      <c r="D300" s="142"/>
      <c r="E300" s="44">
        <f t="shared" si="60"/>
        <v>0</v>
      </c>
      <c r="F300" s="44">
        <f>SUMIFS(ProductionLines!$H:$H,ProductionLines!$C:$C,'Daily Pork Products Stocks'!$B300,ProductionLines!$K:$K,'Daily Pork Products Stocks'!$A300,ProductionLines!$E:$E,"&lt;&gt;Intake")</f>
        <v>0</v>
      </c>
      <c r="G300" s="57"/>
      <c r="H300" s="44">
        <f>SUMIFS(ProductionLines!$H:$H,ProductionLines!$C:$C,'Daily Pork Products Stocks'!$B300,ProductionLines!$K:$K,'Daily Pork Products Stocks'!$A300,ProductionLines!$E:$E,"Intake")</f>
        <v>0</v>
      </c>
      <c r="I300" s="148"/>
      <c r="J300" s="148"/>
      <c r="K300" s="148"/>
      <c r="L300" s="152"/>
      <c r="M300" s="44">
        <f>SUMIFS(TransfersEntries!$F:$F,TransfersEntries!$B:$B,$B300,TransfersEntries!$L:$L,"&gt;="&amp;'Daily Pork Products Stocks'!A300+0.25,TransfersEntries!$L:$L,"&lt;="&amp;'Daily Pork Products Stocks'!A300+1.25,TransfersEntries!$D:$D,"2055")</f>
        <v>0</v>
      </c>
      <c r="N300" s="44">
        <f>SUMIFS(TransfersEntries!$F:$F,TransfersEntries!$B:$B,INDEX(ItemTable!$A:$A,MATCH('Daily Pork Products Stocks'!B300,ItemTable!$B:$B,0)),TransfersEntries!$L:$L,"&gt;="&amp;'Daily Pork Products Stocks'!A300+0.25,TransfersEntries!$L:$L,"&lt;="&amp;'Daily Pork Products Stocks'!A300+1.25,TransfersEntries!$D:$D,"3535")</f>
        <v>0</v>
      </c>
      <c r="O300" s="44">
        <f>SUMIFS(TransfersEntries!$F:$F,TransfersEntries!$B:$B,INDEX(ItemTable!$A:$A,MATCH('Daily Pork Products Stocks'!B300,ItemTable!$B:$B,0)),TransfersEntries!$L:$L,"&gt;="&amp;'Daily Pork Products Stocks'!A300+0.25,TransfersEntries!$L:$L,"&lt;="&amp;'Daily Pork Products Stocks'!A300+1.25,TransfersEntries!$D:$D,"3600")</f>
        <v>0</v>
      </c>
      <c r="P300" s="44">
        <f t="shared" si="61"/>
        <v>0</v>
      </c>
      <c r="Q300" s="44">
        <f t="shared" si="62"/>
        <v>0</v>
      </c>
      <c r="R300" s="148"/>
      <c r="S300" s="148"/>
      <c r="T300" s="44">
        <f t="shared" si="63"/>
        <v>0</v>
      </c>
      <c r="U300" s="44">
        <f t="shared" si="64"/>
        <v>0</v>
      </c>
      <c r="V300" s="44">
        <f t="shared" si="65"/>
        <v>0</v>
      </c>
      <c r="W300" s="51" t="str">
        <f t="shared" si="53"/>
        <v>Inactive</v>
      </c>
      <c r="X300" s="44"/>
    </row>
    <row r="301" spans="1:24" ht="15" hidden="1" customHeight="1" x14ac:dyDescent="0.25">
      <c r="A301" s="42" t="e">
        <v>#VALUE!</v>
      </c>
      <c r="B301" s="45" t="s">
        <v>109</v>
      </c>
      <c r="C301" s="45" t="s">
        <v>110</v>
      </c>
      <c r="D301" s="142"/>
      <c r="E301" s="44">
        <f t="shared" si="60"/>
        <v>0</v>
      </c>
      <c r="F301" s="44">
        <f>SUMIFS(ProductionLines!$H:$H,ProductionLines!$C:$C,'Daily Pork Products Stocks'!$B301,ProductionLines!$K:$K,'Daily Pork Products Stocks'!$A301,ProductionLines!$E:$E,"&lt;&gt;Intake")</f>
        <v>0</v>
      </c>
      <c r="G301" s="57"/>
      <c r="H301" s="44">
        <f>SUMIFS(ProductionLines!$H:$H,ProductionLines!$C:$C,'Daily Pork Products Stocks'!$B301,ProductionLines!$K:$K,'Daily Pork Products Stocks'!$A301,ProductionLines!$E:$E,"Intake")</f>
        <v>0</v>
      </c>
      <c r="I301" s="148"/>
      <c r="J301" s="148"/>
      <c r="K301" s="148"/>
      <c r="L301" s="152"/>
      <c r="M301" s="44">
        <f>SUMIFS(TransfersEntries!$F:$F,TransfersEntries!$B:$B,$B301,TransfersEntries!$L:$L,"&gt;="&amp;'Daily Pork Products Stocks'!A301+0.25,TransfersEntries!$L:$L,"&lt;="&amp;'Daily Pork Products Stocks'!A301+1.25,TransfersEntries!$D:$D,"2055")</f>
        <v>0</v>
      </c>
      <c r="N301" s="44">
        <f>SUMIFS(TransfersEntries!$F:$F,TransfersEntries!$B:$B,INDEX(ItemTable!$A:$A,MATCH('Daily Pork Products Stocks'!B301,ItemTable!$B:$B,0)),TransfersEntries!$L:$L,"&gt;="&amp;'Daily Pork Products Stocks'!A301+0.25,TransfersEntries!$L:$L,"&lt;="&amp;'Daily Pork Products Stocks'!A301+1.25,TransfersEntries!$D:$D,"3535")</f>
        <v>0</v>
      </c>
      <c r="O301" s="44">
        <f>SUMIFS(TransfersEntries!$F:$F,TransfersEntries!$B:$B,INDEX(ItemTable!$A:$A,MATCH('Daily Pork Products Stocks'!B301,ItemTable!$B:$B,0)),TransfersEntries!$L:$L,"&gt;="&amp;'Daily Pork Products Stocks'!A301+0.25,TransfersEntries!$L:$L,"&lt;="&amp;'Daily Pork Products Stocks'!A301+1.25,TransfersEntries!$D:$D,"3600")</f>
        <v>0</v>
      </c>
      <c r="P301" s="44">
        <f t="shared" si="61"/>
        <v>0</v>
      </c>
      <c r="Q301" s="44">
        <f t="shared" si="62"/>
        <v>0</v>
      </c>
      <c r="R301" s="148"/>
      <c r="S301" s="148"/>
      <c r="T301" s="44">
        <f t="shared" si="63"/>
        <v>0</v>
      </c>
      <c r="U301" s="44">
        <f t="shared" si="64"/>
        <v>0</v>
      </c>
      <c r="V301" s="44">
        <f t="shared" si="65"/>
        <v>0</v>
      </c>
      <c r="W301" s="51" t="str">
        <f t="shared" si="53"/>
        <v>Inactive</v>
      </c>
      <c r="X301" s="44"/>
    </row>
    <row r="302" spans="1:24" ht="15" hidden="1" customHeight="1" x14ac:dyDescent="0.25">
      <c r="A302" s="42" t="e">
        <v>#VALUE!</v>
      </c>
      <c r="B302" s="45" t="s">
        <v>84</v>
      </c>
      <c r="C302" s="45" t="s">
        <v>1152</v>
      </c>
      <c r="D302" s="142"/>
      <c r="E302" s="44">
        <f t="shared" si="60"/>
        <v>0</v>
      </c>
      <c r="F302" s="44">
        <f>SUMIFS(ProductionLines!$H:$H,ProductionLines!$C:$C,'Daily Pork Products Stocks'!$B302,ProductionLines!$K:$K,'Daily Pork Products Stocks'!$A302,ProductionLines!$E:$E,"&lt;&gt;Intake")</f>
        <v>0</v>
      </c>
      <c r="G302" s="57"/>
      <c r="H302" s="44">
        <f>SUMIFS(ProductionLines!$H:$H,ProductionLines!$C:$C,'Daily Pork Products Stocks'!$B302,ProductionLines!$K:$K,'Daily Pork Products Stocks'!$A302,ProductionLines!$E:$E,"Intake")</f>
        <v>0</v>
      </c>
      <c r="I302" s="148"/>
      <c r="J302" s="148"/>
      <c r="K302" s="148"/>
      <c r="L302" s="152"/>
      <c r="M302" s="44">
        <f>SUMIFS(TransfersEntries!$F:$F,TransfersEntries!$B:$B,$B302,TransfersEntries!$L:$L,"&gt;="&amp;'Daily Pork Products Stocks'!A302+0.25,TransfersEntries!$L:$L,"&lt;="&amp;'Daily Pork Products Stocks'!A302+1.25,TransfersEntries!$D:$D,"2055")</f>
        <v>0</v>
      </c>
      <c r="N302" s="44">
        <f>SUMIFS(TransfersEntries!$F:$F,TransfersEntries!$B:$B,INDEX(ItemTable!$A:$A,MATCH('Daily Pork Products Stocks'!B302,ItemTable!$B:$B,0)),TransfersEntries!$L:$L,"&gt;="&amp;'Daily Pork Products Stocks'!A302+0.25,TransfersEntries!$L:$L,"&lt;="&amp;'Daily Pork Products Stocks'!A302+1.25,TransfersEntries!$D:$D,"3535")</f>
        <v>0</v>
      </c>
      <c r="O302" s="44">
        <f>SUMIFS(TransfersEntries!$F:$F,TransfersEntries!$B:$B,INDEX(ItemTable!$A:$A,MATCH('Daily Pork Products Stocks'!B302,ItemTable!$B:$B,0)),TransfersEntries!$L:$L,"&gt;="&amp;'Daily Pork Products Stocks'!A302+0.25,TransfersEntries!$L:$L,"&lt;="&amp;'Daily Pork Products Stocks'!A302+1.25,TransfersEntries!$D:$D,"3600")</f>
        <v>0</v>
      </c>
      <c r="P302" s="44">
        <f t="shared" si="61"/>
        <v>0</v>
      </c>
      <c r="Q302" s="44">
        <f t="shared" si="62"/>
        <v>0</v>
      </c>
      <c r="R302" s="148"/>
      <c r="S302" s="148"/>
      <c r="T302" s="44">
        <f t="shared" si="63"/>
        <v>0</v>
      </c>
      <c r="U302" s="44">
        <f t="shared" si="64"/>
        <v>0</v>
      </c>
      <c r="V302" s="44">
        <f t="shared" si="65"/>
        <v>0</v>
      </c>
      <c r="W302" s="51" t="str">
        <f t="shared" si="53"/>
        <v>Inactive</v>
      </c>
      <c r="X302" s="44"/>
    </row>
    <row r="303" spans="1:24" ht="15" hidden="1" customHeight="1" x14ac:dyDescent="0.25">
      <c r="A303" s="42" t="e">
        <v>#VALUE!</v>
      </c>
      <c r="B303" s="47" t="s">
        <v>85</v>
      </c>
      <c r="C303" s="47" t="s">
        <v>1153</v>
      </c>
      <c r="D303" s="142"/>
      <c r="E303" s="44">
        <f t="shared" si="60"/>
        <v>0</v>
      </c>
      <c r="F303" s="44">
        <f>SUMIFS(ProductionLines!$H:$H,ProductionLines!$C:$C,'Daily Pork Products Stocks'!$B303,ProductionLines!$K:$K,'Daily Pork Products Stocks'!$A303,ProductionLines!$E:$E,"&lt;&gt;Intake")</f>
        <v>0</v>
      </c>
      <c r="G303" s="57"/>
      <c r="H303" s="44">
        <f>SUMIFS(ProductionLines!$H:$H,ProductionLines!$C:$C,'Daily Pork Products Stocks'!$B303,ProductionLines!$K:$K,'Daily Pork Products Stocks'!$A303,ProductionLines!$E:$E,"Intake")</f>
        <v>0</v>
      </c>
      <c r="I303" s="148"/>
      <c r="J303" s="148"/>
      <c r="K303" s="148"/>
      <c r="L303" s="152"/>
      <c r="M303" s="44">
        <f>SUMIFS(TransfersEntries!$F:$F,TransfersEntries!$B:$B,$B303,TransfersEntries!$L:$L,"&gt;="&amp;'Daily Pork Products Stocks'!A303+0.25,TransfersEntries!$L:$L,"&lt;="&amp;'Daily Pork Products Stocks'!A303+1.25,TransfersEntries!$D:$D,"2055")</f>
        <v>0</v>
      </c>
      <c r="N303" s="44">
        <f>SUMIFS(TransfersEntries!$F:$F,TransfersEntries!$B:$B,INDEX(ItemTable!$A:$A,MATCH('Daily Pork Products Stocks'!B303,ItemTable!$B:$B,0)),TransfersEntries!$L:$L,"&gt;="&amp;'Daily Pork Products Stocks'!A303+0.25,TransfersEntries!$L:$L,"&lt;="&amp;'Daily Pork Products Stocks'!A303+1.25,TransfersEntries!$D:$D,"3535")</f>
        <v>0</v>
      </c>
      <c r="O303" s="44">
        <f>SUMIFS(TransfersEntries!$F:$F,TransfersEntries!$B:$B,INDEX(ItemTable!$A:$A,MATCH('Daily Pork Products Stocks'!B303,ItemTable!$B:$B,0)),TransfersEntries!$L:$L,"&gt;="&amp;'Daily Pork Products Stocks'!A303+0.25,TransfersEntries!$L:$L,"&lt;="&amp;'Daily Pork Products Stocks'!A303+1.25,TransfersEntries!$D:$D,"3600")</f>
        <v>0</v>
      </c>
      <c r="P303" s="44">
        <f t="shared" si="61"/>
        <v>0</v>
      </c>
      <c r="Q303" s="44">
        <f t="shared" si="62"/>
        <v>0</v>
      </c>
      <c r="R303" s="148"/>
      <c r="S303" s="148"/>
      <c r="T303" s="44">
        <f t="shared" si="63"/>
        <v>0</v>
      </c>
      <c r="U303" s="44">
        <f t="shared" si="64"/>
        <v>0</v>
      </c>
      <c r="V303" s="44">
        <f t="shared" si="65"/>
        <v>0</v>
      </c>
      <c r="W303" s="51" t="str">
        <f t="shared" si="53"/>
        <v>Inactive</v>
      </c>
      <c r="X303" s="44"/>
    </row>
    <row r="304" spans="1:24" ht="15" hidden="1" customHeight="1" x14ac:dyDescent="0.25">
      <c r="A304" s="128" t="e">
        <v>#VALUE!</v>
      </c>
      <c r="B304" s="129"/>
      <c r="C304" s="130" t="s">
        <v>1169</v>
      </c>
      <c r="D304" s="141">
        <v>1E-3</v>
      </c>
      <c r="E304" s="134">
        <f t="shared" si="60"/>
        <v>1E-3</v>
      </c>
      <c r="F304" s="134">
        <f>SUMIFS(ProductionLines!$H:$H,ProductionLines!$C:$C,'Daily Pork Products Stocks'!$B304,ProductionLines!$K:$K,'Daily Pork Products Stocks'!$A304,ProductionLines!$E:$E,"&lt;&gt;Intake")</f>
        <v>0</v>
      </c>
      <c r="G304" s="135"/>
      <c r="H304" s="134">
        <f>SUMIFS(ProductionLines!$H:$H,ProductionLines!$C:$C,'Daily Pork Products Stocks'!$B304,ProductionLines!$K:$K,'Daily Pork Products Stocks'!$A304,ProductionLines!$E:$E,"Intake")</f>
        <v>0</v>
      </c>
      <c r="I304" s="149"/>
      <c r="J304" s="149"/>
      <c r="K304" s="149"/>
      <c r="L304" s="153"/>
      <c r="M304" s="134">
        <f>SUMIFS(TransfersEntries!$F:$F,TransfersEntries!$B:$B,$B304,TransfersEntries!$L:$L,"&gt;="&amp;'Daily Pork Products Stocks'!A304+0.25,TransfersEntries!$L:$L,"&lt;="&amp;'Daily Pork Products Stocks'!A304+1.25,TransfersEntries!$D:$D,"2055")</f>
        <v>0</v>
      </c>
      <c r="N304" s="134">
        <f>SUMIFS(TransfersEntries!$F:$F,TransfersEntries!$B:$B,INDEX(ItemTable!$A:$A,MATCH('Daily Pork Products Stocks'!B304,ItemTable!$B:$B,0)),TransfersEntries!$L:$L,"&gt;="&amp;'Daily Pork Products Stocks'!A304+0.25,TransfersEntries!$L:$L,"&lt;="&amp;'Daily Pork Products Stocks'!A304+1.25,TransfersEntries!$D:$D,"3535")</f>
        <v>0</v>
      </c>
      <c r="O304" s="134">
        <f>SUMIFS(TransfersEntries!$F:$F,TransfersEntries!$B:$B,INDEX(ItemTable!$A:$A,MATCH('Daily Pork Products Stocks'!B304,ItemTable!$B:$B,0)),TransfersEntries!$L:$L,"&gt;="&amp;'Daily Pork Products Stocks'!A304+0.25,TransfersEntries!$L:$L,"&lt;="&amp;'Daily Pork Products Stocks'!A304+1.25,TransfersEntries!$D:$D,"3600")</f>
        <v>0</v>
      </c>
      <c r="P304" s="134">
        <f t="shared" si="61"/>
        <v>1E-3</v>
      </c>
      <c r="Q304" s="134">
        <f t="shared" si="62"/>
        <v>1E-3</v>
      </c>
      <c r="R304" s="149"/>
      <c r="S304" s="149"/>
      <c r="T304" s="134">
        <f>R304+S304+D304</f>
        <v>1E-3</v>
      </c>
      <c r="U304" s="134">
        <f t="shared" si="64"/>
        <v>0</v>
      </c>
      <c r="V304" s="134">
        <f t="shared" si="65"/>
        <v>0</v>
      </c>
      <c r="W304" s="51" t="str">
        <f t="shared" si="53"/>
        <v>Active</v>
      </c>
      <c r="X304" s="134"/>
    </row>
    <row r="305" spans="1:24" ht="15" hidden="1" customHeight="1" x14ac:dyDescent="0.25">
      <c r="A305" s="42" t="e">
        <v>#VALUE!</v>
      </c>
      <c r="B305" s="47" t="s">
        <v>57</v>
      </c>
      <c r="C305" s="47" t="s">
        <v>58</v>
      </c>
      <c r="D305" s="142"/>
      <c r="E305" s="44">
        <f t="shared" si="60"/>
        <v>0</v>
      </c>
      <c r="F305" s="44">
        <f>SUMIFS(ProductionLines!$H:$H,ProductionLines!$C:$C,'Daily Pork Products Stocks'!$B305,ProductionLines!$K:$K,'Daily Pork Products Stocks'!$A305,ProductionLines!$E:$E,"&lt;&gt;Intake")</f>
        <v>0</v>
      </c>
      <c r="G305" s="57"/>
      <c r="H305" s="44">
        <f>SUMIFS(ProductionLines!$H:$H,ProductionLines!$C:$C,'Daily Pork Products Stocks'!$B305,ProductionLines!$K:$K,'Daily Pork Products Stocks'!$A305,ProductionLines!$E:$E,"Intake")</f>
        <v>0</v>
      </c>
      <c r="I305" s="148"/>
      <c r="J305" s="148"/>
      <c r="K305" s="148"/>
      <c r="L305" s="152"/>
      <c r="M305" s="44">
        <f>SUMIFS(TransfersEntries!$F:$F,TransfersEntries!$B:$B,$B305,TransfersEntries!$L:$L,"&gt;="&amp;'Daily Pork Products Stocks'!A305+0.25,TransfersEntries!$L:$L,"&lt;="&amp;'Daily Pork Products Stocks'!A305+1.25,TransfersEntries!$D:$D,"2055")</f>
        <v>0</v>
      </c>
      <c r="N305" s="44">
        <f>SUMIFS(TransfersEntries!$F:$F,TransfersEntries!$B:$B,INDEX(ItemTable!$A:$A,MATCH('Daily Pork Products Stocks'!B305,ItemTable!$B:$B,0)),TransfersEntries!$L:$L,"&gt;="&amp;'Daily Pork Products Stocks'!A305+0.25,TransfersEntries!$L:$L,"&lt;="&amp;'Daily Pork Products Stocks'!A305+1.25,TransfersEntries!$D:$D,"3535")</f>
        <v>0</v>
      </c>
      <c r="O305" s="44">
        <f>SUMIFS(TransfersEntries!$F:$F,TransfersEntries!$B:$B,INDEX(ItemTable!$A:$A,MATCH('Daily Pork Products Stocks'!B305,ItemTable!$B:$B,0)),TransfersEntries!$L:$L,"&gt;="&amp;'Daily Pork Products Stocks'!A305+0.25,TransfersEntries!$L:$L,"&lt;="&amp;'Daily Pork Products Stocks'!A305+1.25,TransfersEntries!$D:$D,"3600")</f>
        <v>0</v>
      </c>
      <c r="P305" s="44">
        <f t="shared" si="61"/>
        <v>0</v>
      </c>
      <c r="Q305" s="44">
        <f t="shared" si="62"/>
        <v>0</v>
      </c>
      <c r="R305" s="148"/>
      <c r="S305" s="148"/>
      <c r="T305" s="44">
        <f t="shared" ref="T305:T316" si="66">R305+S305</f>
        <v>0</v>
      </c>
      <c r="U305" s="44">
        <f t="shared" si="64"/>
        <v>0</v>
      </c>
      <c r="V305" s="44">
        <f t="shared" si="65"/>
        <v>0</v>
      </c>
      <c r="W305" s="51" t="str">
        <f t="shared" si="53"/>
        <v>Inactive</v>
      </c>
      <c r="X305" s="44"/>
    </row>
    <row r="306" spans="1:24" ht="15" hidden="1" customHeight="1" x14ac:dyDescent="0.25">
      <c r="A306" s="42" t="e">
        <v>#VALUE!</v>
      </c>
      <c r="B306" s="47" t="s">
        <v>51</v>
      </c>
      <c r="C306" s="47" t="s">
        <v>52</v>
      </c>
      <c r="D306" s="142"/>
      <c r="E306" s="44">
        <f t="shared" si="60"/>
        <v>0</v>
      </c>
      <c r="F306" s="44">
        <f>SUMIFS(ProductionLines!$H:$H,ProductionLines!$C:$C,'Daily Pork Products Stocks'!$B306,ProductionLines!$K:$K,'Daily Pork Products Stocks'!$A306,ProductionLines!$E:$E,"&lt;&gt;Intake")</f>
        <v>0</v>
      </c>
      <c r="G306" s="57"/>
      <c r="H306" s="44">
        <f>SUMIFS(ProductionLines!$H:$H,ProductionLines!$C:$C,'Daily Pork Products Stocks'!$B306,ProductionLines!$K:$K,'Daily Pork Products Stocks'!$A306,ProductionLines!$E:$E,"Intake")</f>
        <v>0</v>
      </c>
      <c r="I306" s="148"/>
      <c r="J306" s="148"/>
      <c r="K306" s="148"/>
      <c r="L306" s="152"/>
      <c r="M306" s="44">
        <f>SUMIFS(TransfersEntries!$F:$F,TransfersEntries!$B:$B,$B306,TransfersEntries!$L:$L,"&gt;="&amp;'Daily Pork Products Stocks'!A306+0.25,TransfersEntries!$L:$L,"&lt;="&amp;'Daily Pork Products Stocks'!A306+1.25,TransfersEntries!$D:$D,"2055")</f>
        <v>0</v>
      </c>
      <c r="N306" s="44">
        <f>SUMIFS(TransfersEntries!$F:$F,TransfersEntries!$B:$B,INDEX(ItemTable!$A:$A,MATCH('Daily Pork Products Stocks'!B306,ItemTable!$B:$B,0)),TransfersEntries!$L:$L,"&gt;="&amp;'Daily Pork Products Stocks'!A306+0.25,TransfersEntries!$L:$L,"&lt;="&amp;'Daily Pork Products Stocks'!A306+1.25,TransfersEntries!$D:$D,"3535")</f>
        <v>0</v>
      </c>
      <c r="O306" s="44">
        <f>SUMIFS(TransfersEntries!$F:$F,TransfersEntries!$B:$B,INDEX(ItemTable!$A:$A,MATCH('Daily Pork Products Stocks'!B306,ItemTable!$B:$B,0)),TransfersEntries!$L:$L,"&gt;="&amp;'Daily Pork Products Stocks'!A306+0.25,TransfersEntries!$L:$L,"&lt;="&amp;'Daily Pork Products Stocks'!A306+1.25,TransfersEntries!$D:$D,"3600")</f>
        <v>0</v>
      </c>
      <c r="P306" s="44">
        <f t="shared" si="61"/>
        <v>0</v>
      </c>
      <c r="Q306" s="44">
        <f t="shared" si="62"/>
        <v>0</v>
      </c>
      <c r="R306" s="148"/>
      <c r="S306" s="148"/>
      <c r="T306" s="44">
        <f t="shared" si="66"/>
        <v>0</v>
      </c>
      <c r="U306" s="44">
        <f t="shared" si="64"/>
        <v>0</v>
      </c>
      <c r="V306" s="44">
        <f t="shared" si="65"/>
        <v>0</v>
      </c>
      <c r="W306" s="51" t="str">
        <f t="shared" si="53"/>
        <v>Inactive</v>
      </c>
      <c r="X306" s="44"/>
    </row>
    <row r="307" spans="1:24" ht="15" hidden="1" customHeight="1" x14ac:dyDescent="0.25">
      <c r="A307" s="42" t="e">
        <v>#VALUE!</v>
      </c>
      <c r="B307" s="47" t="s">
        <v>63</v>
      </c>
      <c r="C307" s="47" t="s">
        <v>64</v>
      </c>
      <c r="D307" s="142"/>
      <c r="E307" s="44">
        <f t="shared" si="60"/>
        <v>0</v>
      </c>
      <c r="F307" s="44">
        <f>SUMIFS(ProductionLines!$H:$H,ProductionLines!$C:$C,'Daily Pork Products Stocks'!$B307,ProductionLines!$K:$K,'Daily Pork Products Stocks'!$A307,ProductionLines!$E:$E,"&lt;&gt;Intake")</f>
        <v>0</v>
      </c>
      <c r="G307" s="57"/>
      <c r="H307" s="44">
        <f>SUMIFS(ProductionLines!$H:$H,ProductionLines!$C:$C,'Daily Pork Products Stocks'!$B307,ProductionLines!$K:$K,'Daily Pork Products Stocks'!$A307,ProductionLines!$E:$E,"Intake")</f>
        <v>0</v>
      </c>
      <c r="I307" s="148"/>
      <c r="J307" s="148"/>
      <c r="K307" s="148"/>
      <c r="L307" s="152"/>
      <c r="M307" s="44">
        <f>SUMIFS(TransfersEntries!$F:$F,TransfersEntries!$B:$B,$B307,TransfersEntries!$L:$L,"&gt;="&amp;'Daily Pork Products Stocks'!A307+0.25,TransfersEntries!$L:$L,"&lt;="&amp;'Daily Pork Products Stocks'!A307+1.25,TransfersEntries!$D:$D,"2055")</f>
        <v>0</v>
      </c>
      <c r="N307" s="44">
        <f>SUMIFS(TransfersEntries!$F:$F,TransfersEntries!$B:$B,INDEX(ItemTable!$A:$A,MATCH('Daily Pork Products Stocks'!B307,ItemTable!$B:$B,0)),TransfersEntries!$L:$L,"&gt;="&amp;'Daily Pork Products Stocks'!A307+0.25,TransfersEntries!$L:$L,"&lt;="&amp;'Daily Pork Products Stocks'!A307+1.25,TransfersEntries!$D:$D,"3535")</f>
        <v>0</v>
      </c>
      <c r="O307" s="44">
        <f>SUMIFS(TransfersEntries!$F:$F,TransfersEntries!$B:$B,INDEX(ItemTable!$A:$A,MATCH('Daily Pork Products Stocks'!B307,ItemTable!$B:$B,0)),TransfersEntries!$L:$L,"&gt;="&amp;'Daily Pork Products Stocks'!A307+0.25,TransfersEntries!$L:$L,"&lt;="&amp;'Daily Pork Products Stocks'!A307+1.25,TransfersEntries!$D:$D,"3600")</f>
        <v>0</v>
      </c>
      <c r="P307" s="44">
        <f t="shared" si="61"/>
        <v>0</v>
      </c>
      <c r="Q307" s="44">
        <f t="shared" si="62"/>
        <v>0</v>
      </c>
      <c r="R307" s="148"/>
      <c r="S307" s="148"/>
      <c r="T307" s="44">
        <f t="shared" si="66"/>
        <v>0</v>
      </c>
      <c r="U307" s="44">
        <f t="shared" si="64"/>
        <v>0</v>
      </c>
      <c r="V307" s="44">
        <f t="shared" si="65"/>
        <v>0</v>
      </c>
      <c r="W307" s="51" t="str">
        <f t="shared" si="53"/>
        <v>Inactive</v>
      </c>
      <c r="X307" s="44"/>
    </row>
    <row r="308" spans="1:24" ht="15" hidden="1" customHeight="1" x14ac:dyDescent="0.25">
      <c r="A308" s="42" t="e">
        <v>#VALUE!</v>
      </c>
      <c r="B308" s="47" t="s">
        <v>49</v>
      </c>
      <c r="C308" s="47" t="s">
        <v>50</v>
      </c>
      <c r="D308" s="142"/>
      <c r="E308" s="44">
        <f t="shared" si="60"/>
        <v>0</v>
      </c>
      <c r="F308" s="44">
        <f>SUMIFS(ProductionLines!$H:$H,ProductionLines!$C:$C,'Daily Pork Products Stocks'!$B308,ProductionLines!$K:$K,'Daily Pork Products Stocks'!$A308,ProductionLines!$E:$E,"&lt;&gt;Intake")</f>
        <v>0</v>
      </c>
      <c r="G308" s="57"/>
      <c r="H308" s="44">
        <f>SUMIFS(ProductionLines!$H:$H,ProductionLines!$C:$C,'Daily Pork Products Stocks'!$B308,ProductionLines!$K:$K,'Daily Pork Products Stocks'!$A308,ProductionLines!$E:$E,"Intake")</f>
        <v>0</v>
      </c>
      <c r="I308" s="148"/>
      <c r="J308" s="148"/>
      <c r="K308" s="148"/>
      <c r="L308" s="152"/>
      <c r="M308" s="44">
        <f>SUMIFS(TransfersEntries!$F:$F,TransfersEntries!$B:$B,$B308,TransfersEntries!$L:$L,"&gt;="&amp;'Daily Pork Products Stocks'!A308+0.25,TransfersEntries!$L:$L,"&lt;="&amp;'Daily Pork Products Stocks'!A308+1.25,TransfersEntries!$D:$D,"2055")</f>
        <v>0</v>
      </c>
      <c r="N308" s="44">
        <f>SUMIFS(TransfersEntries!$F:$F,TransfersEntries!$B:$B,INDEX(ItemTable!$A:$A,MATCH('Daily Pork Products Stocks'!B308,ItemTable!$B:$B,0)),TransfersEntries!$L:$L,"&gt;="&amp;'Daily Pork Products Stocks'!A308+0.25,TransfersEntries!$L:$L,"&lt;="&amp;'Daily Pork Products Stocks'!A308+1.25,TransfersEntries!$D:$D,"3535")</f>
        <v>0</v>
      </c>
      <c r="O308" s="44">
        <f>SUMIFS(TransfersEntries!$F:$F,TransfersEntries!$B:$B,INDEX(ItemTable!$A:$A,MATCH('Daily Pork Products Stocks'!B308,ItemTable!$B:$B,0)),TransfersEntries!$L:$L,"&gt;="&amp;'Daily Pork Products Stocks'!A308+0.25,TransfersEntries!$L:$L,"&lt;="&amp;'Daily Pork Products Stocks'!A308+1.25,TransfersEntries!$D:$D,"3600")</f>
        <v>0</v>
      </c>
      <c r="P308" s="44">
        <f t="shared" si="61"/>
        <v>0</v>
      </c>
      <c r="Q308" s="44">
        <f t="shared" si="62"/>
        <v>0</v>
      </c>
      <c r="R308" s="148"/>
      <c r="S308" s="148"/>
      <c r="T308" s="44">
        <f t="shared" si="66"/>
        <v>0</v>
      </c>
      <c r="U308" s="44">
        <f t="shared" si="64"/>
        <v>0</v>
      </c>
      <c r="V308" s="44">
        <f t="shared" si="65"/>
        <v>0</v>
      </c>
      <c r="W308" s="51" t="str">
        <f t="shared" si="53"/>
        <v>Inactive</v>
      </c>
      <c r="X308" s="44"/>
    </row>
    <row r="309" spans="1:24" ht="15" hidden="1" customHeight="1" x14ac:dyDescent="0.25">
      <c r="A309" s="42" t="e">
        <v>#VALUE!</v>
      </c>
      <c r="B309" s="47" t="s">
        <v>61</v>
      </c>
      <c r="C309" s="47" t="s">
        <v>62</v>
      </c>
      <c r="D309" s="142"/>
      <c r="E309" s="44">
        <f t="shared" si="60"/>
        <v>0</v>
      </c>
      <c r="F309" s="44">
        <f>SUMIFS(ProductionLines!$H:$H,ProductionLines!$C:$C,'Daily Pork Products Stocks'!$B309,ProductionLines!$K:$K,'Daily Pork Products Stocks'!$A309,ProductionLines!$E:$E,"&lt;&gt;Intake")</f>
        <v>0</v>
      </c>
      <c r="G309" s="57"/>
      <c r="H309" s="44">
        <f>SUMIFS(ProductionLines!$H:$H,ProductionLines!$C:$C,'Daily Pork Products Stocks'!$B309,ProductionLines!$K:$K,'Daily Pork Products Stocks'!$A309,ProductionLines!$E:$E,"Intake")</f>
        <v>0</v>
      </c>
      <c r="I309" s="148"/>
      <c r="J309" s="148"/>
      <c r="K309" s="148"/>
      <c r="L309" s="152"/>
      <c r="M309" s="44">
        <f>SUMIFS(TransfersEntries!$F:$F,TransfersEntries!$B:$B,$B309,TransfersEntries!$L:$L,"&gt;="&amp;'Daily Pork Products Stocks'!A309+0.25,TransfersEntries!$L:$L,"&lt;="&amp;'Daily Pork Products Stocks'!A309+1.25,TransfersEntries!$D:$D,"2055")</f>
        <v>0</v>
      </c>
      <c r="N309" s="44">
        <f>SUMIFS(TransfersEntries!$F:$F,TransfersEntries!$B:$B,INDEX(ItemTable!$A:$A,MATCH('Daily Pork Products Stocks'!B309,ItemTable!$B:$B,0)),TransfersEntries!$L:$L,"&gt;="&amp;'Daily Pork Products Stocks'!A309+0.25,TransfersEntries!$L:$L,"&lt;="&amp;'Daily Pork Products Stocks'!A309+1.25,TransfersEntries!$D:$D,"3535")</f>
        <v>0</v>
      </c>
      <c r="O309" s="44">
        <f>SUMIFS(TransfersEntries!$F:$F,TransfersEntries!$B:$B,INDEX(ItemTable!$A:$A,MATCH('Daily Pork Products Stocks'!B309,ItemTable!$B:$B,0)),TransfersEntries!$L:$L,"&gt;="&amp;'Daily Pork Products Stocks'!A309+0.25,TransfersEntries!$L:$L,"&lt;="&amp;'Daily Pork Products Stocks'!A309+1.25,TransfersEntries!$D:$D,"3600")</f>
        <v>0</v>
      </c>
      <c r="P309" s="44">
        <f t="shared" si="61"/>
        <v>0</v>
      </c>
      <c r="Q309" s="44">
        <f t="shared" si="62"/>
        <v>0</v>
      </c>
      <c r="R309" s="148"/>
      <c r="S309" s="148"/>
      <c r="T309" s="44">
        <f t="shared" si="66"/>
        <v>0</v>
      </c>
      <c r="U309" s="44">
        <f t="shared" si="64"/>
        <v>0</v>
      </c>
      <c r="V309" s="44">
        <f t="shared" si="65"/>
        <v>0</v>
      </c>
      <c r="W309" s="51" t="str">
        <f t="shared" si="53"/>
        <v>Inactive</v>
      </c>
      <c r="X309" s="44"/>
    </row>
    <row r="310" spans="1:24" ht="15" hidden="1" customHeight="1" x14ac:dyDescent="0.25">
      <c r="A310" s="42" t="e">
        <v>#VALUE!</v>
      </c>
      <c r="B310" s="45" t="s">
        <v>68</v>
      </c>
      <c r="C310" s="45" t="s">
        <v>69</v>
      </c>
      <c r="D310" s="142"/>
      <c r="E310" s="44">
        <f t="shared" si="60"/>
        <v>0</v>
      </c>
      <c r="F310" s="44">
        <f>SUMIFS(ProductionLines!$H:$H,ProductionLines!$C:$C,'Daily Pork Products Stocks'!$B310,ProductionLines!$K:$K,'Daily Pork Products Stocks'!$A310,ProductionLines!$E:$E,"&lt;&gt;Intake")</f>
        <v>0</v>
      </c>
      <c r="G310" s="57"/>
      <c r="H310" s="44">
        <f>SUMIFS(ProductionLines!$H:$H,ProductionLines!$C:$C,'Daily Pork Products Stocks'!$B310,ProductionLines!$K:$K,'Daily Pork Products Stocks'!$A310,ProductionLines!$E:$E,"Intake")</f>
        <v>0</v>
      </c>
      <c r="I310" s="148"/>
      <c r="J310" s="148"/>
      <c r="K310" s="148"/>
      <c r="L310" s="152"/>
      <c r="M310" s="44">
        <f>SUMIFS(TransfersEntries!$F:$F,TransfersEntries!$B:$B,$B310,TransfersEntries!$L:$L,"&gt;="&amp;'Daily Pork Products Stocks'!A310+0.25,TransfersEntries!$L:$L,"&lt;="&amp;'Daily Pork Products Stocks'!A310+1.25,TransfersEntries!$D:$D,"2055")</f>
        <v>0</v>
      </c>
      <c r="N310" s="44">
        <f>SUMIFS(TransfersEntries!$F:$F,TransfersEntries!$B:$B,INDEX(ItemTable!$A:$A,MATCH('Daily Pork Products Stocks'!B310,ItemTable!$B:$B,0)),TransfersEntries!$L:$L,"&gt;="&amp;'Daily Pork Products Stocks'!A310+0.25,TransfersEntries!$L:$L,"&lt;="&amp;'Daily Pork Products Stocks'!A310+1.25,TransfersEntries!$D:$D,"3535")</f>
        <v>0</v>
      </c>
      <c r="O310" s="44">
        <f>SUMIFS(TransfersEntries!$F:$F,TransfersEntries!$B:$B,INDEX(ItemTable!$A:$A,MATCH('Daily Pork Products Stocks'!B310,ItemTable!$B:$B,0)),TransfersEntries!$L:$L,"&gt;="&amp;'Daily Pork Products Stocks'!A310+0.25,TransfersEntries!$L:$L,"&lt;="&amp;'Daily Pork Products Stocks'!A310+1.25,TransfersEntries!$D:$D,"3600")</f>
        <v>0</v>
      </c>
      <c r="P310" s="44">
        <f t="shared" si="61"/>
        <v>0</v>
      </c>
      <c r="Q310" s="44">
        <f t="shared" si="62"/>
        <v>0</v>
      </c>
      <c r="R310" s="148"/>
      <c r="S310" s="148"/>
      <c r="T310" s="44">
        <f t="shared" si="66"/>
        <v>0</v>
      </c>
      <c r="U310" s="44">
        <f t="shared" si="64"/>
        <v>0</v>
      </c>
      <c r="V310" s="44">
        <f t="shared" si="65"/>
        <v>0</v>
      </c>
      <c r="W310" s="51" t="str">
        <f t="shared" si="53"/>
        <v>Inactive</v>
      </c>
      <c r="X310" s="44"/>
    </row>
    <row r="311" spans="1:24" ht="15" hidden="1" customHeight="1" x14ac:dyDescent="0.25">
      <c r="A311" s="42" t="e">
        <v>#VALUE!</v>
      </c>
      <c r="B311" s="45" t="s">
        <v>70</v>
      </c>
      <c r="C311" s="45" t="s">
        <v>71</v>
      </c>
      <c r="D311" s="142"/>
      <c r="E311" s="44">
        <f t="shared" si="60"/>
        <v>0</v>
      </c>
      <c r="F311" s="44">
        <f>SUMIFS(ProductionLines!$H:$H,ProductionLines!$C:$C,'Daily Pork Products Stocks'!$B311,ProductionLines!$K:$K,'Daily Pork Products Stocks'!$A311,ProductionLines!$E:$E,"&lt;&gt;Intake")</f>
        <v>0</v>
      </c>
      <c r="G311" s="57"/>
      <c r="H311" s="44">
        <f>SUMIFS(ProductionLines!$H:$H,ProductionLines!$C:$C,'Daily Pork Products Stocks'!$B311,ProductionLines!$K:$K,'Daily Pork Products Stocks'!$A311,ProductionLines!$E:$E,"Intake")</f>
        <v>0</v>
      </c>
      <c r="I311" s="148"/>
      <c r="J311" s="148"/>
      <c r="K311" s="148"/>
      <c r="L311" s="152"/>
      <c r="M311" s="44">
        <f>SUMIFS(TransfersEntries!$F:$F,TransfersEntries!$B:$B,$B311,TransfersEntries!$L:$L,"&gt;="&amp;'Daily Pork Products Stocks'!A311+0.25,TransfersEntries!$L:$L,"&lt;="&amp;'Daily Pork Products Stocks'!A311+1.25,TransfersEntries!$D:$D,"2055")</f>
        <v>0</v>
      </c>
      <c r="N311" s="44">
        <f>SUMIFS(TransfersEntries!$F:$F,TransfersEntries!$B:$B,INDEX(ItemTable!$A:$A,MATCH('Daily Pork Products Stocks'!B311,ItemTable!$B:$B,0)),TransfersEntries!$L:$L,"&gt;="&amp;'Daily Pork Products Stocks'!A311+0.25,TransfersEntries!$L:$L,"&lt;="&amp;'Daily Pork Products Stocks'!A311+1.25,TransfersEntries!$D:$D,"3535")</f>
        <v>0</v>
      </c>
      <c r="O311" s="44">
        <f>SUMIFS(TransfersEntries!$F:$F,TransfersEntries!$B:$B,INDEX(ItemTable!$A:$A,MATCH('Daily Pork Products Stocks'!B311,ItemTable!$B:$B,0)),TransfersEntries!$L:$L,"&gt;="&amp;'Daily Pork Products Stocks'!A311+0.25,TransfersEntries!$L:$L,"&lt;="&amp;'Daily Pork Products Stocks'!A311+1.25,TransfersEntries!$D:$D,"3600")</f>
        <v>0</v>
      </c>
      <c r="P311" s="44">
        <f t="shared" si="61"/>
        <v>0</v>
      </c>
      <c r="Q311" s="44">
        <f t="shared" si="62"/>
        <v>0</v>
      </c>
      <c r="R311" s="148"/>
      <c r="S311" s="148"/>
      <c r="T311" s="44">
        <f t="shared" si="66"/>
        <v>0</v>
      </c>
      <c r="U311" s="44">
        <f t="shared" si="64"/>
        <v>0</v>
      </c>
      <c r="V311" s="44">
        <f t="shared" si="65"/>
        <v>0</v>
      </c>
      <c r="W311" s="51" t="str">
        <f t="shared" si="53"/>
        <v>Inactive</v>
      </c>
      <c r="X311" s="44"/>
    </row>
    <row r="312" spans="1:24" ht="15" hidden="1" customHeight="1" x14ac:dyDescent="0.25">
      <c r="A312" s="42" t="e">
        <v>#VALUE!</v>
      </c>
      <c r="B312" s="45" t="s">
        <v>161</v>
      </c>
      <c r="C312" s="45" t="s">
        <v>162</v>
      </c>
      <c r="D312" s="142"/>
      <c r="E312" s="44">
        <f t="shared" si="60"/>
        <v>0</v>
      </c>
      <c r="F312" s="44">
        <f>SUMIFS(ProductionLines!$H:$H,ProductionLines!$C:$C,'Daily Pork Products Stocks'!$B312,ProductionLines!$K:$K,'Daily Pork Products Stocks'!$A312,ProductionLines!$E:$E,"&lt;&gt;Intake")</f>
        <v>0</v>
      </c>
      <c r="G312" s="57"/>
      <c r="H312" s="44">
        <f>SUMIFS(ProductionLines!$H:$H,ProductionLines!$C:$C,'Daily Pork Products Stocks'!$B312,ProductionLines!$K:$K,'Daily Pork Products Stocks'!$A312,ProductionLines!$E:$E,"Intake")</f>
        <v>0</v>
      </c>
      <c r="I312" s="148"/>
      <c r="J312" s="148"/>
      <c r="K312" s="148"/>
      <c r="L312" s="152"/>
      <c r="M312" s="44">
        <f>SUMIFS(TransfersEntries!$F:$F,TransfersEntries!$B:$B,$B312,TransfersEntries!$L:$L,"&gt;="&amp;'Daily Pork Products Stocks'!A312+0.25,TransfersEntries!$L:$L,"&lt;="&amp;'Daily Pork Products Stocks'!A312+1.25,TransfersEntries!$D:$D,"2055")</f>
        <v>0</v>
      </c>
      <c r="N312" s="44">
        <f>SUMIFS(TransfersEntries!$F:$F,TransfersEntries!$B:$B,INDEX(ItemTable!$A:$A,MATCH('Daily Pork Products Stocks'!B312,ItemTable!$B:$B,0)),TransfersEntries!$L:$L,"&gt;="&amp;'Daily Pork Products Stocks'!A312+0.25,TransfersEntries!$L:$L,"&lt;="&amp;'Daily Pork Products Stocks'!A312+1.25,TransfersEntries!$D:$D,"3535")</f>
        <v>0</v>
      </c>
      <c r="O312" s="44">
        <f>SUMIFS(TransfersEntries!$F:$F,TransfersEntries!$B:$B,INDEX(ItemTable!$A:$A,MATCH('Daily Pork Products Stocks'!B312,ItemTable!$B:$B,0)),TransfersEntries!$L:$L,"&gt;="&amp;'Daily Pork Products Stocks'!A312+0.25,TransfersEntries!$L:$L,"&lt;="&amp;'Daily Pork Products Stocks'!A312+1.25,TransfersEntries!$D:$D,"3600")</f>
        <v>0</v>
      </c>
      <c r="P312" s="44">
        <f t="shared" si="61"/>
        <v>0</v>
      </c>
      <c r="Q312" s="44">
        <f t="shared" si="62"/>
        <v>0</v>
      </c>
      <c r="R312" s="148"/>
      <c r="S312" s="148"/>
      <c r="T312" s="44">
        <f t="shared" si="66"/>
        <v>0</v>
      </c>
      <c r="U312" s="44">
        <f t="shared" si="64"/>
        <v>0</v>
      </c>
      <c r="V312" s="44">
        <f t="shared" si="65"/>
        <v>0</v>
      </c>
      <c r="W312" s="51" t="str">
        <f t="shared" si="53"/>
        <v>Inactive</v>
      </c>
      <c r="X312" s="44"/>
    </row>
    <row r="313" spans="1:24" ht="15" hidden="1" customHeight="1" x14ac:dyDescent="0.25">
      <c r="A313" s="42" t="e">
        <v>#VALUE!</v>
      </c>
      <c r="B313" s="45" t="s">
        <v>65</v>
      </c>
      <c r="C313" s="45" t="s">
        <v>66</v>
      </c>
      <c r="D313" s="142"/>
      <c r="E313" s="44">
        <f t="shared" si="60"/>
        <v>0</v>
      </c>
      <c r="F313" s="44">
        <f>SUMIFS(ProductionLines!$H:$H,ProductionLines!$C:$C,'Daily Pork Products Stocks'!$B313,ProductionLines!$K:$K,'Daily Pork Products Stocks'!$A313,ProductionLines!$E:$E,"&lt;&gt;Intake")</f>
        <v>0</v>
      </c>
      <c r="G313" s="57"/>
      <c r="H313" s="44">
        <f>SUMIFS(ProductionLines!$H:$H,ProductionLines!$C:$C,'Daily Pork Products Stocks'!$B313,ProductionLines!$K:$K,'Daily Pork Products Stocks'!$A313,ProductionLines!$E:$E,"Intake")</f>
        <v>0</v>
      </c>
      <c r="I313" s="148"/>
      <c r="J313" s="148"/>
      <c r="K313" s="148"/>
      <c r="L313" s="152"/>
      <c r="M313" s="44">
        <f>SUMIFS(TransfersEntries!$F:$F,TransfersEntries!$B:$B,$B313,TransfersEntries!$L:$L,"&gt;="&amp;'Daily Pork Products Stocks'!A313+0.25,TransfersEntries!$L:$L,"&lt;="&amp;'Daily Pork Products Stocks'!A313+1.25,TransfersEntries!$D:$D,"2055")</f>
        <v>0</v>
      </c>
      <c r="N313" s="44">
        <f>SUMIFS(TransfersEntries!$F:$F,TransfersEntries!$B:$B,INDEX(ItemTable!$A:$A,MATCH('Daily Pork Products Stocks'!B313,ItemTable!$B:$B,0)),TransfersEntries!$L:$L,"&gt;="&amp;'Daily Pork Products Stocks'!A313+0.25,TransfersEntries!$L:$L,"&lt;="&amp;'Daily Pork Products Stocks'!A313+1.25,TransfersEntries!$D:$D,"3535")</f>
        <v>0</v>
      </c>
      <c r="O313" s="44">
        <f>SUMIFS(TransfersEntries!$F:$F,TransfersEntries!$B:$B,INDEX(ItemTable!$A:$A,MATCH('Daily Pork Products Stocks'!B313,ItemTable!$B:$B,0)),TransfersEntries!$L:$L,"&gt;="&amp;'Daily Pork Products Stocks'!A313+0.25,TransfersEntries!$L:$L,"&lt;="&amp;'Daily Pork Products Stocks'!A313+1.25,TransfersEntries!$D:$D,"3600")</f>
        <v>0</v>
      </c>
      <c r="P313" s="44">
        <f t="shared" si="61"/>
        <v>0</v>
      </c>
      <c r="Q313" s="44">
        <f t="shared" si="62"/>
        <v>0</v>
      </c>
      <c r="R313" s="148"/>
      <c r="S313" s="148"/>
      <c r="T313" s="44">
        <f t="shared" si="66"/>
        <v>0</v>
      </c>
      <c r="U313" s="44">
        <f t="shared" si="64"/>
        <v>0</v>
      </c>
      <c r="V313" s="44">
        <f t="shared" si="65"/>
        <v>0</v>
      </c>
      <c r="W313" s="51" t="str">
        <f t="shared" si="53"/>
        <v>Inactive</v>
      </c>
      <c r="X313" s="44"/>
    </row>
    <row r="314" spans="1:24" ht="15" hidden="1" customHeight="1" x14ac:dyDescent="0.25">
      <c r="A314" s="42" t="e">
        <v>#VALUE!</v>
      </c>
      <c r="B314" s="45" t="s">
        <v>139</v>
      </c>
      <c r="C314" s="45" t="s">
        <v>1157</v>
      </c>
      <c r="D314" s="142"/>
      <c r="E314" s="44">
        <f t="shared" si="60"/>
        <v>0</v>
      </c>
      <c r="F314" s="44">
        <f>SUMIFS(ProductionLines!$H:$H,ProductionLines!$C:$C,'Daily Pork Products Stocks'!$B314,ProductionLines!$K:$K,'Daily Pork Products Stocks'!$A314,ProductionLines!$E:$E,"&lt;&gt;Intake")</f>
        <v>0</v>
      </c>
      <c r="G314" s="57"/>
      <c r="H314" s="44">
        <f>SUMIFS(ProductionLines!$H:$H,ProductionLines!$C:$C,'Daily Pork Products Stocks'!$B314,ProductionLines!$K:$K,'Daily Pork Products Stocks'!$A314,ProductionLines!$E:$E,"Intake")</f>
        <v>0</v>
      </c>
      <c r="I314" s="148"/>
      <c r="J314" s="148"/>
      <c r="K314" s="148"/>
      <c r="L314" s="152"/>
      <c r="M314" s="44">
        <f>SUMIFS(TransfersEntries!$F:$F,TransfersEntries!$B:$B,$B314,TransfersEntries!$L:$L,"&gt;="&amp;'Daily Pork Products Stocks'!A314+0.25,TransfersEntries!$L:$L,"&lt;="&amp;'Daily Pork Products Stocks'!A314+1.25,TransfersEntries!$D:$D,"2055")</f>
        <v>0</v>
      </c>
      <c r="N314" s="44">
        <f>SUMIFS(TransfersEntries!$F:$F,TransfersEntries!$B:$B,INDEX(ItemTable!$A:$A,MATCH('Daily Pork Products Stocks'!B314,ItemTable!$B:$B,0)),TransfersEntries!$L:$L,"&gt;="&amp;'Daily Pork Products Stocks'!A314+0.25,TransfersEntries!$L:$L,"&lt;="&amp;'Daily Pork Products Stocks'!A314+1.25,TransfersEntries!$D:$D,"3535")</f>
        <v>0</v>
      </c>
      <c r="O314" s="44">
        <f>SUMIFS(TransfersEntries!$F:$F,TransfersEntries!$B:$B,INDEX(ItemTable!$A:$A,MATCH('Daily Pork Products Stocks'!B314,ItemTable!$B:$B,0)),TransfersEntries!$L:$L,"&gt;="&amp;'Daily Pork Products Stocks'!A314+0.25,TransfersEntries!$L:$L,"&lt;="&amp;'Daily Pork Products Stocks'!A314+1.25,TransfersEntries!$D:$D,"3600")</f>
        <v>0</v>
      </c>
      <c r="P314" s="44">
        <f t="shared" si="61"/>
        <v>0</v>
      </c>
      <c r="Q314" s="44">
        <f t="shared" si="62"/>
        <v>0</v>
      </c>
      <c r="R314" s="148"/>
      <c r="S314" s="148"/>
      <c r="T314" s="44">
        <f t="shared" si="66"/>
        <v>0</v>
      </c>
      <c r="U314" s="44">
        <f t="shared" si="64"/>
        <v>0</v>
      </c>
      <c r="V314" s="44">
        <f t="shared" si="65"/>
        <v>0</v>
      </c>
      <c r="W314" s="51" t="str">
        <f t="shared" si="53"/>
        <v>Inactive</v>
      </c>
      <c r="X314" s="44"/>
    </row>
    <row r="315" spans="1:24" ht="15" hidden="1" customHeight="1" x14ac:dyDescent="0.25">
      <c r="A315" s="42" t="e">
        <v>#VALUE!</v>
      </c>
      <c r="B315" s="45" t="s">
        <v>67</v>
      </c>
      <c r="C315" s="45" t="s">
        <v>1158</v>
      </c>
      <c r="D315" s="142"/>
      <c r="E315" s="44">
        <f t="shared" si="60"/>
        <v>0</v>
      </c>
      <c r="F315" s="44">
        <f>SUMIFS(ProductionLines!$H:$H,ProductionLines!$C:$C,'Daily Pork Products Stocks'!$B315,ProductionLines!$K:$K,'Daily Pork Products Stocks'!$A315,ProductionLines!$E:$E,"&lt;&gt;Intake")</f>
        <v>0</v>
      </c>
      <c r="G315" s="57"/>
      <c r="H315" s="44">
        <f>SUMIFS(ProductionLines!$H:$H,ProductionLines!$C:$C,'Daily Pork Products Stocks'!$B315,ProductionLines!$K:$K,'Daily Pork Products Stocks'!$A315,ProductionLines!$E:$E,"Intake")</f>
        <v>0</v>
      </c>
      <c r="I315" s="148"/>
      <c r="J315" s="148"/>
      <c r="K315" s="148"/>
      <c r="L315" s="152"/>
      <c r="M315" s="44">
        <f>SUMIFS(TransfersEntries!$F:$F,TransfersEntries!$B:$B,$B315,TransfersEntries!$L:$L,"&gt;="&amp;'Daily Pork Products Stocks'!A315+0.25,TransfersEntries!$L:$L,"&lt;="&amp;'Daily Pork Products Stocks'!A315+1.25,TransfersEntries!$D:$D,"2055")</f>
        <v>0</v>
      </c>
      <c r="N315" s="44">
        <f>SUMIFS(TransfersEntries!$F:$F,TransfersEntries!$B:$B,INDEX(ItemTable!$A:$A,MATCH('Daily Pork Products Stocks'!B315,ItemTable!$B:$B,0)),TransfersEntries!$L:$L,"&gt;="&amp;'Daily Pork Products Stocks'!A315+0.25,TransfersEntries!$L:$L,"&lt;="&amp;'Daily Pork Products Stocks'!A315+1.25,TransfersEntries!$D:$D,"3535")</f>
        <v>0</v>
      </c>
      <c r="O315" s="44">
        <f>SUMIFS(TransfersEntries!$F:$F,TransfersEntries!$B:$B,INDEX(ItemTable!$A:$A,MATCH('Daily Pork Products Stocks'!B315,ItemTable!$B:$B,0)),TransfersEntries!$L:$L,"&gt;="&amp;'Daily Pork Products Stocks'!A315+0.25,TransfersEntries!$L:$L,"&lt;="&amp;'Daily Pork Products Stocks'!A315+1.25,TransfersEntries!$D:$D,"3600")</f>
        <v>0</v>
      </c>
      <c r="P315" s="44">
        <f t="shared" si="61"/>
        <v>0</v>
      </c>
      <c r="Q315" s="44">
        <f t="shared" si="62"/>
        <v>0</v>
      </c>
      <c r="R315" s="148"/>
      <c r="S315" s="148"/>
      <c r="T315" s="44">
        <f t="shared" si="66"/>
        <v>0</v>
      </c>
      <c r="U315" s="44">
        <f t="shared" si="64"/>
        <v>0</v>
      </c>
      <c r="V315" s="44">
        <f t="shared" si="65"/>
        <v>0</v>
      </c>
      <c r="W315" s="51" t="str">
        <f t="shared" si="53"/>
        <v>Inactive</v>
      </c>
      <c r="X315" s="44"/>
    </row>
    <row r="316" spans="1:24" ht="15" hidden="1" customHeight="1" x14ac:dyDescent="0.25">
      <c r="A316" s="42" t="e">
        <v>#VALUE!</v>
      </c>
      <c r="B316" s="45" t="s">
        <v>159</v>
      </c>
      <c r="C316" s="45" t="s">
        <v>1159</v>
      </c>
      <c r="D316" s="142"/>
      <c r="E316" s="44">
        <f t="shared" si="60"/>
        <v>0</v>
      </c>
      <c r="F316" s="44">
        <f>SUMIFS(ProductionLines!$H:$H,ProductionLines!$C:$C,'Daily Pork Products Stocks'!$B316,ProductionLines!$K:$K,'Daily Pork Products Stocks'!$A316,ProductionLines!$E:$E,"&lt;&gt;Intake")</f>
        <v>0</v>
      </c>
      <c r="G316" s="57"/>
      <c r="H316" s="44">
        <f>SUMIFS(ProductionLines!$H:$H,ProductionLines!$C:$C,'Daily Pork Products Stocks'!$B316,ProductionLines!$K:$K,'Daily Pork Products Stocks'!$A316,ProductionLines!$E:$E,"Intake")</f>
        <v>0</v>
      </c>
      <c r="I316" s="148"/>
      <c r="J316" s="148"/>
      <c r="K316" s="148"/>
      <c r="L316" s="152"/>
      <c r="M316" s="44">
        <f>SUMIFS(TransfersEntries!$F:$F,TransfersEntries!$B:$B,$B316,TransfersEntries!$L:$L,"&gt;="&amp;'Daily Pork Products Stocks'!A316+0.25,TransfersEntries!$L:$L,"&lt;="&amp;'Daily Pork Products Stocks'!A316+1.25,TransfersEntries!$D:$D,"2055")</f>
        <v>0</v>
      </c>
      <c r="N316" s="44">
        <f>SUMIFS(TransfersEntries!$F:$F,TransfersEntries!$B:$B,INDEX(ItemTable!$A:$A,MATCH('Daily Pork Products Stocks'!B316,ItemTable!$B:$B,0)),TransfersEntries!$L:$L,"&gt;="&amp;'Daily Pork Products Stocks'!A316+0.25,TransfersEntries!$L:$L,"&lt;="&amp;'Daily Pork Products Stocks'!A316+1.25,TransfersEntries!$D:$D,"3535")</f>
        <v>0</v>
      </c>
      <c r="O316" s="44">
        <f>SUMIFS(TransfersEntries!$F:$F,TransfersEntries!$B:$B,INDEX(ItemTable!$A:$A,MATCH('Daily Pork Products Stocks'!B316,ItemTable!$B:$B,0)),TransfersEntries!$L:$L,"&gt;="&amp;'Daily Pork Products Stocks'!A316+0.25,TransfersEntries!$L:$L,"&lt;="&amp;'Daily Pork Products Stocks'!A316+1.25,TransfersEntries!$D:$D,"3600")</f>
        <v>0</v>
      </c>
      <c r="P316" s="44">
        <f t="shared" si="61"/>
        <v>0</v>
      </c>
      <c r="Q316" s="44">
        <f t="shared" si="62"/>
        <v>0</v>
      </c>
      <c r="R316" s="148"/>
      <c r="S316" s="148"/>
      <c r="T316" s="44">
        <f t="shared" si="66"/>
        <v>0</v>
      </c>
      <c r="U316" s="44">
        <f t="shared" si="64"/>
        <v>0</v>
      </c>
      <c r="V316" s="44">
        <f t="shared" si="65"/>
        <v>0</v>
      </c>
      <c r="W316" s="51" t="str">
        <f t="shared" si="53"/>
        <v>Inactive</v>
      </c>
      <c r="X316" s="44"/>
    </row>
    <row r="317" spans="1:24" ht="15" hidden="1" customHeight="1" x14ac:dyDescent="0.25">
      <c r="A317" s="128" t="e">
        <v>#VALUE!</v>
      </c>
      <c r="B317" s="129"/>
      <c r="C317" s="130" t="s">
        <v>1208</v>
      </c>
      <c r="D317" s="141">
        <v>1E-3</v>
      </c>
      <c r="E317" s="134">
        <f t="shared" si="60"/>
        <v>1E-3</v>
      </c>
      <c r="F317" s="134">
        <f>SUMIFS(ProductionLines!$H:$H,ProductionLines!$C:$C,'Daily Pork Products Stocks'!$B317,ProductionLines!$K:$K,'Daily Pork Products Stocks'!$A317,ProductionLines!$E:$E,"&lt;&gt;Intake")</f>
        <v>0</v>
      </c>
      <c r="G317" s="135"/>
      <c r="H317" s="134">
        <f>SUMIFS(ProductionLines!$H:$H,ProductionLines!$C:$C,'Daily Pork Products Stocks'!$B317,ProductionLines!$K:$K,'Daily Pork Products Stocks'!$A317,ProductionLines!$E:$E,"Intake")</f>
        <v>0</v>
      </c>
      <c r="I317" s="149"/>
      <c r="J317" s="149"/>
      <c r="K317" s="149"/>
      <c r="L317" s="153"/>
      <c r="M317" s="134">
        <f>SUMIFS(TransfersEntries!$F:$F,TransfersEntries!$B:$B,$B317,TransfersEntries!$L:$L,"&gt;="&amp;'Daily Pork Products Stocks'!A317+0.25,TransfersEntries!$L:$L,"&lt;="&amp;'Daily Pork Products Stocks'!A317+1.25,TransfersEntries!$D:$D,"2055")</f>
        <v>0</v>
      </c>
      <c r="N317" s="134">
        <f>SUMIFS(TransfersEntries!$F:$F,TransfersEntries!$B:$B,INDEX(ItemTable!$A:$A,MATCH('Daily Pork Products Stocks'!B317,ItemTable!$B:$B,0)),TransfersEntries!$L:$L,"&gt;="&amp;'Daily Pork Products Stocks'!A317+0.25,TransfersEntries!$L:$L,"&lt;="&amp;'Daily Pork Products Stocks'!A317+1.25,TransfersEntries!$D:$D,"3535")</f>
        <v>0</v>
      </c>
      <c r="O317" s="134">
        <f>SUMIFS(TransfersEntries!$F:$F,TransfersEntries!$B:$B,INDEX(ItemTable!$A:$A,MATCH('Daily Pork Products Stocks'!B317,ItemTable!$B:$B,0)),TransfersEntries!$L:$L,"&gt;="&amp;'Daily Pork Products Stocks'!A317+0.25,TransfersEntries!$L:$L,"&lt;="&amp;'Daily Pork Products Stocks'!A317+1.25,TransfersEntries!$D:$D,"3600")</f>
        <v>0</v>
      </c>
      <c r="P317" s="134">
        <f t="shared" si="61"/>
        <v>1E-3</v>
      </c>
      <c r="Q317" s="134">
        <f t="shared" si="62"/>
        <v>1E-3</v>
      </c>
      <c r="R317" s="149"/>
      <c r="S317" s="149"/>
      <c r="T317" s="134">
        <f>R317+S317+D317</f>
        <v>1E-3</v>
      </c>
      <c r="U317" s="134">
        <f t="shared" si="64"/>
        <v>0</v>
      </c>
      <c r="V317" s="134">
        <f t="shared" si="65"/>
        <v>0</v>
      </c>
      <c r="W317" s="51" t="str">
        <f t="shared" si="53"/>
        <v>Active</v>
      </c>
      <c r="X317" s="134"/>
    </row>
    <row r="318" spans="1:24" ht="15" hidden="1" customHeight="1" x14ac:dyDescent="0.25">
      <c r="A318" s="42" t="e">
        <v>#VALUE!</v>
      </c>
      <c r="B318" s="47" t="s">
        <v>1209</v>
      </c>
      <c r="C318" s="47" t="s">
        <v>1210</v>
      </c>
      <c r="D318" s="142"/>
      <c r="E318" s="44">
        <f t="shared" si="60"/>
        <v>0</v>
      </c>
      <c r="F318" s="44">
        <f>SUMIFS(ProductionLines!$H:$H,ProductionLines!$C:$C,'Daily Pork Products Stocks'!$B318,ProductionLines!$K:$K,'Daily Pork Products Stocks'!$A318,ProductionLines!$E:$E,"&lt;&gt;Intake")</f>
        <v>0</v>
      </c>
      <c r="G318" s="57"/>
      <c r="H318" s="44">
        <f>SUMIFS(ProductionLines!$H:$H,ProductionLines!$C:$C,'Daily Pork Products Stocks'!$B318,ProductionLines!$K:$K,'Daily Pork Products Stocks'!$A318,ProductionLines!$E:$E,"Intake")</f>
        <v>0</v>
      </c>
      <c r="I318" s="148"/>
      <c r="J318" s="148"/>
      <c r="K318" s="148"/>
      <c r="L318" s="152"/>
      <c r="M318" s="44">
        <f>SUMIFS(TransfersEntries!$F:$F,TransfersEntries!$B:$B,$B318,TransfersEntries!$L:$L,"&gt;="&amp;'Daily Pork Products Stocks'!A318+0.25,TransfersEntries!$L:$L,"&lt;="&amp;'Daily Pork Products Stocks'!A318+1.25,TransfersEntries!$D:$D,"2055")</f>
        <v>0</v>
      </c>
      <c r="N318" s="44">
        <f>SUMIFS(TransfersEntries!$F:$F,TransfersEntries!$B:$B,INDEX(ItemTable!$A:$A,MATCH('Daily Pork Products Stocks'!B318,ItemTable!$B:$B,0)),TransfersEntries!$L:$L,"&gt;="&amp;'Daily Pork Products Stocks'!A318+0.25,TransfersEntries!$L:$L,"&lt;="&amp;'Daily Pork Products Stocks'!A318+1.25,TransfersEntries!$D:$D,"3535")</f>
        <v>0</v>
      </c>
      <c r="O318" s="44">
        <f>SUMIFS(TransfersEntries!$F:$F,TransfersEntries!$B:$B,INDEX(ItemTable!$A:$A,MATCH('Daily Pork Products Stocks'!B318,ItemTable!$B:$B,0)),TransfersEntries!$L:$L,"&gt;="&amp;'Daily Pork Products Stocks'!A318+0.25,TransfersEntries!$L:$L,"&lt;="&amp;'Daily Pork Products Stocks'!A318+1.25,TransfersEntries!$D:$D,"3600")</f>
        <v>0</v>
      </c>
      <c r="P318" s="44">
        <f t="shared" si="61"/>
        <v>0</v>
      </c>
      <c r="Q318" s="44">
        <f t="shared" si="62"/>
        <v>0</v>
      </c>
      <c r="R318" s="148"/>
      <c r="S318" s="148"/>
      <c r="T318" s="44">
        <f t="shared" ref="T318:T334" si="67">R318+S318</f>
        <v>0</v>
      </c>
      <c r="U318" s="44">
        <f t="shared" si="64"/>
        <v>0</v>
      </c>
      <c r="V318" s="44">
        <f t="shared" si="65"/>
        <v>0</v>
      </c>
      <c r="W318" s="51" t="str">
        <f t="shared" si="53"/>
        <v>Inactive</v>
      </c>
      <c r="X318" s="44"/>
    </row>
    <row r="319" spans="1:24" ht="15" hidden="1" customHeight="1" x14ac:dyDescent="0.25">
      <c r="A319" s="42" t="e">
        <v>#VALUE!</v>
      </c>
      <c r="B319" s="47" t="s">
        <v>1211</v>
      </c>
      <c r="C319" s="47" t="s">
        <v>1212</v>
      </c>
      <c r="D319" s="142"/>
      <c r="E319" s="44">
        <f t="shared" si="60"/>
        <v>0</v>
      </c>
      <c r="F319" s="44">
        <f>SUMIFS(ProductionLines!$H:$H,ProductionLines!$C:$C,'Daily Pork Products Stocks'!$B319,ProductionLines!$K:$K,'Daily Pork Products Stocks'!$A319,ProductionLines!$E:$E,"&lt;&gt;Intake")</f>
        <v>0</v>
      </c>
      <c r="G319" s="57"/>
      <c r="H319" s="44">
        <f>SUMIFS(ProductionLines!$H:$H,ProductionLines!$C:$C,'Daily Pork Products Stocks'!$B319,ProductionLines!$K:$K,'Daily Pork Products Stocks'!$A319,ProductionLines!$E:$E,"Intake")</f>
        <v>0</v>
      </c>
      <c r="I319" s="148"/>
      <c r="J319" s="148"/>
      <c r="K319" s="148"/>
      <c r="L319" s="152"/>
      <c r="M319" s="44">
        <f>SUMIFS(TransfersEntries!$F:$F,TransfersEntries!$B:$B,$B319,TransfersEntries!$L:$L,"&gt;="&amp;'Daily Pork Products Stocks'!A319+0.25,TransfersEntries!$L:$L,"&lt;="&amp;'Daily Pork Products Stocks'!A319+1.25,TransfersEntries!$D:$D,"2055")</f>
        <v>0</v>
      </c>
      <c r="N319" s="44">
        <f>SUMIFS(TransfersEntries!$F:$F,TransfersEntries!$B:$B,INDEX(ItemTable!$A:$A,MATCH('Daily Pork Products Stocks'!B319,ItemTable!$B:$B,0)),TransfersEntries!$L:$L,"&gt;="&amp;'Daily Pork Products Stocks'!A319+0.25,TransfersEntries!$L:$L,"&lt;="&amp;'Daily Pork Products Stocks'!A319+1.25,TransfersEntries!$D:$D,"3535")</f>
        <v>0</v>
      </c>
      <c r="O319" s="44">
        <f>SUMIFS(TransfersEntries!$F:$F,TransfersEntries!$B:$B,INDEX(ItemTable!$A:$A,MATCH('Daily Pork Products Stocks'!B319,ItemTable!$B:$B,0)),TransfersEntries!$L:$L,"&gt;="&amp;'Daily Pork Products Stocks'!A319+0.25,TransfersEntries!$L:$L,"&lt;="&amp;'Daily Pork Products Stocks'!A319+1.25,TransfersEntries!$D:$D,"3600")</f>
        <v>0</v>
      </c>
      <c r="P319" s="44">
        <f t="shared" si="61"/>
        <v>0</v>
      </c>
      <c r="Q319" s="44">
        <f t="shared" si="62"/>
        <v>0</v>
      </c>
      <c r="R319" s="148"/>
      <c r="S319" s="148"/>
      <c r="T319" s="44">
        <f t="shared" si="67"/>
        <v>0</v>
      </c>
      <c r="U319" s="44">
        <f t="shared" si="64"/>
        <v>0</v>
      </c>
      <c r="V319" s="44">
        <f t="shared" si="65"/>
        <v>0</v>
      </c>
      <c r="W319" s="51" t="str">
        <f t="shared" si="53"/>
        <v>Inactive</v>
      </c>
      <c r="X319" s="44"/>
    </row>
    <row r="320" spans="1:24" ht="15" hidden="1" customHeight="1" x14ac:dyDescent="0.25">
      <c r="A320" s="42" t="e">
        <v>#VALUE!</v>
      </c>
      <c r="B320" s="47" t="s">
        <v>1213</v>
      </c>
      <c r="C320" s="47" t="s">
        <v>1214</v>
      </c>
      <c r="D320" s="142"/>
      <c r="E320" s="44">
        <f t="shared" si="60"/>
        <v>0</v>
      </c>
      <c r="F320" s="44">
        <f>SUMIFS(ProductionLines!$H:$H,ProductionLines!$C:$C,'Daily Pork Products Stocks'!$B320,ProductionLines!$K:$K,'Daily Pork Products Stocks'!$A320,ProductionLines!$E:$E,"&lt;&gt;Intake")</f>
        <v>0</v>
      </c>
      <c r="G320" s="57"/>
      <c r="H320" s="44">
        <f>SUMIFS(ProductionLines!$H:$H,ProductionLines!$C:$C,'Daily Pork Products Stocks'!$B320,ProductionLines!$K:$K,'Daily Pork Products Stocks'!$A320,ProductionLines!$E:$E,"Intake")</f>
        <v>0</v>
      </c>
      <c r="I320" s="148"/>
      <c r="J320" s="148"/>
      <c r="K320" s="148"/>
      <c r="L320" s="152"/>
      <c r="M320" s="44">
        <f>SUMIFS(TransfersEntries!$F:$F,TransfersEntries!$B:$B,$B320,TransfersEntries!$L:$L,"&gt;="&amp;'Daily Pork Products Stocks'!A320+0.25,TransfersEntries!$L:$L,"&lt;="&amp;'Daily Pork Products Stocks'!A320+1.25,TransfersEntries!$D:$D,"2055")</f>
        <v>0</v>
      </c>
      <c r="N320" s="44">
        <f>SUMIFS(TransfersEntries!$F:$F,TransfersEntries!$B:$B,INDEX(ItemTable!$A:$A,MATCH('Daily Pork Products Stocks'!B320,ItemTable!$B:$B,0)),TransfersEntries!$L:$L,"&gt;="&amp;'Daily Pork Products Stocks'!A320+0.25,TransfersEntries!$L:$L,"&lt;="&amp;'Daily Pork Products Stocks'!A320+1.25,TransfersEntries!$D:$D,"3535")</f>
        <v>0</v>
      </c>
      <c r="O320" s="44">
        <f>SUMIFS(TransfersEntries!$F:$F,TransfersEntries!$B:$B,INDEX(ItemTable!$A:$A,MATCH('Daily Pork Products Stocks'!B320,ItemTable!$B:$B,0)),TransfersEntries!$L:$L,"&gt;="&amp;'Daily Pork Products Stocks'!A320+0.25,TransfersEntries!$L:$L,"&lt;="&amp;'Daily Pork Products Stocks'!A320+1.25,TransfersEntries!$D:$D,"3600")</f>
        <v>0</v>
      </c>
      <c r="P320" s="44">
        <f t="shared" si="61"/>
        <v>0</v>
      </c>
      <c r="Q320" s="44">
        <f t="shared" si="62"/>
        <v>0</v>
      </c>
      <c r="R320" s="148"/>
      <c r="S320" s="148"/>
      <c r="T320" s="44">
        <f t="shared" si="67"/>
        <v>0</v>
      </c>
      <c r="U320" s="44">
        <f t="shared" si="64"/>
        <v>0</v>
      </c>
      <c r="V320" s="44">
        <f t="shared" si="65"/>
        <v>0</v>
      </c>
      <c r="W320" s="51" t="str">
        <f t="shared" si="53"/>
        <v>Inactive</v>
      </c>
      <c r="X320" s="44"/>
    </row>
    <row r="321" spans="1:24" ht="15" hidden="1" customHeight="1" x14ac:dyDescent="0.25">
      <c r="A321" s="42" t="e">
        <v>#VALUE!</v>
      </c>
      <c r="B321" s="47" t="s">
        <v>1215</v>
      </c>
      <c r="C321" s="47" t="s">
        <v>1216</v>
      </c>
      <c r="D321" s="142"/>
      <c r="E321" s="44">
        <f t="shared" si="60"/>
        <v>0</v>
      </c>
      <c r="F321" s="44">
        <f>SUMIFS(ProductionLines!$H:$H,ProductionLines!$C:$C,'Daily Pork Products Stocks'!$B321,ProductionLines!$K:$K,'Daily Pork Products Stocks'!$A321,ProductionLines!$E:$E,"&lt;&gt;Intake")</f>
        <v>0</v>
      </c>
      <c r="G321" s="57"/>
      <c r="H321" s="44">
        <f>SUMIFS(ProductionLines!$H:$H,ProductionLines!$C:$C,'Daily Pork Products Stocks'!$B321,ProductionLines!$K:$K,'Daily Pork Products Stocks'!$A321,ProductionLines!$E:$E,"Intake")</f>
        <v>0</v>
      </c>
      <c r="I321" s="148"/>
      <c r="J321" s="148"/>
      <c r="K321" s="148"/>
      <c r="L321" s="152"/>
      <c r="M321" s="44">
        <f>SUMIFS(TransfersEntries!$F:$F,TransfersEntries!$B:$B,$B321,TransfersEntries!$L:$L,"&gt;="&amp;'Daily Pork Products Stocks'!A321+0.25,TransfersEntries!$L:$L,"&lt;="&amp;'Daily Pork Products Stocks'!A321+1.25,TransfersEntries!$D:$D,"2055")</f>
        <v>0</v>
      </c>
      <c r="N321" s="44">
        <f>SUMIFS(TransfersEntries!$F:$F,TransfersEntries!$B:$B,INDEX(ItemTable!$A:$A,MATCH('Daily Pork Products Stocks'!B321,ItemTable!$B:$B,0)),TransfersEntries!$L:$L,"&gt;="&amp;'Daily Pork Products Stocks'!A321+0.25,TransfersEntries!$L:$L,"&lt;="&amp;'Daily Pork Products Stocks'!A321+1.25,TransfersEntries!$D:$D,"3535")</f>
        <v>0</v>
      </c>
      <c r="O321" s="44">
        <f>SUMIFS(TransfersEntries!$F:$F,TransfersEntries!$B:$B,INDEX(ItemTable!$A:$A,MATCH('Daily Pork Products Stocks'!B321,ItemTable!$B:$B,0)),TransfersEntries!$L:$L,"&gt;="&amp;'Daily Pork Products Stocks'!A321+0.25,TransfersEntries!$L:$L,"&lt;="&amp;'Daily Pork Products Stocks'!A321+1.25,TransfersEntries!$D:$D,"3600")</f>
        <v>0</v>
      </c>
      <c r="P321" s="44">
        <f t="shared" si="61"/>
        <v>0</v>
      </c>
      <c r="Q321" s="44">
        <f t="shared" si="62"/>
        <v>0</v>
      </c>
      <c r="R321" s="148"/>
      <c r="S321" s="148"/>
      <c r="T321" s="44">
        <f t="shared" si="67"/>
        <v>0</v>
      </c>
      <c r="U321" s="44">
        <f t="shared" si="64"/>
        <v>0</v>
      </c>
      <c r="V321" s="44">
        <f t="shared" si="65"/>
        <v>0</v>
      </c>
      <c r="W321" s="51" t="str">
        <f t="shared" si="53"/>
        <v>Inactive</v>
      </c>
      <c r="X321" s="44"/>
    </row>
    <row r="322" spans="1:24" ht="15" hidden="1" customHeight="1" x14ac:dyDescent="0.25">
      <c r="A322" s="42" t="e">
        <v>#VALUE!</v>
      </c>
      <c r="B322" s="47" t="s">
        <v>1217</v>
      </c>
      <c r="C322" s="47" t="s">
        <v>1218</v>
      </c>
      <c r="D322" s="142"/>
      <c r="E322" s="44">
        <f t="shared" si="60"/>
        <v>0</v>
      </c>
      <c r="F322" s="44">
        <f>SUMIFS(ProductionLines!$H:$H,ProductionLines!$C:$C,'Daily Pork Products Stocks'!$B322,ProductionLines!$K:$K,'Daily Pork Products Stocks'!$A322,ProductionLines!$E:$E,"&lt;&gt;Intake")</f>
        <v>0</v>
      </c>
      <c r="G322" s="57"/>
      <c r="H322" s="44">
        <f>SUMIFS(ProductionLines!$H:$H,ProductionLines!$C:$C,'Daily Pork Products Stocks'!$B322,ProductionLines!$K:$K,'Daily Pork Products Stocks'!$A322,ProductionLines!$E:$E,"Intake")</f>
        <v>0</v>
      </c>
      <c r="I322" s="148"/>
      <c r="J322" s="148"/>
      <c r="K322" s="148"/>
      <c r="L322" s="152"/>
      <c r="M322" s="44">
        <f>SUMIFS(TransfersEntries!$F:$F,TransfersEntries!$B:$B,$B322,TransfersEntries!$L:$L,"&gt;="&amp;'Daily Pork Products Stocks'!A322+0.25,TransfersEntries!$L:$L,"&lt;="&amp;'Daily Pork Products Stocks'!A322+1.25,TransfersEntries!$D:$D,"2055")</f>
        <v>0</v>
      </c>
      <c r="N322" s="44">
        <f>SUMIFS(TransfersEntries!$F:$F,TransfersEntries!$B:$B,INDEX(ItemTable!$A:$A,MATCH('Daily Pork Products Stocks'!B322,ItemTable!$B:$B,0)),TransfersEntries!$L:$L,"&gt;="&amp;'Daily Pork Products Stocks'!A322+0.25,TransfersEntries!$L:$L,"&lt;="&amp;'Daily Pork Products Stocks'!A322+1.25,TransfersEntries!$D:$D,"3535")</f>
        <v>0</v>
      </c>
      <c r="O322" s="44">
        <f>SUMIFS(TransfersEntries!$F:$F,TransfersEntries!$B:$B,INDEX(ItemTable!$A:$A,MATCH('Daily Pork Products Stocks'!B322,ItemTable!$B:$B,0)),TransfersEntries!$L:$L,"&gt;="&amp;'Daily Pork Products Stocks'!A322+0.25,TransfersEntries!$L:$L,"&lt;="&amp;'Daily Pork Products Stocks'!A322+1.25,TransfersEntries!$D:$D,"3600")</f>
        <v>0</v>
      </c>
      <c r="P322" s="44">
        <f t="shared" si="61"/>
        <v>0</v>
      </c>
      <c r="Q322" s="44">
        <f t="shared" si="62"/>
        <v>0</v>
      </c>
      <c r="R322" s="148"/>
      <c r="S322" s="148"/>
      <c r="T322" s="44">
        <f t="shared" si="67"/>
        <v>0</v>
      </c>
      <c r="U322" s="44">
        <f t="shared" si="64"/>
        <v>0</v>
      </c>
      <c r="V322" s="44">
        <f t="shared" si="65"/>
        <v>0</v>
      </c>
      <c r="W322" s="51" t="str">
        <f t="shared" si="53"/>
        <v>Inactive</v>
      </c>
      <c r="X322" s="44"/>
    </row>
    <row r="323" spans="1:24" ht="15" hidden="1" customHeight="1" x14ac:dyDescent="0.25">
      <c r="A323" s="42" t="e">
        <v>#VALUE!</v>
      </c>
      <c r="B323" s="47" t="s">
        <v>1219</v>
      </c>
      <c r="C323" s="47" t="s">
        <v>1220</v>
      </c>
      <c r="D323" s="142"/>
      <c r="E323" s="44">
        <f t="shared" si="60"/>
        <v>0</v>
      </c>
      <c r="F323" s="44">
        <f>SUMIFS(ProductionLines!$H:$H,ProductionLines!$C:$C,'Daily Pork Products Stocks'!$B323,ProductionLines!$K:$K,'Daily Pork Products Stocks'!$A323,ProductionLines!$E:$E,"&lt;&gt;Intake")</f>
        <v>0</v>
      </c>
      <c r="G323" s="57"/>
      <c r="H323" s="44">
        <f>SUMIFS(ProductionLines!$H:$H,ProductionLines!$C:$C,'Daily Pork Products Stocks'!$B323,ProductionLines!$K:$K,'Daily Pork Products Stocks'!$A323,ProductionLines!$E:$E,"Intake")</f>
        <v>0</v>
      </c>
      <c r="I323" s="148"/>
      <c r="J323" s="148"/>
      <c r="K323" s="148"/>
      <c r="L323" s="152"/>
      <c r="M323" s="44">
        <f>SUMIFS(TransfersEntries!$F:$F,TransfersEntries!$B:$B,$B323,TransfersEntries!$L:$L,"&gt;="&amp;'Daily Pork Products Stocks'!A323+0.25,TransfersEntries!$L:$L,"&lt;="&amp;'Daily Pork Products Stocks'!A323+1.25,TransfersEntries!$D:$D,"2055")</f>
        <v>0</v>
      </c>
      <c r="N323" s="44">
        <f>SUMIFS(TransfersEntries!$F:$F,TransfersEntries!$B:$B,INDEX(ItemTable!$A:$A,MATCH('Daily Pork Products Stocks'!B323,ItemTable!$B:$B,0)),TransfersEntries!$L:$L,"&gt;="&amp;'Daily Pork Products Stocks'!A323+0.25,TransfersEntries!$L:$L,"&lt;="&amp;'Daily Pork Products Stocks'!A323+1.25,TransfersEntries!$D:$D,"3535")</f>
        <v>0</v>
      </c>
      <c r="O323" s="44">
        <f>SUMIFS(TransfersEntries!$F:$F,TransfersEntries!$B:$B,INDEX(ItemTable!$A:$A,MATCH('Daily Pork Products Stocks'!B323,ItemTable!$B:$B,0)),TransfersEntries!$L:$L,"&gt;="&amp;'Daily Pork Products Stocks'!A323+0.25,TransfersEntries!$L:$L,"&lt;="&amp;'Daily Pork Products Stocks'!A323+1.25,TransfersEntries!$D:$D,"3600")</f>
        <v>0</v>
      </c>
      <c r="P323" s="44">
        <f t="shared" si="61"/>
        <v>0</v>
      </c>
      <c r="Q323" s="44">
        <f t="shared" si="62"/>
        <v>0</v>
      </c>
      <c r="R323" s="148"/>
      <c r="S323" s="148"/>
      <c r="T323" s="44">
        <f t="shared" si="67"/>
        <v>0</v>
      </c>
      <c r="U323" s="44">
        <f t="shared" si="64"/>
        <v>0</v>
      </c>
      <c r="V323" s="44">
        <f t="shared" si="65"/>
        <v>0</v>
      </c>
      <c r="W323" s="51" t="str">
        <f t="shared" si="53"/>
        <v>Inactive</v>
      </c>
      <c r="X323" s="44"/>
    </row>
    <row r="324" spans="1:24" ht="15" hidden="1" customHeight="1" x14ac:dyDescent="0.25">
      <c r="A324" s="42" t="e">
        <v>#VALUE!</v>
      </c>
      <c r="B324" s="47" t="s">
        <v>1221</v>
      </c>
      <c r="C324" s="47" t="s">
        <v>1222</v>
      </c>
      <c r="D324" s="142"/>
      <c r="E324" s="44">
        <f t="shared" si="60"/>
        <v>0</v>
      </c>
      <c r="F324" s="44">
        <f>SUMIFS(ProductionLines!$H:$H,ProductionLines!$C:$C,'Daily Pork Products Stocks'!$B324,ProductionLines!$K:$K,'Daily Pork Products Stocks'!$A324,ProductionLines!$E:$E,"&lt;&gt;Intake")</f>
        <v>0</v>
      </c>
      <c r="G324" s="57"/>
      <c r="H324" s="44">
        <f>SUMIFS(ProductionLines!$H:$H,ProductionLines!$C:$C,'Daily Pork Products Stocks'!$B324,ProductionLines!$K:$K,'Daily Pork Products Stocks'!$A324,ProductionLines!$E:$E,"Intake")</f>
        <v>0</v>
      </c>
      <c r="I324" s="148"/>
      <c r="J324" s="148"/>
      <c r="K324" s="148"/>
      <c r="L324" s="152"/>
      <c r="M324" s="44">
        <f>SUMIFS(TransfersEntries!$F:$F,TransfersEntries!$B:$B,$B324,TransfersEntries!$L:$L,"&gt;="&amp;'Daily Pork Products Stocks'!A324+0.25,TransfersEntries!$L:$L,"&lt;="&amp;'Daily Pork Products Stocks'!A324+1.25,TransfersEntries!$D:$D,"2055")</f>
        <v>0</v>
      </c>
      <c r="N324" s="44">
        <f>SUMIFS(TransfersEntries!$F:$F,TransfersEntries!$B:$B,INDEX(ItemTable!$A:$A,MATCH('Daily Pork Products Stocks'!B324,ItemTable!$B:$B,0)),TransfersEntries!$L:$L,"&gt;="&amp;'Daily Pork Products Stocks'!A324+0.25,TransfersEntries!$L:$L,"&lt;="&amp;'Daily Pork Products Stocks'!A324+1.25,TransfersEntries!$D:$D,"3535")</f>
        <v>0</v>
      </c>
      <c r="O324" s="44">
        <f>SUMIFS(TransfersEntries!$F:$F,TransfersEntries!$B:$B,INDEX(ItemTable!$A:$A,MATCH('Daily Pork Products Stocks'!B324,ItemTable!$B:$B,0)),TransfersEntries!$L:$L,"&gt;="&amp;'Daily Pork Products Stocks'!A324+0.25,TransfersEntries!$L:$L,"&lt;="&amp;'Daily Pork Products Stocks'!A324+1.25,TransfersEntries!$D:$D,"3600")</f>
        <v>0</v>
      </c>
      <c r="P324" s="44">
        <f t="shared" si="61"/>
        <v>0</v>
      </c>
      <c r="Q324" s="44">
        <f t="shared" si="62"/>
        <v>0</v>
      </c>
      <c r="R324" s="148"/>
      <c r="S324" s="148"/>
      <c r="T324" s="44">
        <f t="shared" si="67"/>
        <v>0</v>
      </c>
      <c r="U324" s="44">
        <f t="shared" si="64"/>
        <v>0</v>
      </c>
      <c r="V324" s="44">
        <f t="shared" si="65"/>
        <v>0</v>
      </c>
      <c r="W324" s="51" t="str">
        <f t="shared" si="53"/>
        <v>Inactive</v>
      </c>
      <c r="X324" s="44"/>
    </row>
    <row r="325" spans="1:24" ht="15" hidden="1" customHeight="1" x14ac:dyDescent="0.25">
      <c r="A325" s="42" t="e">
        <v>#VALUE!</v>
      </c>
      <c r="B325" s="45" t="s">
        <v>1223</v>
      </c>
      <c r="C325" s="45" t="s">
        <v>1224</v>
      </c>
      <c r="D325" s="142"/>
      <c r="E325" s="44">
        <f t="shared" si="60"/>
        <v>0</v>
      </c>
      <c r="F325" s="44">
        <f>SUMIFS(ProductionLines!$H:$H,ProductionLines!$C:$C,'Daily Pork Products Stocks'!$B325,ProductionLines!$K:$K,'Daily Pork Products Stocks'!$A325,ProductionLines!$E:$E,"&lt;&gt;Intake")</f>
        <v>0</v>
      </c>
      <c r="G325" s="57"/>
      <c r="H325" s="44">
        <f>SUMIFS(ProductionLines!$H:$H,ProductionLines!$C:$C,'Daily Pork Products Stocks'!$B325,ProductionLines!$K:$K,'Daily Pork Products Stocks'!$A325,ProductionLines!$E:$E,"Intake")</f>
        <v>0</v>
      </c>
      <c r="I325" s="148"/>
      <c r="J325" s="148"/>
      <c r="K325" s="148"/>
      <c r="L325" s="152"/>
      <c r="M325" s="44">
        <f>SUMIFS(TransfersEntries!$F:$F,TransfersEntries!$B:$B,$B325,TransfersEntries!$L:$L,"&gt;="&amp;'Daily Pork Products Stocks'!A325+0.25,TransfersEntries!$L:$L,"&lt;="&amp;'Daily Pork Products Stocks'!A325+1.25,TransfersEntries!$D:$D,"2055")</f>
        <v>0</v>
      </c>
      <c r="N325" s="44">
        <f>SUMIFS(TransfersEntries!$F:$F,TransfersEntries!$B:$B,INDEX(ItemTable!$A:$A,MATCH('Daily Pork Products Stocks'!B325,ItemTable!$B:$B,0)),TransfersEntries!$L:$L,"&gt;="&amp;'Daily Pork Products Stocks'!A325+0.25,TransfersEntries!$L:$L,"&lt;="&amp;'Daily Pork Products Stocks'!A325+1.25,TransfersEntries!$D:$D,"3535")</f>
        <v>0</v>
      </c>
      <c r="O325" s="44">
        <f>SUMIFS(TransfersEntries!$F:$F,TransfersEntries!$B:$B,INDEX(ItemTable!$A:$A,MATCH('Daily Pork Products Stocks'!B325,ItemTable!$B:$B,0)),TransfersEntries!$L:$L,"&gt;="&amp;'Daily Pork Products Stocks'!A325+0.25,TransfersEntries!$L:$L,"&lt;="&amp;'Daily Pork Products Stocks'!A325+1.25,TransfersEntries!$D:$D,"3600")</f>
        <v>0</v>
      </c>
      <c r="P325" s="44">
        <f t="shared" si="61"/>
        <v>0</v>
      </c>
      <c r="Q325" s="44">
        <f t="shared" si="62"/>
        <v>0</v>
      </c>
      <c r="R325" s="148"/>
      <c r="S325" s="148"/>
      <c r="T325" s="44">
        <f t="shared" si="67"/>
        <v>0</v>
      </c>
      <c r="U325" s="44">
        <f t="shared" si="64"/>
        <v>0</v>
      </c>
      <c r="V325" s="44">
        <f t="shared" si="65"/>
        <v>0</v>
      </c>
      <c r="W325" s="51" t="str">
        <f t="shared" si="53"/>
        <v>Inactive</v>
      </c>
      <c r="X325" s="44"/>
    </row>
    <row r="326" spans="1:24" ht="15" hidden="1" customHeight="1" x14ac:dyDescent="0.25">
      <c r="A326" s="42" t="e">
        <v>#VALUE!</v>
      </c>
      <c r="B326" s="45" t="s">
        <v>44</v>
      </c>
      <c r="C326" s="45" t="s">
        <v>1225</v>
      </c>
      <c r="D326" s="142"/>
      <c r="E326" s="44">
        <f t="shared" si="60"/>
        <v>0</v>
      </c>
      <c r="F326" s="44">
        <f>SUMIFS(ProductionLines!$H:$H,ProductionLines!$C:$C,'Daily Pork Products Stocks'!$B326,ProductionLines!$K:$K,'Daily Pork Products Stocks'!$A326,ProductionLines!$E:$E,"&lt;&gt;Intake")</f>
        <v>0</v>
      </c>
      <c r="G326" s="57"/>
      <c r="H326" s="44">
        <f>SUMIFS(ProductionLines!$H:$H,ProductionLines!$C:$C,'Daily Pork Products Stocks'!$B326,ProductionLines!$K:$K,'Daily Pork Products Stocks'!$A326,ProductionLines!$E:$E,"Intake")</f>
        <v>0</v>
      </c>
      <c r="I326" s="148"/>
      <c r="J326" s="148"/>
      <c r="K326" s="148"/>
      <c r="L326" s="152"/>
      <c r="M326" s="44">
        <f>SUMIFS(TransfersEntries!$F:$F,TransfersEntries!$B:$B,$B326,TransfersEntries!$L:$L,"&gt;="&amp;'Daily Pork Products Stocks'!A326+0.25,TransfersEntries!$L:$L,"&lt;="&amp;'Daily Pork Products Stocks'!A326+1.25,TransfersEntries!$D:$D,"2055")</f>
        <v>0</v>
      </c>
      <c r="N326" s="44">
        <f>SUMIFS(TransfersEntries!$F:$F,TransfersEntries!$B:$B,INDEX(ItemTable!$A:$A,MATCH('Daily Pork Products Stocks'!B326,ItemTable!$B:$B,0)),TransfersEntries!$L:$L,"&gt;="&amp;'Daily Pork Products Stocks'!A326+0.25,TransfersEntries!$L:$L,"&lt;="&amp;'Daily Pork Products Stocks'!A326+1.25,TransfersEntries!$D:$D,"3535")</f>
        <v>0</v>
      </c>
      <c r="O326" s="44">
        <f>SUMIFS(TransfersEntries!$F:$F,TransfersEntries!$B:$B,INDEX(ItemTable!$A:$A,MATCH('Daily Pork Products Stocks'!B326,ItemTable!$B:$B,0)),TransfersEntries!$L:$L,"&gt;="&amp;'Daily Pork Products Stocks'!A326+0.25,TransfersEntries!$L:$L,"&lt;="&amp;'Daily Pork Products Stocks'!A326+1.25,TransfersEntries!$D:$D,"3600")</f>
        <v>0</v>
      </c>
      <c r="P326" s="44">
        <f t="shared" si="61"/>
        <v>0</v>
      </c>
      <c r="Q326" s="44">
        <f t="shared" si="62"/>
        <v>0</v>
      </c>
      <c r="R326" s="148"/>
      <c r="S326" s="148"/>
      <c r="T326" s="44">
        <f t="shared" si="67"/>
        <v>0</v>
      </c>
      <c r="U326" s="44">
        <f t="shared" si="64"/>
        <v>0</v>
      </c>
      <c r="V326" s="44">
        <f t="shared" si="65"/>
        <v>0</v>
      </c>
      <c r="W326" s="51" t="str">
        <f t="shared" si="53"/>
        <v>Inactive</v>
      </c>
      <c r="X326" s="44"/>
    </row>
    <row r="327" spans="1:24" ht="15" hidden="1" customHeight="1" x14ac:dyDescent="0.25">
      <c r="A327" s="42" t="e">
        <v>#VALUE!</v>
      </c>
      <c r="B327" s="45" t="s">
        <v>1226</v>
      </c>
      <c r="C327" s="45" t="s">
        <v>1227</v>
      </c>
      <c r="D327" s="142"/>
      <c r="E327" s="44">
        <f t="shared" si="60"/>
        <v>0</v>
      </c>
      <c r="F327" s="44">
        <f>SUMIFS(ProductionLines!$H:$H,ProductionLines!$C:$C,'Daily Pork Products Stocks'!$B327,ProductionLines!$K:$K,'Daily Pork Products Stocks'!$A327,ProductionLines!$E:$E,"&lt;&gt;Intake")</f>
        <v>0</v>
      </c>
      <c r="G327" s="57"/>
      <c r="H327" s="44">
        <f>SUMIFS(ProductionLines!$H:$H,ProductionLines!$C:$C,'Daily Pork Products Stocks'!$B327,ProductionLines!$K:$K,'Daily Pork Products Stocks'!$A327,ProductionLines!$E:$E,"Intake")</f>
        <v>0</v>
      </c>
      <c r="I327" s="148"/>
      <c r="J327" s="148"/>
      <c r="K327" s="148"/>
      <c r="L327" s="152"/>
      <c r="M327" s="44">
        <f>SUMIFS(TransfersEntries!$F:$F,TransfersEntries!$B:$B,$B327,TransfersEntries!$L:$L,"&gt;="&amp;'Daily Pork Products Stocks'!A327+0.25,TransfersEntries!$L:$L,"&lt;="&amp;'Daily Pork Products Stocks'!A327+1.25,TransfersEntries!$D:$D,"2055")</f>
        <v>0</v>
      </c>
      <c r="N327" s="44">
        <f>SUMIFS(TransfersEntries!$F:$F,TransfersEntries!$B:$B,INDEX(ItemTable!$A:$A,MATCH('Daily Pork Products Stocks'!B327,ItemTable!$B:$B,0)),TransfersEntries!$L:$L,"&gt;="&amp;'Daily Pork Products Stocks'!A327+0.25,TransfersEntries!$L:$L,"&lt;="&amp;'Daily Pork Products Stocks'!A327+1.25,TransfersEntries!$D:$D,"3535")</f>
        <v>0</v>
      </c>
      <c r="O327" s="44">
        <f>SUMIFS(TransfersEntries!$F:$F,TransfersEntries!$B:$B,INDEX(ItemTable!$A:$A,MATCH('Daily Pork Products Stocks'!B327,ItemTable!$B:$B,0)),TransfersEntries!$L:$L,"&gt;="&amp;'Daily Pork Products Stocks'!A327+0.25,TransfersEntries!$L:$L,"&lt;="&amp;'Daily Pork Products Stocks'!A327+1.25,TransfersEntries!$D:$D,"3600")</f>
        <v>0</v>
      </c>
      <c r="P327" s="44">
        <f t="shared" si="61"/>
        <v>0</v>
      </c>
      <c r="Q327" s="44">
        <f t="shared" si="62"/>
        <v>0</v>
      </c>
      <c r="R327" s="148"/>
      <c r="S327" s="148"/>
      <c r="T327" s="44">
        <f t="shared" si="67"/>
        <v>0</v>
      </c>
      <c r="U327" s="44">
        <f t="shared" si="64"/>
        <v>0</v>
      </c>
      <c r="V327" s="44">
        <f t="shared" si="65"/>
        <v>0</v>
      </c>
      <c r="W327" s="51" t="str">
        <f t="shared" ref="W327:W390" si="68">IF(SUM(ABS(D327),ABS(E327),ABS(F327),ABS(G327),ABS(H327),ABS(I327),ABS(J327),ABS(K327),ABS(L327),ABS(M327),ABS(N327),ABS(O327),ABS(P327),ABS(Q327),ABS(R327),ABS(S327),ABS(T327))=0,"Inactive","Active")</f>
        <v>Inactive</v>
      </c>
      <c r="X327" s="44"/>
    </row>
    <row r="328" spans="1:24" ht="15" hidden="1" customHeight="1" x14ac:dyDescent="0.25">
      <c r="A328" s="42" t="e">
        <v>#VALUE!</v>
      </c>
      <c r="B328" s="45" t="s">
        <v>1228</v>
      </c>
      <c r="C328" s="45" t="s">
        <v>1229</v>
      </c>
      <c r="D328" s="142"/>
      <c r="E328" s="44">
        <f t="shared" si="60"/>
        <v>0</v>
      </c>
      <c r="F328" s="44">
        <f>SUMIFS(ProductionLines!$H:$H,ProductionLines!$C:$C,'Daily Pork Products Stocks'!$B328,ProductionLines!$K:$K,'Daily Pork Products Stocks'!$A328,ProductionLines!$E:$E,"&lt;&gt;Intake")</f>
        <v>0</v>
      </c>
      <c r="G328" s="57"/>
      <c r="H328" s="44">
        <f>SUMIFS(ProductionLines!$H:$H,ProductionLines!$C:$C,'Daily Pork Products Stocks'!$B328,ProductionLines!$K:$K,'Daily Pork Products Stocks'!$A328,ProductionLines!$E:$E,"Intake")</f>
        <v>0</v>
      </c>
      <c r="I328" s="148"/>
      <c r="J328" s="148"/>
      <c r="K328" s="148"/>
      <c r="L328" s="152"/>
      <c r="M328" s="44">
        <f>SUMIFS(TransfersEntries!$F:$F,TransfersEntries!$B:$B,$B328,TransfersEntries!$L:$L,"&gt;="&amp;'Daily Pork Products Stocks'!A328+0.25,TransfersEntries!$L:$L,"&lt;="&amp;'Daily Pork Products Stocks'!A328+1.25,TransfersEntries!$D:$D,"2055")</f>
        <v>0</v>
      </c>
      <c r="N328" s="44">
        <f>SUMIFS(TransfersEntries!$F:$F,TransfersEntries!$B:$B,INDEX(ItemTable!$A:$A,MATCH('Daily Pork Products Stocks'!B328,ItemTable!$B:$B,0)),TransfersEntries!$L:$L,"&gt;="&amp;'Daily Pork Products Stocks'!A328+0.25,TransfersEntries!$L:$L,"&lt;="&amp;'Daily Pork Products Stocks'!A328+1.25,TransfersEntries!$D:$D,"3535")</f>
        <v>0</v>
      </c>
      <c r="O328" s="44">
        <f>SUMIFS(TransfersEntries!$F:$F,TransfersEntries!$B:$B,INDEX(ItemTable!$A:$A,MATCH('Daily Pork Products Stocks'!B328,ItemTable!$B:$B,0)),TransfersEntries!$L:$L,"&gt;="&amp;'Daily Pork Products Stocks'!A328+0.25,TransfersEntries!$L:$L,"&lt;="&amp;'Daily Pork Products Stocks'!A328+1.25,TransfersEntries!$D:$D,"3600")</f>
        <v>0</v>
      </c>
      <c r="P328" s="44">
        <f t="shared" si="61"/>
        <v>0</v>
      </c>
      <c r="Q328" s="44">
        <f t="shared" si="62"/>
        <v>0</v>
      </c>
      <c r="R328" s="148"/>
      <c r="S328" s="148"/>
      <c r="T328" s="44">
        <f t="shared" si="67"/>
        <v>0</v>
      </c>
      <c r="U328" s="44">
        <f t="shared" si="64"/>
        <v>0</v>
      </c>
      <c r="V328" s="44">
        <f t="shared" si="65"/>
        <v>0</v>
      </c>
      <c r="W328" s="51" t="str">
        <f t="shared" si="68"/>
        <v>Inactive</v>
      </c>
      <c r="X328" s="44"/>
    </row>
    <row r="329" spans="1:24" ht="15" hidden="1" customHeight="1" x14ac:dyDescent="0.25">
      <c r="A329" s="42" t="e">
        <v>#VALUE!</v>
      </c>
      <c r="B329" s="45" t="s">
        <v>153</v>
      </c>
      <c r="C329" s="45" t="s">
        <v>1230</v>
      </c>
      <c r="D329" s="142"/>
      <c r="E329" s="44">
        <f t="shared" si="60"/>
        <v>0</v>
      </c>
      <c r="F329" s="44">
        <f>SUMIFS(ProductionLines!$H:$H,ProductionLines!$C:$C,'Daily Pork Products Stocks'!$B329,ProductionLines!$K:$K,'Daily Pork Products Stocks'!$A329,ProductionLines!$E:$E,"&lt;&gt;Intake")</f>
        <v>0</v>
      </c>
      <c r="G329" s="57"/>
      <c r="H329" s="44">
        <f>SUMIFS(ProductionLines!$H:$H,ProductionLines!$C:$C,'Daily Pork Products Stocks'!$B329,ProductionLines!$K:$K,'Daily Pork Products Stocks'!$A329,ProductionLines!$E:$E,"Intake")</f>
        <v>0</v>
      </c>
      <c r="I329" s="148"/>
      <c r="J329" s="148"/>
      <c r="K329" s="148"/>
      <c r="L329" s="152"/>
      <c r="M329" s="44">
        <f>SUMIFS(TransfersEntries!$F:$F,TransfersEntries!$B:$B,$B329,TransfersEntries!$L:$L,"&gt;="&amp;'Daily Pork Products Stocks'!A329+0.25,TransfersEntries!$L:$L,"&lt;="&amp;'Daily Pork Products Stocks'!A329+1.25,TransfersEntries!$D:$D,"2055")</f>
        <v>0</v>
      </c>
      <c r="N329" s="44">
        <f>SUMIFS(TransfersEntries!$F:$F,TransfersEntries!$B:$B,INDEX(ItemTable!$A:$A,MATCH('Daily Pork Products Stocks'!B329,ItemTable!$B:$B,0)),TransfersEntries!$L:$L,"&gt;="&amp;'Daily Pork Products Stocks'!A329+0.25,TransfersEntries!$L:$L,"&lt;="&amp;'Daily Pork Products Stocks'!A329+1.25,TransfersEntries!$D:$D,"3535")</f>
        <v>0</v>
      </c>
      <c r="O329" s="44">
        <f>SUMIFS(TransfersEntries!$F:$F,TransfersEntries!$B:$B,INDEX(ItemTable!$A:$A,MATCH('Daily Pork Products Stocks'!B329,ItemTable!$B:$B,0)),TransfersEntries!$L:$L,"&gt;="&amp;'Daily Pork Products Stocks'!A329+0.25,TransfersEntries!$L:$L,"&lt;="&amp;'Daily Pork Products Stocks'!A329+1.25,TransfersEntries!$D:$D,"3600")</f>
        <v>0</v>
      </c>
      <c r="P329" s="44">
        <f t="shared" si="61"/>
        <v>0</v>
      </c>
      <c r="Q329" s="44">
        <f t="shared" si="62"/>
        <v>0</v>
      </c>
      <c r="R329" s="148"/>
      <c r="S329" s="148"/>
      <c r="T329" s="44">
        <f t="shared" si="67"/>
        <v>0</v>
      </c>
      <c r="U329" s="44">
        <f t="shared" si="64"/>
        <v>0</v>
      </c>
      <c r="V329" s="44">
        <f t="shared" si="65"/>
        <v>0</v>
      </c>
      <c r="W329" s="51" t="str">
        <f t="shared" si="68"/>
        <v>Inactive</v>
      </c>
      <c r="X329" s="44"/>
    </row>
    <row r="330" spans="1:24" ht="15" hidden="1" customHeight="1" x14ac:dyDescent="0.25">
      <c r="A330" s="42" t="e">
        <v>#VALUE!</v>
      </c>
      <c r="B330" s="45" t="s">
        <v>1231</v>
      </c>
      <c r="C330" s="45" t="s">
        <v>1232</v>
      </c>
      <c r="D330" s="142"/>
      <c r="E330" s="44">
        <f t="shared" si="60"/>
        <v>0</v>
      </c>
      <c r="F330" s="44">
        <f>SUMIFS(ProductionLines!$H:$H,ProductionLines!$C:$C,'Daily Pork Products Stocks'!$B330,ProductionLines!$K:$K,'Daily Pork Products Stocks'!$A330,ProductionLines!$E:$E,"&lt;&gt;Intake")</f>
        <v>0</v>
      </c>
      <c r="G330" s="57"/>
      <c r="H330" s="44">
        <f>SUMIFS(ProductionLines!$H:$H,ProductionLines!$C:$C,'Daily Pork Products Stocks'!$B330,ProductionLines!$K:$K,'Daily Pork Products Stocks'!$A330,ProductionLines!$E:$E,"Intake")</f>
        <v>0</v>
      </c>
      <c r="I330" s="148"/>
      <c r="J330" s="148"/>
      <c r="K330" s="148"/>
      <c r="L330" s="152"/>
      <c r="M330" s="44">
        <f>SUMIFS(TransfersEntries!$F:$F,TransfersEntries!$B:$B,$B330,TransfersEntries!$L:$L,"&gt;="&amp;'Daily Pork Products Stocks'!A330+0.25,TransfersEntries!$L:$L,"&lt;="&amp;'Daily Pork Products Stocks'!A330+1.25,TransfersEntries!$D:$D,"2055")</f>
        <v>0</v>
      </c>
      <c r="N330" s="44">
        <f>SUMIFS(TransfersEntries!$F:$F,TransfersEntries!$B:$B,INDEX(ItemTable!$A:$A,MATCH('Daily Pork Products Stocks'!B330,ItemTable!$B:$B,0)),TransfersEntries!$L:$L,"&gt;="&amp;'Daily Pork Products Stocks'!A330+0.25,TransfersEntries!$L:$L,"&lt;="&amp;'Daily Pork Products Stocks'!A330+1.25,TransfersEntries!$D:$D,"3535")</f>
        <v>0</v>
      </c>
      <c r="O330" s="44">
        <f>SUMIFS(TransfersEntries!$F:$F,TransfersEntries!$B:$B,INDEX(ItemTable!$A:$A,MATCH('Daily Pork Products Stocks'!B330,ItemTable!$B:$B,0)),TransfersEntries!$L:$L,"&gt;="&amp;'Daily Pork Products Stocks'!A330+0.25,TransfersEntries!$L:$L,"&lt;="&amp;'Daily Pork Products Stocks'!A330+1.25,TransfersEntries!$D:$D,"3600")</f>
        <v>0</v>
      </c>
      <c r="P330" s="44">
        <f t="shared" si="61"/>
        <v>0</v>
      </c>
      <c r="Q330" s="44">
        <f t="shared" si="62"/>
        <v>0</v>
      </c>
      <c r="R330" s="148"/>
      <c r="S330" s="148"/>
      <c r="T330" s="44">
        <f t="shared" si="67"/>
        <v>0</v>
      </c>
      <c r="U330" s="44">
        <f t="shared" si="64"/>
        <v>0</v>
      </c>
      <c r="V330" s="44">
        <f t="shared" si="65"/>
        <v>0</v>
      </c>
      <c r="W330" s="51" t="str">
        <f t="shared" si="68"/>
        <v>Inactive</v>
      </c>
      <c r="X330" s="44"/>
    </row>
    <row r="331" spans="1:24" ht="15" hidden="1" customHeight="1" x14ac:dyDescent="0.25">
      <c r="A331" s="42" t="e">
        <v>#VALUE!</v>
      </c>
      <c r="B331" s="45" t="s">
        <v>1233</v>
      </c>
      <c r="C331" s="45" t="s">
        <v>1234</v>
      </c>
      <c r="D331" s="142"/>
      <c r="E331" s="44">
        <f t="shared" si="60"/>
        <v>0</v>
      </c>
      <c r="F331" s="44">
        <f>SUMIFS(ProductionLines!$H:$H,ProductionLines!$C:$C,'Daily Pork Products Stocks'!$B331,ProductionLines!$K:$K,'Daily Pork Products Stocks'!$A331,ProductionLines!$E:$E,"&lt;&gt;Intake")</f>
        <v>0</v>
      </c>
      <c r="G331" s="57"/>
      <c r="H331" s="44">
        <f>SUMIFS(ProductionLines!$H:$H,ProductionLines!$C:$C,'Daily Pork Products Stocks'!$B331,ProductionLines!$K:$K,'Daily Pork Products Stocks'!$A331,ProductionLines!$E:$E,"Intake")</f>
        <v>0</v>
      </c>
      <c r="I331" s="148"/>
      <c r="J331" s="148"/>
      <c r="K331" s="148"/>
      <c r="L331" s="152"/>
      <c r="M331" s="44">
        <f>SUMIFS(TransfersEntries!$F:$F,TransfersEntries!$B:$B,$B331,TransfersEntries!$L:$L,"&gt;="&amp;'Daily Pork Products Stocks'!A331+0.25,TransfersEntries!$L:$L,"&lt;="&amp;'Daily Pork Products Stocks'!A331+1.25,TransfersEntries!$D:$D,"2055")</f>
        <v>0</v>
      </c>
      <c r="N331" s="44">
        <f>SUMIFS(TransfersEntries!$F:$F,TransfersEntries!$B:$B,INDEX(ItemTable!$A:$A,MATCH('Daily Pork Products Stocks'!B331,ItemTable!$B:$B,0)),TransfersEntries!$L:$L,"&gt;="&amp;'Daily Pork Products Stocks'!A331+0.25,TransfersEntries!$L:$L,"&lt;="&amp;'Daily Pork Products Stocks'!A331+1.25,TransfersEntries!$D:$D,"3535")</f>
        <v>0</v>
      </c>
      <c r="O331" s="44">
        <f>SUMIFS(TransfersEntries!$F:$F,TransfersEntries!$B:$B,INDEX(ItemTable!$A:$A,MATCH('Daily Pork Products Stocks'!B331,ItemTable!$B:$B,0)),TransfersEntries!$L:$L,"&gt;="&amp;'Daily Pork Products Stocks'!A331+0.25,TransfersEntries!$L:$L,"&lt;="&amp;'Daily Pork Products Stocks'!A331+1.25,TransfersEntries!$D:$D,"3600")</f>
        <v>0</v>
      </c>
      <c r="P331" s="44">
        <f t="shared" si="61"/>
        <v>0</v>
      </c>
      <c r="Q331" s="44">
        <f t="shared" si="62"/>
        <v>0</v>
      </c>
      <c r="R331" s="148"/>
      <c r="S331" s="148"/>
      <c r="T331" s="44">
        <f t="shared" si="67"/>
        <v>0</v>
      </c>
      <c r="U331" s="44">
        <f t="shared" si="64"/>
        <v>0</v>
      </c>
      <c r="V331" s="44">
        <f t="shared" si="65"/>
        <v>0</v>
      </c>
      <c r="W331" s="51" t="str">
        <f t="shared" si="68"/>
        <v>Inactive</v>
      </c>
      <c r="X331" s="44"/>
    </row>
    <row r="332" spans="1:24" ht="15" hidden="1" customHeight="1" x14ac:dyDescent="0.25">
      <c r="A332" s="42" t="e">
        <v>#VALUE!</v>
      </c>
      <c r="B332" s="45" t="s">
        <v>1235</v>
      </c>
      <c r="C332" s="45" t="s">
        <v>1236</v>
      </c>
      <c r="D332" s="142"/>
      <c r="E332" s="44">
        <f t="shared" si="60"/>
        <v>0</v>
      </c>
      <c r="F332" s="44">
        <f>SUMIFS(ProductionLines!$H:$H,ProductionLines!$C:$C,'Daily Pork Products Stocks'!$B332,ProductionLines!$K:$K,'Daily Pork Products Stocks'!$A332,ProductionLines!$E:$E,"&lt;&gt;Intake")</f>
        <v>0</v>
      </c>
      <c r="G332" s="57"/>
      <c r="H332" s="44">
        <f>SUMIFS(ProductionLines!$H:$H,ProductionLines!$C:$C,'Daily Pork Products Stocks'!$B332,ProductionLines!$K:$K,'Daily Pork Products Stocks'!$A332,ProductionLines!$E:$E,"Intake")</f>
        <v>0</v>
      </c>
      <c r="I332" s="148"/>
      <c r="J332" s="148"/>
      <c r="K332" s="148"/>
      <c r="L332" s="152"/>
      <c r="M332" s="44">
        <f>SUMIFS(TransfersEntries!$F:$F,TransfersEntries!$B:$B,$B332,TransfersEntries!$L:$L,"&gt;="&amp;'Daily Pork Products Stocks'!A332+0.25,TransfersEntries!$L:$L,"&lt;="&amp;'Daily Pork Products Stocks'!A332+1.25,TransfersEntries!$D:$D,"2055")</f>
        <v>0</v>
      </c>
      <c r="N332" s="44">
        <f>SUMIFS(TransfersEntries!$F:$F,TransfersEntries!$B:$B,INDEX(ItemTable!$A:$A,MATCH('Daily Pork Products Stocks'!B332,ItemTable!$B:$B,0)),TransfersEntries!$L:$L,"&gt;="&amp;'Daily Pork Products Stocks'!A332+0.25,TransfersEntries!$L:$L,"&lt;="&amp;'Daily Pork Products Stocks'!A332+1.25,TransfersEntries!$D:$D,"3535")</f>
        <v>0</v>
      </c>
      <c r="O332" s="44">
        <f>SUMIFS(TransfersEntries!$F:$F,TransfersEntries!$B:$B,INDEX(ItemTable!$A:$A,MATCH('Daily Pork Products Stocks'!B332,ItemTable!$B:$B,0)),TransfersEntries!$L:$L,"&gt;="&amp;'Daily Pork Products Stocks'!A332+0.25,TransfersEntries!$L:$L,"&lt;="&amp;'Daily Pork Products Stocks'!A332+1.25,TransfersEntries!$D:$D,"3600")</f>
        <v>0</v>
      </c>
      <c r="P332" s="44">
        <f t="shared" si="61"/>
        <v>0</v>
      </c>
      <c r="Q332" s="44">
        <f t="shared" si="62"/>
        <v>0</v>
      </c>
      <c r="R332" s="148"/>
      <c r="S332" s="148"/>
      <c r="T332" s="44">
        <f t="shared" si="67"/>
        <v>0</v>
      </c>
      <c r="U332" s="44">
        <f t="shared" si="64"/>
        <v>0</v>
      </c>
      <c r="V332" s="44">
        <f t="shared" si="65"/>
        <v>0</v>
      </c>
      <c r="W332" s="51" t="str">
        <f t="shared" si="68"/>
        <v>Inactive</v>
      </c>
      <c r="X332" s="44"/>
    </row>
    <row r="333" spans="1:24" ht="15" hidden="1" customHeight="1" x14ac:dyDescent="0.25">
      <c r="A333" s="42" t="e">
        <v>#VALUE!</v>
      </c>
      <c r="B333" s="45" t="s">
        <v>1237</v>
      </c>
      <c r="C333" s="45" t="s">
        <v>1238</v>
      </c>
      <c r="D333" s="142"/>
      <c r="E333" s="44">
        <f t="shared" si="60"/>
        <v>0</v>
      </c>
      <c r="F333" s="44">
        <f>SUMIFS(ProductionLines!$H:$H,ProductionLines!$C:$C,'Daily Pork Products Stocks'!$B333,ProductionLines!$K:$K,'Daily Pork Products Stocks'!$A333,ProductionLines!$E:$E,"&lt;&gt;Intake")</f>
        <v>0</v>
      </c>
      <c r="G333" s="57"/>
      <c r="H333" s="44">
        <f>SUMIFS(ProductionLines!$H:$H,ProductionLines!$C:$C,'Daily Pork Products Stocks'!$B333,ProductionLines!$K:$K,'Daily Pork Products Stocks'!$A333,ProductionLines!$E:$E,"Intake")</f>
        <v>0</v>
      </c>
      <c r="I333" s="148"/>
      <c r="J333" s="148"/>
      <c r="K333" s="148"/>
      <c r="L333" s="152"/>
      <c r="M333" s="44">
        <f>SUMIFS(TransfersEntries!$F:$F,TransfersEntries!$B:$B,$B333,TransfersEntries!$L:$L,"&gt;="&amp;'Daily Pork Products Stocks'!A333+0.25,TransfersEntries!$L:$L,"&lt;="&amp;'Daily Pork Products Stocks'!A333+1.25,TransfersEntries!$D:$D,"2055")</f>
        <v>0</v>
      </c>
      <c r="N333" s="44">
        <f>SUMIFS(TransfersEntries!$F:$F,TransfersEntries!$B:$B,INDEX(ItemTable!$A:$A,MATCH('Daily Pork Products Stocks'!B333,ItemTable!$B:$B,0)),TransfersEntries!$L:$L,"&gt;="&amp;'Daily Pork Products Stocks'!A333+0.25,TransfersEntries!$L:$L,"&lt;="&amp;'Daily Pork Products Stocks'!A333+1.25,TransfersEntries!$D:$D,"3535")</f>
        <v>0</v>
      </c>
      <c r="O333" s="44">
        <f>SUMIFS(TransfersEntries!$F:$F,TransfersEntries!$B:$B,INDEX(ItemTable!$A:$A,MATCH('Daily Pork Products Stocks'!B333,ItemTable!$B:$B,0)),TransfersEntries!$L:$L,"&gt;="&amp;'Daily Pork Products Stocks'!A333+0.25,TransfersEntries!$L:$L,"&lt;="&amp;'Daily Pork Products Stocks'!A333+1.25,TransfersEntries!$D:$D,"3600")</f>
        <v>0</v>
      </c>
      <c r="P333" s="44">
        <f t="shared" si="61"/>
        <v>0</v>
      </c>
      <c r="Q333" s="44">
        <f t="shared" si="62"/>
        <v>0</v>
      </c>
      <c r="R333" s="148"/>
      <c r="S333" s="148"/>
      <c r="T333" s="44">
        <f t="shared" si="67"/>
        <v>0</v>
      </c>
      <c r="U333" s="44">
        <f t="shared" si="64"/>
        <v>0</v>
      </c>
      <c r="V333" s="44">
        <f t="shared" si="65"/>
        <v>0</v>
      </c>
      <c r="W333" s="51" t="str">
        <f t="shared" si="68"/>
        <v>Inactive</v>
      </c>
      <c r="X333" s="44"/>
    </row>
    <row r="334" spans="1:24" ht="15" hidden="1" customHeight="1" x14ac:dyDescent="0.25">
      <c r="A334" s="42" t="e">
        <v>#VALUE!</v>
      </c>
      <c r="B334" s="45" t="s">
        <v>1239</v>
      </c>
      <c r="C334" s="45" t="s">
        <v>1240</v>
      </c>
      <c r="D334" s="142"/>
      <c r="E334" s="44">
        <f t="shared" si="60"/>
        <v>0</v>
      </c>
      <c r="F334" s="44">
        <f>SUMIFS(ProductionLines!$H:$H,ProductionLines!$C:$C,'Daily Pork Products Stocks'!$B334,ProductionLines!$K:$K,'Daily Pork Products Stocks'!$A334,ProductionLines!$E:$E,"&lt;&gt;Intake")</f>
        <v>0</v>
      </c>
      <c r="G334" s="57"/>
      <c r="H334" s="44">
        <f>SUMIFS(ProductionLines!$H:$H,ProductionLines!$C:$C,'Daily Pork Products Stocks'!$B334,ProductionLines!$K:$K,'Daily Pork Products Stocks'!$A334,ProductionLines!$E:$E,"Intake")</f>
        <v>0</v>
      </c>
      <c r="I334" s="148"/>
      <c r="J334" s="148"/>
      <c r="K334" s="148"/>
      <c r="L334" s="152"/>
      <c r="M334" s="44">
        <f>SUMIFS(TransfersEntries!$F:$F,TransfersEntries!$B:$B,$B334,TransfersEntries!$L:$L,"&gt;="&amp;'Daily Pork Products Stocks'!A334+0.25,TransfersEntries!$L:$L,"&lt;="&amp;'Daily Pork Products Stocks'!A334+1.25,TransfersEntries!$D:$D,"2055")</f>
        <v>0</v>
      </c>
      <c r="N334" s="44">
        <f>SUMIFS(TransfersEntries!$F:$F,TransfersEntries!$B:$B,INDEX(ItemTable!$A:$A,MATCH('Daily Pork Products Stocks'!B334,ItemTable!$B:$B,0)),TransfersEntries!$L:$L,"&gt;="&amp;'Daily Pork Products Stocks'!A334+0.25,TransfersEntries!$L:$L,"&lt;="&amp;'Daily Pork Products Stocks'!A334+1.25,TransfersEntries!$D:$D,"3535")</f>
        <v>0</v>
      </c>
      <c r="O334" s="44">
        <f>SUMIFS(TransfersEntries!$F:$F,TransfersEntries!$B:$B,INDEX(ItemTable!$A:$A,MATCH('Daily Pork Products Stocks'!B334,ItemTable!$B:$B,0)),TransfersEntries!$L:$L,"&gt;="&amp;'Daily Pork Products Stocks'!A334+0.25,TransfersEntries!$L:$L,"&lt;="&amp;'Daily Pork Products Stocks'!A334+1.25,TransfersEntries!$D:$D,"3600")</f>
        <v>0</v>
      </c>
      <c r="P334" s="44">
        <f t="shared" si="61"/>
        <v>0</v>
      </c>
      <c r="Q334" s="44">
        <f t="shared" si="62"/>
        <v>0</v>
      </c>
      <c r="R334" s="148"/>
      <c r="S334" s="148"/>
      <c r="T334" s="44">
        <f t="shared" si="67"/>
        <v>0</v>
      </c>
      <c r="U334" s="44">
        <f t="shared" si="64"/>
        <v>0</v>
      </c>
      <c r="V334" s="44">
        <f t="shared" si="65"/>
        <v>0</v>
      </c>
      <c r="W334" s="51" t="str">
        <f t="shared" si="68"/>
        <v>Inactive</v>
      </c>
      <c r="X334" s="44"/>
    </row>
    <row r="335" spans="1:24" ht="15" hidden="1" customHeight="1" x14ac:dyDescent="0.25">
      <c r="A335" s="128" t="e">
        <v>#VALUE!</v>
      </c>
      <c r="B335" s="129"/>
      <c r="C335" s="130" t="s">
        <v>1241</v>
      </c>
      <c r="D335" s="141">
        <v>1E-3</v>
      </c>
      <c r="E335" s="134">
        <f t="shared" si="60"/>
        <v>1E-3</v>
      </c>
      <c r="F335" s="134">
        <f>SUMIFS(ProductionLines!$H:$H,ProductionLines!$C:$C,'Daily Pork Products Stocks'!$B335,ProductionLines!$K:$K,'Daily Pork Products Stocks'!$A335,ProductionLines!$E:$E,"&lt;&gt;Intake")</f>
        <v>0</v>
      </c>
      <c r="G335" s="135"/>
      <c r="H335" s="134">
        <f>SUMIFS(ProductionLines!$H:$H,ProductionLines!$C:$C,'Daily Pork Products Stocks'!$B335,ProductionLines!$K:$K,'Daily Pork Products Stocks'!$A335,ProductionLines!$E:$E,"Intake")</f>
        <v>0</v>
      </c>
      <c r="I335" s="149"/>
      <c r="J335" s="149"/>
      <c r="K335" s="149"/>
      <c r="L335" s="153"/>
      <c r="M335" s="134">
        <f>SUMIFS(TransfersEntries!$F:$F,TransfersEntries!$B:$B,$B335,TransfersEntries!$L:$L,"&gt;="&amp;'Daily Pork Products Stocks'!A335+0.25,TransfersEntries!$L:$L,"&lt;="&amp;'Daily Pork Products Stocks'!A335+1.25,TransfersEntries!$D:$D,"2055")</f>
        <v>0</v>
      </c>
      <c r="N335" s="134">
        <f>SUMIFS(TransfersEntries!$F:$F,TransfersEntries!$B:$B,INDEX(ItemTable!$A:$A,MATCH('Daily Pork Products Stocks'!B335,ItemTable!$B:$B,0)),TransfersEntries!$L:$L,"&gt;="&amp;'Daily Pork Products Stocks'!A335+0.25,TransfersEntries!$L:$L,"&lt;="&amp;'Daily Pork Products Stocks'!A335+1.25,TransfersEntries!$D:$D,"3535")</f>
        <v>0</v>
      </c>
      <c r="O335" s="134">
        <f>SUMIFS(TransfersEntries!$F:$F,TransfersEntries!$B:$B,INDEX(ItemTable!$A:$A,MATCH('Daily Pork Products Stocks'!B335,ItemTable!$B:$B,0)),TransfersEntries!$L:$L,"&gt;="&amp;'Daily Pork Products Stocks'!A335+0.25,TransfersEntries!$L:$L,"&lt;="&amp;'Daily Pork Products Stocks'!A335+1.25,TransfersEntries!$D:$D,"3600")</f>
        <v>0</v>
      </c>
      <c r="P335" s="134">
        <f t="shared" si="61"/>
        <v>1E-3</v>
      </c>
      <c r="Q335" s="134">
        <f t="shared" si="62"/>
        <v>1E-3</v>
      </c>
      <c r="R335" s="149"/>
      <c r="S335" s="149"/>
      <c r="T335" s="134">
        <f>R335+S335+D335</f>
        <v>1E-3</v>
      </c>
      <c r="U335" s="134">
        <f t="shared" si="64"/>
        <v>0</v>
      </c>
      <c r="V335" s="134">
        <f t="shared" si="65"/>
        <v>0</v>
      </c>
      <c r="W335" s="51" t="str">
        <f t="shared" si="68"/>
        <v>Active</v>
      </c>
      <c r="X335" s="134"/>
    </row>
    <row r="336" spans="1:24" ht="15" hidden="1" customHeight="1" x14ac:dyDescent="0.25">
      <c r="A336" s="42" t="e">
        <v>#VALUE!</v>
      </c>
      <c r="B336" s="45" t="s">
        <v>1242</v>
      </c>
      <c r="C336" s="45" t="s">
        <v>1243</v>
      </c>
      <c r="D336" s="142"/>
      <c r="E336" s="44">
        <f t="shared" si="60"/>
        <v>0</v>
      </c>
      <c r="F336" s="44">
        <f>SUMIFS(ProductionLines!$H:$H,ProductionLines!$C:$C,'Daily Pork Products Stocks'!$B336,ProductionLines!$K:$K,'Daily Pork Products Stocks'!$A336,ProductionLines!$E:$E,"&lt;&gt;Intake")</f>
        <v>0</v>
      </c>
      <c r="G336" s="57"/>
      <c r="H336" s="44">
        <f>SUMIFS(ProductionLines!$H:$H,ProductionLines!$C:$C,'Daily Pork Products Stocks'!$B336,ProductionLines!$K:$K,'Daily Pork Products Stocks'!$A336,ProductionLines!$E:$E,"Intake")</f>
        <v>0</v>
      </c>
      <c r="I336" s="148"/>
      <c r="J336" s="148"/>
      <c r="K336" s="148"/>
      <c r="L336" s="152"/>
      <c r="M336" s="44">
        <f>SUMIFS(TransfersEntries!$F:$F,TransfersEntries!$B:$B,$B336,TransfersEntries!$L:$L,"&gt;="&amp;'Daily Pork Products Stocks'!A336+0.25,TransfersEntries!$L:$L,"&lt;="&amp;'Daily Pork Products Stocks'!A336+1.25,TransfersEntries!$D:$D,"2055")</f>
        <v>0</v>
      </c>
      <c r="N336" s="44">
        <f>SUMIFS(TransfersEntries!$F:$F,TransfersEntries!$B:$B,INDEX(ItemTable!$A:$A,MATCH('Daily Pork Products Stocks'!B336,ItemTable!$B:$B,0)),TransfersEntries!$L:$L,"&gt;="&amp;'Daily Pork Products Stocks'!A336+0.25,TransfersEntries!$L:$L,"&lt;="&amp;'Daily Pork Products Stocks'!A336+1.25,TransfersEntries!$D:$D,"3535")</f>
        <v>0</v>
      </c>
      <c r="O336" s="44">
        <f>SUMIFS(TransfersEntries!$F:$F,TransfersEntries!$B:$B,INDEX(ItemTable!$A:$A,MATCH('Daily Pork Products Stocks'!B336,ItemTable!$B:$B,0)),TransfersEntries!$L:$L,"&gt;="&amp;'Daily Pork Products Stocks'!A336+0.25,TransfersEntries!$L:$L,"&lt;="&amp;'Daily Pork Products Stocks'!A336+1.25,TransfersEntries!$D:$D,"3600")</f>
        <v>0</v>
      </c>
      <c r="P336" s="44">
        <f t="shared" si="61"/>
        <v>0</v>
      </c>
      <c r="Q336" s="44">
        <f t="shared" si="62"/>
        <v>0</v>
      </c>
      <c r="R336" s="148"/>
      <c r="S336" s="148"/>
      <c r="T336" s="44">
        <f t="shared" ref="T336:T347" si="69">R336+S336</f>
        <v>0</v>
      </c>
      <c r="U336" s="44">
        <f t="shared" si="64"/>
        <v>0</v>
      </c>
      <c r="V336" s="44">
        <f t="shared" si="65"/>
        <v>0</v>
      </c>
      <c r="W336" s="51" t="str">
        <f t="shared" si="68"/>
        <v>Inactive</v>
      </c>
      <c r="X336" s="44"/>
    </row>
    <row r="337" spans="1:24" ht="15" hidden="1" customHeight="1" x14ac:dyDescent="0.25">
      <c r="A337" s="42" t="e">
        <v>#VALUE!</v>
      </c>
      <c r="B337" s="45" t="s">
        <v>1244</v>
      </c>
      <c r="C337" s="45" t="s">
        <v>1245</v>
      </c>
      <c r="D337" s="142"/>
      <c r="E337" s="44">
        <f t="shared" si="60"/>
        <v>0</v>
      </c>
      <c r="F337" s="44">
        <f>SUMIFS(ProductionLines!$H:$H,ProductionLines!$C:$C,'Daily Pork Products Stocks'!$B337,ProductionLines!$K:$K,'Daily Pork Products Stocks'!$A337,ProductionLines!$E:$E,"&lt;&gt;Intake")</f>
        <v>0</v>
      </c>
      <c r="G337" s="57"/>
      <c r="H337" s="44">
        <f>SUMIFS(ProductionLines!$H:$H,ProductionLines!$C:$C,'Daily Pork Products Stocks'!$B337,ProductionLines!$K:$K,'Daily Pork Products Stocks'!$A337,ProductionLines!$E:$E,"Intake")</f>
        <v>0</v>
      </c>
      <c r="I337" s="148"/>
      <c r="J337" s="148"/>
      <c r="K337" s="148"/>
      <c r="L337" s="152"/>
      <c r="M337" s="44">
        <f>SUMIFS(TransfersEntries!$F:$F,TransfersEntries!$B:$B,$B337,TransfersEntries!$L:$L,"&gt;="&amp;'Daily Pork Products Stocks'!A337+0.25,TransfersEntries!$L:$L,"&lt;="&amp;'Daily Pork Products Stocks'!A337+1.25,TransfersEntries!$D:$D,"2055")</f>
        <v>0</v>
      </c>
      <c r="N337" s="44">
        <f>SUMIFS(TransfersEntries!$F:$F,TransfersEntries!$B:$B,INDEX(ItemTable!$A:$A,MATCH('Daily Pork Products Stocks'!B337,ItemTable!$B:$B,0)),TransfersEntries!$L:$L,"&gt;="&amp;'Daily Pork Products Stocks'!A337+0.25,TransfersEntries!$L:$L,"&lt;="&amp;'Daily Pork Products Stocks'!A337+1.25,TransfersEntries!$D:$D,"3535")</f>
        <v>0</v>
      </c>
      <c r="O337" s="44">
        <f>SUMIFS(TransfersEntries!$F:$F,TransfersEntries!$B:$B,INDEX(ItemTable!$A:$A,MATCH('Daily Pork Products Stocks'!B337,ItemTable!$B:$B,0)),TransfersEntries!$L:$L,"&gt;="&amp;'Daily Pork Products Stocks'!A337+0.25,TransfersEntries!$L:$L,"&lt;="&amp;'Daily Pork Products Stocks'!A337+1.25,TransfersEntries!$D:$D,"3600")</f>
        <v>0</v>
      </c>
      <c r="P337" s="44">
        <f t="shared" si="61"/>
        <v>0</v>
      </c>
      <c r="Q337" s="44">
        <f t="shared" si="62"/>
        <v>0</v>
      </c>
      <c r="R337" s="148"/>
      <c r="S337" s="148"/>
      <c r="T337" s="44">
        <f t="shared" si="69"/>
        <v>0</v>
      </c>
      <c r="U337" s="44">
        <f t="shared" si="64"/>
        <v>0</v>
      </c>
      <c r="V337" s="44">
        <f t="shared" si="65"/>
        <v>0</v>
      </c>
      <c r="W337" s="51" t="str">
        <f t="shared" si="68"/>
        <v>Inactive</v>
      </c>
      <c r="X337" s="44"/>
    </row>
    <row r="338" spans="1:24" ht="15" hidden="1" customHeight="1" x14ac:dyDescent="0.25">
      <c r="A338" s="42" t="e">
        <v>#VALUE!</v>
      </c>
      <c r="B338" s="45" t="s">
        <v>144</v>
      </c>
      <c r="C338" s="45" t="s">
        <v>1246</v>
      </c>
      <c r="D338" s="142"/>
      <c r="E338" s="44">
        <f t="shared" si="60"/>
        <v>0</v>
      </c>
      <c r="F338" s="44">
        <f>SUMIFS(ProductionLines!$H:$H,ProductionLines!$C:$C,'Daily Pork Products Stocks'!$B338,ProductionLines!$K:$K,'Daily Pork Products Stocks'!$A338,ProductionLines!$E:$E,"&lt;&gt;Intake")</f>
        <v>0</v>
      </c>
      <c r="G338" s="57"/>
      <c r="H338" s="44">
        <f>SUMIFS(ProductionLines!$H:$H,ProductionLines!$C:$C,'Daily Pork Products Stocks'!$B338,ProductionLines!$K:$K,'Daily Pork Products Stocks'!$A338,ProductionLines!$E:$E,"Intake")</f>
        <v>0</v>
      </c>
      <c r="I338" s="148"/>
      <c r="J338" s="148"/>
      <c r="K338" s="148"/>
      <c r="L338" s="152"/>
      <c r="M338" s="44">
        <f>SUMIFS(TransfersEntries!$F:$F,TransfersEntries!$B:$B,$B338,TransfersEntries!$L:$L,"&gt;="&amp;'Daily Pork Products Stocks'!A338+0.25,TransfersEntries!$L:$L,"&lt;="&amp;'Daily Pork Products Stocks'!A338+1.25,TransfersEntries!$D:$D,"2055")</f>
        <v>0</v>
      </c>
      <c r="N338" s="44">
        <f>SUMIFS(TransfersEntries!$F:$F,TransfersEntries!$B:$B,INDEX(ItemTable!$A:$A,MATCH('Daily Pork Products Stocks'!B338,ItemTable!$B:$B,0)),TransfersEntries!$L:$L,"&gt;="&amp;'Daily Pork Products Stocks'!A338+0.25,TransfersEntries!$L:$L,"&lt;="&amp;'Daily Pork Products Stocks'!A338+1.25,TransfersEntries!$D:$D,"3535")</f>
        <v>0</v>
      </c>
      <c r="O338" s="44">
        <f>SUMIFS(TransfersEntries!$F:$F,TransfersEntries!$B:$B,INDEX(ItemTable!$A:$A,MATCH('Daily Pork Products Stocks'!B338,ItemTable!$B:$B,0)),TransfersEntries!$L:$L,"&gt;="&amp;'Daily Pork Products Stocks'!A338+0.25,TransfersEntries!$L:$L,"&lt;="&amp;'Daily Pork Products Stocks'!A338+1.25,TransfersEntries!$D:$D,"3600")</f>
        <v>0</v>
      </c>
      <c r="P338" s="44">
        <f t="shared" si="61"/>
        <v>0</v>
      </c>
      <c r="Q338" s="44">
        <f t="shared" si="62"/>
        <v>0</v>
      </c>
      <c r="R338" s="148"/>
      <c r="S338" s="148"/>
      <c r="T338" s="44">
        <f t="shared" si="69"/>
        <v>0</v>
      </c>
      <c r="U338" s="44">
        <f t="shared" si="64"/>
        <v>0</v>
      </c>
      <c r="V338" s="44">
        <f t="shared" si="65"/>
        <v>0</v>
      </c>
      <c r="W338" s="51" t="str">
        <f t="shared" si="68"/>
        <v>Inactive</v>
      </c>
      <c r="X338" s="44"/>
    </row>
    <row r="339" spans="1:24" ht="15" hidden="1" customHeight="1" x14ac:dyDescent="0.25">
      <c r="A339" s="42" t="e">
        <v>#VALUE!</v>
      </c>
      <c r="B339" s="45" t="s">
        <v>1247</v>
      </c>
      <c r="C339" s="45" t="s">
        <v>1248</v>
      </c>
      <c r="D339" s="142"/>
      <c r="E339" s="44">
        <f t="shared" si="60"/>
        <v>0</v>
      </c>
      <c r="F339" s="44">
        <f>SUMIFS(ProductionLines!$H:$H,ProductionLines!$C:$C,'Daily Pork Products Stocks'!$B339,ProductionLines!$K:$K,'Daily Pork Products Stocks'!$A339,ProductionLines!$E:$E,"&lt;&gt;Intake")</f>
        <v>0</v>
      </c>
      <c r="G339" s="57"/>
      <c r="H339" s="44">
        <f>SUMIFS(ProductionLines!$H:$H,ProductionLines!$C:$C,'Daily Pork Products Stocks'!$B339,ProductionLines!$K:$K,'Daily Pork Products Stocks'!$A339,ProductionLines!$E:$E,"Intake")</f>
        <v>0</v>
      </c>
      <c r="I339" s="148"/>
      <c r="J339" s="148"/>
      <c r="K339" s="148"/>
      <c r="L339" s="152"/>
      <c r="M339" s="44">
        <f>SUMIFS(TransfersEntries!$F:$F,TransfersEntries!$B:$B,$B339,TransfersEntries!$L:$L,"&gt;="&amp;'Daily Pork Products Stocks'!A339+0.25,TransfersEntries!$L:$L,"&lt;="&amp;'Daily Pork Products Stocks'!A339+1.25,TransfersEntries!$D:$D,"2055")</f>
        <v>0</v>
      </c>
      <c r="N339" s="44">
        <f>SUMIFS(TransfersEntries!$F:$F,TransfersEntries!$B:$B,INDEX(ItemTable!$A:$A,MATCH('Daily Pork Products Stocks'!B339,ItemTable!$B:$B,0)),TransfersEntries!$L:$L,"&gt;="&amp;'Daily Pork Products Stocks'!A339+0.25,TransfersEntries!$L:$L,"&lt;="&amp;'Daily Pork Products Stocks'!A339+1.25,TransfersEntries!$D:$D,"3535")</f>
        <v>0</v>
      </c>
      <c r="O339" s="44">
        <f>SUMIFS(TransfersEntries!$F:$F,TransfersEntries!$B:$B,INDEX(ItemTable!$A:$A,MATCH('Daily Pork Products Stocks'!B339,ItemTable!$B:$B,0)),TransfersEntries!$L:$L,"&gt;="&amp;'Daily Pork Products Stocks'!A339+0.25,TransfersEntries!$L:$L,"&lt;="&amp;'Daily Pork Products Stocks'!A339+1.25,TransfersEntries!$D:$D,"3600")</f>
        <v>0</v>
      </c>
      <c r="P339" s="44">
        <f t="shared" si="61"/>
        <v>0</v>
      </c>
      <c r="Q339" s="44">
        <f t="shared" si="62"/>
        <v>0</v>
      </c>
      <c r="R339" s="148"/>
      <c r="S339" s="148"/>
      <c r="T339" s="44">
        <f t="shared" si="69"/>
        <v>0</v>
      </c>
      <c r="U339" s="44">
        <f t="shared" si="64"/>
        <v>0</v>
      </c>
      <c r="V339" s="44">
        <f t="shared" si="65"/>
        <v>0</v>
      </c>
      <c r="W339" s="51" t="str">
        <f t="shared" si="68"/>
        <v>Inactive</v>
      </c>
      <c r="X339" s="44"/>
    </row>
    <row r="340" spans="1:24" ht="15" hidden="1" customHeight="1" x14ac:dyDescent="0.25">
      <c r="A340" s="42" t="e">
        <v>#VALUE!</v>
      </c>
      <c r="B340" s="45" t="s">
        <v>1249</v>
      </c>
      <c r="C340" s="45" t="s">
        <v>1250</v>
      </c>
      <c r="D340" s="142"/>
      <c r="E340" s="44">
        <f t="shared" si="60"/>
        <v>0</v>
      </c>
      <c r="F340" s="44">
        <f>SUMIFS(ProductionLines!$H:$H,ProductionLines!$C:$C,'Daily Pork Products Stocks'!$B340,ProductionLines!$K:$K,'Daily Pork Products Stocks'!$A340,ProductionLines!$E:$E,"&lt;&gt;Intake")</f>
        <v>0</v>
      </c>
      <c r="G340" s="57"/>
      <c r="H340" s="44">
        <f>SUMIFS(ProductionLines!$H:$H,ProductionLines!$C:$C,'Daily Pork Products Stocks'!$B340,ProductionLines!$K:$K,'Daily Pork Products Stocks'!$A340,ProductionLines!$E:$E,"Intake")</f>
        <v>0</v>
      </c>
      <c r="I340" s="148"/>
      <c r="J340" s="148"/>
      <c r="K340" s="148"/>
      <c r="L340" s="152"/>
      <c r="M340" s="44">
        <f>SUMIFS(TransfersEntries!$F:$F,TransfersEntries!$B:$B,$B340,TransfersEntries!$L:$L,"&gt;="&amp;'Daily Pork Products Stocks'!A340+0.25,TransfersEntries!$L:$L,"&lt;="&amp;'Daily Pork Products Stocks'!A340+1.25,TransfersEntries!$D:$D,"2055")</f>
        <v>0</v>
      </c>
      <c r="N340" s="44">
        <f>SUMIFS(TransfersEntries!$F:$F,TransfersEntries!$B:$B,INDEX(ItemTable!$A:$A,MATCH('Daily Pork Products Stocks'!B340,ItemTable!$B:$B,0)),TransfersEntries!$L:$L,"&gt;="&amp;'Daily Pork Products Stocks'!A340+0.25,TransfersEntries!$L:$L,"&lt;="&amp;'Daily Pork Products Stocks'!A340+1.25,TransfersEntries!$D:$D,"3535")</f>
        <v>0</v>
      </c>
      <c r="O340" s="44">
        <f>SUMIFS(TransfersEntries!$F:$F,TransfersEntries!$B:$B,INDEX(ItemTable!$A:$A,MATCH('Daily Pork Products Stocks'!B340,ItemTable!$B:$B,0)),TransfersEntries!$L:$L,"&gt;="&amp;'Daily Pork Products Stocks'!A340+0.25,TransfersEntries!$L:$L,"&lt;="&amp;'Daily Pork Products Stocks'!A340+1.25,TransfersEntries!$D:$D,"3600")</f>
        <v>0</v>
      </c>
      <c r="P340" s="44">
        <f t="shared" si="61"/>
        <v>0</v>
      </c>
      <c r="Q340" s="44">
        <f t="shared" si="62"/>
        <v>0</v>
      </c>
      <c r="R340" s="148"/>
      <c r="S340" s="148"/>
      <c r="T340" s="44">
        <f t="shared" si="69"/>
        <v>0</v>
      </c>
      <c r="U340" s="44">
        <f t="shared" si="64"/>
        <v>0</v>
      </c>
      <c r="V340" s="44">
        <f t="shared" si="65"/>
        <v>0</v>
      </c>
      <c r="W340" s="51" t="str">
        <f t="shared" si="68"/>
        <v>Inactive</v>
      </c>
      <c r="X340" s="44"/>
    </row>
    <row r="341" spans="1:24" ht="15" hidden="1" customHeight="1" x14ac:dyDescent="0.25">
      <c r="A341" s="42" t="e">
        <v>#VALUE!</v>
      </c>
      <c r="B341" s="45" t="s">
        <v>1251</v>
      </c>
      <c r="C341" s="45" t="s">
        <v>1252</v>
      </c>
      <c r="D341" s="142"/>
      <c r="E341" s="44">
        <f t="shared" si="60"/>
        <v>0</v>
      </c>
      <c r="F341" s="44">
        <f>SUMIFS(ProductionLines!$H:$H,ProductionLines!$C:$C,'Daily Pork Products Stocks'!$B341,ProductionLines!$K:$K,'Daily Pork Products Stocks'!$A341,ProductionLines!$E:$E,"&lt;&gt;Intake")</f>
        <v>0</v>
      </c>
      <c r="G341" s="57"/>
      <c r="H341" s="44">
        <f>SUMIFS(ProductionLines!$H:$H,ProductionLines!$C:$C,'Daily Pork Products Stocks'!$B341,ProductionLines!$K:$K,'Daily Pork Products Stocks'!$A341,ProductionLines!$E:$E,"Intake")</f>
        <v>0</v>
      </c>
      <c r="I341" s="148"/>
      <c r="J341" s="148"/>
      <c r="K341" s="148"/>
      <c r="L341" s="152"/>
      <c r="M341" s="44">
        <f>SUMIFS(TransfersEntries!$F:$F,TransfersEntries!$B:$B,$B341,TransfersEntries!$L:$L,"&gt;="&amp;'Daily Pork Products Stocks'!A341+0.25,TransfersEntries!$L:$L,"&lt;="&amp;'Daily Pork Products Stocks'!A341+1.25,TransfersEntries!$D:$D,"2055")</f>
        <v>0</v>
      </c>
      <c r="N341" s="44">
        <f>SUMIFS(TransfersEntries!$F:$F,TransfersEntries!$B:$B,INDEX(ItemTable!$A:$A,MATCH('Daily Pork Products Stocks'!B341,ItemTable!$B:$B,0)),TransfersEntries!$L:$L,"&gt;="&amp;'Daily Pork Products Stocks'!A341+0.25,TransfersEntries!$L:$L,"&lt;="&amp;'Daily Pork Products Stocks'!A341+1.25,TransfersEntries!$D:$D,"3535")</f>
        <v>0</v>
      </c>
      <c r="O341" s="44">
        <f>SUMIFS(TransfersEntries!$F:$F,TransfersEntries!$B:$B,INDEX(ItemTable!$A:$A,MATCH('Daily Pork Products Stocks'!B341,ItemTable!$B:$B,0)),TransfersEntries!$L:$L,"&gt;="&amp;'Daily Pork Products Stocks'!A341+0.25,TransfersEntries!$L:$L,"&lt;="&amp;'Daily Pork Products Stocks'!A341+1.25,TransfersEntries!$D:$D,"3600")</f>
        <v>0</v>
      </c>
      <c r="P341" s="44">
        <f t="shared" si="61"/>
        <v>0</v>
      </c>
      <c r="Q341" s="44">
        <f t="shared" si="62"/>
        <v>0</v>
      </c>
      <c r="R341" s="148"/>
      <c r="S341" s="148"/>
      <c r="T341" s="44">
        <f t="shared" si="69"/>
        <v>0</v>
      </c>
      <c r="U341" s="44">
        <f t="shared" si="64"/>
        <v>0</v>
      </c>
      <c r="V341" s="44">
        <f t="shared" si="65"/>
        <v>0</v>
      </c>
      <c r="W341" s="51" t="str">
        <f t="shared" si="68"/>
        <v>Inactive</v>
      </c>
      <c r="X341" s="44"/>
    </row>
    <row r="342" spans="1:24" ht="15" hidden="1" customHeight="1" x14ac:dyDescent="0.25">
      <c r="A342" s="42" t="e">
        <v>#VALUE!</v>
      </c>
      <c r="B342" s="45" t="s">
        <v>1253</v>
      </c>
      <c r="C342" s="45" t="s">
        <v>1254</v>
      </c>
      <c r="D342" s="142"/>
      <c r="E342" s="44">
        <f t="shared" si="60"/>
        <v>0</v>
      </c>
      <c r="F342" s="44">
        <f>SUMIFS(ProductionLines!$H:$H,ProductionLines!$C:$C,'Daily Pork Products Stocks'!$B342,ProductionLines!$K:$K,'Daily Pork Products Stocks'!$A342,ProductionLines!$E:$E,"&lt;&gt;Intake")</f>
        <v>0</v>
      </c>
      <c r="G342" s="57"/>
      <c r="H342" s="44">
        <f>SUMIFS(ProductionLines!$H:$H,ProductionLines!$C:$C,'Daily Pork Products Stocks'!$B342,ProductionLines!$K:$K,'Daily Pork Products Stocks'!$A342,ProductionLines!$E:$E,"Intake")</f>
        <v>0</v>
      </c>
      <c r="I342" s="148"/>
      <c r="J342" s="148"/>
      <c r="K342" s="148"/>
      <c r="L342" s="152"/>
      <c r="M342" s="44">
        <f>SUMIFS(TransfersEntries!$F:$F,TransfersEntries!$B:$B,$B342,TransfersEntries!$L:$L,"&gt;="&amp;'Daily Pork Products Stocks'!A342+0.25,TransfersEntries!$L:$L,"&lt;="&amp;'Daily Pork Products Stocks'!A342+1.25,TransfersEntries!$D:$D,"2055")</f>
        <v>0</v>
      </c>
      <c r="N342" s="44">
        <f>SUMIFS(TransfersEntries!$F:$F,TransfersEntries!$B:$B,INDEX(ItemTable!$A:$A,MATCH('Daily Pork Products Stocks'!B342,ItemTable!$B:$B,0)),TransfersEntries!$L:$L,"&gt;="&amp;'Daily Pork Products Stocks'!A342+0.25,TransfersEntries!$L:$L,"&lt;="&amp;'Daily Pork Products Stocks'!A342+1.25,TransfersEntries!$D:$D,"3535")</f>
        <v>0</v>
      </c>
      <c r="O342" s="44">
        <f>SUMIFS(TransfersEntries!$F:$F,TransfersEntries!$B:$B,INDEX(ItemTable!$A:$A,MATCH('Daily Pork Products Stocks'!B342,ItemTable!$B:$B,0)),TransfersEntries!$L:$L,"&gt;="&amp;'Daily Pork Products Stocks'!A342+0.25,TransfersEntries!$L:$L,"&lt;="&amp;'Daily Pork Products Stocks'!A342+1.25,TransfersEntries!$D:$D,"3600")</f>
        <v>0</v>
      </c>
      <c r="P342" s="44">
        <f t="shared" si="61"/>
        <v>0</v>
      </c>
      <c r="Q342" s="44">
        <f t="shared" si="62"/>
        <v>0</v>
      </c>
      <c r="R342" s="148"/>
      <c r="S342" s="148"/>
      <c r="T342" s="44">
        <f t="shared" si="69"/>
        <v>0</v>
      </c>
      <c r="U342" s="44">
        <f t="shared" si="64"/>
        <v>0</v>
      </c>
      <c r="V342" s="44">
        <f t="shared" si="65"/>
        <v>0</v>
      </c>
      <c r="W342" s="51" t="str">
        <f t="shared" si="68"/>
        <v>Inactive</v>
      </c>
      <c r="X342" s="44"/>
    </row>
    <row r="343" spans="1:24" ht="15" hidden="1" customHeight="1" x14ac:dyDescent="0.25">
      <c r="A343" s="42" t="e">
        <v>#VALUE!</v>
      </c>
      <c r="B343" s="45" t="s">
        <v>1255</v>
      </c>
      <c r="C343" s="45" t="s">
        <v>1256</v>
      </c>
      <c r="D343" s="142"/>
      <c r="E343" s="44">
        <f t="shared" si="60"/>
        <v>0</v>
      </c>
      <c r="F343" s="44">
        <f>SUMIFS(ProductionLines!$H:$H,ProductionLines!$C:$C,'Daily Pork Products Stocks'!$B343,ProductionLines!$K:$K,'Daily Pork Products Stocks'!$A343,ProductionLines!$E:$E,"&lt;&gt;Intake")</f>
        <v>0</v>
      </c>
      <c r="G343" s="57"/>
      <c r="H343" s="44">
        <f>SUMIFS(ProductionLines!$H:$H,ProductionLines!$C:$C,'Daily Pork Products Stocks'!$B343,ProductionLines!$K:$K,'Daily Pork Products Stocks'!$A343,ProductionLines!$E:$E,"Intake")</f>
        <v>0</v>
      </c>
      <c r="I343" s="148"/>
      <c r="J343" s="148"/>
      <c r="K343" s="148"/>
      <c r="L343" s="152"/>
      <c r="M343" s="44">
        <f>SUMIFS(TransfersEntries!$F:$F,TransfersEntries!$B:$B,$B343,TransfersEntries!$L:$L,"&gt;="&amp;'Daily Pork Products Stocks'!A343+0.25,TransfersEntries!$L:$L,"&lt;="&amp;'Daily Pork Products Stocks'!A343+1.25,TransfersEntries!$D:$D,"2055")</f>
        <v>0</v>
      </c>
      <c r="N343" s="44">
        <f>SUMIFS(TransfersEntries!$F:$F,TransfersEntries!$B:$B,INDEX(ItemTable!$A:$A,MATCH('Daily Pork Products Stocks'!B343,ItemTable!$B:$B,0)),TransfersEntries!$L:$L,"&gt;="&amp;'Daily Pork Products Stocks'!A343+0.25,TransfersEntries!$L:$L,"&lt;="&amp;'Daily Pork Products Stocks'!A343+1.25,TransfersEntries!$D:$D,"3535")</f>
        <v>0</v>
      </c>
      <c r="O343" s="44">
        <f>SUMIFS(TransfersEntries!$F:$F,TransfersEntries!$B:$B,INDEX(ItemTable!$A:$A,MATCH('Daily Pork Products Stocks'!B343,ItemTable!$B:$B,0)),TransfersEntries!$L:$L,"&gt;="&amp;'Daily Pork Products Stocks'!A343+0.25,TransfersEntries!$L:$L,"&lt;="&amp;'Daily Pork Products Stocks'!A343+1.25,TransfersEntries!$D:$D,"3600")</f>
        <v>0</v>
      </c>
      <c r="P343" s="44">
        <f t="shared" si="61"/>
        <v>0</v>
      </c>
      <c r="Q343" s="44">
        <f t="shared" si="62"/>
        <v>0</v>
      </c>
      <c r="R343" s="148"/>
      <c r="S343" s="148"/>
      <c r="T343" s="44">
        <f t="shared" si="69"/>
        <v>0</v>
      </c>
      <c r="U343" s="44">
        <f t="shared" si="64"/>
        <v>0</v>
      </c>
      <c r="V343" s="44">
        <f t="shared" si="65"/>
        <v>0</v>
      </c>
      <c r="W343" s="51" t="str">
        <f t="shared" si="68"/>
        <v>Inactive</v>
      </c>
      <c r="X343" s="44"/>
    </row>
    <row r="344" spans="1:24" ht="15" hidden="1" customHeight="1" x14ac:dyDescent="0.25">
      <c r="A344" s="42" t="e">
        <v>#VALUE!</v>
      </c>
      <c r="B344" s="45" t="s">
        <v>1257</v>
      </c>
      <c r="C344" s="45" t="s">
        <v>1258</v>
      </c>
      <c r="D344" s="142"/>
      <c r="E344" s="44">
        <f t="shared" si="60"/>
        <v>0</v>
      </c>
      <c r="F344" s="44">
        <f>SUMIFS(ProductionLines!$H:$H,ProductionLines!$C:$C,'Daily Pork Products Stocks'!$B344,ProductionLines!$K:$K,'Daily Pork Products Stocks'!$A344,ProductionLines!$E:$E,"&lt;&gt;Intake")</f>
        <v>0</v>
      </c>
      <c r="G344" s="57"/>
      <c r="H344" s="44">
        <f>SUMIFS(ProductionLines!$H:$H,ProductionLines!$C:$C,'Daily Pork Products Stocks'!$B344,ProductionLines!$K:$K,'Daily Pork Products Stocks'!$A344,ProductionLines!$E:$E,"Intake")</f>
        <v>0</v>
      </c>
      <c r="I344" s="148"/>
      <c r="J344" s="148"/>
      <c r="K344" s="148"/>
      <c r="L344" s="152"/>
      <c r="M344" s="44">
        <f>SUMIFS(TransfersEntries!$F:$F,TransfersEntries!$B:$B,$B344,TransfersEntries!$L:$L,"&gt;="&amp;'Daily Pork Products Stocks'!A344+0.25,TransfersEntries!$L:$L,"&lt;="&amp;'Daily Pork Products Stocks'!A344+1.25,TransfersEntries!$D:$D,"2055")</f>
        <v>0</v>
      </c>
      <c r="N344" s="44">
        <f>SUMIFS(TransfersEntries!$F:$F,TransfersEntries!$B:$B,INDEX(ItemTable!$A:$A,MATCH('Daily Pork Products Stocks'!B344,ItemTable!$B:$B,0)),TransfersEntries!$L:$L,"&gt;="&amp;'Daily Pork Products Stocks'!A344+0.25,TransfersEntries!$L:$L,"&lt;="&amp;'Daily Pork Products Stocks'!A344+1.25,TransfersEntries!$D:$D,"3535")</f>
        <v>0</v>
      </c>
      <c r="O344" s="44">
        <f>SUMIFS(TransfersEntries!$F:$F,TransfersEntries!$B:$B,INDEX(ItemTable!$A:$A,MATCH('Daily Pork Products Stocks'!B344,ItemTable!$B:$B,0)),TransfersEntries!$L:$L,"&gt;="&amp;'Daily Pork Products Stocks'!A344+0.25,TransfersEntries!$L:$L,"&lt;="&amp;'Daily Pork Products Stocks'!A344+1.25,TransfersEntries!$D:$D,"3600")</f>
        <v>0</v>
      </c>
      <c r="P344" s="44">
        <f t="shared" si="61"/>
        <v>0</v>
      </c>
      <c r="Q344" s="44">
        <f t="shared" si="62"/>
        <v>0</v>
      </c>
      <c r="R344" s="148"/>
      <c r="S344" s="148"/>
      <c r="T344" s="44">
        <f t="shared" si="69"/>
        <v>0</v>
      </c>
      <c r="U344" s="44">
        <f t="shared" si="64"/>
        <v>0</v>
      </c>
      <c r="V344" s="44">
        <f t="shared" si="65"/>
        <v>0</v>
      </c>
      <c r="W344" s="51" t="str">
        <f t="shared" si="68"/>
        <v>Inactive</v>
      </c>
      <c r="X344" s="44"/>
    </row>
    <row r="345" spans="1:24" ht="15" hidden="1" customHeight="1" x14ac:dyDescent="0.25">
      <c r="A345" s="42" t="e">
        <v>#VALUE!</v>
      </c>
      <c r="B345" s="45" t="s">
        <v>174</v>
      </c>
      <c r="C345" s="45" t="s">
        <v>1259</v>
      </c>
      <c r="D345" s="142"/>
      <c r="E345" s="44">
        <f t="shared" si="60"/>
        <v>0</v>
      </c>
      <c r="F345" s="44">
        <f>SUMIFS(ProductionLines!$H:$H,ProductionLines!$C:$C,'Daily Pork Products Stocks'!$B345,ProductionLines!$K:$K,'Daily Pork Products Stocks'!$A345,ProductionLines!$E:$E,"&lt;&gt;Intake")</f>
        <v>0</v>
      </c>
      <c r="G345" s="57"/>
      <c r="H345" s="44">
        <f>SUMIFS(ProductionLines!$H:$H,ProductionLines!$C:$C,'Daily Pork Products Stocks'!$B345,ProductionLines!$K:$K,'Daily Pork Products Stocks'!$A345,ProductionLines!$E:$E,"Intake")</f>
        <v>0</v>
      </c>
      <c r="I345" s="148"/>
      <c r="J345" s="148"/>
      <c r="K345" s="148"/>
      <c r="L345" s="152"/>
      <c r="M345" s="44">
        <f>SUMIFS(TransfersEntries!$F:$F,TransfersEntries!$B:$B,$B345,TransfersEntries!$L:$L,"&gt;="&amp;'Daily Pork Products Stocks'!A345+0.25,TransfersEntries!$L:$L,"&lt;="&amp;'Daily Pork Products Stocks'!A345+1.25,TransfersEntries!$D:$D,"2055")</f>
        <v>0</v>
      </c>
      <c r="N345" s="44">
        <f>SUMIFS(TransfersEntries!$F:$F,TransfersEntries!$B:$B,INDEX(ItemTable!$A:$A,MATCH('Daily Pork Products Stocks'!B345,ItemTable!$B:$B,0)),TransfersEntries!$L:$L,"&gt;="&amp;'Daily Pork Products Stocks'!A345+0.25,TransfersEntries!$L:$L,"&lt;="&amp;'Daily Pork Products Stocks'!A345+1.25,TransfersEntries!$D:$D,"3535")</f>
        <v>0</v>
      </c>
      <c r="O345" s="44">
        <f>SUMIFS(TransfersEntries!$F:$F,TransfersEntries!$B:$B,INDEX(ItemTable!$A:$A,MATCH('Daily Pork Products Stocks'!B345,ItemTable!$B:$B,0)),TransfersEntries!$L:$L,"&gt;="&amp;'Daily Pork Products Stocks'!A345+0.25,TransfersEntries!$L:$L,"&lt;="&amp;'Daily Pork Products Stocks'!A345+1.25,TransfersEntries!$D:$D,"3600")</f>
        <v>0</v>
      </c>
      <c r="P345" s="44">
        <f t="shared" si="61"/>
        <v>0</v>
      </c>
      <c r="Q345" s="44">
        <f t="shared" si="62"/>
        <v>0</v>
      </c>
      <c r="R345" s="148"/>
      <c r="S345" s="148"/>
      <c r="T345" s="44">
        <f t="shared" si="69"/>
        <v>0</v>
      </c>
      <c r="U345" s="44">
        <f t="shared" si="64"/>
        <v>0</v>
      </c>
      <c r="V345" s="44">
        <f t="shared" si="65"/>
        <v>0</v>
      </c>
      <c r="W345" s="51" t="str">
        <f t="shared" si="68"/>
        <v>Inactive</v>
      </c>
      <c r="X345" s="44"/>
    </row>
    <row r="346" spans="1:24" ht="15" hidden="1" customHeight="1" x14ac:dyDescent="0.25">
      <c r="A346" s="42" t="e">
        <v>#VALUE!</v>
      </c>
      <c r="B346" s="45" t="s">
        <v>1260</v>
      </c>
      <c r="C346" s="45" t="s">
        <v>1261</v>
      </c>
      <c r="D346" s="142"/>
      <c r="E346" s="44">
        <f t="shared" si="60"/>
        <v>0</v>
      </c>
      <c r="F346" s="44">
        <f>SUMIFS(ProductionLines!$H:$H,ProductionLines!$C:$C,'Daily Pork Products Stocks'!$B346,ProductionLines!$K:$K,'Daily Pork Products Stocks'!$A346,ProductionLines!$E:$E,"&lt;&gt;Intake")</f>
        <v>0</v>
      </c>
      <c r="G346" s="57"/>
      <c r="H346" s="44">
        <f>SUMIFS(ProductionLines!$H:$H,ProductionLines!$C:$C,'Daily Pork Products Stocks'!$B346,ProductionLines!$K:$K,'Daily Pork Products Stocks'!$A346,ProductionLines!$E:$E,"Intake")</f>
        <v>0</v>
      </c>
      <c r="I346" s="148"/>
      <c r="J346" s="148"/>
      <c r="K346" s="148"/>
      <c r="L346" s="152"/>
      <c r="M346" s="44">
        <f>SUMIFS(TransfersEntries!$F:$F,TransfersEntries!$B:$B,$B346,TransfersEntries!$L:$L,"&gt;="&amp;'Daily Pork Products Stocks'!A346+0.25,TransfersEntries!$L:$L,"&lt;="&amp;'Daily Pork Products Stocks'!A346+1.25,TransfersEntries!$D:$D,"2055")</f>
        <v>0</v>
      </c>
      <c r="N346" s="44">
        <f>SUMIFS(TransfersEntries!$F:$F,TransfersEntries!$B:$B,INDEX(ItemTable!$A:$A,MATCH('Daily Pork Products Stocks'!B346,ItemTable!$B:$B,0)),TransfersEntries!$L:$L,"&gt;="&amp;'Daily Pork Products Stocks'!A346+0.25,TransfersEntries!$L:$L,"&lt;="&amp;'Daily Pork Products Stocks'!A346+1.25,TransfersEntries!$D:$D,"3535")</f>
        <v>0</v>
      </c>
      <c r="O346" s="44">
        <f>SUMIFS(TransfersEntries!$F:$F,TransfersEntries!$B:$B,INDEX(ItemTable!$A:$A,MATCH('Daily Pork Products Stocks'!B346,ItemTable!$B:$B,0)),TransfersEntries!$L:$L,"&gt;="&amp;'Daily Pork Products Stocks'!A346+0.25,TransfersEntries!$L:$L,"&lt;="&amp;'Daily Pork Products Stocks'!A346+1.25,TransfersEntries!$D:$D,"3600")</f>
        <v>0</v>
      </c>
      <c r="P346" s="44">
        <f t="shared" si="61"/>
        <v>0</v>
      </c>
      <c r="Q346" s="44">
        <f t="shared" si="62"/>
        <v>0</v>
      </c>
      <c r="R346" s="148"/>
      <c r="S346" s="148"/>
      <c r="T346" s="44">
        <f t="shared" si="69"/>
        <v>0</v>
      </c>
      <c r="U346" s="44">
        <f t="shared" si="64"/>
        <v>0</v>
      </c>
      <c r="V346" s="44">
        <f t="shared" si="65"/>
        <v>0</v>
      </c>
      <c r="W346" s="51" t="str">
        <f t="shared" si="68"/>
        <v>Inactive</v>
      </c>
      <c r="X346" s="44"/>
    </row>
    <row r="347" spans="1:24" ht="15" hidden="1" customHeight="1" x14ac:dyDescent="0.25">
      <c r="A347" s="42" t="e">
        <v>#VALUE!</v>
      </c>
      <c r="B347" s="45" t="s">
        <v>1262</v>
      </c>
      <c r="C347" s="45" t="s">
        <v>1263</v>
      </c>
      <c r="D347" s="142"/>
      <c r="E347" s="44">
        <f t="shared" si="60"/>
        <v>0</v>
      </c>
      <c r="F347" s="44">
        <f>SUMIFS(ProductionLines!$H:$H,ProductionLines!$C:$C,'Daily Pork Products Stocks'!$B347,ProductionLines!$K:$K,'Daily Pork Products Stocks'!$A347,ProductionLines!$E:$E,"&lt;&gt;Intake")</f>
        <v>0</v>
      </c>
      <c r="G347" s="57"/>
      <c r="H347" s="44">
        <f>SUMIFS(ProductionLines!$H:$H,ProductionLines!$C:$C,'Daily Pork Products Stocks'!$B347,ProductionLines!$K:$K,'Daily Pork Products Stocks'!$A347,ProductionLines!$E:$E,"Intake")</f>
        <v>0</v>
      </c>
      <c r="I347" s="148"/>
      <c r="J347" s="148"/>
      <c r="K347" s="148"/>
      <c r="L347" s="152"/>
      <c r="M347" s="44">
        <f>SUMIFS(TransfersEntries!$F:$F,TransfersEntries!$B:$B,$B347,TransfersEntries!$L:$L,"&gt;="&amp;'Daily Pork Products Stocks'!A347+0.25,TransfersEntries!$L:$L,"&lt;="&amp;'Daily Pork Products Stocks'!A347+1.25,TransfersEntries!$D:$D,"2055")</f>
        <v>0</v>
      </c>
      <c r="N347" s="44">
        <f>SUMIFS(TransfersEntries!$F:$F,TransfersEntries!$B:$B,INDEX(ItemTable!$A:$A,MATCH('Daily Pork Products Stocks'!B347,ItemTable!$B:$B,0)),TransfersEntries!$L:$L,"&gt;="&amp;'Daily Pork Products Stocks'!A347+0.25,TransfersEntries!$L:$L,"&lt;="&amp;'Daily Pork Products Stocks'!A347+1.25,TransfersEntries!$D:$D,"3535")</f>
        <v>0</v>
      </c>
      <c r="O347" s="44">
        <f>SUMIFS(TransfersEntries!$F:$F,TransfersEntries!$B:$B,INDEX(ItemTable!$A:$A,MATCH('Daily Pork Products Stocks'!B347,ItemTable!$B:$B,0)),TransfersEntries!$L:$L,"&gt;="&amp;'Daily Pork Products Stocks'!A347+0.25,TransfersEntries!$L:$L,"&lt;="&amp;'Daily Pork Products Stocks'!A347+1.25,TransfersEntries!$D:$D,"3600")</f>
        <v>0</v>
      </c>
      <c r="P347" s="44">
        <f t="shared" si="61"/>
        <v>0</v>
      </c>
      <c r="Q347" s="44">
        <f t="shared" si="62"/>
        <v>0</v>
      </c>
      <c r="R347" s="148"/>
      <c r="S347" s="148"/>
      <c r="T347" s="44">
        <f t="shared" si="69"/>
        <v>0</v>
      </c>
      <c r="U347" s="44">
        <f t="shared" si="64"/>
        <v>0</v>
      </c>
      <c r="V347" s="44">
        <f t="shared" si="65"/>
        <v>0</v>
      </c>
      <c r="W347" s="51" t="str">
        <f t="shared" si="68"/>
        <v>Inactive</v>
      </c>
      <c r="X347" s="44"/>
    </row>
    <row r="348" spans="1:24" ht="15" hidden="1" customHeight="1" x14ac:dyDescent="0.25">
      <c r="A348" s="128" t="e">
        <v>#VALUE!</v>
      </c>
      <c r="B348" s="129"/>
      <c r="C348" s="130" t="s">
        <v>1540</v>
      </c>
      <c r="D348" s="141">
        <v>1E-3</v>
      </c>
      <c r="E348" s="134">
        <f t="shared" si="60"/>
        <v>1E-3</v>
      </c>
      <c r="F348" s="134">
        <f>SUMIFS(ProductionLines!$H:$H,ProductionLines!$C:$C,'Daily Pork Products Stocks'!$B348,ProductionLines!$K:$K,'Daily Pork Products Stocks'!$A348,ProductionLines!$E:$E,"&lt;&gt;Intake")</f>
        <v>0</v>
      </c>
      <c r="G348" s="135"/>
      <c r="H348" s="134">
        <f>SUMIFS(ProductionLines!$H:$H,ProductionLines!$C:$C,'Daily Pork Products Stocks'!$B348,ProductionLines!$K:$K,'Daily Pork Products Stocks'!$A348,ProductionLines!$E:$E,"Intake")</f>
        <v>0</v>
      </c>
      <c r="I348" s="149"/>
      <c r="J348" s="149"/>
      <c r="K348" s="149"/>
      <c r="L348" s="153"/>
      <c r="M348" s="134">
        <f>SUMIFS(TransfersEntries!$F:$F,TransfersEntries!$B:$B,$B348,TransfersEntries!$L:$L,"&gt;="&amp;'Daily Pork Products Stocks'!A348+0.25,TransfersEntries!$L:$L,"&lt;="&amp;'Daily Pork Products Stocks'!A348+1.25,TransfersEntries!$D:$D,"2055")</f>
        <v>0</v>
      </c>
      <c r="N348" s="134">
        <f>SUMIFS(TransfersEntries!$F:$F,TransfersEntries!$B:$B,INDEX(ItemTable!$A:$A,MATCH('Daily Pork Products Stocks'!B348,ItemTable!$B:$B,0)),TransfersEntries!$L:$L,"&gt;="&amp;'Daily Pork Products Stocks'!A348+0.25,TransfersEntries!$L:$L,"&lt;="&amp;'Daily Pork Products Stocks'!A348+1.25,TransfersEntries!$D:$D,"3535")</f>
        <v>0</v>
      </c>
      <c r="O348" s="134">
        <f>SUMIFS(TransfersEntries!$F:$F,TransfersEntries!$B:$B,INDEX(ItemTable!$A:$A,MATCH('Daily Pork Products Stocks'!B348,ItemTable!$B:$B,0)),TransfersEntries!$L:$L,"&gt;="&amp;'Daily Pork Products Stocks'!A348+0.25,TransfersEntries!$L:$L,"&lt;="&amp;'Daily Pork Products Stocks'!A348+1.25,TransfersEntries!$D:$D,"3600")</f>
        <v>0</v>
      </c>
      <c r="P348" s="134">
        <f t="shared" si="61"/>
        <v>1E-3</v>
      </c>
      <c r="Q348" s="134">
        <f t="shared" si="62"/>
        <v>1E-3</v>
      </c>
      <c r="R348" s="149"/>
      <c r="S348" s="149"/>
      <c r="T348" s="134">
        <f>R348+S348+D348</f>
        <v>1E-3</v>
      </c>
      <c r="U348" s="134">
        <f t="shared" si="64"/>
        <v>0</v>
      </c>
      <c r="V348" s="134">
        <f t="shared" si="65"/>
        <v>0</v>
      </c>
      <c r="W348" s="51" t="str">
        <f t="shared" si="68"/>
        <v>Active</v>
      </c>
      <c r="X348" s="134"/>
    </row>
    <row r="349" spans="1:24" ht="15" hidden="1" customHeight="1" x14ac:dyDescent="0.25">
      <c r="A349" s="42" t="e">
        <v>#VALUE!</v>
      </c>
      <c r="B349" s="47" t="s">
        <v>1265</v>
      </c>
      <c r="C349" s="47" t="s">
        <v>1266</v>
      </c>
      <c r="D349" s="142"/>
      <c r="E349" s="44">
        <f t="shared" si="60"/>
        <v>0</v>
      </c>
      <c r="F349" s="44">
        <f>SUMIFS(ProductionLines!$H:$H,ProductionLines!$C:$C,'Daily Pork Products Stocks'!$B349,ProductionLines!$K:$K,'Daily Pork Products Stocks'!$A349,ProductionLines!$E:$E,"&lt;&gt;Intake")</f>
        <v>0</v>
      </c>
      <c r="G349" s="57"/>
      <c r="H349" s="44">
        <f>SUMIFS(ProductionLines!$H:$H,ProductionLines!$C:$C,'Daily Pork Products Stocks'!$B349,ProductionLines!$K:$K,'Daily Pork Products Stocks'!$A349,ProductionLines!$E:$E,"Intake")</f>
        <v>0</v>
      </c>
      <c r="I349" s="148"/>
      <c r="J349" s="148"/>
      <c r="K349" s="148"/>
      <c r="L349" s="152"/>
      <c r="M349" s="44">
        <f>SUMIFS(TransfersEntries!$F:$F,TransfersEntries!$B:$B,$B349,TransfersEntries!$L:$L,"&gt;="&amp;'Daily Pork Products Stocks'!A349+0.25,TransfersEntries!$L:$L,"&lt;="&amp;'Daily Pork Products Stocks'!A349+1.25,TransfersEntries!$D:$D,"2055")</f>
        <v>0</v>
      </c>
      <c r="N349" s="44">
        <f>SUMIFS(TransfersEntries!$F:$F,TransfersEntries!$B:$B,INDEX(ItemTable!$A:$A,MATCH('Daily Pork Products Stocks'!B349,ItemTable!$B:$B,0)),TransfersEntries!$L:$L,"&gt;="&amp;'Daily Pork Products Stocks'!A349+0.25,TransfersEntries!$L:$L,"&lt;="&amp;'Daily Pork Products Stocks'!A349+1.25,TransfersEntries!$D:$D,"3535")</f>
        <v>0</v>
      </c>
      <c r="O349" s="44">
        <f>SUMIFS(TransfersEntries!$F:$F,TransfersEntries!$B:$B,INDEX(ItemTable!$A:$A,MATCH('Daily Pork Products Stocks'!B349,ItemTable!$B:$B,0)),TransfersEntries!$L:$L,"&gt;="&amp;'Daily Pork Products Stocks'!A349+0.25,TransfersEntries!$L:$L,"&lt;="&amp;'Daily Pork Products Stocks'!A349+1.25,TransfersEntries!$D:$D,"3600")</f>
        <v>0</v>
      </c>
      <c r="P349" s="44">
        <f t="shared" si="61"/>
        <v>0</v>
      </c>
      <c r="Q349" s="44">
        <f t="shared" si="62"/>
        <v>0</v>
      </c>
      <c r="R349" s="148"/>
      <c r="S349" s="148"/>
      <c r="T349" s="44">
        <f t="shared" ref="T349:T393" si="70">R349+S349</f>
        <v>0</v>
      </c>
      <c r="U349" s="44">
        <f t="shared" si="64"/>
        <v>0</v>
      </c>
      <c r="V349" s="44">
        <f t="shared" si="65"/>
        <v>0</v>
      </c>
      <c r="W349" s="51" t="str">
        <f t="shared" si="68"/>
        <v>Inactive</v>
      </c>
      <c r="X349" s="44"/>
    </row>
    <row r="350" spans="1:24" ht="15" hidden="1" customHeight="1" x14ac:dyDescent="0.25">
      <c r="A350" s="42" t="e">
        <v>#VALUE!</v>
      </c>
      <c r="B350" s="47" t="s">
        <v>1267</v>
      </c>
      <c r="C350" s="47" t="s">
        <v>1268</v>
      </c>
      <c r="D350" s="142"/>
      <c r="E350" s="44">
        <f t="shared" si="60"/>
        <v>0</v>
      </c>
      <c r="F350" s="44">
        <f>SUMIFS(ProductionLines!$H:$H,ProductionLines!$C:$C,'Daily Pork Products Stocks'!$B350,ProductionLines!$K:$K,'Daily Pork Products Stocks'!$A350,ProductionLines!$E:$E,"&lt;&gt;Intake")</f>
        <v>0</v>
      </c>
      <c r="G350" s="57"/>
      <c r="H350" s="44">
        <f>SUMIFS(ProductionLines!$H:$H,ProductionLines!$C:$C,'Daily Pork Products Stocks'!$B350,ProductionLines!$K:$K,'Daily Pork Products Stocks'!$A350,ProductionLines!$E:$E,"Intake")</f>
        <v>0</v>
      </c>
      <c r="I350" s="148"/>
      <c r="J350" s="148"/>
      <c r="K350" s="148"/>
      <c r="L350" s="152"/>
      <c r="M350" s="44">
        <f>SUMIFS(TransfersEntries!$F:$F,TransfersEntries!$B:$B,$B350,TransfersEntries!$L:$L,"&gt;="&amp;'Daily Pork Products Stocks'!A350+0.25,TransfersEntries!$L:$L,"&lt;="&amp;'Daily Pork Products Stocks'!A350+1.25,TransfersEntries!$D:$D,"2055")</f>
        <v>0</v>
      </c>
      <c r="N350" s="44">
        <f>SUMIFS(TransfersEntries!$F:$F,TransfersEntries!$B:$B,INDEX(ItemTable!$A:$A,MATCH('Daily Pork Products Stocks'!B350,ItemTable!$B:$B,0)),TransfersEntries!$L:$L,"&gt;="&amp;'Daily Pork Products Stocks'!A350+0.25,TransfersEntries!$L:$L,"&lt;="&amp;'Daily Pork Products Stocks'!A350+1.25,TransfersEntries!$D:$D,"3535")</f>
        <v>0</v>
      </c>
      <c r="O350" s="44">
        <f>SUMIFS(TransfersEntries!$F:$F,TransfersEntries!$B:$B,INDEX(ItemTable!$A:$A,MATCH('Daily Pork Products Stocks'!B350,ItemTable!$B:$B,0)),TransfersEntries!$L:$L,"&gt;="&amp;'Daily Pork Products Stocks'!A350+0.25,TransfersEntries!$L:$L,"&lt;="&amp;'Daily Pork Products Stocks'!A350+1.25,TransfersEntries!$D:$D,"3600")</f>
        <v>0</v>
      </c>
      <c r="P350" s="44">
        <f t="shared" si="61"/>
        <v>0</v>
      </c>
      <c r="Q350" s="44">
        <f t="shared" si="62"/>
        <v>0</v>
      </c>
      <c r="R350" s="148"/>
      <c r="S350" s="148"/>
      <c r="T350" s="44">
        <f t="shared" si="70"/>
        <v>0</v>
      </c>
      <c r="U350" s="44">
        <f t="shared" si="64"/>
        <v>0</v>
      </c>
      <c r="V350" s="44">
        <f t="shared" si="65"/>
        <v>0</v>
      </c>
      <c r="W350" s="51" t="str">
        <f t="shared" si="68"/>
        <v>Inactive</v>
      </c>
      <c r="X350" s="44"/>
    </row>
    <row r="351" spans="1:24" ht="15" hidden="1" customHeight="1" x14ac:dyDescent="0.25">
      <c r="A351" s="42" t="e">
        <v>#VALUE!</v>
      </c>
      <c r="B351" s="45" t="s">
        <v>1269</v>
      </c>
      <c r="C351" s="45" t="s">
        <v>1270</v>
      </c>
      <c r="D351" s="142"/>
      <c r="E351" s="44">
        <f t="shared" si="60"/>
        <v>0</v>
      </c>
      <c r="F351" s="44">
        <f>SUMIFS(ProductionLines!$H:$H,ProductionLines!$C:$C,'Daily Pork Products Stocks'!$B351,ProductionLines!$K:$K,'Daily Pork Products Stocks'!$A351,ProductionLines!$E:$E,"&lt;&gt;Intake")</f>
        <v>0</v>
      </c>
      <c r="G351" s="57"/>
      <c r="H351" s="44">
        <f>SUMIFS(ProductionLines!$H:$H,ProductionLines!$C:$C,'Daily Pork Products Stocks'!$B351,ProductionLines!$K:$K,'Daily Pork Products Stocks'!$A351,ProductionLines!$E:$E,"Intake")</f>
        <v>0</v>
      </c>
      <c r="I351" s="148"/>
      <c r="J351" s="148"/>
      <c r="K351" s="148"/>
      <c r="L351" s="152"/>
      <c r="M351" s="44">
        <f>SUMIFS(TransfersEntries!$F:$F,TransfersEntries!$B:$B,$B351,TransfersEntries!$L:$L,"&gt;="&amp;'Daily Pork Products Stocks'!A351+0.25,TransfersEntries!$L:$L,"&lt;="&amp;'Daily Pork Products Stocks'!A351+1.25,TransfersEntries!$D:$D,"2055")</f>
        <v>0</v>
      </c>
      <c r="N351" s="44">
        <f>SUMIFS(TransfersEntries!$F:$F,TransfersEntries!$B:$B,INDEX(ItemTable!$A:$A,MATCH('Daily Pork Products Stocks'!B351,ItemTable!$B:$B,0)),TransfersEntries!$L:$L,"&gt;="&amp;'Daily Pork Products Stocks'!A351+0.25,TransfersEntries!$L:$L,"&lt;="&amp;'Daily Pork Products Stocks'!A351+1.25,TransfersEntries!$D:$D,"3535")</f>
        <v>0</v>
      </c>
      <c r="O351" s="44">
        <f>SUMIFS(TransfersEntries!$F:$F,TransfersEntries!$B:$B,INDEX(ItemTable!$A:$A,MATCH('Daily Pork Products Stocks'!B351,ItemTable!$B:$B,0)),TransfersEntries!$L:$L,"&gt;="&amp;'Daily Pork Products Stocks'!A351+0.25,TransfersEntries!$L:$L,"&lt;="&amp;'Daily Pork Products Stocks'!A351+1.25,TransfersEntries!$D:$D,"3600")</f>
        <v>0</v>
      </c>
      <c r="P351" s="44">
        <f t="shared" si="61"/>
        <v>0</v>
      </c>
      <c r="Q351" s="44">
        <f t="shared" si="62"/>
        <v>0</v>
      </c>
      <c r="R351" s="148"/>
      <c r="S351" s="148"/>
      <c r="T351" s="44">
        <f t="shared" si="70"/>
        <v>0</v>
      </c>
      <c r="U351" s="44">
        <f t="shared" si="64"/>
        <v>0</v>
      </c>
      <c r="V351" s="44">
        <f t="shared" si="65"/>
        <v>0</v>
      </c>
      <c r="W351" s="51" t="str">
        <f t="shared" si="68"/>
        <v>Inactive</v>
      </c>
      <c r="X351" s="44"/>
    </row>
    <row r="352" spans="1:24" ht="15" hidden="1" customHeight="1" x14ac:dyDescent="0.25">
      <c r="A352" s="42" t="e">
        <v>#VALUE!</v>
      </c>
      <c r="B352" s="47" t="s">
        <v>100</v>
      </c>
      <c r="C352" s="47" t="s">
        <v>1271</v>
      </c>
      <c r="D352" s="142"/>
      <c r="E352" s="44">
        <f t="shared" ref="E352:E393" si="71">D352</f>
        <v>0</v>
      </c>
      <c r="F352" s="44">
        <f>SUMIFS(ProductionLines!$H:$H,ProductionLines!$C:$C,'Daily Pork Products Stocks'!$B352,ProductionLines!$K:$K,'Daily Pork Products Stocks'!$A352,ProductionLines!$E:$E,"&lt;&gt;Intake")</f>
        <v>0</v>
      </c>
      <c r="G352" s="57"/>
      <c r="H352" s="44">
        <f>SUMIFS(ProductionLines!$H:$H,ProductionLines!$C:$C,'Daily Pork Products Stocks'!$B352,ProductionLines!$K:$K,'Daily Pork Products Stocks'!$A352,ProductionLines!$E:$E,"Intake")</f>
        <v>0</v>
      </c>
      <c r="I352" s="148"/>
      <c r="J352" s="148"/>
      <c r="K352" s="148"/>
      <c r="L352" s="152"/>
      <c r="M352" s="44">
        <f>SUMIFS(TransfersEntries!$F:$F,TransfersEntries!$B:$B,$B352,TransfersEntries!$L:$L,"&gt;="&amp;'Daily Pork Products Stocks'!A352+0.25,TransfersEntries!$L:$L,"&lt;="&amp;'Daily Pork Products Stocks'!A352+1.25,TransfersEntries!$D:$D,"2055")</f>
        <v>0</v>
      </c>
      <c r="N352" s="44">
        <f>SUMIFS(TransfersEntries!$F:$F,TransfersEntries!$B:$B,INDEX(ItemTable!$A:$A,MATCH('Daily Pork Products Stocks'!B352,ItemTable!$B:$B,0)),TransfersEntries!$L:$L,"&gt;="&amp;'Daily Pork Products Stocks'!A352+0.25,TransfersEntries!$L:$L,"&lt;="&amp;'Daily Pork Products Stocks'!A352+1.25,TransfersEntries!$D:$D,"3535")</f>
        <v>0</v>
      </c>
      <c r="O352" s="44">
        <f>SUMIFS(TransfersEntries!$F:$F,TransfersEntries!$B:$B,INDEX(ItemTable!$A:$A,MATCH('Daily Pork Products Stocks'!B352,ItemTable!$B:$B,0)),TransfersEntries!$L:$L,"&gt;="&amp;'Daily Pork Products Stocks'!A352+0.25,TransfersEntries!$L:$L,"&lt;="&amp;'Daily Pork Products Stocks'!A352+1.25,TransfersEntries!$D:$D,"3600")</f>
        <v>0</v>
      </c>
      <c r="P352" s="44">
        <f t="shared" ref="P352:P393" si="72">D352+F352+G352-SUM(H352:O352)</f>
        <v>0</v>
      </c>
      <c r="Q352" s="44">
        <f t="shared" ref="Q352:Q393" si="73">E352+F352+G352-SUM(H352:O352)</f>
        <v>0</v>
      </c>
      <c r="R352" s="148"/>
      <c r="S352" s="148"/>
      <c r="T352" s="44">
        <f t="shared" si="70"/>
        <v>0</v>
      </c>
      <c r="U352" s="44">
        <f t="shared" ref="U352:U393" si="74">T352-P352</f>
        <v>0</v>
      </c>
      <c r="V352" s="44">
        <f t="shared" ref="V352:V393" si="75">T352-Q352</f>
        <v>0</v>
      </c>
      <c r="W352" s="51" t="str">
        <f t="shared" si="68"/>
        <v>Inactive</v>
      </c>
      <c r="X352" s="44"/>
    </row>
    <row r="353" spans="1:24" ht="15" hidden="1" customHeight="1" x14ac:dyDescent="0.25">
      <c r="A353" s="42" t="e">
        <v>#VALUE!</v>
      </c>
      <c r="B353" s="47" t="s">
        <v>1272</v>
      </c>
      <c r="C353" s="47" t="s">
        <v>1273</v>
      </c>
      <c r="D353" s="142"/>
      <c r="E353" s="44">
        <f t="shared" si="71"/>
        <v>0</v>
      </c>
      <c r="F353" s="44">
        <f>SUMIFS(ProductionLines!$H:$H,ProductionLines!$C:$C,'Daily Pork Products Stocks'!$B353,ProductionLines!$K:$K,'Daily Pork Products Stocks'!$A353,ProductionLines!$E:$E,"&lt;&gt;Intake")</f>
        <v>0</v>
      </c>
      <c r="G353" s="57"/>
      <c r="H353" s="44">
        <f>SUMIFS(ProductionLines!$H:$H,ProductionLines!$C:$C,'Daily Pork Products Stocks'!$B353,ProductionLines!$K:$K,'Daily Pork Products Stocks'!$A353,ProductionLines!$E:$E,"Intake")</f>
        <v>0</v>
      </c>
      <c r="I353" s="148"/>
      <c r="J353" s="148"/>
      <c r="K353" s="148"/>
      <c r="L353" s="152"/>
      <c r="M353" s="44">
        <f>SUMIFS(TransfersEntries!$F:$F,TransfersEntries!$B:$B,$B353,TransfersEntries!$L:$L,"&gt;="&amp;'Daily Pork Products Stocks'!A353+0.25,TransfersEntries!$L:$L,"&lt;="&amp;'Daily Pork Products Stocks'!A353+1.25,TransfersEntries!$D:$D,"2055")</f>
        <v>0</v>
      </c>
      <c r="N353" s="44">
        <f>SUMIFS(TransfersEntries!$F:$F,TransfersEntries!$B:$B,INDEX(ItemTable!$A:$A,MATCH('Daily Pork Products Stocks'!B353,ItemTable!$B:$B,0)),TransfersEntries!$L:$L,"&gt;="&amp;'Daily Pork Products Stocks'!A353+0.25,TransfersEntries!$L:$L,"&lt;="&amp;'Daily Pork Products Stocks'!A353+1.25,TransfersEntries!$D:$D,"3535")</f>
        <v>0</v>
      </c>
      <c r="O353" s="44">
        <f>SUMIFS(TransfersEntries!$F:$F,TransfersEntries!$B:$B,INDEX(ItemTable!$A:$A,MATCH('Daily Pork Products Stocks'!B353,ItemTable!$B:$B,0)),TransfersEntries!$L:$L,"&gt;="&amp;'Daily Pork Products Stocks'!A353+0.25,TransfersEntries!$L:$L,"&lt;="&amp;'Daily Pork Products Stocks'!A353+1.25,TransfersEntries!$D:$D,"3600")</f>
        <v>0</v>
      </c>
      <c r="P353" s="44">
        <f t="shared" si="72"/>
        <v>0</v>
      </c>
      <c r="Q353" s="44">
        <f t="shared" si="73"/>
        <v>0</v>
      </c>
      <c r="R353" s="148"/>
      <c r="S353" s="148"/>
      <c r="T353" s="44">
        <f t="shared" si="70"/>
        <v>0</v>
      </c>
      <c r="U353" s="44">
        <f t="shared" si="74"/>
        <v>0</v>
      </c>
      <c r="V353" s="44">
        <f t="shared" si="75"/>
        <v>0</v>
      </c>
      <c r="W353" s="51" t="str">
        <f t="shared" si="68"/>
        <v>Inactive</v>
      </c>
      <c r="X353" s="44"/>
    </row>
    <row r="354" spans="1:24" ht="15" hidden="1" customHeight="1" x14ac:dyDescent="0.25">
      <c r="A354" s="42" t="e">
        <v>#VALUE!</v>
      </c>
      <c r="B354" s="47" t="s">
        <v>102</v>
      </c>
      <c r="C354" s="47" t="s">
        <v>1274</v>
      </c>
      <c r="D354" s="142"/>
      <c r="E354" s="44">
        <f t="shared" si="71"/>
        <v>0</v>
      </c>
      <c r="F354" s="44">
        <f>SUMIFS(ProductionLines!$H:$H,ProductionLines!$C:$C,'Daily Pork Products Stocks'!$B354,ProductionLines!$K:$K,'Daily Pork Products Stocks'!$A354,ProductionLines!$E:$E,"&lt;&gt;Intake")</f>
        <v>0</v>
      </c>
      <c r="G354" s="57"/>
      <c r="H354" s="44">
        <f>SUMIFS(ProductionLines!$H:$H,ProductionLines!$C:$C,'Daily Pork Products Stocks'!$B354,ProductionLines!$K:$K,'Daily Pork Products Stocks'!$A354,ProductionLines!$E:$E,"Intake")</f>
        <v>0</v>
      </c>
      <c r="I354" s="148"/>
      <c r="J354" s="148"/>
      <c r="K354" s="148"/>
      <c r="L354" s="152"/>
      <c r="M354" s="44">
        <f>SUMIFS(TransfersEntries!$F:$F,TransfersEntries!$B:$B,$B354,TransfersEntries!$L:$L,"&gt;="&amp;'Daily Pork Products Stocks'!A354+0.25,TransfersEntries!$L:$L,"&lt;="&amp;'Daily Pork Products Stocks'!A354+1.25,TransfersEntries!$D:$D,"2055")</f>
        <v>0</v>
      </c>
      <c r="N354" s="44">
        <f>SUMIFS(TransfersEntries!$F:$F,TransfersEntries!$B:$B,INDEX(ItemTable!$A:$A,MATCH('Daily Pork Products Stocks'!B354,ItemTable!$B:$B,0)),TransfersEntries!$L:$L,"&gt;="&amp;'Daily Pork Products Stocks'!A354+0.25,TransfersEntries!$L:$L,"&lt;="&amp;'Daily Pork Products Stocks'!A354+1.25,TransfersEntries!$D:$D,"3535")</f>
        <v>0</v>
      </c>
      <c r="O354" s="44">
        <f>SUMIFS(TransfersEntries!$F:$F,TransfersEntries!$B:$B,INDEX(ItemTable!$A:$A,MATCH('Daily Pork Products Stocks'!B354,ItemTable!$B:$B,0)),TransfersEntries!$L:$L,"&gt;="&amp;'Daily Pork Products Stocks'!A354+0.25,TransfersEntries!$L:$L,"&lt;="&amp;'Daily Pork Products Stocks'!A354+1.25,TransfersEntries!$D:$D,"3600")</f>
        <v>0</v>
      </c>
      <c r="P354" s="44">
        <f t="shared" si="72"/>
        <v>0</v>
      </c>
      <c r="Q354" s="44">
        <f t="shared" si="73"/>
        <v>0</v>
      </c>
      <c r="R354" s="148"/>
      <c r="S354" s="148"/>
      <c r="T354" s="44">
        <f t="shared" si="70"/>
        <v>0</v>
      </c>
      <c r="U354" s="44">
        <f t="shared" si="74"/>
        <v>0</v>
      </c>
      <c r="V354" s="44">
        <f t="shared" si="75"/>
        <v>0</v>
      </c>
      <c r="W354" s="51" t="str">
        <f t="shared" si="68"/>
        <v>Inactive</v>
      </c>
      <c r="X354" s="44"/>
    </row>
    <row r="355" spans="1:24" ht="15" hidden="1" customHeight="1" x14ac:dyDescent="0.25">
      <c r="A355" s="42" t="e">
        <v>#VALUE!</v>
      </c>
      <c r="B355" s="45" t="s">
        <v>1275</v>
      </c>
      <c r="C355" s="45" t="s">
        <v>1276</v>
      </c>
      <c r="D355" s="142"/>
      <c r="E355" s="44">
        <f t="shared" si="71"/>
        <v>0</v>
      </c>
      <c r="F355" s="44">
        <f>SUMIFS(ProductionLines!$H:$H,ProductionLines!$C:$C,'Daily Pork Products Stocks'!$B355,ProductionLines!$K:$K,'Daily Pork Products Stocks'!$A355,ProductionLines!$E:$E,"&lt;&gt;Intake")</f>
        <v>0</v>
      </c>
      <c r="G355" s="57"/>
      <c r="H355" s="44">
        <f>SUMIFS(ProductionLines!$H:$H,ProductionLines!$C:$C,'Daily Pork Products Stocks'!$B355,ProductionLines!$K:$K,'Daily Pork Products Stocks'!$A355,ProductionLines!$E:$E,"Intake")</f>
        <v>0</v>
      </c>
      <c r="I355" s="148"/>
      <c r="J355" s="148"/>
      <c r="K355" s="148"/>
      <c r="L355" s="152"/>
      <c r="M355" s="44">
        <f>SUMIFS(TransfersEntries!$F:$F,TransfersEntries!$B:$B,$B355,TransfersEntries!$L:$L,"&gt;="&amp;'Daily Pork Products Stocks'!A355+0.25,TransfersEntries!$L:$L,"&lt;="&amp;'Daily Pork Products Stocks'!A355+1.25,TransfersEntries!$D:$D,"2055")</f>
        <v>0</v>
      </c>
      <c r="N355" s="44">
        <f>SUMIFS(TransfersEntries!$F:$F,TransfersEntries!$B:$B,INDEX(ItemTable!$A:$A,MATCH('Daily Pork Products Stocks'!B355,ItemTable!$B:$B,0)),TransfersEntries!$L:$L,"&gt;="&amp;'Daily Pork Products Stocks'!A355+0.25,TransfersEntries!$L:$L,"&lt;="&amp;'Daily Pork Products Stocks'!A355+1.25,TransfersEntries!$D:$D,"3535")</f>
        <v>0</v>
      </c>
      <c r="O355" s="44">
        <f>SUMIFS(TransfersEntries!$F:$F,TransfersEntries!$B:$B,INDEX(ItemTable!$A:$A,MATCH('Daily Pork Products Stocks'!B355,ItemTable!$B:$B,0)),TransfersEntries!$L:$L,"&gt;="&amp;'Daily Pork Products Stocks'!A355+0.25,TransfersEntries!$L:$L,"&lt;="&amp;'Daily Pork Products Stocks'!A355+1.25,TransfersEntries!$D:$D,"3600")</f>
        <v>0</v>
      </c>
      <c r="P355" s="44">
        <f t="shared" si="72"/>
        <v>0</v>
      </c>
      <c r="Q355" s="44">
        <f t="shared" si="73"/>
        <v>0</v>
      </c>
      <c r="R355" s="148"/>
      <c r="S355" s="148"/>
      <c r="T355" s="44">
        <f t="shared" si="70"/>
        <v>0</v>
      </c>
      <c r="U355" s="44">
        <f t="shared" si="74"/>
        <v>0</v>
      </c>
      <c r="V355" s="44">
        <f t="shared" si="75"/>
        <v>0</v>
      </c>
      <c r="W355" s="51" t="str">
        <f t="shared" si="68"/>
        <v>Inactive</v>
      </c>
      <c r="X355" s="44"/>
    </row>
    <row r="356" spans="1:24" ht="15" hidden="1" customHeight="1" x14ac:dyDescent="0.25">
      <c r="A356" s="42" t="e">
        <v>#VALUE!</v>
      </c>
      <c r="B356" s="47" t="s">
        <v>1277</v>
      </c>
      <c r="C356" s="47" t="s">
        <v>1278</v>
      </c>
      <c r="D356" s="142"/>
      <c r="E356" s="44">
        <f t="shared" si="71"/>
        <v>0</v>
      </c>
      <c r="F356" s="44">
        <f>SUMIFS(ProductionLines!$H:$H,ProductionLines!$C:$C,'Daily Pork Products Stocks'!$B356,ProductionLines!$K:$K,'Daily Pork Products Stocks'!$A356,ProductionLines!$E:$E,"&lt;&gt;Intake")</f>
        <v>0</v>
      </c>
      <c r="G356" s="57"/>
      <c r="H356" s="44">
        <f>SUMIFS(ProductionLines!$H:$H,ProductionLines!$C:$C,'Daily Pork Products Stocks'!$B356,ProductionLines!$K:$K,'Daily Pork Products Stocks'!$A356,ProductionLines!$E:$E,"Intake")</f>
        <v>0</v>
      </c>
      <c r="I356" s="148"/>
      <c r="J356" s="148"/>
      <c r="K356" s="148"/>
      <c r="L356" s="152"/>
      <c r="M356" s="44">
        <f>SUMIFS(TransfersEntries!$F:$F,TransfersEntries!$B:$B,$B356,TransfersEntries!$L:$L,"&gt;="&amp;'Daily Pork Products Stocks'!A356+0.25,TransfersEntries!$L:$L,"&lt;="&amp;'Daily Pork Products Stocks'!A356+1.25,TransfersEntries!$D:$D,"2055")</f>
        <v>0</v>
      </c>
      <c r="N356" s="44">
        <f>SUMIFS(TransfersEntries!$F:$F,TransfersEntries!$B:$B,INDEX(ItemTable!$A:$A,MATCH('Daily Pork Products Stocks'!B356,ItemTable!$B:$B,0)),TransfersEntries!$L:$L,"&gt;="&amp;'Daily Pork Products Stocks'!A356+0.25,TransfersEntries!$L:$L,"&lt;="&amp;'Daily Pork Products Stocks'!A356+1.25,TransfersEntries!$D:$D,"3535")</f>
        <v>0</v>
      </c>
      <c r="O356" s="44">
        <f>SUMIFS(TransfersEntries!$F:$F,TransfersEntries!$B:$B,INDEX(ItemTable!$A:$A,MATCH('Daily Pork Products Stocks'!B356,ItemTable!$B:$B,0)),TransfersEntries!$L:$L,"&gt;="&amp;'Daily Pork Products Stocks'!A356+0.25,TransfersEntries!$L:$L,"&lt;="&amp;'Daily Pork Products Stocks'!A356+1.25,TransfersEntries!$D:$D,"3600")</f>
        <v>0</v>
      </c>
      <c r="P356" s="44">
        <f t="shared" si="72"/>
        <v>0</v>
      </c>
      <c r="Q356" s="44">
        <f t="shared" si="73"/>
        <v>0</v>
      </c>
      <c r="R356" s="148"/>
      <c r="S356" s="148"/>
      <c r="T356" s="44">
        <f t="shared" si="70"/>
        <v>0</v>
      </c>
      <c r="U356" s="44">
        <f t="shared" si="74"/>
        <v>0</v>
      </c>
      <c r="V356" s="44">
        <f t="shared" si="75"/>
        <v>0</v>
      </c>
      <c r="W356" s="51" t="str">
        <f t="shared" si="68"/>
        <v>Inactive</v>
      </c>
      <c r="X356" s="44"/>
    </row>
    <row r="357" spans="1:24" ht="15" hidden="1" customHeight="1" x14ac:dyDescent="0.25">
      <c r="A357" s="42" t="e">
        <v>#VALUE!</v>
      </c>
      <c r="B357" s="47" t="s">
        <v>1279</v>
      </c>
      <c r="C357" s="47" t="s">
        <v>1280</v>
      </c>
      <c r="D357" s="142"/>
      <c r="E357" s="44">
        <f t="shared" si="71"/>
        <v>0</v>
      </c>
      <c r="F357" s="44">
        <f>SUMIFS(ProductionLines!$H:$H,ProductionLines!$C:$C,'Daily Pork Products Stocks'!$B357,ProductionLines!$K:$K,'Daily Pork Products Stocks'!$A357,ProductionLines!$E:$E,"&lt;&gt;Intake")</f>
        <v>0</v>
      </c>
      <c r="G357" s="57"/>
      <c r="H357" s="44">
        <f>SUMIFS(ProductionLines!$H:$H,ProductionLines!$C:$C,'Daily Pork Products Stocks'!$B357,ProductionLines!$K:$K,'Daily Pork Products Stocks'!$A357,ProductionLines!$E:$E,"Intake")</f>
        <v>0</v>
      </c>
      <c r="I357" s="148"/>
      <c r="J357" s="148"/>
      <c r="K357" s="148"/>
      <c r="L357" s="152"/>
      <c r="M357" s="44">
        <f>SUMIFS(TransfersEntries!$F:$F,TransfersEntries!$B:$B,$B357,TransfersEntries!$L:$L,"&gt;="&amp;'Daily Pork Products Stocks'!A357+0.25,TransfersEntries!$L:$L,"&lt;="&amp;'Daily Pork Products Stocks'!A357+1.25,TransfersEntries!$D:$D,"2055")</f>
        <v>0</v>
      </c>
      <c r="N357" s="44">
        <f>SUMIFS(TransfersEntries!$F:$F,TransfersEntries!$B:$B,INDEX(ItemTable!$A:$A,MATCH('Daily Pork Products Stocks'!B357,ItemTable!$B:$B,0)),TransfersEntries!$L:$L,"&gt;="&amp;'Daily Pork Products Stocks'!A357+0.25,TransfersEntries!$L:$L,"&lt;="&amp;'Daily Pork Products Stocks'!A357+1.25,TransfersEntries!$D:$D,"3535")</f>
        <v>0</v>
      </c>
      <c r="O357" s="44">
        <f>SUMIFS(TransfersEntries!$F:$F,TransfersEntries!$B:$B,INDEX(ItemTable!$A:$A,MATCH('Daily Pork Products Stocks'!B357,ItemTable!$B:$B,0)),TransfersEntries!$L:$L,"&gt;="&amp;'Daily Pork Products Stocks'!A357+0.25,TransfersEntries!$L:$L,"&lt;="&amp;'Daily Pork Products Stocks'!A357+1.25,TransfersEntries!$D:$D,"3600")</f>
        <v>0</v>
      </c>
      <c r="P357" s="44">
        <f t="shared" si="72"/>
        <v>0</v>
      </c>
      <c r="Q357" s="44">
        <f t="shared" si="73"/>
        <v>0</v>
      </c>
      <c r="R357" s="148"/>
      <c r="S357" s="148"/>
      <c r="T357" s="44">
        <f t="shared" si="70"/>
        <v>0</v>
      </c>
      <c r="U357" s="44">
        <f t="shared" si="74"/>
        <v>0</v>
      </c>
      <c r="V357" s="44">
        <f t="shared" si="75"/>
        <v>0</v>
      </c>
      <c r="W357" s="51" t="str">
        <f t="shared" si="68"/>
        <v>Inactive</v>
      </c>
      <c r="X357" s="44"/>
    </row>
    <row r="358" spans="1:24" ht="15" hidden="1" customHeight="1" x14ac:dyDescent="0.25">
      <c r="A358" s="42" t="e">
        <v>#VALUE!</v>
      </c>
      <c r="B358" s="47" t="s">
        <v>1281</v>
      </c>
      <c r="C358" s="47" t="s">
        <v>1282</v>
      </c>
      <c r="D358" s="142"/>
      <c r="E358" s="44">
        <f t="shared" si="71"/>
        <v>0</v>
      </c>
      <c r="F358" s="44">
        <f>SUMIFS(ProductionLines!$H:$H,ProductionLines!$C:$C,'Daily Pork Products Stocks'!$B358,ProductionLines!$K:$K,'Daily Pork Products Stocks'!$A358,ProductionLines!$E:$E,"&lt;&gt;Intake")</f>
        <v>0</v>
      </c>
      <c r="G358" s="57"/>
      <c r="H358" s="44">
        <f>SUMIFS(ProductionLines!$H:$H,ProductionLines!$C:$C,'Daily Pork Products Stocks'!$B358,ProductionLines!$K:$K,'Daily Pork Products Stocks'!$A358,ProductionLines!$E:$E,"Intake")</f>
        <v>0</v>
      </c>
      <c r="I358" s="148"/>
      <c r="J358" s="148"/>
      <c r="K358" s="148"/>
      <c r="L358" s="152"/>
      <c r="M358" s="44">
        <f>SUMIFS(TransfersEntries!$F:$F,TransfersEntries!$B:$B,$B358,TransfersEntries!$L:$L,"&gt;="&amp;'Daily Pork Products Stocks'!A358+0.25,TransfersEntries!$L:$L,"&lt;="&amp;'Daily Pork Products Stocks'!A358+1.25,TransfersEntries!$D:$D,"2055")</f>
        <v>0</v>
      </c>
      <c r="N358" s="44">
        <f>SUMIFS(TransfersEntries!$F:$F,TransfersEntries!$B:$B,INDEX(ItemTable!$A:$A,MATCH('Daily Pork Products Stocks'!B358,ItemTable!$B:$B,0)),TransfersEntries!$L:$L,"&gt;="&amp;'Daily Pork Products Stocks'!A358+0.25,TransfersEntries!$L:$L,"&lt;="&amp;'Daily Pork Products Stocks'!A358+1.25,TransfersEntries!$D:$D,"3535")</f>
        <v>0</v>
      </c>
      <c r="O358" s="44">
        <f>SUMIFS(TransfersEntries!$F:$F,TransfersEntries!$B:$B,INDEX(ItemTable!$A:$A,MATCH('Daily Pork Products Stocks'!B358,ItemTable!$B:$B,0)),TransfersEntries!$L:$L,"&gt;="&amp;'Daily Pork Products Stocks'!A358+0.25,TransfersEntries!$L:$L,"&lt;="&amp;'Daily Pork Products Stocks'!A358+1.25,TransfersEntries!$D:$D,"3600")</f>
        <v>0</v>
      </c>
      <c r="P358" s="44">
        <f t="shared" si="72"/>
        <v>0</v>
      </c>
      <c r="Q358" s="44">
        <f t="shared" si="73"/>
        <v>0</v>
      </c>
      <c r="R358" s="148"/>
      <c r="S358" s="148"/>
      <c r="T358" s="44">
        <f t="shared" si="70"/>
        <v>0</v>
      </c>
      <c r="U358" s="44">
        <f t="shared" si="74"/>
        <v>0</v>
      </c>
      <c r="V358" s="44">
        <f t="shared" si="75"/>
        <v>0</v>
      </c>
      <c r="W358" s="51" t="str">
        <f t="shared" si="68"/>
        <v>Inactive</v>
      </c>
      <c r="X358" s="44"/>
    </row>
    <row r="359" spans="1:24" ht="15" hidden="1" customHeight="1" x14ac:dyDescent="0.25">
      <c r="A359" s="42" t="e">
        <v>#VALUE!</v>
      </c>
      <c r="B359" s="45" t="s">
        <v>1283</v>
      </c>
      <c r="C359" s="45" t="s">
        <v>1284</v>
      </c>
      <c r="D359" s="142"/>
      <c r="E359" s="44">
        <f t="shared" si="71"/>
        <v>0</v>
      </c>
      <c r="F359" s="44">
        <f>SUMIFS(ProductionLines!$H:$H,ProductionLines!$C:$C,'Daily Pork Products Stocks'!$B359,ProductionLines!$K:$K,'Daily Pork Products Stocks'!$A359,ProductionLines!$E:$E,"&lt;&gt;Intake")</f>
        <v>0</v>
      </c>
      <c r="G359" s="57"/>
      <c r="H359" s="44">
        <f>SUMIFS(ProductionLines!$H:$H,ProductionLines!$C:$C,'Daily Pork Products Stocks'!$B359,ProductionLines!$K:$K,'Daily Pork Products Stocks'!$A359,ProductionLines!$E:$E,"Intake")</f>
        <v>0</v>
      </c>
      <c r="I359" s="148"/>
      <c r="J359" s="148"/>
      <c r="K359" s="148"/>
      <c r="L359" s="152"/>
      <c r="M359" s="44">
        <f>SUMIFS(TransfersEntries!$F:$F,TransfersEntries!$B:$B,$B359,TransfersEntries!$L:$L,"&gt;="&amp;'Daily Pork Products Stocks'!A359+0.25,TransfersEntries!$L:$L,"&lt;="&amp;'Daily Pork Products Stocks'!A359+1.25,TransfersEntries!$D:$D,"2055")</f>
        <v>0</v>
      </c>
      <c r="N359" s="44">
        <f>SUMIFS(TransfersEntries!$F:$F,TransfersEntries!$B:$B,INDEX(ItemTable!$A:$A,MATCH('Daily Pork Products Stocks'!B359,ItemTable!$B:$B,0)),TransfersEntries!$L:$L,"&gt;="&amp;'Daily Pork Products Stocks'!A359+0.25,TransfersEntries!$L:$L,"&lt;="&amp;'Daily Pork Products Stocks'!A359+1.25,TransfersEntries!$D:$D,"3535")</f>
        <v>0</v>
      </c>
      <c r="O359" s="44">
        <f>SUMIFS(TransfersEntries!$F:$F,TransfersEntries!$B:$B,INDEX(ItemTable!$A:$A,MATCH('Daily Pork Products Stocks'!B359,ItemTable!$B:$B,0)),TransfersEntries!$L:$L,"&gt;="&amp;'Daily Pork Products Stocks'!A359+0.25,TransfersEntries!$L:$L,"&lt;="&amp;'Daily Pork Products Stocks'!A359+1.25,TransfersEntries!$D:$D,"3600")</f>
        <v>0</v>
      </c>
      <c r="P359" s="44">
        <f t="shared" si="72"/>
        <v>0</v>
      </c>
      <c r="Q359" s="44">
        <f t="shared" si="73"/>
        <v>0</v>
      </c>
      <c r="R359" s="148"/>
      <c r="S359" s="148"/>
      <c r="T359" s="44">
        <f t="shared" si="70"/>
        <v>0</v>
      </c>
      <c r="U359" s="44">
        <f t="shared" si="74"/>
        <v>0</v>
      </c>
      <c r="V359" s="44">
        <f t="shared" si="75"/>
        <v>0</v>
      </c>
      <c r="W359" s="51" t="str">
        <f t="shared" si="68"/>
        <v>Inactive</v>
      </c>
      <c r="X359" s="44"/>
    </row>
    <row r="360" spans="1:24" ht="15" hidden="1" customHeight="1" x14ac:dyDescent="0.25">
      <c r="A360" s="42" t="e">
        <v>#VALUE!</v>
      </c>
      <c r="B360" s="47" t="s">
        <v>1285</v>
      </c>
      <c r="C360" s="47" t="s">
        <v>1286</v>
      </c>
      <c r="D360" s="142"/>
      <c r="E360" s="44">
        <f t="shared" si="71"/>
        <v>0</v>
      </c>
      <c r="F360" s="44">
        <f>SUMIFS(ProductionLines!$H:$H,ProductionLines!$C:$C,'Daily Pork Products Stocks'!$B360,ProductionLines!$K:$K,'Daily Pork Products Stocks'!$A360,ProductionLines!$E:$E,"&lt;&gt;Intake")</f>
        <v>0</v>
      </c>
      <c r="G360" s="57"/>
      <c r="H360" s="44">
        <f>SUMIFS(ProductionLines!$H:$H,ProductionLines!$C:$C,'Daily Pork Products Stocks'!$B360,ProductionLines!$K:$K,'Daily Pork Products Stocks'!$A360,ProductionLines!$E:$E,"Intake")</f>
        <v>0</v>
      </c>
      <c r="I360" s="148"/>
      <c r="J360" s="148"/>
      <c r="K360" s="148"/>
      <c r="L360" s="152"/>
      <c r="M360" s="44">
        <f>SUMIFS(TransfersEntries!$F:$F,TransfersEntries!$B:$B,$B360,TransfersEntries!$L:$L,"&gt;="&amp;'Daily Pork Products Stocks'!A360+0.25,TransfersEntries!$L:$L,"&lt;="&amp;'Daily Pork Products Stocks'!A360+1.25,TransfersEntries!$D:$D,"2055")</f>
        <v>0</v>
      </c>
      <c r="N360" s="44">
        <f>SUMIFS(TransfersEntries!$F:$F,TransfersEntries!$B:$B,INDEX(ItemTable!$A:$A,MATCH('Daily Pork Products Stocks'!B360,ItemTable!$B:$B,0)),TransfersEntries!$L:$L,"&gt;="&amp;'Daily Pork Products Stocks'!A360+0.25,TransfersEntries!$L:$L,"&lt;="&amp;'Daily Pork Products Stocks'!A360+1.25,TransfersEntries!$D:$D,"3535")</f>
        <v>0</v>
      </c>
      <c r="O360" s="44">
        <f>SUMIFS(TransfersEntries!$F:$F,TransfersEntries!$B:$B,INDEX(ItemTable!$A:$A,MATCH('Daily Pork Products Stocks'!B360,ItemTable!$B:$B,0)),TransfersEntries!$L:$L,"&gt;="&amp;'Daily Pork Products Stocks'!A360+0.25,TransfersEntries!$L:$L,"&lt;="&amp;'Daily Pork Products Stocks'!A360+1.25,TransfersEntries!$D:$D,"3600")</f>
        <v>0</v>
      </c>
      <c r="P360" s="44">
        <f t="shared" si="72"/>
        <v>0</v>
      </c>
      <c r="Q360" s="44">
        <f t="shared" si="73"/>
        <v>0</v>
      </c>
      <c r="R360" s="148"/>
      <c r="S360" s="148"/>
      <c r="T360" s="44">
        <f t="shared" si="70"/>
        <v>0</v>
      </c>
      <c r="U360" s="44">
        <f t="shared" si="74"/>
        <v>0</v>
      </c>
      <c r="V360" s="44">
        <f t="shared" si="75"/>
        <v>0</v>
      </c>
      <c r="W360" s="51" t="str">
        <f t="shared" si="68"/>
        <v>Inactive</v>
      </c>
      <c r="X360" s="44"/>
    </row>
    <row r="361" spans="1:24" ht="15" hidden="1" customHeight="1" x14ac:dyDescent="0.25">
      <c r="A361" s="42" t="e">
        <v>#VALUE!</v>
      </c>
      <c r="B361" s="47" t="s">
        <v>1287</v>
      </c>
      <c r="C361" s="47" t="s">
        <v>1288</v>
      </c>
      <c r="D361" s="142"/>
      <c r="E361" s="44">
        <f t="shared" si="71"/>
        <v>0</v>
      </c>
      <c r="F361" s="44">
        <f>SUMIFS(ProductionLines!$H:$H,ProductionLines!$C:$C,'Daily Pork Products Stocks'!$B361,ProductionLines!$K:$K,'Daily Pork Products Stocks'!$A361,ProductionLines!$E:$E,"&lt;&gt;Intake")</f>
        <v>0</v>
      </c>
      <c r="G361" s="57"/>
      <c r="H361" s="44">
        <f>SUMIFS(ProductionLines!$H:$H,ProductionLines!$C:$C,'Daily Pork Products Stocks'!$B361,ProductionLines!$K:$K,'Daily Pork Products Stocks'!$A361,ProductionLines!$E:$E,"Intake")</f>
        <v>0</v>
      </c>
      <c r="I361" s="148"/>
      <c r="J361" s="148"/>
      <c r="K361" s="148"/>
      <c r="L361" s="152"/>
      <c r="M361" s="44">
        <f>SUMIFS(TransfersEntries!$F:$F,TransfersEntries!$B:$B,$B361,TransfersEntries!$L:$L,"&gt;="&amp;'Daily Pork Products Stocks'!A361+0.25,TransfersEntries!$L:$L,"&lt;="&amp;'Daily Pork Products Stocks'!A361+1.25,TransfersEntries!$D:$D,"2055")</f>
        <v>0</v>
      </c>
      <c r="N361" s="44">
        <f>SUMIFS(TransfersEntries!$F:$F,TransfersEntries!$B:$B,INDEX(ItemTable!$A:$A,MATCH('Daily Pork Products Stocks'!B361,ItemTable!$B:$B,0)),TransfersEntries!$L:$L,"&gt;="&amp;'Daily Pork Products Stocks'!A361+0.25,TransfersEntries!$L:$L,"&lt;="&amp;'Daily Pork Products Stocks'!A361+1.25,TransfersEntries!$D:$D,"3535")</f>
        <v>0</v>
      </c>
      <c r="O361" s="44">
        <f>SUMIFS(TransfersEntries!$F:$F,TransfersEntries!$B:$B,INDEX(ItemTable!$A:$A,MATCH('Daily Pork Products Stocks'!B361,ItemTable!$B:$B,0)),TransfersEntries!$L:$L,"&gt;="&amp;'Daily Pork Products Stocks'!A361+0.25,TransfersEntries!$L:$L,"&lt;="&amp;'Daily Pork Products Stocks'!A361+1.25,TransfersEntries!$D:$D,"3600")</f>
        <v>0</v>
      </c>
      <c r="P361" s="44">
        <f t="shared" si="72"/>
        <v>0</v>
      </c>
      <c r="Q361" s="44">
        <f t="shared" si="73"/>
        <v>0</v>
      </c>
      <c r="R361" s="148"/>
      <c r="S361" s="148"/>
      <c r="T361" s="44">
        <f t="shared" si="70"/>
        <v>0</v>
      </c>
      <c r="U361" s="44">
        <f t="shared" si="74"/>
        <v>0</v>
      </c>
      <c r="V361" s="44">
        <f t="shared" si="75"/>
        <v>0</v>
      </c>
      <c r="W361" s="51" t="str">
        <f t="shared" si="68"/>
        <v>Inactive</v>
      </c>
      <c r="X361" s="44"/>
    </row>
    <row r="362" spans="1:24" ht="15" hidden="1" customHeight="1" x14ac:dyDescent="0.25">
      <c r="A362" s="42" t="e">
        <v>#VALUE!</v>
      </c>
      <c r="B362" s="47" t="s">
        <v>183</v>
      </c>
      <c r="C362" s="47" t="s">
        <v>1289</v>
      </c>
      <c r="D362" s="142"/>
      <c r="E362" s="44">
        <f t="shared" si="71"/>
        <v>0</v>
      </c>
      <c r="F362" s="44">
        <f>SUMIFS(ProductionLines!$H:$H,ProductionLines!$C:$C,'Daily Pork Products Stocks'!$B362,ProductionLines!$K:$K,'Daily Pork Products Stocks'!$A362,ProductionLines!$E:$E,"&lt;&gt;Intake")</f>
        <v>0</v>
      </c>
      <c r="G362" s="57"/>
      <c r="H362" s="44">
        <f>SUMIFS(ProductionLines!$H:$H,ProductionLines!$C:$C,'Daily Pork Products Stocks'!$B362,ProductionLines!$K:$K,'Daily Pork Products Stocks'!$A362,ProductionLines!$E:$E,"Intake")</f>
        <v>0</v>
      </c>
      <c r="I362" s="148"/>
      <c r="J362" s="148"/>
      <c r="K362" s="148"/>
      <c r="L362" s="152"/>
      <c r="M362" s="44">
        <f>SUMIFS(TransfersEntries!$F:$F,TransfersEntries!$B:$B,$B362,TransfersEntries!$L:$L,"&gt;="&amp;'Daily Pork Products Stocks'!A362+0.25,TransfersEntries!$L:$L,"&lt;="&amp;'Daily Pork Products Stocks'!A362+1.25,TransfersEntries!$D:$D,"2055")</f>
        <v>0</v>
      </c>
      <c r="N362" s="44">
        <f>SUMIFS(TransfersEntries!$F:$F,TransfersEntries!$B:$B,INDEX(ItemTable!$A:$A,MATCH('Daily Pork Products Stocks'!B362,ItemTable!$B:$B,0)),TransfersEntries!$L:$L,"&gt;="&amp;'Daily Pork Products Stocks'!A362+0.25,TransfersEntries!$L:$L,"&lt;="&amp;'Daily Pork Products Stocks'!A362+1.25,TransfersEntries!$D:$D,"3535")</f>
        <v>0</v>
      </c>
      <c r="O362" s="44">
        <f>SUMIFS(TransfersEntries!$F:$F,TransfersEntries!$B:$B,INDEX(ItemTable!$A:$A,MATCH('Daily Pork Products Stocks'!B362,ItemTable!$B:$B,0)),TransfersEntries!$L:$L,"&gt;="&amp;'Daily Pork Products Stocks'!A362+0.25,TransfersEntries!$L:$L,"&lt;="&amp;'Daily Pork Products Stocks'!A362+1.25,TransfersEntries!$D:$D,"3600")</f>
        <v>0</v>
      </c>
      <c r="P362" s="44">
        <f t="shared" si="72"/>
        <v>0</v>
      </c>
      <c r="Q362" s="44">
        <f t="shared" si="73"/>
        <v>0</v>
      </c>
      <c r="R362" s="148"/>
      <c r="S362" s="148"/>
      <c r="T362" s="44">
        <f t="shared" si="70"/>
        <v>0</v>
      </c>
      <c r="U362" s="44">
        <f t="shared" si="74"/>
        <v>0</v>
      </c>
      <c r="V362" s="44">
        <f t="shared" si="75"/>
        <v>0</v>
      </c>
      <c r="W362" s="51" t="str">
        <f t="shared" si="68"/>
        <v>Inactive</v>
      </c>
      <c r="X362" s="44"/>
    </row>
    <row r="363" spans="1:24" ht="15" hidden="1" customHeight="1" x14ac:dyDescent="0.25">
      <c r="A363" s="42" t="e">
        <v>#VALUE!</v>
      </c>
      <c r="B363" s="45" t="s">
        <v>1290</v>
      </c>
      <c r="C363" s="45" t="s">
        <v>1291</v>
      </c>
      <c r="D363" s="142"/>
      <c r="E363" s="44">
        <f t="shared" si="71"/>
        <v>0</v>
      </c>
      <c r="F363" s="44">
        <f>SUMIFS(ProductionLines!$H:$H,ProductionLines!$C:$C,'Daily Pork Products Stocks'!$B363,ProductionLines!$K:$K,'Daily Pork Products Stocks'!$A363,ProductionLines!$E:$E,"&lt;&gt;Intake")</f>
        <v>0</v>
      </c>
      <c r="G363" s="57"/>
      <c r="H363" s="44">
        <f>SUMIFS(ProductionLines!$H:$H,ProductionLines!$C:$C,'Daily Pork Products Stocks'!$B363,ProductionLines!$K:$K,'Daily Pork Products Stocks'!$A363,ProductionLines!$E:$E,"Intake")</f>
        <v>0</v>
      </c>
      <c r="I363" s="148"/>
      <c r="J363" s="148"/>
      <c r="K363" s="148"/>
      <c r="L363" s="152"/>
      <c r="M363" s="44">
        <f>SUMIFS(TransfersEntries!$F:$F,TransfersEntries!$B:$B,$B363,TransfersEntries!$L:$L,"&gt;="&amp;'Daily Pork Products Stocks'!A363+0.25,TransfersEntries!$L:$L,"&lt;="&amp;'Daily Pork Products Stocks'!A363+1.25,TransfersEntries!$D:$D,"2055")</f>
        <v>0</v>
      </c>
      <c r="N363" s="44">
        <f>SUMIFS(TransfersEntries!$F:$F,TransfersEntries!$B:$B,INDEX(ItemTable!$A:$A,MATCH('Daily Pork Products Stocks'!B363,ItemTable!$B:$B,0)),TransfersEntries!$L:$L,"&gt;="&amp;'Daily Pork Products Stocks'!A363+0.25,TransfersEntries!$L:$L,"&lt;="&amp;'Daily Pork Products Stocks'!A363+1.25,TransfersEntries!$D:$D,"3535")</f>
        <v>0</v>
      </c>
      <c r="O363" s="44">
        <f>SUMIFS(TransfersEntries!$F:$F,TransfersEntries!$B:$B,INDEX(ItemTable!$A:$A,MATCH('Daily Pork Products Stocks'!B363,ItemTable!$B:$B,0)),TransfersEntries!$L:$L,"&gt;="&amp;'Daily Pork Products Stocks'!A363+0.25,TransfersEntries!$L:$L,"&lt;="&amp;'Daily Pork Products Stocks'!A363+1.25,TransfersEntries!$D:$D,"3600")</f>
        <v>0</v>
      </c>
      <c r="P363" s="44">
        <f t="shared" si="72"/>
        <v>0</v>
      </c>
      <c r="Q363" s="44">
        <f t="shared" si="73"/>
        <v>0</v>
      </c>
      <c r="R363" s="148"/>
      <c r="S363" s="148"/>
      <c r="T363" s="44">
        <f t="shared" si="70"/>
        <v>0</v>
      </c>
      <c r="U363" s="44">
        <f t="shared" si="74"/>
        <v>0</v>
      </c>
      <c r="V363" s="44">
        <f t="shared" si="75"/>
        <v>0</v>
      </c>
      <c r="W363" s="51" t="str">
        <f t="shared" si="68"/>
        <v>Inactive</v>
      </c>
      <c r="X363" s="44"/>
    </row>
    <row r="364" spans="1:24" ht="15" hidden="1" customHeight="1" x14ac:dyDescent="0.25">
      <c r="A364" s="42" t="e">
        <v>#VALUE!</v>
      </c>
      <c r="B364" s="47" t="s">
        <v>1295</v>
      </c>
      <c r="C364" s="47" t="s">
        <v>1296</v>
      </c>
      <c r="D364" s="142"/>
      <c r="E364" s="44">
        <f t="shared" si="71"/>
        <v>0</v>
      </c>
      <c r="F364" s="44">
        <f>SUMIFS(ProductionLines!$H:$H,ProductionLines!$C:$C,'Daily Pork Products Stocks'!$B364,ProductionLines!$K:$K,'Daily Pork Products Stocks'!$A364,ProductionLines!$E:$E,"&lt;&gt;Intake")</f>
        <v>0</v>
      </c>
      <c r="G364" s="57"/>
      <c r="H364" s="44">
        <f>SUMIFS(ProductionLines!$H:$H,ProductionLines!$C:$C,'Daily Pork Products Stocks'!$B364,ProductionLines!$K:$K,'Daily Pork Products Stocks'!$A364,ProductionLines!$E:$E,"Intake")</f>
        <v>0</v>
      </c>
      <c r="I364" s="148"/>
      <c r="J364" s="148"/>
      <c r="K364" s="148"/>
      <c r="L364" s="152"/>
      <c r="M364" s="44">
        <f>SUMIFS(TransfersEntries!$F:$F,TransfersEntries!$B:$B,$B364,TransfersEntries!$L:$L,"&gt;="&amp;'Daily Pork Products Stocks'!A364+0.25,TransfersEntries!$L:$L,"&lt;="&amp;'Daily Pork Products Stocks'!A364+1.25,TransfersEntries!$D:$D,"2055")</f>
        <v>0</v>
      </c>
      <c r="N364" s="44">
        <f>SUMIFS(TransfersEntries!$F:$F,TransfersEntries!$B:$B,INDEX(ItemTable!$A:$A,MATCH('Daily Pork Products Stocks'!B364,ItemTable!$B:$B,0)),TransfersEntries!$L:$L,"&gt;="&amp;'Daily Pork Products Stocks'!A364+0.25,TransfersEntries!$L:$L,"&lt;="&amp;'Daily Pork Products Stocks'!A364+1.25,TransfersEntries!$D:$D,"3535")</f>
        <v>0</v>
      </c>
      <c r="O364" s="44">
        <f>SUMIFS(TransfersEntries!$F:$F,TransfersEntries!$B:$B,INDEX(ItemTable!$A:$A,MATCH('Daily Pork Products Stocks'!B364,ItemTable!$B:$B,0)),TransfersEntries!$L:$L,"&gt;="&amp;'Daily Pork Products Stocks'!A364+0.25,TransfersEntries!$L:$L,"&lt;="&amp;'Daily Pork Products Stocks'!A364+1.25,TransfersEntries!$D:$D,"3600")</f>
        <v>0</v>
      </c>
      <c r="P364" s="44">
        <f t="shared" si="72"/>
        <v>0</v>
      </c>
      <c r="Q364" s="44">
        <f t="shared" si="73"/>
        <v>0</v>
      </c>
      <c r="R364" s="148"/>
      <c r="S364" s="148"/>
      <c r="T364" s="44">
        <f t="shared" si="70"/>
        <v>0</v>
      </c>
      <c r="U364" s="44">
        <f t="shared" si="74"/>
        <v>0</v>
      </c>
      <c r="V364" s="44">
        <f t="shared" si="75"/>
        <v>0</v>
      </c>
      <c r="W364" s="51" t="str">
        <f t="shared" si="68"/>
        <v>Inactive</v>
      </c>
      <c r="X364" s="44"/>
    </row>
    <row r="365" spans="1:24" ht="15" hidden="1" customHeight="1" x14ac:dyDescent="0.25">
      <c r="A365" s="42" t="e">
        <v>#VALUE!</v>
      </c>
      <c r="B365" s="45" t="s">
        <v>1297</v>
      </c>
      <c r="C365" s="45" t="s">
        <v>1298</v>
      </c>
      <c r="D365" s="142"/>
      <c r="E365" s="44">
        <f t="shared" si="71"/>
        <v>0</v>
      </c>
      <c r="F365" s="44">
        <f>SUMIFS(ProductionLines!$H:$H,ProductionLines!$C:$C,'Daily Pork Products Stocks'!$B365,ProductionLines!$K:$K,'Daily Pork Products Stocks'!$A365,ProductionLines!$E:$E,"&lt;&gt;Intake")</f>
        <v>0</v>
      </c>
      <c r="G365" s="57"/>
      <c r="H365" s="44">
        <f>SUMIFS(ProductionLines!$H:$H,ProductionLines!$C:$C,'Daily Pork Products Stocks'!$B365,ProductionLines!$K:$K,'Daily Pork Products Stocks'!$A365,ProductionLines!$E:$E,"Intake")</f>
        <v>0</v>
      </c>
      <c r="I365" s="148"/>
      <c r="J365" s="148"/>
      <c r="K365" s="148"/>
      <c r="L365" s="152"/>
      <c r="M365" s="44">
        <f>SUMIFS(TransfersEntries!$F:$F,TransfersEntries!$B:$B,$B365,TransfersEntries!$L:$L,"&gt;="&amp;'Daily Pork Products Stocks'!A365+0.25,TransfersEntries!$L:$L,"&lt;="&amp;'Daily Pork Products Stocks'!A365+1.25,TransfersEntries!$D:$D,"2055")</f>
        <v>0</v>
      </c>
      <c r="N365" s="44">
        <f>SUMIFS(TransfersEntries!$F:$F,TransfersEntries!$B:$B,INDEX(ItemTable!$A:$A,MATCH('Daily Pork Products Stocks'!B365,ItemTable!$B:$B,0)),TransfersEntries!$L:$L,"&gt;="&amp;'Daily Pork Products Stocks'!A365+0.25,TransfersEntries!$L:$L,"&lt;="&amp;'Daily Pork Products Stocks'!A365+1.25,TransfersEntries!$D:$D,"3535")</f>
        <v>0</v>
      </c>
      <c r="O365" s="44">
        <f>SUMIFS(TransfersEntries!$F:$F,TransfersEntries!$B:$B,INDEX(ItemTable!$A:$A,MATCH('Daily Pork Products Stocks'!B365,ItemTable!$B:$B,0)),TransfersEntries!$L:$L,"&gt;="&amp;'Daily Pork Products Stocks'!A365+0.25,TransfersEntries!$L:$L,"&lt;="&amp;'Daily Pork Products Stocks'!A365+1.25,TransfersEntries!$D:$D,"3600")</f>
        <v>0</v>
      </c>
      <c r="P365" s="44">
        <f t="shared" si="72"/>
        <v>0</v>
      </c>
      <c r="Q365" s="44">
        <f t="shared" si="73"/>
        <v>0</v>
      </c>
      <c r="R365" s="148"/>
      <c r="S365" s="148"/>
      <c r="T365" s="44">
        <f t="shared" si="70"/>
        <v>0</v>
      </c>
      <c r="U365" s="44">
        <f t="shared" si="74"/>
        <v>0</v>
      </c>
      <c r="V365" s="44">
        <f t="shared" si="75"/>
        <v>0</v>
      </c>
      <c r="W365" s="51" t="str">
        <f t="shared" si="68"/>
        <v>Inactive</v>
      </c>
      <c r="X365" s="44"/>
    </row>
    <row r="366" spans="1:24" ht="15" hidden="1" customHeight="1" x14ac:dyDescent="0.25">
      <c r="A366" s="42" t="e">
        <v>#VALUE!</v>
      </c>
      <c r="B366" s="47" t="s">
        <v>1299</v>
      </c>
      <c r="C366" s="47" t="s">
        <v>1300</v>
      </c>
      <c r="D366" s="142"/>
      <c r="E366" s="44">
        <f t="shared" si="71"/>
        <v>0</v>
      </c>
      <c r="F366" s="44">
        <f>SUMIFS(ProductionLines!$H:$H,ProductionLines!$C:$C,'Daily Pork Products Stocks'!$B366,ProductionLines!$K:$K,'Daily Pork Products Stocks'!$A366,ProductionLines!$E:$E,"&lt;&gt;Intake")</f>
        <v>0</v>
      </c>
      <c r="G366" s="57"/>
      <c r="H366" s="44">
        <f>SUMIFS(ProductionLines!$H:$H,ProductionLines!$C:$C,'Daily Pork Products Stocks'!$B366,ProductionLines!$K:$K,'Daily Pork Products Stocks'!$A366,ProductionLines!$E:$E,"Intake")</f>
        <v>0</v>
      </c>
      <c r="I366" s="148"/>
      <c r="J366" s="148"/>
      <c r="K366" s="148"/>
      <c r="L366" s="152"/>
      <c r="M366" s="44">
        <f>SUMIFS(TransfersEntries!$F:$F,TransfersEntries!$B:$B,$B366,TransfersEntries!$L:$L,"&gt;="&amp;'Daily Pork Products Stocks'!A366+0.25,TransfersEntries!$L:$L,"&lt;="&amp;'Daily Pork Products Stocks'!A366+1.25,TransfersEntries!$D:$D,"2055")</f>
        <v>0</v>
      </c>
      <c r="N366" s="44">
        <f>SUMIFS(TransfersEntries!$F:$F,TransfersEntries!$B:$B,INDEX(ItemTable!$A:$A,MATCH('Daily Pork Products Stocks'!B366,ItemTable!$B:$B,0)),TransfersEntries!$L:$L,"&gt;="&amp;'Daily Pork Products Stocks'!A366+0.25,TransfersEntries!$L:$L,"&lt;="&amp;'Daily Pork Products Stocks'!A366+1.25,TransfersEntries!$D:$D,"3535")</f>
        <v>0</v>
      </c>
      <c r="O366" s="44">
        <f>SUMIFS(TransfersEntries!$F:$F,TransfersEntries!$B:$B,INDEX(ItemTable!$A:$A,MATCH('Daily Pork Products Stocks'!B366,ItemTable!$B:$B,0)),TransfersEntries!$L:$L,"&gt;="&amp;'Daily Pork Products Stocks'!A366+0.25,TransfersEntries!$L:$L,"&lt;="&amp;'Daily Pork Products Stocks'!A366+1.25,TransfersEntries!$D:$D,"3600")</f>
        <v>0</v>
      </c>
      <c r="P366" s="44">
        <f t="shared" si="72"/>
        <v>0</v>
      </c>
      <c r="Q366" s="44">
        <f t="shared" si="73"/>
        <v>0</v>
      </c>
      <c r="R366" s="148"/>
      <c r="S366" s="148"/>
      <c r="T366" s="44">
        <f t="shared" si="70"/>
        <v>0</v>
      </c>
      <c r="U366" s="44">
        <f t="shared" si="74"/>
        <v>0</v>
      </c>
      <c r="V366" s="44">
        <f t="shared" si="75"/>
        <v>0</v>
      </c>
      <c r="W366" s="51" t="str">
        <f t="shared" si="68"/>
        <v>Inactive</v>
      </c>
      <c r="X366" s="44"/>
    </row>
    <row r="367" spans="1:24" ht="15" hidden="1" customHeight="1" x14ac:dyDescent="0.25">
      <c r="A367" s="42" t="e">
        <v>#VALUE!</v>
      </c>
      <c r="B367" s="47" t="s">
        <v>111</v>
      </c>
      <c r="C367" s="47" t="s">
        <v>1301</v>
      </c>
      <c r="D367" s="142"/>
      <c r="E367" s="44">
        <f t="shared" si="71"/>
        <v>0</v>
      </c>
      <c r="F367" s="44">
        <f>SUMIFS(ProductionLines!$H:$H,ProductionLines!$C:$C,'Daily Pork Products Stocks'!$B367,ProductionLines!$K:$K,'Daily Pork Products Stocks'!$A367,ProductionLines!$E:$E,"&lt;&gt;Intake")</f>
        <v>0</v>
      </c>
      <c r="G367" s="57"/>
      <c r="H367" s="44">
        <f>SUMIFS(ProductionLines!$H:$H,ProductionLines!$C:$C,'Daily Pork Products Stocks'!$B367,ProductionLines!$K:$K,'Daily Pork Products Stocks'!$A367,ProductionLines!$E:$E,"Intake")</f>
        <v>0</v>
      </c>
      <c r="I367" s="148"/>
      <c r="J367" s="148"/>
      <c r="K367" s="148"/>
      <c r="L367" s="152"/>
      <c r="M367" s="44">
        <f>SUMIFS(TransfersEntries!$F:$F,TransfersEntries!$B:$B,$B367,TransfersEntries!$L:$L,"&gt;="&amp;'Daily Pork Products Stocks'!A367+0.25,TransfersEntries!$L:$L,"&lt;="&amp;'Daily Pork Products Stocks'!A367+1.25,TransfersEntries!$D:$D,"2055")</f>
        <v>0</v>
      </c>
      <c r="N367" s="44">
        <f>SUMIFS(TransfersEntries!$F:$F,TransfersEntries!$B:$B,INDEX(ItemTable!$A:$A,MATCH('Daily Pork Products Stocks'!B367,ItemTable!$B:$B,0)),TransfersEntries!$L:$L,"&gt;="&amp;'Daily Pork Products Stocks'!A367+0.25,TransfersEntries!$L:$L,"&lt;="&amp;'Daily Pork Products Stocks'!A367+1.25,TransfersEntries!$D:$D,"3535")</f>
        <v>0</v>
      </c>
      <c r="O367" s="44">
        <f>SUMIFS(TransfersEntries!$F:$F,TransfersEntries!$B:$B,INDEX(ItemTable!$A:$A,MATCH('Daily Pork Products Stocks'!B367,ItemTable!$B:$B,0)),TransfersEntries!$L:$L,"&gt;="&amp;'Daily Pork Products Stocks'!A367+0.25,TransfersEntries!$L:$L,"&lt;="&amp;'Daily Pork Products Stocks'!A367+1.25,TransfersEntries!$D:$D,"3600")</f>
        <v>0</v>
      </c>
      <c r="P367" s="44">
        <f t="shared" si="72"/>
        <v>0</v>
      </c>
      <c r="Q367" s="44">
        <f t="shared" si="73"/>
        <v>0</v>
      </c>
      <c r="R367" s="148"/>
      <c r="S367" s="148"/>
      <c r="T367" s="44">
        <f t="shared" si="70"/>
        <v>0</v>
      </c>
      <c r="U367" s="44">
        <f t="shared" si="74"/>
        <v>0</v>
      </c>
      <c r="V367" s="44">
        <f t="shared" si="75"/>
        <v>0</v>
      </c>
      <c r="W367" s="51" t="str">
        <f t="shared" si="68"/>
        <v>Inactive</v>
      </c>
      <c r="X367" s="44"/>
    </row>
    <row r="368" spans="1:24" ht="15" hidden="1" customHeight="1" x14ac:dyDescent="0.25">
      <c r="A368" s="42" t="e">
        <v>#VALUE!</v>
      </c>
      <c r="B368" s="47" t="s">
        <v>112</v>
      </c>
      <c r="C368" s="47" t="s">
        <v>113</v>
      </c>
      <c r="D368" s="142"/>
      <c r="E368" s="44">
        <f t="shared" si="71"/>
        <v>0</v>
      </c>
      <c r="F368" s="44">
        <f>SUMIFS(ProductionLines!$H:$H,ProductionLines!$C:$C,'Daily Pork Products Stocks'!$B368,ProductionLines!$K:$K,'Daily Pork Products Stocks'!$A368,ProductionLines!$E:$E,"&lt;&gt;Intake")</f>
        <v>0</v>
      </c>
      <c r="G368" s="57"/>
      <c r="H368" s="44">
        <f>SUMIFS(ProductionLines!$H:$H,ProductionLines!$C:$C,'Daily Pork Products Stocks'!$B368,ProductionLines!$K:$K,'Daily Pork Products Stocks'!$A368,ProductionLines!$E:$E,"Intake")</f>
        <v>0</v>
      </c>
      <c r="I368" s="148"/>
      <c r="J368" s="148"/>
      <c r="K368" s="148"/>
      <c r="L368" s="152"/>
      <c r="M368" s="44">
        <f>SUMIFS(TransfersEntries!$F:$F,TransfersEntries!$B:$B,$B368,TransfersEntries!$L:$L,"&gt;="&amp;'Daily Pork Products Stocks'!A368+0.25,TransfersEntries!$L:$L,"&lt;="&amp;'Daily Pork Products Stocks'!A368+1.25,TransfersEntries!$D:$D,"2055")</f>
        <v>0</v>
      </c>
      <c r="N368" s="44">
        <f>SUMIFS(TransfersEntries!$F:$F,TransfersEntries!$B:$B,INDEX(ItemTable!$A:$A,MATCH('Daily Pork Products Stocks'!B368,ItemTable!$B:$B,0)),TransfersEntries!$L:$L,"&gt;="&amp;'Daily Pork Products Stocks'!A368+0.25,TransfersEntries!$L:$L,"&lt;="&amp;'Daily Pork Products Stocks'!A368+1.25,TransfersEntries!$D:$D,"3535")</f>
        <v>0</v>
      </c>
      <c r="O368" s="44">
        <f>SUMIFS(TransfersEntries!$F:$F,TransfersEntries!$B:$B,INDEX(ItemTable!$A:$A,MATCH('Daily Pork Products Stocks'!B368,ItemTable!$B:$B,0)),TransfersEntries!$L:$L,"&gt;="&amp;'Daily Pork Products Stocks'!A368+0.25,TransfersEntries!$L:$L,"&lt;="&amp;'Daily Pork Products Stocks'!A368+1.25,TransfersEntries!$D:$D,"3600")</f>
        <v>0</v>
      </c>
      <c r="P368" s="44">
        <f t="shared" si="72"/>
        <v>0</v>
      </c>
      <c r="Q368" s="44">
        <f t="shared" si="73"/>
        <v>0</v>
      </c>
      <c r="R368" s="148"/>
      <c r="S368" s="148"/>
      <c r="T368" s="44">
        <f t="shared" si="70"/>
        <v>0</v>
      </c>
      <c r="U368" s="44">
        <f t="shared" si="74"/>
        <v>0</v>
      </c>
      <c r="V368" s="44">
        <f t="shared" si="75"/>
        <v>0</v>
      </c>
      <c r="W368" s="51" t="str">
        <f t="shared" si="68"/>
        <v>Inactive</v>
      </c>
      <c r="X368" s="44"/>
    </row>
    <row r="369" spans="1:24" ht="15" hidden="1" customHeight="1" x14ac:dyDescent="0.25">
      <c r="A369" s="42" t="e">
        <v>#VALUE!</v>
      </c>
      <c r="B369" s="45" t="s">
        <v>152</v>
      </c>
      <c r="C369" s="45" t="s">
        <v>1302</v>
      </c>
      <c r="D369" s="142"/>
      <c r="E369" s="44">
        <f t="shared" si="71"/>
        <v>0</v>
      </c>
      <c r="F369" s="44">
        <f>SUMIFS(ProductionLines!$H:$H,ProductionLines!$C:$C,'Daily Pork Products Stocks'!$B369,ProductionLines!$K:$K,'Daily Pork Products Stocks'!$A369,ProductionLines!$E:$E,"&lt;&gt;Intake")</f>
        <v>0</v>
      </c>
      <c r="G369" s="57"/>
      <c r="H369" s="44">
        <f>SUMIFS(ProductionLines!$H:$H,ProductionLines!$C:$C,'Daily Pork Products Stocks'!$B369,ProductionLines!$K:$K,'Daily Pork Products Stocks'!$A369,ProductionLines!$E:$E,"Intake")</f>
        <v>0</v>
      </c>
      <c r="I369" s="148"/>
      <c r="J369" s="148"/>
      <c r="K369" s="148"/>
      <c r="L369" s="152"/>
      <c r="M369" s="44">
        <f>SUMIFS(TransfersEntries!$F:$F,TransfersEntries!$B:$B,$B369,TransfersEntries!$L:$L,"&gt;="&amp;'Daily Pork Products Stocks'!A369+0.25,TransfersEntries!$L:$L,"&lt;="&amp;'Daily Pork Products Stocks'!A369+1.25,TransfersEntries!$D:$D,"2055")</f>
        <v>0</v>
      </c>
      <c r="N369" s="44">
        <f>SUMIFS(TransfersEntries!$F:$F,TransfersEntries!$B:$B,INDEX(ItemTable!$A:$A,MATCH('Daily Pork Products Stocks'!B369,ItemTable!$B:$B,0)),TransfersEntries!$L:$L,"&gt;="&amp;'Daily Pork Products Stocks'!A369+0.25,TransfersEntries!$L:$L,"&lt;="&amp;'Daily Pork Products Stocks'!A369+1.25,TransfersEntries!$D:$D,"3535")</f>
        <v>0</v>
      </c>
      <c r="O369" s="44">
        <f>SUMIFS(TransfersEntries!$F:$F,TransfersEntries!$B:$B,INDEX(ItemTable!$A:$A,MATCH('Daily Pork Products Stocks'!B369,ItemTable!$B:$B,0)),TransfersEntries!$L:$L,"&gt;="&amp;'Daily Pork Products Stocks'!A369+0.25,TransfersEntries!$L:$L,"&lt;="&amp;'Daily Pork Products Stocks'!A369+1.25,TransfersEntries!$D:$D,"3600")</f>
        <v>0</v>
      </c>
      <c r="P369" s="44">
        <f t="shared" si="72"/>
        <v>0</v>
      </c>
      <c r="Q369" s="44">
        <f t="shared" si="73"/>
        <v>0</v>
      </c>
      <c r="R369" s="148"/>
      <c r="S369" s="148"/>
      <c r="T369" s="44">
        <f t="shared" si="70"/>
        <v>0</v>
      </c>
      <c r="U369" s="44">
        <f t="shared" si="74"/>
        <v>0</v>
      </c>
      <c r="V369" s="44">
        <f t="shared" si="75"/>
        <v>0</v>
      </c>
      <c r="W369" s="51" t="str">
        <f t="shared" si="68"/>
        <v>Inactive</v>
      </c>
      <c r="X369" s="44"/>
    </row>
    <row r="370" spans="1:24" ht="15" hidden="1" customHeight="1" x14ac:dyDescent="0.25">
      <c r="A370" s="42" t="e">
        <v>#VALUE!</v>
      </c>
      <c r="B370" s="47" t="s">
        <v>1303</v>
      </c>
      <c r="C370" s="47" t="s">
        <v>1304</v>
      </c>
      <c r="D370" s="142"/>
      <c r="E370" s="44">
        <f t="shared" si="71"/>
        <v>0</v>
      </c>
      <c r="F370" s="44">
        <f>SUMIFS(ProductionLines!$H:$H,ProductionLines!$C:$C,'Daily Pork Products Stocks'!$B370,ProductionLines!$K:$K,'Daily Pork Products Stocks'!$A370,ProductionLines!$E:$E,"&lt;&gt;Intake")</f>
        <v>0</v>
      </c>
      <c r="G370" s="57"/>
      <c r="H370" s="44">
        <f>SUMIFS(ProductionLines!$H:$H,ProductionLines!$C:$C,'Daily Pork Products Stocks'!$B370,ProductionLines!$K:$K,'Daily Pork Products Stocks'!$A370,ProductionLines!$E:$E,"Intake")</f>
        <v>0</v>
      </c>
      <c r="I370" s="148"/>
      <c r="J370" s="148"/>
      <c r="K370" s="148"/>
      <c r="L370" s="152"/>
      <c r="M370" s="44">
        <f>SUMIFS(TransfersEntries!$F:$F,TransfersEntries!$B:$B,$B370,TransfersEntries!$L:$L,"&gt;="&amp;'Daily Pork Products Stocks'!A370+0.25,TransfersEntries!$L:$L,"&lt;="&amp;'Daily Pork Products Stocks'!A370+1.25,TransfersEntries!$D:$D,"2055")</f>
        <v>0</v>
      </c>
      <c r="N370" s="44">
        <f>SUMIFS(TransfersEntries!$F:$F,TransfersEntries!$B:$B,INDEX(ItemTable!$A:$A,MATCH('Daily Pork Products Stocks'!B370,ItemTable!$B:$B,0)),TransfersEntries!$L:$L,"&gt;="&amp;'Daily Pork Products Stocks'!A370+0.25,TransfersEntries!$L:$L,"&lt;="&amp;'Daily Pork Products Stocks'!A370+1.25,TransfersEntries!$D:$D,"3535")</f>
        <v>0</v>
      </c>
      <c r="O370" s="44">
        <f>SUMIFS(TransfersEntries!$F:$F,TransfersEntries!$B:$B,INDEX(ItemTable!$A:$A,MATCH('Daily Pork Products Stocks'!B370,ItemTable!$B:$B,0)),TransfersEntries!$L:$L,"&gt;="&amp;'Daily Pork Products Stocks'!A370+0.25,TransfersEntries!$L:$L,"&lt;="&amp;'Daily Pork Products Stocks'!A370+1.25,TransfersEntries!$D:$D,"3600")</f>
        <v>0</v>
      </c>
      <c r="P370" s="44">
        <f t="shared" si="72"/>
        <v>0</v>
      </c>
      <c r="Q370" s="44">
        <f t="shared" si="73"/>
        <v>0</v>
      </c>
      <c r="R370" s="148"/>
      <c r="S370" s="148"/>
      <c r="T370" s="44">
        <f t="shared" si="70"/>
        <v>0</v>
      </c>
      <c r="U370" s="44">
        <f t="shared" si="74"/>
        <v>0</v>
      </c>
      <c r="V370" s="44">
        <f t="shared" si="75"/>
        <v>0</v>
      </c>
      <c r="W370" s="51" t="str">
        <f t="shared" si="68"/>
        <v>Inactive</v>
      </c>
      <c r="X370" s="44"/>
    </row>
    <row r="371" spans="1:24" ht="15" hidden="1" customHeight="1" x14ac:dyDescent="0.25">
      <c r="A371" s="42" t="e">
        <v>#VALUE!</v>
      </c>
      <c r="B371" s="47" t="s">
        <v>1305</v>
      </c>
      <c r="C371" s="47" t="s">
        <v>1306</v>
      </c>
      <c r="D371" s="142"/>
      <c r="E371" s="44">
        <f t="shared" si="71"/>
        <v>0</v>
      </c>
      <c r="F371" s="44">
        <f>SUMIFS(ProductionLines!$H:$H,ProductionLines!$C:$C,'Daily Pork Products Stocks'!$B371,ProductionLines!$K:$K,'Daily Pork Products Stocks'!$A371,ProductionLines!$E:$E,"&lt;&gt;Intake")</f>
        <v>0</v>
      </c>
      <c r="G371" s="57"/>
      <c r="H371" s="44">
        <f>SUMIFS(ProductionLines!$H:$H,ProductionLines!$C:$C,'Daily Pork Products Stocks'!$B371,ProductionLines!$K:$K,'Daily Pork Products Stocks'!$A371,ProductionLines!$E:$E,"Intake")</f>
        <v>0</v>
      </c>
      <c r="I371" s="148"/>
      <c r="J371" s="148"/>
      <c r="K371" s="148"/>
      <c r="L371" s="152"/>
      <c r="M371" s="44">
        <f>SUMIFS(TransfersEntries!$F:$F,TransfersEntries!$B:$B,$B371,TransfersEntries!$L:$L,"&gt;="&amp;'Daily Pork Products Stocks'!A371+0.25,TransfersEntries!$L:$L,"&lt;="&amp;'Daily Pork Products Stocks'!A371+1.25,TransfersEntries!$D:$D,"2055")</f>
        <v>0</v>
      </c>
      <c r="N371" s="44">
        <f>SUMIFS(TransfersEntries!$F:$F,TransfersEntries!$B:$B,INDEX(ItemTable!$A:$A,MATCH('Daily Pork Products Stocks'!B371,ItemTable!$B:$B,0)),TransfersEntries!$L:$L,"&gt;="&amp;'Daily Pork Products Stocks'!A371+0.25,TransfersEntries!$L:$L,"&lt;="&amp;'Daily Pork Products Stocks'!A371+1.25,TransfersEntries!$D:$D,"3535")</f>
        <v>0</v>
      </c>
      <c r="O371" s="44">
        <f>SUMIFS(TransfersEntries!$F:$F,TransfersEntries!$B:$B,INDEX(ItemTable!$A:$A,MATCH('Daily Pork Products Stocks'!B371,ItemTable!$B:$B,0)),TransfersEntries!$L:$L,"&gt;="&amp;'Daily Pork Products Stocks'!A371+0.25,TransfersEntries!$L:$L,"&lt;="&amp;'Daily Pork Products Stocks'!A371+1.25,TransfersEntries!$D:$D,"3600")</f>
        <v>0</v>
      </c>
      <c r="P371" s="44">
        <f t="shared" si="72"/>
        <v>0</v>
      </c>
      <c r="Q371" s="44">
        <f t="shared" si="73"/>
        <v>0</v>
      </c>
      <c r="R371" s="148"/>
      <c r="S371" s="148"/>
      <c r="T371" s="44">
        <f t="shared" si="70"/>
        <v>0</v>
      </c>
      <c r="U371" s="44">
        <f t="shared" si="74"/>
        <v>0</v>
      </c>
      <c r="V371" s="44">
        <f t="shared" si="75"/>
        <v>0</v>
      </c>
      <c r="W371" s="51" t="str">
        <f t="shared" si="68"/>
        <v>Inactive</v>
      </c>
      <c r="X371" s="44"/>
    </row>
    <row r="372" spans="1:24" ht="15" hidden="1" customHeight="1" x14ac:dyDescent="0.25">
      <c r="A372" s="42" t="e">
        <v>#VALUE!</v>
      </c>
      <c r="B372" s="47" t="s">
        <v>1307</v>
      </c>
      <c r="C372" s="47" t="s">
        <v>1308</v>
      </c>
      <c r="D372" s="142"/>
      <c r="E372" s="44">
        <f t="shared" si="71"/>
        <v>0</v>
      </c>
      <c r="F372" s="44">
        <f>SUMIFS(ProductionLines!$H:$H,ProductionLines!$C:$C,'Daily Pork Products Stocks'!$B372,ProductionLines!$K:$K,'Daily Pork Products Stocks'!$A372,ProductionLines!$E:$E,"&lt;&gt;Intake")</f>
        <v>0</v>
      </c>
      <c r="G372" s="57"/>
      <c r="H372" s="44">
        <f>SUMIFS(ProductionLines!$H:$H,ProductionLines!$C:$C,'Daily Pork Products Stocks'!$B372,ProductionLines!$K:$K,'Daily Pork Products Stocks'!$A372,ProductionLines!$E:$E,"Intake")</f>
        <v>0</v>
      </c>
      <c r="I372" s="148"/>
      <c r="J372" s="148"/>
      <c r="K372" s="148"/>
      <c r="L372" s="152"/>
      <c r="M372" s="44">
        <f>SUMIFS(TransfersEntries!$F:$F,TransfersEntries!$B:$B,$B372,TransfersEntries!$L:$L,"&gt;="&amp;'Daily Pork Products Stocks'!A372+0.25,TransfersEntries!$L:$L,"&lt;="&amp;'Daily Pork Products Stocks'!A372+1.25,TransfersEntries!$D:$D,"2055")</f>
        <v>0</v>
      </c>
      <c r="N372" s="44">
        <f>SUMIFS(TransfersEntries!$F:$F,TransfersEntries!$B:$B,INDEX(ItemTable!$A:$A,MATCH('Daily Pork Products Stocks'!B372,ItemTable!$B:$B,0)),TransfersEntries!$L:$L,"&gt;="&amp;'Daily Pork Products Stocks'!A372+0.25,TransfersEntries!$L:$L,"&lt;="&amp;'Daily Pork Products Stocks'!A372+1.25,TransfersEntries!$D:$D,"3535")</f>
        <v>0</v>
      </c>
      <c r="O372" s="44">
        <f>SUMIFS(TransfersEntries!$F:$F,TransfersEntries!$B:$B,INDEX(ItemTable!$A:$A,MATCH('Daily Pork Products Stocks'!B372,ItemTable!$B:$B,0)),TransfersEntries!$L:$L,"&gt;="&amp;'Daily Pork Products Stocks'!A372+0.25,TransfersEntries!$L:$L,"&lt;="&amp;'Daily Pork Products Stocks'!A372+1.25,TransfersEntries!$D:$D,"3600")</f>
        <v>0</v>
      </c>
      <c r="P372" s="44">
        <f t="shared" si="72"/>
        <v>0</v>
      </c>
      <c r="Q372" s="44">
        <f t="shared" si="73"/>
        <v>0</v>
      </c>
      <c r="R372" s="148"/>
      <c r="S372" s="148"/>
      <c r="T372" s="44">
        <f t="shared" si="70"/>
        <v>0</v>
      </c>
      <c r="U372" s="44">
        <f t="shared" si="74"/>
        <v>0</v>
      </c>
      <c r="V372" s="44">
        <f t="shared" si="75"/>
        <v>0</v>
      </c>
      <c r="W372" s="51" t="str">
        <f t="shared" si="68"/>
        <v>Inactive</v>
      </c>
      <c r="X372" s="44"/>
    </row>
    <row r="373" spans="1:24" ht="15" hidden="1" customHeight="1" x14ac:dyDescent="0.25">
      <c r="A373" s="42" t="e">
        <v>#VALUE!</v>
      </c>
      <c r="B373" s="45" t="s">
        <v>1309</v>
      </c>
      <c r="C373" s="45" t="s">
        <v>1310</v>
      </c>
      <c r="D373" s="142"/>
      <c r="E373" s="44">
        <f t="shared" si="71"/>
        <v>0</v>
      </c>
      <c r="F373" s="44">
        <f>SUMIFS(ProductionLines!$H:$H,ProductionLines!$C:$C,'Daily Pork Products Stocks'!$B373,ProductionLines!$K:$K,'Daily Pork Products Stocks'!$A373,ProductionLines!$E:$E,"&lt;&gt;Intake")</f>
        <v>0</v>
      </c>
      <c r="G373" s="57"/>
      <c r="H373" s="44">
        <f>SUMIFS(ProductionLines!$H:$H,ProductionLines!$C:$C,'Daily Pork Products Stocks'!$B373,ProductionLines!$K:$K,'Daily Pork Products Stocks'!$A373,ProductionLines!$E:$E,"Intake")</f>
        <v>0</v>
      </c>
      <c r="I373" s="148"/>
      <c r="J373" s="148"/>
      <c r="K373" s="148"/>
      <c r="L373" s="152"/>
      <c r="M373" s="44">
        <f>SUMIFS(TransfersEntries!$F:$F,TransfersEntries!$B:$B,$B373,TransfersEntries!$L:$L,"&gt;="&amp;'Daily Pork Products Stocks'!A373+0.25,TransfersEntries!$L:$L,"&lt;="&amp;'Daily Pork Products Stocks'!A373+1.25,TransfersEntries!$D:$D,"2055")</f>
        <v>0</v>
      </c>
      <c r="N373" s="44">
        <f>SUMIFS(TransfersEntries!$F:$F,TransfersEntries!$B:$B,INDEX(ItemTable!$A:$A,MATCH('Daily Pork Products Stocks'!B373,ItemTable!$B:$B,0)),TransfersEntries!$L:$L,"&gt;="&amp;'Daily Pork Products Stocks'!A373+0.25,TransfersEntries!$L:$L,"&lt;="&amp;'Daily Pork Products Stocks'!A373+1.25,TransfersEntries!$D:$D,"3535")</f>
        <v>0</v>
      </c>
      <c r="O373" s="44">
        <f>SUMIFS(TransfersEntries!$F:$F,TransfersEntries!$B:$B,INDEX(ItemTable!$A:$A,MATCH('Daily Pork Products Stocks'!B373,ItemTable!$B:$B,0)),TransfersEntries!$L:$L,"&gt;="&amp;'Daily Pork Products Stocks'!A373+0.25,TransfersEntries!$L:$L,"&lt;="&amp;'Daily Pork Products Stocks'!A373+1.25,TransfersEntries!$D:$D,"3600")</f>
        <v>0</v>
      </c>
      <c r="P373" s="44">
        <f t="shared" si="72"/>
        <v>0</v>
      </c>
      <c r="Q373" s="44">
        <f t="shared" si="73"/>
        <v>0</v>
      </c>
      <c r="R373" s="148"/>
      <c r="S373" s="148"/>
      <c r="T373" s="44">
        <f t="shared" si="70"/>
        <v>0</v>
      </c>
      <c r="U373" s="44">
        <f t="shared" si="74"/>
        <v>0</v>
      </c>
      <c r="V373" s="44">
        <f t="shared" si="75"/>
        <v>0</v>
      </c>
      <c r="W373" s="51" t="str">
        <f t="shared" si="68"/>
        <v>Inactive</v>
      </c>
      <c r="X373" s="44"/>
    </row>
    <row r="374" spans="1:24" ht="15" hidden="1" customHeight="1" x14ac:dyDescent="0.25">
      <c r="A374" s="42" t="e">
        <v>#VALUE!</v>
      </c>
      <c r="B374" s="47" t="s">
        <v>1311</v>
      </c>
      <c r="C374" s="47" t="s">
        <v>1312</v>
      </c>
      <c r="D374" s="142"/>
      <c r="E374" s="44">
        <f t="shared" si="71"/>
        <v>0</v>
      </c>
      <c r="F374" s="44">
        <f>SUMIFS(ProductionLines!$H:$H,ProductionLines!$C:$C,'Daily Pork Products Stocks'!$B374,ProductionLines!$K:$K,'Daily Pork Products Stocks'!$A374,ProductionLines!$E:$E,"&lt;&gt;Intake")</f>
        <v>0</v>
      </c>
      <c r="G374" s="57"/>
      <c r="H374" s="44">
        <f>SUMIFS(ProductionLines!$H:$H,ProductionLines!$C:$C,'Daily Pork Products Stocks'!$B374,ProductionLines!$K:$K,'Daily Pork Products Stocks'!$A374,ProductionLines!$E:$E,"Intake")</f>
        <v>0</v>
      </c>
      <c r="I374" s="148"/>
      <c r="J374" s="148"/>
      <c r="K374" s="148"/>
      <c r="L374" s="152"/>
      <c r="M374" s="44">
        <f>SUMIFS(TransfersEntries!$F:$F,TransfersEntries!$B:$B,$B374,TransfersEntries!$L:$L,"&gt;="&amp;'Daily Pork Products Stocks'!A374+0.25,TransfersEntries!$L:$L,"&lt;="&amp;'Daily Pork Products Stocks'!A374+1.25,TransfersEntries!$D:$D,"2055")</f>
        <v>0</v>
      </c>
      <c r="N374" s="44">
        <f>SUMIFS(TransfersEntries!$F:$F,TransfersEntries!$B:$B,INDEX(ItemTable!$A:$A,MATCH('Daily Pork Products Stocks'!B374,ItemTable!$B:$B,0)),TransfersEntries!$L:$L,"&gt;="&amp;'Daily Pork Products Stocks'!A374+0.25,TransfersEntries!$L:$L,"&lt;="&amp;'Daily Pork Products Stocks'!A374+1.25,TransfersEntries!$D:$D,"3535")</f>
        <v>0</v>
      </c>
      <c r="O374" s="44">
        <f>SUMIFS(TransfersEntries!$F:$F,TransfersEntries!$B:$B,INDEX(ItemTable!$A:$A,MATCH('Daily Pork Products Stocks'!B374,ItemTable!$B:$B,0)),TransfersEntries!$L:$L,"&gt;="&amp;'Daily Pork Products Stocks'!A374+0.25,TransfersEntries!$L:$L,"&lt;="&amp;'Daily Pork Products Stocks'!A374+1.25,TransfersEntries!$D:$D,"3600")</f>
        <v>0</v>
      </c>
      <c r="P374" s="44">
        <f t="shared" si="72"/>
        <v>0</v>
      </c>
      <c r="Q374" s="44">
        <f t="shared" si="73"/>
        <v>0</v>
      </c>
      <c r="R374" s="148"/>
      <c r="S374" s="148"/>
      <c r="T374" s="44">
        <f t="shared" si="70"/>
        <v>0</v>
      </c>
      <c r="U374" s="44">
        <f t="shared" si="74"/>
        <v>0</v>
      </c>
      <c r="V374" s="44">
        <f t="shared" si="75"/>
        <v>0</v>
      </c>
      <c r="W374" s="51" t="str">
        <f t="shared" si="68"/>
        <v>Inactive</v>
      </c>
      <c r="X374" s="44"/>
    </row>
    <row r="375" spans="1:24" ht="15" hidden="1" customHeight="1" x14ac:dyDescent="0.25">
      <c r="A375" s="42" t="e">
        <v>#VALUE!</v>
      </c>
      <c r="B375" s="47" t="s">
        <v>6</v>
      </c>
      <c r="C375" s="47" t="s">
        <v>1313</v>
      </c>
      <c r="D375" s="142"/>
      <c r="E375" s="44">
        <f t="shared" si="71"/>
        <v>0</v>
      </c>
      <c r="F375" s="44">
        <f>SUMIFS(ProductionLines!$H:$H,ProductionLines!$C:$C,'Daily Pork Products Stocks'!$B375,ProductionLines!$K:$K,'Daily Pork Products Stocks'!$A375,ProductionLines!$E:$E,"&lt;&gt;Intake")</f>
        <v>0</v>
      </c>
      <c r="G375" s="57"/>
      <c r="H375" s="44">
        <f>SUMIFS(ProductionLines!$H:$H,ProductionLines!$C:$C,'Daily Pork Products Stocks'!$B375,ProductionLines!$K:$K,'Daily Pork Products Stocks'!$A375,ProductionLines!$E:$E,"Intake")</f>
        <v>0</v>
      </c>
      <c r="I375" s="148"/>
      <c r="J375" s="148"/>
      <c r="K375" s="148"/>
      <c r="L375" s="152"/>
      <c r="M375" s="44">
        <f>SUMIFS(TransfersEntries!$F:$F,TransfersEntries!$B:$B,$B375,TransfersEntries!$L:$L,"&gt;="&amp;'Daily Pork Products Stocks'!A375+0.25,TransfersEntries!$L:$L,"&lt;="&amp;'Daily Pork Products Stocks'!A375+1.25,TransfersEntries!$D:$D,"2055")</f>
        <v>0</v>
      </c>
      <c r="N375" s="44">
        <f>SUMIFS(TransfersEntries!$F:$F,TransfersEntries!$B:$B,INDEX(ItemTable!$A:$A,MATCH('Daily Pork Products Stocks'!B375,ItemTable!$B:$B,0)),TransfersEntries!$L:$L,"&gt;="&amp;'Daily Pork Products Stocks'!A375+0.25,TransfersEntries!$L:$L,"&lt;="&amp;'Daily Pork Products Stocks'!A375+1.25,TransfersEntries!$D:$D,"3535")</f>
        <v>0</v>
      </c>
      <c r="O375" s="44">
        <f>SUMIFS(TransfersEntries!$F:$F,TransfersEntries!$B:$B,INDEX(ItemTable!$A:$A,MATCH('Daily Pork Products Stocks'!B375,ItemTable!$B:$B,0)),TransfersEntries!$L:$L,"&gt;="&amp;'Daily Pork Products Stocks'!A375+0.25,TransfersEntries!$L:$L,"&lt;="&amp;'Daily Pork Products Stocks'!A375+1.25,TransfersEntries!$D:$D,"3600")</f>
        <v>0</v>
      </c>
      <c r="P375" s="44">
        <f t="shared" si="72"/>
        <v>0</v>
      </c>
      <c r="Q375" s="44">
        <f t="shared" si="73"/>
        <v>0</v>
      </c>
      <c r="R375" s="148"/>
      <c r="S375" s="148"/>
      <c r="T375" s="44">
        <f t="shared" si="70"/>
        <v>0</v>
      </c>
      <c r="U375" s="44">
        <f t="shared" si="74"/>
        <v>0</v>
      </c>
      <c r="V375" s="44">
        <f t="shared" si="75"/>
        <v>0</v>
      </c>
      <c r="W375" s="51" t="str">
        <f t="shared" si="68"/>
        <v>Inactive</v>
      </c>
      <c r="X375" s="44"/>
    </row>
    <row r="376" spans="1:24" ht="15" hidden="1" customHeight="1" x14ac:dyDescent="0.25">
      <c r="A376" s="42" t="e">
        <v>#VALUE!</v>
      </c>
      <c r="B376" s="47" t="s">
        <v>1314</v>
      </c>
      <c r="C376" s="47" t="s">
        <v>1315</v>
      </c>
      <c r="D376" s="142"/>
      <c r="E376" s="44">
        <f t="shared" si="71"/>
        <v>0</v>
      </c>
      <c r="F376" s="44">
        <f>SUMIFS(ProductionLines!$H:$H,ProductionLines!$C:$C,'Daily Pork Products Stocks'!$B376,ProductionLines!$K:$K,'Daily Pork Products Stocks'!$A376,ProductionLines!$E:$E,"&lt;&gt;Intake")</f>
        <v>0</v>
      </c>
      <c r="G376" s="57"/>
      <c r="H376" s="44">
        <f>SUMIFS(ProductionLines!$H:$H,ProductionLines!$C:$C,'Daily Pork Products Stocks'!$B376,ProductionLines!$K:$K,'Daily Pork Products Stocks'!$A376,ProductionLines!$E:$E,"Intake")</f>
        <v>0</v>
      </c>
      <c r="I376" s="148"/>
      <c r="J376" s="148"/>
      <c r="K376" s="148"/>
      <c r="L376" s="152"/>
      <c r="M376" s="44">
        <f>SUMIFS(TransfersEntries!$F:$F,TransfersEntries!$B:$B,$B376,TransfersEntries!$L:$L,"&gt;="&amp;'Daily Pork Products Stocks'!A376+0.25,TransfersEntries!$L:$L,"&lt;="&amp;'Daily Pork Products Stocks'!A376+1.25,TransfersEntries!$D:$D,"2055")</f>
        <v>0</v>
      </c>
      <c r="N376" s="44">
        <f>SUMIFS(TransfersEntries!$F:$F,TransfersEntries!$B:$B,INDEX(ItemTable!$A:$A,MATCH('Daily Pork Products Stocks'!B376,ItemTable!$B:$B,0)),TransfersEntries!$L:$L,"&gt;="&amp;'Daily Pork Products Stocks'!A376+0.25,TransfersEntries!$L:$L,"&lt;="&amp;'Daily Pork Products Stocks'!A376+1.25,TransfersEntries!$D:$D,"3535")</f>
        <v>0</v>
      </c>
      <c r="O376" s="44">
        <f>SUMIFS(TransfersEntries!$F:$F,TransfersEntries!$B:$B,INDEX(ItemTable!$A:$A,MATCH('Daily Pork Products Stocks'!B376,ItemTable!$B:$B,0)),TransfersEntries!$L:$L,"&gt;="&amp;'Daily Pork Products Stocks'!A376+0.25,TransfersEntries!$L:$L,"&lt;="&amp;'Daily Pork Products Stocks'!A376+1.25,TransfersEntries!$D:$D,"3600")</f>
        <v>0</v>
      </c>
      <c r="P376" s="44">
        <f t="shared" si="72"/>
        <v>0</v>
      </c>
      <c r="Q376" s="44">
        <f t="shared" si="73"/>
        <v>0</v>
      </c>
      <c r="R376" s="148"/>
      <c r="S376" s="148"/>
      <c r="T376" s="44">
        <f t="shared" si="70"/>
        <v>0</v>
      </c>
      <c r="U376" s="44">
        <f t="shared" si="74"/>
        <v>0</v>
      </c>
      <c r="V376" s="44">
        <f t="shared" si="75"/>
        <v>0</v>
      </c>
      <c r="W376" s="51" t="str">
        <f t="shared" si="68"/>
        <v>Inactive</v>
      </c>
      <c r="X376" s="44"/>
    </row>
    <row r="377" spans="1:24" ht="15" hidden="1" customHeight="1" x14ac:dyDescent="0.25">
      <c r="A377" s="42" t="e">
        <v>#VALUE!</v>
      </c>
      <c r="B377" s="45" t="s">
        <v>1316</v>
      </c>
      <c r="C377" s="45" t="s">
        <v>1317</v>
      </c>
      <c r="D377" s="142"/>
      <c r="E377" s="44">
        <f t="shared" si="71"/>
        <v>0</v>
      </c>
      <c r="F377" s="44">
        <f>SUMIFS(ProductionLines!$H:$H,ProductionLines!$C:$C,'Daily Pork Products Stocks'!$B377,ProductionLines!$K:$K,'Daily Pork Products Stocks'!$A377,ProductionLines!$E:$E,"&lt;&gt;Intake")</f>
        <v>0</v>
      </c>
      <c r="G377" s="57"/>
      <c r="H377" s="44">
        <f>SUMIFS(ProductionLines!$H:$H,ProductionLines!$C:$C,'Daily Pork Products Stocks'!$B377,ProductionLines!$K:$K,'Daily Pork Products Stocks'!$A377,ProductionLines!$E:$E,"Intake")</f>
        <v>0</v>
      </c>
      <c r="I377" s="148"/>
      <c r="J377" s="148"/>
      <c r="K377" s="148"/>
      <c r="L377" s="152"/>
      <c r="M377" s="44">
        <f>SUMIFS(TransfersEntries!$F:$F,TransfersEntries!$B:$B,$B377,TransfersEntries!$L:$L,"&gt;="&amp;'Daily Pork Products Stocks'!A377+0.25,TransfersEntries!$L:$L,"&lt;="&amp;'Daily Pork Products Stocks'!A377+1.25,TransfersEntries!$D:$D,"2055")</f>
        <v>0</v>
      </c>
      <c r="N377" s="44">
        <f>SUMIFS(TransfersEntries!$F:$F,TransfersEntries!$B:$B,INDEX(ItemTable!$A:$A,MATCH('Daily Pork Products Stocks'!B377,ItemTable!$B:$B,0)),TransfersEntries!$L:$L,"&gt;="&amp;'Daily Pork Products Stocks'!A377+0.25,TransfersEntries!$L:$L,"&lt;="&amp;'Daily Pork Products Stocks'!A377+1.25,TransfersEntries!$D:$D,"3535")</f>
        <v>0</v>
      </c>
      <c r="O377" s="44">
        <f>SUMIFS(TransfersEntries!$F:$F,TransfersEntries!$B:$B,INDEX(ItemTable!$A:$A,MATCH('Daily Pork Products Stocks'!B377,ItemTable!$B:$B,0)),TransfersEntries!$L:$L,"&gt;="&amp;'Daily Pork Products Stocks'!A377+0.25,TransfersEntries!$L:$L,"&lt;="&amp;'Daily Pork Products Stocks'!A377+1.25,TransfersEntries!$D:$D,"3600")</f>
        <v>0</v>
      </c>
      <c r="P377" s="44">
        <f t="shared" si="72"/>
        <v>0</v>
      </c>
      <c r="Q377" s="44">
        <f t="shared" si="73"/>
        <v>0</v>
      </c>
      <c r="R377" s="148"/>
      <c r="S377" s="148"/>
      <c r="T377" s="44">
        <f t="shared" si="70"/>
        <v>0</v>
      </c>
      <c r="U377" s="44">
        <f t="shared" si="74"/>
        <v>0</v>
      </c>
      <c r="V377" s="44">
        <f t="shared" si="75"/>
        <v>0</v>
      </c>
      <c r="W377" s="51" t="str">
        <f t="shared" si="68"/>
        <v>Inactive</v>
      </c>
      <c r="X377" s="44"/>
    </row>
    <row r="378" spans="1:24" ht="15" hidden="1" customHeight="1" x14ac:dyDescent="0.25">
      <c r="A378" s="42" t="e">
        <v>#VALUE!</v>
      </c>
      <c r="B378" s="47" t="s">
        <v>1319</v>
      </c>
      <c r="C378" s="47" t="s">
        <v>1320</v>
      </c>
      <c r="D378" s="142"/>
      <c r="E378" s="44">
        <f t="shared" si="71"/>
        <v>0</v>
      </c>
      <c r="F378" s="44">
        <f>SUMIFS(ProductionLines!$H:$H,ProductionLines!$C:$C,'Daily Pork Products Stocks'!$B378,ProductionLines!$K:$K,'Daily Pork Products Stocks'!$A378,ProductionLines!$E:$E,"&lt;&gt;Intake")</f>
        <v>0</v>
      </c>
      <c r="G378" s="57"/>
      <c r="H378" s="44">
        <f>SUMIFS(ProductionLines!$H:$H,ProductionLines!$C:$C,'Daily Pork Products Stocks'!$B378,ProductionLines!$K:$K,'Daily Pork Products Stocks'!$A378,ProductionLines!$E:$E,"Intake")</f>
        <v>0</v>
      </c>
      <c r="I378" s="148"/>
      <c r="J378" s="148"/>
      <c r="K378" s="148"/>
      <c r="L378" s="152"/>
      <c r="M378" s="44">
        <f>SUMIFS(TransfersEntries!$F:$F,TransfersEntries!$B:$B,$B378,TransfersEntries!$L:$L,"&gt;="&amp;'Daily Pork Products Stocks'!A378+0.25,TransfersEntries!$L:$L,"&lt;="&amp;'Daily Pork Products Stocks'!A378+1.25,TransfersEntries!$D:$D,"2055")</f>
        <v>0</v>
      </c>
      <c r="N378" s="44">
        <f>SUMIFS(TransfersEntries!$F:$F,TransfersEntries!$B:$B,INDEX(ItemTable!$A:$A,MATCH('Daily Pork Products Stocks'!B378,ItemTable!$B:$B,0)),TransfersEntries!$L:$L,"&gt;="&amp;'Daily Pork Products Stocks'!A378+0.25,TransfersEntries!$L:$L,"&lt;="&amp;'Daily Pork Products Stocks'!A378+1.25,TransfersEntries!$D:$D,"3535")</f>
        <v>0</v>
      </c>
      <c r="O378" s="44">
        <f>SUMIFS(TransfersEntries!$F:$F,TransfersEntries!$B:$B,INDEX(ItemTable!$A:$A,MATCH('Daily Pork Products Stocks'!B378,ItemTable!$B:$B,0)),TransfersEntries!$L:$L,"&gt;="&amp;'Daily Pork Products Stocks'!A378+0.25,TransfersEntries!$L:$L,"&lt;="&amp;'Daily Pork Products Stocks'!A378+1.25,TransfersEntries!$D:$D,"3600")</f>
        <v>0</v>
      </c>
      <c r="P378" s="44">
        <f t="shared" si="72"/>
        <v>0</v>
      </c>
      <c r="Q378" s="44">
        <f t="shared" si="73"/>
        <v>0</v>
      </c>
      <c r="R378" s="148"/>
      <c r="S378" s="148"/>
      <c r="T378" s="44">
        <f t="shared" si="70"/>
        <v>0</v>
      </c>
      <c r="U378" s="44">
        <f t="shared" si="74"/>
        <v>0</v>
      </c>
      <c r="V378" s="44">
        <f t="shared" si="75"/>
        <v>0</v>
      </c>
      <c r="W378" s="51" t="str">
        <f t="shared" si="68"/>
        <v>Inactive</v>
      </c>
      <c r="X378" s="44"/>
    </row>
    <row r="379" spans="1:24" ht="15" hidden="1" customHeight="1" x14ac:dyDescent="0.25">
      <c r="A379" s="42" t="e">
        <v>#VALUE!</v>
      </c>
      <c r="B379" s="47" t="s">
        <v>73</v>
      </c>
      <c r="C379" s="47" t="s">
        <v>1321</v>
      </c>
      <c r="D379" s="142"/>
      <c r="E379" s="44">
        <f t="shared" si="71"/>
        <v>0</v>
      </c>
      <c r="F379" s="44">
        <f>SUMIFS(ProductionLines!$H:$H,ProductionLines!$C:$C,'Daily Pork Products Stocks'!$B379,ProductionLines!$K:$K,'Daily Pork Products Stocks'!$A379,ProductionLines!$E:$E,"&lt;&gt;Intake")</f>
        <v>0</v>
      </c>
      <c r="G379" s="57"/>
      <c r="H379" s="44">
        <f>SUMIFS(ProductionLines!$H:$H,ProductionLines!$C:$C,'Daily Pork Products Stocks'!$B379,ProductionLines!$K:$K,'Daily Pork Products Stocks'!$A379,ProductionLines!$E:$E,"Intake")</f>
        <v>0</v>
      </c>
      <c r="I379" s="148"/>
      <c r="J379" s="148"/>
      <c r="K379" s="148"/>
      <c r="L379" s="152"/>
      <c r="M379" s="44">
        <f>SUMIFS(TransfersEntries!$F:$F,TransfersEntries!$B:$B,$B379,TransfersEntries!$L:$L,"&gt;="&amp;'Daily Pork Products Stocks'!A379+0.25,TransfersEntries!$L:$L,"&lt;="&amp;'Daily Pork Products Stocks'!A379+1.25,TransfersEntries!$D:$D,"2055")</f>
        <v>0</v>
      </c>
      <c r="N379" s="44">
        <f>SUMIFS(TransfersEntries!$F:$F,TransfersEntries!$B:$B,INDEX(ItemTable!$A:$A,MATCH('Daily Pork Products Stocks'!B379,ItemTable!$B:$B,0)),TransfersEntries!$L:$L,"&gt;="&amp;'Daily Pork Products Stocks'!A379+0.25,TransfersEntries!$L:$L,"&lt;="&amp;'Daily Pork Products Stocks'!A379+1.25,TransfersEntries!$D:$D,"3535")</f>
        <v>0</v>
      </c>
      <c r="O379" s="44">
        <f>SUMIFS(TransfersEntries!$F:$F,TransfersEntries!$B:$B,INDEX(ItemTable!$A:$A,MATCH('Daily Pork Products Stocks'!B379,ItemTable!$B:$B,0)),TransfersEntries!$L:$L,"&gt;="&amp;'Daily Pork Products Stocks'!A379+0.25,TransfersEntries!$L:$L,"&lt;="&amp;'Daily Pork Products Stocks'!A379+1.25,TransfersEntries!$D:$D,"3600")</f>
        <v>0</v>
      </c>
      <c r="P379" s="44">
        <f t="shared" si="72"/>
        <v>0</v>
      </c>
      <c r="Q379" s="44">
        <f t="shared" si="73"/>
        <v>0</v>
      </c>
      <c r="R379" s="148"/>
      <c r="S379" s="148"/>
      <c r="T379" s="44">
        <f t="shared" si="70"/>
        <v>0</v>
      </c>
      <c r="U379" s="44">
        <f t="shared" si="74"/>
        <v>0</v>
      </c>
      <c r="V379" s="44">
        <f t="shared" si="75"/>
        <v>0</v>
      </c>
      <c r="W379" s="51" t="str">
        <f t="shared" si="68"/>
        <v>Inactive</v>
      </c>
      <c r="X379" s="44"/>
    </row>
    <row r="380" spans="1:24" ht="15" hidden="1" customHeight="1" x14ac:dyDescent="0.25">
      <c r="A380" s="42" t="e">
        <v>#VALUE!</v>
      </c>
      <c r="B380" s="45" t="s">
        <v>1322</v>
      </c>
      <c r="C380" s="45" t="s">
        <v>1323</v>
      </c>
      <c r="D380" s="142"/>
      <c r="E380" s="44">
        <f t="shared" si="71"/>
        <v>0</v>
      </c>
      <c r="F380" s="44">
        <f>SUMIFS(ProductionLines!$H:$H,ProductionLines!$C:$C,'Daily Pork Products Stocks'!$B380,ProductionLines!$K:$K,'Daily Pork Products Stocks'!$A380,ProductionLines!$E:$E,"&lt;&gt;Intake")</f>
        <v>0</v>
      </c>
      <c r="G380" s="57"/>
      <c r="H380" s="44">
        <f>SUMIFS(ProductionLines!$H:$H,ProductionLines!$C:$C,'Daily Pork Products Stocks'!$B380,ProductionLines!$K:$K,'Daily Pork Products Stocks'!$A380,ProductionLines!$E:$E,"Intake")</f>
        <v>0</v>
      </c>
      <c r="I380" s="148"/>
      <c r="J380" s="148"/>
      <c r="K380" s="148"/>
      <c r="L380" s="152"/>
      <c r="M380" s="44">
        <f>SUMIFS(TransfersEntries!$F:$F,TransfersEntries!$B:$B,$B380,TransfersEntries!$L:$L,"&gt;="&amp;'Daily Pork Products Stocks'!A380+0.25,TransfersEntries!$L:$L,"&lt;="&amp;'Daily Pork Products Stocks'!A380+1.25,TransfersEntries!$D:$D,"2055")</f>
        <v>0</v>
      </c>
      <c r="N380" s="44">
        <f>SUMIFS(TransfersEntries!$F:$F,TransfersEntries!$B:$B,INDEX(ItemTable!$A:$A,MATCH('Daily Pork Products Stocks'!B380,ItemTable!$B:$B,0)),TransfersEntries!$L:$L,"&gt;="&amp;'Daily Pork Products Stocks'!A380+0.25,TransfersEntries!$L:$L,"&lt;="&amp;'Daily Pork Products Stocks'!A380+1.25,TransfersEntries!$D:$D,"3535")</f>
        <v>0</v>
      </c>
      <c r="O380" s="44">
        <f>SUMIFS(TransfersEntries!$F:$F,TransfersEntries!$B:$B,INDEX(ItemTable!$A:$A,MATCH('Daily Pork Products Stocks'!B380,ItemTable!$B:$B,0)),TransfersEntries!$L:$L,"&gt;="&amp;'Daily Pork Products Stocks'!A380+0.25,TransfersEntries!$L:$L,"&lt;="&amp;'Daily Pork Products Stocks'!A380+1.25,TransfersEntries!$D:$D,"3600")</f>
        <v>0</v>
      </c>
      <c r="P380" s="44">
        <f t="shared" si="72"/>
        <v>0</v>
      </c>
      <c r="Q380" s="44">
        <f t="shared" si="73"/>
        <v>0</v>
      </c>
      <c r="R380" s="148"/>
      <c r="S380" s="148"/>
      <c r="T380" s="44">
        <f t="shared" si="70"/>
        <v>0</v>
      </c>
      <c r="U380" s="44">
        <f t="shared" si="74"/>
        <v>0</v>
      </c>
      <c r="V380" s="44">
        <f t="shared" si="75"/>
        <v>0</v>
      </c>
      <c r="W380" s="51" t="str">
        <f t="shared" si="68"/>
        <v>Inactive</v>
      </c>
      <c r="X380" s="44"/>
    </row>
    <row r="381" spans="1:24" ht="15" hidden="1" customHeight="1" x14ac:dyDescent="0.25">
      <c r="A381" s="42" t="e">
        <v>#VALUE!</v>
      </c>
      <c r="B381" s="47" t="s">
        <v>1324</v>
      </c>
      <c r="C381" s="47" t="s">
        <v>1325</v>
      </c>
      <c r="D381" s="142"/>
      <c r="E381" s="44">
        <f t="shared" si="71"/>
        <v>0</v>
      </c>
      <c r="F381" s="44">
        <f>SUMIFS(ProductionLines!$H:$H,ProductionLines!$C:$C,'Daily Pork Products Stocks'!$B381,ProductionLines!$K:$K,'Daily Pork Products Stocks'!$A381,ProductionLines!$E:$E,"&lt;&gt;Intake")</f>
        <v>0</v>
      </c>
      <c r="G381" s="57"/>
      <c r="H381" s="44">
        <f>SUMIFS(ProductionLines!$H:$H,ProductionLines!$C:$C,'Daily Pork Products Stocks'!$B381,ProductionLines!$K:$K,'Daily Pork Products Stocks'!$A381,ProductionLines!$E:$E,"Intake")</f>
        <v>0</v>
      </c>
      <c r="I381" s="148"/>
      <c r="J381" s="148"/>
      <c r="K381" s="148"/>
      <c r="L381" s="152"/>
      <c r="M381" s="44">
        <f>SUMIFS(TransfersEntries!$F:$F,TransfersEntries!$B:$B,$B381,TransfersEntries!$L:$L,"&gt;="&amp;'Daily Pork Products Stocks'!A381+0.25,TransfersEntries!$L:$L,"&lt;="&amp;'Daily Pork Products Stocks'!A381+1.25,TransfersEntries!$D:$D,"2055")</f>
        <v>0</v>
      </c>
      <c r="N381" s="44">
        <f>SUMIFS(TransfersEntries!$F:$F,TransfersEntries!$B:$B,INDEX(ItemTable!$A:$A,MATCH('Daily Pork Products Stocks'!B381,ItemTable!$B:$B,0)),TransfersEntries!$L:$L,"&gt;="&amp;'Daily Pork Products Stocks'!A381+0.25,TransfersEntries!$L:$L,"&lt;="&amp;'Daily Pork Products Stocks'!A381+1.25,TransfersEntries!$D:$D,"3535")</f>
        <v>0</v>
      </c>
      <c r="O381" s="44">
        <f>SUMIFS(TransfersEntries!$F:$F,TransfersEntries!$B:$B,INDEX(ItemTable!$A:$A,MATCH('Daily Pork Products Stocks'!B381,ItemTable!$B:$B,0)),TransfersEntries!$L:$L,"&gt;="&amp;'Daily Pork Products Stocks'!A381+0.25,TransfersEntries!$L:$L,"&lt;="&amp;'Daily Pork Products Stocks'!A381+1.25,TransfersEntries!$D:$D,"3600")</f>
        <v>0</v>
      </c>
      <c r="P381" s="44">
        <f t="shared" si="72"/>
        <v>0</v>
      </c>
      <c r="Q381" s="44">
        <f t="shared" si="73"/>
        <v>0</v>
      </c>
      <c r="R381" s="148"/>
      <c r="S381" s="148"/>
      <c r="T381" s="44">
        <f t="shared" si="70"/>
        <v>0</v>
      </c>
      <c r="U381" s="44">
        <f t="shared" si="74"/>
        <v>0</v>
      </c>
      <c r="V381" s="44">
        <f t="shared" si="75"/>
        <v>0</v>
      </c>
      <c r="W381" s="51" t="str">
        <f t="shared" si="68"/>
        <v>Inactive</v>
      </c>
      <c r="X381" s="44"/>
    </row>
    <row r="382" spans="1:24" ht="15" hidden="1" customHeight="1" x14ac:dyDescent="0.25">
      <c r="A382" s="42" t="e">
        <v>#VALUE!</v>
      </c>
      <c r="B382" s="47" t="s">
        <v>101</v>
      </c>
      <c r="C382" s="47" t="s">
        <v>1326</v>
      </c>
      <c r="D382" s="142"/>
      <c r="E382" s="44">
        <f t="shared" si="71"/>
        <v>0</v>
      </c>
      <c r="F382" s="44">
        <f>SUMIFS(ProductionLines!$H:$H,ProductionLines!$C:$C,'Daily Pork Products Stocks'!$B382,ProductionLines!$K:$K,'Daily Pork Products Stocks'!$A382,ProductionLines!$E:$E,"&lt;&gt;Intake")</f>
        <v>0</v>
      </c>
      <c r="G382" s="57"/>
      <c r="H382" s="44">
        <f>SUMIFS(ProductionLines!$H:$H,ProductionLines!$C:$C,'Daily Pork Products Stocks'!$B382,ProductionLines!$K:$K,'Daily Pork Products Stocks'!$A382,ProductionLines!$E:$E,"Intake")</f>
        <v>0</v>
      </c>
      <c r="I382" s="148"/>
      <c r="J382" s="148"/>
      <c r="K382" s="148"/>
      <c r="L382" s="152"/>
      <c r="M382" s="44">
        <f>SUMIFS(TransfersEntries!$F:$F,TransfersEntries!$B:$B,$B382,TransfersEntries!$L:$L,"&gt;="&amp;'Daily Pork Products Stocks'!A382+0.25,TransfersEntries!$L:$L,"&lt;="&amp;'Daily Pork Products Stocks'!A382+1.25,TransfersEntries!$D:$D,"2055")</f>
        <v>0</v>
      </c>
      <c r="N382" s="44">
        <f>SUMIFS(TransfersEntries!$F:$F,TransfersEntries!$B:$B,INDEX(ItemTable!$A:$A,MATCH('Daily Pork Products Stocks'!B382,ItemTable!$B:$B,0)),TransfersEntries!$L:$L,"&gt;="&amp;'Daily Pork Products Stocks'!A382+0.25,TransfersEntries!$L:$L,"&lt;="&amp;'Daily Pork Products Stocks'!A382+1.25,TransfersEntries!$D:$D,"3535")</f>
        <v>0</v>
      </c>
      <c r="O382" s="44">
        <f>SUMIFS(TransfersEntries!$F:$F,TransfersEntries!$B:$B,INDEX(ItemTable!$A:$A,MATCH('Daily Pork Products Stocks'!B382,ItemTable!$B:$B,0)),TransfersEntries!$L:$L,"&gt;="&amp;'Daily Pork Products Stocks'!A382+0.25,TransfersEntries!$L:$L,"&lt;="&amp;'Daily Pork Products Stocks'!A382+1.25,TransfersEntries!$D:$D,"3600")</f>
        <v>0</v>
      </c>
      <c r="P382" s="44">
        <f t="shared" si="72"/>
        <v>0</v>
      </c>
      <c r="Q382" s="44">
        <f t="shared" si="73"/>
        <v>0</v>
      </c>
      <c r="R382" s="148"/>
      <c r="S382" s="148"/>
      <c r="T382" s="44">
        <f t="shared" si="70"/>
        <v>0</v>
      </c>
      <c r="U382" s="44">
        <f t="shared" si="74"/>
        <v>0</v>
      </c>
      <c r="V382" s="44">
        <f t="shared" si="75"/>
        <v>0</v>
      </c>
      <c r="W382" s="51" t="str">
        <f t="shared" si="68"/>
        <v>Inactive</v>
      </c>
      <c r="X382" s="44"/>
    </row>
    <row r="383" spans="1:24" ht="15" hidden="1" customHeight="1" x14ac:dyDescent="0.25">
      <c r="A383" s="42" t="e">
        <v>#VALUE!</v>
      </c>
      <c r="B383" s="47" t="s">
        <v>1327</v>
      </c>
      <c r="C383" s="47" t="s">
        <v>1328</v>
      </c>
      <c r="D383" s="142"/>
      <c r="E383" s="44">
        <f t="shared" si="71"/>
        <v>0</v>
      </c>
      <c r="F383" s="44">
        <f>SUMIFS(ProductionLines!$H:$H,ProductionLines!$C:$C,'Daily Pork Products Stocks'!$B383,ProductionLines!$K:$K,'Daily Pork Products Stocks'!$A383,ProductionLines!$E:$E,"&lt;&gt;Intake")</f>
        <v>0</v>
      </c>
      <c r="G383" s="57"/>
      <c r="H383" s="44">
        <f>SUMIFS(ProductionLines!$H:$H,ProductionLines!$C:$C,'Daily Pork Products Stocks'!$B383,ProductionLines!$K:$K,'Daily Pork Products Stocks'!$A383,ProductionLines!$E:$E,"Intake")</f>
        <v>0</v>
      </c>
      <c r="I383" s="148"/>
      <c r="J383" s="148"/>
      <c r="K383" s="148"/>
      <c r="L383" s="152"/>
      <c r="M383" s="44">
        <f>SUMIFS(TransfersEntries!$F:$F,TransfersEntries!$B:$B,$B383,TransfersEntries!$L:$L,"&gt;="&amp;'Daily Pork Products Stocks'!A383+0.25,TransfersEntries!$L:$L,"&lt;="&amp;'Daily Pork Products Stocks'!A383+1.25,TransfersEntries!$D:$D,"2055")</f>
        <v>0</v>
      </c>
      <c r="N383" s="44">
        <f>SUMIFS(TransfersEntries!$F:$F,TransfersEntries!$B:$B,INDEX(ItemTable!$A:$A,MATCH('Daily Pork Products Stocks'!B383,ItemTable!$B:$B,0)),TransfersEntries!$L:$L,"&gt;="&amp;'Daily Pork Products Stocks'!A383+0.25,TransfersEntries!$L:$L,"&lt;="&amp;'Daily Pork Products Stocks'!A383+1.25,TransfersEntries!$D:$D,"3535")</f>
        <v>0</v>
      </c>
      <c r="O383" s="44">
        <f>SUMIFS(TransfersEntries!$F:$F,TransfersEntries!$B:$B,INDEX(ItemTable!$A:$A,MATCH('Daily Pork Products Stocks'!B383,ItemTable!$B:$B,0)),TransfersEntries!$L:$L,"&gt;="&amp;'Daily Pork Products Stocks'!A383+0.25,TransfersEntries!$L:$L,"&lt;="&amp;'Daily Pork Products Stocks'!A383+1.25,TransfersEntries!$D:$D,"3600")</f>
        <v>0</v>
      </c>
      <c r="P383" s="44">
        <f t="shared" si="72"/>
        <v>0</v>
      </c>
      <c r="Q383" s="44">
        <f t="shared" si="73"/>
        <v>0</v>
      </c>
      <c r="R383" s="148"/>
      <c r="S383" s="148"/>
      <c r="T383" s="44">
        <f t="shared" si="70"/>
        <v>0</v>
      </c>
      <c r="U383" s="44">
        <f t="shared" si="74"/>
        <v>0</v>
      </c>
      <c r="V383" s="44">
        <f t="shared" si="75"/>
        <v>0</v>
      </c>
      <c r="W383" s="51" t="str">
        <f t="shared" si="68"/>
        <v>Inactive</v>
      </c>
      <c r="X383" s="44"/>
    </row>
    <row r="384" spans="1:24" ht="15" hidden="1" customHeight="1" x14ac:dyDescent="0.25">
      <c r="A384" s="42" t="e">
        <v>#VALUE!</v>
      </c>
      <c r="B384" s="45" t="s">
        <v>146</v>
      </c>
      <c r="C384" s="45" t="s">
        <v>1329</v>
      </c>
      <c r="D384" s="142"/>
      <c r="E384" s="44">
        <f t="shared" si="71"/>
        <v>0</v>
      </c>
      <c r="F384" s="44">
        <f>SUMIFS(ProductionLines!$H:$H,ProductionLines!$C:$C,'Daily Pork Products Stocks'!$B384,ProductionLines!$K:$K,'Daily Pork Products Stocks'!$A384,ProductionLines!$E:$E,"&lt;&gt;Intake")</f>
        <v>0</v>
      </c>
      <c r="G384" s="57"/>
      <c r="H384" s="44">
        <f>SUMIFS(ProductionLines!$H:$H,ProductionLines!$C:$C,'Daily Pork Products Stocks'!$B384,ProductionLines!$K:$K,'Daily Pork Products Stocks'!$A384,ProductionLines!$E:$E,"Intake")</f>
        <v>0</v>
      </c>
      <c r="I384" s="148"/>
      <c r="J384" s="148"/>
      <c r="K384" s="148"/>
      <c r="L384" s="152"/>
      <c r="M384" s="44">
        <f>SUMIFS(TransfersEntries!$F:$F,TransfersEntries!$B:$B,$B384,TransfersEntries!$L:$L,"&gt;="&amp;'Daily Pork Products Stocks'!A384+0.25,TransfersEntries!$L:$L,"&lt;="&amp;'Daily Pork Products Stocks'!A384+1.25,TransfersEntries!$D:$D,"2055")</f>
        <v>0</v>
      </c>
      <c r="N384" s="44">
        <f>SUMIFS(TransfersEntries!$F:$F,TransfersEntries!$B:$B,INDEX(ItemTable!$A:$A,MATCH('Daily Pork Products Stocks'!B384,ItemTable!$B:$B,0)),TransfersEntries!$L:$L,"&gt;="&amp;'Daily Pork Products Stocks'!A384+0.25,TransfersEntries!$L:$L,"&lt;="&amp;'Daily Pork Products Stocks'!A384+1.25,TransfersEntries!$D:$D,"3535")</f>
        <v>0</v>
      </c>
      <c r="O384" s="44">
        <f>SUMIFS(TransfersEntries!$F:$F,TransfersEntries!$B:$B,INDEX(ItemTable!$A:$A,MATCH('Daily Pork Products Stocks'!B384,ItemTable!$B:$B,0)),TransfersEntries!$L:$L,"&gt;="&amp;'Daily Pork Products Stocks'!A384+0.25,TransfersEntries!$L:$L,"&lt;="&amp;'Daily Pork Products Stocks'!A384+1.25,TransfersEntries!$D:$D,"3600")</f>
        <v>0</v>
      </c>
      <c r="P384" s="44">
        <f t="shared" si="72"/>
        <v>0</v>
      </c>
      <c r="Q384" s="44">
        <f t="shared" si="73"/>
        <v>0</v>
      </c>
      <c r="R384" s="148"/>
      <c r="S384" s="148"/>
      <c r="T384" s="44">
        <f t="shared" si="70"/>
        <v>0</v>
      </c>
      <c r="U384" s="44">
        <f t="shared" si="74"/>
        <v>0</v>
      </c>
      <c r="V384" s="44">
        <f t="shared" si="75"/>
        <v>0</v>
      </c>
      <c r="W384" s="51" t="str">
        <f t="shared" si="68"/>
        <v>Inactive</v>
      </c>
      <c r="X384" s="44"/>
    </row>
    <row r="385" spans="1:24" ht="15" hidden="1" customHeight="1" x14ac:dyDescent="0.25">
      <c r="A385" s="42" t="e">
        <v>#VALUE!</v>
      </c>
      <c r="B385" s="47" t="s">
        <v>1330</v>
      </c>
      <c r="C385" s="47" t="s">
        <v>1331</v>
      </c>
      <c r="D385" s="142"/>
      <c r="E385" s="44">
        <f t="shared" si="71"/>
        <v>0</v>
      </c>
      <c r="F385" s="44">
        <f>SUMIFS(ProductionLines!$H:$H,ProductionLines!$C:$C,'Daily Pork Products Stocks'!$B385,ProductionLines!$K:$K,'Daily Pork Products Stocks'!$A385,ProductionLines!$E:$E,"&lt;&gt;Intake")</f>
        <v>0</v>
      </c>
      <c r="G385" s="57"/>
      <c r="H385" s="44">
        <f>SUMIFS(ProductionLines!$H:$H,ProductionLines!$C:$C,'Daily Pork Products Stocks'!$B385,ProductionLines!$K:$K,'Daily Pork Products Stocks'!$A385,ProductionLines!$E:$E,"Intake")</f>
        <v>0</v>
      </c>
      <c r="I385" s="148"/>
      <c r="J385" s="148"/>
      <c r="K385" s="148"/>
      <c r="L385" s="152"/>
      <c r="M385" s="44">
        <f>SUMIFS(TransfersEntries!$F:$F,TransfersEntries!$B:$B,$B385,TransfersEntries!$L:$L,"&gt;="&amp;'Daily Pork Products Stocks'!A385+0.25,TransfersEntries!$L:$L,"&lt;="&amp;'Daily Pork Products Stocks'!A385+1.25,TransfersEntries!$D:$D,"2055")</f>
        <v>0</v>
      </c>
      <c r="N385" s="44">
        <f>SUMIFS(TransfersEntries!$F:$F,TransfersEntries!$B:$B,INDEX(ItemTable!$A:$A,MATCH('Daily Pork Products Stocks'!B385,ItemTable!$B:$B,0)),TransfersEntries!$L:$L,"&gt;="&amp;'Daily Pork Products Stocks'!A385+0.25,TransfersEntries!$L:$L,"&lt;="&amp;'Daily Pork Products Stocks'!A385+1.25,TransfersEntries!$D:$D,"3535")</f>
        <v>0</v>
      </c>
      <c r="O385" s="44">
        <f>SUMIFS(TransfersEntries!$F:$F,TransfersEntries!$B:$B,INDEX(ItemTable!$A:$A,MATCH('Daily Pork Products Stocks'!B385,ItemTable!$B:$B,0)),TransfersEntries!$L:$L,"&gt;="&amp;'Daily Pork Products Stocks'!A385+0.25,TransfersEntries!$L:$L,"&lt;="&amp;'Daily Pork Products Stocks'!A385+1.25,TransfersEntries!$D:$D,"3600")</f>
        <v>0</v>
      </c>
      <c r="P385" s="44">
        <f t="shared" si="72"/>
        <v>0</v>
      </c>
      <c r="Q385" s="44">
        <f t="shared" si="73"/>
        <v>0</v>
      </c>
      <c r="R385" s="148"/>
      <c r="S385" s="148"/>
      <c r="T385" s="44">
        <f t="shared" si="70"/>
        <v>0</v>
      </c>
      <c r="U385" s="44">
        <f t="shared" si="74"/>
        <v>0</v>
      </c>
      <c r="V385" s="44">
        <f t="shared" si="75"/>
        <v>0</v>
      </c>
      <c r="W385" s="51" t="str">
        <f t="shared" si="68"/>
        <v>Inactive</v>
      </c>
      <c r="X385" s="44"/>
    </row>
    <row r="386" spans="1:24" ht="15" hidden="1" customHeight="1" x14ac:dyDescent="0.25">
      <c r="A386" s="42" t="e">
        <v>#VALUE!</v>
      </c>
      <c r="B386" s="47" t="s">
        <v>149</v>
      </c>
      <c r="C386" s="47" t="s">
        <v>1332</v>
      </c>
      <c r="D386" s="142"/>
      <c r="E386" s="44">
        <f t="shared" si="71"/>
        <v>0</v>
      </c>
      <c r="F386" s="44">
        <f>SUMIFS(ProductionLines!$H:$H,ProductionLines!$C:$C,'Daily Pork Products Stocks'!$B386,ProductionLines!$K:$K,'Daily Pork Products Stocks'!$A386,ProductionLines!$E:$E,"&lt;&gt;Intake")</f>
        <v>0</v>
      </c>
      <c r="G386" s="57"/>
      <c r="H386" s="44">
        <f>SUMIFS(ProductionLines!$H:$H,ProductionLines!$C:$C,'Daily Pork Products Stocks'!$B386,ProductionLines!$K:$K,'Daily Pork Products Stocks'!$A386,ProductionLines!$E:$E,"Intake")</f>
        <v>0</v>
      </c>
      <c r="I386" s="148"/>
      <c r="J386" s="148"/>
      <c r="K386" s="148"/>
      <c r="L386" s="152"/>
      <c r="M386" s="44">
        <f>SUMIFS(TransfersEntries!$F:$F,TransfersEntries!$B:$B,$B386,TransfersEntries!$L:$L,"&gt;="&amp;'Daily Pork Products Stocks'!A386+0.25,TransfersEntries!$L:$L,"&lt;="&amp;'Daily Pork Products Stocks'!A386+1.25,TransfersEntries!$D:$D,"2055")</f>
        <v>0</v>
      </c>
      <c r="N386" s="44">
        <f>SUMIFS(TransfersEntries!$F:$F,TransfersEntries!$B:$B,INDEX(ItemTable!$A:$A,MATCH('Daily Pork Products Stocks'!B386,ItemTable!$B:$B,0)),TransfersEntries!$L:$L,"&gt;="&amp;'Daily Pork Products Stocks'!A386+0.25,TransfersEntries!$L:$L,"&lt;="&amp;'Daily Pork Products Stocks'!A386+1.25,TransfersEntries!$D:$D,"3535")</f>
        <v>0</v>
      </c>
      <c r="O386" s="44">
        <f>SUMIFS(TransfersEntries!$F:$F,TransfersEntries!$B:$B,INDEX(ItemTable!$A:$A,MATCH('Daily Pork Products Stocks'!B386,ItemTable!$B:$B,0)),TransfersEntries!$L:$L,"&gt;="&amp;'Daily Pork Products Stocks'!A386+0.25,TransfersEntries!$L:$L,"&lt;="&amp;'Daily Pork Products Stocks'!A386+1.25,TransfersEntries!$D:$D,"3600")</f>
        <v>0</v>
      </c>
      <c r="P386" s="44">
        <f t="shared" si="72"/>
        <v>0</v>
      </c>
      <c r="Q386" s="44">
        <f t="shared" si="73"/>
        <v>0</v>
      </c>
      <c r="R386" s="148"/>
      <c r="S386" s="148"/>
      <c r="T386" s="44">
        <f t="shared" si="70"/>
        <v>0</v>
      </c>
      <c r="U386" s="44">
        <f t="shared" si="74"/>
        <v>0</v>
      </c>
      <c r="V386" s="44">
        <f t="shared" si="75"/>
        <v>0</v>
      </c>
      <c r="W386" s="51" t="str">
        <f t="shared" si="68"/>
        <v>Inactive</v>
      </c>
      <c r="X386" s="44"/>
    </row>
    <row r="387" spans="1:24" ht="15" hidden="1" customHeight="1" x14ac:dyDescent="0.25">
      <c r="A387" s="42" t="e">
        <v>#VALUE!</v>
      </c>
      <c r="B387" s="47" t="s">
        <v>158</v>
      </c>
      <c r="C387" s="47" t="s">
        <v>1333</v>
      </c>
      <c r="D387" s="142"/>
      <c r="E387" s="44">
        <f t="shared" si="71"/>
        <v>0</v>
      </c>
      <c r="F387" s="44">
        <f>SUMIFS(ProductionLines!$H:$H,ProductionLines!$C:$C,'Daily Pork Products Stocks'!$B387,ProductionLines!$K:$K,'Daily Pork Products Stocks'!$A387,ProductionLines!$E:$E,"&lt;&gt;Intake")</f>
        <v>0</v>
      </c>
      <c r="G387" s="57"/>
      <c r="H387" s="44">
        <f>SUMIFS(ProductionLines!$H:$H,ProductionLines!$C:$C,'Daily Pork Products Stocks'!$B387,ProductionLines!$K:$K,'Daily Pork Products Stocks'!$A387,ProductionLines!$E:$E,"Intake")</f>
        <v>0</v>
      </c>
      <c r="I387" s="148"/>
      <c r="J387" s="148"/>
      <c r="K387" s="148"/>
      <c r="L387" s="152"/>
      <c r="M387" s="44">
        <f>SUMIFS(TransfersEntries!$F:$F,TransfersEntries!$B:$B,$B387,TransfersEntries!$L:$L,"&gt;="&amp;'Daily Pork Products Stocks'!A387+0.25,TransfersEntries!$L:$L,"&lt;="&amp;'Daily Pork Products Stocks'!A387+1.25,TransfersEntries!$D:$D,"2055")</f>
        <v>0</v>
      </c>
      <c r="N387" s="44">
        <f>SUMIFS(TransfersEntries!$F:$F,TransfersEntries!$B:$B,INDEX(ItemTable!$A:$A,MATCH('Daily Pork Products Stocks'!B387,ItemTable!$B:$B,0)),TransfersEntries!$L:$L,"&gt;="&amp;'Daily Pork Products Stocks'!A387+0.25,TransfersEntries!$L:$L,"&lt;="&amp;'Daily Pork Products Stocks'!A387+1.25,TransfersEntries!$D:$D,"3535")</f>
        <v>0</v>
      </c>
      <c r="O387" s="44">
        <f>SUMIFS(TransfersEntries!$F:$F,TransfersEntries!$B:$B,INDEX(ItemTable!$A:$A,MATCH('Daily Pork Products Stocks'!B387,ItemTable!$B:$B,0)),TransfersEntries!$L:$L,"&gt;="&amp;'Daily Pork Products Stocks'!A387+0.25,TransfersEntries!$L:$L,"&lt;="&amp;'Daily Pork Products Stocks'!A387+1.25,TransfersEntries!$D:$D,"3600")</f>
        <v>0</v>
      </c>
      <c r="P387" s="44">
        <f t="shared" si="72"/>
        <v>0</v>
      </c>
      <c r="Q387" s="44">
        <f t="shared" si="73"/>
        <v>0</v>
      </c>
      <c r="R387" s="148"/>
      <c r="S387" s="148"/>
      <c r="T387" s="44">
        <f t="shared" si="70"/>
        <v>0</v>
      </c>
      <c r="U387" s="44">
        <f t="shared" si="74"/>
        <v>0</v>
      </c>
      <c r="V387" s="44">
        <f t="shared" si="75"/>
        <v>0</v>
      </c>
      <c r="W387" s="51" t="str">
        <f t="shared" si="68"/>
        <v>Inactive</v>
      </c>
      <c r="X387" s="44"/>
    </row>
    <row r="388" spans="1:24" ht="15" hidden="1" customHeight="1" x14ac:dyDescent="0.25">
      <c r="A388" s="42" t="e">
        <v>#VALUE!</v>
      </c>
      <c r="B388" s="45" t="s">
        <v>1334</v>
      </c>
      <c r="C388" s="45" t="s">
        <v>1335</v>
      </c>
      <c r="D388" s="142"/>
      <c r="E388" s="44">
        <f t="shared" si="71"/>
        <v>0</v>
      </c>
      <c r="F388" s="44">
        <f>SUMIFS(ProductionLines!$H:$H,ProductionLines!$C:$C,'Daily Pork Products Stocks'!$B388,ProductionLines!$K:$K,'Daily Pork Products Stocks'!$A388,ProductionLines!$E:$E,"&lt;&gt;Intake")</f>
        <v>0</v>
      </c>
      <c r="G388" s="57"/>
      <c r="H388" s="44">
        <f>SUMIFS(ProductionLines!$H:$H,ProductionLines!$C:$C,'Daily Pork Products Stocks'!$B388,ProductionLines!$K:$K,'Daily Pork Products Stocks'!$A388,ProductionLines!$E:$E,"Intake")</f>
        <v>0</v>
      </c>
      <c r="I388" s="148"/>
      <c r="J388" s="148"/>
      <c r="K388" s="148"/>
      <c r="L388" s="152"/>
      <c r="M388" s="44">
        <f>SUMIFS(TransfersEntries!$F:$F,TransfersEntries!$B:$B,$B388,TransfersEntries!$L:$L,"&gt;="&amp;'Daily Pork Products Stocks'!A388+0.25,TransfersEntries!$L:$L,"&lt;="&amp;'Daily Pork Products Stocks'!A388+1.25,TransfersEntries!$D:$D,"2055")</f>
        <v>0</v>
      </c>
      <c r="N388" s="44">
        <f>SUMIFS(TransfersEntries!$F:$F,TransfersEntries!$B:$B,INDEX(ItemTable!$A:$A,MATCH('Daily Pork Products Stocks'!B388,ItemTable!$B:$B,0)),TransfersEntries!$L:$L,"&gt;="&amp;'Daily Pork Products Stocks'!A388+0.25,TransfersEntries!$L:$L,"&lt;="&amp;'Daily Pork Products Stocks'!A388+1.25,TransfersEntries!$D:$D,"3535")</f>
        <v>0</v>
      </c>
      <c r="O388" s="44">
        <f>SUMIFS(TransfersEntries!$F:$F,TransfersEntries!$B:$B,INDEX(ItemTable!$A:$A,MATCH('Daily Pork Products Stocks'!B388,ItemTable!$B:$B,0)),TransfersEntries!$L:$L,"&gt;="&amp;'Daily Pork Products Stocks'!A388+0.25,TransfersEntries!$L:$L,"&lt;="&amp;'Daily Pork Products Stocks'!A388+1.25,TransfersEntries!$D:$D,"3600")</f>
        <v>0</v>
      </c>
      <c r="P388" s="44">
        <f t="shared" si="72"/>
        <v>0</v>
      </c>
      <c r="Q388" s="44">
        <f t="shared" si="73"/>
        <v>0</v>
      </c>
      <c r="R388" s="148"/>
      <c r="S388" s="148"/>
      <c r="T388" s="44">
        <f t="shared" si="70"/>
        <v>0</v>
      </c>
      <c r="U388" s="44">
        <f t="shared" si="74"/>
        <v>0</v>
      </c>
      <c r="V388" s="44">
        <f t="shared" si="75"/>
        <v>0</v>
      </c>
      <c r="W388" s="51" t="str">
        <f t="shared" si="68"/>
        <v>Inactive</v>
      </c>
      <c r="X388" s="44"/>
    </row>
    <row r="389" spans="1:24" ht="15" hidden="1" customHeight="1" x14ac:dyDescent="0.25">
      <c r="A389" s="42" t="e">
        <v>#VALUE!</v>
      </c>
      <c r="B389" s="47" t="s">
        <v>1336</v>
      </c>
      <c r="C389" s="47" t="s">
        <v>1337</v>
      </c>
      <c r="D389" s="142"/>
      <c r="E389" s="44">
        <f t="shared" si="71"/>
        <v>0</v>
      </c>
      <c r="F389" s="44">
        <f>SUMIFS(ProductionLines!$H:$H,ProductionLines!$C:$C,'Daily Pork Products Stocks'!$B389,ProductionLines!$K:$K,'Daily Pork Products Stocks'!$A389,ProductionLines!$E:$E,"&lt;&gt;Intake")</f>
        <v>0</v>
      </c>
      <c r="G389" s="57"/>
      <c r="H389" s="44">
        <f>SUMIFS(ProductionLines!$H:$H,ProductionLines!$C:$C,'Daily Pork Products Stocks'!$B389,ProductionLines!$K:$K,'Daily Pork Products Stocks'!$A389,ProductionLines!$E:$E,"Intake")</f>
        <v>0</v>
      </c>
      <c r="I389" s="148"/>
      <c r="J389" s="148"/>
      <c r="K389" s="148"/>
      <c r="L389" s="152"/>
      <c r="M389" s="44">
        <f>SUMIFS(TransfersEntries!$F:$F,TransfersEntries!$B:$B,$B389,TransfersEntries!$L:$L,"&gt;="&amp;'Daily Pork Products Stocks'!A389+0.25,TransfersEntries!$L:$L,"&lt;="&amp;'Daily Pork Products Stocks'!A389+1.25,TransfersEntries!$D:$D,"2055")</f>
        <v>0</v>
      </c>
      <c r="N389" s="44">
        <f>SUMIFS(TransfersEntries!$F:$F,TransfersEntries!$B:$B,INDEX(ItemTable!$A:$A,MATCH('Daily Pork Products Stocks'!B389,ItemTable!$B:$B,0)),TransfersEntries!$L:$L,"&gt;="&amp;'Daily Pork Products Stocks'!A389+0.25,TransfersEntries!$L:$L,"&lt;="&amp;'Daily Pork Products Stocks'!A389+1.25,TransfersEntries!$D:$D,"3535")</f>
        <v>0</v>
      </c>
      <c r="O389" s="44">
        <f>SUMIFS(TransfersEntries!$F:$F,TransfersEntries!$B:$B,INDEX(ItemTable!$A:$A,MATCH('Daily Pork Products Stocks'!B389,ItemTable!$B:$B,0)),TransfersEntries!$L:$L,"&gt;="&amp;'Daily Pork Products Stocks'!A389+0.25,TransfersEntries!$L:$L,"&lt;="&amp;'Daily Pork Products Stocks'!A389+1.25,TransfersEntries!$D:$D,"3600")</f>
        <v>0</v>
      </c>
      <c r="P389" s="44">
        <f t="shared" si="72"/>
        <v>0</v>
      </c>
      <c r="Q389" s="44">
        <f t="shared" si="73"/>
        <v>0</v>
      </c>
      <c r="R389" s="148"/>
      <c r="S389" s="148"/>
      <c r="T389" s="44">
        <f t="shared" si="70"/>
        <v>0</v>
      </c>
      <c r="U389" s="44">
        <f t="shared" si="74"/>
        <v>0</v>
      </c>
      <c r="V389" s="44">
        <f t="shared" si="75"/>
        <v>0</v>
      </c>
      <c r="W389" s="51" t="str">
        <f t="shared" si="68"/>
        <v>Inactive</v>
      </c>
      <c r="X389" s="44"/>
    </row>
    <row r="390" spans="1:24" ht="15" hidden="1" customHeight="1" x14ac:dyDescent="0.25">
      <c r="A390" s="42" t="e">
        <v>#VALUE!</v>
      </c>
      <c r="B390" s="47" t="s">
        <v>160</v>
      </c>
      <c r="C390" s="47" t="s">
        <v>1338</v>
      </c>
      <c r="D390" s="142"/>
      <c r="E390" s="44">
        <f t="shared" si="71"/>
        <v>0</v>
      </c>
      <c r="F390" s="44">
        <f>SUMIFS(ProductionLines!$H:$H,ProductionLines!$C:$C,'Daily Pork Products Stocks'!$B390,ProductionLines!$K:$K,'Daily Pork Products Stocks'!$A390,ProductionLines!$E:$E,"&lt;&gt;Intake")</f>
        <v>0</v>
      </c>
      <c r="G390" s="57"/>
      <c r="H390" s="44">
        <f>SUMIFS(ProductionLines!$H:$H,ProductionLines!$C:$C,'Daily Pork Products Stocks'!$B390,ProductionLines!$K:$K,'Daily Pork Products Stocks'!$A390,ProductionLines!$E:$E,"Intake")</f>
        <v>0</v>
      </c>
      <c r="I390" s="148"/>
      <c r="J390" s="148"/>
      <c r="K390" s="148"/>
      <c r="L390" s="152"/>
      <c r="M390" s="44">
        <f>SUMIFS(TransfersEntries!$F:$F,TransfersEntries!$B:$B,$B390,TransfersEntries!$L:$L,"&gt;="&amp;'Daily Pork Products Stocks'!A390+0.25,TransfersEntries!$L:$L,"&lt;="&amp;'Daily Pork Products Stocks'!A390+1.25,TransfersEntries!$D:$D,"2055")</f>
        <v>0</v>
      </c>
      <c r="N390" s="44">
        <f>SUMIFS(TransfersEntries!$F:$F,TransfersEntries!$B:$B,INDEX(ItemTable!$A:$A,MATCH('Daily Pork Products Stocks'!B390,ItemTable!$B:$B,0)),TransfersEntries!$L:$L,"&gt;="&amp;'Daily Pork Products Stocks'!A390+0.25,TransfersEntries!$L:$L,"&lt;="&amp;'Daily Pork Products Stocks'!A390+1.25,TransfersEntries!$D:$D,"3535")</f>
        <v>0</v>
      </c>
      <c r="O390" s="44">
        <f>SUMIFS(TransfersEntries!$F:$F,TransfersEntries!$B:$B,INDEX(ItemTable!$A:$A,MATCH('Daily Pork Products Stocks'!B390,ItemTable!$B:$B,0)),TransfersEntries!$L:$L,"&gt;="&amp;'Daily Pork Products Stocks'!A390+0.25,TransfersEntries!$L:$L,"&lt;="&amp;'Daily Pork Products Stocks'!A390+1.25,TransfersEntries!$D:$D,"3600")</f>
        <v>0</v>
      </c>
      <c r="P390" s="44">
        <f t="shared" si="72"/>
        <v>0</v>
      </c>
      <c r="Q390" s="44">
        <f t="shared" si="73"/>
        <v>0</v>
      </c>
      <c r="R390" s="148"/>
      <c r="S390" s="148"/>
      <c r="T390" s="44">
        <f t="shared" si="70"/>
        <v>0</v>
      </c>
      <c r="U390" s="44">
        <f t="shared" si="74"/>
        <v>0</v>
      </c>
      <c r="V390" s="44">
        <f t="shared" si="75"/>
        <v>0</v>
      </c>
      <c r="W390" s="51" t="str">
        <f t="shared" si="68"/>
        <v>Inactive</v>
      </c>
      <c r="X390" s="44"/>
    </row>
    <row r="391" spans="1:24" ht="15" hidden="1" customHeight="1" x14ac:dyDescent="0.25">
      <c r="A391" s="42" t="e">
        <v>#VALUE!</v>
      </c>
      <c r="B391" s="47" t="s">
        <v>1339</v>
      </c>
      <c r="C391" s="47" t="s">
        <v>1340</v>
      </c>
      <c r="D391" s="142"/>
      <c r="E391" s="44">
        <f t="shared" si="71"/>
        <v>0</v>
      </c>
      <c r="F391" s="44">
        <f>SUMIFS(ProductionLines!$H:$H,ProductionLines!$C:$C,'Daily Pork Products Stocks'!$B391,ProductionLines!$K:$K,'Daily Pork Products Stocks'!$A391,ProductionLines!$E:$E,"&lt;&gt;Intake")</f>
        <v>0</v>
      </c>
      <c r="G391" s="57"/>
      <c r="H391" s="44">
        <f>SUMIFS(ProductionLines!$H:$H,ProductionLines!$C:$C,'Daily Pork Products Stocks'!$B391,ProductionLines!$K:$K,'Daily Pork Products Stocks'!$A391,ProductionLines!$E:$E,"Intake")</f>
        <v>0</v>
      </c>
      <c r="I391" s="148"/>
      <c r="J391" s="148"/>
      <c r="K391" s="148"/>
      <c r="L391" s="152"/>
      <c r="M391" s="44">
        <f>SUMIFS(TransfersEntries!$F:$F,TransfersEntries!$B:$B,$B391,TransfersEntries!$L:$L,"&gt;="&amp;'Daily Pork Products Stocks'!A391+0.25,TransfersEntries!$L:$L,"&lt;="&amp;'Daily Pork Products Stocks'!A391+1.25,TransfersEntries!$D:$D,"2055")</f>
        <v>0</v>
      </c>
      <c r="N391" s="44">
        <f>SUMIFS(TransfersEntries!$F:$F,TransfersEntries!$B:$B,INDEX(ItemTable!$A:$A,MATCH('Daily Pork Products Stocks'!B391,ItemTable!$B:$B,0)),TransfersEntries!$L:$L,"&gt;="&amp;'Daily Pork Products Stocks'!A391+0.25,TransfersEntries!$L:$L,"&lt;="&amp;'Daily Pork Products Stocks'!A391+1.25,TransfersEntries!$D:$D,"3535")</f>
        <v>0</v>
      </c>
      <c r="O391" s="44">
        <f>SUMIFS(TransfersEntries!$F:$F,TransfersEntries!$B:$B,INDEX(ItemTable!$A:$A,MATCH('Daily Pork Products Stocks'!B391,ItemTable!$B:$B,0)),TransfersEntries!$L:$L,"&gt;="&amp;'Daily Pork Products Stocks'!A391+0.25,TransfersEntries!$L:$L,"&lt;="&amp;'Daily Pork Products Stocks'!A391+1.25,TransfersEntries!$D:$D,"3600")</f>
        <v>0</v>
      </c>
      <c r="P391" s="44">
        <f t="shared" si="72"/>
        <v>0</v>
      </c>
      <c r="Q391" s="44">
        <f t="shared" si="73"/>
        <v>0</v>
      </c>
      <c r="R391" s="148"/>
      <c r="S391" s="148"/>
      <c r="T391" s="44">
        <f t="shared" si="70"/>
        <v>0</v>
      </c>
      <c r="U391" s="44">
        <f t="shared" si="74"/>
        <v>0</v>
      </c>
      <c r="V391" s="44">
        <f t="shared" si="75"/>
        <v>0</v>
      </c>
      <c r="W391" s="51" t="str">
        <f t="shared" ref="W391:W422" si="76">IF(SUM(ABS(D391),ABS(E391),ABS(F391),ABS(G391),ABS(H391),ABS(I391),ABS(J391),ABS(K391),ABS(L391),ABS(M391),ABS(N391),ABS(O391),ABS(P391),ABS(Q391),ABS(R391),ABS(S391),ABS(T391))=0,"Inactive","Active")</f>
        <v>Inactive</v>
      </c>
      <c r="X391" s="44"/>
    </row>
    <row r="392" spans="1:24" ht="15" hidden="1" customHeight="1" x14ac:dyDescent="0.25">
      <c r="A392" s="42" t="e">
        <v>#VALUE!</v>
      </c>
      <c r="B392" s="45" t="s">
        <v>72</v>
      </c>
      <c r="C392" s="45" t="s">
        <v>1341</v>
      </c>
      <c r="D392" s="142"/>
      <c r="E392" s="44">
        <f t="shared" si="71"/>
        <v>0</v>
      </c>
      <c r="F392" s="44">
        <f>SUMIFS(ProductionLines!$H:$H,ProductionLines!$C:$C,'Daily Pork Products Stocks'!$B392,ProductionLines!$K:$K,'Daily Pork Products Stocks'!$A392,ProductionLines!$E:$E,"&lt;&gt;Intake")</f>
        <v>0</v>
      </c>
      <c r="G392" s="57"/>
      <c r="H392" s="44">
        <f>SUMIFS(ProductionLines!$H:$H,ProductionLines!$C:$C,'Daily Pork Products Stocks'!$B392,ProductionLines!$K:$K,'Daily Pork Products Stocks'!$A392,ProductionLines!$E:$E,"Intake")</f>
        <v>0</v>
      </c>
      <c r="I392" s="148"/>
      <c r="J392" s="148"/>
      <c r="K392" s="148"/>
      <c r="L392" s="152"/>
      <c r="M392" s="44">
        <f>SUMIFS(TransfersEntries!$F:$F,TransfersEntries!$B:$B,$B392,TransfersEntries!$L:$L,"&gt;="&amp;'Daily Pork Products Stocks'!A392+0.25,TransfersEntries!$L:$L,"&lt;="&amp;'Daily Pork Products Stocks'!A392+1.25,TransfersEntries!$D:$D,"2055")</f>
        <v>0</v>
      </c>
      <c r="N392" s="44">
        <f>SUMIFS(TransfersEntries!$F:$F,TransfersEntries!$B:$B,INDEX(ItemTable!$A:$A,MATCH('Daily Pork Products Stocks'!B392,ItemTable!$B:$B,0)),TransfersEntries!$L:$L,"&gt;="&amp;'Daily Pork Products Stocks'!A392+0.25,TransfersEntries!$L:$L,"&lt;="&amp;'Daily Pork Products Stocks'!A392+1.25,TransfersEntries!$D:$D,"3535")</f>
        <v>0</v>
      </c>
      <c r="O392" s="44">
        <f>SUMIFS(TransfersEntries!$F:$F,TransfersEntries!$B:$B,INDEX(ItemTable!$A:$A,MATCH('Daily Pork Products Stocks'!B392,ItemTable!$B:$B,0)),TransfersEntries!$L:$L,"&gt;="&amp;'Daily Pork Products Stocks'!A392+0.25,TransfersEntries!$L:$L,"&lt;="&amp;'Daily Pork Products Stocks'!A392+1.25,TransfersEntries!$D:$D,"3600")</f>
        <v>0</v>
      </c>
      <c r="P392" s="44">
        <f t="shared" si="72"/>
        <v>0</v>
      </c>
      <c r="Q392" s="44">
        <f t="shared" si="73"/>
        <v>0</v>
      </c>
      <c r="R392" s="148"/>
      <c r="S392" s="148"/>
      <c r="T392" s="44">
        <f t="shared" si="70"/>
        <v>0</v>
      </c>
      <c r="U392" s="44">
        <f t="shared" si="74"/>
        <v>0</v>
      </c>
      <c r="V392" s="44">
        <f t="shared" si="75"/>
        <v>0</v>
      </c>
      <c r="W392" s="51" t="str">
        <f t="shared" si="76"/>
        <v>Inactive</v>
      </c>
      <c r="X392" s="44"/>
    </row>
    <row r="393" spans="1:24" ht="15" hidden="1" customHeight="1" x14ac:dyDescent="0.25">
      <c r="A393" s="42" t="e">
        <v>#VALUE!</v>
      </c>
      <c r="B393" s="47" t="s">
        <v>139</v>
      </c>
      <c r="C393" s="47" t="s">
        <v>1342</v>
      </c>
      <c r="D393" s="142"/>
      <c r="E393" s="44">
        <f t="shared" si="71"/>
        <v>0</v>
      </c>
      <c r="F393" s="44">
        <f>SUMIFS(ProductionLines!$H:$H,ProductionLines!$C:$C,'Daily Pork Products Stocks'!$B393,ProductionLines!$K:$K,'Daily Pork Products Stocks'!$A393,ProductionLines!$E:$E,"&lt;&gt;Intake")</f>
        <v>0</v>
      </c>
      <c r="G393" s="57"/>
      <c r="H393" s="44">
        <f>SUMIFS(ProductionLines!$H:$H,ProductionLines!$C:$C,'Daily Pork Products Stocks'!$B393,ProductionLines!$K:$K,'Daily Pork Products Stocks'!$A393,ProductionLines!$E:$E,"Intake")</f>
        <v>0</v>
      </c>
      <c r="I393" s="148"/>
      <c r="J393" s="148"/>
      <c r="K393" s="148"/>
      <c r="L393" s="152"/>
      <c r="M393" s="44">
        <f>SUMIFS(TransfersEntries!$F:$F,TransfersEntries!$B:$B,$B393,TransfersEntries!$L:$L,"&gt;="&amp;'Daily Pork Products Stocks'!A393+0.25,TransfersEntries!$L:$L,"&lt;="&amp;'Daily Pork Products Stocks'!A393+1.25,TransfersEntries!$D:$D,"2055")</f>
        <v>0</v>
      </c>
      <c r="N393" s="44">
        <f>SUMIFS(TransfersEntries!$F:$F,TransfersEntries!$B:$B,INDEX(ItemTable!$A:$A,MATCH('Daily Pork Products Stocks'!B393,ItemTable!$B:$B,0)),TransfersEntries!$L:$L,"&gt;="&amp;'Daily Pork Products Stocks'!A393+0.25,TransfersEntries!$L:$L,"&lt;="&amp;'Daily Pork Products Stocks'!A393+1.25,TransfersEntries!$D:$D,"3535")</f>
        <v>0</v>
      </c>
      <c r="O393" s="44">
        <f>SUMIFS(TransfersEntries!$F:$F,TransfersEntries!$B:$B,INDEX(ItemTable!$A:$A,MATCH('Daily Pork Products Stocks'!B393,ItemTable!$B:$B,0)),TransfersEntries!$L:$L,"&gt;="&amp;'Daily Pork Products Stocks'!A393+0.25,TransfersEntries!$L:$L,"&lt;="&amp;'Daily Pork Products Stocks'!A393+1.25,TransfersEntries!$D:$D,"3600")</f>
        <v>0</v>
      </c>
      <c r="P393" s="44">
        <f t="shared" si="72"/>
        <v>0</v>
      </c>
      <c r="Q393" s="44">
        <f t="shared" si="73"/>
        <v>0</v>
      </c>
      <c r="R393" s="148"/>
      <c r="S393" s="148"/>
      <c r="T393" s="44">
        <f t="shared" si="70"/>
        <v>0</v>
      </c>
      <c r="U393" s="44">
        <f t="shared" si="74"/>
        <v>0</v>
      </c>
      <c r="V393" s="44">
        <f t="shared" si="75"/>
        <v>0</v>
      </c>
      <c r="W393" s="51" t="str">
        <f t="shared" si="76"/>
        <v>Inactive</v>
      </c>
      <c r="X393" s="44"/>
    </row>
    <row r="394" spans="1:24" ht="15" hidden="1" customHeight="1" x14ac:dyDescent="0.25">
      <c r="A394" s="42" t="e">
        <v>#VALUE!</v>
      </c>
      <c r="B394" s="45" t="s">
        <v>180</v>
      </c>
      <c r="C394" s="45" t="s">
        <v>1347</v>
      </c>
      <c r="D394" s="142"/>
      <c r="E394" s="44">
        <f>D394</f>
        <v>0</v>
      </c>
      <c r="F394" s="44">
        <f>SUMIFS(ProductionLines!$H:$H,ProductionLines!$C:$C,'Daily Pork Products Stocks'!$B394,ProductionLines!$K:$K,'Daily Pork Products Stocks'!$A394,ProductionLines!$E:$E,"&lt;&gt;Intake")</f>
        <v>0</v>
      </c>
      <c r="G394" s="57"/>
      <c r="H394" s="44">
        <f>SUMIFS(ProductionLines!$H:$H,ProductionLines!$C:$C,'Daily Pork Products Stocks'!$B394,ProductionLines!$K:$K,'Daily Pork Products Stocks'!$A394,ProductionLines!$E:$E,"Intake")</f>
        <v>0</v>
      </c>
      <c r="I394" s="148"/>
      <c r="J394" s="148"/>
      <c r="K394" s="148"/>
      <c r="L394" s="152"/>
      <c r="M394" s="44">
        <f>SUMIFS(TransfersEntries!$F:$F,TransfersEntries!$B:$B,$B394,TransfersEntries!$L:$L,"&gt;="&amp;'Daily Pork Products Stocks'!A394+0.25,TransfersEntries!$L:$L,"&lt;="&amp;'Daily Pork Products Stocks'!A394+1.25,TransfersEntries!$D:$D,"2055")</f>
        <v>0</v>
      </c>
      <c r="N394" s="44">
        <f>SUMIFS(TransfersEntries!$F:$F,TransfersEntries!$B:$B,INDEX(ItemTable!$A:$A,MATCH('Daily Pork Products Stocks'!B394,ItemTable!$B:$B,0)),TransfersEntries!$L:$L,"&gt;="&amp;'Daily Pork Products Stocks'!A394+0.25,TransfersEntries!$L:$L,"&lt;="&amp;'Daily Pork Products Stocks'!A394+1.25,TransfersEntries!$D:$D,"3535")</f>
        <v>0</v>
      </c>
      <c r="O394" s="44">
        <f>SUMIFS(TransfersEntries!$F:$F,TransfersEntries!$B:$B,INDEX(ItemTable!$A:$A,MATCH('Daily Pork Products Stocks'!B394,ItemTable!$B:$B,0)),TransfersEntries!$L:$L,"&gt;="&amp;'Daily Pork Products Stocks'!A394+0.25,TransfersEntries!$L:$L,"&lt;="&amp;'Daily Pork Products Stocks'!A394+1.25,TransfersEntries!$D:$D,"3600")</f>
        <v>0</v>
      </c>
      <c r="P394" s="44">
        <f>D394+F394+G394-SUM(H394:O394)</f>
        <v>0</v>
      </c>
      <c r="Q394" s="44">
        <f>E394+F394+G394-SUM(H394:O394)</f>
        <v>0</v>
      </c>
      <c r="R394" s="148"/>
      <c r="S394" s="148"/>
      <c r="T394" s="44">
        <f>R394+S394</f>
        <v>0</v>
      </c>
      <c r="U394" s="44">
        <f>T394-P394</f>
        <v>0</v>
      </c>
      <c r="V394" s="44">
        <f>T394-Q394</f>
        <v>0</v>
      </c>
      <c r="W394" s="51" t="str">
        <f t="shared" si="76"/>
        <v>Inactive</v>
      </c>
      <c r="X394" s="44"/>
    </row>
    <row r="395" spans="1:24" ht="15" hidden="1" customHeight="1" x14ac:dyDescent="0.25">
      <c r="A395" s="42" t="e">
        <v>#VALUE!</v>
      </c>
      <c r="B395" s="47" t="s">
        <v>1343</v>
      </c>
      <c r="C395" s="47" t="s">
        <v>1344</v>
      </c>
      <c r="D395" s="142"/>
      <c r="E395" s="44">
        <f t="shared" ref="E395:E422" si="77">D395</f>
        <v>0</v>
      </c>
      <c r="F395" s="44">
        <f>SUMIFS(ProductionLines!$H:$H,ProductionLines!$C:$C,'Daily Pork Products Stocks'!$B395,ProductionLines!$K:$K,'Daily Pork Products Stocks'!$A395,ProductionLines!$E:$E,"&lt;&gt;Intake")</f>
        <v>0</v>
      </c>
      <c r="G395" s="57"/>
      <c r="H395" s="44">
        <f>SUMIFS(ProductionLines!$H:$H,ProductionLines!$C:$C,'Daily Pork Products Stocks'!$B395,ProductionLines!$K:$K,'Daily Pork Products Stocks'!$A395,ProductionLines!$E:$E,"Intake")</f>
        <v>0</v>
      </c>
      <c r="I395" s="148"/>
      <c r="J395" s="148"/>
      <c r="K395" s="148"/>
      <c r="L395" s="152"/>
      <c r="M395" s="44">
        <f>SUMIFS(TransfersEntries!$F:$F,TransfersEntries!$B:$B,$B395,TransfersEntries!$L:$L,"&gt;="&amp;'Daily Pork Products Stocks'!A395+0.25,TransfersEntries!$L:$L,"&lt;="&amp;'Daily Pork Products Stocks'!A395+1.25,TransfersEntries!$D:$D,"2055")</f>
        <v>0</v>
      </c>
      <c r="N395" s="44">
        <f>SUMIFS(TransfersEntries!$F:$F,TransfersEntries!$B:$B,INDEX(ItemTable!$A:$A,MATCH('Daily Pork Products Stocks'!B395,ItemTable!$B:$B,0)),TransfersEntries!$L:$L,"&gt;="&amp;'Daily Pork Products Stocks'!A395+0.25,TransfersEntries!$L:$L,"&lt;="&amp;'Daily Pork Products Stocks'!A395+1.25,TransfersEntries!$D:$D,"3535")</f>
        <v>0</v>
      </c>
      <c r="O395" s="44">
        <f>SUMIFS(TransfersEntries!$F:$F,TransfersEntries!$B:$B,INDEX(ItemTable!$A:$A,MATCH('Daily Pork Products Stocks'!B395,ItemTable!$B:$B,0)),TransfersEntries!$L:$L,"&gt;="&amp;'Daily Pork Products Stocks'!A395+0.25,TransfersEntries!$L:$L,"&lt;="&amp;'Daily Pork Products Stocks'!A395+1.25,TransfersEntries!$D:$D,"3600")</f>
        <v>0</v>
      </c>
      <c r="P395" s="44">
        <f t="shared" ref="P395:P422" si="78">D395+F395+G395-SUM(H395:O395)</f>
        <v>0</v>
      </c>
      <c r="Q395" s="44">
        <f t="shared" ref="Q395:Q422" si="79">E395+F395+G395-SUM(H395:O395)</f>
        <v>0</v>
      </c>
      <c r="R395" s="148"/>
      <c r="S395" s="148"/>
      <c r="T395" s="44">
        <f t="shared" ref="T395:T416" si="80">R395+S395</f>
        <v>0</v>
      </c>
      <c r="U395" s="44">
        <f t="shared" ref="U395:U422" si="81">T395-P395</f>
        <v>0</v>
      </c>
      <c r="V395" s="44">
        <f t="shared" ref="V395:V422" si="82">T395-Q395</f>
        <v>0</v>
      </c>
      <c r="W395" s="51" t="str">
        <f t="shared" si="76"/>
        <v>Inactive</v>
      </c>
      <c r="X395" s="44"/>
    </row>
    <row r="396" spans="1:24" ht="15" hidden="1" customHeight="1" x14ac:dyDescent="0.25">
      <c r="A396" s="42" t="e">
        <v>#VALUE!</v>
      </c>
      <c r="B396" s="47" t="s">
        <v>1345</v>
      </c>
      <c r="C396" s="47" t="s">
        <v>1346</v>
      </c>
      <c r="D396" s="142"/>
      <c r="E396" s="44">
        <f t="shared" si="77"/>
        <v>0</v>
      </c>
      <c r="F396" s="44">
        <f>SUMIFS(ProductionLines!$H:$H,ProductionLines!$C:$C,'Daily Pork Products Stocks'!$B396,ProductionLines!$K:$K,'Daily Pork Products Stocks'!$A396,ProductionLines!$E:$E,"&lt;&gt;Intake")</f>
        <v>0</v>
      </c>
      <c r="G396" s="57"/>
      <c r="H396" s="44">
        <f>SUMIFS(ProductionLines!$H:$H,ProductionLines!$C:$C,'Daily Pork Products Stocks'!$B396,ProductionLines!$K:$K,'Daily Pork Products Stocks'!$A396,ProductionLines!$E:$E,"Intake")</f>
        <v>0</v>
      </c>
      <c r="I396" s="148"/>
      <c r="J396" s="148"/>
      <c r="K396" s="148"/>
      <c r="L396" s="152"/>
      <c r="M396" s="44">
        <f>SUMIFS(TransfersEntries!$F:$F,TransfersEntries!$B:$B,$B396,TransfersEntries!$L:$L,"&gt;="&amp;'Daily Pork Products Stocks'!A396+0.25,TransfersEntries!$L:$L,"&lt;="&amp;'Daily Pork Products Stocks'!A396+1.25,TransfersEntries!$D:$D,"2055")</f>
        <v>0</v>
      </c>
      <c r="N396" s="44">
        <f>SUMIFS(TransfersEntries!$F:$F,TransfersEntries!$B:$B,INDEX(ItemTable!$A:$A,MATCH('Daily Pork Products Stocks'!B396,ItemTable!$B:$B,0)),TransfersEntries!$L:$L,"&gt;="&amp;'Daily Pork Products Stocks'!A396+0.25,TransfersEntries!$L:$L,"&lt;="&amp;'Daily Pork Products Stocks'!A396+1.25,TransfersEntries!$D:$D,"3535")</f>
        <v>0</v>
      </c>
      <c r="O396" s="44">
        <f>SUMIFS(TransfersEntries!$F:$F,TransfersEntries!$B:$B,INDEX(ItemTable!$A:$A,MATCH('Daily Pork Products Stocks'!B396,ItemTable!$B:$B,0)),TransfersEntries!$L:$L,"&gt;="&amp;'Daily Pork Products Stocks'!A396+0.25,TransfersEntries!$L:$L,"&lt;="&amp;'Daily Pork Products Stocks'!A396+1.25,TransfersEntries!$D:$D,"3600")</f>
        <v>0</v>
      </c>
      <c r="P396" s="44">
        <f t="shared" si="78"/>
        <v>0</v>
      </c>
      <c r="Q396" s="44">
        <f t="shared" si="79"/>
        <v>0</v>
      </c>
      <c r="R396" s="148"/>
      <c r="S396" s="148"/>
      <c r="T396" s="44">
        <f t="shared" si="80"/>
        <v>0</v>
      </c>
      <c r="U396" s="44">
        <f t="shared" si="81"/>
        <v>0</v>
      </c>
      <c r="V396" s="44">
        <f t="shared" si="82"/>
        <v>0</v>
      </c>
      <c r="W396" s="51" t="str">
        <f t="shared" si="76"/>
        <v>Inactive</v>
      </c>
      <c r="X396" s="44"/>
    </row>
    <row r="397" spans="1:24" ht="15" hidden="1" customHeight="1" x14ac:dyDescent="0.25">
      <c r="A397" s="42" t="e">
        <v>#VALUE!</v>
      </c>
      <c r="B397" s="47" t="s">
        <v>1348</v>
      </c>
      <c r="C397" s="47" t="s">
        <v>1349</v>
      </c>
      <c r="D397" s="142"/>
      <c r="E397" s="44">
        <f t="shared" si="77"/>
        <v>0</v>
      </c>
      <c r="F397" s="44">
        <f>SUMIFS(ProductionLines!$H:$H,ProductionLines!$C:$C,'Daily Pork Products Stocks'!$B397,ProductionLines!$K:$K,'Daily Pork Products Stocks'!$A397,ProductionLines!$E:$E,"&lt;&gt;Intake")</f>
        <v>0</v>
      </c>
      <c r="G397" s="57"/>
      <c r="H397" s="44">
        <f>SUMIFS(ProductionLines!$H:$H,ProductionLines!$C:$C,'Daily Pork Products Stocks'!$B397,ProductionLines!$K:$K,'Daily Pork Products Stocks'!$A397,ProductionLines!$E:$E,"Intake")</f>
        <v>0</v>
      </c>
      <c r="I397" s="148"/>
      <c r="J397" s="148"/>
      <c r="K397" s="148"/>
      <c r="L397" s="152"/>
      <c r="M397" s="44">
        <f>SUMIFS(TransfersEntries!$F:$F,TransfersEntries!$B:$B,$B397,TransfersEntries!$L:$L,"&gt;="&amp;'Daily Pork Products Stocks'!A397+0.25,TransfersEntries!$L:$L,"&lt;="&amp;'Daily Pork Products Stocks'!A397+1.25,TransfersEntries!$D:$D,"2055")</f>
        <v>0</v>
      </c>
      <c r="N397" s="44">
        <f>SUMIFS(TransfersEntries!$F:$F,TransfersEntries!$B:$B,INDEX(ItemTable!$A:$A,MATCH('Daily Pork Products Stocks'!B397,ItemTable!$B:$B,0)),TransfersEntries!$L:$L,"&gt;="&amp;'Daily Pork Products Stocks'!A397+0.25,TransfersEntries!$L:$L,"&lt;="&amp;'Daily Pork Products Stocks'!A397+1.25,TransfersEntries!$D:$D,"3535")</f>
        <v>0</v>
      </c>
      <c r="O397" s="44">
        <f>SUMIFS(TransfersEntries!$F:$F,TransfersEntries!$B:$B,INDEX(ItemTable!$A:$A,MATCH('Daily Pork Products Stocks'!B397,ItemTable!$B:$B,0)),TransfersEntries!$L:$L,"&gt;="&amp;'Daily Pork Products Stocks'!A397+0.25,TransfersEntries!$L:$L,"&lt;="&amp;'Daily Pork Products Stocks'!A397+1.25,TransfersEntries!$D:$D,"3600")</f>
        <v>0</v>
      </c>
      <c r="P397" s="44">
        <f t="shared" si="78"/>
        <v>0</v>
      </c>
      <c r="Q397" s="44">
        <f t="shared" si="79"/>
        <v>0</v>
      </c>
      <c r="R397" s="148"/>
      <c r="S397" s="148"/>
      <c r="T397" s="44">
        <f t="shared" si="80"/>
        <v>0</v>
      </c>
      <c r="U397" s="44">
        <f t="shared" si="81"/>
        <v>0</v>
      </c>
      <c r="V397" s="44">
        <f t="shared" si="82"/>
        <v>0</v>
      </c>
      <c r="W397" s="51" t="str">
        <f t="shared" si="76"/>
        <v>Inactive</v>
      </c>
      <c r="X397" s="44"/>
    </row>
    <row r="398" spans="1:24" ht="15" hidden="1" customHeight="1" x14ac:dyDescent="0.25">
      <c r="A398" s="42" t="e">
        <v>#VALUE!</v>
      </c>
      <c r="B398" s="47" t="s">
        <v>1350</v>
      </c>
      <c r="C398" s="47" t="s">
        <v>1351</v>
      </c>
      <c r="D398" s="142"/>
      <c r="E398" s="44">
        <f t="shared" si="77"/>
        <v>0</v>
      </c>
      <c r="F398" s="44">
        <f>SUMIFS(ProductionLines!$H:$H,ProductionLines!$C:$C,'Daily Pork Products Stocks'!$B398,ProductionLines!$K:$K,'Daily Pork Products Stocks'!$A398,ProductionLines!$E:$E,"&lt;&gt;Intake")</f>
        <v>0</v>
      </c>
      <c r="G398" s="57"/>
      <c r="H398" s="44">
        <f>SUMIFS(ProductionLines!$H:$H,ProductionLines!$C:$C,'Daily Pork Products Stocks'!$B398,ProductionLines!$K:$K,'Daily Pork Products Stocks'!$A398,ProductionLines!$E:$E,"Intake")</f>
        <v>0</v>
      </c>
      <c r="I398" s="148"/>
      <c r="J398" s="148"/>
      <c r="K398" s="148"/>
      <c r="L398" s="152"/>
      <c r="M398" s="44">
        <f>SUMIFS(TransfersEntries!$F:$F,TransfersEntries!$B:$B,$B398,TransfersEntries!$L:$L,"&gt;="&amp;'Daily Pork Products Stocks'!A398+0.25,TransfersEntries!$L:$L,"&lt;="&amp;'Daily Pork Products Stocks'!A398+1.25,TransfersEntries!$D:$D,"2055")</f>
        <v>0</v>
      </c>
      <c r="N398" s="44">
        <f>SUMIFS(TransfersEntries!$F:$F,TransfersEntries!$B:$B,INDEX(ItemTable!$A:$A,MATCH('Daily Pork Products Stocks'!B398,ItemTable!$B:$B,0)),TransfersEntries!$L:$L,"&gt;="&amp;'Daily Pork Products Stocks'!A398+0.25,TransfersEntries!$L:$L,"&lt;="&amp;'Daily Pork Products Stocks'!A398+1.25,TransfersEntries!$D:$D,"3535")</f>
        <v>0</v>
      </c>
      <c r="O398" s="44">
        <f>SUMIFS(TransfersEntries!$F:$F,TransfersEntries!$B:$B,INDEX(ItemTable!$A:$A,MATCH('Daily Pork Products Stocks'!B398,ItemTable!$B:$B,0)),TransfersEntries!$L:$L,"&gt;="&amp;'Daily Pork Products Stocks'!A398+0.25,TransfersEntries!$L:$L,"&lt;="&amp;'Daily Pork Products Stocks'!A398+1.25,TransfersEntries!$D:$D,"3600")</f>
        <v>0</v>
      </c>
      <c r="P398" s="44">
        <f t="shared" si="78"/>
        <v>0</v>
      </c>
      <c r="Q398" s="44">
        <f t="shared" si="79"/>
        <v>0</v>
      </c>
      <c r="R398" s="148"/>
      <c r="S398" s="148"/>
      <c r="T398" s="44">
        <f t="shared" si="80"/>
        <v>0</v>
      </c>
      <c r="U398" s="44">
        <f t="shared" si="81"/>
        <v>0</v>
      </c>
      <c r="V398" s="44">
        <f t="shared" si="82"/>
        <v>0</v>
      </c>
      <c r="W398" s="51" t="str">
        <f t="shared" si="76"/>
        <v>Inactive</v>
      </c>
      <c r="X398" s="44"/>
    </row>
    <row r="399" spans="1:24" ht="15" hidden="1" customHeight="1" x14ac:dyDescent="0.25">
      <c r="A399" s="42" t="e">
        <v>#VALUE!</v>
      </c>
      <c r="B399" s="47" t="s">
        <v>1352</v>
      </c>
      <c r="C399" s="47" t="s">
        <v>1353</v>
      </c>
      <c r="D399" s="142"/>
      <c r="E399" s="44">
        <f t="shared" si="77"/>
        <v>0</v>
      </c>
      <c r="F399" s="44">
        <f>SUMIFS(ProductionLines!$H:$H,ProductionLines!$C:$C,'Daily Pork Products Stocks'!$B399,ProductionLines!$K:$K,'Daily Pork Products Stocks'!$A399,ProductionLines!$E:$E,"&lt;&gt;Intake")</f>
        <v>0</v>
      </c>
      <c r="G399" s="57"/>
      <c r="H399" s="44">
        <f>SUMIFS(ProductionLines!$H:$H,ProductionLines!$C:$C,'Daily Pork Products Stocks'!$B399,ProductionLines!$K:$K,'Daily Pork Products Stocks'!$A399,ProductionLines!$E:$E,"Intake")</f>
        <v>0</v>
      </c>
      <c r="I399" s="148"/>
      <c r="J399" s="148"/>
      <c r="K399" s="148"/>
      <c r="L399" s="152"/>
      <c r="M399" s="44">
        <f>SUMIFS(TransfersEntries!$F:$F,TransfersEntries!$B:$B,$B399,TransfersEntries!$L:$L,"&gt;="&amp;'Daily Pork Products Stocks'!A399+0.25,TransfersEntries!$L:$L,"&lt;="&amp;'Daily Pork Products Stocks'!A399+1.25,TransfersEntries!$D:$D,"2055")</f>
        <v>0</v>
      </c>
      <c r="N399" s="44">
        <f>SUMIFS(TransfersEntries!$F:$F,TransfersEntries!$B:$B,INDEX(ItemTable!$A:$A,MATCH('Daily Pork Products Stocks'!B399,ItemTable!$B:$B,0)),TransfersEntries!$L:$L,"&gt;="&amp;'Daily Pork Products Stocks'!A399+0.25,TransfersEntries!$L:$L,"&lt;="&amp;'Daily Pork Products Stocks'!A399+1.25,TransfersEntries!$D:$D,"3535")</f>
        <v>0</v>
      </c>
      <c r="O399" s="44">
        <f>SUMIFS(TransfersEntries!$F:$F,TransfersEntries!$B:$B,INDEX(ItemTable!$A:$A,MATCH('Daily Pork Products Stocks'!B399,ItemTable!$B:$B,0)),TransfersEntries!$L:$L,"&gt;="&amp;'Daily Pork Products Stocks'!A399+0.25,TransfersEntries!$L:$L,"&lt;="&amp;'Daily Pork Products Stocks'!A399+1.25,TransfersEntries!$D:$D,"3600")</f>
        <v>0</v>
      </c>
      <c r="P399" s="44">
        <f t="shared" si="78"/>
        <v>0</v>
      </c>
      <c r="Q399" s="44">
        <f t="shared" si="79"/>
        <v>0</v>
      </c>
      <c r="R399" s="148"/>
      <c r="S399" s="148"/>
      <c r="T399" s="44">
        <f t="shared" si="80"/>
        <v>0</v>
      </c>
      <c r="U399" s="44">
        <f t="shared" si="81"/>
        <v>0</v>
      </c>
      <c r="V399" s="44">
        <f t="shared" si="82"/>
        <v>0</v>
      </c>
      <c r="W399" s="51" t="str">
        <f t="shared" si="76"/>
        <v>Inactive</v>
      </c>
      <c r="X399" s="44"/>
    </row>
    <row r="400" spans="1:24" ht="15" hidden="1" customHeight="1" x14ac:dyDescent="0.25">
      <c r="A400" s="42" t="e">
        <v>#VALUE!</v>
      </c>
      <c r="B400" s="45" t="s">
        <v>118</v>
      </c>
      <c r="C400" s="45" t="s">
        <v>119</v>
      </c>
      <c r="D400" s="142"/>
      <c r="E400" s="44">
        <f t="shared" si="77"/>
        <v>0</v>
      </c>
      <c r="F400" s="44">
        <f>SUMIFS(ProductionLines!$H:$H,ProductionLines!$C:$C,'Daily Pork Products Stocks'!$B400,ProductionLines!$K:$K,'Daily Pork Products Stocks'!$A400,ProductionLines!$E:$E,"&lt;&gt;Intake")</f>
        <v>0</v>
      </c>
      <c r="G400" s="57"/>
      <c r="H400" s="44">
        <f>SUMIFS(ProductionLines!$H:$H,ProductionLines!$C:$C,'Daily Pork Products Stocks'!$B400,ProductionLines!$K:$K,'Daily Pork Products Stocks'!$A400,ProductionLines!$E:$E,"Intake")</f>
        <v>0</v>
      </c>
      <c r="I400" s="148"/>
      <c r="J400" s="148"/>
      <c r="K400" s="148"/>
      <c r="L400" s="152"/>
      <c r="M400" s="44">
        <f>SUMIFS(TransfersEntries!$F:$F,TransfersEntries!$B:$B,$B400,TransfersEntries!$L:$L,"&gt;="&amp;'Daily Pork Products Stocks'!A400+0.25,TransfersEntries!$L:$L,"&lt;="&amp;'Daily Pork Products Stocks'!A400+1.25,TransfersEntries!$D:$D,"2055")</f>
        <v>0</v>
      </c>
      <c r="N400" s="44">
        <f>SUMIFS(TransfersEntries!$F:$F,TransfersEntries!$B:$B,INDEX(ItemTable!$A:$A,MATCH('Daily Pork Products Stocks'!B400,ItemTable!$B:$B,0)),TransfersEntries!$L:$L,"&gt;="&amp;'Daily Pork Products Stocks'!A400+0.25,TransfersEntries!$L:$L,"&lt;="&amp;'Daily Pork Products Stocks'!A400+1.25,TransfersEntries!$D:$D,"3535")</f>
        <v>0</v>
      </c>
      <c r="O400" s="44">
        <f>SUMIFS(TransfersEntries!$F:$F,TransfersEntries!$B:$B,INDEX(ItemTable!$A:$A,MATCH('Daily Pork Products Stocks'!B400,ItemTable!$B:$B,0)),TransfersEntries!$L:$L,"&gt;="&amp;'Daily Pork Products Stocks'!A400+0.25,TransfersEntries!$L:$L,"&lt;="&amp;'Daily Pork Products Stocks'!A400+1.25,TransfersEntries!$D:$D,"3600")</f>
        <v>0</v>
      </c>
      <c r="P400" s="44">
        <f t="shared" si="78"/>
        <v>0</v>
      </c>
      <c r="Q400" s="44">
        <f t="shared" si="79"/>
        <v>0</v>
      </c>
      <c r="R400" s="148"/>
      <c r="S400" s="148"/>
      <c r="T400" s="44">
        <f t="shared" si="80"/>
        <v>0</v>
      </c>
      <c r="U400" s="44">
        <f t="shared" si="81"/>
        <v>0</v>
      </c>
      <c r="V400" s="44">
        <f t="shared" si="82"/>
        <v>0</v>
      </c>
      <c r="W400" s="51" t="str">
        <f t="shared" si="76"/>
        <v>Inactive</v>
      </c>
      <c r="X400" s="44"/>
    </row>
    <row r="401" spans="1:24" ht="15" hidden="1" customHeight="1" x14ac:dyDescent="0.25">
      <c r="A401" s="42" t="e">
        <v>#VALUE!</v>
      </c>
      <c r="B401" s="47" t="s">
        <v>125</v>
      </c>
      <c r="C401" s="47" t="s">
        <v>126</v>
      </c>
      <c r="D401" s="142"/>
      <c r="E401" s="44">
        <f t="shared" si="77"/>
        <v>0</v>
      </c>
      <c r="F401" s="44">
        <f>SUMIFS(ProductionLines!$H:$H,ProductionLines!$C:$C,'Daily Pork Products Stocks'!$B401,ProductionLines!$K:$K,'Daily Pork Products Stocks'!$A401,ProductionLines!$E:$E,"&lt;&gt;Intake")</f>
        <v>0</v>
      </c>
      <c r="G401" s="57"/>
      <c r="H401" s="44">
        <f>SUMIFS(ProductionLines!$H:$H,ProductionLines!$C:$C,'Daily Pork Products Stocks'!$B401,ProductionLines!$K:$K,'Daily Pork Products Stocks'!$A401,ProductionLines!$E:$E,"Intake")</f>
        <v>0</v>
      </c>
      <c r="I401" s="148"/>
      <c r="J401" s="148"/>
      <c r="K401" s="148"/>
      <c r="L401" s="152"/>
      <c r="M401" s="44">
        <f>SUMIFS(TransfersEntries!$F:$F,TransfersEntries!$B:$B,$B401,TransfersEntries!$L:$L,"&gt;="&amp;'Daily Pork Products Stocks'!A401+0.25,TransfersEntries!$L:$L,"&lt;="&amp;'Daily Pork Products Stocks'!A401+1.25,TransfersEntries!$D:$D,"2055")</f>
        <v>0</v>
      </c>
      <c r="N401" s="44">
        <f>SUMIFS(TransfersEntries!$F:$F,TransfersEntries!$B:$B,INDEX(ItemTable!$A:$A,MATCH('Daily Pork Products Stocks'!B401,ItemTable!$B:$B,0)),TransfersEntries!$L:$L,"&gt;="&amp;'Daily Pork Products Stocks'!A401+0.25,TransfersEntries!$L:$L,"&lt;="&amp;'Daily Pork Products Stocks'!A401+1.25,TransfersEntries!$D:$D,"3535")</f>
        <v>0</v>
      </c>
      <c r="O401" s="44">
        <f>SUMIFS(TransfersEntries!$F:$F,TransfersEntries!$B:$B,INDEX(ItemTable!$A:$A,MATCH('Daily Pork Products Stocks'!B401,ItemTable!$B:$B,0)),TransfersEntries!$L:$L,"&gt;="&amp;'Daily Pork Products Stocks'!A401+0.25,TransfersEntries!$L:$L,"&lt;="&amp;'Daily Pork Products Stocks'!A401+1.25,TransfersEntries!$D:$D,"3600")</f>
        <v>0</v>
      </c>
      <c r="P401" s="44">
        <f t="shared" si="78"/>
        <v>0</v>
      </c>
      <c r="Q401" s="44">
        <f t="shared" si="79"/>
        <v>0</v>
      </c>
      <c r="R401" s="148"/>
      <c r="S401" s="148"/>
      <c r="T401" s="44">
        <f t="shared" si="80"/>
        <v>0</v>
      </c>
      <c r="U401" s="44">
        <f t="shared" si="81"/>
        <v>0</v>
      </c>
      <c r="V401" s="44">
        <f t="shared" si="82"/>
        <v>0</v>
      </c>
      <c r="W401" s="51" t="str">
        <f t="shared" si="76"/>
        <v>Inactive</v>
      </c>
      <c r="X401" s="44"/>
    </row>
    <row r="402" spans="1:24" ht="15" hidden="1" customHeight="1" x14ac:dyDescent="0.25">
      <c r="A402" s="42" t="e">
        <v>#VALUE!</v>
      </c>
      <c r="B402" s="45" t="s">
        <v>130</v>
      </c>
      <c r="C402" s="45" t="s">
        <v>1354</v>
      </c>
      <c r="D402" s="142"/>
      <c r="E402" s="44">
        <f t="shared" si="77"/>
        <v>0</v>
      </c>
      <c r="F402" s="44">
        <f>SUMIFS(ProductionLines!$H:$H,ProductionLines!$C:$C,'Daily Pork Products Stocks'!$B402,ProductionLines!$K:$K,'Daily Pork Products Stocks'!$A402,ProductionLines!$E:$E,"&lt;&gt;Intake")</f>
        <v>0</v>
      </c>
      <c r="G402" s="57"/>
      <c r="H402" s="44">
        <f>SUMIFS(ProductionLines!$H:$H,ProductionLines!$C:$C,'Daily Pork Products Stocks'!$B402,ProductionLines!$K:$K,'Daily Pork Products Stocks'!$A402,ProductionLines!$E:$E,"Intake")</f>
        <v>0</v>
      </c>
      <c r="I402" s="148"/>
      <c r="J402" s="148"/>
      <c r="K402" s="148"/>
      <c r="L402" s="152"/>
      <c r="M402" s="44">
        <f>SUMIFS(TransfersEntries!$F:$F,TransfersEntries!$B:$B,$B402,TransfersEntries!$L:$L,"&gt;="&amp;'Daily Pork Products Stocks'!A402+0.25,TransfersEntries!$L:$L,"&lt;="&amp;'Daily Pork Products Stocks'!A402+1.25,TransfersEntries!$D:$D,"2055")</f>
        <v>0</v>
      </c>
      <c r="N402" s="44">
        <f>SUMIFS(TransfersEntries!$F:$F,TransfersEntries!$B:$B,INDEX(ItemTable!$A:$A,MATCH('Daily Pork Products Stocks'!B402,ItemTable!$B:$B,0)),TransfersEntries!$L:$L,"&gt;="&amp;'Daily Pork Products Stocks'!A402+0.25,TransfersEntries!$L:$L,"&lt;="&amp;'Daily Pork Products Stocks'!A402+1.25,TransfersEntries!$D:$D,"3535")</f>
        <v>0</v>
      </c>
      <c r="O402" s="44">
        <f>SUMIFS(TransfersEntries!$F:$F,TransfersEntries!$B:$B,INDEX(ItemTable!$A:$A,MATCH('Daily Pork Products Stocks'!B402,ItemTable!$B:$B,0)),TransfersEntries!$L:$L,"&gt;="&amp;'Daily Pork Products Stocks'!A402+0.25,TransfersEntries!$L:$L,"&lt;="&amp;'Daily Pork Products Stocks'!A402+1.25,TransfersEntries!$D:$D,"3600")</f>
        <v>0</v>
      </c>
      <c r="P402" s="44">
        <f t="shared" si="78"/>
        <v>0</v>
      </c>
      <c r="Q402" s="44">
        <f t="shared" si="79"/>
        <v>0</v>
      </c>
      <c r="R402" s="148"/>
      <c r="S402" s="148"/>
      <c r="T402" s="44">
        <f t="shared" si="80"/>
        <v>0</v>
      </c>
      <c r="U402" s="44">
        <f t="shared" si="81"/>
        <v>0</v>
      </c>
      <c r="V402" s="44">
        <f t="shared" si="82"/>
        <v>0</v>
      </c>
      <c r="W402" s="51" t="str">
        <f t="shared" si="76"/>
        <v>Inactive</v>
      </c>
      <c r="X402" s="44"/>
    </row>
    <row r="403" spans="1:24" ht="15" hidden="1" customHeight="1" x14ac:dyDescent="0.25">
      <c r="A403" s="42" t="e">
        <v>#VALUE!</v>
      </c>
      <c r="B403" s="47" t="s">
        <v>131</v>
      </c>
      <c r="C403" s="47" t="s">
        <v>132</v>
      </c>
      <c r="D403" s="142"/>
      <c r="E403" s="44">
        <f t="shared" si="77"/>
        <v>0</v>
      </c>
      <c r="F403" s="44">
        <f>SUMIFS(ProductionLines!$H:$H,ProductionLines!$C:$C,'Daily Pork Products Stocks'!$B403,ProductionLines!$K:$K,'Daily Pork Products Stocks'!$A403,ProductionLines!$E:$E,"&lt;&gt;Intake")</f>
        <v>0</v>
      </c>
      <c r="G403" s="57"/>
      <c r="H403" s="44">
        <f>SUMIFS(ProductionLines!$H:$H,ProductionLines!$C:$C,'Daily Pork Products Stocks'!$B403,ProductionLines!$K:$K,'Daily Pork Products Stocks'!$A403,ProductionLines!$E:$E,"Intake")</f>
        <v>0</v>
      </c>
      <c r="I403" s="148"/>
      <c r="J403" s="148"/>
      <c r="K403" s="148"/>
      <c r="L403" s="152"/>
      <c r="M403" s="44">
        <f>SUMIFS(TransfersEntries!$F:$F,TransfersEntries!$B:$B,$B403,TransfersEntries!$L:$L,"&gt;="&amp;'Daily Pork Products Stocks'!A403+0.25,TransfersEntries!$L:$L,"&lt;="&amp;'Daily Pork Products Stocks'!A403+1.25,TransfersEntries!$D:$D,"2055")</f>
        <v>0</v>
      </c>
      <c r="N403" s="44">
        <f>SUMIFS(TransfersEntries!$F:$F,TransfersEntries!$B:$B,INDEX(ItemTable!$A:$A,MATCH('Daily Pork Products Stocks'!B403,ItemTable!$B:$B,0)),TransfersEntries!$L:$L,"&gt;="&amp;'Daily Pork Products Stocks'!A403+0.25,TransfersEntries!$L:$L,"&lt;="&amp;'Daily Pork Products Stocks'!A403+1.25,TransfersEntries!$D:$D,"3535")</f>
        <v>0</v>
      </c>
      <c r="O403" s="44">
        <f>SUMIFS(TransfersEntries!$F:$F,TransfersEntries!$B:$B,INDEX(ItemTable!$A:$A,MATCH('Daily Pork Products Stocks'!B403,ItemTable!$B:$B,0)),TransfersEntries!$L:$L,"&gt;="&amp;'Daily Pork Products Stocks'!A403+0.25,TransfersEntries!$L:$L,"&lt;="&amp;'Daily Pork Products Stocks'!A403+1.25,TransfersEntries!$D:$D,"3600")</f>
        <v>0</v>
      </c>
      <c r="P403" s="44">
        <f t="shared" si="78"/>
        <v>0</v>
      </c>
      <c r="Q403" s="44">
        <f t="shared" si="79"/>
        <v>0</v>
      </c>
      <c r="R403" s="148"/>
      <c r="S403" s="148"/>
      <c r="T403" s="44">
        <f t="shared" si="80"/>
        <v>0</v>
      </c>
      <c r="U403" s="44">
        <f t="shared" si="81"/>
        <v>0</v>
      </c>
      <c r="V403" s="44">
        <f t="shared" si="82"/>
        <v>0</v>
      </c>
      <c r="W403" s="51" t="str">
        <f t="shared" si="76"/>
        <v>Inactive</v>
      </c>
      <c r="X403" s="44"/>
    </row>
    <row r="404" spans="1:24" ht="15" hidden="1" customHeight="1" x14ac:dyDescent="0.25">
      <c r="A404" s="42" t="e">
        <v>#VALUE!</v>
      </c>
      <c r="B404" s="47" t="s">
        <v>133</v>
      </c>
      <c r="C404" s="47" t="s">
        <v>134</v>
      </c>
      <c r="D404" s="142"/>
      <c r="E404" s="44">
        <f t="shared" si="77"/>
        <v>0</v>
      </c>
      <c r="F404" s="44">
        <f>SUMIFS(ProductionLines!$H:$H,ProductionLines!$C:$C,'Daily Pork Products Stocks'!$B404,ProductionLines!$K:$K,'Daily Pork Products Stocks'!$A404,ProductionLines!$E:$E,"&lt;&gt;Intake")</f>
        <v>0</v>
      </c>
      <c r="G404" s="57"/>
      <c r="H404" s="44">
        <f>SUMIFS(ProductionLines!$H:$H,ProductionLines!$C:$C,'Daily Pork Products Stocks'!$B404,ProductionLines!$K:$K,'Daily Pork Products Stocks'!$A404,ProductionLines!$E:$E,"Intake")</f>
        <v>0</v>
      </c>
      <c r="I404" s="148"/>
      <c r="J404" s="148"/>
      <c r="K404" s="148"/>
      <c r="L404" s="152"/>
      <c r="M404" s="44">
        <f>SUMIFS(TransfersEntries!$F:$F,TransfersEntries!$B:$B,$B404,TransfersEntries!$L:$L,"&gt;="&amp;'Daily Pork Products Stocks'!A404+0.25,TransfersEntries!$L:$L,"&lt;="&amp;'Daily Pork Products Stocks'!A404+1.25,TransfersEntries!$D:$D,"2055")</f>
        <v>0</v>
      </c>
      <c r="N404" s="44">
        <f>SUMIFS(TransfersEntries!$F:$F,TransfersEntries!$B:$B,INDEX(ItemTable!$A:$A,MATCH('Daily Pork Products Stocks'!B404,ItemTable!$B:$B,0)),TransfersEntries!$L:$L,"&gt;="&amp;'Daily Pork Products Stocks'!A404+0.25,TransfersEntries!$L:$L,"&lt;="&amp;'Daily Pork Products Stocks'!A404+1.25,TransfersEntries!$D:$D,"3535")</f>
        <v>0</v>
      </c>
      <c r="O404" s="44">
        <f>SUMIFS(TransfersEntries!$F:$F,TransfersEntries!$B:$B,INDEX(ItemTable!$A:$A,MATCH('Daily Pork Products Stocks'!B404,ItemTable!$B:$B,0)),TransfersEntries!$L:$L,"&gt;="&amp;'Daily Pork Products Stocks'!A404+0.25,TransfersEntries!$L:$L,"&lt;="&amp;'Daily Pork Products Stocks'!A404+1.25,TransfersEntries!$D:$D,"3600")</f>
        <v>0</v>
      </c>
      <c r="P404" s="44">
        <f t="shared" si="78"/>
        <v>0</v>
      </c>
      <c r="Q404" s="44">
        <f t="shared" si="79"/>
        <v>0</v>
      </c>
      <c r="R404" s="148"/>
      <c r="S404" s="148"/>
      <c r="T404" s="44">
        <f t="shared" si="80"/>
        <v>0</v>
      </c>
      <c r="U404" s="44">
        <f t="shared" si="81"/>
        <v>0</v>
      </c>
      <c r="V404" s="44">
        <f t="shared" si="82"/>
        <v>0</v>
      </c>
      <c r="W404" s="51" t="str">
        <f t="shared" si="76"/>
        <v>Inactive</v>
      </c>
      <c r="X404" s="44"/>
    </row>
    <row r="405" spans="1:24" ht="15" hidden="1" customHeight="1" x14ac:dyDescent="0.25">
      <c r="A405" s="42" t="e">
        <v>#VALUE!</v>
      </c>
      <c r="B405" s="47" t="s">
        <v>135</v>
      </c>
      <c r="C405" s="47" t="s">
        <v>1355</v>
      </c>
      <c r="D405" s="142"/>
      <c r="E405" s="44">
        <f t="shared" si="77"/>
        <v>0</v>
      </c>
      <c r="F405" s="44">
        <f>SUMIFS(ProductionLines!$H:$H,ProductionLines!$C:$C,'Daily Pork Products Stocks'!$B405,ProductionLines!$K:$K,'Daily Pork Products Stocks'!$A405,ProductionLines!$E:$E,"&lt;&gt;Intake")</f>
        <v>0</v>
      </c>
      <c r="G405" s="57"/>
      <c r="H405" s="44">
        <f>SUMIFS(ProductionLines!$H:$H,ProductionLines!$C:$C,'Daily Pork Products Stocks'!$B405,ProductionLines!$K:$K,'Daily Pork Products Stocks'!$A405,ProductionLines!$E:$E,"Intake")</f>
        <v>0</v>
      </c>
      <c r="I405" s="148"/>
      <c r="J405" s="148"/>
      <c r="K405" s="148"/>
      <c r="L405" s="152"/>
      <c r="M405" s="44">
        <f>SUMIFS(TransfersEntries!$F:$F,TransfersEntries!$B:$B,$B405,TransfersEntries!$L:$L,"&gt;="&amp;'Daily Pork Products Stocks'!A405+0.25,TransfersEntries!$L:$L,"&lt;="&amp;'Daily Pork Products Stocks'!A405+1.25,TransfersEntries!$D:$D,"2055")</f>
        <v>0</v>
      </c>
      <c r="N405" s="44">
        <f>SUMIFS(TransfersEntries!$F:$F,TransfersEntries!$B:$B,INDEX(ItemTable!$A:$A,MATCH('Daily Pork Products Stocks'!B405,ItemTable!$B:$B,0)),TransfersEntries!$L:$L,"&gt;="&amp;'Daily Pork Products Stocks'!A405+0.25,TransfersEntries!$L:$L,"&lt;="&amp;'Daily Pork Products Stocks'!A405+1.25,TransfersEntries!$D:$D,"3535")</f>
        <v>0</v>
      </c>
      <c r="O405" s="44">
        <f>SUMIFS(TransfersEntries!$F:$F,TransfersEntries!$B:$B,INDEX(ItemTable!$A:$A,MATCH('Daily Pork Products Stocks'!B405,ItemTable!$B:$B,0)),TransfersEntries!$L:$L,"&gt;="&amp;'Daily Pork Products Stocks'!A405+0.25,TransfersEntries!$L:$L,"&lt;="&amp;'Daily Pork Products Stocks'!A405+1.25,TransfersEntries!$D:$D,"3600")</f>
        <v>0</v>
      </c>
      <c r="P405" s="44">
        <f t="shared" si="78"/>
        <v>0</v>
      </c>
      <c r="Q405" s="44">
        <f t="shared" si="79"/>
        <v>0</v>
      </c>
      <c r="R405" s="148"/>
      <c r="S405" s="148"/>
      <c r="T405" s="44">
        <f t="shared" si="80"/>
        <v>0</v>
      </c>
      <c r="U405" s="44">
        <f t="shared" si="81"/>
        <v>0</v>
      </c>
      <c r="V405" s="44">
        <f t="shared" si="82"/>
        <v>0</v>
      </c>
      <c r="W405" s="51" t="str">
        <f t="shared" si="76"/>
        <v>Inactive</v>
      </c>
      <c r="X405" s="44"/>
    </row>
    <row r="406" spans="1:24" ht="15" hidden="1" customHeight="1" x14ac:dyDescent="0.25">
      <c r="A406" s="42" t="e">
        <v>#VALUE!</v>
      </c>
      <c r="B406" s="45" t="s">
        <v>137</v>
      </c>
      <c r="C406" s="45" t="s">
        <v>1356</v>
      </c>
      <c r="D406" s="142"/>
      <c r="E406" s="44">
        <f t="shared" si="77"/>
        <v>0</v>
      </c>
      <c r="F406" s="44">
        <f>SUMIFS(ProductionLines!$H:$H,ProductionLines!$C:$C,'Daily Pork Products Stocks'!$B406,ProductionLines!$K:$K,'Daily Pork Products Stocks'!$A406,ProductionLines!$E:$E,"&lt;&gt;Intake")</f>
        <v>0</v>
      </c>
      <c r="G406" s="57"/>
      <c r="H406" s="44">
        <f>SUMIFS(ProductionLines!$H:$H,ProductionLines!$C:$C,'Daily Pork Products Stocks'!$B406,ProductionLines!$K:$K,'Daily Pork Products Stocks'!$A406,ProductionLines!$E:$E,"Intake")</f>
        <v>0</v>
      </c>
      <c r="I406" s="148"/>
      <c r="J406" s="148"/>
      <c r="K406" s="148"/>
      <c r="L406" s="152"/>
      <c r="M406" s="44">
        <f>SUMIFS(TransfersEntries!$F:$F,TransfersEntries!$B:$B,$B406,TransfersEntries!$L:$L,"&gt;="&amp;'Daily Pork Products Stocks'!A406+0.25,TransfersEntries!$L:$L,"&lt;="&amp;'Daily Pork Products Stocks'!A406+1.25,TransfersEntries!$D:$D,"2055")</f>
        <v>0</v>
      </c>
      <c r="N406" s="44">
        <f>SUMIFS(TransfersEntries!$F:$F,TransfersEntries!$B:$B,INDEX(ItemTable!$A:$A,MATCH('Daily Pork Products Stocks'!B406,ItemTable!$B:$B,0)),TransfersEntries!$L:$L,"&gt;="&amp;'Daily Pork Products Stocks'!A406+0.25,TransfersEntries!$L:$L,"&lt;="&amp;'Daily Pork Products Stocks'!A406+1.25,TransfersEntries!$D:$D,"3535")</f>
        <v>0</v>
      </c>
      <c r="O406" s="44">
        <f>SUMIFS(TransfersEntries!$F:$F,TransfersEntries!$B:$B,INDEX(ItemTable!$A:$A,MATCH('Daily Pork Products Stocks'!B406,ItemTable!$B:$B,0)),TransfersEntries!$L:$L,"&gt;="&amp;'Daily Pork Products Stocks'!A406+0.25,TransfersEntries!$L:$L,"&lt;="&amp;'Daily Pork Products Stocks'!A406+1.25,TransfersEntries!$D:$D,"3600")</f>
        <v>0</v>
      </c>
      <c r="P406" s="44">
        <f t="shared" si="78"/>
        <v>0</v>
      </c>
      <c r="Q406" s="44">
        <f t="shared" si="79"/>
        <v>0</v>
      </c>
      <c r="R406" s="148"/>
      <c r="S406" s="148"/>
      <c r="T406" s="44">
        <f t="shared" si="80"/>
        <v>0</v>
      </c>
      <c r="U406" s="44">
        <f t="shared" si="81"/>
        <v>0</v>
      </c>
      <c r="V406" s="44">
        <f t="shared" si="82"/>
        <v>0</v>
      </c>
      <c r="W406" s="51" t="str">
        <f t="shared" si="76"/>
        <v>Inactive</v>
      </c>
      <c r="X406" s="44"/>
    </row>
    <row r="407" spans="1:24" ht="15" hidden="1" customHeight="1" x14ac:dyDescent="0.25">
      <c r="A407" s="42" t="e">
        <v>#VALUE!</v>
      </c>
      <c r="B407" s="47" t="s">
        <v>140</v>
      </c>
      <c r="C407" s="47" t="s">
        <v>1357</v>
      </c>
      <c r="D407" s="142"/>
      <c r="E407" s="44">
        <f t="shared" si="77"/>
        <v>0</v>
      </c>
      <c r="F407" s="44">
        <f>SUMIFS(ProductionLines!$H:$H,ProductionLines!$C:$C,'Daily Pork Products Stocks'!$B407,ProductionLines!$K:$K,'Daily Pork Products Stocks'!$A407,ProductionLines!$E:$E,"&lt;&gt;Intake")</f>
        <v>0</v>
      </c>
      <c r="G407" s="57"/>
      <c r="H407" s="44">
        <f>SUMIFS(ProductionLines!$H:$H,ProductionLines!$C:$C,'Daily Pork Products Stocks'!$B407,ProductionLines!$K:$K,'Daily Pork Products Stocks'!$A407,ProductionLines!$E:$E,"Intake")</f>
        <v>0</v>
      </c>
      <c r="I407" s="148"/>
      <c r="J407" s="148"/>
      <c r="K407" s="148"/>
      <c r="L407" s="152"/>
      <c r="M407" s="44">
        <f>SUMIFS(TransfersEntries!$F:$F,TransfersEntries!$B:$B,$B407,TransfersEntries!$L:$L,"&gt;="&amp;'Daily Pork Products Stocks'!A407+0.25,TransfersEntries!$L:$L,"&lt;="&amp;'Daily Pork Products Stocks'!A407+1.25,TransfersEntries!$D:$D,"2055")</f>
        <v>0</v>
      </c>
      <c r="N407" s="44">
        <f>SUMIFS(TransfersEntries!$F:$F,TransfersEntries!$B:$B,INDEX(ItemTable!$A:$A,MATCH('Daily Pork Products Stocks'!B407,ItemTable!$B:$B,0)),TransfersEntries!$L:$L,"&gt;="&amp;'Daily Pork Products Stocks'!A407+0.25,TransfersEntries!$L:$L,"&lt;="&amp;'Daily Pork Products Stocks'!A407+1.25,TransfersEntries!$D:$D,"3535")</f>
        <v>0</v>
      </c>
      <c r="O407" s="44">
        <f>SUMIFS(TransfersEntries!$F:$F,TransfersEntries!$B:$B,INDEX(ItemTable!$A:$A,MATCH('Daily Pork Products Stocks'!B407,ItemTable!$B:$B,0)),TransfersEntries!$L:$L,"&gt;="&amp;'Daily Pork Products Stocks'!A407+0.25,TransfersEntries!$L:$L,"&lt;="&amp;'Daily Pork Products Stocks'!A407+1.25,TransfersEntries!$D:$D,"3600")</f>
        <v>0</v>
      </c>
      <c r="P407" s="44">
        <f t="shared" si="78"/>
        <v>0</v>
      </c>
      <c r="Q407" s="44">
        <f t="shared" si="79"/>
        <v>0</v>
      </c>
      <c r="R407" s="148"/>
      <c r="S407" s="148"/>
      <c r="T407" s="44">
        <f t="shared" si="80"/>
        <v>0</v>
      </c>
      <c r="U407" s="44">
        <f t="shared" si="81"/>
        <v>0</v>
      </c>
      <c r="V407" s="44">
        <f t="shared" si="82"/>
        <v>0</v>
      </c>
      <c r="W407" s="51" t="str">
        <f t="shared" si="76"/>
        <v>Inactive</v>
      </c>
      <c r="X407" s="44"/>
    </row>
    <row r="408" spans="1:24" ht="15" hidden="1" customHeight="1" x14ac:dyDescent="0.25">
      <c r="A408" s="42" t="e">
        <v>#VALUE!</v>
      </c>
      <c r="B408" s="47" t="s">
        <v>141</v>
      </c>
      <c r="C408" s="47" t="s">
        <v>1358</v>
      </c>
      <c r="D408" s="142"/>
      <c r="E408" s="44">
        <f t="shared" si="77"/>
        <v>0</v>
      </c>
      <c r="F408" s="44">
        <f>SUMIFS(ProductionLines!$H:$H,ProductionLines!$C:$C,'Daily Pork Products Stocks'!$B408,ProductionLines!$K:$K,'Daily Pork Products Stocks'!$A408,ProductionLines!$E:$E,"&lt;&gt;Intake")</f>
        <v>0</v>
      </c>
      <c r="G408" s="57"/>
      <c r="H408" s="44">
        <f>SUMIFS(ProductionLines!$H:$H,ProductionLines!$C:$C,'Daily Pork Products Stocks'!$B408,ProductionLines!$K:$K,'Daily Pork Products Stocks'!$A408,ProductionLines!$E:$E,"Intake")</f>
        <v>0</v>
      </c>
      <c r="I408" s="148"/>
      <c r="J408" s="148"/>
      <c r="K408" s="148"/>
      <c r="L408" s="152"/>
      <c r="M408" s="44">
        <f>SUMIFS(TransfersEntries!$F:$F,TransfersEntries!$B:$B,$B408,TransfersEntries!$L:$L,"&gt;="&amp;'Daily Pork Products Stocks'!A408+0.25,TransfersEntries!$L:$L,"&lt;="&amp;'Daily Pork Products Stocks'!A408+1.25,TransfersEntries!$D:$D,"2055")</f>
        <v>0</v>
      </c>
      <c r="N408" s="44">
        <f>SUMIFS(TransfersEntries!$F:$F,TransfersEntries!$B:$B,INDEX(ItemTable!$A:$A,MATCH('Daily Pork Products Stocks'!B408,ItemTable!$B:$B,0)),TransfersEntries!$L:$L,"&gt;="&amp;'Daily Pork Products Stocks'!A408+0.25,TransfersEntries!$L:$L,"&lt;="&amp;'Daily Pork Products Stocks'!A408+1.25,TransfersEntries!$D:$D,"3535")</f>
        <v>0</v>
      </c>
      <c r="O408" s="44">
        <f>SUMIFS(TransfersEntries!$F:$F,TransfersEntries!$B:$B,INDEX(ItemTable!$A:$A,MATCH('Daily Pork Products Stocks'!B408,ItemTable!$B:$B,0)),TransfersEntries!$L:$L,"&gt;="&amp;'Daily Pork Products Stocks'!A408+0.25,TransfersEntries!$L:$L,"&lt;="&amp;'Daily Pork Products Stocks'!A408+1.25,TransfersEntries!$D:$D,"3600")</f>
        <v>0</v>
      </c>
      <c r="P408" s="44">
        <f t="shared" si="78"/>
        <v>0</v>
      </c>
      <c r="Q408" s="44">
        <f t="shared" si="79"/>
        <v>0</v>
      </c>
      <c r="R408" s="148"/>
      <c r="S408" s="148"/>
      <c r="T408" s="44">
        <f t="shared" si="80"/>
        <v>0</v>
      </c>
      <c r="U408" s="44">
        <f t="shared" si="81"/>
        <v>0</v>
      </c>
      <c r="V408" s="44">
        <f t="shared" si="82"/>
        <v>0</v>
      </c>
      <c r="W408" s="51" t="str">
        <f t="shared" si="76"/>
        <v>Inactive</v>
      </c>
      <c r="X408" s="44"/>
    </row>
    <row r="409" spans="1:24" ht="15" hidden="1" customHeight="1" x14ac:dyDescent="0.25">
      <c r="A409" s="42" t="e">
        <v>#VALUE!</v>
      </c>
      <c r="B409" s="47" t="s">
        <v>143</v>
      </c>
      <c r="C409" s="47" t="s">
        <v>1359</v>
      </c>
      <c r="D409" s="142"/>
      <c r="E409" s="44">
        <f t="shared" si="77"/>
        <v>0</v>
      </c>
      <c r="F409" s="44">
        <f>SUMIFS(ProductionLines!$H:$H,ProductionLines!$C:$C,'Daily Pork Products Stocks'!$B409,ProductionLines!$K:$K,'Daily Pork Products Stocks'!$A409,ProductionLines!$E:$E,"&lt;&gt;Intake")</f>
        <v>0</v>
      </c>
      <c r="G409" s="57"/>
      <c r="H409" s="44">
        <f>SUMIFS(ProductionLines!$H:$H,ProductionLines!$C:$C,'Daily Pork Products Stocks'!$B409,ProductionLines!$K:$K,'Daily Pork Products Stocks'!$A409,ProductionLines!$E:$E,"Intake")</f>
        <v>0</v>
      </c>
      <c r="I409" s="148"/>
      <c r="J409" s="148"/>
      <c r="K409" s="148"/>
      <c r="L409" s="152"/>
      <c r="M409" s="44">
        <f>SUMIFS(TransfersEntries!$F:$F,TransfersEntries!$B:$B,$B409,TransfersEntries!$L:$L,"&gt;="&amp;'Daily Pork Products Stocks'!A409+0.25,TransfersEntries!$L:$L,"&lt;="&amp;'Daily Pork Products Stocks'!A409+1.25,TransfersEntries!$D:$D,"2055")</f>
        <v>0</v>
      </c>
      <c r="N409" s="44">
        <f>SUMIFS(TransfersEntries!$F:$F,TransfersEntries!$B:$B,INDEX(ItemTable!$A:$A,MATCH('Daily Pork Products Stocks'!B409,ItemTable!$B:$B,0)),TransfersEntries!$L:$L,"&gt;="&amp;'Daily Pork Products Stocks'!A409+0.25,TransfersEntries!$L:$L,"&lt;="&amp;'Daily Pork Products Stocks'!A409+1.25,TransfersEntries!$D:$D,"3535")</f>
        <v>0</v>
      </c>
      <c r="O409" s="44">
        <f>SUMIFS(TransfersEntries!$F:$F,TransfersEntries!$B:$B,INDEX(ItemTable!$A:$A,MATCH('Daily Pork Products Stocks'!B409,ItemTable!$B:$B,0)),TransfersEntries!$L:$L,"&gt;="&amp;'Daily Pork Products Stocks'!A409+0.25,TransfersEntries!$L:$L,"&lt;="&amp;'Daily Pork Products Stocks'!A409+1.25,TransfersEntries!$D:$D,"3600")</f>
        <v>0</v>
      </c>
      <c r="P409" s="44">
        <f t="shared" si="78"/>
        <v>0</v>
      </c>
      <c r="Q409" s="44">
        <f t="shared" si="79"/>
        <v>0</v>
      </c>
      <c r="R409" s="148"/>
      <c r="S409" s="148"/>
      <c r="T409" s="44">
        <f t="shared" si="80"/>
        <v>0</v>
      </c>
      <c r="U409" s="44">
        <f t="shared" si="81"/>
        <v>0</v>
      </c>
      <c r="V409" s="44">
        <f t="shared" si="82"/>
        <v>0</v>
      </c>
      <c r="W409" s="51" t="str">
        <f t="shared" si="76"/>
        <v>Inactive</v>
      </c>
      <c r="X409" s="44"/>
    </row>
    <row r="410" spans="1:24" ht="15" hidden="1" customHeight="1" x14ac:dyDescent="0.25">
      <c r="A410" s="42" t="e">
        <v>#VALUE!</v>
      </c>
      <c r="B410" s="45" t="s">
        <v>145</v>
      </c>
      <c r="C410" s="45" t="s">
        <v>1360</v>
      </c>
      <c r="D410" s="142"/>
      <c r="E410" s="44">
        <f t="shared" si="77"/>
        <v>0</v>
      </c>
      <c r="F410" s="44">
        <f>SUMIFS(ProductionLines!$H:$H,ProductionLines!$C:$C,'Daily Pork Products Stocks'!$B410,ProductionLines!$K:$K,'Daily Pork Products Stocks'!$A410,ProductionLines!$E:$E,"&lt;&gt;Intake")</f>
        <v>0</v>
      </c>
      <c r="G410" s="57"/>
      <c r="H410" s="44">
        <f>SUMIFS(ProductionLines!$H:$H,ProductionLines!$C:$C,'Daily Pork Products Stocks'!$B410,ProductionLines!$K:$K,'Daily Pork Products Stocks'!$A410,ProductionLines!$E:$E,"Intake")</f>
        <v>0</v>
      </c>
      <c r="I410" s="148"/>
      <c r="J410" s="148"/>
      <c r="K410" s="148"/>
      <c r="L410" s="152"/>
      <c r="M410" s="44">
        <f>SUMIFS(TransfersEntries!$F:$F,TransfersEntries!$B:$B,$B410,TransfersEntries!$L:$L,"&gt;="&amp;'Daily Pork Products Stocks'!A410+0.25,TransfersEntries!$L:$L,"&lt;="&amp;'Daily Pork Products Stocks'!A410+1.25,TransfersEntries!$D:$D,"2055")</f>
        <v>0</v>
      </c>
      <c r="N410" s="44">
        <f>SUMIFS(TransfersEntries!$F:$F,TransfersEntries!$B:$B,INDEX(ItemTable!$A:$A,MATCH('Daily Pork Products Stocks'!B410,ItemTable!$B:$B,0)),TransfersEntries!$L:$L,"&gt;="&amp;'Daily Pork Products Stocks'!A410+0.25,TransfersEntries!$L:$L,"&lt;="&amp;'Daily Pork Products Stocks'!A410+1.25,TransfersEntries!$D:$D,"3535")</f>
        <v>0</v>
      </c>
      <c r="O410" s="44">
        <f>SUMIFS(TransfersEntries!$F:$F,TransfersEntries!$B:$B,INDEX(ItemTable!$A:$A,MATCH('Daily Pork Products Stocks'!B410,ItemTable!$B:$B,0)),TransfersEntries!$L:$L,"&gt;="&amp;'Daily Pork Products Stocks'!A410+0.25,TransfersEntries!$L:$L,"&lt;="&amp;'Daily Pork Products Stocks'!A410+1.25,TransfersEntries!$D:$D,"3600")</f>
        <v>0</v>
      </c>
      <c r="P410" s="44">
        <f t="shared" si="78"/>
        <v>0</v>
      </c>
      <c r="Q410" s="44">
        <f t="shared" si="79"/>
        <v>0</v>
      </c>
      <c r="R410" s="148"/>
      <c r="S410" s="148"/>
      <c r="T410" s="44">
        <f t="shared" si="80"/>
        <v>0</v>
      </c>
      <c r="U410" s="44">
        <f t="shared" si="81"/>
        <v>0</v>
      </c>
      <c r="V410" s="44">
        <f t="shared" si="82"/>
        <v>0</v>
      </c>
      <c r="W410" s="51" t="str">
        <f t="shared" si="76"/>
        <v>Inactive</v>
      </c>
      <c r="X410" s="44"/>
    </row>
    <row r="411" spans="1:24" ht="15" hidden="1" customHeight="1" x14ac:dyDescent="0.25">
      <c r="A411" s="42" t="e">
        <v>#VALUE!</v>
      </c>
      <c r="B411" s="47" t="s">
        <v>147</v>
      </c>
      <c r="C411" s="47" t="s">
        <v>1361</v>
      </c>
      <c r="D411" s="142"/>
      <c r="E411" s="44">
        <f t="shared" si="77"/>
        <v>0</v>
      </c>
      <c r="F411" s="44">
        <f>SUMIFS(ProductionLines!$H:$H,ProductionLines!$C:$C,'Daily Pork Products Stocks'!$B411,ProductionLines!$K:$K,'Daily Pork Products Stocks'!$A411,ProductionLines!$E:$E,"&lt;&gt;Intake")</f>
        <v>0</v>
      </c>
      <c r="G411" s="57"/>
      <c r="H411" s="44">
        <f>SUMIFS(ProductionLines!$H:$H,ProductionLines!$C:$C,'Daily Pork Products Stocks'!$B411,ProductionLines!$K:$K,'Daily Pork Products Stocks'!$A411,ProductionLines!$E:$E,"Intake")</f>
        <v>0</v>
      </c>
      <c r="I411" s="148"/>
      <c r="J411" s="148"/>
      <c r="K411" s="148"/>
      <c r="L411" s="152"/>
      <c r="M411" s="44">
        <f>SUMIFS(TransfersEntries!$F:$F,TransfersEntries!$B:$B,$B411,TransfersEntries!$L:$L,"&gt;="&amp;'Daily Pork Products Stocks'!A411+0.25,TransfersEntries!$L:$L,"&lt;="&amp;'Daily Pork Products Stocks'!A411+1.25,TransfersEntries!$D:$D,"2055")</f>
        <v>0</v>
      </c>
      <c r="N411" s="44">
        <f>SUMIFS(TransfersEntries!$F:$F,TransfersEntries!$B:$B,INDEX(ItemTable!$A:$A,MATCH('Daily Pork Products Stocks'!B411,ItemTable!$B:$B,0)),TransfersEntries!$L:$L,"&gt;="&amp;'Daily Pork Products Stocks'!A411+0.25,TransfersEntries!$L:$L,"&lt;="&amp;'Daily Pork Products Stocks'!A411+1.25,TransfersEntries!$D:$D,"3535")</f>
        <v>0</v>
      </c>
      <c r="O411" s="44">
        <f>SUMIFS(TransfersEntries!$F:$F,TransfersEntries!$B:$B,INDEX(ItemTable!$A:$A,MATCH('Daily Pork Products Stocks'!B411,ItemTable!$B:$B,0)),TransfersEntries!$L:$L,"&gt;="&amp;'Daily Pork Products Stocks'!A411+0.25,TransfersEntries!$L:$L,"&lt;="&amp;'Daily Pork Products Stocks'!A411+1.25,TransfersEntries!$D:$D,"3600")</f>
        <v>0</v>
      </c>
      <c r="P411" s="44">
        <f t="shared" si="78"/>
        <v>0</v>
      </c>
      <c r="Q411" s="44">
        <f t="shared" si="79"/>
        <v>0</v>
      </c>
      <c r="R411" s="148"/>
      <c r="S411" s="148"/>
      <c r="T411" s="44">
        <f t="shared" si="80"/>
        <v>0</v>
      </c>
      <c r="U411" s="44">
        <f t="shared" si="81"/>
        <v>0</v>
      </c>
      <c r="V411" s="44">
        <f t="shared" si="82"/>
        <v>0</v>
      </c>
      <c r="W411" s="51" t="str">
        <f t="shared" si="76"/>
        <v>Inactive</v>
      </c>
      <c r="X411" s="44"/>
    </row>
    <row r="412" spans="1:24" ht="15" hidden="1" customHeight="1" x14ac:dyDescent="0.25">
      <c r="A412" s="42" t="e">
        <v>#VALUE!</v>
      </c>
      <c r="B412" s="47" t="s">
        <v>148</v>
      </c>
      <c r="C412" s="47" t="s">
        <v>1362</v>
      </c>
      <c r="D412" s="142"/>
      <c r="E412" s="44">
        <f t="shared" si="77"/>
        <v>0</v>
      </c>
      <c r="F412" s="44">
        <f>SUMIFS(ProductionLines!$H:$H,ProductionLines!$C:$C,'Daily Pork Products Stocks'!$B412,ProductionLines!$K:$K,'Daily Pork Products Stocks'!$A412,ProductionLines!$E:$E,"&lt;&gt;Intake")</f>
        <v>0</v>
      </c>
      <c r="G412" s="57"/>
      <c r="H412" s="44">
        <f>SUMIFS(ProductionLines!$H:$H,ProductionLines!$C:$C,'Daily Pork Products Stocks'!$B412,ProductionLines!$K:$K,'Daily Pork Products Stocks'!$A412,ProductionLines!$E:$E,"Intake")</f>
        <v>0</v>
      </c>
      <c r="I412" s="148"/>
      <c r="J412" s="148"/>
      <c r="K412" s="148"/>
      <c r="L412" s="152"/>
      <c r="M412" s="44">
        <f>SUMIFS(TransfersEntries!$F:$F,TransfersEntries!$B:$B,$B412,TransfersEntries!$L:$L,"&gt;="&amp;'Daily Pork Products Stocks'!A412+0.25,TransfersEntries!$L:$L,"&lt;="&amp;'Daily Pork Products Stocks'!A412+1.25,TransfersEntries!$D:$D,"2055")</f>
        <v>0</v>
      </c>
      <c r="N412" s="44">
        <f>SUMIFS(TransfersEntries!$F:$F,TransfersEntries!$B:$B,INDEX(ItemTable!$A:$A,MATCH('Daily Pork Products Stocks'!B412,ItemTable!$B:$B,0)),TransfersEntries!$L:$L,"&gt;="&amp;'Daily Pork Products Stocks'!A412+0.25,TransfersEntries!$L:$L,"&lt;="&amp;'Daily Pork Products Stocks'!A412+1.25,TransfersEntries!$D:$D,"3535")</f>
        <v>0</v>
      </c>
      <c r="O412" s="44">
        <f>SUMIFS(TransfersEntries!$F:$F,TransfersEntries!$B:$B,INDEX(ItemTable!$A:$A,MATCH('Daily Pork Products Stocks'!B412,ItemTable!$B:$B,0)),TransfersEntries!$L:$L,"&gt;="&amp;'Daily Pork Products Stocks'!A412+0.25,TransfersEntries!$L:$L,"&lt;="&amp;'Daily Pork Products Stocks'!A412+1.25,TransfersEntries!$D:$D,"3600")</f>
        <v>0</v>
      </c>
      <c r="P412" s="44">
        <f t="shared" si="78"/>
        <v>0</v>
      </c>
      <c r="Q412" s="44">
        <f t="shared" si="79"/>
        <v>0</v>
      </c>
      <c r="R412" s="148"/>
      <c r="S412" s="148"/>
      <c r="T412" s="44">
        <f t="shared" si="80"/>
        <v>0</v>
      </c>
      <c r="U412" s="44">
        <f t="shared" si="81"/>
        <v>0</v>
      </c>
      <c r="V412" s="44">
        <f t="shared" si="82"/>
        <v>0</v>
      </c>
      <c r="W412" s="51" t="str">
        <f t="shared" si="76"/>
        <v>Inactive</v>
      </c>
      <c r="X412" s="44"/>
    </row>
    <row r="413" spans="1:24" ht="15" hidden="1" customHeight="1" x14ac:dyDescent="0.25">
      <c r="A413" s="42" t="e">
        <v>#VALUE!</v>
      </c>
      <c r="B413" s="47" t="s">
        <v>1363</v>
      </c>
      <c r="C413" s="47" t="s">
        <v>1364</v>
      </c>
      <c r="D413" s="142"/>
      <c r="E413" s="44">
        <f t="shared" si="77"/>
        <v>0</v>
      </c>
      <c r="F413" s="44">
        <f>SUMIFS(ProductionLines!$H:$H,ProductionLines!$C:$C,'Daily Pork Products Stocks'!$B413,ProductionLines!$K:$K,'Daily Pork Products Stocks'!$A413,ProductionLines!$E:$E,"&lt;&gt;Intake")</f>
        <v>0</v>
      </c>
      <c r="G413" s="57"/>
      <c r="H413" s="44">
        <f>SUMIFS(ProductionLines!$H:$H,ProductionLines!$C:$C,'Daily Pork Products Stocks'!$B413,ProductionLines!$K:$K,'Daily Pork Products Stocks'!$A413,ProductionLines!$E:$E,"Intake")</f>
        <v>0</v>
      </c>
      <c r="I413" s="148"/>
      <c r="J413" s="148"/>
      <c r="K413" s="148"/>
      <c r="L413" s="152"/>
      <c r="M413" s="44">
        <f>SUMIFS(TransfersEntries!$F:$F,TransfersEntries!$B:$B,$B413,TransfersEntries!$L:$L,"&gt;="&amp;'Daily Pork Products Stocks'!A413+0.25,TransfersEntries!$L:$L,"&lt;="&amp;'Daily Pork Products Stocks'!A413+1.25,TransfersEntries!$D:$D,"2055")</f>
        <v>0</v>
      </c>
      <c r="N413" s="44">
        <f>SUMIFS(TransfersEntries!$F:$F,TransfersEntries!$B:$B,INDEX(ItemTable!$A:$A,MATCH('Daily Pork Products Stocks'!B413,ItemTable!$B:$B,0)),TransfersEntries!$L:$L,"&gt;="&amp;'Daily Pork Products Stocks'!A413+0.25,TransfersEntries!$L:$L,"&lt;="&amp;'Daily Pork Products Stocks'!A413+1.25,TransfersEntries!$D:$D,"3535")</f>
        <v>0</v>
      </c>
      <c r="O413" s="44">
        <f>SUMIFS(TransfersEntries!$F:$F,TransfersEntries!$B:$B,INDEX(ItemTable!$A:$A,MATCH('Daily Pork Products Stocks'!B413,ItemTable!$B:$B,0)),TransfersEntries!$L:$L,"&gt;="&amp;'Daily Pork Products Stocks'!A413+0.25,TransfersEntries!$L:$L,"&lt;="&amp;'Daily Pork Products Stocks'!A413+1.25,TransfersEntries!$D:$D,"3600")</f>
        <v>0</v>
      </c>
      <c r="P413" s="44">
        <f t="shared" si="78"/>
        <v>0</v>
      </c>
      <c r="Q413" s="44">
        <f t="shared" si="79"/>
        <v>0</v>
      </c>
      <c r="R413" s="148"/>
      <c r="S413" s="148"/>
      <c r="T413" s="44">
        <f t="shared" si="80"/>
        <v>0</v>
      </c>
      <c r="U413" s="44">
        <f t="shared" si="81"/>
        <v>0</v>
      </c>
      <c r="V413" s="44">
        <f t="shared" si="82"/>
        <v>0</v>
      </c>
      <c r="W413" s="51" t="str">
        <f t="shared" si="76"/>
        <v>Inactive</v>
      </c>
      <c r="X413" s="44"/>
    </row>
    <row r="414" spans="1:24" ht="15" hidden="1" customHeight="1" x14ac:dyDescent="0.25">
      <c r="A414" s="42" t="e">
        <v>#VALUE!</v>
      </c>
      <c r="B414" s="45" t="s">
        <v>1365</v>
      </c>
      <c r="C414" s="45" t="s">
        <v>1366</v>
      </c>
      <c r="D414" s="142"/>
      <c r="E414" s="44">
        <f t="shared" si="77"/>
        <v>0</v>
      </c>
      <c r="F414" s="44">
        <f>SUMIFS(ProductionLines!$H:$H,ProductionLines!$C:$C,'Daily Pork Products Stocks'!$B414,ProductionLines!$K:$K,'Daily Pork Products Stocks'!$A414,ProductionLines!$E:$E,"&lt;&gt;Intake")</f>
        <v>0</v>
      </c>
      <c r="G414" s="57"/>
      <c r="H414" s="44">
        <f>SUMIFS(ProductionLines!$H:$H,ProductionLines!$C:$C,'Daily Pork Products Stocks'!$B414,ProductionLines!$K:$K,'Daily Pork Products Stocks'!$A414,ProductionLines!$E:$E,"Intake")</f>
        <v>0</v>
      </c>
      <c r="I414" s="148"/>
      <c r="J414" s="148"/>
      <c r="K414" s="148"/>
      <c r="L414" s="152"/>
      <c r="M414" s="44">
        <f>SUMIFS(TransfersEntries!$F:$F,TransfersEntries!$B:$B,$B414,TransfersEntries!$L:$L,"&gt;="&amp;'Daily Pork Products Stocks'!A414+0.25,TransfersEntries!$L:$L,"&lt;="&amp;'Daily Pork Products Stocks'!A414+1.25,TransfersEntries!$D:$D,"2055")</f>
        <v>0</v>
      </c>
      <c r="N414" s="44">
        <f>SUMIFS(TransfersEntries!$F:$F,TransfersEntries!$B:$B,INDEX(ItemTable!$A:$A,MATCH('Daily Pork Products Stocks'!B414,ItemTable!$B:$B,0)),TransfersEntries!$L:$L,"&gt;="&amp;'Daily Pork Products Stocks'!A414+0.25,TransfersEntries!$L:$L,"&lt;="&amp;'Daily Pork Products Stocks'!A414+1.25,TransfersEntries!$D:$D,"3535")</f>
        <v>0</v>
      </c>
      <c r="O414" s="44">
        <f>SUMIFS(TransfersEntries!$F:$F,TransfersEntries!$B:$B,INDEX(ItemTable!$A:$A,MATCH('Daily Pork Products Stocks'!B414,ItemTable!$B:$B,0)),TransfersEntries!$L:$L,"&gt;="&amp;'Daily Pork Products Stocks'!A414+0.25,TransfersEntries!$L:$L,"&lt;="&amp;'Daily Pork Products Stocks'!A414+1.25,TransfersEntries!$D:$D,"3600")</f>
        <v>0</v>
      </c>
      <c r="P414" s="44">
        <f t="shared" si="78"/>
        <v>0</v>
      </c>
      <c r="Q414" s="44">
        <f t="shared" si="79"/>
        <v>0</v>
      </c>
      <c r="R414" s="148"/>
      <c r="S414" s="148"/>
      <c r="T414" s="44">
        <f t="shared" si="80"/>
        <v>0</v>
      </c>
      <c r="U414" s="44">
        <f t="shared" si="81"/>
        <v>0</v>
      </c>
      <c r="V414" s="44">
        <f t="shared" si="82"/>
        <v>0</v>
      </c>
      <c r="W414" s="51" t="str">
        <f t="shared" si="76"/>
        <v>Inactive</v>
      </c>
      <c r="X414" s="44"/>
    </row>
    <row r="415" spans="1:24" ht="15" hidden="1" customHeight="1" x14ac:dyDescent="0.25">
      <c r="A415" s="42" t="e">
        <v>#VALUE!</v>
      </c>
      <c r="B415" s="47" t="s">
        <v>150</v>
      </c>
      <c r="C415" s="47" t="s">
        <v>1367</v>
      </c>
      <c r="D415" s="142"/>
      <c r="E415" s="44">
        <f t="shared" si="77"/>
        <v>0</v>
      </c>
      <c r="F415" s="44">
        <f>SUMIFS(ProductionLines!$H:$H,ProductionLines!$C:$C,'Daily Pork Products Stocks'!$B415,ProductionLines!$K:$K,'Daily Pork Products Stocks'!$A415,ProductionLines!$E:$E,"&lt;&gt;Intake")</f>
        <v>0</v>
      </c>
      <c r="G415" s="57"/>
      <c r="H415" s="44">
        <f>SUMIFS(ProductionLines!$H:$H,ProductionLines!$C:$C,'Daily Pork Products Stocks'!$B415,ProductionLines!$K:$K,'Daily Pork Products Stocks'!$A415,ProductionLines!$E:$E,"Intake")</f>
        <v>0</v>
      </c>
      <c r="I415" s="148"/>
      <c r="J415" s="148"/>
      <c r="K415" s="148"/>
      <c r="L415" s="152"/>
      <c r="M415" s="44">
        <f>SUMIFS(TransfersEntries!$F:$F,TransfersEntries!$B:$B,$B415,TransfersEntries!$L:$L,"&gt;="&amp;'Daily Pork Products Stocks'!A415+0.25,TransfersEntries!$L:$L,"&lt;="&amp;'Daily Pork Products Stocks'!A415+1.25,TransfersEntries!$D:$D,"2055")</f>
        <v>0</v>
      </c>
      <c r="N415" s="44">
        <f>SUMIFS(TransfersEntries!$F:$F,TransfersEntries!$B:$B,INDEX(ItemTable!$A:$A,MATCH('Daily Pork Products Stocks'!B415,ItemTable!$B:$B,0)),TransfersEntries!$L:$L,"&gt;="&amp;'Daily Pork Products Stocks'!A415+0.25,TransfersEntries!$L:$L,"&lt;="&amp;'Daily Pork Products Stocks'!A415+1.25,TransfersEntries!$D:$D,"3535")</f>
        <v>0</v>
      </c>
      <c r="O415" s="44">
        <f>SUMIFS(TransfersEntries!$F:$F,TransfersEntries!$B:$B,INDEX(ItemTable!$A:$A,MATCH('Daily Pork Products Stocks'!B415,ItemTable!$B:$B,0)),TransfersEntries!$L:$L,"&gt;="&amp;'Daily Pork Products Stocks'!A415+0.25,TransfersEntries!$L:$L,"&lt;="&amp;'Daily Pork Products Stocks'!A415+1.25,TransfersEntries!$D:$D,"3600")</f>
        <v>0</v>
      </c>
      <c r="P415" s="44">
        <f t="shared" si="78"/>
        <v>0</v>
      </c>
      <c r="Q415" s="44">
        <f t="shared" si="79"/>
        <v>0</v>
      </c>
      <c r="R415" s="148"/>
      <c r="S415" s="148"/>
      <c r="T415" s="44">
        <f t="shared" si="80"/>
        <v>0</v>
      </c>
      <c r="U415" s="44">
        <f t="shared" si="81"/>
        <v>0</v>
      </c>
      <c r="V415" s="44">
        <f t="shared" si="82"/>
        <v>0</v>
      </c>
      <c r="W415" s="51" t="str">
        <f t="shared" si="76"/>
        <v>Inactive</v>
      </c>
      <c r="X415" s="44"/>
    </row>
    <row r="416" spans="1:24" ht="15" hidden="1" customHeight="1" x14ac:dyDescent="0.25">
      <c r="A416" s="42" t="e">
        <v>#VALUE!</v>
      </c>
      <c r="B416" s="47" t="s">
        <v>151</v>
      </c>
      <c r="C416" s="47" t="s">
        <v>1368</v>
      </c>
      <c r="D416" s="142"/>
      <c r="E416" s="44">
        <f t="shared" si="77"/>
        <v>0</v>
      </c>
      <c r="F416" s="44">
        <f>SUMIFS(ProductionLines!$H:$H,ProductionLines!$C:$C,'Daily Pork Products Stocks'!$B416,ProductionLines!$K:$K,'Daily Pork Products Stocks'!$A416,ProductionLines!$E:$E,"&lt;&gt;Intake")</f>
        <v>0</v>
      </c>
      <c r="G416" s="57"/>
      <c r="H416" s="44">
        <f>SUMIFS(ProductionLines!$H:$H,ProductionLines!$C:$C,'Daily Pork Products Stocks'!$B416,ProductionLines!$K:$K,'Daily Pork Products Stocks'!$A416,ProductionLines!$E:$E,"Intake")</f>
        <v>0</v>
      </c>
      <c r="I416" s="148"/>
      <c r="J416" s="148"/>
      <c r="K416" s="148"/>
      <c r="L416" s="152"/>
      <c r="M416" s="44">
        <f>SUMIFS(TransfersEntries!$F:$F,TransfersEntries!$B:$B,$B416,TransfersEntries!$L:$L,"&gt;="&amp;'Daily Pork Products Stocks'!A416+0.25,TransfersEntries!$L:$L,"&lt;="&amp;'Daily Pork Products Stocks'!A416+1.25,TransfersEntries!$D:$D,"2055")</f>
        <v>0</v>
      </c>
      <c r="N416" s="44">
        <f>SUMIFS(TransfersEntries!$F:$F,TransfersEntries!$B:$B,INDEX(ItemTable!$A:$A,MATCH('Daily Pork Products Stocks'!B416,ItemTable!$B:$B,0)),TransfersEntries!$L:$L,"&gt;="&amp;'Daily Pork Products Stocks'!A416+0.25,TransfersEntries!$L:$L,"&lt;="&amp;'Daily Pork Products Stocks'!A416+1.25,TransfersEntries!$D:$D,"3535")</f>
        <v>0</v>
      </c>
      <c r="O416" s="44">
        <f>SUMIFS(TransfersEntries!$F:$F,TransfersEntries!$B:$B,INDEX(ItemTable!$A:$A,MATCH('Daily Pork Products Stocks'!B416,ItemTable!$B:$B,0)),TransfersEntries!$L:$L,"&gt;="&amp;'Daily Pork Products Stocks'!A416+0.25,TransfersEntries!$L:$L,"&lt;="&amp;'Daily Pork Products Stocks'!A416+1.25,TransfersEntries!$D:$D,"3600")</f>
        <v>0</v>
      </c>
      <c r="P416" s="44">
        <f t="shared" si="78"/>
        <v>0</v>
      </c>
      <c r="Q416" s="44">
        <f t="shared" si="79"/>
        <v>0</v>
      </c>
      <c r="R416" s="148"/>
      <c r="S416" s="148"/>
      <c r="T416" s="44">
        <f t="shared" si="80"/>
        <v>0</v>
      </c>
      <c r="U416" s="44">
        <f t="shared" si="81"/>
        <v>0</v>
      </c>
      <c r="V416" s="44">
        <f t="shared" si="82"/>
        <v>0</v>
      </c>
      <c r="W416" s="51" t="str">
        <f t="shared" si="76"/>
        <v>Inactive</v>
      </c>
      <c r="X416" s="44"/>
    </row>
    <row r="417" spans="1:24" ht="15" hidden="1" customHeight="1" x14ac:dyDescent="0.25">
      <c r="A417" s="128" t="e">
        <v>#VALUE!</v>
      </c>
      <c r="B417" s="129"/>
      <c r="C417" s="130" t="s">
        <v>1369</v>
      </c>
      <c r="D417" s="141">
        <v>1E-3</v>
      </c>
      <c r="E417" s="134">
        <f t="shared" si="77"/>
        <v>1E-3</v>
      </c>
      <c r="F417" s="134">
        <f>SUMIFS(ProductionLines!$H:$H,ProductionLines!$C:$C,'Daily Pork Products Stocks'!$B417,ProductionLines!$K:$K,'Daily Pork Products Stocks'!$A417,ProductionLines!$E:$E,"&lt;&gt;Intake")</f>
        <v>0</v>
      </c>
      <c r="G417" s="135"/>
      <c r="H417" s="134">
        <f>SUMIFS(ProductionLines!$H:$H,ProductionLines!$C:$C,'Daily Pork Products Stocks'!$B417,ProductionLines!$K:$K,'Daily Pork Products Stocks'!$A417,ProductionLines!$E:$E,"Intake")</f>
        <v>0</v>
      </c>
      <c r="I417" s="149"/>
      <c r="J417" s="149"/>
      <c r="K417" s="149"/>
      <c r="L417" s="153"/>
      <c r="M417" s="134">
        <f>SUMIFS(TransfersEntries!$F:$F,TransfersEntries!$B:$B,$B417,TransfersEntries!$L:$L,"&gt;="&amp;'Daily Pork Products Stocks'!A417+0.25,TransfersEntries!$L:$L,"&lt;="&amp;'Daily Pork Products Stocks'!A417+1.25,TransfersEntries!$D:$D,"2055")</f>
        <v>0</v>
      </c>
      <c r="N417" s="134">
        <f>SUMIFS(TransfersEntries!$F:$F,TransfersEntries!$B:$B,INDEX(ItemTable!$A:$A,MATCH('Daily Pork Products Stocks'!B417,ItemTable!$B:$B,0)),TransfersEntries!$L:$L,"&gt;="&amp;'Daily Pork Products Stocks'!A417+0.25,TransfersEntries!$L:$L,"&lt;="&amp;'Daily Pork Products Stocks'!A417+1.25,TransfersEntries!$D:$D,"3535")</f>
        <v>0</v>
      </c>
      <c r="O417" s="134">
        <f>SUMIFS(TransfersEntries!$F:$F,TransfersEntries!$B:$B,INDEX(ItemTable!$A:$A,MATCH('Daily Pork Products Stocks'!B417,ItemTable!$B:$B,0)),TransfersEntries!$L:$L,"&gt;="&amp;'Daily Pork Products Stocks'!A417+0.25,TransfersEntries!$L:$L,"&lt;="&amp;'Daily Pork Products Stocks'!A417+1.25,TransfersEntries!$D:$D,"3600")</f>
        <v>0</v>
      </c>
      <c r="P417" s="134">
        <f t="shared" si="78"/>
        <v>1E-3</v>
      </c>
      <c r="Q417" s="134">
        <f t="shared" si="79"/>
        <v>1E-3</v>
      </c>
      <c r="R417" s="149"/>
      <c r="S417" s="149"/>
      <c r="T417" s="134">
        <f>R417+S417+D417</f>
        <v>1E-3</v>
      </c>
      <c r="U417" s="134">
        <f t="shared" si="81"/>
        <v>0</v>
      </c>
      <c r="V417" s="134">
        <f t="shared" si="82"/>
        <v>0</v>
      </c>
      <c r="W417" s="51" t="str">
        <f t="shared" si="76"/>
        <v>Active</v>
      </c>
      <c r="X417" s="134"/>
    </row>
    <row r="418" spans="1:24" ht="15" hidden="1" customHeight="1" x14ac:dyDescent="0.25">
      <c r="A418" s="42" t="e">
        <v>#VALUE!</v>
      </c>
      <c r="B418" s="45" t="s">
        <v>1370</v>
      </c>
      <c r="C418" s="45" t="s">
        <v>1371</v>
      </c>
      <c r="D418" s="142"/>
      <c r="E418" s="44">
        <f t="shared" si="77"/>
        <v>0</v>
      </c>
      <c r="F418" s="44">
        <f>SUMIFS(ProductionLines!$H:$H,ProductionLines!$C:$C,'Daily Pork Products Stocks'!$B418,ProductionLines!$K:$K,'Daily Pork Products Stocks'!$A418,ProductionLines!$E:$E,"&lt;&gt;Intake")</f>
        <v>0</v>
      </c>
      <c r="G418" s="57"/>
      <c r="H418" s="44">
        <f>SUMIFS(ProductionLines!$H:$H,ProductionLines!$C:$C,'Daily Pork Products Stocks'!$B418,ProductionLines!$K:$K,'Daily Pork Products Stocks'!$A418,ProductionLines!$E:$E,"Intake")</f>
        <v>0</v>
      </c>
      <c r="I418" s="148"/>
      <c r="J418" s="148"/>
      <c r="K418" s="148"/>
      <c r="L418" s="152"/>
      <c r="M418" s="44">
        <f>SUMIFS(TransfersEntries!$F:$F,TransfersEntries!$B:$B,$B418,TransfersEntries!$L:$L,"&gt;="&amp;'Daily Pork Products Stocks'!A418+0.25,TransfersEntries!$L:$L,"&lt;="&amp;'Daily Pork Products Stocks'!A418+1.25,TransfersEntries!$D:$D,"2055")</f>
        <v>0</v>
      </c>
      <c r="N418" s="44">
        <f>SUMIFS(TransfersEntries!$F:$F,TransfersEntries!$B:$B,INDEX(ItemTable!$A:$A,MATCH('Daily Pork Products Stocks'!B418,ItemTable!$B:$B,0)),TransfersEntries!$L:$L,"&gt;="&amp;'Daily Pork Products Stocks'!A418+0.25,TransfersEntries!$L:$L,"&lt;="&amp;'Daily Pork Products Stocks'!A418+1.25,TransfersEntries!$D:$D,"3535")</f>
        <v>0</v>
      </c>
      <c r="O418" s="44">
        <f>SUMIFS(TransfersEntries!$F:$F,TransfersEntries!$B:$B,INDEX(ItemTable!$A:$A,MATCH('Daily Pork Products Stocks'!B418,ItemTable!$B:$B,0)),TransfersEntries!$L:$L,"&gt;="&amp;'Daily Pork Products Stocks'!A418+0.25,TransfersEntries!$L:$L,"&lt;="&amp;'Daily Pork Products Stocks'!A418+1.25,TransfersEntries!$D:$D,"3600")</f>
        <v>0</v>
      </c>
      <c r="P418" s="44">
        <f t="shared" si="78"/>
        <v>0</v>
      </c>
      <c r="Q418" s="44">
        <f t="shared" si="79"/>
        <v>0</v>
      </c>
      <c r="R418" s="148"/>
      <c r="S418" s="148"/>
      <c r="T418" s="44">
        <f>R418+S418</f>
        <v>0</v>
      </c>
      <c r="U418" s="44">
        <f t="shared" si="81"/>
        <v>0</v>
      </c>
      <c r="V418" s="44">
        <f t="shared" si="82"/>
        <v>0</v>
      </c>
      <c r="W418" s="51" t="str">
        <f t="shared" si="76"/>
        <v>Inactive</v>
      </c>
      <c r="X418" s="44"/>
    </row>
    <row r="419" spans="1:24" ht="15" hidden="1" customHeight="1" x14ac:dyDescent="0.25">
      <c r="A419" s="42" t="e">
        <v>#VALUE!</v>
      </c>
      <c r="B419" s="47" t="s">
        <v>159</v>
      </c>
      <c r="C419" s="47" t="s">
        <v>1372</v>
      </c>
      <c r="D419" s="142"/>
      <c r="E419" s="44">
        <f t="shared" si="77"/>
        <v>0</v>
      </c>
      <c r="F419" s="44">
        <f>SUMIFS(ProductionLines!$H:$H,ProductionLines!$C:$C,'Daily Pork Products Stocks'!$B419,ProductionLines!$K:$K,'Daily Pork Products Stocks'!$A419,ProductionLines!$E:$E,"&lt;&gt;Intake")</f>
        <v>0</v>
      </c>
      <c r="G419" s="57"/>
      <c r="H419" s="44">
        <f>SUMIFS(ProductionLines!$H:$H,ProductionLines!$C:$C,'Daily Pork Products Stocks'!$B419,ProductionLines!$K:$K,'Daily Pork Products Stocks'!$A419,ProductionLines!$E:$E,"Intake")</f>
        <v>0</v>
      </c>
      <c r="I419" s="148"/>
      <c r="J419" s="148"/>
      <c r="K419" s="148"/>
      <c r="L419" s="152"/>
      <c r="M419" s="44">
        <f>SUMIFS(TransfersEntries!$F:$F,TransfersEntries!$B:$B,$B419,TransfersEntries!$L:$L,"&gt;="&amp;'Daily Pork Products Stocks'!A419+0.25,TransfersEntries!$L:$L,"&lt;="&amp;'Daily Pork Products Stocks'!A419+1.25,TransfersEntries!$D:$D,"2055")</f>
        <v>0</v>
      </c>
      <c r="N419" s="44">
        <f>SUMIFS(TransfersEntries!$F:$F,TransfersEntries!$B:$B,INDEX(ItemTable!$A:$A,MATCH('Daily Pork Products Stocks'!B419,ItemTable!$B:$B,0)),TransfersEntries!$L:$L,"&gt;="&amp;'Daily Pork Products Stocks'!A419+0.25,TransfersEntries!$L:$L,"&lt;="&amp;'Daily Pork Products Stocks'!A419+1.25,TransfersEntries!$D:$D,"3535")</f>
        <v>0</v>
      </c>
      <c r="O419" s="44">
        <f>SUMIFS(TransfersEntries!$F:$F,TransfersEntries!$B:$B,INDEX(ItemTable!$A:$A,MATCH('Daily Pork Products Stocks'!B419,ItemTable!$B:$B,0)),TransfersEntries!$L:$L,"&gt;="&amp;'Daily Pork Products Stocks'!A419+0.25,TransfersEntries!$L:$L,"&lt;="&amp;'Daily Pork Products Stocks'!A419+1.25,TransfersEntries!$D:$D,"3600")</f>
        <v>0</v>
      </c>
      <c r="P419" s="44">
        <f t="shared" si="78"/>
        <v>0</v>
      </c>
      <c r="Q419" s="44">
        <f t="shared" si="79"/>
        <v>0</v>
      </c>
      <c r="R419" s="148"/>
      <c r="S419" s="148"/>
      <c r="T419" s="44">
        <f>R419+S419</f>
        <v>0</v>
      </c>
      <c r="U419" s="44">
        <f t="shared" si="81"/>
        <v>0</v>
      </c>
      <c r="V419" s="44">
        <f t="shared" si="82"/>
        <v>0</v>
      </c>
      <c r="W419" s="51" t="str">
        <f t="shared" si="76"/>
        <v>Inactive</v>
      </c>
      <c r="X419" s="44"/>
    </row>
    <row r="420" spans="1:24" ht="15" hidden="1" customHeight="1" x14ac:dyDescent="0.25">
      <c r="A420" s="42" t="e">
        <v>#VALUE!</v>
      </c>
      <c r="B420" s="47" t="s">
        <v>1373</v>
      </c>
      <c r="C420" s="47" t="s">
        <v>1374</v>
      </c>
      <c r="D420" s="142"/>
      <c r="E420" s="44">
        <f t="shared" si="77"/>
        <v>0</v>
      </c>
      <c r="F420" s="44">
        <f>SUMIFS(ProductionLines!$H:$H,ProductionLines!$C:$C,'Daily Pork Products Stocks'!$B420,ProductionLines!$K:$K,'Daily Pork Products Stocks'!$A420,ProductionLines!$E:$E,"&lt;&gt;Intake")</f>
        <v>0</v>
      </c>
      <c r="G420" s="57"/>
      <c r="H420" s="44">
        <f>SUMIFS(ProductionLines!$H:$H,ProductionLines!$C:$C,'Daily Pork Products Stocks'!$B420,ProductionLines!$K:$K,'Daily Pork Products Stocks'!$A420,ProductionLines!$E:$E,"Intake")</f>
        <v>0</v>
      </c>
      <c r="I420" s="148"/>
      <c r="J420" s="148"/>
      <c r="K420" s="148"/>
      <c r="L420" s="152"/>
      <c r="M420" s="44">
        <f>SUMIFS(TransfersEntries!$F:$F,TransfersEntries!$B:$B,$B420,TransfersEntries!$L:$L,"&gt;="&amp;'Daily Pork Products Stocks'!A420+0.25,TransfersEntries!$L:$L,"&lt;="&amp;'Daily Pork Products Stocks'!A420+1.25,TransfersEntries!$D:$D,"2055")</f>
        <v>0</v>
      </c>
      <c r="N420" s="44">
        <f>SUMIFS(TransfersEntries!$F:$F,TransfersEntries!$B:$B,INDEX(ItemTable!$A:$A,MATCH('Daily Pork Products Stocks'!B420,ItemTable!$B:$B,0)),TransfersEntries!$L:$L,"&gt;="&amp;'Daily Pork Products Stocks'!A420+0.25,TransfersEntries!$L:$L,"&lt;="&amp;'Daily Pork Products Stocks'!A420+1.25,TransfersEntries!$D:$D,"3535")</f>
        <v>0</v>
      </c>
      <c r="O420" s="44">
        <f>SUMIFS(TransfersEntries!$F:$F,TransfersEntries!$B:$B,INDEX(ItemTable!$A:$A,MATCH('Daily Pork Products Stocks'!B420,ItemTable!$B:$B,0)),TransfersEntries!$L:$L,"&gt;="&amp;'Daily Pork Products Stocks'!A420+0.25,TransfersEntries!$L:$L,"&lt;="&amp;'Daily Pork Products Stocks'!A420+1.25,TransfersEntries!$D:$D,"3600")</f>
        <v>0</v>
      </c>
      <c r="P420" s="44">
        <f t="shared" si="78"/>
        <v>0</v>
      </c>
      <c r="Q420" s="44">
        <f t="shared" si="79"/>
        <v>0</v>
      </c>
      <c r="R420" s="148"/>
      <c r="S420" s="148"/>
      <c r="T420" s="44">
        <f t="shared" ref="T420:T422" si="83">R420+S420</f>
        <v>0</v>
      </c>
      <c r="U420" s="44">
        <f t="shared" si="81"/>
        <v>0</v>
      </c>
      <c r="V420" s="44">
        <f t="shared" si="82"/>
        <v>0</v>
      </c>
      <c r="W420" s="51" t="str">
        <f t="shared" si="76"/>
        <v>Inactive</v>
      </c>
      <c r="X420" s="44"/>
    </row>
    <row r="421" spans="1:24" ht="15" hidden="1" customHeight="1" x14ac:dyDescent="0.25">
      <c r="A421" s="42" t="e">
        <v>#VALUE!</v>
      </c>
      <c r="B421" s="45" t="s">
        <v>169</v>
      </c>
      <c r="C421" s="45" t="s">
        <v>1375</v>
      </c>
      <c r="D421" s="142"/>
      <c r="E421" s="44">
        <f t="shared" si="77"/>
        <v>0</v>
      </c>
      <c r="F421" s="44">
        <f>SUMIFS(ProductionLines!$H:$H,ProductionLines!$C:$C,'Daily Pork Products Stocks'!$B421,ProductionLines!$K:$K,'Daily Pork Products Stocks'!$A421,ProductionLines!$E:$E,"&lt;&gt;Intake")</f>
        <v>0</v>
      </c>
      <c r="G421" s="57"/>
      <c r="H421" s="44">
        <f>SUMIFS(ProductionLines!$H:$H,ProductionLines!$C:$C,'Daily Pork Products Stocks'!$B421,ProductionLines!$K:$K,'Daily Pork Products Stocks'!$A421,ProductionLines!$E:$E,"Intake")</f>
        <v>0</v>
      </c>
      <c r="I421" s="148"/>
      <c r="J421" s="148"/>
      <c r="K421" s="148"/>
      <c r="L421" s="152"/>
      <c r="M421" s="44">
        <f>SUMIFS(TransfersEntries!$F:$F,TransfersEntries!$B:$B,$B421,TransfersEntries!$L:$L,"&gt;="&amp;'Daily Pork Products Stocks'!A421+0.25,TransfersEntries!$L:$L,"&lt;="&amp;'Daily Pork Products Stocks'!A421+1.25,TransfersEntries!$D:$D,"2055")</f>
        <v>0</v>
      </c>
      <c r="N421" s="44">
        <f>SUMIFS(TransfersEntries!$F:$F,TransfersEntries!$B:$B,INDEX(ItemTable!$A:$A,MATCH('Daily Pork Products Stocks'!B421,ItemTable!$B:$B,0)),TransfersEntries!$L:$L,"&gt;="&amp;'Daily Pork Products Stocks'!A421+0.25,TransfersEntries!$L:$L,"&lt;="&amp;'Daily Pork Products Stocks'!A421+1.25,TransfersEntries!$D:$D,"3535")</f>
        <v>0</v>
      </c>
      <c r="O421" s="44">
        <f>SUMIFS(TransfersEntries!$F:$F,TransfersEntries!$B:$B,INDEX(ItemTable!$A:$A,MATCH('Daily Pork Products Stocks'!B421,ItemTable!$B:$B,0)),TransfersEntries!$L:$L,"&gt;="&amp;'Daily Pork Products Stocks'!A421+0.25,TransfersEntries!$L:$L,"&lt;="&amp;'Daily Pork Products Stocks'!A421+1.25,TransfersEntries!$D:$D,"3600")</f>
        <v>0</v>
      </c>
      <c r="P421" s="44">
        <f t="shared" si="78"/>
        <v>0</v>
      </c>
      <c r="Q421" s="44">
        <f t="shared" si="79"/>
        <v>0</v>
      </c>
      <c r="R421" s="148"/>
      <c r="S421" s="148"/>
      <c r="T421" s="44">
        <f t="shared" si="83"/>
        <v>0</v>
      </c>
      <c r="U421" s="44">
        <f t="shared" si="81"/>
        <v>0</v>
      </c>
      <c r="V421" s="44">
        <f t="shared" si="82"/>
        <v>0</v>
      </c>
      <c r="W421" s="51" t="str">
        <f t="shared" si="76"/>
        <v>Inactive</v>
      </c>
      <c r="X421" s="44"/>
    </row>
    <row r="422" spans="1:24" ht="15" hidden="1" customHeight="1" x14ac:dyDescent="0.25">
      <c r="A422" s="42" t="e">
        <v>#VALUE!</v>
      </c>
      <c r="B422" s="47" t="s">
        <v>170</v>
      </c>
      <c r="C422" s="47" t="s">
        <v>171</v>
      </c>
      <c r="D422" s="142"/>
      <c r="E422" s="44">
        <f t="shared" si="77"/>
        <v>0</v>
      </c>
      <c r="F422" s="44">
        <f>SUMIFS(ProductionLines!$H:$H,ProductionLines!$C:$C,'Daily Pork Products Stocks'!$B422,ProductionLines!$K:$K,'Daily Pork Products Stocks'!$A422,ProductionLines!$E:$E,"&lt;&gt;Intake")</f>
        <v>0</v>
      </c>
      <c r="G422" s="57"/>
      <c r="H422" s="44">
        <f>SUMIFS(ProductionLines!$H:$H,ProductionLines!$C:$C,'Daily Pork Products Stocks'!$B422,ProductionLines!$K:$K,'Daily Pork Products Stocks'!$A422,ProductionLines!$E:$E,"Intake")</f>
        <v>0</v>
      </c>
      <c r="I422" s="148"/>
      <c r="J422" s="148"/>
      <c r="K422" s="148"/>
      <c r="L422" s="152"/>
      <c r="M422" s="44">
        <f>SUMIFS(TransfersEntries!$F:$F,TransfersEntries!$B:$B,$B422,TransfersEntries!$L:$L,"&gt;="&amp;'Daily Pork Products Stocks'!A422+0.25,TransfersEntries!$L:$L,"&lt;="&amp;'Daily Pork Products Stocks'!A422+1.25,TransfersEntries!$D:$D,"2055")</f>
        <v>0</v>
      </c>
      <c r="N422" s="44">
        <f>SUMIFS(TransfersEntries!$F:$F,TransfersEntries!$B:$B,INDEX(ItemTable!$A:$A,MATCH('Daily Pork Products Stocks'!B422,ItemTable!$B:$B,0)),TransfersEntries!$L:$L,"&gt;="&amp;'Daily Pork Products Stocks'!A422+0.25,TransfersEntries!$L:$L,"&lt;="&amp;'Daily Pork Products Stocks'!A422+1.25,TransfersEntries!$D:$D,"3535")</f>
        <v>0</v>
      </c>
      <c r="O422" s="44">
        <f>SUMIFS(TransfersEntries!$F:$F,TransfersEntries!$B:$B,INDEX(ItemTable!$A:$A,MATCH('Daily Pork Products Stocks'!B422,ItemTable!$B:$B,0)),TransfersEntries!$L:$L,"&gt;="&amp;'Daily Pork Products Stocks'!A422+0.25,TransfersEntries!$L:$L,"&lt;="&amp;'Daily Pork Products Stocks'!A422+1.25,TransfersEntries!$D:$D,"3600")</f>
        <v>0</v>
      </c>
      <c r="P422" s="44">
        <f t="shared" si="78"/>
        <v>0</v>
      </c>
      <c r="Q422" s="44">
        <f t="shared" si="79"/>
        <v>0</v>
      </c>
      <c r="R422" s="148"/>
      <c r="S422" s="148"/>
      <c r="T422" s="44">
        <f t="shared" si="83"/>
        <v>0</v>
      </c>
      <c r="U422" s="44">
        <f t="shared" si="81"/>
        <v>0</v>
      </c>
      <c r="V422" s="44">
        <f t="shared" si="82"/>
        <v>0</v>
      </c>
      <c r="W422" s="51" t="str">
        <f t="shared" si="76"/>
        <v>Inactive</v>
      </c>
      <c r="X422" s="44"/>
    </row>
    <row r="423" spans="1:24" ht="15" hidden="1" customHeight="1" x14ac:dyDescent="0.25">
      <c r="A423" s="42" t="e">
        <v>#VALUE!</v>
      </c>
      <c r="B423" s="45" t="s">
        <v>136</v>
      </c>
      <c r="C423" s="45" t="s">
        <v>438</v>
      </c>
      <c r="D423" s="142"/>
      <c r="E423" s="44">
        <f>D423</f>
        <v>0</v>
      </c>
      <c r="F423" s="44">
        <f>SUMIFS(ProductionLines!$H:$H,ProductionLines!$C:$C,'Daily Pork Products Stocks'!$B423,ProductionLines!$K:$K,'Daily Pork Products Stocks'!$A423,ProductionLines!$E:$E,"&lt;&gt;Intake")</f>
        <v>0</v>
      </c>
      <c r="G423" s="57"/>
      <c r="H423" s="44">
        <f>SUMIFS(ProductionLines!$H:$H,ProductionLines!$C:$C,'Daily Pork Products Stocks'!$B423,ProductionLines!$K:$K,'Daily Pork Products Stocks'!$A423,ProductionLines!$E:$E,"Intake")</f>
        <v>0</v>
      </c>
      <c r="I423" s="148"/>
      <c r="J423" s="148"/>
      <c r="K423" s="148"/>
      <c r="L423" s="152"/>
      <c r="M423" s="44">
        <f>SUMIFS(TransfersEntries!$F:$F,TransfersEntries!$B:$B,$B423,TransfersEntries!$L:$L,"&gt;="&amp;'Daily Pork Products Stocks'!A423+0.25,TransfersEntries!$L:$L,"&lt;="&amp;'Daily Pork Products Stocks'!A423+1.25,TransfersEntries!$D:$D,"2055")</f>
        <v>0</v>
      </c>
      <c r="N423" s="44">
        <f>SUMIFS(TransfersEntries!$F:$F,TransfersEntries!$B:$B,INDEX(ItemTable!$A:$A,MATCH('Daily Pork Products Stocks'!B423,ItemTable!$B:$B,0)),TransfersEntries!$L:$L,"&gt;="&amp;'Daily Pork Products Stocks'!A423+0.25,TransfersEntries!$L:$L,"&lt;="&amp;'Daily Pork Products Stocks'!A423+1.25,TransfersEntries!$D:$D,"3535")</f>
        <v>0</v>
      </c>
      <c r="O423" s="44">
        <f>SUMIFS(TransfersEntries!$F:$F,TransfersEntries!$B:$B,INDEX(ItemTable!$A:$A,MATCH('Daily Pork Products Stocks'!B423,ItemTable!$B:$B,0)),TransfersEntries!$L:$L,"&gt;="&amp;'Daily Pork Products Stocks'!A423+0.25,TransfersEntries!$L:$L,"&lt;="&amp;'Daily Pork Products Stocks'!A423+1.25,TransfersEntries!$D:$D,"3600")</f>
        <v>0</v>
      </c>
      <c r="P423" s="44">
        <f>D423+F423+G423-SUM(H423:O423)</f>
        <v>0</v>
      </c>
      <c r="Q423" s="44">
        <f>E423+F423+G423-SUM(H423:O423)</f>
        <v>0</v>
      </c>
      <c r="R423" s="148"/>
      <c r="S423" s="148"/>
      <c r="T423" s="44">
        <f>R423+S423</f>
        <v>0</v>
      </c>
      <c r="U423" s="44">
        <f>T423-P423</f>
        <v>0</v>
      </c>
      <c r="V423" s="44">
        <f>T423-Q423</f>
        <v>0</v>
      </c>
      <c r="W423" s="51" t="str">
        <f>IF(SUM(ABS(D423),ABS(E423),ABS(F423),ABS(G423),ABS(H423),ABS(I423),ABS(J423),ABS(K423),ABS(L423),ABS(M423),ABS(N423),ABS(O423),ABS(P423),ABS(Q423),ABS(R423),ABS(S423),ABS(T423))=0,"Inactive","Active")</f>
        <v>Inactive</v>
      </c>
      <c r="X423" s="44"/>
    </row>
    <row r="424" spans="1:24" ht="15" hidden="1" customHeight="1" x14ac:dyDescent="0.25">
      <c r="A424" s="42" t="e">
        <v>#VALUE!</v>
      </c>
      <c r="B424" s="47" t="s">
        <v>172</v>
      </c>
      <c r="C424" s="47" t="s">
        <v>1376</v>
      </c>
      <c r="D424" s="142"/>
      <c r="E424" s="44">
        <f t="shared" ref="E424:E429" si="84">D424</f>
        <v>0</v>
      </c>
      <c r="F424" s="44">
        <f>SUMIFS(ProductionLines!$H:$H,ProductionLines!$C:$C,'Daily Pork Products Stocks'!$B424,ProductionLines!$K:$K,'Daily Pork Products Stocks'!$A424,ProductionLines!$E:$E,"&lt;&gt;Intake")</f>
        <v>0</v>
      </c>
      <c r="G424" s="57"/>
      <c r="H424" s="44">
        <f>SUMIFS(ProductionLines!$H:$H,ProductionLines!$C:$C,'Daily Pork Products Stocks'!$B424,ProductionLines!$K:$K,'Daily Pork Products Stocks'!$A424,ProductionLines!$E:$E,"Intake")</f>
        <v>0</v>
      </c>
      <c r="I424" s="148"/>
      <c r="J424" s="148"/>
      <c r="K424" s="148"/>
      <c r="L424" s="152"/>
      <c r="M424" s="44">
        <f>SUMIFS(TransfersEntries!$F:$F,TransfersEntries!$B:$B,$B424,TransfersEntries!$L:$L,"&gt;="&amp;'Daily Pork Products Stocks'!A424+0.25,TransfersEntries!$L:$L,"&lt;="&amp;'Daily Pork Products Stocks'!A424+1.25,TransfersEntries!$D:$D,"2055")</f>
        <v>0</v>
      </c>
      <c r="N424" s="44">
        <f>SUMIFS(TransfersEntries!$F:$F,TransfersEntries!$B:$B,INDEX(ItemTable!$A:$A,MATCH('Daily Pork Products Stocks'!B424,ItemTable!$B:$B,0)),TransfersEntries!$L:$L,"&gt;="&amp;'Daily Pork Products Stocks'!A424+0.25,TransfersEntries!$L:$L,"&lt;="&amp;'Daily Pork Products Stocks'!A424+1.25,TransfersEntries!$D:$D,"3535")</f>
        <v>0</v>
      </c>
      <c r="O424" s="44">
        <f>SUMIFS(TransfersEntries!$F:$F,TransfersEntries!$B:$B,INDEX(ItemTable!$A:$A,MATCH('Daily Pork Products Stocks'!B424,ItemTable!$B:$B,0)),TransfersEntries!$L:$L,"&gt;="&amp;'Daily Pork Products Stocks'!A424+0.25,TransfersEntries!$L:$L,"&lt;="&amp;'Daily Pork Products Stocks'!A424+1.25,TransfersEntries!$D:$D,"3600")</f>
        <v>0</v>
      </c>
      <c r="P424" s="44">
        <f t="shared" ref="P424:P429" si="85">D424+F424+G424-SUM(H424:O424)</f>
        <v>0</v>
      </c>
      <c r="Q424" s="44">
        <f t="shared" ref="Q424:Q429" si="86">E424+F424+G424-SUM(H424:O424)</f>
        <v>0</v>
      </c>
      <c r="R424" s="148"/>
      <c r="S424" s="148"/>
      <c r="T424" s="44">
        <f t="shared" ref="T424:T429" si="87">R424+S424</f>
        <v>0</v>
      </c>
      <c r="U424" s="44">
        <f t="shared" ref="U424:U429" si="88">T424-P424</f>
        <v>0</v>
      </c>
      <c r="V424" s="44">
        <f t="shared" ref="V424:V429" si="89">T424-Q424</f>
        <v>0</v>
      </c>
      <c r="W424" s="51" t="str">
        <f t="shared" ref="W424:W429" si="90">IF(SUM(ABS(D424),ABS(E424),ABS(F424),ABS(G424),ABS(H424),ABS(I424),ABS(J424),ABS(K424),ABS(L424),ABS(M424),ABS(N424),ABS(O424),ABS(P424),ABS(Q424),ABS(R424),ABS(S424),ABS(T424))=0,"Inactive","Active")</f>
        <v>Inactive</v>
      </c>
      <c r="X424" s="44"/>
    </row>
    <row r="425" spans="1:24" ht="15" hidden="1" customHeight="1" x14ac:dyDescent="0.25">
      <c r="A425" s="42" t="e">
        <v>#VALUE!</v>
      </c>
      <c r="B425" s="47" t="s">
        <v>173</v>
      </c>
      <c r="C425" s="47" t="s">
        <v>1377</v>
      </c>
      <c r="D425" s="142"/>
      <c r="E425" s="44">
        <f t="shared" si="84"/>
        <v>0</v>
      </c>
      <c r="F425" s="44">
        <f>SUMIFS(ProductionLines!$H:$H,ProductionLines!$C:$C,'Daily Pork Products Stocks'!$B425,ProductionLines!$K:$K,'Daily Pork Products Stocks'!$A425,ProductionLines!$E:$E,"&lt;&gt;Intake")</f>
        <v>0</v>
      </c>
      <c r="G425" s="57"/>
      <c r="H425" s="44">
        <f>SUMIFS(ProductionLines!$H:$H,ProductionLines!$C:$C,'Daily Pork Products Stocks'!$B425,ProductionLines!$K:$K,'Daily Pork Products Stocks'!$A425,ProductionLines!$E:$E,"Intake")</f>
        <v>0</v>
      </c>
      <c r="I425" s="148"/>
      <c r="J425" s="148"/>
      <c r="K425" s="148"/>
      <c r="L425" s="152"/>
      <c r="M425" s="44">
        <f>SUMIFS(TransfersEntries!$F:$F,TransfersEntries!$B:$B,$B425,TransfersEntries!$L:$L,"&gt;="&amp;'Daily Pork Products Stocks'!A425+0.25,TransfersEntries!$L:$L,"&lt;="&amp;'Daily Pork Products Stocks'!A425+1.25,TransfersEntries!$D:$D,"2055")</f>
        <v>0</v>
      </c>
      <c r="N425" s="44">
        <f>SUMIFS(TransfersEntries!$F:$F,TransfersEntries!$B:$B,INDEX(ItemTable!$A:$A,MATCH('Daily Pork Products Stocks'!B425,ItemTable!$B:$B,0)),TransfersEntries!$L:$L,"&gt;="&amp;'Daily Pork Products Stocks'!A425+0.25,TransfersEntries!$L:$L,"&lt;="&amp;'Daily Pork Products Stocks'!A425+1.25,TransfersEntries!$D:$D,"3535")</f>
        <v>0</v>
      </c>
      <c r="O425" s="44">
        <f>SUMIFS(TransfersEntries!$F:$F,TransfersEntries!$B:$B,INDEX(ItemTable!$A:$A,MATCH('Daily Pork Products Stocks'!B425,ItemTable!$B:$B,0)),TransfersEntries!$L:$L,"&gt;="&amp;'Daily Pork Products Stocks'!A425+0.25,TransfersEntries!$L:$L,"&lt;="&amp;'Daily Pork Products Stocks'!A425+1.25,TransfersEntries!$D:$D,"3600")</f>
        <v>0</v>
      </c>
      <c r="P425" s="44">
        <f t="shared" si="85"/>
        <v>0</v>
      </c>
      <c r="Q425" s="44">
        <f t="shared" si="86"/>
        <v>0</v>
      </c>
      <c r="R425" s="148"/>
      <c r="S425" s="148"/>
      <c r="T425" s="44">
        <f t="shared" si="87"/>
        <v>0</v>
      </c>
      <c r="U425" s="44">
        <f t="shared" si="88"/>
        <v>0</v>
      </c>
      <c r="V425" s="44">
        <f t="shared" si="89"/>
        <v>0</v>
      </c>
      <c r="W425" s="51" t="str">
        <f t="shared" si="90"/>
        <v>Inactive</v>
      </c>
      <c r="X425" s="44"/>
    </row>
    <row r="426" spans="1:24" ht="15" hidden="1" customHeight="1" x14ac:dyDescent="0.25">
      <c r="A426" s="42" t="e">
        <v>#VALUE!</v>
      </c>
      <c r="B426" s="45" t="s">
        <v>179</v>
      </c>
      <c r="C426" s="45" t="s">
        <v>1378</v>
      </c>
      <c r="D426" s="142"/>
      <c r="E426" s="44">
        <f t="shared" si="84"/>
        <v>0</v>
      </c>
      <c r="F426" s="44">
        <f>SUMIFS(ProductionLines!$H:$H,ProductionLines!$C:$C,'Daily Pork Products Stocks'!$B426,ProductionLines!$K:$K,'Daily Pork Products Stocks'!$A426,ProductionLines!$E:$E,"&lt;&gt;Intake")</f>
        <v>0</v>
      </c>
      <c r="G426" s="57"/>
      <c r="H426" s="44">
        <f>SUMIFS(ProductionLines!$H:$H,ProductionLines!$C:$C,'Daily Pork Products Stocks'!$B426,ProductionLines!$K:$K,'Daily Pork Products Stocks'!$A426,ProductionLines!$E:$E,"Intake")</f>
        <v>0</v>
      </c>
      <c r="I426" s="148"/>
      <c r="J426" s="148"/>
      <c r="K426" s="148"/>
      <c r="L426" s="152"/>
      <c r="M426" s="44">
        <f>SUMIFS(TransfersEntries!$F:$F,TransfersEntries!$B:$B,$B426,TransfersEntries!$L:$L,"&gt;="&amp;'Daily Pork Products Stocks'!A426+0.25,TransfersEntries!$L:$L,"&lt;="&amp;'Daily Pork Products Stocks'!A426+1.25,TransfersEntries!$D:$D,"2055")</f>
        <v>0</v>
      </c>
      <c r="N426" s="44">
        <f>SUMIFS(TransfersEntries!$F:$F,TransfersEntries!$B:$B,INDEX(ItemTable!$A:$A,MATCH('Daily Pork Products Stocks'!B426,ItemTable!$B:$B,0)),TransfersEntries!$L:$L,"&gt;="&amp;'Daily Pork Products Stocks'!A426+0.25,TransfersEntries!$L:$L,"&lt;="&amp;'Daily Pork Products Stocks'!A426+1.25,TransfersEntries!$D:$D,"3535")</f>
        <v>0</v>
      </c>
      <c r="O426" s="44">
        <f>SUMIFS(TransfersEntries!$F:$F,TransfersEntries!$B:$B,INDEX(ItemTable!$A:$A,MATCH('Daily Pork Products Stocks'!B426,ItemTable!$B:$B,0)),TransfersEntries!$L:$L,"&gt;="&amp;'Daily Pork Products Stocks'!A426+0.25,TransfersEntries!$L:$L,"&lt;="&amp;'Daily Pork Products Stocks'!A426+1.25,TransfersEntries!$D:$D,"3600")</f>
        <v>0</v>
      </c>
      <c r="P426" s="44">
        <f t="shared" si="85"/>
        <v>0</v>
      </c>
      <c r="Q426" s="44">
        <f t="shared" si="86"/>
        <v>0</v>
      </c>
      <c r="R426" s="148"/>
      <c r="S426" s="148"/>
      <c r="T426" s="44">
        <f t="shared" si="87"/>
        <v>0</v>
      </c>
      <c r="U426" s="44">
        <f t="shared" si="88"/>
        <v>0</v>
      </c>
      <c r="V426" s="44">
        <f t="shared" si="89"/>
        <v>0</v>
      </c>
      <c r="W426" s="51" t="str">
        <f t="shared" si="90"/>
        <v>Inactive</v>
      </c>
      <c r="X426" s="44"/>
    </row>
    <row r="427" spans="1:24" ht="15" hidden="1" customHeight="1" x14ac:dyDescent="0.25">
      <c r="A427" s="42" t="e">
        <v>#VALUE!</v>
      </c>
      <c r="B427" s="47" t="s">
        <v>1379</v>
      </c>
      <c r="C427" s="47" t="s">
        <v>1380</v>
      </c>
      <c r="D427" s="142"/>
      <c r="E427" s="44">
        <f t="shared" si="84"/>
        <v>0</v>
      </c>
      <c r="F427" s="44">
        <f>SUMIFS(ProductionLines!$H:$H,ProductionLines!$C:$C,'Daily Pork Products Stocks'!$B427,ProductionLines!$K:$K,'Daily Pork Products Stocks'!$A427,ProductionLines!$E:$E,"&lt;&gt;Intake")</f>
        <v>0</v>
      </c>
      <c r="G427" s="57"/>
      <c r="H427" s="44">
        <f>SUMIFS(ProductionLines!$H:$H,ProductionLines!$C:$C,'Daily Pork Products Stocks'!$B427,ProductionLines!$K:$K,'Daily Pork Products Stocks'!$A427,ProductionLines!$E:$E,"Intake")</f>
        <v>0</v>
      </c>
      <c r="I427" s="148"/>
      <c r="J427" s="148"/>
      <c r="K427" s="148"/>
      <c r="L427" s="152"/>
      <c r="M427" s="44">
        <f>SUMIFS(TransfersEntries!$F:$F,TransfersEntries!$B:$B,$B427,TransfersEntries!$L:$L,"&gt;="&amp;'Daily Pork Products Stocks'!A427+0.25,TransfersEntries!$L:$L,"&lt;="&amp;'Daily Pork Products Stocks'!A427+1.25,TransfersEntries!$D:$D,"2055")</f>
        <v>0</v>
      </c>
      <c r="N427" s="44">
        <f>SUMIFS(TransfersEntries!$F:$F,TransfersEntries!$B:$B,INDEX(ItemTable!$A:$A,MATCH('Daily Pork Products Stocks'!B427,ItemTable!$B:$B,0)),TransfersEntries!$L:$L,"&gt;="&amp;'Daily Pork Products Stocks'!A427+0.25,TransfersEntries!$L:$L,"&lt;="&amp;'Daily Pork Products Stocks'!A427+1.25,TransfersEntries!$D:$D,"3535")</f>
        <v>0</v>
      </c>
      <c r="O427" s="44">
        <f>SUMIFS(TransfersEntries!$F:$F,TransfersEntries!$B:$B,INDEX(ItemTable!$A:$A,MATCH('Daily Pork Products Stocks'!B427,ItemTable!$B:$B,0)),TransfersEntries!$L:$L,"&gt;="&amp;'Daily Pork Products Stocks'!A427+0.25,TransfersEntries!$L:$L,"&lt;="&amp;'Daily Pork Products Stocks'!A427+1.25,TransfersEntries!$D:$D,"3600")</f>
        <v>0</v>
      </c>
      <c r="P427" s="44">
        <f t="shared" si="85"/>
        <v>0</v>
      </c>
      <c r="Q427" s="44">
        <f t="shared" si="86"/>
        <v>0</v>
      </c>
      <c r="R427" s="148"/>
      <c r="S427" s="148"/>
      <c r="T427" s="44">
        <f t="shared" si="87"/>
        <v>0</v>
      </c>
      <c r="U427" s="44">
        <f t="shared" si="88"/>
        <v>0</v>
      </c>
      <c r="V427" s="44">
        <f t="shared" si="89"/>
        <v>0</v>
      </c>
      <c r="W427" s="51" t="str">
        <f t="shared" si="90"/>
        <v>Inactive</v>
      </c>
      <c r="X427" s="44"/>
    </row>
    <row r="428" spans="1:24" ht="15" hidden="1" customHeight="1" x14ac:dyDescent="0.25">
      <c r="A428" s="42" t="e">
        <v>#VALUE!</v>
      </c>
      <c r="B428" s="47" t="s">
        <v>1381</v>
      </c>
      <c r="C428" s="47" t="s">
        <v>1382</v>
      </c>
      <c r="D428" s="142"/>
      <c r="E428" s="44">
        <f t="shared" si="84"/>
        <v>0</v>
      </c>
      <c r="F428" s="44">
        <f>SUMIFS(ProductionLines!$H:$H,ProductionLines!$C:$C,'Daily Pork Products Stocks'!$B428,ProductionLines!$K:$K,'Daily Pork Products Stocks'!$A428,ProductionLines!$E:$E,"&lt;&gt;Intake")</f>
        <v>0</v>
      </c>
      <c r="G428" s="57"/>
      <c r="H428" s="44">
        <f>SUMIFS(ProductionLines!$H:$H,ProductionLines!$C:$C,'Daily Pork Products Stocks'!$B428,ProductionLines!$K:$K,'Daily Pork Products Stocks'!$A428,ProductionLines!$E:$E,"Intake")</f>
        <v>0</v>
      </c>
      <c r="I428" s="148"/>
      <c r="J428" s="148"/>
      <c r="K428" s="148"/>
      <c r="L428" s="152"/>
      <c r="M428" s="44">
        <f>SUMIFS(TransfersEntries!$F:$F,TransfersEntries!$B:$B,$B428,TransfersEntries!$L:$L,"&gt;="&amp;'Daily Pork Products Stocks'!A428+0.25,TransfersEntries!$L:$L,"&lt;="&amp;'Daily Pork Products Stocks'!A428+1.25,TransfersEntries!$D:$D,"2055")</f>
        <v>0</v>
      </c>
      <c r="N428" s="44">
        <f>SUMIFS(TransfersEntries!$F:$F,TransfersEntries!$B:$B,INDEX(ItemTable!$A:$A,MATCH('Daily Pork Products Stocks'!B428,ItemTable!$B:$B,0)),TransfersEntries!$L:$L,"&gt;="&amp;'Daily Pork Products Stocks'!A428+0.25,TransfersEntries!$L:$L,"&lt;="&amp;'Daily Pork Products Stocks'!A428+1.25,TransfersEntries!$D:$D,"3535")</f>
        <v>0</v>
      </c>
      <c r="O428" s="44">
        <f>SUMIFS(TransfersEntries!$F:$F,TransfersEntries!$B:$B,INDEX(ItemTable!$A:$A,MATCH('Daily Pork Products Stocks'!B428,ItemTable!$B:$B,0)),TransfersEntries!$L:$L,"&gt;="&amp;'Daily Pork Products Stocks'!A428+0.25,TransfersEntries!$L:$L,"&lt;="&amp;'Daily Pork Products Stocks'!A428+1.25,TransfersEntries!$D:$D,"3600")</f>
        <v>0</v>
      </c>
      <c r="P428" s="44">
        <f t="shared" si="85"/>
        <v>0</v>
      </c>
      <c r="Q428" s="44">
        <f t="shared" si="86"/>
        <v>0</v>
      </c>
      <c r="R428" s="148"/>
      <c r="S428" s="148"/>
      <c r="T428" s="44">
        <f t="shared" si="87"/>
        <v>0</v>
      </c>
      <c r="U428" s="44">
        <f t="shared" si="88"/>
        <v>0</v>
      </c>
      <c r="V428" s="44">
        <f t="shared" si="89"/>
        <v>0</v>
      </c>
      <c r="W428" s="51" t="str">
        <f t="shared" si="90"/>
        <v>Inactive</v>
      </c>
      <c r="X428" s="44"/>
    </row>
    <row r="429" spans="1:24" ht="15" hidden="1" customHeight="1" x14ac:dyDescent="0.25">
      <c r="A429" s="42" t="e">
        <v>#VALUE!</v>
      </c>
      <c r="B429" s="47" t="s">
        <v>1383</v>
      </c>
      <c r="C429" s="47" t="s">
        <v>1384</v>
      </c>
      <c r="D429" s="142"/>
      <c r="E429" s="44">
        <f t="shared" si="84"/>
        <v>0</v>
      </c>
      <c r="F429" s="44">
        <f>SUMIFS(ProductionLines!$H:$H,ProductionLines!$C:$C,'Daily Pork Products Stocks'!$B429,ProductionLines!$K:$K,'Daily Pork Products Stocks'!$A429,ProductionLines!$E:$E,"&lt;&gt;Intake")</f>
        <v>0</v>
      </c>
      <c r="G429" s="57"/>
      <c r="H429" s="44">
        <f>SUMIFS(ProductionLines!$H:$H,ProductionLines!$C:$C,'Daily Pork Products Stocks'!$B429,ProductionLines!$K:$K,'Daily Pork Products Stocks'!$A429,ProductionLines!$E:$E,"Intake")</f>
        <v>0</v>
      </c>
      <c r="I429" s="148"/>
      <c r="J429" s="148"/>
      <c r="K429" s="148"/>
      <c r="L429" s="152"/>
      <c r="M429" s="44">
        <f>SUMIFS(TransfersEntries!$F:$F,TransfersEntries!$B:$B,$B429,TransfersEntries!$L:$L,"&gt;="&amp;'Daily Pork Products Stocks'!A429+0.25,TransfersEntries!$L:$L,"&lt;="&amp;'Daily Pork Products Stocks'!A429+1.25,TransfersEntries!$D:$D,"2055")</f>
        <v>0</v>
      </c>
      <c r="N429" s="44">
        <f>SUMIFS(TransfersEntries!$F:$F,TransfersEntries!$B:$B,INDEX(ItemTable!$A:$A,MATCH('Daily Pork Products Stocks'!B429,ItemTable!$B:$B,0)),TransfersEntries!$L:$L,"&gt;="&amp;'Daily Pork Products Stocks'!A429+0.25,TransfersEntries!$L:$L,"&lt;="&amp;'Daily Pork Products Stocks'!A429+1.25,TransfersEntries!$D:$D,"3535")</f>
        <v>0</v>
      </c>
      <c r="O429" s="44">
        <f>SUMIFS(TransfersEntries!$F:$F,TransfersEntries!$B:$B,INDEX(ItemTable!$A:$A,MATCH('Daily Pork Products Stocks'!B429,ItemTable!$B:$B,0)),TransfersEntries!$L:$L,"&gt;="&amp;'Daily Pork Products Stocks'!A429+0.25,TransfersEntries!$L:$L,"&lt;="&amp;'Daily Pork Products Stocks'!A429+1.25,TransfersEntries!$D:$D,"3600")</f>
        <v>0</v>
      </c>
      <c r="P429" s="44">
        <f t="shared" si="85"/>
        <v>0</v>
      </c>
      <c r="Q429" s="44">
        <f t="shared" si="86"/>
        <v>0</v>
      </c>
      <c r="R429" s="148"/>
      <c r="S429" s="148"/>
      <c r="T429" s="44">
        <f t="shared" si="87"/>
        <v>0</v>
      </c>
      <c r="U429" s="44">
        <f t="shared" si="88"/>
        <v>0</v>
      </c>
      <c r="V429" s="44">
        <f t="shared" si="89"/>
        <v>0</v>
      </c>
      <c r="W429" s="51" t="str">
        <f t="shared" si="90"/>
        <v>Inactive</v>
      </c>
      <c r="X429" s="44"/>
    </row>
    <row r="430" spans="1:24" ht="15" hidden="1" customHeight="1" x14ac:dyDescent="0.25">
      <c r="A430" s="42" t="e">
        <v>#VALUE!</v>
      </c>
      <c r="B430" s="47" t="s">
        <v>1598</v>
      </c>
      <c r="C430" s="47" t="s">
        <v>1150</v>
      </c>
      <c r="D430" s="142"/>
      <c r="E430" s="44">
        <f>D430</f>
        <v>0</v>
      </c>
      <c r="F430" s="44">
        <f>SUMIFS(ProductionLines!$H:$H,ProductionLines!$C:$C,'Daily Pork Products Stocks'!$B430,ProductionLines!$K:$K,'Daily Pork Products Stocks'!$A430,ProductionLines!$E:$E,"&lt;&gt;Intake")</f>
        <v>0</v>
      </c>
      <c r="G430" s="57"/>
      <c r="H430" s="44">
        <f>SUMIFS(ProductionLines!$H:$H,ProductionLines!$C:$C,'Daily Pork Products Stocks'!$B430,ProductionLines!$K:$K,'Daily Pork Products Stocks'!$A430,ProductionLines!$E:$E,"Intake")</f>
        <v>0</v>
      </c>
      <c r="I430" s="148"/>
      <c r="J430" s="148"/>
      <c r="K430" s="148"/>
      <c r="L430" s="152"/>
      <c r="M430" s="44">
        <f>SUMIFS(TransfersEntries!$F:$F,TransfersEntries!$B:$B,$B430,TransfersEntries!$L:$L,"&gt;="&amp;'Daily Pork Products Stocks'!A430+0.25,TransfersEntries!$L:$L,"&lt;="&amp;'Daily Pork Products Stocks'!A430+1.25,TransfersEntries!$D:$D,"2055")</f>
        <v>0</v>
      </c>
      <c r="N430" s="44">
        <f>SUMIFS(TransfersEntries!$F:$F,TransfersEntries!$B:$B,INDEX(ItemTable!$A:$A,MATCH('Daily Pork Products Stocks'!B430,ItemTable!$B:$B,0)),TransfersEntries!$L:$L,"&gt;="&amp;'Daily Pork Products Stocks'!A430+0.25,TransfersEntries!$L:$L,"&lt;="&amp;'Daily Pork Products Stocks'!A430+1.25,TransfersEntries!$D:$D,"3535")</f>
        <v>0</v>
      </c>
      <c r="O430" s="44">
        <f>SUMIFS(TransfersEntries!$F:$F,TransfersEntries!$B:$B,INDEX(ItemTable!$A:$A,MATCH('Daily Pork Products Stocks'!B430,ItemTable!$B:$B,0)),TransfersEntries!$L:$L,"&gt;="&amp;'Daily Pork Products Stocks'!A430+0.25,TransfersEntries!$L:$L,"&lt;="&amp;'Daily Pork Products Stocks'!A430+1.25,TransfersEntries!$D:$D,"3600")</f>
        <v>0</v>
      </c>
      <c r="P430" s="44">
        <f>D430+F430+G430-SUM(H430:O430)</f>
        <v>0</v>
      </c>
      <c r="Q430" s="44">
        <f>E430+F430+G430-SUM(H430:O430)</f>
        <v>0</v>
      </c>
      <c r="R430" s="148"/>
      <c r="S430" s="148"/>
      <c r="T430" s="44">
        <f>R430+S430</f>
        <v>0</v>
      </c>
      <c r="U430" s="44">
        <f>T430-P430</f>
        <v>0</v>
      </c>
      <c r="V430" s="44">
        <f>T430-Q430</f>
        <v>0</v>
      </c>
      <c r="W430" s="51" t="str">
        <f>IF(SUM(ABS(D430),ABS(E430),ABS(F430),ABS(G430),ABS(H430),ABS(I430),ABS(J430),ABS(K430),ABS(L430),ABS(M430),ABS(N430),ABS(O430),ABS(P430),ABS(Q430),ABS(R430),ABS(S430),ABS(T430))=0,"Inactive","Active")</f>
        <v>Inactive</v>
      </c>
      <c r="X430" s="44"/>
    </row>
    <row r="431" spans="1:24" ht="15" hidden="1" customHeight="1" x14ac:dyDescent="0.25">
      <c r="A431" s="42" t="e">
        <v>#VALUE!</v>
      </c>
      <c r="B431" s="47" t="s">
        <v>123</v>
      </c>
      <c r="C431" s="47" t="s">
        <v>1155</v>
      </c>
      <c r="D431" s="142"/>
      <c r="E431" s="44">
        <f>D431</f>
        <v>0</v>
      </c>
      <c r="F431" s="44">
        <f>SUMIFS(ProductionLines!$H:$H,ProductionLines!$C:$C,'Daily Pork Products Stocks'!$B431,ProductionLines!$K:$K,'Daily Pork Products Stocks'!$A431,ProductionLines!$E:$E,"&lt;&gt;Intake")</f>
        <v>0</v>
      </c>
      <c r="G431" s="57"/>
      <c r="H431" s="44">
        <f>SUMIFS(ProductionLines!$H:$H,ProductionLines!$C:$C,'Daily Pork Products Stocks'!$B431,ProductionLines!$K:$K,'Daily Pork Products Stocks'!$A431,ProductionLines!$E:$E,"Intake")</f>
        <v>0</v>
      </c>
      <c r="I431" s="148"/>
      <c r="J431" s="148"/>
      <c r="K431" s="148"/>
      <c r="L431" s="152"/>
      <c r="M431" s="44">
        <f>SUMIFS(TransfersEntries!$F:$F,TransfersEntries!$B:$B,$B431,TransfersEntries!$L:$L,"&gt;="&amp;'Daily Pork Products Stocks'!A431+0.25,TransfersEntries!$L:$L,"&lt;="&amp;'Daily Pork Products Stocks'!A431+1.25,TransfersEntries!$D:$D,"2055")</f>
        <v>0</v>
      </c>
      <c r="N431" s="44">
        <f>SUMIFS(TransfersEntries!$F:$F,TransfersEntries!$B:$B,INDEX(ItemTable!$A:$A,MATCH('Daily Pork Products Stocks'!B431,ItemTable!$B:$B,0)),TransfersEntries!$L:$L,"&gt;="&amp;'Daily Pork Products Stocks'!A431+0.25,TransfersEntries!$L:$L,"&lt;="&amp;'Daily Pork Products Stocks'!A431+1.25,TransfersEntries!$D:$D,"3535")</f>
        <v>0</v>
      </c>
      <c r="O431" s="44">
        <f>SUMIFS(TransfersEntries!$F:$F,TransfersEntries!$B:$B,INDEX(ItemTable!$A:$A,MATCH('Daily Pork Products Stocks'!B431,ItemTable!$B:$B,0)),TransfersEntries!$L:$L,"&gt;="&amp;'Daily Pork Products Stocks'!A431+0.25,TransfersEntries!$L:$L,"&lt;="&amp;'Daily Pork Products Stocks'!A431+1.25,TransfersEntries!$D:$D,"3600")</f>
        <v>0</v>
      </c>
      <c r="P431" s="44">
        <f>D431+F431+G431-SUM(H431:O431)</f>
        <v>0</v>
      </c>
      <c r="Q431" s="44">
        <f>E431+F431+G431-SUM(H431:O431)</f>
        <v>0</v>
      </c>
      <c r="R431" s="148"/>
      <c r="S431" s="148"/>
      <c r="T431" s="44">
        <f>R431+S431</f>
        <v>0</v>
      </c>
      <c r="U431" s="44">
        <f>T431-P431</f>
        <v>0</v>
      </c>
      <c r="V431" s="44">
        <f>T431-Q431</f>
        <v>0</v>
      </c>
      <c r="W431" s="51" t="str">
        <f>IF(SUM(ABS(D431),ABS(E431),ABS(F431),ABS(G431),ABS(H431),ABS(I431),ABS(J431),ABS(K431),ABS(L431),ABS(M431),ABS(N431),ABS(O431),ABS(P431),ABS(Q431),ABS(R431),ABS(S431),ABS(T431))=0,"Inactive","Active")</f>
        <v>Inactive</v>
      </c>
      <c r="X431" s="44"/>
    </row>
    <row r="432" spans="1:24" ht="15" hidden="1" customHeight="1" x14ac:dyDescent="0.25">
      <c r="A432" s="42" t="e">
        <v>#VALUE!</v>
      </c>
      <c r="B432" s="47" t="s">
        <v>175</v>
      </c>
      <c r="C432" s="47" t="s">
        <v>176</v>
      </c>
      <c r="D432" s="142"/>
      <c r="E432" s="44">
        <f>D432</f>
        <v>0</v>
      </c>
      <c r="F432" s="44">
        <f>SUMIFS(ProductionLines!$H:$H,ProductionLines!$C:$C,'Daily Pork Products Stocks'!$B432,ProductionLines!$K:$K,'Daily Pork Products Stocks'!$A432,ProductionLines!$E:$E,"&lt;&gt;Intake")</f>
        <v>0</v>
      </c>
      <c r="G432" s="57"/>
      <c r="H432" s="44">
        <f>SUMIFS(ProductionLines!$H:$H,ProductionLines!$C:$C,'Daily Pork Products Stocks'!$B432,ProductionLines!$K:$K,'Daily Pork Products Stocks'!$A432,ProductionLines!$E:$E,"Intake")</f>
        <v>0</v>
      </c>
      <c r="I432" s="148"/>
      <c r="J432" s="148"/>
      <c r="K432" s="148"/>
      <c r="L432" s="152"/>
      <c r="M432" s="44">
        <f>SUMIFS(TransfersEntries!$F:$F,TransfersEntries!$B:$B,$B432,TransfersEntries!$L:$L,"&gt;="&amp;'Daily Pork Products Stocks'!A432+0.25,TransfersEntries!$L:$L,"&lt;="&amp;'Daily Pork Products Stocks'!A432+1.25,TransfersEntries!$D:$D,"2055")</f>
        <v>0</v>
      </c>
      <c r="N432" s="44">
        <f>SUMIFS(TransfersEntries!$F:$F,TransfersEntries!$B:$B,INDEX(ItemTable!$A:$A,MATCH('Daily Pork Products Stocks'!B432,ItemTable!$B:$B,0)),TransfersEntries!$L:$L,"&gt;="&amp;'Daily Pork Products Stocks'!A432+0.25,TransfersEntries!$L:$L,"&lt;="&amp;'Daily Pork Products Stocks'!A432+1.25,TransfersEntries!$D:$D,"3535")</f>
        <v>0</v>
      </c>
      <c r="O432" s="44">
        <f>SUMIFS(TransfersEntries!$F:$F,TransfersEntries!$B:$B,INDEX(ItemTable!$A:$A,MATCH('Daily Pork Products Stocks'!B432,ItemTable!$B:$B,0)),TransfersEntries!$L:$L,"&gt;="&amp;'Daily Pork Products Stocks'!A432+0.25,TransfersEntries!$L:$L,"&lt;="&amp;'Daily Pork Products Stocks'!A432+1.25,TransfersEntries!$D:$D,"3600")</f>
        <v>0</v>
      </c>
      <c r="P432" s="44">
        <f>D432+F432+G432-SUM(H432:O432)</f>
        <v>0</v>
      </c>
      <c r="Q432" s="44">
        <f>E432+F432+G432-SUM(H432:O432)</f>
        <v>0</v>
      </c>
      <c r="R432" s="148"/>
      <c r="S432" s="148"/>
      <c r="T432" s="44">
        <f>R432+S432</f>
        <v>0</v>
      </c>
      <c r="U432" s="44">
        <f>T432-P432</f>
        <v>0</v>
      </c>
      <c r="V432" s="44">
        <f>T432-Q432</f>
        <v>0</v>
      </c>
      <c r="W432" s="51" t="str">
        <f>IF(SUM(ABS(D432),ABS(E432),ABS(F432),ABS(G432),ABS(H432),ABS(I432),ABS(J432),ABS(K432),ABS(L432),ABS(M432),ABS(N432),ABS(O432),ABS(P432),ABS(Q432),ABS(R432),ABS(S432),ABS(T432))=0,"Inactive","Active")</f>
        <v>Inactive</v>
      </c>
      <c r="X432" s="44"/>
    </row>
    <row r="433" spans="1:24" ht="15" hidden="1" customHeight="1" x14ac:dyDescent="0.25">
      <c r="A433" s="42" t="e">
        <v>#VALUE!</v>
      </c>
      <c r="B433" s="47" t="s">
        <v>138</v>
      </c>
      <c r="C433" s="47" t="s">
        <v>1151</v>
      </c>
      <c r="D433" s="142"/>
      <c r="E433" s="44">
        <f>D433</f>
        <v>0</v>
      </c>
      <c r="F433" s="44">
        <f>SUMIFS(ProductionLines!$H:$H,ProductionLines!$C:$C,'Daily Pork Products Stocks'!$B433,ProductionLines!$K:$K,'Daily Pork Products Stocks'!$A433,ProductionLines!$E:$E,"&lt;&gt;Intake")</f>
        <v>0</v>
      </c>
      <c r="G433" s="57"/>
      <c r="H433" s="44">
        <f>SUMIFS(ProductionLines!$H:$H,ProductionLines!$C:$C,'Daily Pork Products Stocks'!$B433,ProductionLines!$K:$K,'Daily Pork Products Stocks'!$A433,ProductionLines!$E:$E,"Intake")</f>
        <v>0</v>
      </c>
      <c r="I433" s="148"/>
      <c r="J433" s="148"/>
      <c r="K433" s="148"/>
      <c r="L433" s="152"/>
      <c r="M433" s="44">
        <f>SUMIFS(TransfersEntries!$F:$F,TransfersEntries!$B:$B,$B433,TransfersEntries!$L:$L,"&gt;="&amp;'Daily Pork Products Stocks'!A433+0.25,TransfersEntries!$L:$L,"&lt;="&amp;'Daily Pork Products Stocks'!A433+1.25,TransfersEntries!$D:$D,"2055")</f>
        <v>0</v>
      </c>
      <c r="N433" s="44">
        <f>SUMIFS(TransfersEntries!$F:$F,TransfersEntries!$B:$B,INDEX(ItemTable!$A:$A,MATCH('Daily Pork Products Stocks'!B433,ItemTable!$B:$B,0)),TransfersEntries!$L:$L,"&gt;="&amp;'Daily Pork Products Stocks'!A433+0.25,TransfersEntries!$L:$L,"&lt;="&amp;'Daily Pork Products Stocks'!A433+1.25,TransfersEntries!$D:$D,"3535")</f>
        <v>0</v>
      </c>
      <c r="O433" s="44">
        <f>SUMIFS(TransfersEntries!$F:$F,TransfersEntries!$B:$B,INDEX(ItemTable!$A:$A,MATCH('Daily Pork Products Stocks'!B433,ItemTable!$B:$B,0)),TransfersEntries!$L:$L,"&gt;="&amp;'Daily Pork Products Stocks'!A433+0.25,TransfersEntries!$L:$L,"&lt;="&amp;'Daily Pork Products Stocks'!A433+1.25,TransfersEntries!$D:$D,"3600")</f>
        <v>0</v>
      </c>
      <c r="P433" s="44">
        <f>D433+F433+G433-SUM(H433:O433)</f>
        <v>0</v>
      </c>
      <c r="Q433" s="44">
        <f>E433+F433+G433-SUM(H433:O433)</f>
        <v>0</v>
      </c>
      <c r="R433" s="148"/>
      <c r="S433" s="148"/>
      <c r="T433" s="44">
        <f>R433+S433</f>
        <v>0</v>
      </c>
      <c r="U433" s="44">
        <f>T433-P433</f>
        <v>0</v>
      </c>
      <c r="V433" s="44">
        <f>T433-Q433</f>
        <v>0</v>
      </c>
      <c r="W433" s="51" t="str">
        <f>IF(SUM(ABS(D433),ABS(E433),ABS(F433),ABS(G433),ABS(H433),ABS(I433),ABS(J433),ABS(K433),ABS(L433),ABS(M433),ABS(N433),ABS(O433),ABS(P433),ABS(Q433),ABS(R433),ABS(S433),ABS(T433))=0,"Inactive","Active")</f>
        <v>Inactive</v>
      </c>
      <c r="X433" s="44"/>
    </row>
    <row r="434" spans="1:24" ht="15" hidden="1" customHeight="1" x14ac:dyDescent="0.25">
      <c r="A434" s="42" t="e">
        <v>#VALUE!</v>
      </c>
      <c r="B434" s="47" t="s">
        <v>1599</v>
      </c>
      <c r="C434" s="47" t="s">
        <v>1164</v>
      </c>
      <c r="D434" s="142"/>
      <c r="E434" s="44">
        <f>D434</f>
        <v>0</v>
      </c>
      <c r="F434" s="44">
        <f>SUMIFS(ProductionLines!$H:$H,ProductionLines!$C:$C,'Daily Pork Products Stocks'!$B434,ProductionLines!$K:$K,'Daily Pork Products Stocks'!$A434,ProductionLines!$E:$E,"&lt;&gt;Intake")</f>
        <v>0</v>
      </c>
      <c r="G434" s="57"/>
      <c r="H434" s="44">
        <f>SUMIFS(ProductionLines!$H:$H,ProductionLines!$C:$C,'Daily Pork Products Stocks'!$B434,ProductionLines!$K:$K,'Daily Pork Products Stocks'!$A434,ProductionLines!$E:$E,"Intake")</f>
        <v>0</v>
      </c>
      <c r="I434" s="148"/>
      <c r="J434" s="148"/>
      <c r="K434" s="148"/>
      <c r="L434" s="152"/>
      <c r="M434" s="44">
        <f>SUMIFS(TransfersEntries!$F:$F,TransfersEntries!$B:$B,$B434,TransfersEntries!$L:$L,"&gt;="&amp;'Daily Pork Products Stocks'!A434+0.25,TransfersEntries!$L:$L,"&lt;="&amp;'Daily Pork Products Stocks'!A434+1.25,TransfersEntries!$D:$D,"2055")</f>
        <v>0</v>
      </c>
      <c r="N434" s="44">
        <f>SUMIFS(TransfersEntries!$F:$F,TransfersEntries!$B:$B,INDEX(ItemTable!$A:$A,MATCH('Daily Pork Products Stocks'!B434,ItemTable!$B:$B,0)),TransfersEntries!$L:$L,"&gt;="&amp;'Daily Pork Products Stocks'!A434+0.25,TransfersEntries!$L:$L,"&lt;="&amp;'Daily Pork Products Stocks'!A434+1.25,TransfersEntries!$D:$D,"3535")</f>
        <v>0</v>
      </c>
      <c r="O434" s="44">
        <f>SUMIFS(TransfersEntries!$F:$F,TransfersEntries!$B:$B,INDEX(ItemTable!$A:$A,MATCH('Daily Pork Products Stocks'!B434,ItemTable!$B:$B,0)),TransfersEntries!$L:$L,"&gt;="&amp;'Daily Pork Products Stocks'!A434+0.25,TransfersEntries!$L:$L,"&lt;="&amp;'Daily Pork Products Stocks'!A434+1.25,TransfersEntries!$D:$D,"3600")</f>
        <v>0</v>
      </c>
      <c r="P434" s="44">
        <f>D434+F434+G434-SUM(H434:O434)</f>
        <v>0</v>
      </c>
      <c r="Q434" s="44">
        <f>E434+F434+G434-SUM(H434:O434)</f>
        <v>0</v>
      </c>
      <c r="R434" s="148"/>
      <c r="S434" s="148"/>
      <c r="T434" s="44">
        <f>R434+S434</f>
        <v>0</v>
      </c>
      <c r="U434" s="44">
        <f>T434-P434</f>
        <v>0</v>
      </c>
      <c r="V434" s="44">
        <f>T434-Q434</f>
        <v>0</v>
      </c>
      <c r="W434" s="51" t="str">
        <f>IF(SUM(ABS(D434),ABS(E434),ABS(F434),ABS(G434),ABS(H434),ABS(I434),ABS(J434),ABS(K434),ABS(L434),ABS(M434),ABS(N434),ABS(O434),ABS(P434),ABS(Q434),ABS(R434),ABS(S434),ABS(T434))=0,"Inactive","Active")</f>
        <v>Inactive</v>
      </c>
      <c r="X434" s="44"/>
    </row>
    <row r="435" spans="1:24" ht="15" hidden="1" customHeight="1" x14ac:dyDescent="0.25">
      <c r="A435" s="128" t="e">
        <v>#VALUE!</v>
      </c>
      <c r="B435" s="129"/>
      <c r="C435" s="130" t="s">
        <v>1385</v>
      </c>
      <c r="D435" s="141">
        <v>1E-3</v>
      </c>
      <c r="E435" s="134">
        <f t="shared" ref="E435:E436" si="91">D435</f>
        <v>1E-3</v>
      </c>
      <c r="F435" s="134">
        <f>SUMIFS(ProductionLines!$H:$H,ProductionLines!$C:$C,'Daily Pork Products Stocks'!$B435,ProductionLines!$K:$K,'Daily Pork Products Stocks'!$A435,ProductionLines!$E:$E,"&lt;&gt;Intake")</f>
        <v>0</v>
      </c>
      <c r="G435" s="135"/>
      <c r="H435" s="134">
        <f>SUMIFS(ProductionLines!$H:$H,ProductionLines!$C:$C,'Daily Pork Products Stocks'!$B435,ProductionLines!$K:$K,'Daily Pork Products Stocks'!$A435,ProductionLines!$E:$E,"Intake")</f>
        <v>0</v>
      </c>
      <c r="I435" s="149"/>
      <c r="J435" s="149"/>
      <c r="K435" s="149"/>
      <c r="L435" s="153"/>
      <c r="M435" s="134">
        <f>SUMIFS(TransfersEntries!$F:$F,TransfersEntries!$B:$B,$B435,TransfersEntries!$L:$L,"&gt;="&amp;'Daily Pork Products Stocks'!A435+0.25,TransfersEntries!$L:$L,"&lt;="&amp;'Daily Pork Products Stocks'!A435+1.25,TransfersEntries!$D:$D,"2055")</f>
        <v>0</v>
      </c>
      <c r="N435" s="134">
        <f>SUMIFS(TransfersEntries!$F:$F,TransfersEntries!$B:$B,INDEX(ItemTable!$A:$A,MATCH('Daily Pork Products Stocks'!B435,ItemTable!$B:$B,0)),TransfersEntries!$L:$L,"&gt;="&amp;'Daily Pork Products Stocks'!A435+0.25,TransfersEntries!$L:$L,"&lt;="&amp;'Daily Pork Products Stocks'!A435+1.25,TransfersEntries!$D:$D,"3535")</f>
        <v>0</v>
      </c>
      <c r="O435" s="134">
        <f>SUMIFS(TransfersEntries!$F:$F,TransfersEntries!$B:$B,INDEX(ItemTable!$A:$A,MATCH('Daily Pork Products Stocks'!B435,ItemTable!$B:$B,0)),TransfersEntries!$L:$L,"&gt;="&amp;'Daily Pork Products Stocks'!A435+0.25,TransfersEntries!$L:$L,"&lt;="&amp;'Daily Pork Products Stocks'!A435+1.25,TransfersEntries!$D:$D,"3600")</f>
        <v>0</v>
      </c>
      <c r="P435" s="134">
        <f t="shared" ref="P435:P436" si="92">D435+F435+G435-SUM(H435:O435)</f>
        <v>1E-3</v>
      </c>
      <c r="Q435" s="134">
        <f t="shared" ref="Q435:Q436" si="93">E435+F435+G435-SUM(H435:O435)</f>
        <v>1E-3</v>
      </c>
      <c r="R435" s="149"/>
      <c r="S435" s="149"/>
      <c r="T435" s="134">
        <f>R435+S435+D435</f>
        <v>1E-3</v>
      </c>
      <c r="U435" s="134">
        <f t="shared" ref="U435:U436" si="94">T435-P435</f>
        <v>0</v>
      </c>
      <c r="V435" s="134">
        <f t="shared" ref="V435:V436" si="95">T435-Q435</f>
        <v>0</v>
      </c>
      <c r="W435" s="51" t="str">
        <f t="shared" ref="W435:W436" si="96">IF(SUM(ABS(D435),ABS(E435),ABS(F435),ABS(G435),ABS(H435),ABS(I435),ABS(J435),ABS(K435),ABS(L435),ABS(M435),ABS(N435),ABS(O435),ABS(P435),ABS(Q435),ABS(R435),ABS(S435),ABS(T435))=0,"Inactive","Active")</f>
        <v>Active</v>
      </c>
      <c r="X435" s="134"/>
    </row>
    <row r="436" spans="1:24" ht="15" hidden="1" customHeight="1" x14ac:dyDescent="0.25">
      <c r="A436" s="42" t="e">
        <v>#VALUE!</v>
      </c>
      <c r="B436" s="47" t="s">
        <v>116</v>
      </c>
      <c r="C436" s="47" t="s">
        <v>117</v>
      </c>
      <c r="D436" s="142"/>
      <c r="E436" s="44">
        <f t="shared" si="91"/>
        <v>0</v>
      </c>
      <c r="F436" s="44">
        <f>SUMIFS(ProductionLines!$H:$H,ProductionLines!$C:$C,'Daily Pork Products Stocks'!$B436,ProductionLines!$K:$K,'Daily Pork Products Stocks'!$A436,ProductionLines!$E:$E,"&lt;&gt;Intake")</f>
        <v>0</v>
      </c>
      <c r="G436" s="57"/>
      <c r="H436" s="44">
        <f>SUMIFS(ProductionLines!$H:$H,ProductionLines!$C:$C,'Daily Pork Products Stocks'!$B436,ProductionLines!$K:$K,'Daily Pork Products Stocks'!$A436,ProductionLines!$E:$E,"Intake")</f>
        <v>0</v>
      </c>
      <c r="I436" s="148"/>
      <c r="J436" s="148"/>
      <c r="K436" s="148"/>
      <c r="L436" s="152"/>
      <c r="M436" s="44">
        <f>SUMIFS(TransfersEntries!$F:$F,TransfersEntries!$B:$B,$B436,TransfersEntries!$L:$L,"&gt;="&amp;'Daily Pork Products Stocks'!A436+0.25,TransfersEntries!$L:$L,"&lt;="&amp;'Daily Pork Products Stocks'!A436+1.25,TransfersEntries!$D:$D,"2055")</f>
        <v>0</v>
      </c>
      <c r="N436" s="44">
        <f>SUMIFS(TransfersEntries!$F:$F,TransfersEntries!$B:$B,INDEX(ItemTable!$A:$A,MATCH('Daily Pork Products Stocks'!B436,ItemTable!$B:$B,0)),TransfersEntries!$L:$L,"&gt;="&amp;'Daily Pork Products Stocks'!A436+0.25,TransfersEntries!$L:$L,"&lt;="&amp;'Daily Pork Products Stocks'!A436+1.25,TransfersEntries!$D:$D,"3535")</f>
        <v>0</v>
      </c>
      <c r="O436" s="44">
        <f>SUMIFS(TransfersEntries!$F:$F,TransfersEntries!$B:$B,INDEX(ItemTable!$A:$A,MATCH('Daily Pork Products Stocks'!B436,ItemTable!$B:$B,0)),TransfersEntries!$L:$L,"&gt;="&amp;'Daily Pork Products Stocks'!A436+0.25,TransfersEntries!$L:$L,"&lt;="&amp;'Daily Pork Products Stocks'!A436+1.25,TransfersEntries!$D:$D,"3600")</f>
        <v>0</v>
      </c>
      <c r="P436" s="44">
        <f t="shared" si="92"/>
        <v>0</v>
      </c>
      <c r="Q436" s="44">
        <f t="shared" si="93"/>
        <v>0</v>
      </c>
      <c r="R436" s="148"/>
      <c r="S436" s="148"/>
      <c r="T436" s="44">
        <f t="shared" ref="T436" si="97">R436+S436</f>
        <v>0</v>
      </c>
      <c r="U436" s="44">
        <f t="shared" si="94"/>
        <v>0</v>
      </c>
      <c r="V436" s="44">
        <f t="shared" si="95"/>
        <v>0</v>
      </c>
      <c r="W436" s="51" t="str">
        <f t="shared" si="96"/>
        <v>Inactive</v>
      </c>
      <c r="X436" s="44"/>
    </row>
    <row r="437" spans="1:24" ht="15" hidden="1" customHeight="1" x14ac:dyDescent="0.25">
      <c r="A437" s="42" t="e">
        <v>#VALUE!</v>
      </c>
      <c r="B437" s="47" t="s">
        <v>74</v>
      </c>
      <c r="C437" s="47" t="s">
        <v>75</v>
      </c>
      <c r="D437" s="142"/>
      <c r="E437" s="44">
        <f>D437</f>
        <v>0</v>
      </c>
      <c r="F437" s="44">
        <f>SUMIFS(ProductionLines!$H:$H,ProductionLines!$C:$C,'Daily Pork Products Stocks'!$B437,ProductionLines!$K:$K,'Daily Pork Products Stocks'!$A437,ProductionLines!$E:$E,"&lt;&gt;Intake")</f>
        <v>0</v>
      </c>
      <c r="G437" s="57"/>
      <c r="H437" s="44">
        <f>SUMIFS(ProductionLines!$H:$H,ProductionLines!$C:$C,'Daily Pork Products Stocks'!$B437,ProductionLines!$K:$K,'Daily Pork Products Stocks'!$A437,ProductionLines!$E:$E,"Intake")</f>
        <v>0</v>
      </c>
      <c r="I437" s="148"/>
      <c r="J437" s="148"/>
      <c r="K437" s="148"/>
      <c r="L437" s="152"/>
      <c r="M437" s="44">
        <f>SUMIFS(TransfersEntries!$F:$F,TransfersEntries!$B:$B,$B437,TransfersEntries!$L:$L,"&gt;="&amp;'Daily Pork Products Stocks'!A437+0.25,TransfersEntries!$L:$L,"&lt;="&amp;'Daily Pork Products Stocks'!A437+1.25,TransfersEntries!$D:$D,"2055")</f>
        <v>0</v>
      </c>
      <c r="N437" s="44">
        <f>SUMIFS(TransfersEntries!$F:$F,TransfersEntries!$B:$B,INDEX(ItemTable!$A:$A,MATCH('Daily Pork Products Stocks'!B437,ItemTable!$B:$B,0)),TransfersEntries!$L:$L,"&gt;="&amp;'Daily Pork Products Stocks'!A437+0.25,TransfersEntries!$L:$L,"&lt;="&amp;'Daily Pork Products Stocks'!A437+1.25,TransfersEntries!$D:$D,"3535")</f>
        <v>0</v>
      </c>
      <c r="O437" s="44">
        <f>SUMIFS(TransfersEntries!$F:$F,TransfersEntries!$B:$B,INDEX(ItemTable!$A:$A,MATCH('Daily Pork Products Stocks'!B437,ItemTable!$B:$B,0)),TransfersEntries!$L:$L,"&gt;="&amp;'Daily Pork Products Stocks'!A437+0.25,TransfersEntries!$L:$L,"&lt;="&amp;'Daily Pork Products Stocks'!A437+1.25,TransfersEntries!$D:$D,"3600")</f>
        <v>0</v>
      </c>
      <c r="P437" s="44">
        <f>D437+F437+G437-SUM(H437:O437)</f>
        <v>0</v>
      </c>
      <c r="Q437" s="44">
        <f>E437+F437+G437-SUM(H437:O437)</f>
        <v>0</v>
      </c>
      <c r="R437" s="148"/>
      <c r="S437" s="148"/>
      <c r="T437" s="44">
        <f>R437+S437</f>
        <v>0</v>
      </c>
      <c r="U437" s="44">
        <f>T437-P437</f>
        <v>0</v>
      </c>
      <c r="V437" s="44">
        <f>T437-Q437</f>
        <v>0</v>
      </c>
      <c r="W437" s="51" t="str">
        <f>IF(SUM(ABS(D437),ABS(E437),ABS(F437),ABS(G437),ABS(H437),ABS(I437),ABS(J437),ABS(K437),ABS(L437),ABS(M437),ABS(N437),ABS(O437),ABS(P437),ABS(Q437),ABS(R437),ABS(S437),ABS(T437))=0,"Inactive","Active")</f>
        <v>Inactive</v>
      </c>
      <c r="X437" s="44"/>
    </row>
    <row r="438" spans="1:24" ht="15" hidden="1" customHeight="1" x14ac:dyDescent="0.25">
      <c r="A438" s="42" t="e">
        <v>#VALUE!</v>
      </c>
      <c r="B438" s="47" t="s">
        <v>59</v>
      </c>
      <c r="C438" s="47" t="s">
        <v>60</v>
      </c>
      <c r="D438" s="142"/>
      <c r="E438" s="44">
        <f>D438</f>
        <v>0</v>
      </c>
      <c r="F438" s="44">
        <f>SUMIFS(ProductionLines!$H:$H,ProductionLines!$C:$C,'Daily Pork Products Stocks'!$B438,ProductionLines!$K:$K,'Daily Pork Products Stocks'!$A438,ProductionLines!$E:$E,"&lt;&gt;Intake")</f>
        <v>0</v>
      </c>
      <c r="G438" s="57"/>
      <c r="H438" s="44">
        <f>SUMIFS(ProductionLines!$H:$H,ProductionLines!$C:$C,'Daily Pork Products Stocks'!$B438,ProductionLines!$K:$K,'Daily Pork Products Stocks'!$A438,ProductionLines!$E:$E,"Intake")</f>
        <v>0</v>
      </c>
      <c r="I438" s="148"/>
      <c r="J438" s="148"/>
      <c r="K438" s="148"/>
      <c r="L438" s="152"/>
      <c r="M438" s="44">
        <f>SUMIFS(TransfersEntries!$F:$F,TransfersEntries!$B:$B,$B438,TransfersEntries!$L:$L,"&gt;="&amp;'Daily Pork Products Stocks'!A438+0.25,TransfersEntries!$L:$L,"&lt;="&amp;'Daily Pork Products Stocks'!A438+1.25,TransfersEntries!$D:$D,"2055")</f>
        <v>0</v>
      </c>
      <c r="N438" s="44">
        <f>SUMIFS(TransfersEntries!$F:$F,TransfersEntries!$B:$B,INDEX(ItemTable!$A:$A,MATCH('Daily Pork Products Stocks'!B438,ItemTable!$B:$B,0)),TransfersEntries!$L:$L,"&gt;="&amp;'Daily Pork Products Stocks'!A438+0.25,TransfersEntries!$L:$L,"&lt;="&amp;'Daily Pork Products Stocks'!A438+1.25,TransfersEntries!$D:$D,"3535")</f>
        <v>0</v>
      </c>
      <c r="O438" s="44">
        <f>SUMIFS(TransfersEntries!$F:$F,TransfersEntries!$B:$B,INDEX(ItemTable!$A:$A,MATCH('Daily Pork Products Stocks'!B438,ItemTable!$B:$B,0)),TransfersEntries!$L:$L,"&gt;="&amp;'Daily Pork Products Stocks'!A438+0.25,TransfersEntries!$L:$L,"&lt;="&amp;'Daily Pork Products Stocks'!A438+1.25,TransfersEntries!$D:$D,"3600")</f>
        <v>0</v>
      </c>
      <c r="P438" s="44">
        <f>D438+F438+G438-SUM(H438:O438)</f>
        <v>0</v>
      </c>
      <c r="Q438" s="44">
        <f>E438+F438+G438-SUM(H438:O438)</f>
        <v>0</v>
      </c>
      <c r="R438" s="148"/>
      <c r="S438" s="148"/>
      <c r="T438" s="44">
        <f>R438+S438</f>
        <v>0</v>
      </c>
      <c r="U438" s="44">
        <f>T438-P438</f>
        <v>0</v>
      </c>
      <c r="V438" s="44">
        <f>T438-Q438</f>
        <v>0</v>
      </c>
      <c r="W438" s="51" t="str">
        <f>IF(SUM(ABS(D438),ABS(E438),ABS(F438),ABS(G438),ABS(H438),ABS(I438),ABS(J438),ABS(K438),ABS(L438),ABS(M438),ABS(N438),ABS(O438),ABS(P438),ABS(Q438),ABS(R438),ABS(S438),ABS(T438))=0,"Inactive","Active")</f>
        <v>Inactive</v>
      </c>
      <c r="X438" s="44"/>
    </row>
    <row r="439" spans="1:24" ht="15" hidden="1" customHeight="1" x14ac:dyDescent="0.25">
      <c r="A439" s="42" t="e">
        <v>#VALUE!</v>
      </c>
      <c r="B439" s="43" t="s">
        <v>24</v>
      </c>
      <c r="C439" s="43" t="s">
        <v>25</v>
      </c>
      <c r="D439" s="142"/>
      <c r="E439" s="44">
        <f>D439</f>
        <v>0</v>
      </c>
      <c r="F439" s="44">
        <f>SUMIFS(ProductionLines!$H:$H,ProductionLines!$C:$C,'Daily Pork Products Stocks'!$B439,ProductionLines!$K:$K,'Daily Pork Products Stocks'!$A439,ProductionLines!$E:$E,"&lt;&gt;Intake")</f>
        <v>0</v>
      </c>
      <c r="G439" s="57"/>
      <c r="H439" s="44">
        <f>SUMIFS(ProductionLines!$H:$H,ProductionLines!$C:$C,'Daily Pork Products Stocks'!$B439,ProductionLines!$K:$K,'Daily Pork Products Stocks'!$A439,ProductionLines!$E:$E,"Intake")</f>
        <v>0</v>
      </c>
      <c r="I439" s="148"/>
      <c r="J439" s="148"/>
      <c r="K439" s="148"/>
      <c r="L439" s="152"/>
      <c r="M439" s="44">
        <f>SUMIFS(TransfersEntries!$F:$F,TransfersEntries!$B:$B,$B439,TransfersEntries!$L:$L,"&gt;="&amp;'Daily Pork Products Stocks'!A439+0.25,TransfersEntries!$L:$L,"&lt;="&amp;'Daily Pork Products Stocks'!A439+1.25,TransfersEntries!$D:$D,"2055")</f>
        <v>0</v>
      </c>
      <c r="N439" s="44">
        <f>SUMIFS(TransfersEntries!$F:$F,TransfersEntries!$B:$B,INDEX(ItemTable!$A:$A,MATCH('Daily Pork Products Stocks'!B439,ItemTable!$B:$B,0)),TransfersEntries!$L:$L,"&gt;="&amp;'Daily Pork Products Stocks'!A439+0.25,TransfersEntries!$L:$L,"&lt;="&amp;'Daily Pork Products Stocks'!A439+1.25,TransfersEntries!$D:$D,"3535")</f>
        <v>0</v>
      </c>
      <c r="O439" s="44">
        <f>SUMIFS(TransfersEntries!$F:$F,TransfersEntries!$B:$B,INDEX(ItemTable!$A:$A,MATCH('Daily Pork Products Stocks'!B439,ItemTable!$B:$B,0)),TransfersEntries!$L:$L,"&gt;="&amp;'Daily Pork Products Stocks'!A439+0.25,TransfersEntries!$L:$L,"&lt;="&amp;'Daily Pork Products Stocks'!A439+1.25,TransfersEntries!$D:$D,"3600")</f>
        <v>0</v>
      </c>
      <c r="P439" s="44">
        <f>D439+F439+G439-SUM(H439:O439)</f>
        <v>0</v>
      </c>
      <c r="Q439" s="44">
        <f>E439+F439+G439-SUM(H439:O439)</f>
        <v>0</v>
      </c>
      <c r="R439" s="148"/>
      <c r="S439" s="148"/>
      <c r="T439" s="44">
        <f>R439+S439</f>
        <v>0</v>
      </c>
      <c r="U439" s="44">
        <f>T439-P439</f>
        <v>0</v>
      </c>
      <c r="V439" s="44">
        <f>T439-Q439</f>
        <v>0</v>
      </c>
      <c r="W439" s="51" t="str">
        <f>IF(SUM(ABS(D439),ABS(E439),ABS(F439),ABS(G439),ABS(H439),ABS(I439),ABS(J439),ABS(K439),ABS(L439),ABS(M439),ABS(N439),ABS(O439),ABS(P439),ABS(Q439),ABS(R439),ABS(S439),ABS(T439))=0,"Inactive","Active")</f>
        <v>Inactive</v>
      </c>
      <c r="X439" s="44"/>
    </row>
    <row r="440" spans="1:24" ht="15" hidden="1" customHeight="1" x14ac:dyDescent="0.25">
      <c r="A440" s="42" t="e">
        <v>#VALUE!</v>
      </c>
      <c r="B440" s="43" t="s">
        <v>1206</v>
      </c>
      <c r="C440" s="43" t="s">
        <v>1207</v>
      </c>
      <c r="D440" s="142"/>
      <c r="E440" s="44">
        <f>D440</f>
        <v>0</v>
      </c>
      <c r="F440" s="44">
        <f>SUMIFS(ProductionLines!$H:$H,ProductionLines!$C:$C,'Daily Pork Products Stocks'!$B440,ProductionLines!$K:$K,'Daily Pork Products Stocks'!$A440,ProductionLines!$E:$E,"&lt;&gt;Intake")</f>
        <v>0</v>
      </c>
      <c r="G440" s="57"/>
      <c r="H440" s="44">
        <f>SUMIFS(ProductionLines!$H:$H,ProductionLines!$C:$C,'Daily Pork Products Stocks'!$B440,ProductionLines!$K:$K,'Daily Pork Products Stocks'!$A440,ProductionLines!$E:$E,"Intake")</f>
        <v>0</v>
      </c>
      <c r="I440" s="148"/>
      <c r="J440" s="148"/>
      <c r="K440" s="148"/>
      <c r="L440" s="152"/>
      <c r="M440" s="44">
        <f>SUMIFS(TransfersEntries!$F:$F,TransfersEntries!$B:$B,$B440,TransfersEntries!$L:$L,"&gt;="&amp;'Daily Pork Products Stocks'!A440+0.25,TransfersEntries!$L:$L,"&lt;="&amp;'Daily Pork Products Stocks'!A440+1.25,TransfersEntries!$D:$D,"2055")</f>
        <v>0</v>
      </c>
      <c r="N440" s="44">
        <f>SUMIFS(TransfersEntries!$F:$F,TransfersEntries!$B:$B,INDEX(ItemTable!$A:$A,MATCH('Daily Pork Products Stocks'!B440,ItemTable!$B:$B,0)),TransfersEntries!$L:$L,"&gt;="&amp;'Daily Pork Products Stocks'!A440+0.25,TransfersEntries!$L:$L,"&lt;="&amp;'Daily Pork Products Stocks'!A440+1.25,TransfersEntries!$D:$D,"3535")</f>
        <v>0</v>
      </c>
      <c r="O440" s="44">
        <f>SUMIFS(TransfersEntries!$F:$F,TransfersEntries!$B:$B,INDEX(ItemTable!$A:$A,MATCH('Daily Pork Products Stocks'!B440,ItemTable!$B:$B,0)),TransfersEntries!$L:$L,"&gt;="&amp;'Daily Pork Products Stocks'!A440+0.25,TransfersEntries!$L:$L,"&lt;="&amp;'Daily Pork Products Stocks'!A440+1.25,TransfersEntries!$D:$D,"3600")</f>
        <v>0</v>
      </c>
      <c r="P440" s="44">
        <f>D440+F440+G440-SUM(H440:O440)</f>
        <v>0</v>
      </c>
      <c r="Q440" s="44">
        <f>E440+F440+G440-SUM(H440:O440)</f>
        <v>0</v>
      </c>
      <c r="R440" s="148"/>
      <c r="S440" s="148"/>
      <c r="T440" s="44">
        <f>R440+S440</f>
        <v>0</v>
      </c>
      <c r="U440" s="44">
        <f>T440-P440</f>
        <v>0</v>
      </c>
      <c r="V440" s="44">
        <f>T440-Q440</f>
        <v>0</v>
      </c>
      <c r="W440" s="51" t="str">
        <f>IF(SUM(ABS(D440),ABS(E440),ABS(F440),ABS(G440),ABS(H440),ABS(I440),ABS(J440),ABS(K440),ABS(L440),ABS(M440),ABS(N440),ABS(O440),ABS(P440),ABS(Q440),ABS(R440),ABS(S440),ABS(T440))=0,"Inactive","Active")</f>
        <v>Inactive</v>
      </c>
      <c r="X440" s="44"/>
    </row>
    <row r="441" spans="1:24" ht="15" hidden="1" customHeight="1" x14ac:dyDescent="0.25">
      <c r="A441" s="42" t="e">
        <v>#VALUE!</v>
      </c>
      <c r="B441" s="47" t="s">
        <v>167</v>
      </c>
      <c r="C441" s="47" t="s">
        <v>168</v>
      </c>
      <c r="D441" s="142"/>
      <c r="E441" s="44">
        <f>D441</f>
        <v>0</v>
      </c>
      <c r="F441" s="44">
        <f>SUMIFS(ProductionLines!$H:$H,ProductionLines!$C:$C,'Daily Pork Products Stocks'!$B441,ProductionLines!$K:$K,'Daily Pork Products Stocks'!$A441,ProductionLines!$E:$E,"&lt;&gt;Intake")</f>
        <v>0</v>
      </c>
      <c r="G441" s="57"/>
      <c r="H441" s="44">
        <f>SUMIFS(ProductionLines!$H:$H,ProductionLines!$C:$C,'Daily Pork Products Stocks'!$B441,ProductionLines!$K:$K,'Daily Pork Products Stocks'!$A441,ProductionLines!$E:$E,"Intake")</f>
        <v>0</v>
      </c>
      <c r="I441" s="148"/>
      <c r="J441" s="148"/>
      <c r="K441" s="148"/>
      <c r="L441" s="152"/>
      <c r="M441" s="44">
        <f>SUMIFS(TransfersEntries!$F:$F,TransfersEntries!$B:$B,$B441,TransfersEntries!$L:$L,"&gt;="&amp;'Daily Pork Products Stocks'!A441+0.25,TransfersEntries!$L:$L,"&lt;="&amp;'Daily Pork Products Stocks'!A441+1.25,TransfersEntries!$D:$D,"2055")</f>
        <v>0</v>
      </c>
      <c r="N441" s="44">
        <f>SUMIFS(TransfersEntries!$F:$F,TransfersEntries!$B:$B,INDEX(ItemTable!$A:$A,MATCH('Daily Pork Products Stocks'!B441,ItemTable!$B:$B,0)),TransfersEntries!$L:$L,"&gt;="&amp;'Daily Pork Products Stocks'!A441+0.25,TransfersEntries!$L:$L,"&lt;="&amp;'Daily Pork Products Stocks'!A441+1.25,TransfersEntries!$D:$D,"3535")</f>
        <v>0</v>
      </c>
      <c r="O441" s="44">
        <f>SUMIFS(TransfersEntries!$F:$F,TransfersEntries!$B:$B,INDEX(ItemTable!$A:$A,MATCH('Daily Pork Products Stocks'!B441,ItemTable!$B:$B,0)),TransfersEntries!$L:$L,"&gt;="&amp;'Daily Pork Products Stocks'!A441+0.25,TransfersEntries!$L:$L,"&lt;="&amp;'Daily Pork Products Stocks'!A441+1.25,TransfersEntries!$D:$D,"3600")</f>
        <v>0</v>
      </c>
      <c r="P441" s="44">
        <f>D441+F441+G441-SUM(H441:O441)</f>
        <v>0</v>
      </c>
      <c r="Q441" s="44">
        <f>E441+F441+G441-SUM(H441:O441)</f>
        <v>0</v>
      </c>
      <c r="R441" s="148"/>
      <c r="S441" s="148"/>
      <c r="T441" s="44">
        <f>R441+S441</f>
        <v>0</v>
      </c>
      <c r="U441" s="44">
        <f>T441-P441</f>
        <v>0</v>
      </c>
      <c r="V441" s="44">
        <f>T441-Q441</f>
        <v>0</v>
      </c>
      <c r="W441" s="51" t="str">
        <f>IF(SUM(ABS(D441),ABS(E441),ABS(F441),ABS(G441),ABS(H441),ABS(I441),ABS(J441),ABS(K441),ABS(L441),ABS(M441),ABS(N441),ABS(O441),ABS(P441),ABS(Q441),ABS(R441),ABS(S441),ABS(T441))=0,"Inactive","Active")</f>
        <v>Inactive</v>
      </c>
      <c r="X441" s="44"/>
    </row>
    <row r="442" spans="1:24" ht="15" hidden="1" customHeight="1" x14ac:dyDescent="0.25">
      <c r="A442" s="42" t="e">
        <v>#VALUE!</v>
      </c>
      <c r="B442" s="47" t="s">
        <v>121</v>
      </c>
      <c r="C442" s="47" t="s">
        <v>1154</v>
      </c>
      <c r="D442" s="142"/>
      <c r="E442" s="44">
        <f t="shared" ref="E442:E443" si="98">D442</f>
        <v>0</v>
      </c>
      <c r="F442" s="44">
        <f>SUMIFS(ProductionLines!$H:$H,ProductionLines!$C:$C,'Daily Pork Products Stocks'!$B442,ProductionLines!$K:$K,'Daily Pork Products Stocks'!$A442,ProductionLines!$E:$E,"&lt;&gt;Intake")</f>
        <v>0</v>
      </c>
      <c r="G442" s="57"/>
      <c r="H442" s="44">
        <f>SUMIFS(ProductionLines!$H:$H,ProductionLines!$C:$C,'Daily Pork Products Stocks'!$B442,ProductionLines!$K:$K,'Daily Pork Products Stocks'!$A442,ProductionLines!$E:$E,"Intake")</f>
        <v>0</v>
      </c>
      <c r="I442" s="148"/>
      <c r="J442" s="148"/>
      <c r="K442" s="148"/>
      <c r="L442" s="152"/>
      <c r="M442" s="44">
        <f>SUMIFS(TransfersEntries!$F:$F,TransfersEntries!$B:$B,$B442,TransfersEntries!$L:$L,"&gt;="&amp;'Daily Pork Products Stocks'!A442+0.25,TransfersEntries!$L:$L,"&lt;="&amp;'Daily Pork Products Stocks'!A442+1.25,TransfersEntries!$D:$D,"2055")</f>
        <v>0</v>
      </c>
      <c r="N442" s="44">
        <f>SUMIFS(TransfersEntries!$F:$F,TransfersEntries!$B:$B,INDEX(ItemTable!$A:$A,MATCH('Daily Pork Products Stocks'!B442,ItemTable!$B:$B,0)),TransfersEntries!$L:$L,"&gt;="&amp;'Daily Pork Products Stocks'!A442+0.25,TransfersEntries!$L:$L,"&lt;="&amp;'Daily Pork Products Stocks'!A442+1.25,TransfersEntries!$D:$D,"3535")</f>
        <v>0</v>
      </c>
      <c r="O442" s="44">
        <f>SUMIFS(TransfersEntries!$F:$F,TransfersEntries!$B:$B,INDEX(ItemTable!$A:$A,MATCH('Daily Pork Products Stocks'!B442,ItemTable!$B:$B,0)),TransfersEntries!$L:$L,"&gt;="&amp;'Daily Pork Products Stocks'!A442+0.25,TransfersEntries!$L:$L,"&lt;="&amp;'Daily Pork Products Stocks'!A442+1.25,TransfersEntries!$D:$D,"3600")</f>
        <v>0</v>
      </c>
      <c r="P442" s="44">
        <f t="shared" ref="P442:P443" si="99">D442+F442+G442-SUM(H442:O442)</f>
        <v>0</v>
      </c>
      <c r="Q442" s="44">
        <f t="shared" ref="Q442:Q443" si="100">E442+F442+G442-SUM(H442:O442)</f>
        <v>0</v>
      </c>
      <c r="R442" s="148"/>
      <c r="S442" s="148"/>
      <c r="T442" s="44">
        <f t="shared" ref="T442:T443" si="101">R442+S442</f>
        <v>0</v>
      </c>
      <c r="U442" s="44">
        <f t="shared" ref="U442:U443" si="102">T442-P442</f>
        <v>0</v>
      </c>
      <c r="V442" s="44">
        <f t="shared" ref="V442:V443" si="103">T442-Q442</f>
        <v>0</v>
      </c>
      <c r="W442" s="51" t="str">
        <f t="shared" ref="W442:W443" si="104">IF(SUM(ABS(D442),ABS(E442),ABS(F442),ABS(G442),ABS(H442),ABS(I442),ABS(J442),ABS(K442),ABS(L442),ABS(M442),ABS(N442),ABS(O442),ABS(P442),ABS(Q442),ABS(R442),ABS(S442),ABS(T442))=0,"Inactive","Active")</f>
        <v>Inactive</v>
      </c>
      <c r="X442" s="44"/>
    </row>
    <row r="443" spans="1:24" ht="15" hidden="1" customHeight="1" x14ac:dyDescent="0.25">
      <c r="A443" s="42" t="e">
        <v>#VALUE!</v>
      </c>
      <c r="B443" s="47" t="s">
        <v>124</v>
      </c>
      <c r="C443" s="47" t="s">
        <v>1160</v>
      </c>
      <c r="D443" s="142"/>
      <c r="E443" s="44">
        <f t="shared" si="98"/>
        <v>0</v>
      </c>
      <c r="F443" s="44">
        <f>SUMIFS(ProductionLines!$H:$H,ProductionLines!$C:$C,'Daily Pork Products Stocks'!$B443,ProductionLines!$K:$K,'Daily Pork Products Stocks'!$A443,ProductionLines!$E:$E,"&lt;&gt;Intake")</f>
        <v>0</v>
      </c>
      <c r="G443" s="57"/>
      <c r="H443" s="44">
        <f>SUMIFS(ProductionLines!$H:$H,ProductionLines!$C:$C,'Daily Pork Products Stocks'!$B443,ProductionLines!$K:$K,'Daily Pork Products Stocks'!$A443,ProductionLines!$E:$E,"Intake")</f>
        <v>0</v>
      </c>
      <c r="I443" s="148"/>
      <c r="J443" s="148"/>
      <c r="K443" s="148"/>
      <c r="L443" s="152"/>
      <c r="M443" s="44">
        <f>SUMIFS(TransfersEntries!$F:$F,TransfersEntries!$B:$B,$B443,TransfersEntries!$L:$L,"&gt;="&amp;'Daily Pork Products Stocks'!A443+0.25,TransfersEntries!$L:$L,"&lt;="&amp;'Daily Pork Products Stocks'!A443+1.25,TransfersEntries!$D:$D,"2055")</f>
        <v>0</v>
      </c>
      <c r="N443" s="44">
        <f>SUMIFS(TransfersEntries!$F:$F,TransfersEntries!$B:$B,INDEX(ItemTable!$A:$A,MATCH('Daily Pork Products Stocks'!B443,ItemTable!$B:$B,0)),TransfersEntries!$L:$L,"&gt;="&amp;'Daily Pork Products Stocks'!A443+0.25,TransfersEntries!$L:$L,"&lt;="&amp;'Daily Pork Products Stocks'!A443+1.25,TransfersEntries!$D:$D,"3535")</f>
        <v>0</v>
      </c>
      <c r="O443" s="44">
        <f>SUMIFS(TransfersEntries!$F:$F,TransfersEntries!$B:$B,INDEX(ItemTable!$A:$A,MATCH('Daily Pork Products Stocks'!B443,ItemTable!$B:$B,0)),TransfersEntries!$L:$L,"&gt;="&amp;'Daily Pork Products Stocks'!A443+0.25,TransfersEntries!$L:$L,"&lt;="&amp;'Daily Pork Products Stocks'!A443+1.25,TransfersEntries!$D:$D,"3600")</f>
        <v>0</v>
      </c>
      <c r="P443" s="44">
        <f t="shared" si="99"/>
        <v>0</v>
      </c>
      <c r="Q443" s="44">
        <f t="shared" si="100"/>
        <v>0</v>
      </c>
      <c r="R443" s="148"/>
      <c r="S443" s="148"/>
      <c r="T443" s="44">
        <f t="shared" si="101"/>
        <v>0</v>
      </c>
      <c r="U443" s="44">
        <f t="shared" si="102"/>
        <v>0</v>
      </c>
      <c r="V443" s="44">
        <f t="shared" si="103"/>
        <v>0</v>
      </c>
      <c r="W443" s="51" t="str">
        <f t="shared" si="104"/>
        <v>Inactive</v>
      </c>
      <c r="X443" s="44"/>
    </row>
    <row r="444" spans="1:24" ht="15" hidden="1" customHeight="1" x14ac:dyDescent="0.25">
      <c r="A444" s="42" t="e">
        <v>#VALUE!</v>
      </c>
      <c r="B444" s="47" t="s">
        <v>127</v>
      </c>
      <c r="C444" s="47" t="s">
        <v>128</v>
      </c>
      <c r="D444" s="142"/>
      <c r="E444" s="44">
        <f>D444</f>
        <v>0</v>
      </c>
      <c r="F444" s="44">
        <f>SUMIFS(ProductionLines!$H:$H,ProductionLines!$C:$C,'Daily Pork Products Stocks'!$B444,ProductionLines!$K:$K,'Daily Pork Products Stocks'!$A444,ProductionLines!$E:$E,"&lt;&gt;Intake")</f>
        <v>0</v>
      </c>
      <c r="G444" s="57"/>
      <c r="H444" s="44">
        <f>SUMIFS(ProductionLines!$H:$H,ProductionLines!$C:$C,'Daily Pork Products Stocks'!$B444,ProductionLines!$K:$K,'Daily Pork Products Stocks'!$A444,ProductionLines!$E:$E,"Intake")</f>
        <v>0</v>
      </c>
      <c r="I444" s="148"/>
      <c r="J444" s="148"/>
      <c r="K444" s="148"/>
      <c r="L444" s="152"/>
      <c r="M444" s="44">
        <f>SUMIFS(TransfersEntries!$F:$F,TransfersEntries!$B:$B,$B444,TransfersEntries!$L:$L,"&gt;="&amp;'Daily Pork Products Stocks'!A444+0.25,TransfersEntries!$L:$L,"&lt;="&amp;'Daily Pork Products Stocks'!A444+1.25,TransfersEntries!$D:$D,"2055")</f>
        <v>0</v>
      </c>
      <c r="N444" s="44">
        <f>SUMIFS(TransfersEntries!$F:$F,TransfersEntries!$B:$B,INDEX(ItemTable!$A:$A,MATCH('Daily Pork Products Stocks'!B444,ItemTable!$B:$B,0)),TransfersEntries!$L:$L,"&gt;="&amp;'Daily Pork Products Stocks'!A444+0.25,TransfersEntries!$L:$L,"&lt;="&amp;'Daily Pork Products Stocks'!A444+1.25,TransfersEntries!$D:$D,"3535")</f>
        <v>0</v>
      </c>
      <c r="O444" s="44">
        <f>SUMIFS(TransfersEntries!$F:$F,TransfersEntries!$B:$B,INDEX(ItemTable!$A:$A,MATCH('Daily Pork Products Stocks'!B444,ItemTable!$B:$B,0)),TransfersEntries!$L:$L,"&gt;="&amp;'Daily Pork Products Stocks'!A444+0.25,TransfersEntries!$L:$L,"&lt;="&amp;'Daily Pork Products Stocks'!A444+1.25,TransfersEntries!$D:$D,"3600")</f>
        <v>0</v>
      </c>
      <c r="P444" s="44">
        <f>D444+F444+G444-SUM(H444:O444)</f>
        <v>0</v>
      </c>
      <c r="Q444" s="44">
        <f>E444+F444+G444-SUM(H444:O444)</f>
        <v>0</v>
      </c>
      <c r="R444" s="148"/>
      <c r="S444" s="148"/>
      <c r="T444" s="44">
        <f>R444+S444</f>
        <v>0</v>
      </c>
      <c r="U444" s="44">
        <f>T444-P444</f>
        <v>0</v>
      </c>
      <c r="V444" s="44">
        <f>T444-Q444</f>
        <v>0</v>
      </c>
      <c r="W444" s="51" t="str">
        <f>IF(SUM(ABS(D444),ABS(E444),ABS(F444),ABS(G444),ABS(H444),ABS(I444),ABS(J444),ABS(K444),ABS(L444),ABS(M444),ABS(N444),ABS(O444),ABS(P444),ABS(Q444),ABS(R444),ABS(S444),ABS(T444))=0,"Inactive","Active")</f>
        <v>Inactive</v>
      </c>
      <c r="X444" s="44"/>
    </row>
    <row r="445" spans="1:24" ht="15" hidden="1" customHeight="1" x14ac:dyDescent="0.25">
      <c r="A445" s="42" t="e">
        <v>#VALUE!</v>
      </c>
      <c r="B445" s="45" t="s">
        <v>154</v>
      </c>
      <c r="C445" s="45" t="s">
        <v>155</v>
      </c>
      <c r="D445" s="142"/>
      <c r="E445" s="44">
        <f t="shared" ref="E445:E450" si="105">D445</f>
        <v>0</v>
      </c>
      <c r="F445" s="44">
        <f>SUMIFS(ProductionLines!$H:$H,ProductionLines!$C:$C,'Daily Pork Products Stocks'!$B445,ProductionLines!$K:$K,'Daily Pork Products Stocks'!$A445,ProductionLines!$E:$E,"&lt;&gt;Intake")</f>
        <v>0</v>
      </c>
      <c r="G445" s="57"/>
      <c r="H445" s="44">
        <f>SUMIFS(ProductionLines!$H:$H,ProductionLines!$C:$C,'Daily Pork Products Stocks'!$B445,ProductionLines!$K:$K,'Daily Pork Products Stocks'!$A445,ProductionLines!$E:$E,"Intake")</f>
        <v>0</v>
      </c>
      <c r="I445" s="148"/>
      <c r="J445" s="148"/>
      <c r="K445" s="148"/>
      <c r="L445" s="152"/>
      <c r="M445" s="44">
        <f>SUMIFS(TransfersEntries!$F:$F,TransfersEntries!$B:$B,$B445,TransfersEntries!$L:$L,"&gt;="&amp;'Daily Pork Products Stocks'!A445+0.25,TransfersEntries!$L:$L,"&lt;="&amp;'Daily Pork Products Stocks'!A445+1.25,TransfersEntries!$D:$D,"2055")</f>
        <v>0</v>
      </c>
      <c r="N445" s="44">
        <f>SUMIFS(TransfersEntries!$F:$F,TransfersEntries!$B:$B,INDEX(ItemTable!$A:$A,MATCH('Daily Pork Products Stocks'!B445,ItemTable!$B:$B,0)),TransfersEntries!$L:$L,"&gt;="&amp;'Daily Pork Products Stocks'!A445+0.25,TransfersEntries!$L:$L,"&lt;="&amp;'Daily Pork Products Stocks'!A445+1.25,TransfersEntries!$D:$D,"3535")</f>
        <v>0</v>
      </c>
      <c r="O445" s="44">
        <f>SUMIFS(TransfersEntries!$F:$F,TransfersEntries!$B:$B,INDEX(ItemTable!$A:$A,MATCH('Daily Pork Products Stocks'!B445,ItemTable!$B:$B,0)),TransfersEntries!$L:$L,"&gt;="&amp;'Daily Pork Products Stocks'!A445+0.25,TransfersEntries!$L:$L,"&lt;="&amp;'Daily Pork Products Stocks'!A445+1.25,TransfersEntries!$D:$D,"3600")</f>
        <v>0</v>
      </c>
      <c r="P445" s="44">
        <f t="shared" ref="P445:P450" si="106">D445+F445+G445-SUM(H445:O445)</f>
        <v>0</v>
      </c>
      <c r="Q445" s="44">
        <f t="shared" ref="Q445:Q450" si="107">E445+F445+G445-SUM(H445:O445)</f>
        <v>0</v>
      </c>
      <c r="R445" s="148"/>
      <c r="S445" s="148"/>
      <c r="T445" s="44">
        <f t="shared" ref="T445:T450" si="108">R445+S445</f>
        <v>0</v>
      </c>
      <c r="U445" s="44">
        <f t="shared" ref="U445:U450" si="109">T445-P445</f>
        <v>0</v>
      </c>
      <c r="V445" s="44">
        <f t="shared" ref="V445:V450" si="110">T445-Q445</f>
        <v>0</v>
      </c>
      <c r="W445" s="51" t="str">
        <f t="shared" ref="W445:W451" si="111">IF(SUM(ABS(D445),ABS(E445),ABS(F445),ABS(G445),ABS(H445),ABS(I445),ABS(J445),ABS(K445),ABS(L445),ABS(M445),ABS(N445),ABS(O445),ABS(P445),ABS(Q445),ABS(R445),ABS(S445),ABS(T445))=0,"Inactive","Active")</f>
        <v>Inactive</v>
      </c>
      <c r="X445" s="44"/>
    </row>
    <row r="446" spans="1:24" ht="15" hidden="1" customHeight="1" x14ac:dyDescent="0.25">
      <c r="A446" s="42" t="e">
        <v>#VALUE!</v>
      </c>
      <c r="B446" s="47" t="s">
        <v>156</v>
      </c>
      <c r="C446" s="47" t="s">
        <v>157</v>
      </c>
      <c r="D446" s="142"/>
      <c r="E446" s="44">
        <f t="shared" si="105"/>
        <v>0</v>
      </c>
      <c r="F446" s="44">
        <f>SUMIFS(ProductionLines!$H:$H,ProductionLines!$C:$C,'Daily Pork Products Stocks'!$B446,ProductionLines!$K:$K,'Daily Pork Products Stocks'!$A446,ProductionLines!$E:$E,"&lt;&gt;Intake")</f>
        <v>0</v>
      </c>
      <c r="G446" s="57"/>
      <c r="H446" s="44">
        <f>SUMIFS(ProductionLines!$H:$H,ProductionLines!$C:$C,'Daily Pork Products Stocks'!$B446,ProductionLines!$K:$K,'Daily Pork Products Stocks'!$A446,ProductionLines!$E:$E,"Intake")</f>
        <v>0</v>
      </c>
      <c r="I446" s="148"/>
      <c r="J446" s="148"/>
      <c r="K446" s="148"/>
      <c r="L446" s="152"/>
      <c r="M446" s="44">
        <f>SUMIFS(TransfersEntries!$F:$F,TransfersEntries!$B:$B,$B446,TransfersEntries!$L:$L,"&gt;="&amp;'Daily Pork Products Stocks'!A446+0.25,TransfersEntries!$L:$L,"&lt;="&amp;'Daily Pork Products Stocks'!A446+1.25,TransfersEntries!$D:$D,"2055")</f>
        <v>0</v>
      </c>
      <c r="N446" s="44">
        <f>SUMIFS(TransfersEntries!$F:$F,TransfersEntries!$B:$B,INDEX(ItemTable!$A:$A,MATCH('Daily Pork Products Stocks'!B446,ItemTable!$B:$B,0)),TransfersEntries!$L:$L,"&gt;="&amp;'Daily Pork Products Stocks'!A446+0.25,TransfersEntries!$L:$L,"&lt;="&amp;'Daily Pork Products Stocks'!A446+1.25,TransfersEntries!$D:$D,"3535")</f>
        <v>0</v>
      </c>
      <c r="O446" s="44">
        <f>SUMIFS(TransfersEntries!$F:$F,TransfersEntries!$B:$B,INDEX(ItemTable!$A:$A,MATCH('Daily Pork Products Stocks'!B446,ItemTable!$B:$B,0)),TransfersEntries!$L:$L,"&gt;="&amp;'Daily Pork Products Stocks'!A446+0.25,TransfersEntries!$L:$L,"&lt;="&amp;'Daily Pork Products Stocks'!A446+1.25,TransfersEntries!$D:$D,"3600")</f>
        <v>0</v>
      </c>
      <c r="P446" s="44">
        <f t="shared" si="106"/>
        <v>0</v>
      </c>
      <c r="Q446" s="44">
        <f t="shared" si="107"/>
        <v>0</v>
      </c>
      <c r="R446" s="148"/>
      <c r="S446" s="148"/>
      <c r="T446" s="44">
        <f t="shared" si="108"/>
        <v>0</v>
      </c>
      <c r="U446" s="44">
        <f t="shared" si="109"/>
        <v>0</v>
      </c>
      <c r="V446" s="44">
        <f t="shared" si="110"/>
        <v>0</v>
      </c>
      <c r="W446" s="51" t="str">
        <f t="shared" si="111"/>
        <v>Inactive</v>
      </c>
      <c r="X446" s="44"/>
    </row>
    <row r="447" spans="1:24" ht="15" hidden="1" customHeight="1" x14ac:dyDescent="0.25">
      <c r="A447" s="42" t="e">
        <v>#VALUE!</v>
      </c>
      <c r="B447" s="47" t="s">
        <v>1386</v>
      </c>
      <c r="C447" s="47" t="s">
        <v>1387</v>
      </c>
      <c r="D447" s="142"/>
      <c r="E447" s="44">
        <f t="shared" si="105"/>
        <v>0</v>
      </c>
      <c r="F447" s="44">
        <f>SUMIFS(ProductionLines!$H:$H,ProductionLines!$C:$C,'Daily Pork Products Stocks'!$B447,ProductionLines!$K:$K,'Daily Pork Products Stocks'!$A447,ProductionLines!$E:$E,"&lt;&gt;Intake")</f>
        <v>0</v>
      </c>
      <c r="G447" s="57"/>
      <c r="H447" s="44">
        <f>SUMIFS(ProductionLines!$H:$H,ProductionLines!$C:$C,'Daily Pork Products Stocks'!$B447,ProductionLines!$K:$K,'Daily Pork Products Stocks'!$A447,ProductionLines!$E:$E,"Intake")</f>
        <v>0</v>
      </c>
      <c r="I447" s="148"/>
      <c r="J447" s="148"/>
      <c r="K447" s="148"/>
      <c r="L447" s="152"/>
      <c r="M447" s="44">
        <f>SUMIFS(TransfersEntries!$F:$F,TransfersEntries!$B:$B,$B447,TransfersEntries!$L:$L,"&gt;="&amp;'Daily Pork Products Stocks'!A447+0.25,TransfersEntries!$L:$L,"&lt;="&amp;'Daily Pork Products Stocks'!A447+1.25,TransfersEntries!$D:$D,"2055")</f>
        <v>0</v>
      </c>
      <c r="N447" s="44">
        <f>SUMIFS(TransfersEntries!$F:$F,TransfersEntries!$B:$B,INDEX(ItemTable!$A:$A,MATCH('Daily Pork Products Stocks'!B447,ItemTable!$B:$B,0)),TransfersEntries!$L:$L,"&gt;="&amp;'Daily Pork Products Stocks'!A447+0.25,TransfersEntries!$L:$L,"&lt;="&amp;'Daily Pork Products Stocks'!A447+1.25,TransfersEntries!$D:$D,"3535")</f>
        <v>0</v>
      </c>
      <c r="O447" s="44">
        <f>SUMIFS(TransfersEntries!$F:$F,TransfersEntries!$B:$B,INDEX(ItemTable!$A:$A,MATCH('Daily Pork Products Stocks'!B447,ItemTable!$B:$B,0)),TransfersEntries!$L:$L,"&gt;="&amp;'Daily Pork Products Stocks'!A447+0.25,TransfersEntries!$L:$L,"&lt;="&amp;'Daily Pork Products Stocks'!A447+1.25,TransfersEntries!$D:$D,"3600")</f>
        <v>0</v>
      </c>
      <c r="P447" s="44">
        <f t="shared" si="106"/>
        <v>0</v>
      </c>
      <c r="Q447" s="44">
        <f t="shared" si="107"/>
        <v>0</v>
      </c>
      <c r="R447" s="148"/>
      <c r="S447" s="148"/>
      <c r="T447" s="44">
        <f t="shared" si="108"/>
        <v>0</v>
      </c>
      <c r="U447" s="44">
        <f t="shared" si="109"/>
        <v>0</v>
      </c>
      <c r="V447" s="44">
        <f t="shared" si="110"/>
        <v>0</v>
      </c>
      <c r="W447" s="51" t="str">
        <f t="shared" si="111"/>
        <v>Inactive</v>
      </c>
      <c r="X447" s="44"/>
    </row>
    <row r="448" spans="1:24" ht="15" hidden="1" customHeight="1" x14ac:dyDescent="0.25">
      <c r="A448" s="42" t="e">
        <v>#VALUE!</v>
      </c>
      <c r="B448" s="45" t="s">
        <v>1388</v>
      </c>
      <c r="C448" s="45" t="s">
        <v>1389</v>
      </c>
      <c r="D448" s="142"/>
      <c r="E448" s="44">
        <f t="shared" si="105"/>
        <v>0</v>
      </c>
      <c r="F448" s="44">
        <f>SUMIFS(ProductionLines!$H:$H,ProductionLines!$C:$C,'Daily Pork Products Stocks'!$B448,ProductionLines!$K:$K,'Daily Pork Products Stocks'!$A448,ProductionLines!$E:$E,"&lt;&gt;Intake")</f>
        <v>0</v>
      </c>
      <c r="G448" s="57"/>
      <c r="H448" s="44">
        <f>SUMIFS(ProductionLines!$H:$H,ProductionLines!$C:$C,'Daily Pork Products Stocks'!$B448,ProductionLines!$K:$K,'Daily Pork Products Stocks'!$A448,ProductionLines!$E:$E,"Intake")</f>
        <v>0</v>
      </c>
      <c r="I448" s="148"/>
      <c r="J448" s="148"/>
      <c r="K448" s="148"/>
      <c r="L448" s="152"/>
      <c r="M448" s="44">
        <f>SUMIFS(TransfersEntries!$F:$F,TransfersEntries!$B:$B,$B448,TransfersEntries!$L:$L,"&gt;="&amp;'Daily Pork Products Stocks'!A448+0.25,TransfersEntries!$L:$L,"&lt;="&amp;'Daily Pork Products Stocks'!A448+1.25,TransfersEntries!$D:$D,"2055")</f>
        <v>0</v>
      </c>
      <c r="N448" s="44">
        <f>SUMIFS(TransfersEntries!$F:$F,TransfersEntries!$B:$B,INDEX(ItemTable!$A:$A,MATCH('Daily Pork Products Stocks'!B448,ItemTable!$B:$B,0)),TransfersEntries!$L:$L,"&gt;="&amp;'Daily Pork Products Stocks'!A448+0.25,TransfersEntries!$L:$L,"&lt;="&amp;'Daily Pork Products Stocks'!A448+1.25,TransfersEntries!$D:$D,"3535")</f>
        <v>0</v>
      </c>
      <c r="O448" s="44">
        <f>SUMIFS(TransfersEntries!$F:$F,TransfersEntries!$B:$B,INDEX(ItemTable!$A:$A,MATCH('Daily Pork Products Stocks'!B448,ItemTable!$B:$B,0)),TransfersEntries!$L:$L,"&gt;="&amp;'Daily Pork Products Stocks'!A448+0.25,TransfersEntries!$L:$L,"&lt;="&amp;'Daily Pork Products Stocks'!A448+1.25,TransfersEntries!$D:$D,"3600")</f>
        <v>0</v>
      </c>
      <c r="P448" s="44">
        <f t="shared" si="106"/>
        <v>0</v>
      </c>
      <c r="Q448" s="44">
        <f t="shared" si="107"/>
        <v>0</v>
      </c>
      <c r="R448" s="148"/>
      <c r="S448" s="148"/>
      <c r="T448" s="44">
        <f t="shared" si="108"/>
        <v>0</v>
      </c>
      <c r="U448" s="44">
        <f t="shared" si="109"/>
        <v>0</v>
      </c>
      <c r="V448" s="44">
        <f t="shared" si="110"/>
        <v>0</v>
      </c>
      <c r="W448" s="51" t="str">
        <f t="shared" si="111"/>
        <v>Inactive</v>
      </c>
      <c r="X448" s="44"/>
    </row>
    <row r="449" spans="1:24" ht="15" hidden="1" customHeight="1" x14ac:dyDescent="0.25">
      <c r="A449" s="42" t="e">
        <v>#VALUE!</v>
      </c>
      <c r="B449" s="47" t="s">
        <v>1390</v>
      </c>
      <c r="C449" s="47" t="s">
        <v>1391</v>
      </c>
      <c r="D449" s="142"/>
      <c r="E449" s="44">
        <f t="shared" si="105"/>
        <v>0</v>
      </c>
      <c r="F449" s="44">
        <f>SUMIFS(ProductionLines!$H:$H,ProductionLines!$C:$C,'Daily Pork Products Stocks'!$B449,ProductionLines!$K:$K,'Daily Pork Products Stocks'!$A449,ProductionLines!$E:$E,"&lt;&gt;Intake")</f>
        <v>0</v>
      </c>
      <c r="G449" s="57"/>
      <c r="H449" s="44">
        <f>SUMIFS(ProductionLines!$H:$H,ProductionLines!$C:$C,'Daily Pork Products Stocks'!$B449,ProductionLines!$K:$K,'Daily Pork Products Stocks'!$A449,ProductionLines!$E:$E,"Intake")</f>
        <v>0</v>
      </c>
      <c r="I449" s="148"/>
      <c r="J449" s="148"/>
      <c r="K449" s="148"/>
      <c r="L449" s="152"/>
      <c r="M449" s="44">
        <f>SUMIFS(TransfersEntries!$F:$F,TransfersEntries!$B:$B,$B449,TransfersEntries!$L:$L,"&gt;="&amp;'Daily Pork Products Stocks'!A449+0.25,TransfersEntries!$L:$L,"&lt;="&amp;'Daily Pork Products Stocks'!A449+1.25,TransfersEntries!$D:$D,"2055")</f>
        <v>0</v>
      </c>
      <c r="N449" s="44">
        <f>SUMIFS(TransfersEntries!$F:$F,TransfersEntries!$B:$B,INDEX(ItemTable!$A:$A,MATCH('Daily Pork Products Stocks'!B449,ItemTable!$B:$B,0)),TransfersEntries!$L:$L,"&gt;="&amp;'Daily Pork Products Stocks'!A449+0.25,TransfersEntries!$L:$L,"&lt;="&amp;'Daily Pork Products Stocks'!A449+1.25,TransfersEntries!$D:$D,"3535")</f>
        <v>0</v>
      </c>
      <c r="O449" s="44">
        <f>SUMIFS(TransfersEntries!$F:$F,TransfersEntries!$B:$B,INDEX(ItemTable!$A:$A,MATCH('Daily Pork Products Stocks'!B449,ItemTable!$B:$B,0)),TransfersEntries!$L:$L,"&gt;="&amp;'Daily Pork Products Stocks'!A449+0.25,TransfersEntries!$L:$L,"&lt;="&amp;'Daily Pork Products Stocks'!A449+1.25,TransfersEntries!$D:$D,"3600")</f>
        <v>0</v>
      </c>
      <c r="P449" s="44">
        <f t="shared" si="106"/>
        <v>0</v>
      </c>
      <c r="Q449" s="44">
        <f t="shared" si="107"/>
        <v>0</v>
      </c>
      <c r="R449" s="148"/>
      <c r="S449" s="148"/>
      <c r="T449" s="44">
        <f t="shared" si="108"/>
        <v>0</v>
      </c>
      <c r="U449" s="44">
        <f t="shared" si="109"/>
        <v>0</v>
      </c>
      <c r="V449" s="44">
        <f t="shared" si="110"/>
        <v>0</v>
      </c>
      <c r="W449" s="51" t="str">
        <f t="shared" si="111"/>
        <v>Inactive</v>
      </c>
      <c r="X449" s="44"/>
    </row>
    <row r="450" spans="1:24" ht="15" hidden="1" customHeight="1" x14ac:dyDescent="0.25">
      <c r="A450" s="42" t="e">
        <v>#VALUE!</v>
      </c>
      <c r="B450" s="47" t="s">
        <v>177</v>
      </c>
      <c r="C450" s="47" t="s">
        <v>178</v>
      </c>
      <c r="D450" s="142"/>
      <c r="E450" s="44">
        <f t="shared" si="105"/>
        <v>0</v>
      </c>
      <c r="F450" s="44">
        <f>SUMIFS(ProductionLines!$H:$H,ProductionLines!$C:$C,'Daily Pork Products Stocks'!$B450,ProductionLines!$K:$K,'Daily Pork Products Stocks'!$A450,ProductionLines!$E:$E,"&lt;&gt;Intake")</f>
        <v>0</v>
      </c>
      <c r="G450" s="57"/>
      <c r="H450" s="44">
        <f>SUMIFS(ProductionLines!$H:$H,ProductionLines!$C:$C,'Daily Pork Products Stocks'!$B450,ProductionLines!$K:$K,'Daily Pork Products Stocks'!$A450,ProductionLines!$E:$E,"Intake")</f>
        <v>0</v>
      </c>
      <c r="I450" s="148"/>
      <c r="J450" s="148"/>
      <c r="K450" s="148"/>
      <c r="L450" s="152"/>
      <c r="M450" s="44">
        <f>SUMIFS(TransfersEntries!$F:$F,TransfersEntries!$B:$B,$B450,TransfersEntries!$L:$L,"&gt;="&amp;'Daily Pork Products Stocks'!A450+0.25,TransfersEntries!$L:$L,"&lt;="&amp;'Daily Pork Products Stocks'!A450+1.25,TransfersEntries!$D:$D,"2055")</f>
        <v>0</v>
      </c>
      <c r="N450" s="44">
        <f>SUMIFS(TransfersEntries!$F:$F,TransfersEntries!$B:$B,INDEX(ItemTable!$A:$A,MATCH('Daily Pork Products Stocks'!B450,ItemTable!$B:$B,0)),TransfersEntries!$L:$L,"&gt;="&amp;'Daily Pork Products Stocks'!A450+0.25,TransfersEntries!$L:$L,"&lt;="&amp;'Daily Pork Products Stocks'!A450+1.25,TransfersEntries!$D:$D,"3535")</f>
        <v>0</v>
      </c>
      <c r="O450" s="44">
        <f>SUMIFS(TransfersEntries!$F:$F,TransfersEntries!$B:$B,INDEX(ItemTable!$A:$A,MATCH('Daily Pork Products Stocks'!B450,ItemTable!$B:$B,0)),TransfersEntries!$L:$L,"&gt;="&amp;'Daily Pork Products Stocks'!A450+0.25,TransfersEntries!$L:$L,"&lt;="&amp;'Daily Pork Products Stocks'!A450+1.25,TransfersEntries!$D:$D,"3600")</f>
        <v>0</v>
      </c>
      <c r="P450" s="44">
        <f t="shared" si="106"/>
        <v>0</v>
      </c>
      <c r="Q450" s="44">
        <f t="shared" si="107"/>
        <v>0</v>
      </c>
      <c r="R450" s="148"/>
      <c r="S450" s="148"/>
      <c r="T450" s="44">
        <f t="shared" si="108"/>
        <v>0</v>
      </c>
      <c r="U450" s="44">
        <f t="shared" si="109"/>
        <v>0</v>
      </c>
      <c r="V450" s="44">
        <f t="shared" si="110"/>
        <v>0</v>
      </c>
      <c r="W450" s="51" t="str">
        <f t="shared" si="111"/>
        <v>Inactive</v>
      </c>
      <c r="X450" s="44"/>
    </row>
    <row r="451" spans="1:24" ht="15" hidden="1" customHeight="1" x14ac:dyDescent="0.25">
      <c r="A451" s="42" t="e">
        <v>#VALUE!</v>
      </c>
      <c r="B451" s="47" t="s">
        <v>165</v>
      </c>
      <c r="C451" s="47" t="s">
        <v>166</v>
      </c>
      <c r="D451" s="142"/>
      <c r="E451" s="44">
        <f>D451</f>
        <v>0</v>
      </c>
      <c r="F451" s="44">
        <f>SUMIFS(ProductionLines!$H:$H,ProductionLines!$C:$C,'Daily Pork Products Stocks'!$B451,ProductionLines!$K:$K,'Daily Pork Products Stocks'!$A451,ProductionLines!$E:$E,"&lt;&gt;Intake")</f>
        <v>0</v>
      </c>
      <c r="G451" s="57"/>
      <c r="H451" s="44">
        <f>SUMIFS(ProductionLines!$H:$H,ProductionLines!$C:$C,'Daily Pork Products Stocks'!$B451,ProductionLines!$K:$K,'Daily Pork Products Stocks'!$A451,ProductionLines!$E:$E,"Intake")</f>
        <v>0</v>
      </c>
      <c r="I451" s="148"/>
      <c r="J451" s="148"/>
      <c r="K451" s="148"/>
      <c r="L451" s="152"/>
      <c r="M451" s="44">
        <f>SUMIFS(TransfersEntries!$F:$F,TransfersEntries!$B:$B,$B451,TransfersEntries!$L:$L,"&gt;="&amp;'Daily Pork Products Stocks'!A451+0.25,TransfersEntries!$L:$L,"&lt;="&amp;'Daily Pork Products Stocks'!A451+1.25,TransfersEntries!$D:$D,"2055")</f>
        <v>0</v>
      </c>
      <c r="N451" s="44">
        <f>SUMIFS(TransfersEntries!$F:$F,TransfersEntries!$B:$B,INDEX(ItemTable!$A:$A,MATCH('Daily Pork Products Stocks'!B451,ItemTable!$B:$B,0)),TransfersEntries!$L:$L,"&gt;="&amp;'Daily Pork Products Stocks'!A451+0.25,TransfersEntries!$L:$L,"&lt;="&amp;'Daily Pork Products Stocks'!A451+1.25,TransfersEntries!$D:$D,"3535")</f>
        <v>0</v>
      </c>
      <c r="O451" s="44">
        <f>SUMIFS(TransfersEntries!$F:$F,TransfersEntries!$B:$B,INDEX(ItemTable!$A:$A,MATCH('Daily Pork Products Stocks'!B451,ItemTable!$B:$B,0)),TransfersEntries!$L:$L,"&gt;="&amp;'Daily Pork Products Stocks'!A451+0.25,TransfersEntries!$L:$L,"&lt;="&amp;'Daily Pork Products Stocks'!A451+1.25,TransfersEntries!$D:$D,"3600")</f>
        <v>0</v>
      </c>
      <c r="P451" s="44">
        <f>D451+F451+G451-SUM(H451:O451)</f>
        <v>0</v>
      </c>
      <c r="Q451" s="44">
        <f>E451+F451+G451-SUM(H451:O451)</f>
        <v>0</v>
      </c>
      <c r="R451" s="148"/>
      <c r="S451" s="148"/>
      <c r="T451" s="44">
        <f>R451+S451</f>
        <v>0</v>
      </c>
      <c r="U451" s="44">
        <f>T451-P451</f>
        <v>0</v>
      </c>
      <c r="V451" s="44">
        <f>T451-Q451</f>
        <v>0</v>
      </c>
      <c r="W451" s="51" t="str">
        <f t="shared" si="111"/>
        <v>Inactive</v>
      </c>
      <c r="X451" s="44"/>
    </row>
    <row r="452" spans="1:24" ht="15" hidden="1" customHeight="1" x14ac:dyDescent="0.25">
      <c r="A452" s="42" t="e">
        <v>#VALUE!</v>
      </c>
      <c r="B452" s="45" t="s">
        <v>1435</v>
      </c>
      <c r="C452" s="45" t="s">
        <v>1436</v>
      </c>
      <c r="D452" s="142"/>
      <c r="E452" s="44">
        <f>D452</f>
        <v>0</v>
      </c>
      <c r="F452" s="44">
        <f>SUMIFS(ProductionLines!$H:$H,ProductionLines!$C:$C,'Daily Pork Products Stocks'!$B452,ProductionLines!$K:$K,'Daily Pork Products Stocks'!$A452,ProductionLines!$E:$E,"&lt;&gt;Intake")</f>
        <v>0</v>
      </c>
      <c r="G452" s="57"/>
      <c r="H452" s="44">
        <f>SUMIFS(ProductionLines!$H:$H,ProductionLines!$C:$C,'Daily Pork Products Stocks'!$B452,ProductionLines!$K:$K,'Daily Pork Products Stocks'!$A452,ProductionLines!$E:$E,"Intake")</f>
        <v>0</v>
      </c>
      <c r="I452" s="148"/>
      <c r="J452" s="148"/>
      <c r="K452" s="148"/>
      <c r="L452" s="152"/>
      <c r="M452" s="44">
        <f>SUMIFS(TransfersEntries!$F:$F,TransfersEntries!$B:$B,$B452,TransfersEntries!$L:$L,"&gt;="&amp;'Daily Pork Products Stocks'!A452+0.25,TransfersEntries!$L:$L,"&lt;="&amp;'Daily Pork Products Stocks'!A452+1.25,TransfersEntries!$D:$D,"2055")</f>
        <v>0</v>
      </c>
      <c r="N452" s="44">
        <f>SUMIFS(TransfersEntries!$F:$F,TransfersEntries!$B:$B,INDEX(ItemTable!$A:$A,MATCH('Daily Pork Products Stocks'!B452,ItemTable!$B:$B,0)),TransfersEntries!$L:$L,"&gt;="&amp;'Daily Pork Products Stocks'!A452+0.25,TransfersEntries!$L:$L,"&lt;="&amp;'Daily Pork Products Stocks'!A452+1.25,TransfersEntries!$D:$D,"3535")</f>
        <v>0</v>
      </c>
      <c r="O452" s="44">
        <f>SUMIFS(TransfersEntries!$F:$F,TransfersEntries!$B:$B,INDEX(ItemTable!$A:$A,MATCH('Daily Pork Products Stocks'!B452,ItemTable!$B:$B,0)),TransfersEntries!$L:$L,"&gt;="&amp;'Daily Pork Products Stocks'!A452+0.25,TransfersEntries!$L:$L,"&lt;="&amp;'Daily Pork Products Stocks'!A452+1.25,TransfersEntries!$D:$D,"3600")</f>
        <v>0</v>
      </c>
      <c r="P452" s="44">
        <f>D452+F452+G452-SUM(H452:O452)</f>
        <v>0</v>
      </c>
      <c r="Q452" s="44">
        <f>E452+F452+G452-SUM(H452:O452)</f>
        <v>0</v>
      </c>
      <c r="R452" s="148"/>
      <c r="S452" s="148"/>
      <c r="T452" s="44">
        <f>R452+S452</f>
        <v>0</v>
      </c>
      <c r="U452" s="44">
        <f>T452-P452</f>
        <v>0</v>
      </c>
      <c r="V452" s="44">
        <f>T452-Q452</f>
        <v>0</v>
      </c>
      <c r="W452" s="51" t="str">
        <f>IF(SUM(ABS(D452),ABS(E452),ABS(F452),ABS(G452),ABS(H452),ABS(I452),ABS(J452),ABS(K452),ABS(L452),ABS(M452),ABS(N452),ABS(O452),ABS(P452),ABS(Q452),ABS(R452),ABS(S452),ABS(T452))=0,"Inactive","Active")</f>
        <v>Inactive</v>
      </c>
      <c r="X452" s="44"/>
    </row>
    <row r="453" spans="1:24" ht="15" hidden="1" customHeight="1" x14ac:dyDescent="0.25">
      <c r="A453" s="42" t="e">
        <v>#VALUE!</v>
      </c>
      <c r="B453" s="47" t="s">
        <v>1532</v>
      </c>
      <c r="C453" s="47" t="s">
        <v>1533</v>
      </c>
      <c r="D453" s="142"/>
      <c r="E453" s="44">
        <f>D453</f>
        <v>0</v>
      </c>
      <c r="F453" s="44">
        <f>SUMIFS(ProductionLines!$H:$H,ProductionLines!$C:$C,'Daily Pork Products Stocks'!$B453,ProductionLines!$K:$K,'Daily Pork Products Stocks'!$A453,ProductionLines!$E:$E,"&lt;&gt;Intake")</f>
        <v>0</v>
      </c>
      <c r="G453" s="57"/>
      <c r="H453" s="44">
        <f>SUMIFS(ProductionLines!$H:$H,ProductionLines!$C:$C,'Daily Pork Products Stocks'!$B453,ProductionLines!$K:$K,'Daily Pork Products Stocks'!$A453,ProductionLines!$E:$E,"Intake")</f>
        <v>0</v>
      </c>
      <c r="I453" s="148"/>
      <c r="J453" s="148"/>
      <c r="K453" s="148"/>
      <c r="L453" s="152"/>
      <c r="M453" s="44">
        <f>SUMIFS(TransfersEntries!$F:$F,TransfersEntries!$B:$B,$B453,TransfersEntries!$L:$L,"&gt;="&amp;'Daily Pork Products Stocks'!A453+0.25,TransfersEntries!$L:$L,"&lt;="&amp;'Daily Pork Products Stocks'!A453+1.25,TransfersEntries!$D:$D,"2055")</f>
        <v>0</v>
      </c>
      <c r="N453" s="44">
        <f>SUMIFS(TransfersEntries!$F:$F,TransfersEntries!$B:$B,INDEX(ItemTable!$A:$A,MATCH('Daily Pork Products Stocks'!B453,ItemTable!$B:$B,0)),TransfersEntries!$L:$L,"&gt;="&amp;'Daily Pork Products Stocks'!A453+0.25,TransfersEntries!$L:$L,"&lt;="&amp;'Daily Pork Products Stocks'!A453+1.25,TransfersEntries!$D:$D,"3535")</f>
        <v>0</v>
      </c>
      <c r="O453" s="44">
        <f>SUMIFS(TransfersEntries!$F:$F,TransfersEntries!$B:$B,INDEX(ItemTable!$A:$A,MATCH('Daily Pork Products Stocks'!B453,ItemTable!$B:$B,0)),TransfersEntries!$L:$L,"&gt;="&amp;'Daily Pork Products Stocks'!A453+0.25,TransfersEntries!$L:$L,"&lt;="&amp;'Daily Pork Products Stocks'!A453+1.25,TransfersEntries!$D:$D,"3600")</f>
        <v>0</v>
      </c>
      <c r="P453" s="44">
        <f>D453+F453+G453-SUM(H453:O453)</f>
        <v>0</v>
      </c>
      <c r="Q453" s="44">
        <f>E453+F453+G453-SUM(H453:O453)</f>
        <v>0</v>
      </c>
      <c r="R453" s="148"/>
      <c r="S453" s="148"/>
      <c r="T453" s="44">
        <f>R453+S453</f>
        <v>0</v>
      </c>
      <c r="U453" s="44">
        <f>T453-P453</f>
        <v>0</v>
      </c>
      <c r="V453" s="44">
        <f>T453-Q453</f>
        <v>0</v>
      </c>
      <c r="W453" s="51" t="str">
        <f>IF(SUM(ABS(D453),ABS(E453),ABS(F453),ABS(G453),ABS(H453),ABS(I453),ABS(J453),ABS(K453),ABS(L453),ABS(M453),ABS(N453),ABS(O453),ABS(P453),ABS(Q453),ABS(R453),ABS(S453),ABS(T453))=0,"Inactive","Active")</f>
        <v>Inactive</v>
      </c>
      <c r="X453" s="44"/>
    </row>
    <row r="454" spans="1:24" ht="15" hidden="1" customHeight="1" x14ac:dyDescent="0.25">
      <c r="A454" s="128" t="e">
        <v>#VALUE!</v>
      </c>
      <c r="B454" s="129"/>
      <c r="C454" s="130" t="s">
        <v>1396</v>
      </c>
      <c r="D454" s="141">
        <v>1E-3</v>
      </c>
      <c r="E454" s="134"/>
      <c r="F454" s="134">
        <f>SUMIFS(ProductionLines!$H:$H,ProductionLines!$C:$C,'Daily Pork Products Stocks'!$B454,ProductionLines!$K:$K,'Daily Pork Products Stocks'!$A454,ProductionLines!$E:$E,"&lt;&gt;Intake")</f>
        <v>0</v>
      </c>
      <c r="G454" s="135"/>
      <c r="H454" s="134">
        <f>SUMIFS(ProductionLines!$H:$H,ProductionLines!$C:$C,'Daily Pork Products Stocks'!$B454,ProductionLines!$K:$K,'Daily Pork Products Stocks'!$A454,ProductionLines!$E:$E,"Intake")</f>
        <v>0</v>
      </c>
      <c r="I454" s="149"/>
      <c r="J454" s="149"/>
      <c r="K454" s="149"/>
      <c r="L454" s="153"/>
      <c r="M454" s="134">
        <f>SUMIFS(TransfersEntries!$F:$F,TransfersEntries!$B:$B,$B454,TransfersEntries!$L:$L,"&gt;="&amp;'Daily Pork Products Stocks'!A454+0.25,TransfersEntries!$L:$L,"&lt;="&amp;'Daily Pork Products Stocks'!A454+1.25,TransfersEntries!$D:$D,"2055")</f>
        <v>0</v>
      </c>
      <c r="N454" s="134">
        <f>SUMIFS(TransfersEntries!$F:$F,TransfersEntries!$B:$B,INDEX(ItemTable!$A:$A,MATCH('Daily Pork Products Stocks'!B454,ItemTable!$B:$B,0)),TransfersEntries!$L:$L,"&gt;="&amp;'Daily Pork Products Stocks'!A454+0.25,TransfersEntries!$L:$L,"&lt;="&amp;'Daily Pork Products Stocks'!A454+1.25,TransfersEntries!$D:$D,"3535")</f>
        <v>0</v>
      </c>
      <c r="O454" s="134">
        <f>SUMIFS(TransfersEntries!$F:$F,TransfersEntries!$B:$B,INDEX(ItemTable!$A:$A,MATCH('Daily Pork Products Stocks'!B454,ItemTable!$B:$B,0)),TransfersEntries!$L:$L,"&gt;="&amp;'Daily Pork Products Stocks'!A454+0.25,TransfersEntries!$L:$L,"&lt;="&amp;'Daily Pork Products Stocks'!A454+1.25,TransfersEntries!$D:$D,"3600")</f>
        <v>0</v>
      </c>
      <c r="P454" s="134"/>
      <c r="Q454" s="134"/>
      <c r="R454" s="149"/>
      <c r="S454" s="149"/>
      <c r="T454" s="134">
        <f>R454+S454+D454</f>
        <v>1E-3</v>
      </c>
      <c r="U454" s="134"/>
      <c r="V454" s="134"/>
      <c r="W454" s="51" t="str">
        <f t="shared" ref="W454:W465" si="112">IF(SUM(ABS(D454),ABS(E454),ABS(F454),ABS(G454),ABS(H454),ABS(I454),ABS(J454),ABS(K454),ABS(L454),ABS(M454),ABS(N454),ABS(O454),ABS(P454),ABS(Q454),ABS(R454),ABS(S454),ABS(T454))=0,"Inactive","Active")</f>
        <v>Active</v>
      </c>
      <c r="X454" s="134"/>
    </row>
    <row r="455" spans="1:24" ht="15" hidden="1" customHeight="1" x14ac:dyDescent="0.25">
      <c r="A455" s="42" t="e">
        <v>#VALUE!</v>
      </c>
      <c r="B455" s="43" t="s">
        <v>8</v>
      </c>
      <c r="C455" s="43" t="s">
        <v>9</v>
      </c>
      <c r="D455" s="142"/>
      <c r="E455" s="44">
        <f t="shared" ref="E455:E465" si="113">D455</f>
        <v>0</v>
      </c>
      <c r="F455" s="44">
        <f>SUMIFS(ProductionLines!$H:$H,ProductionLines!$C:$C,'Daily Pork Products Stocks'!$B455,ProductionLines!$K:$K,'Daily Pork Products Stocks'!$A455,ProductionLines!$E:$E,"&lt;&gt;Intake")</f>
        <v>0</v>
      </c>
      <c r="G455" s="57"/>
      <c r="H455" s="44">
        <f>SUMIFS(ProductionLines!$H:$H,ProductionLines!$C:$C,'Daily Pork Products Stocks'!$B455,ProductionLines!$K:$K,'Daily Pork Products Stocks'!$A455,ProductionLines!$E:$E,"Intake")</f>
        <v>0</v>
      </c>
      <c r="I455" s="148"/>
      <c r="J455" s="148"/>
      <c r="K455" s="148"/>
      <c r="L455" s="152"/>
      <c r="M455" s="44">
        <f>SUMIFS(TransfersEntries!$F:$F,TransfersEntries!$B:$B,$B455,TransfersEntries!$L:$L,"&gt;="&amp;'Daily Pork Products Stocks'!A455+0.25,TransfersEntries!$L:$L,"&lt;="&amp;'Daily Pork Products Stocks'!A455+1.25,TransfersEntries!$D:$D,"2055")</f>
        <v>0</v>
      </c>
      <c r="N455" s="44">
        <f>SUMIFS(TransfersEntries!$F:$F,TransfersEntries!$B:$B,INDEX(ItemTable!$A:$A,MATCH('Daily Pork Products Stocks'!B455,ItemTable!$B:$B,0)),TransfersEntries!$L:$L,"&gt;="&amp;'Daily Pork Products Stocks'!A455+0.25,TransfersEntries!$L:$L,"&lt;="&amp;'Daily Pork Products Stocks'!A455+1.25,TransfersEntries!$D:$D,"3535")</f>
        <v>0</v>
      </c>
      <c r="O455" s="44">
        <f>SUMIFS(TransfersEntries!$F:$F,TransfersEntries!$B:$B,INDEX(ItemTable!$A:$A,MATCH('Daily Pork Products Stocks'!B455,ItemTable!$B:$B,0)),TransfersEntries!$L:$L,"&gt;="&amp;'Daily Pork Products Stocks'!A455+0.25,TransfersEntries!$L:$L,"&lt;="&amp;'Daily Pork Products Stocks'!A455+1.25,TransfersEntries!$D:$D,"3600")</f>
        <v>0</v>
      </c>
      <c r="P455" s="44">
        <f t="shared" ref="P455:P465" si="114">D455+F455+G455-SUM(H455:O455)</f>
        <v>0</v>
      </c>
      <c r="Q455" s="44">
        <f t="shared" ref="Q455:Q465" si="115">E455+F455+G455-SUM(H455:O455)</f>
        <v>0</v>
      </c>
      <c r="R455" s="148"/>
      <c r="S455" s="148"/>
      <c r="T455" s="44">
        <f t="shared" ref="T455:T465" si="116">R455+S455</f>
        <v>0</v>
      </c>
      <c r="U455" s="44">
        <f t="shared" ref="U455:U465" si="117">T455-P455</f>
        <v>0</v>
      </c>
      <c r="V455" s="44">
        <f t="shared" ref="V455:V465" si="118">T455-Q455</f>
        <v>0</v>
      </c>
      <c r="W455" s="51" t="str">
        <f t="shared" si="112"/>
        <v>Inactive</v>
      </c>
      <c r="X455" s="44"/>
    </row>
    <row r="456" spans="1:24" ht="15" hidden="1" customHeight="1" x14ac:dyDescent="0.25">
      <c r="A456" s="42" t="e">
        <v>#VALUE!</v>
      </c>
      <c r="B456" s="43" t="s">
        <v>14</v>
      </c>
      <c r="C456" s="43" t="s">
        <v>15</v>
      </c>
      <c r="D456" s="142"/>
      <c r="E456" s="44">
        <f t="shared" si="113"/>
        <v>0</v>
      </c>
      <c r="F456" s="44">
        <f>SUMIFS(ProductionLines!$H:$H,ProductionLines!$C:$C,'Daily Pork Products Stocks'!$B456,ProductionLines!$K:$K,'Daily Pork Products Stocks'!$A456,ProductionLines!$E:$E,"&lt;&gt;Intake")</f>
        <v>0</v>
      </c>
      <c r="G456" s="57"/>
      <c r="H456" s="44">
        <f>SUMIFS(ProductionLines!$H:$H,ProductionLines!$C:$C,'Daily Pork Products Stocks'!$B456,ProductionLines!$K:$K,'Daily Pork Products Stocks'!$A456,ProductionLines!$E:$E,"Intake")</f>
        <v>0</v>
      </c>
      <c r="I456" s="148"/>
      <c r="J456" s="148"/>
      <c r="K456" s="148"/>
      <c r="L456" s="152"/>
      <c r="M456" s="44">
        <f>SUMIFS(TransfersEntries!$F:$F,TransfersEntries!$B:$B,$B456,TransfersEntries!$L:$L,"&gt;="&amp;'Daily Pork Products Stocks'!A456+0.25,TransfersEntries!$L:$L,"&lt;="&amp;'Daily Pork Products Stocks'!A456+1.25,TransfersEntries!$D:$D,"2055")</f>
        <v>0</v>
      </c>
      <c r="N456" s="44">
        <f>SUMIFS(TransfersEntries!$F:$F,TransfersEntries!$B:$B,INDEX(ItemTable!$A:$A,MATCH('Daily Pork Products Stocks'!B456,ItemTable!$B:$B,0)),TransfersEntries!$L:$L,"&gt;="&amp;'Daily Pork Products Stocks'!A456+0.25,TransfersEntries!$L:$L,"&lt;="&amp;'Daily Pork Products Stocks'!A456+1.25,TransfersEntries!$D:$D,"3535")</f>
        <v>0</v>
      </c>
      <c r="O456" s="44">
        <f>SUMIFS(TransfersEntries!$F:$F,TransfersEntries!$B:$B,INDEX(ItemTable!$A:$A,MATCH('Daily Pork Products Stocks'!B456,ItemTable!$B:$B,0)),TransfersEntries!$L:$L,"&gt;="&amp;'Daily Pork Products Stocks'!A456+0.25,TransfersEntries!$L:$L,"&lt;="&amp;'Daily Pork Products Stocks'!A456+1.25,TransfersEntries!$D:$D,"3600")</f>
        <v>0</v>
      </c>
      <c r="P456" s="44">
        <f t="shared" si="114"/>
        <v>0</v>
      </c>
      <c r="Q456" s="44">
        <f t="shared" si="115"/>
        <v>0</v>
      </c>
      <c r="R456" s="148"/>
      <c r="S456" s="148"/>
      <c r="T456" s="44">
        <f t="shared" si="116"/>
        <v>0</v>
      </c>
      <c r="U456" s="44">
        <f t="shared" si="117"/>
        <v>0</v>
      </c>
      <c r="V456" s="44">
        <f t="shared" si="118"/>
        <v>0</v>
      </c>
      <c r="W456" s="51" t="str">
        <f t="shared" si="112"/>
        <v>Inactive</v>
      </c>
      <c r="X456" s="44"/>
    </row>
    <row r="457" spans="1:24" ht="15" hidden="1" customHeight="1" x14ac:dyDescent="0.25">
      <c r="A457" s="42" t="e">
        <v>#VALUE!</v>
      </c>
      <c r="B457" s="43" t="s">
        <v>16</v>
      </c>
      <c r="C457" s="43" t="s">
        <v>17</v>
      </c>
      <c r="D457" s="142"/>
      <c r="E457" s="44">
        <f t="shared" si="113"/>
        <v>0</v>
      </c>
      <c r="F457" s="44">
        <f>SUMIFS(ProductionLines!$H:$H,ProductionLines!$C:$C,'Daily Pork Products Stocks'!$B457,ProductionLines!$K:$K,'Daily Pork Products Stocks'!$A457,ProductionLines!$E:$E,"&lt;&gt;Intake")</f>
        <v>0</v>
      </c>
      <c r="G457" s="57"/>
      <c r="H457" s="44">
        <f>SUMIFS(ProductionLines!$H:$H,ProductionLines!$C:$C,'Daily Pork Products Stocks'!$B457,ProductionLines!$K:$K,'Daily Pork Products Stocks'!$A457,ProductionLines!$E:$E,"Intake")</f>
        <v>0</v>
      </c>
      <c r="I457" s="148"/>
      <c r="J457" s="148"/>
      <c r="K457" s="148"/>
      <c r="L457" s="152"/>
      <c r="M457" s="44">
        <f>SUMIFS(TransfersEntries!$F:$F,TransfersEntries!$B:$B,$B457,TransfersEntries!$L:$L,"&gt;="&amp;'Daily Pork Products Stocks'!A457+0.25,TransfersEntries!$L:$L,"&lt;="&amp;'Daily Pork Products Stocks'!A457+1.25,TransfersEntries!$D:$D,"2055")</f>
        <v>0</v>
      </c>
      <c r="N457" s="44">
        <f>SUMIFS(TransfersEntries!$F:$F,TransfersEntries!$B:$B,INDEX(ItemTable!$A:$A,MATCH('Daily Pork Products Stocks'!B457,ItemTable!$B:$B,0)),TransfersEntries!$L:$L,"&gt;="&amp;'Daily Pork Products Stocks'!A457+0.25,TransfersEntries!$L:$L,"&lt;="&amp;'Daily Pork Products Stocks'!A457+1.25,TransfersEntries!$D:$D,"3535")</f>
        <v>0</v>
      </c>
      <c r="O457" s="44">
        <f>SUMIFS(TransfersEntries!$F:$F,TransfersEntries!$B:$B,INDEX(ItemTable!$A:$A,MATCH('Daily Pork Products Stocks'!B457,ItemTable!$B:$B,0)),TransfersEntries!$L:$L,"&gt;="&amp;'Daily Pork Products Stocks'!A457+0.25,TransfersEntries!$L:$L,"&lt;="&amp;'Daily Pork Products Stocks'!A457+1.25,TransfersEntries!$D:$D,"3600")</f>
        <v>0</v>
      </c>
      <c r="P457" s="44">
        <f t="shared" si="114"/>
        <v>0</v>
      </c>
      <c r="Q457" s="44">
        <f t="shared" si="115"/>
        <v>0</v>
      </c>
      <c r="R457" s="148"/>
      <c r="S457" s="148"/>
      <c r="T457" s="44">
        <f t="shared" si="116"/>
        <v>0</v>
      </c>
      <c r="U457" s="44">
        <f t="shared" si="117"/>
        <v>0</v>
      </c>
      <c r="V457" s="44">
        <f t="shared" si="118"/>
        <v>0</v>
      </c>
      <c r="W457" s="51" t="str">
        <f t="shared" si="112"/>
        <v>Inactive</v>
      </c>
      <c r="X457" s="44"/>
    </row>
    <row r="458" spans="1:24" ht="15" hidden="1" customHeight="1" x14ac:dyDescent="0.25">
      <c r="A458" s="42" t="e">
        <v>#VALUE!</v>
      </c>
      <c r="B458" s="43" t="s">
        <v>18</v>
      </c>
      <c r="C458" s="43" t="s">
        <v>19</v>
      </c>
      <c r="D458" s="142"/>
      <c r="E458" s="44">
        <f t="shared" si="113"/>
        <v>0</v>
      </c>
      <c r="F458" s="44">
        <f>SUMIFS(ProductionLines!$H:$H,ProductionLines!$C:$C,'Daily Pork Products Stocks'!$B458,ProductionLines!$K:$K,'Daily Pork Products Stocks'!$A458,ProductionLines!$E:$E,"&lt;&gt;Intake")</f>
        <v>0</v>
      </c>
      <c r="G458" s="57"/>
      <c r="H458" s="44">
        <f>SUMIFS(ProductionLines!$H:$H,ProductionLines!$C:$C,'Daily Pork Products Stocks'!$B458,ProductionLines!$K:$K,'Daily Pork Products Stocks'!$A458,ProductionLines!$E:$E,"Intake")</f>
        <v>0</v>
      </c>
      <c r="I458" s="148"/>
      <c r="J458" s="148"/>
      <c r="K458" s="148"/>
      <c r="L458" s="152"/>
      <c r="M458" s="44">
        <f>SUMIFS(TransfersEntries!$F:$F,TransfersEntries!$B:$B,$B458,TransfersEntries!$L:$L,"&gt;="&amp;'Daily Pork Products Stocks'!A458+0.25,TransfersEntries!$L:$L,"&lt;="&amp;'Daily Pork Products Stocks'!A458+1.25,TransfersEntries!$D:$D,"2055")</f>
        <v>0</v>
      </c>
      <c r="N458" s="44">
        <f>SUMIFS(TransfersEntries!$F:$F,TransfersEntries!$B:$B,INDEX(ItemTable!$A:$A,MATCH('Daily Pork Products Stocks'!B458,ItemTable!$B:$B,0)),TransfersEntries!$L:$L,"&gt;="&amp;'Daily Pork Products Stocks'!A458+0.25,TransfersEntries!$L:$L,"&lt;="&amp;'Daily Pork Products Stocks'!A458+1.25,TransfersEntries!$D:$D,"3535")</f>
        <v>0</v>
      </c>
      <c r="O458" s="44">
        <f>SUMIFS(TransfersEntries!$F:$F,TransfersEntries!$B:$B,INDEX(ItemTable!$A:$A,MATCH('Daily Pork Products Stocks'!B458,ItemTable!$B:$B,0)),TransfersEntries!$L:$L,"&gt;="&amp;'Daily Pork Products Stocks'!A458+0.25,TransfersEntries!$L:$L,"&lt;="&amp;'Daily Pork Products Stocks'!A458+1.25,TransfersEntries!$D:$D,"3600")</f>
        <v>0</v>
      </c>
      <c r="P458" s="44">
        <f t="shared" si="114"/>
        <v>0</v>
      </c>
      <c r="Q458" s="44">
        <f t="shared" si="115"/>
        <v>0</v>
      </c>
      <c r="R458" s="148"/>
      <c r="S458" s="148"/>
      <c r="T458" s="44">
        <f t="shared" si="116"/>
        <v>0</v>
      </c>
      <c r="U458" s="44">
        <f t="shared" si="117"/>
        <v>0</v>
      </c>
      <c r="V458" s="44">
        <f t="shared" si="118"/>
        <v>0</v>
      </c>
      <c r="W458" s="51" t="str">
        <f t="shared" si="112"/>
        <v>Inactive</v>
      </c>
      <c r="X458" s="44"/>
    </row>
    <row r="459" spans="1:24" ht="15" hidden="1" customHeight="1" x14ac:dyDescent="0.25">
      <c r="A459" s="42" t="e">
        <v>#VALUE!</v>
      </c>
      <c r="B459" s="43" t="s">
        <v>20</v>
      </c>
      <c r="C459" s="43" t="s">
        <v>21</v>
      </c>
      <c r="D459" s="142"/>
      <c r="E459" s="44">
        <f t="shared" si="113"/>
        <v>0</v>
      </c>
      <c r="F459" s="44">
        <f>SUMIFS(ProductionLines!$H:$H,ProductionLines!$C:$C,'Daily Pork Products Stocks'!$B459,ProductionLines!$K:$K,'Daily Pork Products Stocks'!$A459,ProductionLines!$E:$E,"&lt;&gt;Intake")</f>
        <v>0</v>
      </c>
      <c r="G459" s="57"/>
      <c r="H459" s="44">
        <f>SUMIFS(ProductionLines!$H:$H,ProductionLines!$C:$C,'Daily Pork Products Stocks'!$B459,ProductionLines!$K:$K,'Daily Pork Products Stocks'!$A459,ProductionLines!$E:$E,"Intake")</f>
        <v>0</v>
      </c>
      <c r="I459" s="148"/>
      <c r="J459" s="148"/>
      <c r="K459" s="148"/>
      <c r="L459" s="152"/>
      <c r="M459" s="44">
        <f>SUMIFS(TransfersEntries!$F:$F,TransfersEntries!$B:$B,$B459,TransfersEntries!$L:$L,"&gt;="&amp;'Daily Pork Products Stocks'!A459+0.25,TransfersEntries!$L:$L,"&lt;="&amp;'Daily Pork Products Stocks'!A459+1.25,TransfersEntries!$D:$D,"2055")</f>
        <v>0</v>
      </c>
      <c r="N459" s="44">
        <f>SUMIFS(TransfersEntries!$F:$F,TransfersEntries!$B:$B,INDEX(ItemTable!$A:$A,MATCH('Daily Pork Products Stocks'!B459,ItemTable!$B:$B,0)),TransfersEntries!$L:$L,"&gt;="&amp;'Daily Pork Products Stocks'!A459+0.25,TransfersEntries!$L:$L,"&lt;="&amp;'Daily Pork Products Stocks'!A459+1.25,TransfersEntries!$D:$D,"3535")</f>
        <v>0</v>
      </c>
      <c r="O459" s="44">
        <f>SUMIFS(TransfersEntries!$F:$F,TransfersEntries!$B:$B,INDEX(ItemTable!$A:$A,MATCH('Daily Pork Products Stocks'!B459,ItemTable!$B:$B,0)),TransfersEntries!$L:$L,"&gt;="&amp;'Daily Pork Products Stocks'!A459+0.25,TransfersEntries!$L:$L,"&lt;="&amp;'Daily Pork Products Stocks'!A459+1.25,TransfersEntries!$D:$D,"3600")</f>
        <v>0</v>
      </c>
      <c r="P459" s="44">
        <f t="shared" si="114"/>
        <v>0</v>
      </c>
      <c r="Q459" s="44">
        <f t="shared" si="115"/>
        <v>0</v>
      </c>
      <c r="R459" s="148"/>
      <c r="S459" s="148"/>
      <c r="T459" s="44">
        <f t="shared" si="116"/>
        <v>0</v>
      </c>
      <c r="U459" s="44">
        <f t="shared" si="117"/>
        <v>0</v>
      </c>
      <c r="V459" s="44">
        <f t="shared" si="118"/>
        <v>0</v>
      </c>
      <c r="W459" s="51" t="str">
        <f t="shared" si="112"/>
        <v>Inactive</v>
      </c>
      <c r="X459" s="44"/>
    </row>
    <row r="460" spans="1:24" ht="15" hidden="1" customHeight="1" x14ac:dyDescent="0.25">
      <c r="A460" s="42" t="e">
        <v>#VALUE!</v>
      </c>
      <c r="B460" s="43" t="s">
        <v>22</v>
      </c>
      <c r="C460" s="43" t="s">
        <v>23</v>
      </c>
      <c r="D460" s="142"/>
      <c r="E460" s="44">
        <f t="shared" si="113"/>
        <v>0</v>
      </c>
      <c r="F460" s="44">
        <f>SUMIFS(ProductionLines!$H:$H,ProductionLines!$C:$C,'Daily Pork Products Stocks'!$B460,ProductionLines!$K:$K,'Daily Pork Products Stocks'!$A460,ProductionLines!$E:$E,"&lt;&gt;Intake")</f>
        <v>0</v>
      </c>
      <c r="G460" s="57"/>
      <c r="H460" s="44">
        <f>SUMIFS(ProductionLines!$H:$H,ProductionLines!$C:$C,'Daily Pork Products Stocks'!$B460,ProductionLines!$K:$K,'Daily Pork Products Stocks'!$A460,ProductionLines!$E:$E,"Intake")</f>
        <v>0</v>
      </c>
      <c r="I460" s="148"/>
      <c r="J460" s="148"/>
      <c r="K460" s="148"/>
      <c r="L460" s="152"/>
      <c r="M460" s="44">
        <f>SUMIFS(TransfersEntries!$F:$F,TransfersEntries!$B:$B,$B460,TransfersEntries!$L:$L,"&gt;="&amp;'Daily Pork Products Stocks'!A460+0.25,TransfersEntries!$L:$L,"&lt;="&amp;'Daily Pork Products Stocks'!A460+1.25,TransfersEntries!$D:$D,"2055")</f>
        <v>0</v>
      </c>
      <c r="N460" s="44">
        <f>SUMIFS(TransfersEntries!$F:$F,TransfersEntries!$B:$B,INDEX(ItemTable!$A:$A,MATCH('Daily Pork Products Stocks'!B460,ItemTable!$B:$B,0)),TransfersEntries!$L:$L,"&gt;="&amp;'Daily Pork Products Stocks'!A460+0.25,TransfersEntries!$L:$L,"&lt;="&amp;'Daily Pork Products Stocks'!A460+1.25,TransfersEntries!$D:$D,"3535")</f>
        <v>0</v>
      </c>
      <c r="O460" s="44">
        <f>SUMIFS(TransfersEntries!$F:$F,TransfersEntries!$B:$B,INDEX(ItemTable!$A:$A,MATCH('Daily Pork Products Stocks'!B460,ItemTable!$B:$B,0)),TransfersEntries!$L:$L,"&gt;="&amp;'Daily Pork Products Stocks'!A460+0.25,TransfersEntries!$L:$L,"&lt;="&amp;'Daily Pork Products Stocks'!A460+1.25,TransfersEntries!$D:$D,"3600")</f>
        <v>0</v>
      </c>
      <c r="P460" s="44">
        <f t="shared" si="114"/>
        <v>0</v>
      </c>
      <c r="Q460" s="44">
        <f t="shared" si="115"/>
        <v>0</v>
      </c>
      <c r="R460" s="148"/>
      <c r="S460" s="148"/>
      <c r="T460" s="44">
        <f t="shared" si="116"/>
        <v>0</v>
      </c>
      <c r="U460" s="44">
        <f t="shared" si="117"/>
        <v>0</v>
      </c>
      <c r="V460" s="44">
        <f t="shared" si="118"/>
        <v>0</v>
      </c>
      <c r="W460" s="51" t="str">
        <f t="shared" si="112"/>
        <v>Inactive</v>
      </c>
      <c r="X460" s="44"/>
    </row>
    <row r="461" spans="1:24" ht="15" hidden="1" customHeight="1" x14ac:dyDescent="0.25">
      <c r="A461" s="42" t="e">
        <v>#VALUE!</v>
      </c>
      <c r="B461" s="43" t="s">
        <v>32</v>
      </c>
      <c r="C461" s="43" t="s">
        <v>33</v>
      </c>
      <c r="D461" s="142"/>
      <c r="E461" s="44">
        <f t="shared" si="113"/>
        <v>0</v>
      </c>
      <c r="F461" s="44">
        <f>SUMIFS(ProductionLines!$H:$H,ProductionLines!$C:$C,'Daily Pork Products Stocks'!$B461,ProductionLines!$K:$K,'Daily Pork Products Stocks'!$A461,ProductionLines!$E:$E,"&lt;&gt;Intake")</f>
        <v>0</v>
      </c>
      <c r="G461" s="57"/>
      <c r="H461" s="44">
        <f>SUMIFS(ProductionLines!$H:$H,ProductionLines!$C:$C,'Daily Pork Products Stocks'!$B461,ProductionLines!$K:$K,'Daily Pork Products Stocks'!$A461,ProductionLines!$E:$E,"Intake")</f>
        <v>0</v>
      </c>
      <c r="I461" s="148"/>
      <c r="J461" s="148"/>
      <c r="K461" s="148"/>
      <c r="L461" s="152"/>
      <c r="M461" s="44">
        <f>SUMIFS(TransfersEntries!$F:$F,TransfersEntries!$B:$B,$B461,TransfersEntries!$L:$L,"&gt;="&amp;'Daily Pork Products Stocks'!A461+0.25,TransfersEntries!$L:$L,"&lt;="&amp;'Daily Pork Products Stocks'!A461+1.25,TransfersEntries!$D:$D,"2055")</f>
        <v>0</v>
      </c>
      <c r="N461" s="44">
        <f>SUMIFS(TransfersEntries!$F:$F,TransfersEntries!$B:$B,INDEX(ItemTable!$A:$A,MATCH('Daily Pork Products Stocks'!B461,ItemTable!$B:$B,0)),TransfersEntries!$L:$L,"&gt;="&amp;'Daily Pork Products Stocks'!A461+0.25,TransfersEntries!$L:$L,"&lt;="&amp;'Daily Pork Products Stocks'!A461+1.25,TransfersEntries!$D:$D,"3535")</f>
        <v>0</v>
      </c>
      <c r="O461" s="44">
        <f>SUMIFS(TransfersEntries!$F:$F,TransfersEntries!$B:$B,INDEX(ItemTable!$A:$A,MATCH('Daily Pork Products Stocks'!B461,ItemTable!$B:$B,0)),TransfersEntries!$L:$L,"&gt;="&amp;'Daily Pork Products Stocks'!A461+0.25,TransfersEntries!$L:$L,"&lt;="&amp;'Daily Pork Products Stocks'!A461+1.25,TransfersEntries!$D:$D,"3600")</f>
        <v>0</v>
      </c>
      <c r="P461" s="44">
        <f t="shared" si="114"/>
        <v>0</v>
      </c>
      <c r="Q461" s="44">
        <f t="shared" si="115"/>
        <v>0</v>
      </c>
      <c r="R461" s="148"/>
      <c r="S461" s="148"/>
      <c r="T461" s="44">
        <f t="shared" si="116"/>
        <v>0</v>
      </c>
      <c r="U461" s="44">
        <f t="shared" si="117"/>
        <v>0</v>
      </c>
      <c r="V461" s="44">
        <f t="shared" si="118"/>
        <v>0</v>
      </c>
      <c r="W461" s="51" t="str">
        <f t="shared" si="112"/>
        <v>Inactive</v>
      </c>
      <c r="X461" s="44"/>
    </row>
    <row r="462" spans="1:24" ht="15" hidden="1" customHeight="1" x14ac:dyDescent="0.25">
      <c r="A462" s="42" t="e">
        <v>#VALUE!</v>
      </c>
      <c r="B462" s="43" t="s">
        <v>34</v>
      </c>
      <c r="C462" s="43" t="s">
        <v>35</v>
      </c>
      <c r="D462" s="142"/>
      <c r="E462" s="44">
        <f t="shared" si="113"/>
        <v>0</v>
      </c>
      <c r="F462" s="44">
        <f>SUMIFS(ProductionLines!$H:$H,ProductionLines!$C:$C,'Daily Pork Products Stocks'!$B462,ProductionLines!$K:$K,'Daily Pork Products Stocks'!$A462,ProductionLines!$E:$E,"&lt;&gt;Intake")</f>
        <v>0</v>
      </c>
      <c r="G462" s="57"/>
      <c r="H462" s="44">
        <f>SUMIFS(ProductionLines!$H:$H,ProductionLines!$C:$C,'Daily Pork Products Stocks'!$B462,ProductionLines!$K:$K,'Daily Pork Products Stocks'!$A462,ProductionLines!$E:$E,"Intake")</f>
        <v>0</v>
      </c>
      <c r="I462" s="148"/>
      <c r="J462" s="148"/>
      <c r="K462" s="148"/>
      <c r="L462" s="152"/>
      <c r="M462" s="44">
        <f>SUMIFS(TransfersEntries!$F:$F,TransfersEntries!$B:$B,$B462,TransfersEntries!$L:$L,"&gt;="&amp;'Daily Pork Products Stocks'!A462+0.25,TransfersEntries!$L:$L,"&lt;="&amp;'Daily Pork Products Stocks'!A462+1.25,TransfersEntries!$D:$D,"2055")</f>
        <v>0</v>
      </c>
      <c r="N462" s="44">
        <f>SUMIFS(TransfersEntries!$F:$F,TransfersEntries!$B:$B,INDEX(ItemTable!$A:$A,MATCH('Daily Pork Products Stocks'!B462,ItemTable!$B:$B,0)),TransfersEntries!$L:$L,"&gt;="&amp;'Daily Pork Products Stocks'!A462+0.25,TransfersEntries!$L:$L,"&lt;="&amp;'Daily Pork Products Stocks'!A462+1.25,TransfersEntries!$D:$D,"3535")</f>
        <v>0</v>
      </c>
      <c r="O462" s="44">
        <f>SUMIFS(TransfersEntries!$F:$F,TransfersEntries!$B:$B,INDEX(ItemTable!$A:$A,MATCH('Daily Pork Products Stocks'!B462,ItemTable!$B:$B,0)),TransfersEntries!$L:$L,"&gt;="&amp;'Daily Pork Products Stocks'!A462+0.25,TransfersEntries!$L:$L,"&lt;="&amp;'Daily Pork Products Stocks'!A462+1.25,TransfersEntries!$D:$D,"3600")</f>
        <v>0</v>
      </c>
      <c r="P462" s="44">
        <f t="shared" si="114"/>
        <v>0</v>
      </c>
      <c r="Q462" s="44">
        <f t="shared" si="115"/>
        <v>0</v>
      </c>
      <c r="R462" s="148"/>
      <c r="S462" s="148"/>
      <c r="T462" s="44">
        <f t="shared" si="116"/>
        <v>0</v>
      </c>
      <c r="U462" s="44">
        <f t="shared" si="117"/>
        <v>0</v>
      </c>
      <c r="V462" s="44">
        <f t="shared" si="118"/>
        <v>0</v>
      </c>
      <c r="W462" s="51" t="str">
        <f t="shared" si="112"/>
        <v>Inactive</v>
      </c>
      <c r="X462" s="44"/>
    </row>
    <row r="463" spans="1:24" ht="15" hidden="1" customHeight="1" x14ac:dyDescent="0.25">
      <c r="A463" s="42" t="e">
        <v>#VALUE!</v>
      </c>
      <c r="B463" s="43" t="s">
        <v>38</v>
      </c>
      <c r="C463" s="43" t="s">
        <v>39</v>
      </c>
      <c r="D463" s="142"/>
      <c r="E463" s="44">
        <f t="shared" si="113"/>
        <v>0</v>
      </c>
      <c r="F463" s="44">
        <f>SUMIFS(ProductionLines!$H:$H,ProductionLines!$C:$C,'Daily Pork Products Stocks'!$B463,ProductionLines!$K:$K,'Daily Pork Products Stocks'!$A463,ProductionLines!$E:$E,"&lt;&gt;Intake")</f>
        <v>0</v>
      </c>
      <c r="G463" s="57"/>
      <c r="H463" s="44">
        <f>SUMIFS(ProductionLines!$H:$H,ProductionLines!$C:$C,'Daily Pork Products Stocks'!$B463,ProductionLines!$K:$K,'Daily Pork Products Stocks'!$A463,ProductionLines!$E:$E,"Intake")</f>
        <v>0</v>
      </c>
      <c r="I463" s="148"/>
      <c r="J463" s="148"/>
      <c r="K463" s="148"/>
      <c r="L463" s="152"/>
      <c r="M463" s="44">
        <f>SUMIFS(TransfersEntries!$F:$F,TransfersEntries!$B:$B,$B463,TransfersEntries!$L:$L,"&gt;="&amp;'Daily Pork Products Stocks'!A463+0.25,TransfersEntries!$L:$L,"&lt;="&amp;'Daily Pork Products Stocks'!A463+1.25,TransfersEntries!$D:$D,"2055")</f>
        <v>0</v>
      </c>
      <c r="N463" s="44">
        <f>SUMIFS(TransfersEntries!$F:$F,TransfersEntries!$B:$B,INDEX(ItemTable!$A:$A,MATCH('Daily Pork Products Stocks'!B463,ItemTable!$B:$B,0)),TransfersEntries!$L:$L,"&gt;="&amp;'Daily Pork Products Stocks'!A463+0.25,TransfersEntries!$L:$L,"&lt;="&amp;'Daily Pork Products Stocks'!A463+1.25,TransfersEntries!$D:$D,"3535")</f>
        <v>0</v>
      </c>
      <c r="O463" s="44">
        <f>SUMIFS(TransfersEntries!$F:$F,TransfersEntries!$B:$B,INDEX(ItemTable!$A:$A,MATCH('Daily Pork Products Stocks'!B463,ItemTable!$B:$B,0)),TransfersEntries!$L:$L,"&gt;="&amp;'Daily Pork Products Stocks'!A463+0.25,TransfersEntries!$L:$L,"&lt;="&amp;'Daily Pork Products Stocks'!A463+1.25,TransfersEntries!$D:$D,"3600")</f>
        <v>0</v>
      </c>
      <c r="P463" s="44">
        <f t="shared" si="114"/>
        <v>0</v>
      </c>
      <c r="Q463" s="44">
        <f t="shared" si="115"/>
        <v>0</v>
      </c>
      <c r="R463" s="148"/>
      <c r="S463" s="148"/>
      <c r="T463" s="44">
        <f t="shared" si="116"/>
        <v>0</v>
      </c>
      <c r="U463" s="44">
        <f t="shared" si="117"/>
        <v>0</v>
      </c>
      <c r="V463" s="44">
        <f t="shared" si="118"/>
        <v>0</v>
      </c>
      <c r="W463" s="51" t="str">
        <f t="shared" si="112"/>
        <v>Inactive</v>
      </c>
      <c r="X463" s="44"/>
    </row>
    <row r="464" spans="1:24" ht="15" hidden="1" customHeight="1" x14ac:dyDescent="0.25">
      <c r="A464" s="42" t="e">
        <v>#VALUE!</v>
      </c>
      <c r="B464" s="43" t="s">
        <v>40</v>
      </c>
      <c r="C464" s="43" t="s">
        <v>41</v>
      </c>
      <c r="D464" s="142"/>
      <c r="E464" s="44">
        <f t="shared" si="113"/>
        <v>0</v>
      </c>
      <c r="F464" s="44">
        <f>SUMIFS(ProductionLines!$H:$H,ProductionLines!$C:$C,'Daily Pork Products Stocks'!$B464,ProductionLines!$K:$K,'Daily Pork Products Stocks'!$A464,ProductionLines!$E:$E,"&lt;&gt;Intake")</f>
        <v>0</v>
      </c>
      <c r="G464" s="57"/>
      <c r="H464" s="44">
        <f>SUMIFS(ProductionLines!$H:$H,ProductionLines!$C:$C,'Daily Pork Products Stocks'!$B464,ProductionLines!$K:$K,'Daily Pork Products Stocks'!$A464,ProductionLines!$E:$E,"Intake")</f>
        <v>0</v>
      </c>
      <c r="I464" s="148"/>
      <c r="J464" s="148"/>
      <c r="K464" s="148"/>
      <c r="L464" s="152"/>
      <c r="M464" s="44">
        <f>SUMIFS(TransfersEntries!$F:$F,TransfersEntries!$B:$B,$B464,TransfersEntries!$L:$L,"&gt;="&amp;'Daily Pork Products Stocks'!A464+0.25,TransfersEntries!$L:$L,"&lt;="&amp;'Daily Pork Products Stocks'!A464+1.25,TransfersEntries!$D:$D,"2055")</f>
        <v>0</v>
      </c>
      <c r="N464" s="44">
        <f>SUMIFS(TransfersEntries!$F:$F,TransfersEntries!$B:$B,INDEX(ItemTable!$A:$A,MATCH('Daily Pork Products Stocks'!B464,ItemTable!$B:$B,0)),TransfersEntries!$L:$L,"&gt;="&amp;'Daily Pork Products Stocks'!A464+0.25,TransfersEntries!$L:$L,"&lt;="&amp;'Daily Pork Products Stocks'!A464+1.25,TransfersEntries!$D:$D,"3535")</f>
        <v>0</v>
      </c>
      <c r="O464" s="44">
        <f>SUMIFS(TransfersEntries!$F:$F,TransfersEntries!$B:$B,INDEX(ItemTable!$A:$A,MATCH('Daily Pork Products Stocks'!B464,ItemTable!$B:$B,0)),TransfersEntries!$L:$L,"&gt;="&amp;'Daily Pork Products Stocks'!A464+0.25,TransfersEntries!$L:$L,"&lt;="&amp;'Daily Pork Products Stocks'!A464+1.25,TransfersEntries!$D:$D,"3600")</f>
        <v>0</v>
      </c>
      <c r="P464" s="44">
        <f t="shared" si="114"/>
        <v>0</v>
      </c>
      <c r="Q464" s="44">
        <f t="shared" si="115"/>
        <v>0</v>
      </c>
      <c r="R464" s="148"/>
      <c r="S464" s="148"/>
      <c r="T464" s="44">
        <f t="shared" si="116"/>
        <v>0</v>
      </c>
      <c r="U464" s="44">
        <f t="shared" si="117"/>
        <v>0</v>
      </c>
      <c r="V464" s="44">
        <f t="shared" si="118"/>
        <v>0</v>
      </c>
      <c r="W464" s="51" t="str">
        <f t="shared" si="112"/>
        <v>Inactive</v>
      </c>
      <c r="X464" s="44"/>
    </row>
    <row r="465" spans="1:24" ht="15" hidden="1" customHeight="1" x14ac:dyDescent="0.25">
      <c r="A465" s="42" t="e">
        <v>#VALUE!</v>
      </c>
      <c r="B465" s="43" t="s">
        <v>42</v>
      </c>
      <c r="C465" s="43" t="s">
        <v>43</v>
      </c>
      <c r="D465" s="142"/>
      <c r="E465" s="44">
        <f t="shared" si="113"/>
        <v>0</v>
      </c>
      <c r="F465" s="44">
        <f>SUMIFS(ProductionLines!$H:$H,ProductionLines!$C:$C,'Daily Pork Products Stocks'!$B465,ProductionLines!$K:$K,'Daily Pork Products Stocks'!$A465,ProductionLines!$E:$E,"&lt;&gt;Intake")</f>
        <v>0</v>
      </c>
      <c r="G465" s="57"/>
      <c r="H465" s="44">
        <f>SUMIFS(ProductionLines!$H:$H,ProductionLines!$C:$C,'Daily Pork Products Stocks'!$B465,ProductionLines!$K:$K,'Daily Pork Products Stocks'!$A465,ProductionLines!$E:$E,"Intake")</f>
        <v>0</v>
      </c>
      <c r="I465" s="148"/>
      <c r="J465" s="148"/>
      <c r="K465" s="148"/>
      <c r="L465" s="152"/>
      <c r="M465" s="44">
        <f>SUMIFS(TransfersEntries!$F:$F,TransfersEntries!$B:$B,$B465,TransfersEntries!$L:$L,"&gt;="&amp;'Daily Pork Products Stocks'!A465+0.25,TransfersEntries!$L:$L,"&lt;="&amp;'Daily Pork Products Stocks'!A465+1.25,TransfersEntries!$D:$D,"2055")</f>
        <v>0</v>
      </c>
      <c r="N465" s="44">
        <f>SUMIFS(TransfersEntries!$F:$F,TransfersEntries!$B:$B,INDEX(ItemTable!$A:$A,MATCH('Daily Pork Products Stocks'!B465,ItemTable!$B:$B,0)),TransfersEntries!$L:$L,"&gt;="&amp;'Daily Pork Products Stocks'!A465+0.25,TransfersEntries!$L:$L,"&lt;="&amp;'Daily Pork Products Stocks'!A465+1.25,TransfersEntries!$D:$D,"3535")</f>
        <v>0</v>
      </c>
      <c r="O465" s="44">
        <f>SUMIFS(TransfersEntries!$F:$F,TransfersEntries!$B:$B,INDEX(ItemTable!$A:$A,MATCH('Daily Pork Products Stocks'!B465,ItemTable!$B:$B,0)),TransfersEntries!$L:$L,"&gt;="&amp;'Daily Pork Products Stocks'!A465+0.25,TransfersEntries!$L:$L,"&lt;="&amp;'Daily Pork Products Stocks'!A465+1.25,TransfersEntries!$D:$D,"3600")</f>
        <v>0</v>
      </c>
      <c r="P465" s="44">
        <f t="shared" si="114"/>
        <v>0</v>
      </c>
      <c r="Q465" s="44">
        <f t="shared" si="115"/>
        <v>0</v>
      </c>
      <c r="R465" s="148"/>
      <c r="S465" s="148"/>
      <c r="T465" s="44">
        <f t="shared" si="116"/>
        <v>0</v>
      </c>
      <c r="U465" s="44">
        <f t="shared" si="117"/>
        <v>0</v>
      </c>
      <c r="V465" s="44">
        <f t="shared" si="118"/>
        <v>0</v>
      </c>
      <c r="W465" s="51" t="str">
        <f t="shared" si="112"/>
        <v>Inactive</v>
      </c>
      <c r="X465" s="44"/>
    </row>
    <row r="466" spans="1:24" ht="15" hidden="1" customHeight="1" x14ac:dyDescent="0.25">
      <c r="A466" s="42" t="e">
        <v>#VALUE!</v>
      </c>
      <c r="B466" s="47" t="s">
        <v>55</v>
      </c>
      <c r="C466" s="47" t="s">
        <v>56</v>
      </c>
      <c r="D466" s="142"/>
      <c r="E466" s="44">
        <f>D466</f>
        <v>0</v>
      </c>
      <c r="F466" s="44">
        <f>SUMIFS(ProductionLines!$H:$H,ProductionLines!$C:$C,'Daily Pork Products Stocks'!$B466,ProductionLines!$K:$K,'Daily Pork Products Stocks'!$A466,ProductionLines!$E:$E,"&lt;&gt;Intake")</f>
        <v>0</v>
      </c>
      <c r="G466" s="57"/>
      <c r="H466" s="44">
        <f>SUMIFS(ProductionLines!$H:$H,ProductionLines!$C:$C,'Daily Pork Products Stocks'!$B466,ProductionLines!$K:$K,'Daily Pork Products Stocks'!$A466,ProductionLines!$E:$E,"Intake")</f>
        <v>0</v>
      </c>
      <c r="I466" s="148"/>
      <c r="J466" s="148"/>
      <c r="K466" s="148"/>
      <c r="L466" s="152"/>
      <c r="M466" s="44">
        <f>SUMIFS(TransfersEntries!$F:$F,TransfersEntries!$B:$B,$B466,TransfersEntries!$L:$L,"&gt;="&amp;'Daily Pork Products Stocks'!A466+0.25,TransfersEntries!$L:$L,"&lt;="&amp;'Daily Pork Products Stocks'!A466+1.25,TransfersEntries!$D:$D,"2055")</f>
        <v>0</v>
      </c>
      <c r="N466" s="44">
        <f>SUMIFS(TransfersEntries!$F:$F,TransfersEntries!$B:$B,INDEX(ItemTable!$A:$A,MATCH('Daily Pork Products Stocks'!B466,ItemTable!$B:$B,0)),TransfersEntries!$L:$L,"&gt;="&amp;'Daily Pork Products Stocks'!A466+0.25,TransfersEntries!$L:$L,"&lt;="&amp;'Daily Pork Products Stocks'!A466+1.25,TransfersEntries!$D:$D,"3535")</f>
        <v>0</v>
      </c>
      <c r="O466" s="44">
        <f>SUMIFS(TransfersEntries!$F:$F,TransfersEntries!$B:$B,INDEX(ItemTable!$A:$A,MATCH('Daily Pork Products Stocks'!B466,ItemTable!$B:$B,0)),TransfersEntries!$L:$L,"&gt;="&amp;'Daily Pork Products Stocks'!A466+0.25,TransfersEntries!$L:$L,"&lt;="&amp;'Daily Pork Products Stocks'!A466+1.25,TransfersEntries!$D:$D,"3600")</f>
        <v>0</v>
      </c>
      <c r="P466" s="44">
        <f>D466+F466+G466-SUM(H466:O466)</f>
        <v>0</v>
      </c>
      <c r="Q466" s="44">
        <f>E466+F466+G466-SUM(H466:O466)</f>
        <v>0</v>
      </c>
      <c r="R466" s="148"/>
      <c r="S466" s="148"/>
      <c r="T466" s="44">
        <f>R466+S466</f>
        <v>0</v>
      </c>
      <c r="U466" s="44">
        <f>T466-P466</f>
        <v>0</v>
      </c>
      <c r="V466" s="44">
        <f>T466-Q466</f>
        <v>0</v>
      </c>
      <c r="W466" s="51" t="str">
        <f>IF(SUM(ABS(D466),ABS(E466),ABS(F466),ABS(G466),ABS(H466),ABS(I466),ABS(J466),ABS(K466),ABS(L466),ABS(M466),ABS(N466),ABS(O466),ABS(P466),ABS(Q466),ABS(R466),ABS(S466),ABS(T466))=0,"Inactive","Active")</f>
        <v>Inactive</v>
      </c>
      <c r="X466" s="44"/>
    </row>
    <row r="467" spans="1:24" ht="15" hidden="1" customHeight="1" x14ac:dyDescent="0.25">
      <c r="A467" s="42" t="e">
        <v>#VALUE!</v>
      </c>
      <c r="B467" s="43" t="s">
        <v>78</v>
      </c>
      <c r="C467" s="43" t="s">
        <v>79</v>
      </c>
      <c r="D467" s="142"/>
      <c r="E467" s="44">
        <f t="shared" ref="E467:E470" si="119">D467</f>
        <v>0</v>
      </c>
      <c r="F467" s="44">
        <f>SUMIFS(ProductionLines!$H:$H,ProductionLines!$C:$C,'Daily Pork Products Stocks'!$B467,ProductionLines!$K:$K,'Daily Pork Products Stocks'!$A467,ProductionLines!$E:$E,"&lt;&gt;Intake")</f>
        <v>0</v>
      </c>
      <c r="G467" s="57"/>
      <c r="H467" s="44">
        <f>SUMIFS(ProductionLines!$H:$H,ProductionLines!$C:$C,'Daily Pork Products Stocks'!$B467,ProductionLines!$K:$K,'Daily Pork Products Stocks'!$A467,ProductionLines!$E:$E,"Intake")</f>
        <v>0</v>
      </c>
      <c r="I467" s="148"/>
      <c r="J467" s="148"/>
      <c r="K467" s="148"/>
      <c r="L467" s="152"/>
      <c r="M467" s="44">
        <f>SUMIFS(TransfersEntries!$F:$F,TransfersEntries!$B:$B,$B467,TransfersEntries!$L:$L,"&gt;="&amp;'Daily Pork Products Stocks'!A467+0.25,TransfersEntries!$L:$L,"&lt;="&amp;'Daily Pork Products Stocks'!A467+1.25,TransfersEntries!$D:$D,"2055")</f>
        <v>0</v>
      </c>
      <c r="N467" s="44">
        <f>SUMIFS(TransfersEntries!$F:$F,TransfersEntries!$B:$B,INDEX(ItemTable!$A:$A,MATCH('Daily Pork Products Stocks'!B467,ItemTable!$B:$B,0)),TransfersEntries!$L:$L,"&gt;="&amp;'Daily Pork Products Stocks'!A467+0.25,TransfersEntries!$L:$L,"&lt;="&amp;'Daily Pork Products Stocks'!A467+1.25,TransfersEntries!$D:$D,"3535")</f>
        <v>0</v>
      </c>
      <c r="O467" s="44">
        <f>SUMIFS(TransfersEntries!$F:$F,TransfersEntries!$B:$B,INDEX(ItemTable!$A:$A,MATCH('Daily Pork Products Stocks'!B467,ItemTable!$B:$B,0)),TransfersEntries!$L:$L,"&gt;="&amp;'Daily Pork Products Stocks'!A467+0.25,TransfersEntries!$L:$L,"&lt;="&amp;'Daily Pork Products Stocks'!A467+1.25,TransfersEntries!$D:$D,"3600")</f>
        <v>0</v>
      </c>
      <c r="P467" s="44">
        <f t="shared" ref="P467:P470" si="120">D467+F467+G467-SUM(H467:O467)</f>
        <v>0</v>
      </c>
      <c r="Q467" s="44">
        <f t="shared" ref="Q467:Q470" si="121">E467+F467+G467-SUM(H467:O467)</f>
        <v>0</v>
      </c>
      <c r="R467" s="148"/>
      <c r="S467" s="148"/>
      <c r="T467" s="44">
        <f t="shared" ref="T467:T470" si="122">R467+S467</f>
        <v>0</v>
      </c>
      <c r="U467" s="44">
        <f t="shared" ref="U467:U470" si="123">T467-P467</f>
        <v>0</v>
      </c>
      <c r="V467" s="44">
        <f t="shared" ref="V467:V470" si="124">T467-Q467</f>
        <v>0</v>
      </c>
      <c r="W467" s="51" t="str">
        <f t="shared" ref="W467:W470" si="125">IF(SUM(ABS(D467),ABS(E467),ABS(F467),ABS(G467),ABS(H467),ABS(I467),ABS(J467),ABS(K467),ABS(L467),ABS(M467),ABS(N467),ABS(O467),ABS(P467),ABS(Q467),ABS(R467),ABS(S467),ABS(T467))=0,"Inactive","Active")</f>
        <v>Inactive</v>
      </c>
      <c r="X467" s="44"/>
    </row>
    <row r="468" spans="1:24" ht="15" hidden="1" customHeight="1" x14ac:dyDescent="0.25">
      <c r="A468" s="42" t="e">
        <v>#VALUE!</v>
      </c>
      <c r="B468" s="45" t="s">
        <v>114</v>
      </c>
      <c r="C468" s="45" t="s">
        <v>115</v>
      </c>
      <c r="D468" s="142"/>
      <c r="E468" s="44">
        <f t="shared" si="119"/>
        <v>0</v>
      </c>
      <c r="F468" s="44">
        <f>SUMIFS(ProductionLines!$H:$H,ProductionLines!$C:$C,'Daily Pork Products Stocks'!$B468,ProductionLines!$K:$K,'Daily Pork Products Stocks'!$A468,ProductionLines!$E:$E,"&lt;&gt;Intake")</f>
        <v>0</v>
      </c>
      <c r="G468" s="57"/>
      <c r="H468" s="44">
        <f>SUMIFS(ProductionLines!$H:$H,ProductionLines!$C:$C,'Daily Pork Products Stocks'!$B468,ProductionLines!$K:$K,'Daily Pork Products Stocks'!$A468,ProductionLines!$E:$E,"Intake")</f>
        <v>0</v>
      </c>
      <c r="I468" s="148"/>
      <c r="J468" s="148"/>
      <c r="K468" s="148"/>
      <c r="L468" s="152"/>
      <c r="M468" s="44">
        <f>SUMIFS(TransfersEntries!$F:$F,TransfersEntries!$B:$B,$B468,TransfersEntries!$L:$L,"&gt;="&amp;'Daily Pork Products Stocks'!A468+0.25,TransfersEntries!$L:$L,"&lt;="&amp;'Daily Pork Products Stocks'!A468+1.25,TransfersEntries!$D:$D,"2055")</f>
        <v>0</v>
      </c>
      <c r="N468" s="44">
        <f>SUMIFS(TransfersEntries!$F:$F,TransfersEntries!$B:$B,INDEX(ItemTable!$A:$A,MATCH('Daily Pork Products Stocks'!B468,ItemTable!$B:$B,0)),TransfersEntries!$L:$L,"&gt;="&amp;'Daily Pork Products Stocks'!A468+0.25,TransfersEntries!$L:$L,"&lt;="&amp;'Daily Pork Products Stocks'!A468+1.25,TransfersEntries!$D:$D,"3535")</f>
        <v>0</v>
      </c>
      <c r="O468" s="44">
        <f>SUMIFS(TransfersEntries!$F:$F,TransfersEntries!$B:$B,INDEX(ItemTable!$A:$A,MATCH('Daily Pork Products Stocks'!B468,ItemTable!$B:$B,0)),TransfersEntries!$L:$L,"&gt;="&amp;'Daily Pork Products Stocks'!A468+0.25,TransfersEntries!$L:$L,"&lt;="&amp;'Daily Pork Products Stocks'!A468+1.25,TransfersEntries!$D:$D,"3600")</f>
        <v>0</v>
      </c>
      <c r="P468" s="44">
        <f t="shared" si="120"/>
        <v>0</v>
      </c>
      <c r="Q468" s="44">
        <f t="shared" si="121"/>
        <v>0</v>
      </c>
      <c r="R468" s="148"/>
      <c r="S468" s="148"/>
      <c r="T468" s="44">
        <f t="shared" si="122"/>
        <v>0</v>
      </c>
      <c r="U468" s="44">
        <f t="shared" si="123"/>
        <v>0</v>
      </c>
      <c r="V468" s="44">
        <f t="shared" si="124"/>
        <v>0</v>
      </c>
      <c r="W468" s="51" t="str">
        <f t="shared" si="125"/>
        <v>Inactive</v>
      </c>
      <c r="X468" s="44"/>
    </row>
    <row r="469" spans="1:24" ht="15" hidden="1" customHeight="1" x14ac:dyDescent="0.25">
      <c r="A469" s="42" t="e">
        <v>#VALUE!</v>
      </c>
      <c r="B469" s="45" t="s">
        <v>82</v>
      </c>
      <c r="C469" s="45" t="s">
        <v>83</v>
      </c>
      <c r="D469" s="142"/>
      <c r="E469" s="44">
        <f t="shared" si="119"/>
        <v>0</v>
      </c>
      <c r="F469" s="44">
        <f>SUMIFS(ProductionLines!$H:$H,ProductionLines!$C:$C,'Daily Pork Products Stocks'!$B469,ProductionLines!$K:$K,'Daily Pork Products Stocks'!$A469,ProductionLines!$E:$E,"&lt;&gt;Intake")</f>
        <v>0</v>
      </c>
      <c r="G469" s="57"/>
      <c r="H469" s="44">
        <f>SUMIFS(ProductionLines!$H:$H,ProductionLines!$C:$C,'Daily Pork Products Stocks'!$B469,ProductionLines!$K:$K,'Daily Pork Products Stocks'!$A469,ProductionLines!$E:$E,"Intake")</f>
        <v>0</v>
      </c>
      <c r="I469" s="148"/>
      <c r="J469" s="148"/>
      <c r="K469" s="148"/>
      <c r="L469" s="152"/>
      <c r="M469" s="44">
        <f>SUMIFS(TransfersEntries!$F:$F,TransfersEntries!$B:$B,$B469,TransfersEntries!$L:$L,"&gt;="&amp;'Daily Pork Products Stocks'!A469+0.25,TransfersEntries!$L:$L,"&lt;="&amp;'Daily Pork Products Stocks'!A469+1.25,TransfersEntries!$D:$D,"2055")</f>
        <v>0</v>
      </c>
      <c r="N469" s="44">
        <f>SUMIFS(TransfersEntries!$F:$F,TransfersEntries!$B:$B,INDEX(ItemTable!$A:$A,MATCH('Daily Pork Products Stocks'!B469,ItemTable!$B:$B,0)),TransfersEntries!$L:$L,"&gt;="&amp;'Daily Pork Products Stocks'!A469+0.25,TransfersEntries!$L:$L,"&lt;="&amp;'Daily Pork Products Stocks'!A469+1.25,TransfersEntries!$D:$D,"3535")</f>
        <v>0</v>
      </c>
      <c r="O469" s="44">
        <f>SUMIFS(TransfersEntries!$F:$F,TransfersEntries!$B:$B,INDEX(ItemTable!$A:$A,MATCH('Daily Pork Products Stocks'!B469,ItemTable!$B:$B,0)),TransfersEntries!$L:$L,"&gt;="&amp;'Daily Pork Products Stocks'!A469+0.25,TransfersEntries!$L:$L,"&lt;="&amp;'Daily Pork Products Stocks'!A469+1.25,TransfersEntries!$D:$D,"3600")</f>
        <v>0</v>
      </c>
      <c r="P469" s="44">
        <f t="shared" si="120"/>
        <v>0</v>
      </c>
      <c r="Q469" s="44">
        <f t="shared" si="121"/>
        <v>0</v>
      </c>
      <c r="R469" s="148"/>
      <c r="S469" s="148"/>
      <c r="T469" s="44">
        <f t="shared" si="122"/>
        <v>0</v>
      </c>
      <c r="U469" s="44">
        <f t="shared" si="123"/>
        <v>0</v>
      </c>
      <c r="V469" s="44">
        <f t="shared" si="124"/>
        <v>0</v>
      </c>
      <c r="W469" s="51" t="str">
        <f t="shared" si="125"/>
        <v>Inactive</v>
      </c>
      <c r="X469" s="44"/>
    </row>
    <row r="470" spans="1:24" ht="15" hidden="1" customHeight="1" x14ac:dyDescent="0.25">
      <c r="A470" s="42" t="e">
        <v>#VALUE!</v>
      </c>
      <c r="B470" s="47" t="s">
        <v>53</v>
      </c>
      <c r="C470" s="47" t="s">
        <v>54</v>
      </c>
      <c r="D470" s="142"/>
      <c r="E470" s="44">
        <f t="shared" si="119"/>
        <v>0</v>
      </c>
      <c r="F470" s="44">
        <f>SUMIFS(ProductionLines!$H:$H,ProductionLines!$C:$C,'Daily Pork Products Stocks'!$B470,ProductionLines!$K:$K,'Daily Pork Products Stocks'!$A470,ProductionLines!$E:$E,"&lt;&gt;Intake")</f>
        <v>0</v>
      </c>
      <c r="G470" s="57"/>
      <c r="H470" s="44">
        <f>SUMIFS(ProductionLines!$H:$H,ProductionLines!$C:$C,'Daily Pork Products Stocks'!$B470,ProductionLines!$K:$K,'Daily Pork Products Stocks'!$A470,ProductionLines!$E:$E,"Intake")</f>
        <v>0</v>
      </c>
      <c r="I470" s="148"/>
      <c r="J470" s="148"/>
      <c r="K470" s="148"/>
      <c r="L470" s="152"/>
      <c r="M470" s="44">
        <f>SUMIFS(TransfersEntries!$F:$F,TransfersEntries!$B:$B,$B470,TransfersEntries!$L:$L,"&gt;="&amp;'Daily Pork Products Stocks'!A470+0.25,TransfersEntries!$L:$L,"&lt;="&amp;'Daily Pork Products Stocks'!A470+1.25,TransfersEntries!$D:$D,"2055")</f>
        <v>0</v>
      </c>
      <c r="N470" s="44">
        <f>SUMIFS(TransfersEntries!$F:$F,TransfersEntries!$B:$B,INDEX(ItemTable!$A:$A,MATCH('Daily Pork Products Stocks'!B470,ItemTable!$B:$B,0)),TransfersEntries!$L:$L,"&gt;="&amp;'Daily Pork Products Stocks'!A470+0.25,TransfersEntries!$L:$L,"&lt;="&amp;'Daily Pork Products Stocks'!A470+1.25,TransfersEntries!$D:$D,"3535")</f>
        <v>0</v>
      </c>
      <c r="O470" s="44">
        <f>SUMIFS(TransfersEntries!$F:$F,TransfersEntries!$B:$B,INDEX(ItemTable!$A:$A,MATCH('Daily Pork Products Stocks'!B470,ItemTable!$B:$B,0)),TransfersEntries!$L:$L,"&gt;="&amp;'Daily Pork Products Stocks'!A470+0.25,TransfersEntries!$L:$L,"&lt;="&amp;'Daily Pork Products Stocks'!A470+1.25,TransfersEntries!$D:$D,"3600")</f>
        <v>0</v>
      </c>
      <c r="P470" s="44">
        <f t="shared" si="120"/>
        <v>0</v>
      </c>
      <c r="Q470" s="44">
        <f t="shared" si="121"/>
        <v>0</v>
      </c>
      <c r="R470" s="148"/>
      <c r="S470" s="148"/>
      <c r="T470" s="44">
        <f t="shared" si="122"/>
        <v>0</v>
      </c>
      <c r="U470" s="44">
        <f t="shared" si="123"/>
        <v>0</v>
      </c>
      <c r="V470" s="44">
        <f t="shared" si="124"/>
        <v>0</v>
      </c>
      <c r="W470" s="51" t="str">
        <f t="shared" si="125"/>
        <v>Inactive</v>
      </c>
      <c r="X470" s="44"/>
    </row>
    <row r="471" spans="1:24" ht="15" hidden="1" customHeight="1" x14ac:dyDescent="0.25">
      <c r="A471" s="42" t="e">
        <v>#VALUE!</v>
      </c>
      <c r="B471" s="47" t="s">
        <v>1534</v>
      </c>
      <c r="C471" s="47" t="s">
        <v>1535</v>
      </c>
      <c r="D471" s="142"/>
      <c r="E471" s="44">
        <f>D471</f>
        <v>0</v>
      </c>
      <c r="F471" s="44">
        <f>SUMIFS(ProductionLines!$H:$H,ProductionLines!$C:$C,'Daily Pork Products Stocks'!$B471,ProductionLines!$K:$K,'Daily Pork Products Stocks'!$A471,ProductionLines!$E:$E,"&lt;&gt;Intake")</f>
        <v>0</v>
      </c>
      <c r="G471" s="57"/>
      <c r="H471" s="44">
        <f>SUMIFS(ProductionLines!$H:$H,ProductionLines!$C:$C,'Daily Pork Products Stocks'!$B471,ProductionLines!$K:$K,'Daily Pork Products Stocks'!$A471,ProductionLines!$E:$E,"Intake")</f>
        <v>0</v>
      </c>
      <c r="I471" s="148"/>
      <c r="J471" s="148"/>
      <c r="K471" s="148"/>
      <c r="L471" s="152"/>
      <c r="M471" s="44">
        <f>SUMIFS(TransfersEntries!$F:$F,TransfersEntries!$B:$B,$B471,TransfersEntries!$L:$L,"&gt;="&amp;'Daily Pork Products Stocks'!A471+0.25,TransfersEntries!$L:$L,"&lt;="&amp;'Daily Pork Products Stocks'!A471+1.25,TransfersEntries!$D:$D,"2055")</f>
        <v>0</v>
      </c>
      <c r="N471" s="44">
        <f>SUMIFS(TransfersEntries!$F:$F,TransfersEntries!$B:$B,INDEX(ItemTable!$A:$A,MATCH('Daily Pork Products Stocks'!B471,ItemTable!$B:$B,0)),TransfersEntries!$L:$L,"&gt;="&amp;'Daily Pork Products Stocks'!A471+0.25,TransfersEntries!$L:$L,"&lt;="&amp;'Daily Pork Products Stocks'!A471+1.25,TransfersEntries!$D:$D,"3535")</f>
        <v>0</v>
      </c>
      <c r="O471" s="44">
        <f>SUMIFS(TransfersEntries!$F:$F,TransfersEntries!$B:$B,INDEX(ItemTable!$A:$A,MATCH('Daily Pork Products Stocks'!B471,ItemTable!$B:$B,0)),TransfersEntries!$L:$L,"&gt;="&amp;'Daily Pork Products Stocks'!A471+0.25,TransfersEntries!$L:$L,"&lt;="&amp;'Daily Pork Products Stocks'!A471+1.25,TransfersEntries!$D:$D,"3600")</f>
        <v>0</v>
      </c>
      <c r="P471" s="44">
        <f>D471+F471+G471-SUM(H471:O471)</f>
        <v>0</v>
      </c>
      <c r="Q471" s="44">
        <f>E471+F471+G471-SUM(H471:O471)</f>
        <v>0</v>
      </c>
      <c r="R471" s="148"/>
      <c r="S471" s="148"/>
      <c r="T471" s="44">
        <f>R471+S471</f>
        <v>0</v>
      </c>
      <c r="U471" s="44">
        <f>T471-P471</f>
        <v>0</v>
      </c>
      <c r="V471" s="44">
        <f>T471-Q471</f>
        <v>0</v>
      </c>
      <c r="W471" s="51" t="str">
        <f>IF(SUM(ABS(D471),ABS(E471),ABS(F471),ABS(G471),ABS(H471),ABS(I471),ABS(J471),ABS(K471),ABS(L471),ABS(M471),ABS(N471),ABS(O471),ABS(P471),ABS(Q471),ABS(R471),ABS(S471),ABS(T471))=0,"Inactive","Active")</f>
        <v>Inactive</v>
      </c>
      <c r="X471" s="44"/>
    </row>
    <row r="472" spans="1:24" ht="15" hidden="1" customHeight="1" x14ac:dyDescent="0.25">
      <c r="A472" s="42" t="e">
        <v>#VALUE!</v>
      </c>
      <c r="B472" s="45" t="s">
        <v>125</v>
      </c>
      <c r="C472" s="45" t="s">
        <v>1161</v>
      </c>
      <c r="D472" s="142"/>
      <c r="E472" s="44">
        <f t="shared" ref="E472:E519" si="126">D472</f>
        <v>0</v>
      </c>
      <c r="F472" s="44">
        <f>SUMIFS(ProductionLines!$H:$H,ProductionLines!$C:$C,'Daily Pork Products Stocks'!$B472,ProductionLines!$K:$K,'Daily Pork Products Stocks'!$A472,ProductionLines!$E:$E,"&lt;&gt;Intake")</f>
        <v>0</v>
      </c>
      <c r="G472" s="57"/>
      <c r="H472" s="44">
        <f>SUMIFS(ProductionLines!$H:$H,ProductionLines!$C:$C,'Daily Pork Products Stocks'!$B472,ProductionLines!$K:$K,'Daily Pork Products Stocks'!$A472,ProductionLines!$E:$E,"Intake")</f>
        <v>0</v>
      </c>
      <c r="I472" s="148"/>
      <c r="J472" s="148"/>
      <c r="K472" s="148"/>
      <c r="L472" s="152"/>
      <c r="M472" s="44">
        <f>SUMIFS(TransfersEntries!$F:$F,TransfersEntries!$B:$B,$B472,TransfersEntries!$L:$L,"&gt;="&amp;'Daily Pork Products Stocks'!A472+0.25,TransfersEntries!$L:$L,"&lt;="&amp;'Daily Pork Products Stocks'!A472+1.25,TransfersEntries!$D:$D,"2055")</f>
        <v>0</v>
      </c>
      <c r="N472" s="44">
        <f>SUMIFS(TransfersEntries!$F:$F,TransfersEntries!$B:$B,INDEX(ItemTable!$A:$A,MATCH('Daily Pork Products Stocks'!B472,ItemTable!$B:$B,0)),TransfersEntries!$L:$L,"&gt;="&amp;'Daily Pork Products Stocks'!A472+0.25,TransfersEntries!$L:$L,"&lt;="&amp;'Daily Pork Products Stocks'!A472+1.25,TransfersEntries!$D:$D,"3535")</f>
        <v>0</v>
      </c>
      <c r="O472" s="44">
        <f>SUMIFS(TransfersEntries!$F:$F,TransfersEntries!$B:$B,INDEX(ItemTable!$A:$A,MATCH('Daily Pork Products Stocks'!B472,ItemTable!$B:$B,0)),TransfersEntries!$L:$L,"&gt;="&amp;'Daily Pork Products Stocks'!A472+0.25,TransfersEntries!$L:$L,"&lt;="&amp;'Daily Pork Products Stocks'!A472+1.25,TransfersEntries!$D:$D,"3600")</f>
        <v>0</v>
      </c>
      <c r="P472" s="44">
        <f t="shared" ref="P472:P519" si="127">D472+F472+G472-SUM(H472:O472)</f>
        <v>0</v>
      </c>
      <c r="Q472" s="44">
        <f t="shared" ref="Q472:Q519" si="128">E472+F472+G472-SUM(H472:O472)</f>
        <v>0</v>
      </c>
      <c r="R472" s="148"/>
      <c r="S472" s="148"/>
      <c r="T472" s="44">
        <f t="shared" ref="T472:T519" si="129">R472+S472</f>
        <v>0</v>
      </c>
      <c r="U472" s="44">
        <f t="shared" ref="U472:U519" si="130">T472-P472</f>
        <v>0</v>
      </c>
      <c r="V472" s="44">
        <f t="shared" ref="V472:V519" si="131">T472-Q472</f>
        <v>0</v>
      </c>
      <c r="W472" s="51" t="str">
        <f t="shared" ref="W472:W535" si="132">IF(SUM(ABS(D472),ABS(E472),ABS(F472),ABS(G472),ABS(H472),ABS(I472),ABS(J472),ABS(K472),ABS(L472),ABS(M472),ABS(N472),ABS(O472),ABS(P472),ABS(Q472),ABS(R472),ABS(S472),ABS(T472))=0,"Inactive","Active")</f>
        <v>Inactive</v>
      </c>
      <c r="X472" s="44"/>
    </row>
    <row r="473" spans="1:24" ht="15" hidden="1" customHeight="1" x14ac:dyDescent="0.25">
      <c r="A473" s="42" t="e">
        <v>#VALUE!</v>
      </c>
      <c r="B473" s="47" t="s">
        <v>129</v>
      </c>
      <c r="C473" s="47" t="s">
        <v>1162</v>
      </c>
      <c r="D473" s="142"/>
      <c r="E473" s="44">
        <f t="shared" si="126"/>
        <v>0</v>
      </c>
      <c r="F473" s="44">
        <f>SUMIFS(ProductionLines!$H:$H,ProductionLines!$C:$C,'Daily Pork Products Stocks'!$B473,ProductionLines!$K:$K,'Daily Pork Products Stocks'!$A473,ProductionLines!$E:$E,"&lt;&gt;Intake")</f>
        <v>0</v>
      </c>
      <c r="G473" s="57"/>
      <c r="H473" s="44">
        <f>SUMIFS(ProductionLines!$H:$H,ProductionLines!$C:$C,'Daily Pork Products Stocks'!$B473,ProductionLines!$K:$K,'Daily Pork Products Stocks'!$A473,ProductionLines!$E:$E,"Intake")</f>
        <v>0</v>
      </c>
      <c r="I473" s="148"/>
      <c r="J473" s="148"/>
      <c r="K473" s="148"/>
      <c r="L473" s="152"/>
      <c r="M473" s="44">
        <f>SUMIFS(TransfersEntries!$F:$F,TransfersEntries!$B:$B,$B473,TransfersEntries!$L:$L,"&gt;="&amp;'Daily Pork Products Stocks'!A473+0.25,TransfersEntries!$L:$L,"&lt;="&amp;'Daily Pork Products Stocks'!A473+1.25,TransfersEntries!$D:$D,"2055")</f>
        <v>0</v>
      </c>
      <c r="N473" s="44">
        <f>SUMIFS(TransfersEntries!$F:$F,TransfersEntries!$B:$B,INDEX(ItemTable!$A:$A,MATCH('Daily Pork Products Stocks'!B473,ItemTable!$B:$B,0)),TransfersEntries!$L:$L,"&gt;="&amp;'Daily Pork Products Stocks'!A473+0.25,TransfersEntries!$L:$L,"&lt;="&amp;'Daily Pork Products Stocks'!A473+1.25,TransfersEntries!$D:$D,"3535")</f>
        <v>0</v>
      </c>
      <c r="O473" s="44">
        <f>SUMIFS(TransfersEntries!$F:$F,TransfersEntries!$B:$B,INDEX(ItemTable!$A:$A,MATCH('Daily Pork Products Stocks'!B473,ItemTable!$B:$B,0)),TransfersEntries!$L:$L,"&gt;="&amp;'Daily Pork Products Stocks'!A473+0.25,TransfersEntries!$L:$L,"&lt;="&amp;'Daily Pork Products Stocks'!A473+1.25,TransfersEntries!$D:$D,"3600")</f>
        <v>0</v>
      </c>
      <c r="P473" s="44">
        <f t="shared" si="127"/>
        <v>0</v>
      </c>
      <c r="Q473" s="44">
        <f t="shared" si="128"/>
        <v>0</v>
      </c>
      <c r="R473" s="148"/>
      <c r="S473" s="148"/>
      <c r="T473" s="44">
        <f t="shared" si="129"/>
        <v>0</v>
      </c>
      <c r="U473" s="44">
        <f t="shared" si="130"/>
        <v>0</v>
      </c>
      <c r="V473" s="44">
        <f t="shared" si="131"/>
        <v>0</v>
      </c>
      <c r="W473" s="51" t="str">
        <f t="shared" si="132"/>
        <v>Inactive</v>
      </c>
      <c r="X473" s="44"/>
    </row>
    <row r="474" spans="1:24" ht="15" hidden="1" customHeight="1" x14ac:dyDescent="0.25">
      <c r="A474" s="42" t="e">
        <v>#VALUE!</v>
      </c>
      <c r="B474" s="45" t="s">
        <v>82</v>
      </c>
      <c r="C474" s="45" t="s">
        <v>83</v>
      </c>
      <c r="D474" s="142"/>
      <c r="E474" s="44">
        <f t="shared" si="126"/>
        <v>0</v>
      </c>
      <c r="F474" s="44">
        <f>SUMIFS(ProductionLines!$H:$H,ProductionLines!$C:$C,'Daily Pork Products Stocks'!$B474,ProductionLines!$K:$K,'Daily Pork Products Stocks'!$A474,ProductionLines!$E:$E,"&lt;&gt;Intake")</f>
        <v>0</v>
      </c>
      <c r="G474" s="57"/>
      <c r="H474" s="44">
        <f>SUMIFS(ProductionLines!$H:$H,ProductionLines!$C:$C,'Daily Pork Products Stocks'!$B474,ProductionLines!$K:$K,'Daily Pork Products Stocks'!$A474,ProductionLines!$E:$E,"Intake")</f>
        <v>0</v>
      </c>
      <c r="I474" s="148"/>
      <c r="J474" s="148"/>
      <c r="K474" s="148"/>
      <c r="L474" s="152"/>
      <c r="M474" s="44">
        <f>SUMIFS(TransfersEntries!$F:$F,TransfersEntries!$B:$B,$B474,TransfersEntries!$L:$L,"&gt;="&amp;'Daily Pork Products Stocks'!A474+0.25,TransfersEntries!$L:$L,"&lt;="&amp;'Daily Pork Products Stocks'!A474+1.25,TransfersEntries!$D:$D,"2055")</f>
        <v>0</v>
      </c>
      <c r="N474" s="44">
        <f>SUMIFS(TransfersEntries!$F:$F,TransfersEntries!$B:$B,INDEX(ItemTable!$A:$A,MATCH('Daily Pork Products Stocks'!B474,ItemTable!$B:$B,0)),TransfersEntries!$L:$L,"&gt;="&amp;'Daily Pork Products Stocks'!A474+0.25,TransfersEntries!$L:$L,"&lt;="&amp;'Daily Pork Products Stocks'!A474+1.25,TransfersEntries!$D:$D,"3535")</f>
        <v>0</v>
      </c>
      <c r="O474" s="44">
        <f>SUMIFS(TransfersEntries!$F:$F,TransfersEntries!$B:$B,INDEX(ItemTable!$A:$A,MATCH('Daily Pork Products Stocks'!B474,ItemTable!$B:$B,0)),TransfersEntries!$L:$L,"&gt;="&amp;'Daily Pork Products Stocks'!A474+0.25,TransfersEntries!$L:$L,"&lt;="&amp;'Daily Pork Products Stocks'!A474+1.25,TransfersEntries!$D:$D,"3600")</f>
        <v>0</v>
      </c>
      <c r="P474" s="44">
        <f t="shared" si="127"/>
        <v>0</v>
      </c>
      <c r="Q474" s="44">
        <f t="shared" si="128"/>
        <v>0</v>
      </c>
      <c r="R474" s="148"/>
      <c r="S474" s="148"/>
      <c r="T474" s="44">
        <f t="shared" si="129"/>
        <v>0</v>
      </c>
      <c r="U474" s="44">
        <f t="shared" si="130"/>
        <v>0</v>
      </c>
      <c r="V474" s="44">
        <f t="shared" si="131"/>
        <v>0</v>
      </c>
      <c r="W474" s="51" t="str">
        <f t="shared" si="132"/>
        <v>Inactive</v>
      </c>
      <c r="X474" s="44"/>
    </row>
    <row r="475" spans="1:24" ht="15" hidden="1" customHeight="1" x14ac:dyDescent="0.25">
      <c r="A475" s="128" t="e">
        <v>#VALUE!</v>
      </c>
      <c r="B475" s="129"/>
      <c r="C475" s="130" t="s">
        <v>1541</v>
      </c>
      <c r="D475" s="141">
        <v>1E-3</v>
      </c>
      <c r="E475" s="134">
        <f t="shared" si="126"/>
        <v>1E-3</v>
      </c>
      <c r="F475" s="134">
        <f>SUMIFS(ProductionLines!$H:$H,ProductionLines!$C:$C,'Daily Pork Products Stocks'!$B475,ProductionLines!$K:$K,'Daily Pork Products Stocks'!$A475,ProductionLines!$E:$E,"&lt;&gt;Intake")</f>
        <v>0</v>
      </c>
      <c r="G475" s="135"/>
      <c r="H475" s="134">
        <f>SUMIFS(ProductionLines!$H:$H,ProductionLines!$C:$C,'Daily Pork Products Stocks'!$B475,ProductionLines!$K:$K,'Daily Pork Products Stocks'!$A475,ProductionLines!$E:$E,"Intake")</f>
        <v>0</v>
      </c>
      <c r="I475" s="149"/>
      <c r="J475" s="149"/>
      <c r="K475" s="149"/>
      <c r="L475" s="153"/>
      <c r="M475" s="134">
        <f>SUMIFS(TransfersEntries!$F:$F,TransfersEntries!$B:$B,$B475,TransfersEntries!$L:$L,"&gt;="&amp;'Daily Pork Products Stocks'!A475+0.25,TransfersEntries!$L:$L,"&lt;="&amp;'Daily Pork Products Stocks'!A475+1.25,TransfersEntries!$D:$D,"2055")</f>
        <v>0</v>
      </c>
      <c r="N475" s="134">
        <f>SUMIFS(TransfersEntries!$F:$F,TransfersEntries!$B:$B,INDEX(ItemTable!$A:$A,MATCH('Daily Pork Products Stocks'!B475,ItemTable!$B:$B,0)),TransfersEntries!$L:$L,"&gt;="&amp;'Daily Pork Products Stocks'!A475+0.25,TransfersEntries!$L:$L,"&lt;="&amp;'Daily Pork Products Stocks'!A475+1.25,TransfersEntries!$D:$D,"3535")</f>
        <v>0</v>
      </c>
      <c r="O475" s="134">
        <f>SUMIFS(TransfersEntries!$F:$F,TransfersEntries!$B:$B,INDEX(ItemTable!$A:$A,MATCH('Daily Pork Products Stocks'!B475,ItemTable!$B:$B,0)),TransfersEntries!$L:$L,"&gt;="&amp;'Daily Pork Products Stocks'!A475+0.25,TransfersEntries!$L:$L,"&lt;="&amp;'Daily Pork Products Stocks'!A475+1.25,TransfersEntries!$D:$D,"3600")</f>
        <v>0</v>
      </c>
      <c r="P475" s="134">
        <f t="shared" si="127"/>
        <v>1E-3</v>
      </c>
      <c r="Q475" s="134">
        <f t="shared" si="128"/>
        <v>1E-3</v>
      </c>
      <c r="R475" s="149"/>
      <c r="S475" s="149"/>
      <c r="T475" s="134">
        <f t="shared" si="129"/>
        <v>0</v>
      </c>
      <c r="U475" s="134">
        <f t="shared" si="130"/>
        <v>-1E-3</v>
      </c>
      <c r="V475" s="134">
        <f t="shared" si="131"/>
        <v>-1E-3</v>
      </c>
      <c r="W475" s="51" t="str">
        <f t="shared" si="132"/>
        <v>Active</v>
      </c>
      <c r="X475" s="134"/>
    </row>
    <row r="476" spans="1:24" ht="15" hidden="1" customHeight="1" x14ac:dyDescent="0.25">
      <c r="A476" s="126" t="e">
        <v>#VALUE!</v>
      </c>
      <c r="B476" s="127" t="s">
        <v>1542</v>
      </c>
      <c r="C476" s="127" t="s">
        <v>1543</v>
      </c>
      <c r="D476" s="143"/>
      <c r="E476" s="44">
        <f t="shared" si="126"/>
        <v>0</v>
      </c>
      <c r="F476" s="44">
        <f>SUMIFS(ProductionLines!$H:$H,ProductionLines!$C:$C,'Daily Pork Products Stocks'!$B476,ProductionLines!$K:$K,'Daily Pork Products Stocks'!$A476,ProductionLines!$E:$E,"&lt;&gt;Intake")</f>
        <v>0</v>
      </c>
      <c r="G476" s="57"/>
      <c r="H476" s="44">
        <f>SUMIFS(ProductionLines!$H:$H,ProductionLines!$C:$C,'Daily Pork Products Stocks'!$B476,ProductionLines!$K:$K,'Daily Pork Products Stocks'!$A476,ProductionLines!$E:$E,"Intake")</f>
        <v>0</v>
      </c>
      <c r="I476" s="148"/>
      <c r="J476" s="148"/>
      <c r="K476" s="148"/>
      <c r="L476" s="152"/>
      <c r="M476" s="44">
        <f>SUMIFS(TransfersEntries!$F:$F,TransfersEntries!$B:$B,$B476,TransfersEntries!$L:$L,"&gt;="&amp;'Daily Pork Products Stocks'!A476+0.25,TransfersEntries!$L:$L,"&lt;="&amp;'Daily Pork Products Stocks'!A476+1.25,TransfersEntries!$D:$D,"2055")</f>
        <v>0</v>
      </c>
      <c r="N476" s="44">
        <f>SUMIFS(TransfersEntries!$F:$F,TransfersEntries!$B:$B,INDEX(ItemTable!$A:$A,MATCH('Daily Pork Products Stocks'!B476,ItemTable!$B:$B,0)),TransfersEntries!$L:$L,"&gt;="&amp;'Daily Pork Products Stocks'!A476+0.25,TransfersEntries!$L:$L,"&lt;="&amp;'Daily Pork Products Stocks'!A476+1.25,TransfersEntries!$D:$D,"3535")</f>
        <v>0</v>
      </c>
      <c r="O476" s="44">
        <f>SUMIFS(TransfersEntries!$F:$F,TransfersEntries!$B:$B,INDEX(ItemTable!$A:$A,MATCH('Daily Pork Products Stocks'!B476,ItemTable!$B:$B,0)),TransfersEntries!$L:$L,"&gt;="&amp;'Daily Pork Products Stocks'!A476+0.25,TransfersEntries!$L:$L,"&lt;="&amp;'Daily Pork Products Stocks'!A476+1.25,TransfersEntries!$D:$D,"3600")</f>
        <v>0</v>
      </c>
      <c r="P476" s="44">
        <f t="shared" si="127"/>
        <v>0</v>
      </c>
      <c r="Q476" s="44">
        <f t="shared" si="128"/>
        <v>0</v>
      </c>
      <c r="R476" s="148"/>
      <c r="S476" s="148"/>
      <c r="T476" s="44">
        <f t="shared" si="129"/>
        <v>0</v>
      </c>
      <c r="U476" s="44">
        <f t="shared" si="130"/>
        <v>0</v>
      </c>
      <c r="V476" s="44">
        <f t="shared" si="131"/>
        <v>0</v>
      </c>
      <c r="W476" s="51" t="str">
        <f t="shared" si="132"/>
        <v>Inactive</v>
      </c>
      <c r="X476" s="44"/>
    </row>
    <row r="477" spans="1:24" ht="15" hidden="1" customHeight="1" x14ac:dyDescent="0.25">
      <c r="A477" s="124" t="e">
        <v>#VALUE!</v>
      </c>
      <c r="B477" s="125" t="s">
        <v>1544</v>
      </c>
      <c r="C477" s="125" t="s">
        <v>1545</v>
      </c>
      <c r="D477" s="142"/>
      <c r="E477" s="44">
        <f t="shared" si="126"/>
        <v>0</v>
      </c>
      <c r="F477" s="44">
        <f>SUMIFS(ProductionLines!$H:$H,ProductionLines!$C:$C,'Daily Pork Products Stocks'!$B477,ProductionLines!$K:$K,'Daily Pork Products Stocks'!$A477,ProductionLines!$E:$E,"&lt;&gt;Intake")</f>
        <v>0</v>
      </c>
      <c r="G477" s="57"/>
      <c r="H477" s="44">
        <f>SUMIFS(ProductionLines!$H:$H,ProductionLines!$C:$C,'Daily Pork Products Stocks'!$B477,ProductionLines!$K:$K,'Daily Pork Products Stocks'!$A477,ProductionLines!$E:$E,"Intake")</f>
        <v>0</v>
      </c>
      <c r="I477" s="148"/>
      <c r="J477" s="148"/>
      <c r="K477" s="148"/>
      <c r="L477" s="152"/>
      <c r="M477" s="44">
        <f>SUMIFS(TransfersEntries!$F:$F,TransfersEntries!$B:$B,$B477,TransfersEntries!$L:$L,"&gt;="&amp;'Daily Pork Products Stocks'!A477+0.25,TransfersEntries!$L:$L,"&lt;="&amp;'Daily Pork Products Stocks'!A477+1.25,TransfersEntries!$D:$D,"2055")</f>
        <v>0</v>
      </c>
      <c r="N477" s="44">
        <f>SUMIFS(TransfersEntries!$F:$F,TransfersEntries!$B:$B,INDEX(ItemTable!$A:$A,MATCH('Daily Pork Products Stocks'!B477,ItemTable!$B:$B,0)),TransfersEntries!$L:$L,"&gt;="&amp;'Daily Pork Products Stocks'!A477+0.25,TransfersEntries!$L:$L,"&lt;="&amp;'Daily Pork Products Stocks'!A477+1.25,TransfersEntries!$D:$D,"3535")</f>
        <v>0</v>
      </c>
      <c r="O477" s="44">
        <f>SUMIFS(TransfersEntries!$F:$F,TransfersEntries!$B:$B,INDEX(ItemTable!$A:$A,MATCH('Daily Pork Products Stocks'!B477,ItemTable!$B:$B,0)),TransfersEntries!$L:$L,"&gt;="&amp;'Daily Pork Products Stocks'!A477+0.25,TransfersEntries!$L:$L,"&lt;="&amp;'Daily Pork Products Stocks'!A477+1.25,TransfersEntries!$D:$D,"3600")</f>
        <v>0</v>
      </c>
      <c r="P477" s="44">
        <f t="shared" si="127"/>
        <v>0</v>
      </c>
      <c r="Q477" s="44">
        <f t="shared" si="128"/>
        <v>0</v>
      </c>
      <c r="R477" s="148"/>
      <c r="S477" s="148"/>
      <c r="T477" s="44">
        <f t="shared" si="129"/>
        <v>0</v>
      </c>
      <c r="U477" s="44">
        <f t="shared" si="130"/>
        <v>0</v>
      </c>
      <c r="V477" s="44">
        <f t="shared" si="131"/>
        <v>0</v>
      </c>
      <c r="W477" s="51" t="str">
        <f t="shared" si="132"/>
        <v>Inactive</v>
      </c>
      <c r="X477" s="44"/>
    </row>
    <row r="478" spans="1:24" ht="15" hidden="1" customHeight="1" x14ac:dyDescent="0.25">
      <c r="A478" s="124" t="e">
        <v>#VALUE!</v>
      </c>
      <c r="B478" s="125" t="s">
        <v>1546</v>
      </c>
      <c r="C478" s="125" t="s">
        <v>1547</v>
      </c>
      <c r="D478" s="142"/>
      <c r="E478" s="44">
        <f t="shared" si="126"/>
        <v>0</v>
      </c>
      <c r="F478" s="44">
        <f>SUMIFS(ProductionLines!$H:$H,ProductionLines!$C:$C,'Daily Pork Products Stocks'!$B478,ProductionLines!$K:$K,'Daily Pork Products Stocks'!$A478,ProductionLines!$E:$E,"&lt;&gt;Intake")</f>
        <v>0</v>
      </c>
      <c r="G478" s="57"/>
      <c r="H478" s="44">
        <f>SUMIFS(ProductionLines!$H:$H,ProductionLines!$C:$C,'Daily Pork Products Stocks'!$B478,ProductionLines!$K:$K,'Daily Pork Products Stocks'!$A478,ProductionLines!$E:$E,"Intake")</f>
        <v>0</v>
      </c>
      <c r="I478" s="148"/>
      <c r="J478" s="148"/>
      <c r="K478" s="148"/>
      <c r="L478" s="152"/>
      <c r="M478" s="44">
        <f>SUMIFS(TransfersEntries!$F:$F,TransfersEntries!$B:$B,$B478,TransfersEntries!$L:$L,"&gt;="&amp;'Daily Pork Products Stocks'!A478+0.25,TransfersEntries!$L:$L,"&lt;="&amp;'Daily Pork Products Stocks'!A478+1.25,TransfersEntries!$D:$D,"2055")</f>
        <v>0</v>
      </c>
      <c r="N478" s="44">
        <f>SUMIFS(TransfersEntries!$F:$F,TransfersEntries!$B:$B,INDEX(ItemTable!$A:$A,MATCH('Daily Pork Products Stocks'!B478,ItemTable!$B:$B,0)),TransfersEntries!$L:$L,"&gt;="&amp;'Daily Pork Products Stocks'!A478+0.25,TransfersEntries!$L:$L,"&lt;="&amp;'Daily Pork Products Stocks'!A478+1.25,TransfersEntries!$D:$D,"3535")</f>
        <v>0</v>
      </c>
      <c r="O478" s="44">
        <f>SUMIFS(TransfersEntries!$F:$F,TransfersEntries!$B:$B,INDEX(ItemTable!$A:$A,MATCH('Daily Pork Products Stocks'!B478,ItemTable!$B:$B,0)),TransfersEntries!$L:$L,"&gt;="&amp;'Daily Pork Products Stocks'!A478+0.25,TransfersEntries!$L:$L,"&lt;="&amp;'Daily Pork Products Stocks'!A478+1.25,TransfersEntries!$D:$D,"3600")</f>
        <v>0</v>
      </c>
      <c r="P478" s="44">
        <f t="shared" si="127"/>
        <v>0</v>
      </c>
      <c r="Q478" s="44">
        <f t="shared" si="128"/>
        <v>0</v>
      </c>
      <c r="R478" s="148"/>
      <c r="S478" s="148"/>
      <c r="T478" s="44">
        <f t="shared" si="129"/>
        <v>0</v>
      </c>
      <c r="U478" s="44">
        <f t="shared" si="130"/>
        <v>0</v>
      </c>
      <c r="V478" s="44">
        <f t="shared" si="131"/>
        <v>0</v>
      </c>
      <c r="W478" s="51" t="str">
        <f t="shared" si="132"/>
        <v>Inactive</v>
      </c>
      <c r="X478" s="44"/>
    </row>
    <row r="479" spans="1:24" ht="15" hidden="1" customHeight="1" x14ac:dyDescent="0.25">
      <c r="A479" s="124" t="e">
        <v>#VALUE!</v>
      </c>
      <c r="B479" s="125" t="s">
        <v>1538</v>
      </c>
      <c r="C479" s="125" t="s">
        <v>1539</v>
      </c>
      <c r="D479" s="142"/>
      <c r="E479" s="44">
        <f t="shared" si="126"/>
        <v>0</v>
      </c>
      <c r="F479" s="44">
        <f>SUMIFS(ProductionLines!$H:$H,ProductionLines!$C:$C,'Daily Pork Products Stocks'!$B479,ProductionLines!$K:$K,'Daily Pork Products Stocks'!$A479,ProductionLines!$E:$E,"&lt;&gt;Intake")</f>
        <v>0</v>
      </c>
      <c r="G479" s="57"/>
      <c r="H479" s="44">
        <f>SUMIFS(ProductionLines!$H:$H,ProductionLines!$C:$C,'Daily Pork Products Stocks'!$B479,ProductionLines!$K:$K,'Daily Pork Products Stocks'!$A479,ProductionLines!$E:$E,"Intake")</f>
        <v>0</v>
      </c>
      <c r="I479" s="148"/>
      <c r="J479" s="148"/>
      <c r="K479" s="148"/>
      <c r="L479" s="152"/>
      <c r="M479" s="44">
        <f>SUMIFS(TransfersEntries!$F:$F,TransfersEntries!$B:$B,$B479,TransfersEntries!$L:$L,"&gt;="&amp;'Daily Pork Products Stocks'!A479+0.25,TransfersEntries!$L:$L,"&lt;="&amp;'Daily Pork Products Stocks'!A479+1.25,TransfersEntries!$D:$D,"2055")</f>
        <v>0</v>
      </c>
      <c r="N479" s="44">
        <f>SUMIFS(TransfersEntries!$F:$F,TransfersEntries!$B:$B,INDEX(ItemTable!$A:$A,MATCH('Daily Pork Products Stocks'!B479,ItemTable!$B:$B,0)),TransfersEntries!$L:$L,"&gt;="&amp;'Daily Pork Products Stocks'!A479+0.25,TransfersEntries!$L:$L,"&lt;="&amp;'Daily Pork Products Stocks'!A479+1.25,TransfersEntries!$D:$D,"3535")</f>
        <v>0</v>
      </c>
      <c r="O479" s="44">
        <f>SUMIFS(TransfersEntries!$F:$F,TransfersEntries!$B:$B,INDEX(ItemTable!$A:$A,MATCH('Daily Pork Products Stocks'!B479,ItemTable!$B:$B,0)),TransfersEntries!$L:$L,"&gt;="&amp;'Daily Pork Products Stocks'!A479+0.25,TransfersEntries!$L:$L,"&lt;="&amp;'Daily Pork Products Stocks'!A479+1.25,TransfersEntries!$D:$D,"3600")</f>
        <v>0</v>
      </c>
      <c r="P479" s="44">
        <f t="shared" si="127"/>
        <v>0</v>
      </c>
      <c r="Q479" s="44">
        <f t="shared" si="128"/>
        <v>0</v>
      </c>
      <c r="R479" s="148"/>
      <c r="S479" s="148"/>
      <c r="T479" s="44">
        <f t="shared" si="129"/>
        <v>0</v>
      </c>
      <c r="U479" s="44">
        <f t="shared" si="130"/>
        <v>0</v>
      </c>
      <c r="V479" s="44">
        <f t="shared" si="131"/>
        <v>0</v>
      </c>
      <c r="W479" s="51" t="str">
        <f t="shared" si="132"/>
        <v>Inactive</v>
      </c>
      <c r="X479" s="44"/>
    </row>
    <row r="480" spans="1:24" ht="15" hidden="1" customHeight="1" x14ac:dyDescent="0.25">
      <c r="A480" s="42" t="e">
        <v>#VALUE!</v>
      </c>
      <c r="B480" s="45" t="s">
        <v>1548</v>
      </c>
      <c r="C480" s="45" t="s">
        <v>1549</v>
      </c>
      <c r="D480" s="142"/>
      <c r="E480" s="44">
        <f t="shared" si="126"/>
        <v>0</v>
      </c>
      <c r="F480" s="44">
        <f>SUMIFS(ProductionLines!$H:$H,ProductionLines!$C:$C,'Daily Pork Products Stocks'!$B480,ProductionLines!$K:$K,'Daily Pork Products Stocks'!$A480,ProductionLines!$E:$E,"&lt;&gt;Intake")</f>
        <v>0</v>
      </c>
      <c r="G480" s="57"/>
      <c r="H480" s="44">
        <f>SUMIFS(ProductionLines!$H:$H,ProductionLines!$C:$C,'Daily Pork Products Stocks'!$B480,ProductionLines!$K:$K,'Daily Pork Products Stocks'!$A480,ProductionLines!$E:$E,"Intake")</f>
        <v>0</v>
      </c>
      <c r="I480" s="148"/>
      <c r="J480" s="148"/>
      <c r="K480" s="148"/>
      <c r="L480" s="152"/>
      <c r="M480" s="44">
        <f>SUMIFS(TransfersEntries!$F:$F,TransfersEntries!$B:$B,$B480,TransfersEntries!$L:$L,"&gt;="&amp;'Daily Pork Products Stocks'!A480+0.25,TransfersEntries!$L:$L,"&lt;="&amp;'Daily Pork Products Stocks'!A480+1.25,TransfersEntries!$D:$D,"2055")</f>
        <v>0</v>
      </c>
      <c r="N480" s="44">
        <f>SUMIFS(TransfersEntries!$F:$F,TransfersEntries!$B:$B,INDEX(ItemTable!$A:$A,MATCH('Daily Pork Products Stocks'!B480,ItemTable!$B:$B,0)),TransfersEntries!$L:$L,"&gt;="&amp;'Daily Pork Products Stocks'!A480+0.25,TransfersEntries!$L:$L,"&lt;="&amp;'Daily Pork Products Stocks'!A480+1.25,TransfersEntries!$D:$D,"3535")</f>
        <v>0</v>
      </c>
      <c r="O480" s="44">
        <f>SUMIFS(TransfersEntries!$F:$F,TransfersEntries!$B:$B,INDEX(ItemTable!$A:$A,MATCH('Daily Pork Products Stocks'!B480,ItemTable!$B:$B,0)),TransfersEntries!$L:$L,"&gt;="&amp;'Daily Pork Products Stocks'!A480+0.25,TransfersEntries!$L:$L,"&lt;="&amp;'Daily Pork Products Stocks'!A480+1.25,TransfersEntries!$D:$D,"3600")</f>
        <v>0</v>
      </c>
      <c r="P480" s="44">
        <f t="shared" si="127"/>
        <v>0</v>
      </c>
      <c r="Q480" s="44">
        <f t="shared" si="128"/>
        <v>0</v>
      </c>
      <c r="R480" s="148"/>
      <c r="S480" s="148"/>
      <c r="T480" s="44">
        <f t="shared" si="129"/>
        <v>0</v>
      </c>
      <c r="U480" s="44">
        <f t="shared" si="130"/>
        <v>0</v>
      </c>
      <c r="V480" s="44">
        <f t="shared" si="131"/>
        <v>0</v>
      </c>
      <c r="W480" s="51" t="str">
        <f t="shared" si="132"/>
        <v>Inactive</v>
      </c>
      <c r="X480" s="44"/>
    </row>
    <row r="481" spans="1:24" ht="15" hidden="1" customHeight="1" x14ac:dyDescent="0.25">
      <c r="A481" s="42" t="e">
        <v>#VALUE!</v>
      </c>
      <c r="B481" s="47" t="s">
        <v>1536</v>
      </c>
      <c r="C481" s="47" t="s">
        <v>1537</v>
      </c>
      <c r="D481" s="142"/>
      <c r="E481" s="44">
        <f t="shared" si="126"/>
        <v>0</v>
      </c>
      <c r="F481" s="44">
        <f>SUMIFS(ProductionLines!$H:$H,ProductionLines!$C:$C,'Daily Pork Products Stocks'!$B481,ProductionLines!$K:$K,'Daily Pork Products Stocks'!$A481,ProductionLines!$E:$E,"&lt;&gt;Intake")</f>
        <v>0</v>
      </c>
      <c r="G481" s="57"/>
      <c r="H481" s="44">
        <f>SUMIFS(ProductionLines!$H:$H,ProductionLines!$C:$C,'Daily Pork Products Stocks'!$B481,ProductionLines!$K:$K,'Daily Pork Products Stocks'!$A481,ProductionLines!$E:$E,"Intake")</f>
        <v>0</v>
      </c>
      <c r="I481" s="148"/>
      <c r="J481" s="148"/>
      <c r="K481" s="148"/>
      <c r="L481" s="152"/>
      <c r="M481" s="44">
        <f>SUMIFS(TransfersEntries!$F:$F,TransfersEntries!$B:$B,$B481,TransfersEntries!$L:$L,"&gt;="&amp;'Daily Pork Products Stocks'!A481+0.25,TransfersEntries!$L:$L,"&lt;="&amp;'Daily Pork Products Stocks'!A481+1.25,TransfersEntries!$D:$D,"2055")</f>
        <v>0</v>
      </c>
      <c r="N481" s="44">
        <f>SUMIFS(TransfersEntries!$F:$F,TransfersEntries!$B:$B,INDEX(ItemTable!$A:$A,MATCH('Daily Pork Products Stocks'!B481,ItemTable!$B:$B,0)),TransfersEntries!$L:$L,"&gt;="&amp;'Daily Pork Products Stocks'!A481+0.25,TransfersEntries!$L:$L,"&lt;="&amp;'Daily Pork Products Stocks'!A481+1.25,TransfersEntries!$D:$D,"3535")</f>
        <v>0</v>
      </c>
      <c r="O481" s="44">
        <f>SUMIFS(TransfersEntries!$F:$F,TransfersEntries!$B:$B,INDEX(ItemTable!$A:$A,MATCH('Daily Pork Products Stocks'!B481,ItemTable!$B:$B,0)),TransfersEntries!$L:$L,"&gt;="&amp;'Daily Pork Products Stocks'!A481+0.25,TransfersEntries!$L:$L,"&lt;="&amp;'Daily Pork Products Stocks'!A481+1.25,TransfersEntries!$D:$D,"3600")</f>
        <v>0</v>
      </c>
      <c r="P481" s="44">
        <f t="shared" si="127"/>
        <v>0</v>
      </c>
      <c r="Q481" s="44">
        <f t="shared" si="128"/>
        <v>0</v>
      </c>
      <c r="R481" s="148"/>
      <c r="S481" s="148"/>
      <c r="T481" s="44">
        <f t="shared" si="129"/>
        <v>0</v>
      </c>
      <c r="U481" s="44">
        <f t="shared" si="130"/>
        <v>0</v>
      </c>
      <c r="V481" s="44">
        <f t="shared" si="131"/>
        <v>0</v>
      </c>
      <c r="W481" s="51" t="str">
        <f t="shared" si="132"/>
        <v>Inactive</v>
      </c>
      <c r="X481" s="44"/>
    </row>
    <row r="482" spans="1:24" ht="15" hidden="1" customHeight="1" x14ac:dyDescent="0.25">
      <c r="A482" s="124" t="e">
        <v>#VALUE!</v>
      </c>
      <c r="B482" s="125" t="s">
        <v>1550</v>
      </c>
      <c r="C482" s="125" t="s">
        <v>1551</v>
      </c>
      <c r="D482" s="142"/>
      <c r="E482" s="44">
        <f t="shared" si="126"/>
        <v>0</v>
      </c>
      <c r="F482" s="44">
        <f>SUMIFS(ProductionLines!$H:$H,ProductionLines!$C:$C,'Daily Pork Products Stocks'!$B482,ProductionLines!$K:$K,'Daily Pork Products Stocks'!$A482,ProductionLines!$E:$E,"&lt;&gt;Intake")</f>
        <v>0</v>
      </c>
      <c r="G482" s="57"/>
      <c r="H482" s="44">
        <f>SUMIFS(ProductionLines!$H:$H,ProductionLines!$C:$C,'Daily Pork Products Stocks'!$B482,ProductionLines!$K:$K,'Daily Pork Products Stocks'!$A482,ProductionLines!$E:$E,"Intake")</f>
        <v>0</v>
      </c>
      <c r="I482" s="148"/>
      <c r="J482" s="148"/>
      <c r="K482" s="148"/>
      <c r="L482" s="152"/>
      <c r="M482" s="44">
        <f>SUMIFS(TransfersEntries!$F:$F,TransfersEntries!$B:$B,$B482,TransfersEntries!$L:$L,"&gt;="&amp;'Daily Pork Products Stocks'!A482+0.25,TransfersEntries!$L:$L,"&lt;="&amp;'Daily Pork Products Stocks'!A482+1.25,TransfersEntries!$D:$D,"2055")</f>
        <v>0</v>
      </c>
      <c r="N482" s="44">
        <f>SUMIFS(TransfersEntries!$F:$F,TransfersEntries!$B:$B,INDEX(ItemTable!$A:$A,MATCH('Daily Pork Products Stocks'!B482,ItemTable!$B:$B,0)),TransfersEntries!$L:$L,"&gt;="&amp;'Daily Pork Products Stocks'!A482+0.25,TransfersEntries!$L:$L,"&lt;="&amp;'Daily Pork Products Stocks'!A482+1.25,TransfersEntries!$D:$D,"3535")</f>
        <v>0</v>
      </c>
      <c r="O482" s="44">
        <f>SUMIFS(TransfersEntries!$F:$F,TransfersEntries!$B:$B,INDEX(ItemTable!$A:$A,MATCH('Daily Pork Products Stocks'!B482,ItemTable!$B:$B,0)),TransfersEntries!$L:$L,"&gt;="&amp;'Daily Pork Products Stocks'!A482+0.25,TransfersEntries!$L:$L,"&lt;="&amp;'Daily Pork Products Stocks'!A482+1.25,TransfersEntries!$D:$D,"3600")</f>
        <v>0</v>
      </c>
      <c r="P482" s="44">
        <f t="shared" si="127"/>
        <v>0</v>
      </c>
      <c r="Q482" s="44">
        <f t="shared" si="128"/>
        <v>0</v>
      </c>
      <c r="R482" s="148"/>
      <c r="S482" s="148"/>
      <c r="T482" s="44">
        <f t="shared" si="129"/>
        <v>0</v>
      </c>
      <c r="U482" s="44">
        <f t="shared" si="130"/>
        <v>0</v>
      </c>
      <c r="V482" s="44">
        <f t="shared" si="131"/>
        <v>0</v>
      </c>
      <c r="W482" s="51" t="str">
        <f t="shared" si="132"/>
        <v>Inactive</v>
      </c>
      <c r="X482" s="44"/>
    </row>
    <row r="483" spans="1:24" ht="15" hidden="1" customHeight="1" x14ac:dyDescent="0.25">
      <c r="A483" s="124" t="e">
        <v>#VALUE!</v>
      </c>
      <c r="B483" s="125" t="s">
        <v>1552</v>
      </c>
      <c r="C483" s="125" t="s">
        <v>1553</v>
      </c>
      <c r="D483" s="142"/>
      <c r="E483" s="44">
        <f t="shared" si="126"/>
        <v>0</v>
      </c>
      <c r="F483" s="44">
        <f>SUMIFS(ProductionLines!$H:$H,ProductionLines!$C:$C,'Daily Pork Products Stocks'!$B483,ProductionLines!$K:$K,'Daily Pork Products Stocks'!$A483,ProductionLines!$E:$E,"&lt;&gt;Intake")</f>
        <v>0</v>
      </c>
      <c r="G483" s="57"/>
      <c r="H483" s="44">
        <f>SUMIFS(ProductionLines!$H:$H,ProductionLines!$C:$C,'Daily Pork Products Stocks'!$B483,ProductionLines!$K:$K,'Daily Pork Products Stocks'!$A483,ProductionLines!$E:$E,"Intake")</f>
        <v>0</v>
      </c>
      <c r="I483" s="148"/>
      <c r="J483" s="148"/>
      <c r="K483" s="148"/>
      <c r="L483" s="152"/>
      <c r="M483" s="44">
        <f>SUMIFS(TransfersEntries!$F:$F,TransfersEntries!$B:$B,$B483,TransfersEntries!$L:$L,"&gt;="&amp;'Daily Pork Products Stocks'!A483+0.25,TransfersEntries!$L:$L,"&lt;="&amp;'Daily Pork Products Stocks'!A483+1.25,TransfersEntries!$D:$D,"2055")</f>
        <v>0</v>
      </c>
      <c r="N483" s="44">
        <f>SUMIFS(TransfersEntries!$F:$F,TransfersEntries!$B:$B,INDEX(ItemTable!$A:$A,MATCH('Daily Pork Products Stocks'!B483,ItemTable!$B:$B,0)),TransfersEntries!$L:$L,"&gt;="&amp;'Daily Pork Products Stocks'!A483+0.25,TransfersEntries!$L:$L,"&lt;="&amp;'Daily Pork Products Stocks'!A483+1.25,TransfersEntries!$D:$D,"3535")</f>
        <v>0</v>
      </c>
      <c r="O483" s="44">
        <f>SUMIFS(TransfersEntries!$F:$F,TransfersEntries!$B:$B,INDEX(ItemTable!$A:$A,MATCH('Daily Pork Products Stocks'!B483,ItemTable!$B:$B,0)),TransfersEntries!$L:$L,"&gt;="&amp;'Daily Pork Products Stocks'!A483+0.25,TransfersEntries!$L:$L,"&lt;="&amp;'Daily Pork Products Stocks'!A483+1.25,TransfersEntries!$D:$D,"3600")</f>
        <v>0</v>
      </c>
      <c r="P483" s="44">
        <f t="shared" si="127"/>
        <v>0</v>
      </c>
      <c r="Q483" s="44">
        <f t="shared" si="128"/>
        <v>0</v>
      </c>
      <c r="R483" s="148"/>
      <c r="S483" s="148"/>
      <c r="T483" s="44">
        <f t="shared" si="129"/>
        <v>0</v>
      </c>
      <c r="U483" s="44">
        <f t="shared" si="130"/>
        <v>0</v>
      </c>
      <c r="V483" s="44">
        <f t="shared" si="131"/>
        <v>0</v>
      </c>
      <c r="W483" s="51" t="str">
        <f t="shared" si="132"/>
        <v>Inactive</v>
      </c>
      <c r="X483" s="44"/>
    </row>
    <row r="484" spans="1:24" ht="15" hidden="1" customHeight="1" x14ac:dyDescent="0.25">
      <c r="A484" s="124" t="e">
        <v>#VALUE!</v>
      </c>
      <c r="B484" s="125" t="s">
        <v>1554</v>
      </c>
      <c r="C484" s="125" t="s">
        <v>1555</v>
      </c>
      <c r="D484" s="142"/>
      <c r="E484" s="44">
        <f t="shared" si="126"/>
        <v>0</v>
      </c>
      <c r="F484" s="44">
        <f>SUMIFS(ProductionLines!$H:$H,ProductionLines!$C:$C,'Daily Pork Products Stocks'!$B484,ProductionLines!$K:$K,'Daily Pork Products Stocks'!$A484,ProductionLines!$E:$E,"&lt;&gt;Intake")</f>
        <v>0</v>
      </c>
      <c r="G484" s="57"/>
      <c r="H484" s="44">
        <f>SUMIFS(ProductionLines!$H:$H,ProductionLines!$C:$C,'Daily Pork Products Stocks'!$B484,ProductionLines!$K:$K,'Daily Pork Products Stocks'!$A484,ProductionLines!$E:$E,"Intake")</f>
        <v>0</v>
      </c>
      <c r="I484" s="148"/>
      <c r="J484" s="148"/>
      <c r="K484" s="148"/>
      <c r="L484" s="152"/>
      <c r="M484" s="44">
        <f>SUMIFS(TransfersEntries!$F:$F,TransfersEntries!$B:$B,$B484,TransfersEntries!$L:$L,"&gt;="&amp;'Daily Pork Products Stocks'!A484+0.25,TransfersEntries!$L:$L,"&lt;="&amp;'Daily Pork Products Stocks'!A484+1.25,TransfersEntries!$D:$D,"2055")</f>
        <v>0</v>
      </c>
      <c r="N484" s="44">
        <f>SUMIFS(TransfersEntries!$F:$F,TransfersEntries!$B:$B,INDEX(ItemTable!$A:$A,MATCH('Daily Pork Products Stocks'!B484,ItemTable!$B:$B,0)),TransfersEntries!$L:$L,"&gt;="&amp;'Daily Pork Products Stocks'!A484+0.25,TransfersEntries!$L:$L,"&lt;="&amp;'Daily Pork Products Stocks'!A484+1.25,TransfersEntries!$D:$D,"3535")</f>
        <v>0</v>
      </c>
      <c r="O484" s="44">
        <f>SUMIFS(TransfersEntries!$F:$F,TransfersEntries!$B:$B,INDEX(ItemTable!$A:$A,MATCH('Daily Pork Products Stocks'!B484,ItemTable!$B:$B,0)),TransfersEntries!$L:$L,"&gt;="&amp;'Daily Pork Products Stocks'!A484+0.25,TransfersEntries!$L:$L,"&lt;="&amp;'Daily Pork Products Stocks'!A484+1.25,TransfersEntries!$D:$D,"3600")</f>
        <v>0</v>
      </c>
      <c r="P484" s="44">
        <f t="shared" si="127"/>
        <v>0</v>
      </c>
      <c r="Q484" s="44">
        <f t="shared" si="128"/>
        <v>0</v>
      </c>
      <c r="R484" s="148"/>
      <c r="S484" s="148"/>
      <c r="T484" s="44">
        <f t="shared" si="129"/>
        <v>0</v>
      </c>
      <c r="U484" s="44">
        <f t="shared" si="130"/>
        <v>0</v>
      </c>
      <c r="V484" s="44">
        <f t="shared" si="131"/>
        <v>0</v>
      </c>
      <c r="W484" s="51" t="str">
        <f t="shared" si="132"/>
        <v>Inactive</v>
      </c>
      <c r="X484" s="44"/>
    </row>
    <row r="485" spans="1:24" ht="15" hidden="1" customHeight="1" x14ac:dyDescent="0.25">
      <c r="A485" s="124" t="e">
        <v>#VALUE!</v>
      </c>
      <c r="B485" s="125" t="s">
        <v>1556</v>
      </c>
      <c r="C485" s="125" t="s">
        <v>1557</v>
      </c>
      <c r="D485" s="142"/>
      <c r="E485" s="44">
        <f t="shared" si="126"/>
        <v>0</v>
      </c>
      <c r="F485" s="44">
        <f>SUMIFS(ProductionLines!$H:$H,ProductionLines!$C:$C,'Daily Pork Products Stocks'!$B485,ProductionLines!$K:$K,'Daily Pork Products Stocks'!$A485,ProductionLines!$E:$E,"&lt;&gt;Intake")</f>
        <v>0</v>
      </c>
      <c r="G485" s="57"/>
      <c r="H485" s="44">
        <f>SUMIFS(ProductionLines!$H:$H,ProductionLines!$C:$C,'Daily Pork Products Stocks'!$B485,ProductionLines!$K:$K,'Daily Pork Products Stocks'!$A485,ProductionLines!$E:$E,"Intake")</f>
        <v>0</v>
      </c>
      <c r="I485" s="148"/>
      <c r="J485" s="148"/>
      <c r="K485" s="148"/>
      <c r="L485" s="152"/>
      <c r="M485" s="44">
        <f>SUMIFS(TransfersEntries!$F:$F,TransfersEntries!$B:$B,$B485,TransfersEntries!$L:$L,"&gt;="&amp;'Daily Pork Products Stocks'!A485+0.25,TransfersEntries!$L:$L,"&lt;="&amp;'Daily Pork Products Stocks'!A485+1.25,TransfersEntries!$D:$D,"2055")</f>
        <v>0</v>
      </c>
      <c r="N485" s="44">
        <f>SUMIFS(TransfersEntries!$F:$F,TransfersEntries!$B:$B,INDEX(ItemTable!$A:$A,MATCH('Daily Pork Products Stocks'!B485,ItemTable!$B:$B,0)),TransfersEntries!$L:$L,"&gt;="&amp;'Daily Pork Products Stocks'!A485+0.25,TransfersEntries!$L:$L,"&lt;="&amp;'Daily Pork Products Stocks'!A485+1.25,TransfersEntries!$D:$D,"3535")</f>
        <v>0</v>
      </c>
      <c r="O485" s="44">
        <f>SUMIFS(TransfersEntries!$F:$F,TransfersEntries!$B:$B,INDEX(ItemTable!$A:$A,MATCH('Daily Pork Products Stocks'!B485,ItemTable!$B:$B,0)),TransfersEntries!$L:$L,"&gt;="&amp;'Daily Pork Products Stocks'!A485+0.25,TransfersEntries!$L:$L,"&lt;="&amp;'Daily Pork Products Stocks'!A485+1.25,TransfersEntries!$D:$D,"3600")</f>
        <v>0</v>
      </c>
      <c r="P485" s="44">
        <f t="shared" si="127"/>
        <v>0</v>
      </c>
      <c r="Q485" s="44">
        <f t="shared" si="128"/>
        <v>0</v>
      </c>
      <c r="R485" s="148"/>
      <c r="S485" s="148"/>
      <c r="T485" s="44">
        <f t="shared" si="129"/>
        <v>0</v>
      </c>
      <c r="U485" s="44">
        <f t="shared" si="130"/>
        <v>0</v>
      </c>
      <c r="V485" s="44">
        <f t="shared" si="131"/>
        <v>0</v>
      </c>
      <c r="W485" s="51" t="str">
        <f t="shared" si="132"/>
        <v>Inactive</v>
      </c>
      <c r="X485" s="44"/>
    </row>
    <row r="486" spans="1:24" ht="15" hidden="1" customHeight="1" x14ac:dyDescent="0.25">
      <c r="A486" s="124" t="e">
        <v>#VALUE!</v>
      </c>
      <c r="B486" s="125" t="s">
        <v>1558</v>
      </c>
      <c r="C486" s="125" t="s">
        <v>1559</v>
      </c>
      <c r="D486" s="142"/>
      <c r="E486" s="44">
        <f t="shared" si="126"/>
        <v>0</v>
      </c>
      <c r="F486" s="44">
        <f>SUMIFS(ProductionLines!$H:$H,ProductionLines!$C:$C,'Daily Pork Products Stocks'!$B486,ProductionLines!$K:$K,'Daily Pork Products Stocks'!$A486,ProductionLines!$E:$E,"&lt;&gt;Intake")</f>
        <v>0</v>
      </c>
      <c r="G486" s="57"/>
      <c r="H486" s="44">
        <f>SUMIFS(ProductionLines!$H:$H,ProductionLines!$C:$C,'Daily Pork Products Stocks'!$B486,ProductionLines!$K:$K,'Daily Pork Products Stocks'!$A486,ProductionLines!$E:$E,"Intake")</f>
        <v>0</v>
      </c>
      <c r="I486" s="148"/>
      <c r="J486" s="148"/>
      <c r="K486" s="148"/>
      <c r="L486" s="152"/>
      <c r="M486" s="44">
        <f>SUMIFS(TransfersEntries!$F:$F,TransfersEntries!$B:$B,$B486,TransfersEntries!$L:$L,"&gt;="&amp;'Daily Pork Products Stocks'!A486+0.25,TransfersEntries!$L:$L,"&lt;="&amp;'Daily Pork Products Stocks'!A486+1.25,TransfersEntries!$D:$D,"2055")</f>
        <v>0</v>
      </c>
      <c r="N486" s="44">
        <f>SUMIFS(TransfersEntries!$F:$F,TransfersEntries!$B:$B,INDEX(ItemTable!$A:$A,MATCH('Daily Pork Products Stocks'!B486,ItemTable!$B:$B,0)),TransfersEntries!$L:$L,"&gt;="&amp;'Daily Pork Products Stocks'!A486+0.25,TransfersEntries!$L:$L,"&lt;="&amp;'Daily Pork Products Stocks'!A486+1.25,TransfersEntries!$D:$D,"3535")</f>
        <v>0</v>
      </c>
      <c r="O486" s="44">
        <f>SUMIFS(TransfersEntries!$F:$F,TransfersEntries!$B:$B,INDEX(ItemTable!$A:$A,MATCH('Daily Pork Products Stocks'!B486,ItemTable!$B:$B,0)),TransfersEntries!$L:$L,"&gt;="&amp;'Daily Pork Products Stocks'!A486+0.25,TransfersEntries!$L:$L,"&lt;="&amp;'Daily Pork Products Stocks'!A486+1.25,TransfersEntries!$D:$D,"3600")</f>
        <v>0</v>
      </c>
      <c r="P486" s="44">
        <f t="shared" si="127"/>
        <v>0</v>
      </c>
      <c r="Q486" s="44">
        <f t="shared" si="128"/>
        <v>0</v>
      </c>
      <c r="R486" s="148"/>
      <c r="S486" s="148"/>
      <c r="T486" s="44">
        <f t="shared" si="129"/>
        <v>0</v>
      </c>
      <c r="U486" s="44">
        <f t="shared" si="130"/>
        <v>0</v>
      </c>
      <c r="V486" s="44">
        <f t="shared" si="131"/>
        <v>0</v>
      </c>
      <c r="W486" s="51" t="str">
        <f t="shared" si="132"/>
        <v>Inactive</v>
      </c>
      <c r="X486" s="44"/>
    </row>
    <row r="487" spans="1:24" ht="15" hidden="1" customHeight="1" x14ac:dyDescent="0.25">
      <c r="A487" s="124" t="e">
        <v>#VALUE!</v>
      </c>
      <c r="B487" s="125" t="s">
        <v>1560</v>
      </c>
      <c r="C487" s="125" t="s">
        <v>1561</v>
      </c>
      <c r="D487" s="142"/>
      <c r="E487" s="44">
        <f t="shared" si="126"/>
        <v>0</v>
      </c>
      <c r="F487" s="44">
        <f>SUMIFS(ProductionLines!$H:$H,ProductionLines!$C:$C,'Daily Pork Products Stocks'!$B487,ProductionLines!$K:$K,'Daily Pork Products Stocks'!$A487,ProductionLines!$E:$E,"&lt;&gt;Intake")</f>
        <v>0</v>
      </c>
      <c r="G487" s="57"/>
      <c r="H487" s="44">
        <f>SUMIFS(ProductionLines!$H:$H,ProductionLines!$C:$C,'Daily Pork Products Stocks'!$B487,ProductionLines!$K:$K,'Daily Pork Products Stocks'!$A487,ProductionLines!$E:$E,"Intake")</f>
        <v>0</v>
      </c>
      <c r="I487" s="148"/>
      <c r="J487" s="148"/>
      <c r="K487" s="148"/>
      <c r="L487" s="152"/>
      <c r="M487" s="44">
        <f>SUMIFS(TransfersEntries!$F:$F,TransfersEntries!$B:$B,$B487,TransfersEntries!$L:$L,"&gt;="&amp;'Daily Pork Products Stocks'!A487+0.25,TransfersEntries!$L:$L,"&lt;="&amp;'Daily Pork Products Stocks'!A487+1.25,TransfersEntries!$D:$D,"2055")</f>
        <v>0</v>
      </c>
      <c r="N487" s="44">
        <f>SUMIFS(TransfersEntries!$F:$F,TransfersEntries!$B:$B,INDEX(ItemTable!$A:$A,MATCH('Daily Pork Products Stocks'!B487,ItemTable!$B:$B,0)),TransfersEntries!$L:$L,"&gt;="&amp;'Daily Pork Products Stocks'!A487+0.25,TransfersEntries!$L:$L,"&lt;="&amp;'Daily Pork Products Stocks'!A487+1.25,TransfersEntries!$D:$D,"3535")</f>
        <v>0</v>
      </c>
      <c r="O487" s="44">
        <f>SUMIFS(TransfersEntries!$F:$F,TransfersEntries!$B:$B,INDEX(ItemTable!$A:$A,MATCH('Daily Pork Products Stocks'!B487,ItemTable!$B:$B,0)),TransfersEntries!$L:$L,"&gt;="&amp;'Daily Pork Products Stocks'!A487+0.25,TransfersEntries!$L:$L,"&lt;="&amp;'Daily Pork Products Stocks'!A487+1.25,TransfersEntries!$D:$D,"3600")</f>
        <v>0</v>
      </c>
      <c r="P487" s="44">
        <f t="shared" si="127"/>
        <v>0</v>
      </c>
      <c r="Q487" s="44">
        <f t="shared" si="128"/>
        <v>0</v>
      </c>
      <c r="R487" s="148"/>
      <c r="S487" s="148"/>
      <c r="T487" s="44">
        <f t="shared" si="129"/>
        <v>0</v>
      </c>
      <c r="U487" s="44">
        <f t="shared" si="130"/>
        <v>0</v>
      </c>
      <c r="V487" s="44">
        <f t="shared" si="131"/>
        <v>0</v>
      </c>
      <c r="W487" s="51" t="str">
        <f t="shared" si="132"/>
        <v>Inactive</v>
      </c>
      <c r="X487" s="44"/>
    </row>
    <row r="488" spans="1:24" ht="15" hidden="1" customHeight="1" x14ac:dyDescent="0.25">
      <c r="A488" s="124" t="e">
        <v>#VALUE!</v>
      </c>
      <c r="B488" s="125" t="s">
        <v>1562</v>
      </c>
      <c r="C488" s="125" t="s">
        <v>1563</v>
      </c>
      <c r="D488" s="142"/>
      <c r="E488" s="44">
        <f t="shared" si="126"/>
        <v>0</v>
      </c>
      <c r="F488" s="44">
        <f>SUMIFS(ProductionLines!$H:$H,ProductionLines!$C:$C,'Daily Pork Products Stocks'!$B488,ProductionLines!$K:$K,'Daily Pork Products Stocks'!$A488,ProductionLines!$E:$E,"&lt;&gt;Intake")</f>
        <v>0</v>
      </c>
      <c r="G488" s="57"/>
      <c r="H488" s="44">
        <f>SUMIFS(ProductionLines!$H:$H,ProductionLines!$C:$C,'Daily Pork Products Stocks'!$B488,ProductionLines!$K:$K,'Daily Pork Products Stocks'!$A488,ProductionLines!$E:$E,"Intake")</f>
        <v>0</v>
      </c>
      <c r="I488" s="148"/>
      <c r="J488" s="148"/>
      <c r="K488" s="148"/>
      <c r="L488" s="152"/>
      <c r="M488" s="44">
        <f>SUMIFS(TransfersEntries!$F:$F,TransfersEntries!$B:$B,$B488,TransfersEntries!$L:$L,"&gt;="&amp;'Daily Pork Products Stocks'!A488+0.25,TransfersEntries!$L:$L,"&lt;="&amp;'Daily Pork Products Stocks'!A488+1.25,TransfersEntries!$D:$D,"2055")</f>
        <v>0</v>
      </c>
      <c r="N488" s="44">
        <f>SUMIFS(TransfersEntries!$F:$F,TransfersEntries!$B:$B,INDEX(ItemTable!$A:$A,MATCH('Daily Pork Products Stocks'!B488,ItemTable!$B:$B,0)),TransfersEntries!$L:$L,"&gt;="&amp;'Daily Pork Products Stocks'!A488+0.25,TransfersEntries!$L:$L,"&lt;="&amp;'Daily Pork Products Stocks'!A488+1.25,TransfersEntries!$D:$D,"3535")</f>
        <v>0</v>
      </c>
      <c r="O488" s="44">
        <f>SUMIFS(TransfersEntries!$F:$F,TransfersEntries!$B:$B,INDEX(ItemTable!$A:$A,MATCH('Daily Pork Products Stocks'!B488,ItemTable!$B:$B,0)),TransfersEntries!$L:$L,"&gt;="&amp;'Daily Pork Products Stocks'!A488+0.25,TransfersEntries!$L:$L,"&lt;="&amp;'Daily Pork Products Stocks'!A488+1.25,TransfersEntries!$D:$D,"3600")</f>
        <v>0</v>
      </c>
      <c r="P488" s="44">
        <f t="shared" si="127"/>
        <v>0</v>
      </c>
      <c r="Q488" s="44">
        <f t="shared" si="128"/>
        <v>0</v>
      </c>
      <c r="R488" s="148"/>
      <c r="S488" s="148"/>
      <c r="T488" s="44">
        <f t="shared" si="129"/>
        <v>0</v>
      </c>
      <c r="U488" s="44">
        <f t="shared" si="130"/>
        <v>0</v>
      </c>
      <c r="V488" s="44">
        <f t="shared" si="131"/>
        <v>0</v>
      </c>
      <c r="W488" s="51" t="str">
        <f t="shared" si="132"/>
        <v>Inactive</v>
      </c>
      <c r="X488" s="44"/>
    </row>
    <row r="489" spans="1:24" ht="15" hidden="1" customHeight="1" x14ac:dyDescent="0.25">
      <c r="A489" s="124" t="e">
        <v>#VALUE!</v>
      </c>
      <c r="B489" s="125" t="s">
        <v>1564</v>
      </c>
      <c r="C489" s="125" t="s">
        <v>1565</v>
      </c>
      <c r="D489" s="142"/>
      <c r="E489" s="44">
        <f t="shared" si="126"/>
        <v>0</v>
      </c>
      <c r="F489" s="44">
        <f>SUMIFS(ProductionLines!$H:$H,ProductionLines!$C:$C,'Daily Pork Products Stocks'!$B489,ProductionLines!$K:$K,'Daily Pork Products Stocks'!$A489,ProductionLines!$E:$E,"&lt;&gt;Intake")</f>
        <v>0</v>
      </c>
      <c r="G489" s="57"/>
      <c r="H489" s="44">
        <f>SUMIFS(ProductionLines!$H:$H,ProductionLines!$C:$C,'Daily Pork Products Stocks'!$B489,ProductionLines!$K:$K,'Daily Pork Products Stocks'!$A489,ProductionLines!$E:$E,"Intake")</f>
        <v>0</v>
      </c>
      <c r="I489" s="148"/>
      <c r="J489" s="148"/>
      <c r="K489" s="148"/>
      <c r="L489" s="152"/>
      <c r="M489" s="44">
        <f>SUMIFS(TransfersEntries!$F:$F,TransfersEntries!$B:$B,$B489,TransfersEntries!$L:$L,"&gt;="&amp;'Daily Pork Products Stocks'!A489+0.25,TransfersEntries!$L:$L,"&lt;="&amp;'Daily Pork Products Stocks'!A489+1.25,TransfersEntries!$D:$D,"2055")</f>
        <v>0</v>
      </c>
      <c r="N489" s="44">
        <f>SUMIFS(TransfersEntries!$F:$F,TransfersEntries!$B:$B,INDEX(ItemTable!$A:$A,MATCH('Daily Pork Products Stocks'!B489,ItemTable!$B:$B,0)),TransfersEntries!$L:$L,"&gt;="&amp;'Daily Pork Products Stocks'!A489+0.25,TransfersEntries!$L:$L,"&lt;="&amp;'Daily Pork Products Stocks'!A489+1.25,TransfersEntries!$D:$D,"3535")</f>
        <v>0</v>
      </c>
      <c r="O489" s="44">
        <f>SUMIFS(TransfersEntries!$F:$F,TransfersEntries!$B:$B,INDEX(ItemTable!$A:$A,MATCH('Daily Pork Products Stocks'!B489,ItemTable!$B:$B,0)),TransfersEntries!$L:$L,"&gt;="&amp;'Daily Pork Products Stocks'!A489+0.25,TransfersEntries!$L:$L,"&lt;="&amp;'Daily Pork Products Stocks'!A489+1.25,TransfersEntries!$D:$D,"3600")</f>
        <v>0</v>
      </c>
      <c r="P489" s="44">
        <f t="shared" si="127"/>
        <v>0</v>
      </c>
      <c r="Q489" s="44">
        <f t="shared" si="128"/>
        <v>0</v>
      </c>
      <c r="R489" s="148"/>
      <c r="S489" s="148"/>
      <c r="T489" s="44">
        <f t="shared" si="129"/>
        <v>0</v>
      </c>
      <c r="U489" s="44">
        <f t="shared" si="130"/>
        <v>0</v>
      </c>
      <c r="V489" s="44">
        <f t="shared" si="131"/>
        <v>0</v>
      </c>
      <c r="W489" s="51" t="str">
        <f t="shared" si="132"/>
        <v>Inactive</v>
      </c>
      <c r="X489" s="44"/>
    </row>
    <row r="490" spans="1:24" ht="15" hidden="1" customHeight="1" x14ac:dyDescent="0.25">
      <c r="A490" s="124" t="e">
        <v>#VALUE!</v>
      </c>
      <c r="B490" s="125" t="s">
        <v>1566</v>
      </c>
      <c r="C490" s="125" t="s">
        <v>1567</v>
      </c>
      <c r="D490" s="142"/>
      <c r="E490" s="44">
        <f t="shared" si="126"/>
        <v>0</v>
      </c>
      <c r="F490" s="44">
        <f>SUMIFS(ProductionLines!$H:$H,ProductionLines!$C:$C,'Daily Pork Products Stocks'!$B490,ProductionLines!$K:$K,'Daily Pork Products Stocks'!$A490,ProductionLines!$E:$E,"&lt;&gt;Intake")</f>
        <v>0</v>
      </c>
      <c r="G490" s="57"/>
      <c r="H490" s="44">
        <f>SUMIFS(ProductionLines!$H:$H,ProductionLines!$C:$C,'Daily Pork Products Stocks'!$B490,ProductionLines!$K:$K,'Daily Pork Products Stocks'!$A490,ProductionLines!$E:$E,"Intake")</f>
        <v>0</v>
      </c>
      <c r="I490" s="148"/>
      <c r="J490" s="148"/>
      <c r="K490" s="148"/>
      <c r="L490" s="152"/>
      <c r="M490" s="44">
        <f>SUMIFS(TransfersEntries!$F:$F,TransfersEntries!$B:$B,$B490,TransfersEntries!$L:$L,"&gt;="&amp;'Daily Pork Products Stocks'!A490+0.25,TransfersEntries!$L:$L,"&lt;="&amp;'Daily Pork Products Stocks'!A490+1.25,TransfersEntries!$D:$D,"2055")</f>
        <v>0</v>
      </c>
      <c r="N490" s="44">
        <f>SUMIFS(TransfersEntries!$F:$F,TransfersEntries!$B:$B,INDEX(ItemTable!$A:$A,MATCH('Daily Pork Products Stocks'!B490,ItemTable!$B:$B,0)),TransfersEntries!$L:$L,"&gt;="&amp;'Daily Pork Products Stocks'!A490+0.25,TransfersEntries!$L:$L,"&lt;="&amp;'Daily Pork Products Stocks'!A490+1.25,TransfersEntries!$D:$D,"3535")</f>
        <v>0</v>
      </c>
      <c r="O490" s="44">
        <f>SUMIFS(TransfersEntries!$F:$F,TransfersEntries!$B:$B,INDEX(ItemTable!$A:$A,MATCH('Daily Pork Products Stocks'!B490,ItemTable!$B:$B,0)),TransfersEntries!$L:$L,"&gt;="&amp;'Daily Pork Products Stocks'!A490+0.25,TransfersEntries!$L:$L,"&lt;="&amp;'Daily Pork Products Stocks'!A490+1.25,TransfersEntries!$D:$D,"3600")</f>
        <v>0</v>
      </c>
      <c r="P490" s="44">
        <f t="shared" si="127"/>
        <v>0</v>
      </c>
      <c r="Q490" s="44">
        <f t="shared" si="128"/>
        <v>0</v>
      </c>
      <c r="R490" s="148"/>
      <c r="S490" s="148"/>
      <c r="T490" s="44">
        <f t="shared" si="129"/>
        <v>0</v>
      </c>
      <c r="U490" s="44">
        <f t="shared" si="130"/>
        <v>0</v>
      </c>
      <c r="V490" s="44">
        <f t="shared" si="131"/>
        <v>0</v>
      </c>
      <c r="W490" s="51" t="str">
        <f t="shared" si="132"/>
        <v>Inactive</v>
      </c>
      <c r="X490" s="44"/>
    </row>
    <row r="491" spans="1:24" ht="15" hidden="1" customHeight="1" x14ac:dyDescent="0.25">
      <c r="A491" s="124" t="e">
        <v>#VALUE!</v>
      </c>
      <c r="B491" s="125" t="s">
        <v>1568</v>
      </c>
      <c r="C491" s="125" t="s">
        <v>1569</v>
      </c>
      <c r="D491" s="142"/>
      <c r="E491" s="44">
        <f t="shared" si="126"/>
        <v>0</v>
      </c>
      <c r="F491" s="44">
        <f>SUMIFS(ProductionLines!$H:$H,ProductionLines!$C:$C,'Daily Pork Products Stocks'!$B491,ProductionLines!$K:$K,'Daily Pork Products Stocks'!$A491,ProductionLines!$E:$E,"&lt;&gt;Intake")</f>
        <v>0</v>
      </c>
      <c r="G491" s="57"/>
      <c r="H491" s="44">
        <f>SUMIFS(ProductionLines!$H:$H,ProductionLines!$C:$C,'Daily Pork Products Stocks'!$B491,ProductionLines!$K:$K,'Daily Pork Products Stocks'!$A491,ProductionLines!$E:$E,"Intake")</f>
        <v>0</v>
      </c>
      <c r="I491" s="148"/>
      <c r="J491" s="148"/>
      <c r="K491" s="148"/>
      <c r="L491" s="152"/>
      <c r="M491" s="44">
        <f>SUMIFS(TransfersEntries!$F:$F,TransfersEntries!$B:$B,$B491,TransfersEntries!$L:$L,"&gt;="&amp;'Daily Pork Products Stocks'!A491+0.25,TransfersEntries!$L:$L,"&lt;="&amp;'Daily Pork Products Stocks'!A491+1.25,TransfersEntries!$D:$D,"2055")</f>
        <v>0</v>
      </c>
      <c r="N491" s="44">
        <f>SUMIFS(TransfersEntries!$F:$F,TransfersEntries!$B:$B,INDEX(ItemTable!$A:$A,MATCH('Daily Pork Products Stocks'!B491,ItemTable!$B:$B,0)),TransfersEntries!$L:$L,"&gt;="&amp;'Daily Pork Products Stocks'!A491+0.25,TransfersEntries!$L:$L,"&lt;="&amp;'Daily Pork Products Stocks'!A491+1.25,TransfersEntries!$D:$D,"3535")</f>
        <v>0</v>
      </c>
      <c r="O491" s="44">
        <f>SUMIFS(TransfersEntries!$F:$F,TransfersEntries!$B:$B,INDEX(ItemTable!$A:$A,MATCH('Daily Pork Products Stocks'!B491,ItemTable!$B:$B,0)),TransfersEntries!$L:$L,"&gt;="&amp;'Daily Pork Products Stocks'!A491+0.25,TransfersEntries!$L:$L,"&lt;="&amp;'Daily Pork Products Stocks'!A491+1.25,TransfersEntries!$D:$D,"3600")</f>
        <v>0</v>
      </c>
      <c r="P491" s="44">
        <f t="shared" si="127"/>
        <v>0</v>
      </c>
      <c r="Q491" s="44">
        <f t="shared" si="128"/>
        <v>0</v>
      </c>
      <c r="R491" s="148"/>
      <c r="S491" s="148"/>
      <c r="T491" s="44">
        <f t="shared" si="129"/>
        <v>0</v>
      </c>
      <c r="U491" s="44">
        <f t="shared" si="130"/>
        <v>0</v>
      </c>
      <c r="V491" s="44">
        <f t="shared" si="131"/>
        <v>0</v>
      </c>
      <c r="W491" s="51" t="str">
        <f t="shared" si="132"/>
        <v>Inactive</v>
      </c>
      <c r="X491" s="44"/>
    </row>
    <row r="492" spans="1:24" ht="15" hidden="1" customHeight="1" x14ac:dyDescent="0.25">
      <c r="A492" s="124" t="e">
        <v>#VALUE!</v>
      </c>
      <c r="B492" s="125" t="s">
        <v>1570</v>
      </c>
      <c r="C492" s="125" t="s">
        <v>1571</v>
      </c>
      <c r="D492" s="142"/>
      <c r="E492" s="44">
        <f t="shared" si="126"/>
        <v>0</v>
      </c>
      <c r="F492" s="44">
        <f>SUMIFS(ProductionLines!$H:$H,ProductionLines!$C:$C,'Daily Pork Products Stocks'!$B492,ProductionLines!$K:$K,'Daily Pork Products Stocks'!$A492,ProductionLines!$E:$E,"&lt;&gt;Intake")</f>
        <v>0</v>
      </c>
      <c r="G492" s="57"/>
      <c r="H492" s="44">
        <f>SUMIFS(ProductionLines!$H:$H,ProductionLines!$C:$C,'Daily Pork Products Stocks'!$B492,ProductionLines!$K:$K,'Daily Pork Products Stocks'!$A492,ProductionLines!$E:$E,"Intake")</f>
        <v>0</v>
      </c>
      <c r="I492" s="148"/>
      <c r="J492" s="148"/>
      <c r="K492" s="148"/>
      <c r="L492" s="152"/>
      <c r="M492" s="44">
        <f>SUMIFS(TransfersEntries!$F:$F,TransfersEntries!$B:$B,$B492,TransfersEntries!$L:$L,"&gt;="&amp;'Daily Pork Products Stocks'!A492+0.25,TransfersEntries!$L:$L,"&lt;="&amp;'Daily Pork Products Stocks'!A492+1.25,TransfersEntries!$D:$D,"2055")</f>
        <v>0</v>
      </c>
      <c r="N492" s="44">
        <f>SUMIFS(TransfersEntries!$F:$F,TransfersEntries!$B:$B,INDEX(ItemTable!$A:$A,MATCH('Daily Pork Products Stocks'!B492,ItemTable!$B:$B,0)),TransfersEntries!$L:$L,"&gt;="&amp;'Daily Pork Products Stocks'!A492+0.25,TransfersEntries!$L:$L,"&lt;="&amp;'Daily Pork Products Stocks'!A492+1.25,TransfersEntries!$D:$D,"3535")</f>
        <v>0</v>
      </c>
      <c r="O492" s="44">
        <f>SUMIFS(TransfersEntries!$F:$F,TransfersEntries!$B:$B,INDEX(ItemTable!$A:$A,MATCH('Daily Pork Products Stocks'!B492,ItemTable!$B:$B,0)),TransfersEntries!$L:$L,"&gt;="&amp;'Daily Pork Products Stocks'!A492+0.25,TransfersEntries!$L:$L,"&lt;="&amp;'Daily Pork Products Stocks'!A492+1.25,TransfersEntries!$D:$D,"3600")</f>
        <v>0</v>
      </c>
      <c r="P492" s="44">
        <f t="shared" si="127"/>
        <v>0</v>
      </c>
      <c r="Q492" s="44">
        <f t="shared" si="128"/>
        <v>0</v>
      </c>
      <c r="R492" s="148"/>
      <c r="S492" s="148"/>
      <c r="T492" s="44">
        <f t="shared" si="129"/>
        <v>0</v>
      </c>
      <c r="U492" s="44">
        <f t="shared" si="130"/>
        <v>0</v>
      </c>
      <c r="V492" s="44">
        <f t="shared" si="131"/>
        <v>0</v>
      </c>
      <c r="W492" s="51" t="str">
        <f t="shared" si="132"/>
        <v>Inactive</v>
      </c>
      <c r="X492" s="44"/>
    </row>
    <row r="493" spans="1:24" ht="15" hidden="1" customHeight="1" x14ac:dyDescent="0.25">
      <c r="A493" s="124" t="e">
        <v>#VALUE!</v>
      </c>
      <c r="B493" s="125" t="s">
        <v>1572</v>
      </c>
      <c r="C493" s="125" t="s">
        <v>1573</v>
      </c>
      <c r="D493" s="142"/>
      <c r="E493" s="44">
        <f t="shared" si="126"/>
        <v>0</v>
      </c>
      <c r="F493" s="44">
        <f>SUMIFS(ProductionLines!$H:$H,ProductionLines!$C:$C,'Daily Pork Products Stocks'!$B493,ProductionLines!$K:$K,'Daily Pork Products Stocks'!$A493,ProductionLines!$E:$E,"&lt;&gt;Intake")</f>
        <v>0</v>
      </c>
      <c r="G493" s="57"/>
      <c r="H493" s="44">
        <f>SUMIFS(ProductionLines!$H:$H,ProductionLines!$C:$C,'Daily Pork Products Stocks'!$B493,ProductionLines!$K:$K,'Daily Pork Products Stocks'!$A493,ProductionLines!$E:$E,"Intake")</f>
        <v>0</v>
      </c>
      <c r="I493" s="148"/>
      <c r="J493" s="148"/>
      <c r="K493" s="148"/>
      <c r="L493" s="152"/>
      <c r="M493" s="44">
        <f>SUMIFS(TransfersEntries!$F:$F,TransfersEntries!$B:$B,$B493,TransfersEntries!$L:$L,"&gt;="&amp;'Daily Pork Products Stocks'!A493+0.25,TransfersEntries!$L:$L,"&lt;="&amp;'Daily Pork Products Stocks'!A493+1.25,TransfersEntries!$D:$D,"2055")</f>
        <v>0</v>
      </c>
      <c r="N493" s="44">
        <f>SUMIFS(TransfersEntries!$F:$F,TransfersEntries!$B:$B,INDEX(ItemTable!$A:$A,MATCH('Daily Pork Products Stocks'!B493,ItemTable!$B:$B,0)),TransfersEntries!$L:$L,"&gt;="&amp;'Daily Pork Products Stocks'!A493+0.25,TransfersEntries!$L:$L,"&lt;="&amp;'Daily Pork Products Stocks'!A493+1.25,TransfersEntries!$D:$D,"3535")</f>
        <v>0</v>
      </c>
      <c r="O493" s="44">
        <f>SUMIFS(TransfersEntries!$F:$F,TransfersEntries!$B:$B,INDEX(ItemTable!$A:$A,MATCH('Daily Pork Products Stocks'!B493,ItemTable!$B:$B,0)),TransfersEntries!$L:$L,"&gt;="&amp;'Daily Pork Products Stocks'!A493+0.25,TransfersEntries!$L:$L,"&lt;="&amp;'Daily Pork Products Stocks'!A493+1.25,TransfersEntries!$D:$D,"3600")</f>
        <v>0</v>
      </c>
      <c r="P493" s="44">
        <f t="shared" si="127"/>
        <v>0</v>
      </c>
      <c r="Q493" s="44">
        <f t="shared" si="128"/>
        <v>0</v>
      </c>
      <c r="R493" s="148"/>
      <c r="S493" s="148"/>
      <c r="T493" s="44">
        <f t="shared" si="129"/>
        <v>0</v>
      </c>
      <c r="U493" s="44">
        <f t="shared" si="130"/>
        <v>0</v>
      </c>
      <c r="V493" s="44">
        <f t="shared" si="131"/>
        <v>0</v>
      </c>
      <c r="W493" s="51" t="str">
        <f t="shared" si="132"/>
        <v>Inactive</v>
      </c>
      <c r="X493" s="44"/>
    </row>
    <row r="494" spans="1:24" ht="15" hidden="1" customHeight="1" x14ac:dyDescent="0.25">
      <c r="A494" s="124" t="e">
        <v>#VALUE!</v>
      </c>
      <c r="B494" s="125" t="s">
        <v>1574</v>
      </c>
      <c r="C494" s="125" t="s">
        <v>1575</v>
      </c>
      <c r="D494" s="142"/>
      <c r="E494" s="44">
        <f t="shared" si="126"/>
        <v>0</v>
      </c>
      <c r="F494" s="44">
        <f>SUMIFS(ProductionLines!$H:$H,ProductionLines!$C:$C,'Daily Pork Products Stocks'!$B494,ProductionLines!$K:$K,'Daily Pork Products Stocks'!$A494,ProductionLines!$E:$E,"&lt;&gt;Intake")</f>
        <v>0</v>
      </c>
      <c r="G494" s="57"/>
      <c r="H494" s="44">
        <f>SUMIFS(ProductionLines!$H:$H,ProductionLines!$C:$C,'Daily Pork Products Stocks'!$B494,ProductionLines!$K:$K,'Daily Pork Products Stocks'!$A494,ProductionLines!$E:$E,"Intake")</f>
        <v>0</v>
      </c>
      <c r="I494" s="148"/>
      <c r="J494" s="148"/>
      <c r="K494" s="148"/>
      <c r="L494" s="152"/>
      <c r="M494" s="44">
        <f>SUMIFS(TransfersEntries!$F:$F,TransfersEntries!$B:$B,$B494,TransfersEntries!$L:$L,"&gt;="&amp;'Daily Pork Products Stocks'!A494+0.25,TransfersEntries!$L:$L,"&lt;="&amp;'Daily Pork Products Stocks'!A494+1.25,TransfersEntries!$D:$D,"2055")</f>
        <v>0</v>
      </c>
      <c r="N494" s="44">
        <f>SUMIFS(TransfersEntries!$F:$F,TransfersEntries!$B:$B,INDEX(ItemTable!$A:$A,MATCH('Daily Pork Products Stocks'!B494,ItemTable!$B:$B,0)),TransfersEntries!$L:$L,"&gt;="&amp;'Daily Pork Products Stocks'!A494+0.25,TransfersEntries!$L:$L,"&lt;="&amp;'Daily Pork Products Stocks'!A494+1.25,TransfersEntries!$D:$D,"3535")</f>
        <v>0</v>
      </c>
      <c r="O494" s="44">
        <f>SUMIFS(TransfersEntries!$F:$F,TransfersEntries!$B:$B,INDEX(ItemTable!$A:$A,MATCH('Daily Pork Products Stocks'!B494,ItemTable!$B:$B,0)),TransfersEntries!$L:$L,"&gt;="&amp;'Daily Pork Products Stocks'!A494+0.25,TransfersEntries!$L:$L,"&lt;="&amp;'Daily Pork Products Stocks'!A494+1.25,TransfersEntries!$D:$D,"3600")</f>
        <v>0</v>
      </c>
      <c r="P494" s="44">
        <f t="shared" si="127"/>
        <v>0</v>
      </c>
      <c r="Q494" s="44">
        <f t="shared" si="128"/>
        <v>0</v>
      </c>
      <c r="R494" s="148"/>
      <c r="S494" s="148"/>
      <c r="T494" s="44">
        <f t="shared" si="129"/>
        <v>0</v>
      </c>
      <c r="U494" s="44">
        <f t="shared" si="130"/>
        <v>0</v>
      </c>
      <c r="V494" s="44">
        <f t="shared" si="131"/>
        <v>0</v>
      </c>
      <c r="W494" s="51" t="str">
        <f t="shared" si="132"/>
        <v>Inactive</v>
      </c>
      <c r="X494" s="44"/>
    </row>
    <row r="495" spans="1:24" ht="15" hidden="1" customHeight="1" x14ac:dyDescent="0.25">
      <c r="A495" s="42" t="e">
        <v>#VALUE!</v>
      </c>
      <c r="B495" s="45" t="s">
        <v>1576</v>
      </c>
      <c r="C495" s="45" t="s">
        <v>1577</v>
      </c>
      <c r="D495" s="142"/>
      <c r="E495" s="44">
        <f t="shared" si="126"/>
        <v>0</v>
      </c>
      <c r="F495" s="44">
        <f>SUMIFS(ProductionLines!$H:$H,ProductionLines!$C:$C,'Daily Pork Products Stocks'!$B495,ProductionLines!$K:$K,'Daily Pork Products Stocks'!$A495,ProductionLines!$E:$E,"&lt;&gt;Intake")</f>
        <v>0</v>
      </c>
      <c r="G495" s="57"/>
      <c r="H495" s="44">
        <f>SUMIFS(ProductionLines!$H:$H,ProductionLines!$C:$C,'Daily Pork Products Stocks'!$B495,ProductionLines!$K:$K,'Daily Pork Products Stocks'!$A495,ProductionLines!$E:$E,"Intake")</f>
        <v>0</v>
      </c>
      <c r="I495" s="148"/>
      <c r="J495" s="148"/>
      <c r="K495" s="148"/>
      <c r="L495" s="152"/>
      <c r="M495" s="44">
        <f>SUMIFS(TransfersEntries!$F:$F,TransfersEntries!$B:$B,$B495,TransfersEntries!$L:$L,"&gt;="&amp;'Daily Pork Products Stocks'!A495+0.25,TransfersEntries!$L:$L,"&lt;="&amp;'Daily Pork Products Stocks'!A495+1.25,TransfersEntries!$D:$D,"2055")</f>
        <v>0</v>
      </c>
      <c r="N495" s="44">
        <f>SUMIFS(TransfersEntries!$F:$F,TransfersEntries!$B:$B,INDEX(ItemTable!$A:$A,MATCH('Daily Pork Products Stocks'!B495,ItemTable!$B:$B,0)),TransfersEntries!$L:$L,"&gt;="&amp;'Daily Pork Products Stocks'!A495+0.25,TransfersEntries!$L:$L,"&lt;="&amp;'Daily Pork Products Stocks'!A495+1.25,TransfersEntries!$D:$D,"3535")</f>
        <v>0</v>
      </c>
      <c r="O495" s="44">
        <f>SUMIFS(TransfersEntries!$F:$F,TransfersEntries!$B:$B,INDEX(ItemTable!$A:$A,MATCH('Daily Pork Products Stocks'!B495,ItemTable!$B:$B,0)),TransfersEntries!$L:$L,"&gt;="&amp;'Daily Pork Products Stocks'!A495+0.25,TransfersEntries!$L:$L,"&lt;="&amp;'Daily Pork Products Stocks'!A495+1.25,TransfersEntries!$D:$D,"3600")</f>
        <v>0</v>
      </c>
      <c r="P495" s="44">
        <f t="shared" si="127"/>
        <v>0</v>
      </c>
      <c r="Q495" s="44">
        <f t="shared" si="128"/>
        <v>0</v>
      </c>
      <c r="R495" s="148"/>
      <c r="S495" s="148"/>
      <c r="T495" s="44">
        <f t="shared" si="129"/>
        <v>0</v>
      </c>
      <c r="U495" s="44">
        <f t="shared" si="130"/>
        <v>0</v>
      </c>
      <c r="V495" s="44">
        <f t="shared" si="131"/>
        <v>0</v>
      </c>
      <c r="W495" s="51" t="str">
        <f t="shared" si="132"/>
        <v>Inactive</v>
      </c>
      <c r="X495" s="44"/>
    </row>
    <row r="496" spans="1:24" ht="15" hidden="1" customHeight="1" x14ac:dyDescent="0.25">
      <c r="A496" s="42" t="e">
        <v>#VALUE!</v>
      </c>
      <c r="B496" s="47" t="s">
        <v>1578</v>
      </c>
      <c r="C496" s="47" t="s">
        <v>1579</v>
      </c>
      <c r="D496" s="142"/>
      <c r="E496" s="44">
        <f t="shared" si="126"/>
        <v>0</v>
      </c>
      <c r="F496" s="44">
        <f>SUMIFS(ProductionLines!$H:$H,ProductionLines!$C:$C,'Daily Pork Products Stocks'!$B496,ProductionLines!$K:$K,'Daily Pork Products Stocks'!$A496,ProductionLines!$E:$E,"&lt;&gt;Intake")</f>
        <v>0</v>
      </c>
      <c r="G496" s="57"/>
      <c r="H496" s="44">
        <f>SUMIFS(ProductionLines!$H:$H,ProductionLines!$C:$C,'Daily Pork Products Stocks'!$B496,ProductionLines!$K:$K,'Daily Pork Products Stocks'!$A496,ProductionLines!$E:$E,"Intake")</f>
        <v>0</v>
      </c>
      <c r="I496" s="148"/>
      <c r="J496" s="148"/>
      <c r="K496" s="148"/>
      <c r="L496" s="152"/>
      <c r="M496" s="44">
        <f>SUMIFS(TransfersEntries!$F:$F,TransfersEntries!$B:$B,$B496,TransfersEntries!$L:$L,"&gt;="&amp;'Daily Pork Products Stocks'!A496+0.25,TransfersEntries!$L:$L,"&lt;="&amp;'Daily Pork Products Stocks'!A496+1.25,TransfersEntries!$D:$D,"2055")</f>
        <v>0</v>
      </c>
      <c r="N496" s="44">
        <f>SUMIFS(TransfersEntries!$F:$F,TransfersEntries!$B:$B,INDEX(ItemTable!$A:$A,MATCH('Daily Pork Products Stocks'!B496,ItemTable!$B:$B,0)),TransfersEntries!$L:$L,"&gt;="&amp;'Daily Pork Products Stocks'!A496+0.25,TransfersEntries!$L:$L,"&lt;="&amp;'Daily Pork Products Stocks'!A496+1.25,TransfersEntries!$D:$D,"3535")</f>
        <v>0</v>
      </c>
      <c r="O496" s="44">
        <f>SUMIFS(TransfersEntries!$F:$F,TransfersEntries!$B:$B,INDEX(ItemTable!$A:$A,MATCH('Daily Pork Products Stocks'!B496,ItemTable!$B:$B,0)),TransfersEntries!$L:$L,"&gt;="&amp;'Daily Pork Products Stocks'!A496+0.25,TransfersEntries!$L:$L,"&lt;="&amp;'Daily Pork Products Stocks'!A496+1.25,TransfersEntries!$D:$D,"3600")</f>
        <v>0</v>
      </c>
      <c r="P496" s="44">
        <f t="shared" si="127"/>
        <v>0</v>
      </c>
      <c r="Q496" s="44">
        <f t="shared" si="128"/>
        <v>0</v>
      </c>
      <c r="R496" s="148"/>
      <c r="S496" s="148"/>
      <c r="T496" s="44">
        <f t="shared" si="129"/>
        <v>0</v>
      </c>
      <c r="U496" s="44">
        <f t="shared" si="130"/>
        <v>0</v>
      </c>
      <c r="V496" s="44">
        <f t="shared" si="131"/>
        <v>0</v>
      </c>
      <c r="W496" s="51" t="str">
        <f t="shared" si="132"/>
        <v>Inactive</v>
      </c>
      <c r="X496" s="44"/>
    </row>
    <row r="497" spans="1:24" ht="15" hidden="1" customHeight="1" x14ac:dyDescent="0.25">
      <c r="A497" s="124" t="e">
        <v>#VALUE!</v>
      </c>
      <c r="B497" s="125" t="s">
        <v>1580</v>
      </c>
      <c r="C497" s="125" t="s">
        <v>1581</v>
      </c>
      <c r="D497" s="142"/>
      <c r="E497" s="44">
        <f t="shared" si="126"/>
        <v>0</v>
      </c>
      <c r="F497" s="44">
        <f>SUMIFS(ProductionLines!$H:$H,ProductionLines!$C:$C,'Daily Pork Products Stocks'!$B497,ProductionLines!$K:$K,'Daily Pork Products Stocks'!$A497,ProductionLines!$E:$E,"&lt;&gt;Intake")</f>
        <v>0</v>
      </c>
      <c r="G497" s="57"/>
      <c r="H497" s="44">
        <f>SUMIFS(ProductionLines!$H:$H,ProductionLines!$C:$C,'Daily Pork Products Stocks'!$B497,ProductionLines!$K:$K,'Daily Pork Products Stocks'!$A497,ProductionLines!$E:$E,"Intake")</f>
        <v>0</v>
      </c>
      <c r="I497" s="148"/>
      <c r="J497" s="148"/>
      <c r="K497" s="148"/>
      <c r="L497" s="152"/>
      <c r="M497" s="44">
        <f>SUMIFS(TransfersEntries!$F:$F,TransfersEntries!$B:$B,$B497,TransfersEntries!$L:$L,"&gt;="&amp;'Daily Pork Products Stocks'!A497+0.25,TransfersEntries!$L:$L,"&lt;="&amp;'Daily Pork Products Stocks'!A497+1.25,TransfersEntries!$D:$D,"2055")</f>
        <v>0</v>
      </c>
      <c r="N497" s="44">
        <f>SUMIFS(TransfersEntries!$F:$F,TransfersEntries!$B:$B,INDEX(ItemTable!$A:$A,MATCH('Daily Pork Products Stocks'!B497,ItemTable!$B:$B,0)),TransfersEntries!$L:$L,"&gt;="&amp;'Daily Pork Products Stocks'!A497+0.25,TransfersEntries!$L:$L,"&lt;="&amp;'Daily Pork Products Stocks'!A497+1.25,TransfersEntries!$D:$D,"3535")</f>
        <v>0</v>
      </c>
      <c r="O497" s="44">
        <f>SUMIFS(TransfersEntries!$F:$F,TransfersEntries!$B:$B,INDEX(ItemTable!$A:$A,MATCH('Daily Pork Products Stocks'!B497,ItemTable!$B:$B,0)),TransfersEntries!$L:$L,"&gt;="&amp;'Daily Pork Products Stocks'!A497+0.25,TransfersEntries!$L:$L,"&lt;="&amp;'Daily Pork Products Stocks'!A497+1.25,TransfersEntries!$D:$D,"3600")</f>
        <v>0</v>
      </c>
      <c r="P497" s="44">
        <f t="shared" si="127"/>
        <v>0</v>
      </c>
      <c r="Q497" s="44">
        <f t="shared" si="128"/>
        <v>0</v>
      </c>
      <c r="R497" s="148"/>
      <c r="S497" s="148"/>
      <c r="T497" s="44">
        <f t="shared" si="129"/>
        <v>0</v>
      </c>
      <c r="U497" s="44">
        <f t="shared" si="130"/>
        <v>0</v>
      </c>
      <c r="V497" s="44">
        <f t="shared" si="131"/>
        <v>0</v>
      </c>
      <c r="W497" s="51" t="str">
        <f t="shared" si="132"/>
        <v>Inactive</v>
      </c>
      <c r="X497" s="44"/>
    </row>
    <row r="498" spans="1:24" ht="15" hidden="1" customHeight="1" x14ac:dyDescent="0.25">
      <c r="A498" s="124" t="e">
        <v>#VALUE!</v>
      </c>
      <c r="B498" s="125" t="s">
        <v>1582</v>
      </c>
      <c r="C498" s="125" t="s">
        <v>1583</v>
      </c>
      <c r="D498" s="142"/>
      <c r="E498" s="44">
        <f t="shared" si="126"/>
        <v>0</v>
      </c>
      <c r="F498" s="44">
        <f>SUMIFS(ProductionLines!$H:$H,ProductionLines!$C:$C,'Daily Pork Products Stocks'!$B498,ProductionLines!$K:$K,'Daily Pork Products Stocks'!$A498,ProductionLines!$E:$E,"&lt;&gt;Intake")</f>
        <v>0</v>
      </c>
      <c r="G498" s="57"/>
      <c r="H498" s="44">
        <f>SUMIFS(ProductionLines!$H:$H,ProductionLines!$C:$C,'Daily Pork Products Stocks'!$B498,ProductionLines!$K:$K,'Daily Pork Products Stocks'!$A498,ProductionLines!$E:$E,"Intake")</f>
        <v>0</v>
      </c>
      <c r="I498" s="148"/>
      <c r="J498" s="148"/>
      <c r="K498" s="148"/>
      <c r="L498" s="152"/>
      <c r="M498" s="44">
        <f>SUMIFS(TransfersEntries!$F:$F,TransfersEntries!$B:$B,$B498,TransfersEntries!$L:$L,"&gt;="&amp;'Daily Pork Products Stocks'!A498+0.25,TransfersEntries!$L:$L,"&lt;="&amp;'Daily Pork Products Stocks'!A498+1.25,TransfersEntries!$D:$D,"2055")</f>
        <v>0</v>
      </c>
      <c r="N498" s="44">
        <f>SUMIFS(TransfersEntries!$F:$F,TransfersEntries!$B:$B,INDEX(ItemTable!$A:$A,MATCH('Daily Pork Products Stocks'!B498,ItemTable!$B:$B,0)),TransfersEntries!$L:$L,"&gt;="&amp;'Daily Pork Products Stocks'!A498+0.25,TransfersEntries!$L:$L,"&lt;="&amp;'Daily Pork Products Stocks'!A498+1.25,TransfersEntries!$D:$D,"3535")</f>
        <v>0</v>
      </c>
      <c r="O498" s="44">
        <f>SUMIFS(TransfersEntries!$F:$F,TransfersEntries!$B:$B,INDEX(ItemTable!$A:$A,MATCH('Daily Pork Products Stocks'!B498,ItemTable!$B:$B,0)),TransfersEntries!$L:$L,"&gt;="&amp;'Daily Pork Products Stocks'!A498+0.25,TransfersEntries!$L:$L,"&lt;="&amp;'Daily Pork Products Stocks'!A498+1.25,TransfersEntries!$D:$D,"3600")</f>
        <v>0</v>
      </c>
      <c r="P498" s="44">
        <f t="shared" si="127"/>
        <v>0</v>
      </c>
      <c r="Q498" s="44">
        <f t="shared" si="128"/>
        <v>0</v>
      </c>
      <c r="R498" s="148"/>
      <c r="S498" s="148"/>
      <c r="T498" s="44">
        <f t="shared" si="129"/>
        <v>0</v>
      </c>
      <c r="U498" s="44">
        <f t="shared" si="130"/>
        <v>0</v>
      </c>
      <c r="V498" s="44">
        <f t="shared" si="131"/>
        <v>0</v>
      </c>
      <c r="W498" s="51" t="str">
        <f t="shared" si="132"/>
        <v>Inactive</v>
      </c>
      <c r="X498" s="44"/>
    </row>
    <row r="499" spans="1:24" ht="15" hidden="1" customHeight="1" x14ac:dyDescent="0.25">
      <c r="A499" s="124" t="e">
        <v>#VALUE!</v>
      </c>
      <c r="B499" s="125" t="s">
        <v>1584</v>
      </c>
      <c r="C499" s="125" t="s">
        <v>1585</v>
      </c>
      <c r="D499" s="142"/>
      <c r="E499" s="44">
        <f t="shared" si="126"/>
        <v>0</v>
      </c>
      <c r="F499" s="44">
        <f>SUMIFS(ProductionLines!$H:$H,ProductionLines!$C:$C,'Daily Pork Products Stocks'!$B499,ProductionLines!$K:$K,'Daily Pork Products Stocks'!$A499,ProductionLines!$E:$E,"&lt;&gt;Intake")</f>
        <v>0</v>
      </c>
      <c r="G499" s="57"/>
      <c r="H499" s="44">
        <f>SUMIFS(ProductionLines!$H:$H,ProductionLines!$C:$C,'Daily Pork Products Stocks'!$B499,ProductionLines!$K:$K,'Daily Pork Products Stocks'!$A499,ProductionLines!$E:$E,"Intake")</f>
        <v>0</v>
      </c>
      <c r="I499" s="148"/>
      <c r="J499" s="148"/>
      <c r="K499" s="148"/>
      <c r="L499" s="152"/>
      <c r="M499" s="44">
        <f>SUMIFS(TransfersEntries!$F:$F,TransfersEntries!$B:$B,$B499,TransfersEntries!$L:$L,"&gt;="&amp;'Daily Pork Products Stocks'!A499+0.25,TransfersEntries!$L:$L,"&lt;="&amp;'Daily Pork Products Stocks'!A499+1.25,TransfersEntries!$D:$D,"2055")</f>
        <v>0</v>
      </c>
      <c r="N499" s="44">
        <f>SUMIFS(TransfersEntries!$F:$F,TransfersEntries!$B:$B,INDEX(ItemTable!$A:$A,MATCH('Daily Pork Products Stocks'!B499,ItemTable!$B:$B,0)),TransfersEntries!$L:$L,"&gt;="&amp;'Daily Pork Products Stocks'!A499+0.25,TransfersEntries!$L:$L,"&lt;="&amp;'Daily Pork Products Stocks'!A499+1.25,TransfersEntries!$D:$D,"3535")</f>
        <v>0</v>
      </c>
      <c r="O499" s="44">
        <f>SUMIFS(TransfersEntries!$F:$F,TransfersEntries!$B:$B,INDEX(ItemTable!$A:$A,MATCH('Daily Pork Products Stocks'!B499,ItemTable!$B:$B,0)),TransfersEntries!$L:$L,"&gt;="&amp;'Daily Pork Products Stocks'!A499+0.25,TransfersEntries!$L:$L,"&lt;="&amp;'Daily Pork Products Stocks'!A499+1.25,TransfersEntries!$D:$D,"3600")</f>
        <v>0</v>
      </c>
      <c r="P499" s="44">
        <f t="shared" si="127"/>
        <v>0</v>
      </c>
      <c r="Q499" s="44">
        <f t="shared" si="128"/>
        <v>0</v>
      </c>
      <c r="R499" s="148"/>
      <c r="S499" s="148"/>
      <c r="T499" s="44">
        <f t="shared" si="129"/>
        <v>0</v>
      </c>
      <c r="U499" s="44">
        <f t="shared" si="130"/>
        <v>0</v>
      </c>
      <c r="V499" s="44">
        <f t="shared" si="131"/>
        <v>0</v>
      </c>
      <c r="W499" s="51" t="str">
        <f t="shared" si="132"/>
        <v>Inactive</v>
      </c>
      <c r="X499" s="44"/>
    </row>
    <row r="500" spans="1:24" ht="15" hidden="1" customHeight="1" x14ac:dyDescent="0.25">
      <c r="A500" s="124" t="e">
        <v>#VALUE!</v>
      </c>
      <c r="B500" s="125" t="s">
        <v>1586</v>
      </c>
      <c r="C500" s="125" t="s">
        <v>1587</v>
      </c>
      <c r="D500" s="142"/>
      <c r="E500" s="44">
        <f t="shared" si="126"/>
        <v>0</v>
      </c>
      <c r="F500" s="44">
        <f>SUMIFS(ProductionLines!$H:$H,ProductionLines!$C:$C,'Daily Pork Products Stocks'!$B500,ProductionLines!$K:$K,'Daily Pork Products Stocks'!$A500,ProductionLines!$E:$E,"&lt;&gt;Intake")</f>
        <v>0</v>
      </c>
      <c r="G500" s="57"/>
      <c r="H500" s="44">
        <f>SUMIFS(ProductionLines!$H:$H,ProductionLines!$C:$C,'Daily Pork Products Stocks'!$B500,ProductionLines!$K:$K,'Daily Pork Products Stocks'!$A500,ProductionLines!$E:$E,"Intake")</f>
        <v>0</v>
      </c>
      <c r="I500" s="148"/>
      <c r="J500" s="148"/>
      <c r="K500" s="148"/>
      <c r="L500" s="152"/>
      <c r="M500" s="44">
        <f>SUMIFS(TransfersEntries!$F:$F,TransfersEntries!$B:$B,$B500,TransfersEntries!$L:$L,"&gt;="&amp;'Daily Pork Products Stocks'!A500+0.25,TransfersEntries!$L:$L,"&lt;="&amp;'Daily Pork Products Stocks'!A500+1.25,TransfersEntries!$D:$D,"2055")</f>
        <v>0</v>
      </c>
      <c r="N500" s="44">
        <f>SUMIFS(TransfersEntries!$F:$F,TransfersEntries!$B:$B,INDEX(ItemTable!$A:$A,MATCH('Daily Pork Products Stocks'!B500,ItemTable!$B:$B,0)),TransfersEntries!$L:$L,"&gt;="&amp;'Daily Pork Products Stocks'!A500+0.25,TransfersEntries!$L:$L,"&lt;="&amp;'Daily Pork Products Stocks'!A500+1.25,TransfersEntries!$D:$D,"3535")</f>
        <v>0</v>
      </c>
      <c r="O500" s="44">
        <f>SUMIFS(TransfersEntries!$F:$F,TransfersEntries!$B:$B,INDEX(ItemTable!$A:$A,MATCH('Daily Pork Products Stocks'!B500,ItemTable!$B:$B,0)),TransfersEntries!$L:$L,"&gt;="&amp;'Daily Pork Products Stocks'!A500+0.25,TransfersEntries!$L:$L,"&lt;="&amp;'Daily Pork Products Stocks'!A500+1.25,TransfersEntries!$D:$D,"3600")</f>
        <v>0</v>
      </c>
      <c r="P500" s="44">
        <f t="shared" si="127"/>
        <v>0</v>
      </c>
      <c r="Q500" s="44">
        <f t="shared" si="128"/>
        <v>0</v>
      </c>
      <c r="R500" s="148"/>
      <c r="S500" s="148"/>
      <c r="T500" s="44">
        <f t="shared" si="129"/>
        <v>0</v>
      </c>
      <c r="U500" s="44">
        <f t="shared" si="130"/>
        <v>0</v>
      </c>
      <c r="V500" s="44">
        <f t="shared" si="131"/>
        <v>0</v>
      </c>
      <c r="W500" s="51" t="str">
        <f t="shared" si="132"/>
        <v>Inactive</v>
      </c>
      <c r="X500" s="44"/>
    </row>
    <row r="501" spans="1:24" ht="15" hidden="1" customHeight="1" thickBot="1" x14ac:dyDescent="0.3">
      <c r="A501" s="133" t="e">
        <v>#VALUE!</v>
      </c>
      <c r="B501" s="48" t="s">
        <v>1588</v>
      </c>
      <c r="C501" s="48" t="s">
        <v>1589</v>
      </c>
      <c r="D501" s="144"/>
      <c r="E501" s="49">
        <f t="shared" si="126"/>
        <v>0</v>
      </c>
      <c r="F501" s="49">
        <f>SUMIFS(ProductionLines!$H:$H,ProductionLines!$C:$C,'Daily Pork Products Stocks'!$B501,ProductionLines!$K:$K,'Daily Pork Products Stocks'!$A501,ProductionLines!$E:$E,"&lt;&gt;Intake")</f>
        <v>0</v>
      </c>
      <c r="G501" s="58"/>
      <c r="H501" s="49">
        <f>SUMIFS(ProductionLines!$H:$H,ProductionLines!$C:$C,'Daily Pork Products Stocks'!$B501,ProductionLines!$K:$K,'Daily Pork Products Stocks'!$A501,ProductionLines!$E:$E,"Intake")</f>
        <v>0</v>
      </c>
      <c r="I501" s="150"/>
      <c r="J501" s="150"/>
      <c r="K501" s="150"/>
      <c r="L501" s="154"/>
      <c r="M501" s="49">
        <f>SUMIFS(TransfersEntries!$F:$F,TransfersEntries!$B:$B,$B501,TransfersEntries!$L:$L,"&gt;="&amp;'Daily Pork Products Stocks'!A501+0.25,TransfersEntries!$L:$L,"&lt;="&amp;'Daily Pork Products Stocks'!A501+1.25,TransfersEntries!$D:$D,"2055")</f>
        <v>0</v>
      </c>
      <c r="N501" s="49">
        <f>SUMIFS(TransfersEntries!$F:$F,TransfersEntries!$B:$B,INDEX(ItemTable!$A:$A,MATCH('Daily Pork Products Stocks'!B501,ItemTable!$B:$B,0)),TransfersEntries!$L:$L,"&gt;="&amp;'Daily Pork Products Stocks'!A501+0.25,TransfersEntries!$L:$L,"&lt;="&amp;'Daily Pork Products Stocks'!A501+1.25,TransfersEntries!$D:$D,"3535")</f>
        <v>0</v>
      </c>
      <c r="O501" s="49">
        <f>SUMIFS(TransfersEntries!$F:$F,TransfersEntries!$B:$B,INDEX(ItemTable!$A:$A,MATCH('Daily Pork Products Stocks'!B501,ItemTable!$B:$B,0)),TransfersEntries!$L:$L,"&gt;="&amp;'Daily Pork Products Stocks'!A501+0.25,TransfersEntries!$L:$L,"&lt;="&amp;'Daily Pork Products Stocks'!A501+1.25,TransfersEntries!$D:$D,"3600")</f>
        <v>0</v>
      </c>
      <c r="P501" s="49">
        <f t="shared" si="127"/>
        <v>0</v>
      </c>
      <c r="Q501" s="49">
        <f t="shared" si="128"/>
        <v>0</v>
      </c>
      <c r="R501" s="150"/>
      <c r="S501" s="150"/>
      <c r="T501" s="49">
        <f t="shared" si="129"/>
        <v>0</v>
      </c>
      <c r="U501" s="49">
        <f t="shared" si="130"/>
        <v>0</v>
      </c>
      <c r="V501" s="49">
        <f t="shared" si="131"/>
        <v>0</v>
      </c>
      <c r="W501" s="51" t="str">
        <f t="shared" si="132"/>
        <v>Inactive</v>
      </c>
      <c r="X501" s="49"/>
    </row>
    <row r="502" spans="1:24" ht="15" hidden="1" customHeight="1" thickTop="1" x14ac:dyDescent="0.25">
      <c r="A502" s="128" t="e">
        <f t="array" ref="A502:A749">A501+1</f>
        <v>#VALUE!</v>
      </c>
      <c r="B502" s="129"/>
      <c r="C502" s="130" t="s">
        <v>1178</v>
      </c>
      <c r="D502" s="139"/>
      <c r="E502" s="131">
        <f t="shared" si="126"/>
        <v>0</v>
      </c>
      <c r="F502" s="131">
        <f>SUMIFS(ProductionLines!$H:$H,ProductionLines!$C:$C,'Daily Pork Products Stocks'!$B502,ProductionLines!$K:$K,'Daily Pork Products Stocks'!$A502,ProductionLines!$E:$E,"&lt;&gt;Intake")</f>
        <v>0</v>
      </c>
      <c r="G502" s="132"/>
      <c r="H502" s="131">
        <f>SUMIFS(ProductionLines!$H:$H,ProductionLines!$C:$C,'Daily Pork Products Stocks'!$B502,ProductionLines!$K:$K,'Daily Pork Products Stocks'!$A502,ProductionLines!$E:$E,"Intake")</f>
        <v>0</v>
      </c>
      <c r="I502" s="147"/>
      <c r="J502" s="147"/>
      <c r="K502" s="147"/>
      <c r="L502" s="151"/>
      <c r="M502" s="131">
        <f>SUMIFS(TransfersEntries!$F:$F,TransfersEntries!$B:$B,$B502,TransfersEntries!$L:$L,"&gt;="&amp;'Daily Pork Products Stocks'!A502+0.25,TransfersEntries!$L:$L,"&lt;="&amp;'Daily Pork Products Stocks'!A502+1.25,TransfersEntries!$D:$D,"2055")</f>
        <v>0</v>
      </c>
      <c r="N502" s="131">
        <f>SUMIFS(TransfersEntries!$F:$F,TransfersEntries!$B:$B,INDEX(ItemTable!$A:$A,MATCH('Daily Pork Products Stocks'!B502,ItemTable!$B:$B,0)),TransfersEntries!$L:$L,"&gt;="&amp;'Daily Pork Products Stocks'!A502+0.25,TransfersEntries!$L:$L,"&lt;="&amp;'Daily Pork Products Stocks'!A502+1.25,TransfersEntries!$D:$D,"3535")</f>
        <v>0</v>
      </c>
      <c r="O502" s="131">
        <f>SUMIFS(TransfersEntries!$F:$F,TransfersEntries!$B:$B,INDEX(ItemTable!$A:$A,MATCH('Daily Pork Products Stocks'!B502,ItemTable!$B:$B,0)),TransfersEntries!$L:$L,"&gt;="&amp;'Daily Pork Products Stocks'!A502+0.25,TransfersEntries!$L:$L,"&lt;="&amp;'Daily Pork Products Stocks'!A502+1.25,TransfersEntries!$D:$D,"3600")</f>
        <v>0</v>
      </c>
      <c r="P502" s="131">
        <f t="shared" si="127"/>
        <v>0</v>
      </c>
      <c r="Q502" s="131">
        <f t="shared" si="128"/>
        <v>0</v>
      </c>
      <c r="R502" s="147"/>
      <c r="S502" s="147"/>
      <c r="T502" s="131">
        <f t="shared" si="129"/>
        <v>0</v>
      </c>
      <c r="U502" s="131">
        <f t="shared" si="130"/>
        <v>0</v>
      </c>
      <c r="V502" s="131">
        <f t="shared" si="131"/>
        <v>0</v>
      </c>
      <c r="W502" s="51" t="str">
        <f t="shared" si="132"/>
        <v>Inactive</v>
      </c>
      <c r="X502" s="131"/>
    </row>
    <row r="503" spans="1:24" ht="15" hidden="1" customHeight="1" x14ac:dyDescent="0.25">
      <c r="A503" s="42" t="e">
        <v>#VALUE!</v>
      </c>
      <c r="B503" s="43" t="s">
        <v>1179</v>
      </c>
      <c r="C503" s="43" t="s">
        <v>1180</v>
      </c>
      <c r="D503" s="140"/>
      <c r="E503" s="44">
        <f t="shared" si="126"/>
        <v>0</v>
      </c>
      <c r="F503" s="44">
        <f>SUMIFS(ProductionLines!$H:$H,ProductionLines!$C:$C,'Daily Pork Products Stocks'!$B503,ProductionLines!$K:$K,'Daily Pork Products Stocks'!$A503,ProductionLines!$E:$E,"&lt;&gt;Intake")</f>
        <v>0</v>
      </c>
      <c r="G503" s="57"/>
      <c r="H503" s="44">
        <f>SUMIFS(ProductionLines!$H:$H,ProductionLines!$C:$C,'Daily Pork Products Stocks'!$B503,ProductionLines!$K:$K,'Daily Pork Products Stocks'!$A503,ProductionLines!$E:$E,"Intake")</f>
        <v>0</v>
      </c>
      <c r="I503" s="148"/>
      <c r="J503" s="148"/>
      <c r="K503" s="148"/>
      <c r="L503" s="152"/>
      <c r="M503" s="44">
        <f>SUMIFS(TransfersEntries!$F:$F,TransfersEntries!$B:$B,$B503,TransfersEntries!$L:$L,"&gt;="&amp;'Daily Pork Products Stocks'!A503+0.25,TransfersEntries!$L:$L,"&lt;="&amp;'Daily Pork Products Stocks'!A503+1.25,TransfersEntries!$D:$D,"2055")</f>
        <v>0</v>
      </c>
      <c r="N503" s="44">
        <f>SUMIFS(TransfersEntries!$F:$F,TransfersEntries!$B:$B,INDEX(ItemTable!$A:$A,MATCH('Daily Pork Products Stocks'!B503,ItemTable!$B:$B,0)),TransfersEntries!$L:$L,"&gt;="&amp;'Daily Pork Products Stocks'!A503+0.25,TransfersEntries!$L:$L,"&lt;="&amp;'Daily Pork Products Stocks'!A503+1.25,TransfersEntries!$D:$D,"3535")</f>
        <v>0</v>
      </c>
      <c r="O503" s="44">
        <f>SUMIFS(TransfersEntries!$F:$F,TransfersEntries!$B:$B,INDEX(ItemTable!$A:$A,MATCH('Daily Pork Products Stocks'!B503,ItemTable!$B:$B,0)),TransfersEntries!$L:$L,"&gt;="&amp;'Daily Pork Products Stocks'!A503+0.25,TransfersEntries!$L:$L,"&lt;="&amp;'Daily Pork Products Stocks'!A503+1.25,TransfersEntries!$D:$D,"3600")</f>
        <v>0</v>
      </c>
      <c r="P503" s="44">
        <f t="shared" si="127"/>
        <v>0</v>
      </c>
      <c r="Q503" s="44">
        <f t="shared" si="128"/>
        <v>0</v>
      </c>
      <c r="R503" s="148"/>
      <c r="S503" s="148"/>
      <c r="T503" s="44">
        <f t="shared" si="129"/>
        <v>0</v>
      </c>
      <c r="U503" s="44">
        <f t="shared" si="130"/>
        <v>0</v>
      </c>
      <c r="V503" s="44">
        <f t="shared" si="131"/>
        <v>0</v>
      </c>
      <c r="W503" s="51" t="str">
        <f t="shared" si="132"/>
        <v>Inactive</v>
      </c>
      <c r="X503" s="44"/>
    </row>
    <row r="504" spans="1:24" ht="15" hidden="1" customHeight="1" x14ac:dyDescent="0.25">
      <c r="A504" s="42" t="e">
        <v>#VALUE!</v>
      </c>
      <c r="B504" s="43" t="s">
        <v>1181</v>
      </c>
      <c r="C504" s="43" t="s">
        <v>1182</v>
      </c>
      <c r="D504" s="140"/>
      <c r="E504" s="44">
        <f t="shared" si="126"/>
        <v>0</v>
      </c>
      <c r="F504" s="44">
        <f>SUMIFS(ProductionLines!$H:$H,ProductionLines!$C:$C,'Daily Pork Products Stocks'!$B504,ProductionLines!$K:$K,'Daily Pork Products Stocks'!$A504,ProductionLines!$E:$E,"&lt;&gt;Intake")</f>
        <v>0</v>
      </c>
      <c r="G504" s="57"/>
      <c r="H504" s="44">
        <f>SUMIFS(ProductionLines!$H:$H,ProductionLines!$C:$C,'Daily Pork Products Stocks'!$B504,ProductionLines!$K:$K,'Daily Pork Products Stocks'!$A504,ProductionLines!$E:$E,"Intake")</f>
        <v>0</v>
      </c>
      <c r="I504" s="148"/>
      <c r="J504" s="148"/>
      <c r="K504" s="148"/>
      <c r="L504" s="152"/>
      <c r="M504" s="44">
        <f>SUMIFS(TransfersEntries!$F:$F,TransfersEntries!$B:$B,$B504,TransfersEntries!$L:$L,"&gt;="&amp;'Daily Pork Products Stocks'!A504+0.25,TransfersEntries!$L:$L,"&lt;="&amp;'Daily Pork Products Stocks'!A504+1.25,TransfersEntries!$D:$D,"2055")</f>
        <v>0</v>
      </c>
      <c r="N504" s="44">
        <f>SUMIFS(TransfersEntries!$F:$F,TransfersEntries!$B:$B,INDEX(ItemTable!$A:$A,MATCH('Daily Pork Products Stocks'!B504,ItemTable!$B:$B,0)),TransfersEntries!$L:$L,"&gt;="&amp;'Daily Pork Products Stocks'!A504+0.25,TransfersEntries!$L:$L,"&lt;="&amp;'Daily Pork Products Stocks'!A504+1.25,TransfersEntries!$D:$D,"3535")</f>
        <v>0</v>
      </c>
      <c r="O504" s="44">
        <f>SUMIFS(TransfersEntries!$F:$F,TransfersEntries!$B:$B,INDEX(ItemTable!$A:$A,MATCH('Daily Pork Products Stocks'!B504,ItemTable!$B:$B,0)),TransfersEntries!$L:$L,"&gt;="&amp;'Daily Pork Products Stocks'!A504+0.25,TransfersEntries!$L:$L,"&lt;="&amp;'Daily Pork Products Stocks'!A504+1.25,TransfersEntries!$D:$D,"3600")</f>
        <v>0</v>
      </c>
      <c r="P504" s="44">
        <f t="shared" si="127"/>
        <v>0</v>
      </c>
      <c r="Q504" s="44">
        <f t="shared" si="128"/>
        <v>0</v>
      </c>
      <c r="R504" s="148"/>
      <c r="S504" s="148"/>
      <c r="T504" s="44">
        <f t="shared" si="129"/>
        <v>0</v>
      </c>
      <c r="U504" s="44">
        <f t="shared" si="130"/>
        <v>0</v>
      </c>
      <c r="V504" s="44">
        <f t="shared" si="131"/>
        <v>0</v>
      </c>
      <c r="W504" s="51" t="str">
        <f t="shared" si="132"/>
        <v>Inactive</v>
      </c>
      <c r="X504" s="44"/>
    </row>
    <row r="505" spans="1:24" ht="15" hidden="1" customHeight="1" x14ac:dyDescent="0.25">
      <c r="A505" s="42" t="e">
        <v>#VALUE!</v>
      </c>
      <c r="B505" s="43" t="s">
        <v>4</v>
      </c>
      <c r="C505" s="43" t="s">
        <v>1183</v>
      </c>
      <c r="D505" s="140"/>
      <c r="E505" s="44">
        <f t="shared" si="126"/>
        <v>0</v>
      </c>
      <c r="F505" s="44">
        <f>SUMIFS(ProductionLines!$H:$H,ProductionLines!$C:$C,'Daily Pork Products Stocks'!$B505,ProductionLines!$K:$K,'Daily Pork Products Stocks'!$A505,ProductionLines!$E:$E,"&lt;&gt;Intake")</f>
        <v>0</v>
      </c>
      <c r="G505" s="57"/>
      <c r="H505" s="44">
        <f>SUMIFS(ProductionLines!$H:$H,ProductionLines!$C:$C,'Daily Pork Products Stocks'!$B505,ProductionLines!$K:$K,'Daily Pork Products Stocks'!$A505,ProductionLines!$E:$E,"Intake")</f>
        <v>0</v>
      </c>
      <c r="I505" s="148"/>
      <c r="J505" s="148"/>
      <c r="K505" s="148"/>
      <c r="L505" s="152"/>
      <c r="M505" s="44">
        <f>SUMIFS(TransfersEntries!$F:$F,TransfersEntries!$B:$B,$B505,TransfersEntries!$L:$L,"&gt;="&amp;'Daily Pork Products Stocks'!A505+0.25,TransfersEntries!$L:$L,"&lt;="&amp;'Daily Pork Products Stocks'!A505+1.25,TransfersEntries!$D:$D,"2055")</f>
        <v>0</v>
      </c>
      <c r="N505" s="44">
        <f>SUMIFS(TransfersEntries!$F:$F,TransfersEntries!$B:$B,INDEX(ItemTable!$A:$A,MATCH('Daily Pork Products Stocks'!B505,ItemTable!$B:$B,0)),TransfersEntries!$L:$L,"&gt;="&amp;'Daily Pork Products Stocks'!A505+0.25,TransfersEntries!$L:$L,"&lt;="&amp;'Daily Pork Products Stocks'!A505+1.25,TransfersEntries!$D:$D,"3535")</f>
        <v>0</v>
      </c>
      <c r="O505" s="44">
        <f>SUMIFS(TransfersEntries!$F:$F,TransfersEntries!$B:$B,INDEX(ItemTable!$A:$A,MATCH('Daily Pork Products Stocks'!B505,ItemTable!$B:$B,0)),TransfersEntries!$L:$L,"&gt;="&amp;'Daily Pork Products Stocks'!A505+0.25,TransfersEntries!$L:$L,"&lt;="&amp;'Daily Pork Products Stocks'!A505+1.25,TransfersEntries!$D:$D,"3600")</f>
        <v>0</v>
      </c>
      <c r="P505" s="44">
        <f t="shared" si="127"/>
        <v>0</v>
      </c>
      <c r="Q505" s="44">
        <f t="shared" si="128"/>
        <v>0</v>
      </c>
      <c r="R505" s="148"/>
      <c r="S505" s="148"/>
      <c r="T505" s="44">
        <f t="shared" si="129"/>
        <v>0</v>
      </c>
      <c r="U505" s="44">
        <f t="shared" si="130"/>
        <v>0</v>
      </c>
      <c r="V505" s="44">
        <f t="shared" si="131"/>
        <v>0</v>
      </c>
      <c r="W505" s="51" t="str">
        <f t="shared" si="132"/>
        <v>Inactive</v>
      </c>
      <c r="X505" s="44"/>
    </row>
    <row r="506" spans="1:24" ht="15" hidden="1" customHeight="1" x14ac:dyDescent="0.25">
      <c r="A506" s="42" t="e">
        <v>#VALUE!</v>
      </c>
      <c r="B506" s="43" t="s">
        <v>1184</v>
      </c>
      <c r="C506" s="43" t="s">
        <v>1185</v>
      </c>
      <c r="D506" s="140"/>
      <c r="E506" s="44">
        <f t="shared" si="126"/>
        <v>0</v>
      </c>
      <c r="F506" s="44">
        <f>SUMIFS(ProductionLines!$H:$H,ProductionLines!$C:$C,'Daily Pork Products Stocks'!$B506,ProductionLines!$K:$K,'Daily Pork Products Stocks'!$A506,ProductionLines!$E:$E,"&lt;&gt;Intake")</f>
        <v>0</v>
      </c>
      <c r="G506" s="57"/>
      <c r="H506" s="44">
        <f>SUMIFS(ProductionLines!$H:$H,ProductionLines!$C:$C,'Daily Pork Products Stocks'!$B506,ProductionLines!$K:$K,'Daily Pork Products Stocks'!$A506,ProductionLines!$E:$E,"Intake")</f>
        <v>0</v>
      </c>
      <c r="I506" s="148"/>
      <c r="J506" s="148"/>
      <c r="K506" s="148"/>
      <c r="L506" s="152"/>
      <c r="M506" s="44">
        <f>SUMIFS(TransfersEntries!$F:$F,TransfersEntries!$B:$B,$B506,TransfersEntries!$L:$L,"&gt;="&amp;'Daily Pork Products Stocks'!A506+0.25,TransfersEntries!$L:$L,"&lt;="&amp;'Daily Pork Products Stocks'!A506+1.25,TransfersEntries!$D:$D,"2055")</f>
        <v>0</v>
      </c>
      <c r="N506" s="44">
        <f>SUMIFS(TransfersEntries!$F:$F,TransfersEntries!$B:$B,INDEX(ItemTable!$A:$A,MATCH('Daily Pork Products Stocks'!B506,ItemTable!$B:$B,0)),TransfersEntries!$L:$L,"&gt;="&amp;'Daily Pork Products Stocks'!A506+0.25,TransfersEntries!$L:$L,"&lt;="&amp;'Daily Pork Products Stocks'!A506+1.25,TransfersEntries!$D:$D,"3535")</f>
        <v>0</v>
      </c>
      <c r="O506" s="44">
        <f>SUMIFS(TransfersEntries!$F:$F,TransfersEntries!$B:$B,INDEX(ItemTable!$A:$A,MATCH('Daily Pork Products Stocks'!B506,ItemTable!$B:$B,0)),TransfersEntries!$L:$L,"&gt;="&amp;'Daily Pork Products Stocks'!A506+0.25,TransfersEntries!$L:$L,"&lt;="&amp;'Daily Pork Products Stocks'!A506+1.25,TransfersEntries!$D:$D,"3600")</f>
        <v>0</v>
      </c>
      <c r="P506" s="44">
        <f t="shared" si="127"/>
        <v>0</v>
      </c>
      <c r="Q506" s="44">
        <f t="shared" si="128"/>
        <v>0</v>
      </c>
      <c r="R506" s="148"/>
      <c r="S506" s="148"/>
      <c r="T506" s="44">
        <f t="shared" si="129"/>
        <v>0</v>
      </c>
      <c r="U506" s="44">
        <f t="shared" si="130"/>
        <v>0</v>
      </c>
      <c r="V506" s="44">
        <f t="shared" si="131"/>
        <v>0</v>
      </c>
      <c r="W506" s="51" t="str">
        <f t="shared" si="132"/>
        <v>Inactive</v>
      </c>
      <c r="X506" s="44"/>
    </row>
    <row r="507" spans="1:24" ht="15" hidden="1" customHeight="1" x14ac:dyDescent="0.25">
      <c r="A507" s="42" t="e">
        <v>#VALUE!</v>
      </c>
      <c r="B507" s="43" t="s">
        <v>1186</v>
      </c>
      <c r="C507" s="43" t="s">
        <v>1187</v>
      </c>
      <c r="D507" s="140"/>
      <c r="E507" s="44">
        <f t="shared" si="126"/>
        <v>0</v>
      </c>
      <c r="F507" s="44">
        <f>SUMIFS(ProductionLines!$H:$H,ProductionLines!$C:$C,'Daily Pork Products Stocks'!$B507,ProductionLines!$K:$K,'Daily Pork Products Stocks'!$A507,ProductionLines!$E:$E,"&lt;&gt;Intake")</f>
        <v>0</v>
      </c>
      <c r="G507" s="57"/>
      <c r="H507" s="44">
        <f>SUMIFS(ProductionLines!$H:$H,ProductionLines!$C:$C,'Daily Pork Products Stocks'!$B507,ProductionLines!$K:$K,'Daily Pork Products Stocks'!$A507,ProductionLines!$E:$E,"Intake")</f>
        <v>0</v>
      </c>
      <c r="I507" s="148"/>
      <c r="J507" s="148"/>
      <c r="K507" s="148"/>
      <c r="L507" s="152"/>
      <c r="M507" s="44">
        <f>SUMIFS(TransfersEntries!$F:$F,TransfersEntries!$B:$B,$B507,TransfersEntries!$L:$L,"&gt;="&amp;'Daily Pork Products Stocks'!A507+0.25,TransfersEntries!$L:$L,"&lt;="&amp;'Daily Pork Products Stocks'!A507+1.25,TransfersEntries!$D:$D,"2055")</f>
        <v>0</v>
      </c>
      <c r="N507" s="44">
        <f>SUMIFS(TransfersEntries!$F:$F,TransfersEntries!$B:$B,INDEX(ItemTable!$A:$A,MATCH('Daily Pork Products Stocks'!B507,ItemTable!$B:$B,0)),TransfersEntries!$L:$L,"&gt;="&amp;'Daily Pork Products Stocks'!A507+0.25,TransfersEntries!$L:$L,"&lt;="&amp;'Daily Pork Products Stocks'!A507+1.25,TransfersEntries!$D:$D,"3535")</f>
        <v>0</v>
      </c>
      <c r="O507" s="44">
        <f>SUMIFS(TransfersEntries!$F:$F,TransfersEntries!$B:$B,INDEX(ItemTable!$A:$A,MATCH('Daily Pork Products Stocks'!B507,ItemTable!$B:$B,0)),TransfersEntries!$L:$L,"&gt;="&amp;'Daily Pork Products Stocks'!A507+0.25,TransfersEntries!$L:$L,"&lt;="&amp;'Daily Pork Products Stocks'!A507+1.25,TransfersEntries!$D:$D,"3600")</f>
        <v>0</v>
      </c>
      <c r="P507" s="44">
        <f t="shared" si="127"/>
        <v>0</v>
      </c>
      <c r="Q507" s="44">
        <f t="shared" si="128"/>
        <v>0</v>
      </c>
      <c r="R507" s="148"/>
      <c r="S507" s="148"/>
      <c r="T507" s="44">
        <f t="shared" si="129"/>
        <v>0</v>
      </c>
      <c r="U507" s="44">
        <f t="shared" si="130"/>
        <v>0</v>
      </c>
      <c r="V507" s="44">
        <f t="shared" si="131"/>
        <v>0</v>
      </c>
      <c r="W507" s="51" t="str">
        <f t="shared" si="132"/>
        <v>Inactive</v>
      </c>
      <c r="X507" s="44"/>
    </row>
    <row r="508" spans="1:24" ht="15" hidden="1" customHeight="1" x14ac:dyDescent="0.25">
      <c r="A508" s="42" t="e">
        <v>#VALUE!</v>
      </c>
      <c r="B508" s="43" t="s">
        <v>3</v>
      </c>
      <c r="C508" s="43" t="s">
        <v>1188</v>
      </c>
      <c r="D508" s="140"/>
      <c r="E508" s="44">
        <f t="shared" si="126"/>
        <v>0</v>
      </c>
      <c r="F508" s="44">
        <f>SUMIFS(ProductionLines!$H:$H,ProductionLines!$C:$C,'Daily Pork Products Stocks'!$B508,ProductionLines!$K:$K,'Daily Pork Products Stocks'!$A508,ProductionLines!$E:$E,"&lt;&gt;Intake")</f>
        <v>0</v>
      </c>
      <c r="G508" s="57"/>
      <c r="H508" s="44">
        <f>SUMIFS(ProductionLines!$H:$H,ProductionLines!$C:$C,'Daily Pork Products Stocks'!$B508,ProductionLines!$K:$K,'Daily Pork Products Stocks'!$A508,ProductionLines!$E:$E,"Intake")</f>
        <v>0</v>
      </c>
      <c r="I508" s="148"/>
      <c r="J508" s="148"/>
      <c r="K508" s="148"/>
      <c r="L508" s="152"/>
      <c r="M508" s="44">
        <f>SUMIFS(TransfersEntries!$F:$F,TransfersEntries!$B:$B,$B508,TransfersEntries!$L:$L,"&gt;="&amp;'Daily Pork Products Stocks'!A508+0.25,TransfersEntries!$L:$L,"&lt;="&amp;'Daily Pork Products Stocks'!A508+1.25,TransfersEntries!$D:$D,"2055")</f>
        <v>0</v>
      </c>
      <c r="N508" s="44">
        <f>SUMIFS(TransfersEntries!$F:$F,TransfersEntries!$B:$B,INDEX(ItemTable!$A:$A,MATCH('Daily Pork Products Stocks'!B508,ItemTable!$B:$B,0)),TransfersEntries!$L:$L,"&gt;="&amp;'Daily Pork Products Stocks'!A508+0.25,TransfersEntries!$L:$L,"&lt;="&amp;'Daily Pork Products Stocks'!A508+1.25,TransfersEntries!$D:$D,"3535")</f>
        <v>0</v>
      </c>
      <c r="O508" s="44">
        <f>SUMIFS(TransfersEntries!$F:$F,TransfersEntries!$B:$B,INDEX(ItemTable!$A:$A,MATCH('Daily Pork Products Stocks'!B508,ItemTable!$B:$B,0)),TransfersEntries!$L:$L,"&gt;="&amp;'Daily Pork Products Stocks'!A508+0.25,TransfersEntries!$L:$L,"&lt;="&amp;'Daily Pork Products Stocks'!A508+1.25,TransfersEntries!$D:$D,"3600")</f>
        <v>0</v>
      </c>
      <c r="P508" s="44">
        <f t="shared" si="127"/>
        <v>0</v>
      </c>
      <c r="Q508" s="44">
        <f t="shared" si="128"/>
        <v>0</v>
      </c>
      <c r="R508" s="148"/>
      <c r="S508" s="148"/>
      <c r="T508" s="44">
        <f t="shared" si="129"/>
        <v>0</v>
      </c>
      <c r="U508" s="44">
        <f t="shared" si="130"/>
        <v>0</v>
      </c>
      <c r="V508" s="44">
        <f t="shared" si="131"/>
        <v>0</v>
      </c>
      <c r="W508" s="51" t="str">
        <f t="shared" si="132"/>
        <v>Inactive</v>
      </c>
      <c r="X508" s="44"/>
    </row>
    <row r="509" spans="1:24" ht="15" hidden="1" customHeight="1" x14ac:dyDescent="0.25">
      <c r="A509" s="128" t="e">
        <v>#VALUE!</v>
      </c>
      <c r="B509" s="129"/>
      <c r="C509" s="130" t="s">
        <v>1189</v>
      </c>
      <c r="D509" s="139"/>
      <c r="E509" s="131">
        <f t="shared" si="126"/>
        <v>0</v>
      </c>
      <c r="F509" s="131">
        <f>SUMIFS(ProductionLines!$H:$H,ProductionLines!$C:$C,'Daily Pork Products Stocks'!$B509,ProductionLines!$K:$K,'Daily Pork Products Stocks'!$A509,ProductionLines!$E:$E,"&lt;&gt;Intake")</f>
        <v>0</v>
      </c>
      <c r="G509" s="132"/>
      <c r="H509" s="131">
        <f>SUMIFS(ProductionLines!$H:$H,ProductionLines!$C:$C,'Daily Pork Products Stocks'!$B509,ProductionLines!$K:$K,'Daily Pork Products Stocks'!$A509,ProductionLines!$E:$E,"Intake")</f>
        <v>0</v>
      </c>
      <c r="I509" s="147"/>
      <c r="J509" s="147"/>
      <c r="K509" s="147"/>
      <c r="L509" s="151"/>
      <c r="M509" s="131">
        <f>SUMIFS(TransfersEntries!$F:$F,TransfersEntries!$B:$B,$B509,TransfersEntries!$L:$L,"&gt;="&amp;'Daily Pork Products Stocks'!A509+0.25,TransfersEntries!$L:$L,"&lt;="&amp;'Daily Pork Products Stocks'!A509+1.25,TransfersEntries!$D:$D,"2055")</f>
        <v>0</v>
      </c>
      <c r="N509" s="131">
        <f>SUMIFS(TransfersEntries!$F:$F,TransfersEntries!$B:$B,INDEX(ItemTable!$A:$A,MATCH('Daily Pork Products Stocks'!B509,ItemTable!$B:$B,0)),TransfersEntries!$L:$L,"&gt;="&amp;'Daily Pork Products Stocks'!A509+0.25,TransfersEntries!$L:$L,"&lt;="&amp;'Daily Pork Products Stocks'!A509+1.25,TransfersEntries!$D:$D,"3535")</f>
        <v>0</v>
      </c>
      <c r="O509" s="131">
        <f>SUMIFS(TransfersEntries!$F:$F,TransfersEntries!$B:$B,INDEX(ItemTable!$A:$A,MATCH('Daily Pork Products Stocks'!B509,ItemTable!$B:$B,0)),TransfersEntries!$L:$L,"&gt;="&amp;'Daily Pork Products Stocks'!A509+0.25,TransfersEntries!$L:$L,"&lt;="&amp;'Daily Pork Products Stocks'!A509+1.25,TransfersEntries!$D:$D,"3600")</f>
        <v>0</v>
      </c>
      <c r="P509" s="131">
        <f t="shared" si="127"/>
        <v>0</v>
      </c>
      <c r="Q509" s="131">
        <f t="shared" si="128"/>
        <v>0</v>
      </c>
      <c r="R509" s="147"/>
      <c r="S509" s="147"/>
      <c r="T509" s="131">
        <f t="shared" si="129"/>
        <v>0</v>
      </c>
      <c r="U509" s="131">
        <f t="shared" si="130"/>
        <v>0</v>
      </c>
      <c r="V509" s="131">
        <f t="shared" si="131"/>
        <v>0</v>
      </c>
      <c r="W509" s="51" t="str">
        <f t="shared" si="132"/>
        <v>Inactive</v>
      </c>
      <c r="X509" s="131"/>
    </row>
    <row r="510" spans="1:24" ht="15" hidden="1" customHeight="1" x14ac:dyDescent="0.25">
      <c r="A510" s="46" t="e">
        <v>#VALUE!</v>
      </c>
      <c r="B510" s="43" t="s">
        <v>1190</v>
      </c>
      <c r="C510" s="43" t="s">
        <v>1191</v>
      </c>
      <c r="D510" s="140"/>
      <c r="E510" s="44">
        <f t="shared" si="126"/>
        <v>0</v>
      </c>
      <c r="F510" s="44">
        <f>SUMIFS(ProductionLines!$H:$H,ProductionLines!$C:$C,'Daily Pork Products Stocks'!$B510,ProductionLines!$K:$K,'Daily Pork Products Stocks'!$A510,ProductionLines!$E:$E,"&lt;&gt;Intake")</f>
        <v>0</v>
      </c>
      <c r="G510" s="57"/>
      <c r="H510" s="44">
        <f>SUMIFS(ProductionLines!$H:$H,ProductionLines!$C:$C,'Daily Pork Products Stocks'!$B510,ProductionLines!$K:$K,'Daily Pork Products Stocks'!$A510,ProductionLines!$E:$E,"Intake")</f>
        <v>0</v>
      </c>
      <c r="I510" s="148"/>
      <c r="J510" s="148"/>
      <c r="K510" s="148"/>
      <c r="L510" s="152"/>
      <c r="M510" s="44">
        <f>SUMIFS(TransfersEntries!$F:$F,TransfersEntries!$B:$B,$B510,TransfersEntries!$L:$L,"&gt;="&amp;'Daily Pork Products Stocks'!A510+0.25,TransfersEntries!$L:$L,"&lt;="&amp;'Daily Pork Products Stocks'!A510+1.25,TransfersEntries!$D:$D,"2055")</f>
        <v>0</v>
      </c>
      <c r="N510" s="44">
        <f>SUMIFS(TransfersEntries!$F:$F,TransfersEntries!$B:$B,INDEX(ItemTable!$A:$A,MATCH('Daily Pork Products Stocks'!B510,ItemTable!$B:$B,0)),TransfersEntries!$L:$L,"&gt;="&amp;'Daily Pork Products Stocks'!A510+0.25,TransfersEntries!$L:$L,"&lt;="&amp;'Daily Pork Products Stocks'!A510+1.25,TransfersEntries!$D:$D,"3535")</f>
        <v>0</v>
      </c>
      <c r="O510" s="44">
        <f>SUMIFS(TransfersEntries!$F:$F,TransfersEntries!$B:$B,INDEX(ItemTable!$A:$A,MATCH('Daily Pork Products Stocks'!B510,ItemTable!$B:$B,0)),TransfersEntries!$L:$L,"&gt;="&amp;'Daily Pork Products Stocks'!A510+0.25,TransfersEntries!$L:$L,"&lt;="&amp;'Daily Pork Products Stocks'!A510+1.25,TransfersEntries!$D:$D,"3600")</f>
        <v>0</v>
      </c>
      <c r="P510" s="44">
        <f t="shared" si="127"/>
        <v>0</v>
      </c>
      <c r="Q510" s="44">
        <f t="shared" si="128"/>
        <v>0</v>
      </c>
      <c r="R510" s="148"/>
      <c r="S510" s="148"/>
      <c r="T510" s="44">
        <f t="shared" si="129"/>
        <v>0</v>
      </c>
      <c r="U510" s="44">
        <f t="shared" si="130"/>
        <v>0</v>
      </c>
      <c r="V510" s="44">
        <f t="shared" si="131"/>
        <v>0</v>
      </c>
      <c r="W510" s="51" t="str">
        <f t="shared" si="132"/>
        <v>Inactive</v>
      </c>
      <c r="X510" s="44"/>
    </row>
    <row r="511" spans="1:24" ht="15" hidden="1" customHeight="1" x14ac:dyDescent="0.25">
      <c r="A511" s="42" t="e">
        <v>#VALUE!</v>
      </c>
      <c r="B511" s="43" t="s">
        <v>1192</v>
      </c>
      <c r="C511" s="43" t="s">
        <v>1193</v>
      </c>
      <c r="D511" s="140"/>
      <c r="E511" s="44">
        <f t="shared" si="126"/>
        <v>0</v>
      </c>
      <c r="F511" s="44">
        <f>SUMIFS(ProductionLines!$H:$H,ProductionLines!$C:$C,'Daily Pork Products Stocks'!$B511,ProductionLines!$K:$K,'Daily Pork Products Stocks'!$A511,ProductionLines!$E:$E,"&lt;&gt;Intake")</f>
        <v>0</v>
      </c>
      <c r="G511" s="57"/>
      <c r="H511" s="44">
        <f>SUMIFS(ProductionLines!$H:$H,ProductionLines!$C:$C,'Daily Pork Products Stocks'!$B511,ProductionLines!$K:$K,'Daily Pork Products Stocks'!$A511,ProductionLines!$E:$E,"Intake")</f>
        <v>0</v>
      </c>
      <c r="I511" s="148"/>
      <c r="J511" s="148"/>
      <c r="K511" s="148"/>
      <c r="L511" s="152"/>
      <c r="M511" s="44">
        <f>SUMIFS(TransfersEntries!$F:$F,TransfersEntries!$B:$B,$B511,TransfersEntries!$L:$L,"&gt;="&amp;'Daily Pork Products Stocks'!A511+0.25,TransfersEntries!$L:$L,"&lt;="&amp;'Daily Pork Products Stocks'!A511+1.25,TransfersEntries!$D:$D,"2055")</f>
        <v>0</v>
      </c>
      <c r="N511" s="44">
        <f>SUMIFS(TransfersEntries!$F:$F,TransfersEntries!$B:$B,INDEX(ItemTable!$A:$A,MATCH('Daily Pork Products Stocks'!B511,ItemTable!$B:$B,0)),TransfersEntries!$L:$L,"&gt;="&amp;'Daily Pork Products Stocks'!A511+0.25,TransfersEntries!$L:$L,"&lt;="&amp;'Daily Pork Products Stocks'!A511+1.25,TransfersEntries!$D:$D,"3535")</f>
        <v>0</v>
      </c>
      <c r="O511" s="44">
        <f>SUMIFS(TransfersEntries!$F:$F,TransfersEntries!$B:$B,INDEX(ItemTable!$A:$A,MATCH('Daily Pork Products Stocks'!B511,ItemTable!$B:$B,0)),TransfersEntries!$L:$L,"&gt;="&amp;'Daily Pork Products Stocks'!A511+0.25,TransfersEntries!$L:$L,"&lt;="&amp;'Daily Pork Products Stocks'!A511+1.25,TransfersEntries!$D:$D,"3600")</f>
        <v>0</v>
      </c>
      <c r="P511" s="44">
        <f t="shared" si="127"/>
        <v>0</v>
      </c>
      <c r="Q511" s="44">
        <f t="shared" si="128"/>
        <v>0</v>
      </c>
      <c r="R511" s="148"/>
      <c r="S511" s="148"/>
      <c r="T511" s="44">
        <f t="shared" si="129"/>
        <v>0</v>
      </c>
      <c r="U511" s="44">
        <f t="shared" si="130"/>
        <v>0</v>
      </c>
      <c r="V511" s="44">
        <f t="shared" si="131"/>
        <v>0</v>
      </c>
      <c r="W511" s="51" t="str">
        <f t="shared" si="132"/>
        <v>Inactive</v>
      </c>
      <c r="X511" s="44"/>
    </row>
    <row r="512" spans="1:24" ht="15" hidden="1" customHeight="1" x14ac:dyDescent="0.25">
      <c r="A512" s="42" t="e">
        <v>#VALUE!</v>
      </c>
      <c r="B512" s="43" t="s">
        <v>1194</v>
      </c>
      <c r="C512" s="43" t="s">
        <v>1195</v>
      </c>
      <c r="D512" s="140"/>
      <c r="E512" s="44">
        <f t="shared" si="126"/>
        <v>0</v>
      </c>
      <c r="F512" s="44">
        <f>SUMIFS(ProductionLines!$H:$H,ProductionLines!$C:$C,'Daily Pork Products Stocks'!$B512,ProductionLines!$K:$K,'Daily Pork Products Stocks'!$A512,ProductionLines!$E:$E,"&lt;&gt;Intake")</f>
        <v>0</v>
      </c>
      <c r="G512" s="57"/>
      <c r="H512" s="44">
        <f>SUMIFS(ProductionLines!$H:$H,ProductionLines!$C:$C,'Daily Pork Products Stocks'!$B512,ProductionLines!$K:$K,'Daily Pork Products Stocks'!$A512,ProductionLines!$E:$E,"Intake")</f>
        <v>0</v>
      </c>
      <c r="I512" s="148"/>
      <c r="J512" s="148"/>
      <c r="K512" s="148"/>
      <c r="L512" s="152"/>
      <c r="M512" s="44">
        <f>SUMIFS(TransfersEntries!$F:$F,TransfersEntries!$B:$B,$B512,TransfersEntries!$L:$L,"&gt;="&amp;'Daily Pork Products Stocks'!A512+0.25,TransfersEntries!$L:$L,"&lt;="&amp;'Daily Pork Products Stocks'!A512+1.25,TransfersEntries!$D:$D,"2055")</f>
        <v>0</v>
      </c>
      <c r="N512" s="44">
        <f>SUMIFS(TransfersEntries!$F:$F,TransfersEntries!$B:$B,INDEX(ItemTable!$A:$A,MATCH('Daily Pork Products Stocks'!B512,ItemTable!$B:$B,0)),TransfersEntries!$L:$L,"&gt;="&amp;'Daily Pork Products Stocks'!A512+0.25,TransfersEntries!$L:$L,"&lt;="&amp;'Daily Pork Products Stocks'!A512+1.25,TransfersEntries!$D:$D,"3535")</f>
        <v>0</v>
      </c>
      <c r="O512" s="44">
        <f>SUMIFS(TransfersEntries!$F:$F,TransfersEntries!$B:$B,INDEX(ItemTable!$A:$A,MATCH('Daily Pork Products Stocks'!B512,ItemTable!$B:$B,0)),TransfersEntries!$L:$L,"&gt;="&amp;'Daily Pork Products Stocks'!A512+0.25,TransfersEntries!$L:$L,"&lt;="&amp;'Daily Pork Products Stocks'!A512+1.25,TransfersEntries!$D:$D,"3600")</f>
        <v>0</v>
      </c>
      <c r="P512" s="44">
        <f t="shared" si="127"/>
        <v>0</v>
      </c>
      <c r="Q512" s="44">
        <f t="shared" si="128"/>
        <v>0</v>
      </c>
      <c r="R512" s="148"/>
      <c r="S512" s="148"/>
      <c r="T512" s="44">
        <f t="shared" si="129"/>
        <v>0</v>
      </c>
      <c r="U512" s="44">
        <f t="shared" si="130"/>
        <v>0</v>
      </c>
      <c r="V512" s="44">
        <f t="shared" si="131"/>
        <v>0</v>
      </c>
      <c r="W512" s="51" t="str">
        <f t="shared" si="132"/>
        <v>Inactive</v>
      </c>
      <c r="X512" s="44"/>
    </row>
    <row r="513" spans="1:24" ht="15" hidden="1" customHeight="1" x14ac:dyDescent="0.25">
      <c r="A513" s="42" t="e">
        <v>#VALUE!</v>
      </c>
      <c r="B513" s="43" t="s">
        <v>1196</v>
      </c>
      <c r="C513" s="43" t="s">
        <v>1197</v>
      </c>
      <c r="D513" s="140"/>
      <c r="E513" s="44">
        <f t="shared" si="126"/>
        <v>0</v>
      </c>
      <c r="F513" s="44">
        <f>SUMIFS(ProductionLines!$H:$H,ProductionLines!$C:$C,'Daily Pork Products Stocks'!$B513,ProductionLines!$K:$K,'Daily Pork Products Stocks'!$A513,ProductionLines!$E:$E,"&lt;&gt;Intake")</f>
        <v>0</v>
      </c>
      <c r="G513" s="57"/>
      <c r="H513" s="44">
        <f>SUMIFS(ProductionLines!$H:$H,ProductionLines!$C:$C,'Daily Pork Products Stocks'!$B513,ProductionLines!$K:$K,'Daily Pork Products Stocks'!$A513,ProductionLines!$E:$E,"Intake")</f>
        <v>0</v>
      </c>
      <c r="I513" s="148"/>
      <c r="J513" s="148"/>
      <c r="K513" s="148"/>
      <c r="L513" s="152"/>
      <c r="M513" s="44">
        <f>SUMIFS(TransfersEntries!$F:$F,TransfersEntries!$B:$B,$B513,TransfersEntries!$L:$L,"&gt;="&amp;'Daily Pork Products Stocks'!A513+0.25,TransfersEntries!$L:$L,"&lt;="&amp;'Daily Pork Products Stocks'!A513+1.25,TransfersEntries!$D:$D,"2055")</f>
        <v>0</v>
      </c>
      <c r="N513" s="44">
        <f>SUMIFS(TransfersEntries!$F:$F,TransfersEntries!$B:$B,INDEX(ItemTable!$A:$A,MATCH('Daily Pork Products Stocks'!B513,ItemTable!$B:$B,0)),TransfersEntries!$L:$L,"&gt;="&amp;'Daily Pork Products Stocks'!A513+0.25,TransfersEntries!$L:$L,"&lt;="&amp;'Daily Pork Products Stocks'!A513+1.25,TransfersEntries!$D:$D,"3535")</f>
        <v>0</v>
      </c>
      <c r="O513" s="44">
        <f>SUMIFS(TransfersEntries!$F:$F,TransfersEntries!$B:$B,INDEX(ItemTable!$A:$A,MATCH('Daily Pork Products Stocks'!B513,ItemTable!$B:$B,0)),TransfersEntries!$L:$L,"&gt;="&amp;'Daily Pork Products Stocks'!A513+0.25,TransfersEntries!$L:$L,"&lt;="&amp;'Daily Pork Products Stocks'!A513+1.25,TransfersEntries!$D:$D,"3600")</f>
        <v>0</v>
      </c>
      <c r="P513" s="44">
        <f t="shared" si="127"/>
        <v>0</v>
      </c>
      <c r="Q513" s="44">
        <f t="shared" si="128"/>
        <v>0</v>
      </c>
      <c r="R513" s="148"/>
      <c r="S513" s="148"/>
      <c r="T513" s="44">
        <f t="shared" si="129"/>
        <v>0</v>
      </c>
      <c r="U513" s="44">
        <f t="shared" si="130"/>
        <v>0</v>
      </c>
      <c r="V513" s="44">
        <f t="shared" si="131"/>
        <v>0</v>
      </c>
      <c r="W513" s="51" t="str">
        <f t="shared" si="132"/>
        <v>Inactive</v>
      </c>
      <c r="X513" s="44"/>
    </row>
    <row r="514" spans="1:24" ht="15" hidden="1" customHeight="1" x14ac:dyDescent="0.25">
      <c r="A514" s="42" t="e">
        <v>#VALUE!</v>
      </c>
      <c r="B514" s="43" t="s">
        <v>1198</v>
      </c>
      <c r="C514" s="43" t="s">
        <v>1199</v>
      </c>
      <c r="D514" s="140"/>
      <c r="E514" s="44">
        <f t="shared" si="126"/>
        <v>0</v>
      </c>
      <c r="F514" s="44">
        <f>SUMIFS(ProductionLines!$H:$H,ProductionLines!$C:$C,'Daily Pork Products Stocks'!$B514,ProductionLines!$K:$K,'Daily Pork Products Stocks'!$A514,ProductionLines!$E:$E,"&lt;&gt;Intake")</f>
        <v>0</v>
      </c>
      <c r="G514" s="57"/>
      <c r="H514" s="44">
        <f>SUMIFS(ProductionLines!$H:$H,ProductionLines!$C:$C,'Daily Pork Products Stocks'!$B514,ProductionLines!$K:$K,'Daily Pork Products Stocks'!$A514,ProductionLines!$E:$E,"Intake")</f>
        <v>0</v>
      </c>
      <c r="I514" s="148"/>
      <c r="J514" s="148"/>
      <c r="K514" s="148"/>
      <c r="L514" s="152"/>
      <c r="M514" s="44">
        <f>SUMIFS(TransfersEntries!$F:$F,TransfersEntries!$B:$B,$B514,TransfersEntries!$L:$L,"&gt;="&amp;'Daily Pork Products Stocks'!A514+0.25,TransfersEntries!$L:$L,"&lt;="&amp;'Daily Pork Products Stocks'!A514+1.25,TransfersEntries!$D:$D,"2055")</f>
        <v>0</v>
      </c>
      <c r="N514" s="44">
        <f>SUMIFS(TransfersEntries!$F:$F,TransfersEntries!$B:$B,INDEX(ItemTable!$A:$A,MATCH('Daily Pork Products Stocks'!B514,ItemTable!$B:$B,0)),TransfersEntries!$L:$L,"&gt;="&amp;'Daily Pork Products Stocks'!A514+0.25,TransfersEntries!$L:$L,"&lt;="&amp;'Daily Pork Products Stocks'!A514+1.25,TransfersEntries!$D:$D,"3535")</f>
        <v>0</v>
      </c>
      <c r="O514" s="44">
        <f>SUMIFS(TransfersEntries!$F:$F,TransfersEntries!$B:$B,INDEX(ItemTable!$A:$A,MATCH('Daily Pork Products Stocks'!B514,ItemTable!$B:$B,0)),TransfersEntries!$L:$L,"&gt;="&amp;'Daily Pork Products Stocks'!A514+0.25,TransfersEntries!$L:$L,"&lt;="&amp;'Daily Pork Products Stocks'!A514+1.25,TransfersEntries!$D:$D,"3600")</f>
        <v>0</v>
      </c>
      <c r="P514" s="44">
        <f t="shared" si="127"/>
        <v>0</v>
      </c>
      <c r="Q514" s="44">
        <f t="shared" si="128"/>
        <v>0</v>
      </c>
      <c r="R514" s="148"/>
      <c r="S514" s="148"/>
      <c r="T514" s="44">
        <f t="shared" si="129"/>
        <v>0</v>
      </c>
      <c r="U514" s="44">
        <f t="shared" si="130"/>
        <v>0</v>
      </c>
      <c r="V514" s="44">
        <f t="shared" si="131"/>
        <v>0</v>
      </c>
      <c r="W514" s="51" t="str">
        <f t="shared" si="132"/>
        <v>Inactive</v>
      </c>
      <c r="X514" s="44"/>
    </row>
    <row r="515" spans="1:24" ht="15" hidden="1" customHeight="1" x14ac:dyDescent="0.25">
      <c r="A515" s="42" t="e">
        <v>#VALUE!</v>
      </c>
      <c r="B515" s="43" t="s">
        <v>1200</v>
      </c>
      <c r="C515" s="43" t="s">
        <v>1201</v>
      </c>
      <c r="D515" s="140"/>
      <c r="E515" s="44">
        <f t="shared" si="126"/>
        <v>0</v>
      </c>
      <c r="F515" s="44">
        <f>SUMIFS(ProductionLines!$H:$H,ProductionLines!$C:$C,'Daily Pork Products Stocks'!$B515,ProductionLines!$K:$K,'Daily Pork Products Stocks'!$A515,ProductionLines!$E:$E,"&lt;&gt;Intake")</f>
        <v>0</v>
      </c>
      <c r="G515" s="57"/>
      <c r="H515" s="44">
        <f>SUMIFS(ProductionLines!$H:$H,ProductionLines!$C:$C,'Daily Pork Products Stocks'!$B515,ProductionLines!$K:$K,'Daily Pork Products Stocks'!$A515,ProductionLines!$E:$E,"Intake")</f>
        <v>0</v>
      </c>
      <c r="I515" s="148"/>
      <c r="J515" s="148"/>
      <c r="K515" s="148"/>
      <c r="L515" s="152"/>
      <c r="M515" s="44">
        <f>SUMIFS(TransfersEntries!$F:$F,TransfersEntries!$B:$B,$B515,TransfersEntries!$L:$L,"&gt;="&amp;'Daily Pork Products Stocks'!A515+0.25,TransfersEntries!$L:$L,"&lt;="&amp;'Daily Pork Products Stocks'!A515+1.25,TransfersEntries!$D:$D,"2055")</f>
        <v>0</v>
      </c>
      <c r="N515" s="44">
        <f>SUMIFS(TransfersEntries!$F:$F,TransfersEntries!$B:$B,INDEX(ItemTable!$A:$A,MATCH('Daily Pork Products Stocks'!B515,ItemTable!$B:$B,0)),TransfersEntries!$L:$L,"&gt;="&amp;'Daily Pork Products Stocks'!A515+0.25,TransfersEntries!$L:$L,"&lt;="&amp;'Daily Pork Products Stocks'!A515+1.25,TransfersEntries!$D:$D,"3535")</f>
        <v>0</v>
      </c>
      <c r="O515" s="44">
        <f>SUMIFS(TransfersEntries!$F:$F,TransfersEntries!$B:$B,INDEX(ItemTable!$A:$A,MATCH('Daily Pork Products Stocks'!B515,ItemTable!$B:$B,0)),TransfersEntries!$L:$L,"&gt;="&amp;'Daily Pork Products Stocks'!A515+0.25,TransfersEntries!$L:$L,"&lt;="&amp;'Daily Pork Products Stocks'!A515+1.25,TransfersEntries!$D:$D,"3600")</f>
        <v>0</v>
      </c>
      <c r="P515" s="44">
        <f t="shared" si="127"/>
        <v>0</v>
      </c>
      <c r="Q515" s="44">
        <f t="shared" si="128"/>
        <v>0</v>
      </c>
      <c r="R515" s="148"/>
      <c r="S515" s="148"/>
      <c r="T515" s="44">
        <f t="shared" si="129"/>
        <v>0</v>
      </c>
      <c r="U515" s="44">
        <f t="shared" si="130"/>
        <v>0</v>
      </c>
      <c r="V515" s="44">
        <f t="shared" si="131"/>
        <v>0</v>
      </c>
      <c r="W515" s="51" t="str">
        <f t="shared" si="132"/>
        <v>Inactive</v>
      </c>
      <c r="X515" s="44"/>
    </row>
    <row r="516" spans="1:24" ht="15" hidden="1" customHeight="1" x14ac:dyDescent="0.25">
      <c r="A516" s="42" t="e">
        <v>#VALUE!</v>
      </c>
      <c r="B516" s="43" t="s">
        <v>163</v>
      </c>
      <c r="C516" s="43" t="s">
        <v>164</v>
      </c>
      <c r="D516" s="140"/>
      <c r="E516" s="44">
        <f t="shared" si="126"/>
        <v>0</v>
      </c>
      <c r="F516" s="44">
        <f>SUMIFS(ProductionLines!$H:$H,ProductionLines!$C:$C,'Daily Pork Products Stocks'!$B516,ProductionLines!$K:$K,'Daily Pork Products Stocks'!$A516,ProductionLines!$E:$E,"&lt;&gt;Intake")</f>
        <v>0</v>
      </c>
      <c r="G516" s="57"/>
      <c r="H516" s="44">
        <f>SUMIFS(ProductionLines!$H:$H,ProductionLines!$C:$C,'Daily Pork Products Stocks'!$B516,ProductionLines!$K:$K,'Daily Pork Products Stocks'!$A516,ProductionLines!$E:$E,"Intake")</f>
        <v>0</v>
      </c>
      <c r="I516" s="148"/>
      <c r="J516" s="148"/>
      <c r="K516" s="148"/>
      <c r="L516" s="152"/>
      <c r="M516" s="44">
        <f>SUMIFS(TransfersEntries!$F:$F,TransfersEntries!$B:$B,$B516,TransfersEntries!$L:$L,"&gt;="&amp;'Daily Pork Products Stocks'!A516+0.25,TransfersEntries!$L:$L,"&lt;="&amp;'Daily Pork Products Stocks'!A516+1.25,TransfersEntries!$D:$D,"2055")</f>
        <v>0</v>
      </c>
      <c r="N516" s="44">
        <f>SUMIFS(TransfersEntries!$F:$F,TransfersEntries!$B:$B,INDEX(ItemTable!$A:$A,MATCH('Daily Pork Products Stocks'!B516,ItemTable!$B:$B,0)),TransfersEntries!$L:$L,"&gt;="&amp;'Daily Pork Products Stocks'!A516+0.25,TransfersEntries!$L:$L,"&lt;="&amp;'Daily Pork Products Stocks'!A516+1.25,TransfersEntries!$D:$D,"3535")</f>
        <v>0</v>
      </c>
      <c r="O516" s="44">
        <f>SUMIFS(TransfersEntries!$F:$F,TransfersEntries!$B:$B,INDEX(ItemTable!$A:$A,MATCH('Daily Pork Products Stocks'!B516,ItemTable!$B:$B,0)),TransfersEntries!$L:$L,"&gt;="&amp;'Daily Pork Products Stocks'!A516+0.25,TransfersEntries!$L:$L,"&lt;="&amp;'Daily Pork Products Stocks'!A516+1.25,TransfersEntries!$D:$D,"3600")</f>
        <v>0</v>
      </c>
      <c r="P516" s="44">
        <f t="shared" si="127"/>
        <v>0</v>
      </c>
      <c r="Q516" s="44">
        <f t="shared" si="128"/>
        <v>0</v>
      </c>
      <c r="R516" s="148"/>
      <c r="S516" s="148"/>
      <c r="T516" s="44">
        <f t="shared" si="129"/>
        <v>0</v>
      </c>
      <c r="U516" s="44">
        <f t="shared" si="130"/>
        <v>0</v>
      </c>
      <c r="V516" s="44">
        <f t="shared" si="131"/>
        <v>0</v>
      </c>
      <c r="W516" s="51" t="str">
        <f t="shared" si="132"/>
        <v>Inactive</v>
      </c>
      <c r="X516" s="44"/>
    </row>
    <row r="517" spans="1:24" ht="15" hidden="1" customHeight="1" x14ac:dyDescent="0.25">
      <c r="A517" s="128" t="e">
        <v>#VALUE!</v>
      </c>
      <c r="B517" s="129"/>
      <c r="C517" s="130" t="s">
        <v>1202</v>
      </c>
      <c r="D517" s="139"/>
      <c r="E517" s="131">
        <f t="shared" si="126"/>
        <v>0</v>
      </c>
      <c r="F517" s="131">
        <f>SUMIFS(ProductionLines!$H:$H,ProductionLines!$C:$C,'Daily Pork Products Stocks'!$B517,ProductionLines!$K:$K,'Daily Pork Products Stocks'!$A517,ProductionLines!$E:$E,"&lt;&gt;Intake")</f>
        <v>0</v>
      </c>
      <c r="G517" s="132"/>
      <c r="H517" s="131">
        <f>SUMIFS(ProductionLines!$H:$H,ProductionLines!$C:$C,'Daily Pork Products Stocks'!$B517,ProductionLines!$K:$K,'Daily Pork Products Stocks'!$A517,ProductionLines!$E:$E,"Intake")</f>
        <v>0</v>
      </c>
      <c r="I517" s="147"/>
      <c r="J517" s="147"/>
      <c r="K517" s="147"/>
      <c r="L517" s="151"/>
      <c r="M517" s="131">
        <f>SUMIFS(TransfersEntries!$F:$F,TransfersEntries!$B:$B,$B517,TransfersEntries!$L:$L,"&gt;="&amp;'Daily Pork Products Stocks'!A517+0.25,TransfersEntries!$L:$L,"&lt;="&amp;'Daily Pork Products Stocks'!A517+1.25,TransfersEntries!$D:$D,"2055")</f>
        <v>0</v>
      </c>
      <c r="N517" s="131">
        <f>SUMIFS(TransfersEntries!$F:$F,TransfersEntries!$B:$B,INDEX(ItemTable!$A:$A,MATCH('Daily Pork Products Stocks'!B517,ItemTable!$B:$B,0)),TransfersEntries!$L:$L,"&gt;="&amp;'Daily Pork Products Stocks'!A517+0.25,TransfersEntries!$L:$L,"&lt;="&amp;'Daily Pork Products Stocks'!A517+1.25,TransfersEntries!$D:$D,"3535")</f>
        <v>0</v>
      </c>
      <c r="O517" s="131">
        <f>SUMIFS(TransfersEntries!$F:$F,TransfersEntries!$B:$B,INDEX(ItemTable!$A:$A,MATCH('Daily Pork Products Stocks'!B517,ItemTable!$B:$B,0)),TransfersEntries!$L:$L,"&gt;="&amp;'Daily Pork Products Stocks'!A517+0.25,TransfersEntries!$L:$L,"&lt;="&amp;'Daily Pork Products Stocks'!A517+1.25,TransfersEntries!$D:$D,"3600")</f>
        <v>0</v>
      </c>
      <c r="P517" s="131">
        <f t="shared" si="127"/>
        <v>0</v>
      </c>
      <c r="Q517" s="131">
        <f t="shared" si="128"/>
        <v>0</v>
      </c>
      <c r="R517" s="147"/>
      <c r="S517" s="147"/>
      <c r="T517" s="131">
        <f t="shared" si="129"/>
        <v>0</v>
      </c>
      <c r="U517" s="131">
        <f t="shared" si="130"/>
        <v>0</v>
      </c>
      <c r="V517" s="131">
        <f t="shared" si="131"/>
        <v>0</v>
      </c>
      <c r="W517" s="51" t="str">
        <f t="shared" si="132"/>
        <v>Inactive</v>
      </c>
      <c r="X517" s="131"/>
    </row>
    <row r="518" spans="1:24" ht="15" hidden="1" customHeight="1" x14ac:dyDescent="0.25">
      <c r="A518" s="42" t="e">
        <v>#VALUE!</v>
      </c>
      <c r="B518" s="43" t="s">
        <v>1203</v>
      </c>
      <c r="C518" s="43" t="s">
        <v>1204</v>
      </c>
      <c r="D518" s="140"/>
      <c r="E518" s="44">
        <f t="shared" si="126"/>
        <v>0</v>
      </c>
      <c r="F518" s="44">
        <f>SUMIFS(ProductionLines!$H:$H,ProductionLines!$C:$C,'Daily Pork Products Stocks'!$B518,ProductionLines!$K:$K,'Daily Pork Products Stocks'!$A518,ProductionLines!$E:$E,"&lt;&gt;Intake")</f>
        <v>0</v>
      </c>
      <c r="G518" s="57"/>
      <c r="H518" s="44">
        <f>SUMIFS(ProductionLines!$H:$H,ProductionLines!$C:$C,'Daily Pork Products Stocks'!$B518,ProductionLines!$K:$K,'Daily Pork Products Stocks'!$A518,ProductionLines!$E:$E,"Intake")</f>
        <v>0</v>
      </c>
      <c r="I518" s="148"/>
      <c r="J518" s="148"/>
      <c r="K518" s="148"/>
      <c r="L518" s="152"/>
      <c r="M518" s="44">
        <f>SUMIFS(TransfersEntries!$F:$F,TransfersEntries!$B:$B,$B518,TransfersEntries!$L:$L,"&gt;="&amp;'Daily Pork Products Stocks'!A518+0.25,TransfersEntries!$L:$L,"&lt;="&amp;'Daily Pork Products Stocks'!A518+1.25,TransfersEntries!$D:$D,"2055")</f>
        <v>0</v>
      </c>
      <c r="N518" s="44">
        <f>SUMIFS(TransfersEntries!$F:$F,TransfersEntries!$B:$B,INDEX(ItemTable!$A:$A,MATCH('Daily Pork Products Stocks'!B518,ItemTable!$B:$B,0)),TransfersEntries!$L:$L,"&gt;="&amp;'Daily Pork Products Stocks'!A518+0.25,TransfersEntries!$L:$L,"&lt;="&amp;'Daily Pork Products Stocks'!A518+1.25,TransfersEntries!$D:$D,"3535")</f>
        <v>0</v>
      </c>
      <c r="O518" s="44">
        <f>SUMIFS(TransfersEntries!$F:$F,TransfersEntries!$B:$B,INDEX(ItemTable!$A:$A,MATCH('Daily Pork Products Stocks'!B518,ItemTable!$B:$B,0)),TransfersEntries!$L:$L,"&gt;="&amp;'Daily Pork Products Stocks'!A518+0.25,TransfersEntries!$L:$L,"&lt;="&amp;'Daily Pork Products Stocks'!A518+1.25,TransfersEntries!$D:$D,"3600")</f>
        <v>0</v>
      </c>
      <c r="P518" s="44">
        <f t="shared" si="127"/>
        <v>0</v>
      </c>
      <c r="Q518" s="44">
        <f t="shared" si="128"/>
        <v>0</v>
      </c>
      <c r="R518" s="148"/>
      <c r="S518" s="148"/>
      <c r="T518" s="44">
        <f t="shared" si="129"/>
        <v>0</v>
      </c>
      <c r="U518" s="44">
        <f t="shared" si="130"/>
        <v>0</v>
      </c>
      <c r="V518" s="44">
        <f t="shared" si="131"/>
        <v>0</v>
      </c>
      <c r="W518" s="51" t="str">
        <f t="shared" si="132"/>
        <v>Inactive</v>
      </c>
      <c r="X518" s="44"/>
    </row>
    <row r="519" spans="1:24" ht="15" hidden="1" customHeight="1" x14ac:dyDescent="0.25">
      <c r="A519" s="42" t="e">
        <v>#VALUE!</v>
      </c>
      <c r="B519" s="43" t="s">
        <v>2</v>
      </c>
      <c r="C519" s="43" t="s">
        <v>1205</v>
      </c>
      <c r="D519" s="140"/>
      <c r="E519" s="44">
        <f t="shared" si="126"/>
        <v>0</v>
      </c>
      <c r="F519" s="44">
        <f>SUMIFS(ProductionLines!$H:$H,ProductionLines!$C:$C,'Daily Pork Products Stocks'!$B519,ProductionLines!$K:$K,'Daily Pork Products Stocks'!$A519,ProductionLines!$E:$E,"&lt;&gt;Intake")</f>
        <v>0</v>
      </c>
      <c r="G519" s="57"/>
      <c r="H519" s="44">
        <f>SUMIFS(ProductionLines!$H:$H,ProductionLines!$C:$C,'Daily Pork Products Stocks'!$B519,ProductionLines!$K:$K,'Daily Pork Products Stocks'!$A519,ProductionLines!$E:$E,"Intake")</f>
        <v>0</v>
      </c>
      <c r="I519" s="148"/>
      <c r="J519" s="148"/>
      <c r="K519" s="148"/>
      <c r="L519" s="152"/>
      <c r="M519" s="44">
        <f>SUMIFS(TransfersEntries!$F:$F,TransfersEntries!$B:$B,$B519,TransfersEntries!$L:$L,"&gt;="&amp;'Daily Pork Products Stocks'!A519+0.25,TransfersEntries!$L:$L,"&lt;="&amp;'Daily Pork Products Stocks'!A519+1.25,TransfersEntries!$D:$D,"2055")</f>
        <v>0</v>
      </c>
      <c r="N519" s="44">
        <f>SUMIFS(TransfersEntries!$F:$F,TransfersEntries!$B:$B,INDEX(ItemTable!$A:$A,MATCH('Daily Pork Products Stocks'!B519,ItemTable!$B:$B,0)),TransfersEntries!$L:$L,"&gt;="&amp;'Daily Pork Products Stocks'!A519+0.25,TransfersEntries!$L:$L,"&lt;="&amp;'Daily Pork Products Stocks'!A519+1.25,TransfersEntries!$D:$D,"3535")</f>
        <v>0</v>
      </c>
      <c r="O519" s="44">
        <f>SUMIFS(TransfersEntries!$F:$F,TransfersEntries!$B:$B,INDEX(ItemTable!$A:$A,MATCH('Daily Pork Products Stocks'!B519,ItemTable!$B:$B,0)),TransfersEntries!$L:$L,"&gt;="&amp;'Daily Pork Products Stocks'!A519+0.25,TransfersEntries!$L:$L,"&lt;="&amp;'Daily Pork Products Stocks'!A519+1.25,TransfersEntries!$D:$D,"3600")</f>
        <v>0</v>
      </c>
      <c r="P519" s="44">
        <f t="shared" si="127"/>
        <v>0</v>
      </c>
      <c r="Q519" s="44">
        <f t="shared" si="128"/>
        <v>0</v>
      </c>
      <c r="R519" s="148"/>
      <c r="S519" s="148"/>
      <c r="T519" s="44">
        <f t="shared" si="129"/>
        <v>0</v>
      </c>
      <c r="U519" s="44">
        <f t="shared" si="130"/>
        <v>0</v>
      </c>
      <c r="V519" s="44">
        <f t="shared" si="131"/>
        <v>0</v>
      </c>
      <c r="W519" s="51" t="str">
        <f t="shared" si="132"/>
        <v>Inactive</v>
      </c>
      <c r="X519" s="44"/>
    </row>
    <row r="520" spans="1:24" ht="15" hidden="1" customHeight="1" x14ac:dyDescent="0.25">
      <c r="A520" s="128" t="e">
        <v>#VALUE!</v>
      </c>
      <c r="B520" s="129"/>
      <c r="C520" s="130" t="s">
        <v>1171</v>
      </c>
      <c r="D520" s="139"/>
      <c r="E520" s="131">
        <f>D520</f>
        <v>0</v>
      </c>
      <c r="F520" s="131">
        <f>SUMIFS(ProductionLines!$H:$H,ProductionLines!$C:$C,'Daily Pork Products Stocks'!$B520,ProductionLines!$K:$K,'Daily Pork Products Stocks'!$A520,ProductionLines!$E:$E,"&lt;&gt;Intake")</f>
        <v>0</v>
      </c>
      <c r="G520" s="132"/>
      <c r="H520" s="131">
        <f>SUMIFS(ProductionLines!$H:$H,ProductionLines!$C:$C,'Daily Pork Products Stocks'!$B520,ProductionLines!$K:$K,'Daily Pork Products Stocks'!$A520,ProductionLines!$E:$E,"Intake")</f>
        <v>0</v>
      </c>
      <c r="I520" s="147"/>
      <c r="J520" s="147"/>
      <c r="K520" s="147"/>
      <c r="L520" s="151"/>
      <c r="M520" s="131">
        <f>SUMIFS(TransfersEntries!$F:$F,TransfersEntries!$B:$B,$B520,TransfersEntries!$L:$L,"&gt;="&amp;'Daily Pork Products Stocks'!A520+0.25,TransfersEntries!$L:$L,"&lt;="&amp;'Daily Pork Products Stocks'!A520+1.25,TransfersEntries!$D:$D,"2055")</f>
        <v>0</v>
      </c>
      <c r="N520" s="131">
        <f>SUMIFS(TransfersEntries!$F:$F,TransfersEntries!$B:$B,INDEX(ItemTable!$A:$A,MATCH('Daily Pork Products Stocks'!B520,ItemTable!$B:$B,0)),TransfersEntries!$L:$L,"&gt;="&amp;'Daily Pork Products Stocks'!A520+0.25,TransfersEntries!$L:$L,"&lt;="&amp;'Daily Pork Products Stocks'!A520+1.25,TransfersEntries!$D:$D,"3535")</f>
        <v>0</v>
      </c>
      <c r="O520" s="131">
        <f>SUMIFS(TransfersEntries!$F:$F,TransfersEntries!$B:$B,INDEX(ItemTable!$A:$A,MATCH('Daily Pork Products Stocks'!B520,ItemTable!$B:$B,0)),TransfersEntries!$L:$L,"&gt;="&amp;'Daily Pork Products Stocks'!A520+0.25,TransfersEntries!$L:$L,"&lt;="&amp;'Daily Pork Products Stocks'!A520+1.25,TransfersEntries!$D:$D,"3600")</f>
        <v>0</v>
      </c>
      <c r="P520" s="131">
        <f>D520+F520+G520-SUM(H520:O520)</f>
        <v>0</v>
      </c>
      <c r="Q520" s="131">
        <f>E520+F520+G520-SUM(H520:O520)</f>
        <v>0</v>
      </c>
      <c r="R520" s="147"/>
      <c r="S520" s="147"/>
      <c r="T520" s="131">
        <f>R520+S520</f>
        <v>0</v>
      </c>
      <c r="U520" s="131">
        <f>T520-P520</f>
        <v>0</v>
      </c>
      <c r="V520" s="131">
        <f>T520-Q520</f>
        <v>0</v>
      </c>
      <c r="W520" s="51" t="str">
        <f t="shared" si="132"/>
        <v>Inactive</v>
      </c>
      <c r="X520" s="131"/>
    </row>
    <row r="521" spans="1:24" ht="15" hidden="1" customHeight="1" x14ac:dyDescent="0.25">
      <c r="A521" s="42" t="e">
        <v>#VALUE!</v>
      </c>
      <c r="B521" s="43" t="s">
        <v>1172</v>
      </c>
      <c r="C521" s="43" t="s">
        <v>1173</v>
      </c>
      <c r="D521" s="140"/>
      <c r="E521" s="44">
        <f>D521</f>
        <v>0</v>
      </c>
      <c r="F521" s="44">
        <f>SUMIFS(ProductionLines!$H:$H,ProductionLines!$C:$C,'Daily Pork Products Stocks'!$B521,ProductionLines!$K:$K,'Daily Pork Products Stocks'!$A521,ProductionLines!$E:$E,"&lt;&gt;Intake")</f>
        <v>0</v>
      </c>
      <c r="G521" s="57"/>
      <c r="H521" s="44">
        <f>SUMIFS(ProductionLines!$H:$H,ProductionLines!$C:$C,'Daily Pork Products Stocks'!$B521,ProductionLines!$K:$K,'Daily Pork Products Stocks'!$A521,ProductionLines!$E:$E,"Intake")</f>
        <v>0</v>
      </c>
      <c r="I521" s="148"/>
      <c r="J521" s="148"/>
      <c r="K521" s="148"/>
      <c r="L521" s="152"/>
      <c r="M521" s="44">
        <f>SUMIFS(TransfersEntries!$F:$F,TransfersEntries!$B:$B,$B521,TransfersEntries!$L:$L,"&gt;="&amp;'Daily Pork Products Stocks'!A521+0.25,TransfersEntries!$L:$L,"&lt;="&amp;'Daily Pork Products Stocks'!A521+1.25,TransfersEntries!$D:$D,"2055")</f>
        <v>0</v>
      </c>
      <c r="N521" s="44">
        <f>SUMIFS(TransfersEntries!$F:$F,TransfersEntries!$B:$B,INDEX(ItemTable!$A:$A,MATCH('Daily Pork Products Stocks'!B521,ItemTable!$B:$B,0)),TransfersEntries!$L:$L,"&gt;="&amp;'Daily Pork Products Stocks'!A521+0.25,TransfersEntries!$L:$L,"&lt;="&amp;'Daily Pork Products Stocks'!A521+1.25,TransfersEntries!$D:$D,"3535")</f>
        <v>0</v>
      </c>
      <c r="O521" s="44">
        <f>SUMIFS(TransfersEntries!$F:$F,TransfersEntries!$B:$B,INDEX(ItemTable!$A:$A,MATCH('Daily Pork Products Stocks'!B521,ItemTable!$B:$B,0)),TransfersEntries!$L:$L,"&gt;="&amp;'Daily Pork Products Stocks'!A521+0.25,TransfersEntries!$L:$L,"&lt;="&amp;'Daily Pork Products Stocks'!A521+1.25,TransfersEntries!$D:$D,"3600")</f>
        <v>0</v>
      </c>
      <c r="P521" s="44">
        <f>D521+F521+G521-SUM(H521:O521)</f>
        <v>0</v>
      </c>
      <c r="Q521" s="44">
        <f>E521+F521+G521-SUM(H521:O521)</f>
        <v>0</v>
      </c>
      <c r="R521" s="148"/>
      <c r="S521" s="148"/>
      <c r="T521" s="44">
        <f>R521+S521</f>
        <v>0</v>
      </c>
      <c r="U521" s="44">
        <f>T521-P521</f>
        <v>0</v>
      </c>
      <c r="V521" s="44">
        <f>T521-Q521</f>
        <v>0</v>
      </c>
      <c r="W521" s="51" t="str">
        <f t="shared" si="132"/>
        <v>Inactive</v>
      </c>
      <c r="X521" s="44"/>
    </row>
    <row r="522" spans="1:24" ht="15" hidden="1" customHeight="1" x14ac:dyDescent="0.25">
      <c r="A522" s="42" t="e">
        <v>#VALUE!</v>
      </c>
      <c r="B522" s="43" t="s">
        <v>1174</v>
      </c>
      <c r="C522" s="43" t="s">
        <v>1175</v>
      </c>
      <c r="D522" s="140"/>
      <c r="E522" s="44">
        <f>D522</f>
        <v>0</v>
      </c>
      <c r="F522" s="44">
        <f>SUMIFS(ProductionLines!$H:$H,ProductionLines!$C:$C,'Daily Pork Products Stocks'!$B522,ProductionLines!$K:$K,'Daily Pork Products Stocks'!$A522,ProductionLines!$E:$E,"&lt;&gt;Intake")</f>
        <v>0</v>
      </c>
      <c r="G522" s="57"/>
      <c r="H522" s="44">
        <f>SUMIFS(ProductionLines!$H:$H,ProductionLines!$C:$C,'Daily Pork Products Stocks'!$B522,ProductionLines!$K:$K,'Daily Pork Products Stocks'!$A522,ProductionLines!$E:$E,"Intake")</f>
        <v>0</v>
      </c>
      <c r="I522" s="148"/>
      <c r="J522" s="148"/>
      <c r="K522" s="148"/>
      <c r="L522" s="152"/>
      <c r="M522" s="44">
        <f>SUMIFS(TransfersEntries!$F:$F,TransfersEntries!$B:$B,$B522,TransfersEntries!$L:$L,"&gt;="&amp;'Daily Pork Products Stocks'!A522+0.25,TransfersEntries!$L:$L,"&lt;="&amp;'Daily Pork Products Stocks'!A522+1.25,TransfersEntries!$D:$D,"2055")</f>
        <v>0</v>
      </c>
      <c r="N522" s="44">
        <f>SUMIFS(TransfersEntries!$F:$F,TransfersEntries!$B:$B,INDEX(ItemTable!$A:$A,MATCH('Daily Pork Products Stocks'!B522,ItemTable!$B:$B,0)),TransfersEntries!$L:$L,"&gt;="&amp;'Daily Pork Products Stocks'!A522+0.25,TransfersEntries!$L:$L,"&lt;="&amp;'Daily Pork Products Stocks'!A522+1.25,TransfersEntries!$D:$D,"3535")</f>
        <v>0</v>
      </c>
      <c r="O522" s="44">
        <f>SUMIFS(TransfersEntries!$F:$F,TransfersEntries!$B:$B,INDEX(ItemTable!$A:$A,MATCH('Daily Pork Products Stocks'!B522,ItemTable!$B:$B,0)),TransfersEntries!$L:$L,"&gt;="&amp;'Daily Pork Products Stocks'!A522+0.25,TransfersEntries!$L:$L,"&lt;="&amp;'Daily Pork Products Stocks'!A522+1.25,TransfersEntries!$D:$D,"3600")</f>
        <v>0</v>
      </c>
      <c r="P522" s="44">
        <f>D522+F522+G522-SUM(H522:O522)</f>
        <v>0</v>
      </c>
      <c r="Q522" s="44">
        <f>E522+F522+G522-SUM(H522:O522)</f>
        <v>0</v>
      </c>
      <c r="R522" s="148"/>
      <c r="S522" s="148"/>
      <c r="T522" s="44">
        <f>R522+S522</f>
        <v>0</v>
      </c>
      <c r="U522" s="44">
        <f>T522-P522</f>
        <v>0</v>
      </c>
      <c r="V522" s="44">
        <f>T522-Q522</f>
        <v>0</v>
      </c>
      <c r="W522" s="51" t="str">
        <f t="shared" si="132"/>
        <v>Inactive</v>
      </c>
      <c r="X522" s="44"/>
    </row>
    <row r="523" spans="1:24" ht="15" hidden="1" customHeight="1" x14ac:dyDescent="0.25">
      <c r="A523" s="42" t="e">
        <v>#VALUE!</v>
      </c>
      <c r="B523" s="43" t="s">
        <v>1176</v>
      </c>
      <c r="C523" s="43" t="s">
        <v>1177</v>
      </c>
      <c r="D523" s="140"/>
      <c r="E523" s="44">
        <f>D523</f>
        <v>0</v>
      </c>
      <c r="F523" s="44">
        <f>SUMIFS(ProductionLines!$H:$H,ProductionLines!$C:$C,'Daily Pork Products Stocks'!$B523,ProductionLines!$K:$K,'Daily Pork Products Stocks'!$A523,ProductionLines!$E:$E,"&lt;&gt;Intake")</f>
        <v>0</v>
      </c>
      <c r="G523" s="57"/>
      <c r="H523" s="44">
        <f>SUMIFS(ProductionLines!$H:$H,ProductionLines!$C:$C,'Daily Pork Products Stocks'!$B523,ProductionLines!$K:$K,'Daily Pork Products Stocks'!$A523,ProductionLines!$E:$E,"Intake")</f>
        <v>0</v>
      </c>
      <c r="I523" s="148"/>
      <c r="J523" s="148"/>
      <c r="K523" s="148"/>
      <c r="L523" s="152"/>
      <c r="M523" s="44">
        <f>SUMIFS(TransfersEntries!$F:$F,TransfersEntries!$B:$B,$B523,TransfersEntries!$L:$L,"&gt;="&amp;'Daily Pork Products Stocks'!A523+0.25,TransfersEntries!$L:$L,"&lt;="&amp;'Daily Pork Products Stocks'!A523+1.25,TransfersEntries!$D:$D,"2055")</f>
        <v>0</v>
      </c>
      <c r="N523" s="44">
        <f>SUMIFS(TransfersEntries!$F:$F,TransfersEntries!$B:$B,INDEX(ItemTable!$A:$A,MATCH('Daily Pork Products Stocks'!B523,ItemTable!$B:$B,0)),TransfersEntries!$L:$L,"&gt;="&amp;'Daily Pork Products Stocks'!A523+0.25,TransfersEntries!$L:$L,"&lt;="&amp;'Daily Pork Products Stocks'!A523+1.25,TransfersEntries!$D:$D,"3535")</f>
        <v>0</v>
      </c>
      <c r="O523" s="44">
        <f>SUMIFS(TransfersEntries!$F:$F,TransfersEntries!$B:$B,INDEX(ItemTable!$A:$A,MATCH('Daily Pork Products Stocks'!B523,ItemTable!$B:$B,0)),TransfersEntries!$L:$L,"&gt;="&amp;'Daily Pork Products Stocks'!A523+0.25,TransfersEntries!$L:$L,"&lt;="&amp;'Daily Pork Products Stocks'!A523+1.25,TransfersEntries!$D:$D,"3600")</f>
        <v>0</v>
      </c>
      <c r="P523" s="44">
        <f>D523+F523+G523-SUM(H523:O523)</f>
        <v>0</v>
      </c>
      <c r="Q523" s="44">
        <f>E523+F523+G523-SUM(H523:O523)</f>
        <v>0</v>
      </c>
      <c r="R523" s="148"/>
      <c r="S523" s="148"/>
      <c r="T523" s="44">
        <f>R523+S523</f>
        <v>0</v>
      </c>
      <c r="U523" s="44">
        <f>T523-P523</f>
        <v>0</v>
      </c>
      <c r="V523" s="44">
        <f>T523-Q523</f>
        <v>0</v>
      </c>
      <c r="W523" s="51" t="str">
        <f t="shared" si="132"/>
        <v>Inactive</v>
      </c>
      <c r="X523" s="44"/>
    </row>
    <row r="524" spans="1:24" ht="15" hidden="1" customHeight="1" x14ac:dyDescent="0.25">
      <c r="A524" s="128" t="e">
        <v>#VALUE!</v>
      </c>
      <c r="B524" s="129"/>
      <c r="C524" s="130" t="s">
        <v>1170</v>
      </c>
      <c r="D524" s="141">
        <v>1E-3</v>
      </c>
      <c r="E524" s="131">
        <f t="shared" ref="E524:E533" si="133">D524</f>
        <v>1E-3</v>
      </c>
      <c r="F524" s="131">
        <f>SUMIFS(ProductionLines!$H:$H,ProductionLines!$C:$C,'Daily Pork Products Stocks'!$B524,ProductionLines!$K:$K,'Daily Pork Products Stocks'!$A524,ProductionLines!$E:$E,"&lt;&gt;Intake")</f>
        <v>0</v>
      </c>
      <c r="G524" s="132"/>
      <c r="H524" s="131">
        <f>SUMIFS(ProductionLines!$H:$H,ProductionLines!$C:$C,'Daily Pork Products Stocks'!$B524,ProductionLines!$K:$K,'Daily Pork Products Stocks'!$A524,ProductionLines!$E:$E,"Intake")</f>
        <v>0</v>
      </c>
      <c r="I524" s="147"/>
      <c r="J524" s="147"/>
      <c r="K524" s="147"/>
      <c r="L524" s="151"/>
      <c r="M524" s="131">
        <f>SUMIFS(TransfersEntries!$F:$F,TransfersEntries!$B:$B,$B524,TransfersEntries!$L:$L,"&gt;="&amp;'Daily Pork Products Stocks'!A524+0.25,TransfersEntries!$L:$L,"&lt;="&amp;'Daily Pork Products Stocks'!A524+1.25,TransfersEntries!$D:$D,"2055")</f>
        <v>0</v>
      </c>
      <c r="N524" s="131">
        <f>SUMIFS(TransfersEntries!$F:$F,TransfersEntries!$B:$B,INDEX(ItemTable!$A:$A,MATCH('Daily Pork Products Stocks'!B524,ItemTable!$B:$B,0)),TransfersEntries!$L:$L,"&gt;="&amp;'Daily Pork Products Stocks'!A524+0.25,TransfersEntries!$L:$L,"&lt;="&amp;'Daily Pork Products Stocks'!A524+1.25,TransfersEntries!$D:$D,"3535")</f>
        <v>0</v>
      </c>
      <c r="O524" s="131">
        <f>SUMIFS(TransfersEntries!$F:$F,TransfersEntries!$B:$B,INDEX(ItemTable!$A:$A,MATCH('Daily Pork Products Stocks'!B524,ItemTable!$B:$B,0)),TransfersEntries!$L:$L,"&gt;="&amp;'Daily Pork Products Stocks'!A524+0.25,TransfersEntries!$L:$L,"&lt;="&amp;'Daily Pork Products Stocks'!A524+1.25,TransfersEntries!$D:$D,"3600")</f>
        <v>0</v>
      </c>
      <c r="P524" s="131">
        <f t="shared" ref="P524:P533" si="134">D524+F524+G524-SUM(H524:O524)</f>
        <v>1E-3</v>
      </c>
      <c r="Q524" s="131">
        <f t="shared" ref="Q524:Q533" si="135">E524+F524+G524-SUM(H524:O524)</f>
        <v>1E-3</v>
      </c>
      <c r="R524" s="147"/>
      <c r="S524" s="147"/>
      <c r="T524" s="134">
        <f>R524+S524+D524</f>
        <v>1E-3</v>
      </c>
      <c r="U524" s="131">
        <f t="shared" ref="U524:U533" si="136">T524-P524</f>
        <v>0</v>
      </c>
      <c r="V524" s="131">
        <f t="shared" ref="V524:V533" si="137">T524-Q524</f>
        <v>0</v>
      </c>
      <c r="W524" s="51" t="str">
        <f t="shared" si="132"/>
        <v>Active</v>
      </c>
      <c r="X524" s="131"/>
    </row>
    <row r="525" spans="1:24" ht="15" hidden="1" customHeight="1" x14ac:dyDescent="0.25">
      <c r="A525" s="42" t="e">
        <v>#VALUE!</v>
      </c>
      <c r="B525" s="43" t="s">
        <v>10</v>
      </c>
      <c r="C525" s="78" t="s">
        <v>11</v>
      </c>
      <c r="D525" s="142"/>
      <c r="E525" s="44">
        <f t="shared" si="133"/>
        <v>0</v>
      </c>
      <c r="F525" s="44">
        <f>SUMIFS(ProductionLines!$H:$H,ProductionLines!$C:$C,'Daily Pork Products Stocks'!$B525,ProductionLines!$K:$K,'Daily Pork Products Stocks'!$A525,ProductionLines!$E:$E,"&lt;&gt;Intake")</f>
        <v>0</v>
      </c>
      <c r="G525" s="57"/>
      <c r="H525" s="44">
        <f>SUMIFS(ProductionLines!$H:$H,ProductionLines!$C:$C,'Daily Pork Products Stocks'!$B525,ProductionLines!$K:$K,'Daily Pork Products Stocks'!$A525,ProductionLines!$E:$E,"Intake")</f>
        <v>0</v>
      </c>
      <c r="I525" s="148"/>
      <c r="J525" s="148"/>
      <c r="K525" s="148"/>
      <c r="L525" s="152"/>
      <c r="M525" s="44">
        <f>SUMIFS(TransfersEntries!$F:$F,TransfersEntries!$B:$B,$B525,TransfersEntries!$L:$L,"&gt;="&amp;'Daily Pork Products Stocks'!A525+0.25,TransfersEntries!$L:$L,"&lt;="&amp;'Daily Pork Products Stocks'!A525+1.25,TransfersEntries!$D:$D,"2055")</f>
        <v>0</v>
      </c>
      <c r="N525" s="44">
        <f>SUMIFS(TransfersEntries!$F:$F,TransfersEntries!$B:$B,INDEX(ItemTable!$A:$A,MATCH('Daily Pork Products Stocks'!B525,ItemTable!$B:$B,0)),TransfersEntries!$L:$L,"&gt;="&amp;'Daily Pork Products Stocks'!A525+0.25,TransfersEntries!$L:$L,"&lt;="&amp;'Daily Pork Products Stocks'!A525+1.25,TransfersEntries!$D:$D,"3535")</f>
        <v>0</v>
      </c>
      <c r="O525" s="44">
        <f>SUMIFS(TransfersEntries!$F:$F,TransfersEntries!$B:$B,INDEX(ItemTable!$A:$A,MATCH('Daily Pork Products Stocks'!B525,ItemTable!$B:$B,0)),TransfersEntries!$L:$L,"&gt;="&amp;'Daily Pork Products Stocks'!A525+0.25,TransfersEntries!$L:$L,"&lt;="&amp;'Daily Pork Products Stocks'!A525+1.25,TransfersEntries!$D:$D,"3600")</f>
        <v>0</v>
      </c>
      <c r="P525" s="44">
        <f t="shared" si="134"/>
        <v>0</v>
      </c>
      <c r="Q525" s="44">
        <f t="shared" si="135"/>
        <v>0</v>
      </c>
      <c r="R525" s="148"/>
      <c r="S525" s="148"/>
      <c r="T525" s="44">
        <f t="shared" ref="T525:T532" si="138">R525+S525</f>
        <v>0</v>
      </c>
      <c r="U525" s="44">
        <f t="shared" si="136"/>
        <v>0</v>
      </c>
      <c r="V525" s="44">
        <f t="shared" si="137"/>
        <v>0</v>
      </c>
      <c r="W525" s="51" t="str">
        <f t="shared" si="132"/>
        <v>Inactive</v>
      </c>
      <c r="X525" s="44"/>
    </row>
    <row r="526" spans="1:24" ht="15" hidden="1" customHeight="1" x14ac:dyDescent="0.25">
      <c r="A526" s="42" t="e">
        <v>#VALUE!</v>
      </c>
      <c r="B526" s="43" t="s">
        <v>12</v>
      </c>
      <c r="C526" s="43" t="s">
        <v>13</v>
      </c>
      <c r="D526" s="142"/>
      <c r="E526" s="44">
        <f t="shared" si="133"/>
        <v>0</v>
      </c>
      <c r="F526" s="44">
        <f>SUMIFS(ProductionLines!$H:$H,ProductionLines!$C:$C,'Daily Pork Products Stocks'!$B526,ProductionLines!$K:$K,'Daily Pork Products Stocks'!$A526,ProductionLines!$E:$E,"&lt;&gt;Intake")</f>
        <v>0</v>
      </c>
      <c r="G526" s="57"/>
      <c r="H526" s="44">
        <f>SUMIFS(ProductionLines!$H:$H,ProductionLines!$C:$C,'Daily Pork Products Stocks'!$B526,ProductionLines!$K:$K,'Daily Pork Products Stocks'!$A526,ProductionLines!$E:$E,"Intake")</f>
        <v>0</v>
      </c>
      <c r="I526" s="148"/>
      <c r="J526" s="148"/>
      <c r="K526" s="148"/>
      <c r="L526" s="152"/>
      <c r="M526" s="44">
        <f>SUMIFS(TransfersEntries!$F:$F,TransfersEntries!$B:$B,$B526,TransfersEntries!$L:$L,"&gt;="&amp;'Daily Pork Products Stocks'!A526+0.25,TransfersEntries!$L:$L,"&lt;="&amp;'Daily Pork Products Stocks'!A526+1.25,TransfersEntries!$D:$D,"2055")</f>
        <v>0</v>
      </c>
      <c r="N526" s="44">
        <f>SUMIFS(TransfersEntries!$F:$F,TransfersEntries!$B:$B,INDEX(ItemTable!$A:$A,MATCH('Daily Pork Products Stocks'!B526,ItemTable!$B:$B,0)),TransfersEntries!$L:$L,"&gt;="&amp;'Daily Pork Products Stocks'!A526+0.25,TransfersEntries!$L:$L,"&lt;="&amp;'Daily Pork Products Stocks'!A526+1.25,TransfersEntries!$D:$D,"3535")</f>
        <v>0</v>
      </c>
      <c r="O526" s="44">
        <f>SUMIFS(TransfersEntries!$F:$F,TransfersEntries!$B:$B,INDEX(ItemTable!$A:$A,MATCH('Daily Pork Products Stocks'!B526,ItemTable!$B:$B,0)),TransfersEntries!$L:$L,"&gt;="&amp;'Daily Pork Products Stocks'!A526+0.25,TransfersEntries!$L:$L,"&lt;="&amp;'Daily Pork Products Stocks'!A526+1.25,TransfersEntries!$D:$D,"3600")</f>
        <v>0</v>
      </c>
      <c r="P526" s="44">
        <f t="shared" si="134"/>
        <v>0</v>
      </c>
      <c r="Q526" s="44">
        <f t="shared" si="135"/>
        <v>0</v>
      </c>
      <c r="R526" s="148"/>
      <c r="S526" s="148"/>
      <c r="T526" s="44">
        <f t="shared" si="138"/>
        <v>0</v>
      </c>
      <c r="U526" s="44">
        <f t="shared" si="136"/>
        <v>0</v>
      </c>
      <c r="V526" s="44">
        <f t="shared" si="137"/>
        <v>0</v>
      </c>
      <c r="W526" s="51" t="str">
        <f t="shared" si="132"/>
        <v>Inactive</v>
      </c>
      <c r="X526" s="44"/>
    </row>
    <row r="527" spans="1:24" ht="15" hidden="1" customHeight="1" x14ac:dyDescent="0.25">
      <c r="A527" s="42" t="e">
        <v>#VALUE!</v>
      </c>
      <c r="B527" s="43" t="s">
        <v>26</v>
      </c>
      <c r="C527" s="43" t="s">
        <v>27</v>
      </c>
      <c r="D527" s="142"/>
      <c r="E527" s="44">
        <f t="shared" si="133"/>
        <v>0</v>
      </c>
      <c r="F527" s="44">
        <f>SUMIFS(ProductionLines!$H:$H,ProductionLines!$C:$C,'Daily Pork Products Stocks'!$B527,ProductionLines!$K:$K,'Daily Pork Products Stocks'!$A527,ProductionLines!$E:$E,"&lt;&gt;Intake")</f>
        <v>0</v>
      </c>
      <c r="G527" s="57"/>
      <c r="H527" s="44">
        <f>SUMIFS(ProductionLines!$H:$H,ProductionLines!$C:$C,'Daily Pork Products Stocks'!$B527,ProductionLines!$K:$K,'Daily Pork Products Stocks'!$A527,ProductionLines!$E:$E,"Intake")</f>
        <v>0</v>
      </c>
      <c r="I527" s="148"/>
      <c r="J527" s="148"/>
      <c r="K527" s="148"/>
      <c r="L527" s="152"/>
      <c r="M527" s="44">
        <f>SUMIFS(TransfersEntries!$F:$F,TransfersEntries!$B:$B,$B527,TransfersEntries!$L:$L,"&gt;="&amp;'Daily Pork Products Stocks'!A527+0.25,TransfersEntries!$L:$L,"&lt;="&amp;'Daily Pork Products Stocks'!A527+1.25,TransfersEntries!$D:$D,"2055")</f>
        <v>0</v>
      </c>
      <c r="N527" s="44">
        <f>SUMIFS(TransfersEntries!$F:$F,TransfersEntries!$B:$B,INDEX(ItemTable!$A:$A,MATCH('Daily Pork Products Stocks'!B527,ItemTable!$B:$B,0)),TransfersEntries!$L:$L,"&gt;="&amp;'Daily Pork Products Stocks'!A527+0.25,TransfersEntries!$L:$L,"&lt;="&amp;'Daily Pork Products Stocks'!A527+1.25,TransfersEntries!$D:$D,"3535")</f>
        <v>0</v>
      </c>
      <c r="O527" s="44">
        <f>SUMIFS(TransfersEntries!$F:$F,TransfersEntries!$B:$B,INDEX(ItemTable!$A:$A,MATCH('Daily Pork Products Stocks'!B527,ItemTable!$B:$B,0)),TransfersEntries!$L:$L,"&gt;="&amp;'Daily Pork Products Stocks'!A527+0.25,TransfersEntries!$L:$L,"&lt;="&amp;'Daily Pork Products Stocks'!A527+1.25,TransfersEntries!$D:$D,"3600")</f>
        <v>0</v>
      </c>
      <c r="P527" s="44">
        <f t="shared" si="134"/>
        <v>0</v>
      </c>
      <c r="Q527" s="44">
        <f t="shared" si="135"/>
        <v>0</v>
      </c>
      <c r="R527" s="148"/>
      <c r="S527" s="148"/>
      <c r="T527" s="44">
        <f t="shared" si="138"/>
        <v>0</v>
      </c>
      <c r="U527" s="44">
        <f t="shared" si="136"/>
        <v>0</v>
      </c>
      <c r="V527" s="44">
        <f t="shared" si="137"/>
        <v>0</v>
      </c>
      <c r="W527" s="51" t="str">
        <f t="shared" si="132"/>
        <v>Inactive</v>
      </c>
      <c r="X527" s="44"/>
    </row>
    <row r="528" spans="1:24" ht="15" hidden="1" customHeight="1" x14ac:dyDescent="0.25">
      <c r="A528" s="42" t="e">
        <v>#VALUE!</v>
      </c>
      <c r="B528" s="43" t="s">
        <v>28</v>
      </c>
      <c r="C528" s="43" t="s">
        <v>29</v>
      </c>
      <c r="D528" s="142"/>
      <c r="E528" s="44">
        <f t="shared" si="133"/>
        <v>0</v>
      </c>
      <c r="F528" s="44">
        <f>SUMIFS(ProductionLines!$H:$H,ProductionLines!$C:$C,'Daily Pork Products Stocks'!$B528,ProductionLines!$K:$K,'Daily Pork Products Stocks'!$A528,ProductionLines!$E:$E,"&lt;&gt;Intake")</f>
        <v>0</v>
      </c>
      <c r="G528" s="57"/>
      <c r="H528" s="44">
        <f>SUMIFS(ProductionLines!$H:$H,ProductionLines!$C:$C,'Daily Pork Products Stocks'!$B528,ProductionLines!$K:$K,'Daily Pork Products Stocks'!$A528,ProductionLines!$E:$E,"Intake")</f>
        <v>0</v>
      </c>
      <c r="I528" s="148"/>
      <c r="J528" s="148"/>
      <c r="K528" s="148"/>
      <c r="L528" s="152"/>
      <c r="M528" s="44">
        <f>SUMIFS(TransfersEntries!$F:$F,TransfersEntries!$B:$B,$B528,TransfersEntries!$L:$L,"&gt;="&amp;'Daily Pork Products Stocks'!A528+0.25,TransfersEntries!$L:$L,"&lt;="&amp;'Daily Pork Products Stocks'!A528+1.25,TransfersEntries!$D:$D,"2055")</f>
        <v>0</v>
      </c>
      <c r="N528" s="44">
        <f>SUMIFS(TransfersEntries!$F:$F,TransfersEntries!$B:$B,INDEX(ItemTable!$A:$A,MATCH('Daily Pork Products Stocks'!B528,ItemTable!$B:$B,0)),TransfersEntries!$L:$L,"&gt;="&amp;'Daily Pork Products Stocks'!A528+0.25,TransfersEntries!$L:$L,"&lt;="&amp;'Daily Pork Products Stocks'!A528+1.25,TransfersEntries!$D:$D,"3535")</f>
        <v>0</v>
      </c>
      <c r="O528" s="44">
        <f>SUMIFS(TransfersEntries!$F:$F,TransfersEntries!$B:$B,INDEX(ItemTable!$A:$A,MATCH('Daily Pork Products Stocks'!B528,ItemTable!$B:$B,0)),TransfersEntries!$L:$L,"&gt;="&amp;'Daily Pork Products Stocks'!A528+0.25,TransfersEntries!$L:$L,"&lt;="&amp;'Daily Pork Products Stocks'!A528+1.25,TransfersEntries!$D:$D,"3600")</f>
        <v>0</v>
      </c>
      <c r="P528" s="44">
        <f t="shared" si="134"/>
        <v>0</v>
      </c>
      <c r="Q528" s="44">
        <f t="shared" si="135"/>
        <v>0</v>
      </c>
      <c r="R528" s="148"/>
      <c r="S528" s="148"/>
      <c r="T528" s="44">
        <f t="shared" si="138"/>
        <v>0</v>
      </c>
      <c r="U528" s="44">
        <f t="shared" si="136"/>
        <v>0</v>
      </c>
      <c r="V528" s="44">
        <f t="shared" si="137"/>
        <v>0</v>
      </c>
      <c r="W528" s="51" t="str">
        <f t="shared" si="132"/>
        <v>Inactive</v>
      </c>
      <c r="X528" s="44"/>
    </row>
    <row r="529" spans="1:24" ht="15" hidden="1" customHeight="1" x14ac:dyDescent="0.25">
      <c r="A529" s="42" t="e">
        <v>#VALUE!</v>
      </c>
      <c r="B529" s="45" t="s">
        <v>30</v>
      </c>
      <c r="C529" s="45" t="s">
        <v>31</v>
      </c>
      <c r="D529" s="142"/>
      <c r="E529" s="44">
        <f t="shared" si="133"/>
        <v>0</v>
      </c>
      <c r="F529" s="44">
        <f>SUMIFS(ProductionLines!$H:$H,ProductionLines!$C:$C,'Daily Pork Products Stocks'!$B529,ProductionLines!$K:$K,'Daily Pork Products Stocks'!$A529,ProductionLines!$E:$E,"&lt;&gt;Intake")</f>
        <v>0</v>
      </c>
      <c r="G529" s="57"/>
      <c r="H529" s="44">
        <f>SUMIFS(ProductionLines!$H:$H,ProductionLines!$C:$C,'Daily Pork Products Stocks'!$B529,ProductionLines!$K:$K,'Daily Pork Products Stocks'!$A529,ProductionLines!$E:$E,"Intake")</f>
        <v>0</v>
      </c>
      <c r="I529" s="148"/>
      <c r="J529" s="148"/>
      <c r="K529" s="148"/>
      <c r="L529" s="152"/>
      <c r="M529" s="44">
        <f>SUMIFS(TransfersEntries!$F:$F,TransfersEntries!$B:$B,$B529,TransfersEntries!$L:$L,"&gt;="&amp;'Daily Pork Products Stocks'!A529+0.25,TransfersEntries!$L:$L,"&lt;="&amp;'Daily Pork Products Stocks'!A529+1.25,TransfersEntries!$D:$D,"2055")</f>
        <v>0</v>
      </c>
      <c r="N529" s="44">
        <f>SUMIFS(TransfersEntries!$F:$F,TransfersEntries!$B:$B,INDEX(ItemTable!$A:$A,MATCH('Daily Pork Products Stocks'!B529,ItemTable!$B:$B,0)),TransfersEntries!$L:$L,"&gt;="&amp;'Daily Pork Products Stocks'!A529+0.25,TransfersEntries!$L:$L,"&lt;="&amp;'Daily Pork Products Stocks'!A529+1.25,TransfersEntries!$D:$D,"3535")</f>
        <v>0</v>
      </c>
      <c r="O529" s="44">
        <f>SUMIFS(TransfersEntries!$F:$F,TransfersEntries!$B:$B,INDEX(ItemTable!$A:$A,MATCH('Daily Pork Products Stocks'!B529,ItemTable!$B:$B,0)),TransfersEntries!$L:$L,"&gt;="&amp;'Daily Pork Products Stocks'!A529+0.25,TransfersEntries!$L:$L,"&lt;="&amp;'Daily Pork Products Stocks'!A529+1.25,TransfersEntries!$D:$D,"3600")</f>
        <v>0</v>
      </c>
      <c r="P529" s="44">
        <f t="shared" si="134"/>
        <v>0</v>
      </c>
      <c r="Q529" s="44">
        <f t="shared" si="135"/>
        <v>0</v>
      </c>
      <c r="R529" s="148"/>
      <c r="S529" s="148"/>
      <c r="T529" s="44">
        <f t="shared" si="138"/>
        <v>0</v>
      </c>
      <c r="U529" s="44">
        <f t="shared" si="136"/>
        <v>0</v>
      </c>
      <c r="V529" s="44">
        <f t="shared" si="137"/>
        <v>0</v>
      </c>
      <c r="W529" s="51" t="str">
        <f t="shared" si="132"/>
        <v>Inactive</v>
      </c>
      <c r="X529" s="44"/>
    </row>
    <row r="530" spans="1:24" ht="15" hidden="1" customHeight="1" x14ac:dyDescent="0.25">
      <c r="A530" s="42" t="e">
        <v>#VALUE!</v>
      </c>
      <c r="B530" s="43" t="s">
        <v>36</v>
      </c>
      <c r="C530" s="43" t="s">
        <v>37</v>
      </c>
      <c r="D530" s="142"/>
      <c r="E530" s="44">
        <f t="shared" si="133"/>
        <v>0</v>
      </c>
      <c r="F530" s="44">
        <f>SUMIFS(ProductionLines!$H:$H,ProductionLines!$C:$C,'Daily Pork Products Stocks'!$B530,ProductionLines!$K:$K,'Daily Pork Products Stocks'!$A530,ProductionLines!$E:$E,"&lt;&gt;Intake")</f>
        <v>0</v>
      </c>
      <c r="G530" s="57"/>
      <c r="H530" s="44">
        <f>SUMIFS(ProductionLines!$H:$H,ProductionLines!$C:$C,'Daily Pork Products Stocks'!$B530,ProductionLines!$K:$K,'Daily Pork Products Stocks'!$A530,ProductionLines!$E:$E,"Intake")</f>
        <v>0</v>
      </c>
      <c r="I530" s="148"/>
      <c r="J530" s="148"/>
      <c r="K530" s="148"/>
      <c r="L530" s="152"/>
      <c r="M530" s="44">
        <f>SUMIFS(TransfersEntries!$F:$F,TransfersEntries!$B:$B,$B530,TransfersEntries!$L:$L,"&gt;="&amp;'Daily Pork Products Stocks'!A530+0.25,TransfersEntries!$L:$L,"&lt;="&amp;'Daily Pork Products Stocks'!A530+1.25,TransfersEntries!$D:$D,"2055")</f>
        <v>0</v>
      </c>
      <c r="N530" s="44">
        <f>SUMIFS(TransfersEntries!$F:$F,TransfersEntries!$B:$B,INDEX(ItemTable!$A:$A,MATCH('Daily Pork Products Stocks'!B530,ItemTable!$B:$B,0)),TransfersEntries!$L:$L,"&gt;="&amp;'Daily Pork Products Stocks'!A530+0.25,TransfersEntries!$L:$L,"&lt;="&amp;'Daily Pork Products Stocks'!A530+1.25,TransfersEntries!$D:$D,"3535")</f>
        <v>0</v>
      </c>
      <c r="O530" s="44">
        <f>SUMIFS(TransfersEntries!$F:$F,TransfersEntries!$B:$B,INDEX(ItemTable!$A:$A,MATCH('Daily Pork Products Stocks'!B530,ItemTable!$B:$B,0)),TransfersEntries!$L:$L,"&gt;="&amp;'Daily Pork Products Stocks'!A530+0.25,TransfersEntries!$L:$L,"&lt;="&amp;'Daily Pork Products Stocks'!A530+1.25,TransfersEntries!$D:$D,"3600")</f>
        <v>0</v>
      </c>
      <c r="P530" s="44">
        <f t="shared" si="134"/>
        <v>0</v>
      </c>
      <c r="Q530" s="44">
        <f t="shared" si="135"/>
        <v>0</v>
      </c>
      <c r="R530" s="148"/>
      <c r="S530" s="148"/>
      <c r="T530" s="44">
        <f t="shared" si="138"/>
        <v>0</v>
      </c>
      <c r="U530" s="44">
        <f t="shared" si="136"/>
        <v>0</v>
      </c>
      <c r="V530" s="44">
        <f t="shared" si="137"/>
        <v>0</v>
      </c>
      <c r="W530" s="51" t="str">
        <f t="shared" si="132"/>
        <v>Inactive</v>
      </c>
      <c r="X530" s="44"/>
    </row>
    <row r="531" spans="1:24" ht="15" hidden="1" customHeight="1" x14ac:dyDescent="0.25">
      <c r="A531" s="42" t="e">
        <v>#VALUE!</v>
      </c>
      <c r="B531" s="43" t="s">
        <v>45</v>
      </c>
      <c r="C531" s="43" t="s">
        <v>46</v>
      </c>
      <c r="D531" s="142"/>
      <c r="E531" s="44">
        <f t="shared" si="133"/>
        <v>0</v>
      </c>
      <c r="F531" s="44">
        <f>SUMIFS(ProductionLines!$H:$H,ProductionLines!$C:$C,'Daily Pork Products Stocks'!$B531,ProductionLines!$K:$K,'Daily Pork Products Stocks'!$A531,ProductionLines!$E:$E,"&lt;&gt;Intake")</f>
        <v>0</v>
      </c>
      <c r="G531" s="57"/>
      <c r="H531" s="44">
        <f>SUMIFS(ProductionLines!$H:$H,ProductionLines!$C:$C,'Daily Pork Products Stocks'!$B531,ProductionLines!$K:$K,'Daily Pork Products Stocks'!$A531,ProductionLines!$E:$E,"Intake")</f>
        <v>0</v>
      </c>
      <c r="I531" s="148"/>
      <c r="J531" s="148"/>
      <c r="K531" s="148"/>
      <c r="L531" s="152"/>
      <c r="M531" s="44">
        <f>SUMIFS(TransfersEntries!$F:$F,TransfersEntries!$B:$B,$B531,TransfersEntries!$L:$L,"&gt;="&amp;'Daily Pork Products Stocks'!A531+0.25,TransfersEntries!$L:$L,"&lt;="&amp;'Daily Pork Products Stocks'!A531+1.25,TransfersEntries!$D:$D,"2055")</f>
        <v>0</v>
      </c>
      <c r="N531" s="44">
        <f>SUMIFS(TransfersEntries!$F:$F,TransfersEntries!$B:$B,INDEX(ItemTable!$A:$A,MATCH('Daily Pork Products Stocks'!B531,ItemTable!$B:$B,0)),TransfersEntries!$L:$L,"&gt;="&amp;'Daily Pork Products Stocks'!A531+0.25,TransfersEntries!$L:$L,"&lt;="&amp;'Daily Pork Products Stocks'!A531+1.25,TransfersEntries!$D:$D,"3535")</f>
        <v>0</v>
      </c>
      <c r="O531" s="44">
        <f>SUMIFS(TransfersEntries!$F:$F,TransfersEntries!$B:$B,INDEX(ItemTable!$A:$A,MATCH('Daily Pork Products Stocks'!B531,ItemTable!$B:$B,0)),TransfersEntries!$L:$L,"&gt;="&amp;'Daily Pork Products Stocks'!A531+0.25,TransfersEntries!$L:$L,"&lt;="&amp;'Daily Pork Products Stocks'!A531+1.25,TransfersEntries!$D:$D,"3600")</f>
        <v>0</v>
      </c>
      <c r="P531" s="44">
        <f t="shared" si="134"/>
        <v>0</v>
      </c>
      <c r="Q531" s="44">
        <f t="shared" si="135"/>
        <v>0</v>
      </c>
      <c r="R531" s="148"/>
      <c r="S531" s="148"/>
      <c r="T531" s="44">
        <f t="shared" si="138"/>
        <v>0</v>
      </c>
      <c r="U531" s="44">
        <f t="shared" si="136"/>
        <v>0</v>
      </c>
      <c r="V531" s="44">
        <f t="shared" si="137"/>
        <v>0</v>
      </c>
      <c r="W531" s="51" t="str">
        <f t="shared" si="132"/>
        <v>Inactive</v>
      </c>
      <c r="X531" s="44"/>
    </row>
    <row r="532" spans="1:24" ht="15" hidden="1" customHeight="1" x14ac:dyDescent="0.25">
      <c r="A532" s="42" t="e">
        <v>#VALUE!</v>
      </c>
      <c r="B532" s="47" t="s">
        <v>181</v>
      </c>
      <c r="C532" s="47" t="s">
        <v>182</v>
      </c>
      <c r="D532" s="142"/>
      <c r="E532" s="44">
        <f t="shared" si="133"/>
        <v>0</v>
      </c>
      <c r="F532" s="44">
        <f>SUMIFS(ProductionLines!$H:$H,ProductionLines!$C:$C,'Daily Pork Products Stocks'!$B532,ProductionLines!$K:$K,'Daily Pork Products Stocks'!$A532,ProductionLines!$E:$E,"&lt;&gt;Intake")</f>
        <v>0</v>
      </c>
      <c r="G532" s="57"/>
      <c r="H532" s="44">
        <f>SUMIFS(ProductionLines!$H:$H,ProductionLines!$C:$C,'Daily Pork Products Stocks'!$B532,ProductionLines!$K:$K,'Daily Pork Products Stocks'!$A532,ProductionLines!$E:$E,"Intake")</f>
        <v>0</v>
      </c>
      <c r="I532" s="148"/>
      <c r="J532" s="148"/>
      <c r="K532" s="148"/>
      <c r="L532" s="152"/>
      <c r="M532" s="44">
        <f>SUMIFS(TransfersEntries!$F:$F,TransfersEntries!$B:$B,$B532,TransfersEntries!$L:$L,"&gt;="&amp;'Daily Pork Products Stocks'!A532+0.25,TransfersEntries!$L:$L,"&lt;="&amp;'Daily Pork Products Stocks'!A532+1.25,TransfersEntries!$D:$D,"2055")</f>
        <v>0</v>
      </c>
      <c r="N532" s="44">
        <f>SUMIFS(TransfersEntries!$F:$F,TransfersEntries!$B:$B,INDEX(ItemTable!$A:$A,MATCH('Daily Pork Products Stocks'!B532,ItemTable!$B:$B,0)),TransfersEntries!$L:$L,"&gt;="&amp;'Daily Pork Products Stocks'!A532+0.25,TransfersEntries!$L:$L,"&lt;="&amp;'Daily Pork Products Stocks'!A532+1.25,TransfersEntries!$D:$D,"3535")</f>
        <v>0</v>
      </c>
      <c r="O532" s="44">
        <f>SUMIFS(TransfersEntries!$F:$F,TransfersEntries!$B:$B,INDEX(ItemTable!$A:$A,MATCH('Daily Pork Products Stocks'!B532,ItemTable!$B:$B,0)),TransfersEntries!$L:$L,"&gt;="&amp;'Daily Pork Products Stocks'!A532+0.25,TransfersEntries!$L:$L,"&lt;="&amp;'Daily Pork Products Stocks'!A532+1.25,TransfersEntries!$D:$D,"3600")</f>
        <v>0</v>
      </c>
      <c r="P532" s="44">
        <f t="shared" si="134"/>
        <v>0</v>
      </c>
      <c r="Q532" s="44">
        <f t="shared" si="135"/>
        <v>0</v>
      </c>
      <c r="R532" s="148"/>
      <c r="S532" s="148"/>
      <c r="T532" s="44">
        <f t="shared" si="138"/>
        <v>0</v>
      </c>
      <c r="U532" s="44">
        <f t="shared" si="136"/>
        <v>0</v>
      </c>
      <c r="V532" s="44">
        <f t="shared" si="137"/>
        <v>0</v>
      </c>
      <c r="W532" s="51" t="str">
        <f t="shared" si="132"/>
        <v>Inactive</v>
      </c>
      <c r="X532" s="44"/>
    </row>
    <row r="533" spans="1:24" ht="15" hidden="1" customHeight="1" x14ac:dyDescent="0.25">
      <c r="A533" s="128" t="e">
        <v>#VALUE!</v>
      </c>
      <c r="B533" s="129"/>
      <c r="C533" s="130" t="s">
        <v>1168</v>
      </c>
      <c r="D533" s="141">
        <v>1E-3</v>
      </c>
      <c r="E533" s="134">
        <f t="shared" si="133"/>
        <v>1E-3</v>
      </c>
      <c r="F533" s="134">
        <f>SUMIFS(ProductionLines!$H:$H,ProductionLines!$C:$C,'Daily Pork Products Stocks'!$B533,ProductionLines!$K:$K,'Daily Pork Products Stocks'!$A533,ProductionLines!$E:$E,"&lt;&gt;Intake")</f>
        <v>0</v>
      </c>
      <c r="G533" s="135"/>
      <c r="H533" s="134">
        <f>SUMIFS(ProductionLines!$H:$H,ProductionLines!$C:$C,'Daily Pork Products Stocks'!$B533,ProductionLines!$K:$K,'Daily Pork Products Stocks'!$A533,ProductionLines!$E:$E,"Intake")</f>
        <v>0</v>
      </c>
      <c r="I533" s="149"/>
      <c r="J533" s="149"/>
      <c r="K533" s="149"/>
      <c r="L533" s="153"/>
      <c r="M533" s="134">
        <f>SUMIFS(TransfersEntries!$F:$F,TransfersEntries!$B:$B,$B533,TransfersEntries!$L:$L,"&gt;="&amp;'Daily Pork Products Stocks'!A533+0.25,TransfersEntries!$L:$L,"&lt;="&amp;'Daily Pork Products Stocks'!A533+1.25,TransfersEntries!$D:$D,"2055")</f>
        <v>0</v>
      </c>
      <c r="N533" s="134">
        <f>SUMIFS(TransfersEntries!$F:$F,TransfersEntries!$B:$B,INDEX(ItemTable!$A:$A,MATCH('Daily Pork Products Stocks'!B533,ItemTable!$B:$B,0)),TransfersEntries!$L:$L,"&gt;="&amp;'Daily Pork Products Stocks'!A533+0.25,TransfersEntries!$L:$L,"&lt;="&amp;'Daily Pork Products Stocks'!A533+1.25,TransfersEntries!$D:$D,"3535")</f>
        <v>0</v>
      </c>
      <c r="O533" s="134">
        <f>SUMIFS(TransfersEntries!$F:$F,TransfersEntries!$B:$B,INDEX(ItemTable!$A:$A,MATCH('Daily Pork Products Stocks'!B533,ItemTable!$B:$B,0)),TransfersEntries!$L:$L,"&gt;="&amp;'Daily Pork Products Stocks'!A533+0.25,TransfersEntries!$L:$L,"&lt;="&amp;'Daily Pork Products Stocks'!A533+1.25,TransfersEntries!$D:$D,"3600")</f>
        <v>0</v>
      </c>
      <c r="P533" s="134">
        <f t="shared" si="134"/>
        <v>1E-3</v>
      </c>
      <c r="Q533" s="134">
        <f t="shared" si="135"/>
        <v>1E-3</v>
      </c>
      <c r="R533" s="149"/>
      <c r="S533" s="149"/>
      <c r="T533" s="134">
        <f>R533+S533+D533</f>
        <v>1E-3</v>
      </c>
      <c r="U533" s="134">
        <f t="shared" si="136"/>
        <v>0</v>
      </c>
      <c r="V533" s="134">
        <f t="shared" si="137"/>
        <v>0</v>
      </c>
      <c r="W533" s="51" t="str">
        <f t="shared" si="132"/>
        <v>Active</v>
      </c>
      <c r="X533" s="134"/>
    </row>
    <row r="534" spans="1:24" ht="15" hidden="1" customHeight="1" x14ac:dyDescent="0.25">
      <c r="A534" s="42" t="e">
        <v>#VALUE!</v>
      </c>
      <c r="B534" s="47" t="s">
        <v>7</v>
      </c>
      <c r="C534" s="47" t="s">
        <v>1292</v>
      </c>
      <c r="D534" s="142"/>
      <c r="E534" s="44">
        <f>D534</f>
        <v>0</v>
      </c>
      <c r="F534" s="44">
        <f>SUMIFS(ProductionLines!$H:$H,ProductionLines!$C:$C,'Daily Pork Products Stocks'!$B534,ProductionLines!$K:$K,'Daily Pork Products Stocks'!$A534,ProductionLines!$E:$E,"&lt;&gt;Intake")</f>
        <v>0</v>
      </c>
      <c r="G534" s="57"/>
      <c r="H534" s="44">
        <f>SUMIFS(ProductionLines!$H:$H,ProductionLines!$C:$C,'Daily Pork Products Stocks'!$B534,ProductionLines!$K:$K,'Daily Pork Products Stocks'!$A534,ProductionLines!$E:$E,"Intake")</f>
        <v>0</v>
      </c>
      <c r="I534" s="148"/>
      <c r="J534" s="148"/>
      <c r="K534" s="148"/>
      <c r="L534" s="152"/>
      <c r="M534" s="44">
        <f>SUMIFS(TransfersEntries!$F:$F,TransfersEntries!$B:$B,$B534,TransfersEntries!$L:$L,"&gt;="&amp;'Daily Pork Products Stocks'!A534+0.25,TransfersEntries!$L:$L,"&lt;="&amp;'Daily Pork Products Stocks'!A534+1.25,TransfersEntries!$D:$D,"2055")</f>
        <v>0</v>
      </c>
      <c r="N534" s="44">
        <f>SUMIFS(TransfersEntries!$F:$F,TransfersEntries!$B:$B,INDEX(ItemTable!$A:$A,MATCH('Daily Pork Products Stocks'!B534,ItemTable!$B:$B,0)),TransfersEntries!$L:$L,"&gt;="&amp;'Daily Pork Products Stocks'!A534+0.25,TransfersEntries!$L:$L,"&lt;="&amp;'Daily Pork Products Stocks'!A534+1.25,TransfersEntries!$D:$D,"3535")</f>
        <v>0</v>
      </c>
      <c r="O534" s="44">
        <f>SUMIFS(TransfersEntries!$F:$F,TransfersEntries!$B:$B,INDEX(ItemTable!$A:$A,MATCH('Daily Pork Products Stocks'!B534,ItemTable!$B:$B,0)),TransfersEntries!$L:$L,"&gt;="&amp;'Daily Pork Products Stocks'!A534+0.25,TransfersEntries!$L:$L,"&lt;="&amp;'Daily Pork Products Stocks'!A534+1.25,TransfersEntries!$D:$D,"3600")</f>
        <v>0</v>
      </c>
      <c r="P534" s="44">
        <f>D534+F534+G534-SUM(H534:O534)</f>
        <v>0</v>
      </c>
      <c r="Q534" s="44">
        <f>E534+F534+G534-SUM(H534:O534)</f>
        <v>0</v>
      </c>
      <c r="R534" s="148"/>
      <c r="S534" s="148"/>
      <c r="T534" s="44">
        <f>R534+S534</f>
        <v>0</v>
      </c>
      <c r="U534" s="44">
        <f>T534-P534</f>
        <v>0</v>
      </c>
      <c r="V534" s="44">
        <f>T534-Q534</f>
        <v>0</v>
      </c>
      <c r="W534" s="51" t="str">
        <f t="shared" si="132"/>
        <v>Inactive</v>
      </c>
      <c r="X534" s="44"/>
    </row>
    <row r="535" spans="1:24" ht="15" hidden="1" customHeight="1" x14ac:dyDescent="0.25">
      <c r="A535" s="42" t="e">
        <v>#VALUE!</v>
      </c>
      <c r="B535" s="47" t="s">
        <v>1293</v>
      </c>
      <c r="C535" s="47" t="s">
        <v>1294</v>
      </c>
      <c r="D535" s="142"/>
      <c r="E535" s="44">
        <f>D535</f>
        <v>0</v>
      </c>
      <c r="F535" s="44">
        <f>SUMIFS(ProductionLines!$H:$H,ProductionLines!$C:$C,'Daily Pork Products Stocks'!$B535,ProductionLines!$K:$K,'Daily Pork Products Stocks'!$A535,ProductionLines!$E:$E,"&lt;&gt;Intake")</f>
        <v>0</v>
      </c>
      <c r="G535" s="57"/>
      <c r="H535" s="44">
        <f>SUMIFS(ProductionLines!$H:$H,ProductionLines!$C:$C,'Daily Pork Products Stocks'!$B535,ProductionLines!$K:$K,'Daily Pork Products Stocks'!$A535,ProductionLines!$E:$E,"Intake")</f>
        <v>0</v>
      </c>
      <c r="I535" s="148"/>
      <c r="J535" s="148"/>
      <c r="K535" s="148"/>
      <c r="L535" s="152"/>
      <c r="M535" s="44">
        <f>SUMIFS(TransfersEntries!$F:$F,TransfersEntries!$B:$B,$B535,TransfersEntries!$L:$L,"&gt;="&amp;'Daily Pork Products Stocks'!A535+0.25,TransfersEntries!$L:$L,"&lt;="&amp;'Daily Pork Products Stocks'!A535+1.25,TransfersEntries!$D:$D,"2055")</f>
        <v>0</v>
      </c>
      <c r="N535" s="44">
        <f>SUMIFS(TransfersEntries!$F:$F,TransfersEntries!$B:$B,INDEX(ItemTable!$A:$A,MATCH('Daily Pork Products Stocks'!B535,ItemTable!$B:$B,0)),TransfersEntries!$L:$L,"&gt;="&amp;'Daily Pork Products Stocks'!A535+0.25,TransfersEntries!$L:$L,"&lt;="&amp;'Daily Pork Products Stocks'!A535+1.25,TransfersEntries!$D:$D,"3535")</f>
        <v>0</v>
      </c>
      <c r="O535" s="44">
        <f>SUMIFS(TransfersEntries!$F:$F,TransfersEntries!$B:$B,INDEX(ItemTable!$A:$A,MATCH('Daily Pork Products Stocks'!B535,ItemTable!$B:$B,0)),TransfersEntries!$L:$L,"&gt;="&amp;'Daily Pork Products Stocks'!A535+0.25,TransfersEntries!$L:$L,"&lt;="&amp;'Daily Pork Products Stocks'!A535+1.25,TransfersEntries!$D:$D,"3600")</f>
        <v>0</v>
      </c>
      <c r="P535" s="44">
        <f>D535+F535+G535-SUM(H535:O535)</f>
        <v>0</v>
      </c>
      <c r="Q535" s="44">
        <f>E535+F535+G535-SUM(H535:O535)</f>
        <v>0</v>
      </c>
      <c r="R535" s="148"/>
      <c r="S535" s="148"/>
      <c r="T535" s="44">
        <f>R535+S535</f>
        <v>0</v>
      </c>
      <c r="U535" s="44">
        <f>T535-P535</f>
        <v>0</v>
      </c>
      <c r="V535" s="44">
        <f>T535-Q535</f>
        <v>0</v>
      </c>
      <c r="W535" s="51" t="str">
        <f t="shared" si="132"/>
        <v>Inactive</v>
      </c>
      <c r="X535" s="44"/>
    </row>
    <row r="536" spans="1:24" ht="15" hidden="1" customHeight="1" x14ac:dyDescent="0.25">
      <c r="A536" s="42" t="e">
        <v>#VALUE!</v>
      </c>
      <c r="B536" s="47" t="s">
        <v>76</v>
      </c>
      <c r="C536" s="47" t="s">
        <v>77</v>
      </c>
      <c r="D536" s="142"/>
      <c r="E536" s="44">
        <f t="shared" ref="E536:E599" si="139">D536</f>
        <v>0</v>
      </c>
      <c r="F536" s="44">
        <f>SUMIFS(ProductionLines!$H:$H,ProductionLines!$C:$C,'Daily Pork Products Stocks'!$B536,ProductionLines!$K:$K,'Daily Pork Products Stocks'!$A536,ProductionLines!$E:$E,"&lt;&gt;Intake")</f>
        <v>0</v>
      </c>
      <c r="G536" s="57"/>
      <c r="H536" s="44">
        <f>SUMIFS(ProductionLines!$H:$H,ProductionLines!$C:$C,'Daily Pork Products Stocks'!$B536,ProductionLines!$K:$K,'Daily Pork Products Stocks'!$A536,ProductionLines!$E:$E,"Intake")</f>
        <v>0</v>
      </c>
      <c r="I536" s="148"/>
      <c r="J536" s="148"/>
      <c r="K536" s="148"/>
      <c r="L536" s="152"/>
      <c r="M536" s="44">
        <f>SUMIFS(TransfersEntries!$F:$F,TransfersEntries!$B:$B,$B536,TransfersEntries!$L:$L,"&gt;="&amp;'Daily Pork Products Stocks'!A536+0.25,TransfersEntries!$L:$L,"&lt;="&amp;'Daily Pork Products Stocks'!A536+1.25,TransfersEntries!$D:$D,"2055")</f>
        <v>0</v>
      </c>
      <c r="N536" s="44">
        <f>SUMIFS(TransfersEntries!$F:$F,TransfersEntries!$B:$B,INDEX(ItemTable!$A:$A,MATCH('Daily Pork Products Stocks'!B536,ItemTable!$B:$B,0)),TransfersEntries!$L:$L,"&gt;="&amp;'Daily Pork Products Stocks'!A536+0.25,TransfersEntries!$L:$L,"&lt;="&amp;'Daily Pork Products Stocks'!A536+1.25,TransfersEntries!$D:$D,"3535")</f>
        <v>0</v>
      </c>
      <c r="O536" s="44">
        <f>SUMIFS(TransfersEntries!$F:$F,TransfersEntries!$B:$B,INDEX(ItemTable!$A:$A,MATCH('Daily Pork Products Stocks'!B536,ItemTable!$B:$B,0)),TransfersEntries!$L:$L,"&gt;="&amp;'Daily Pork Products Stocks'!A536+0.25,TransfersEntries!$L:$L,"&lt;="&amp;'Daily Pork Products Stocks'!A536+1.25,TransfersEntries!$D:$D,"3600")</f>
        <v>0</v>
      </c>
      <c r="P536" s="44">
        <f t="shared" ref="P536:P599" si="140">D536+F536+G536-SUM(H536:O536)</f>
        <v>0</v>
      </c>
      <c r="Q536" s="44">
        <f t="shared" ref="Q536:Q599" si="141">E536+F536+G536-SUM(H536:O536)</f>
        <v>0</v>
      </c>
      <c r="R536" s="148"/>
      <c r="S536" s="148"/>
      <c r="T536" s="44">
        <f t="shared" ref="T536:T551" si="142">R536+S536</f>
        <v>0</v>
      </c>
      <c r="U536" s="44">
        <f t="shared" ref="U536:U599" si="143">T536-P536</f>
        <v>0</v>
      </c>
      <c r="V536" s="44">
        <f t="shared" ref="V536:V599" si="144">T536-Q536</f>
        <v>0</v>
      </c>
      <c r="W536" s="51" t="str">
        <f t="shared" ref="W536:W599" si="145">IF(SUM(ABS(D536),ABS(E536),ABS(F536),ABS(G536),ABS(H536),ABS(I536),ABS(J536),ABS(K536),ABS(L536),ABS(M536),ABS(N536),ABS(O536),ABS(P536),ABS(Q536),ABS(R536),ABS(S536),ABS(T536))=0,"Inactive","Active")</f>
        <v>Inactive</v>
      </c>
      <c r="X536" s="44"/>
    </row>
    <row r="537" spans="1:24" ht="15" hidden="1" customHeight="1" x14ac:dyDescent="0.25">
      <c r="A537" s="42" t="e">
        <v>#VALUE!</v>
      </c>
      <c r="B537" s="47" t="s">
        <v>80</v>
      </c>
      <c r="C537" s="47" t="s">
        <v>81</v>
      </c>
      <c r="D537" s="142"/>
      <c r="E537" s="44">
        <f t="shared" si="139"/>
        <v>0</v>
      </c>
      <c r="F537" s="44">
        <f>SUMIFS(ProductionLines!$H:$H,ProductionLines!$C:$C,'Daily Pork Products Stocks'!$B537,ProductionLines!$K:$K,'Daily Pork Products Stocks'!$A537,ProductionLines!$E:$E,"&lt;&gt;Intake")</f>
        <v>0</v>
      </c>
      <c r="G537" s="57"/>
      <c r="H537" s="44">
        <f>SUMIFS(ProductionLines!$H:$H,ProductionLines!$C:$C,'Daily Pork Products Stocks'!$B537,ProductionLines!$K:$K,'Daily Pork Products Stocks'!$A537,ProductionLines!$E:$E,"Intake")</f>
        <v>0</v>
      </c>
      <c r="I537" s="148"/>
      <c r="J537" s="148"/>
      <c r="K537" s="148"/>
      <c r="L537" s="152"/>
      <c r="M537" s="44">
        <f>SUMIFS(TransfersEntries!$F:$F,TransfersEntries!$B:$B,$B537,TransfersEntries!$L:$L,"&gt;="&amp;'Daily Pork Products Stocks'!A537+0.25,TransfersEntries!$L:$L,"&lt;="&amp;'Daily Pork Products Stocks'!A537+1.25,TransfersEntries!$D:$D,"2055")</f>
        <v>0</v>
      </c>
      <c r="N537" s="44">
        <f>SUMIFS(TransfersEntries!$F:$F,TransfersEntries!$B:$B,INDEX(ItemTable!$A:$A,MATCH('Daily Pork Products Stocks'!B537,ItemTable!$B:$B,0)),TransfersEntries!$L:$L,"&gt;="&amp;'Daily Pork Products Stocks'!A537+0.25,TransfersEntries!$L:$L,"&lt;="&amp;'Daily Pork Products Stocks'!A537+1.25,TransfersEntries!$D:$D,"3535")</f>
        <v>0</v>
      </c>
      <c r="O537" s="44">
        <f>SUMIFS(TransfersEntries!$F:$F,TransfersEntries!$B:$B,INDEX(ItemTable!$A:$A,MATCH('Daily Pork Products Stocks'!B537,ItemTable!$B:$B,0)),TransfersEntries!$L:$L,"&gt;="&amp;'Daily Pork Products Stocks'!A537+0.25,TransfersEntries!$L:$L,"&lt;="&amp;'Daily Pork Products Stocks'!A537+1.25,TransfersEntries!$D:$D,"3600")</f>
        <v>0</v>
      </c>
      <c r="P537" s="44">
        <f t="shared" si="140"/>
        <v>0</v>
      </c>
      <c r="Q537" s="44">
        <f t="shared" si="141"/>
        <v>0</v>
      </c>
      <c r="R537" s="148"/>
      <c r="S537" s="148"/>
      <c r="T537" s="44">
        <f t="shared" si="142"/>
        <v>0</v>
      </c>
      <c r="U537" s="44">
        <f t="shared" si="143"/>
        <v>0</v>
      </c>
      <c r="V537" s="44">
        <f t="shared" si="144"/>
        <v>0</v>
      </c>
      <c r="W537" s="51" t="str">
        <f t="shared" si="145"/>
        <v>Inactive</v>
      </c>
      <c r="X537" s="44"/>
    </row>
    <row r="538" spans="1:24" ht="15" hidden="1" customHeight="1" x14ac:dyDescent="0.25">
      <c r="A538" s="42" t="e">
        <v>#VALUE!</v>
      </c>
      <c r="B538" s="47" t="s">
        <v>86</v>
      </c>
      <c r="C538" s="47" t="s">
        <v>87</v>
      </c>
      <c r="D538" s="142"/>
      <c r="E538" s="44">
        <f t="shared" si="139"/>
        <v>0</v>
      </c>
      <c r="F538" s="44">
        <f>SUMIFS(ProductionLines!$H:$H,ProductionLines!$C:$C,'Daily Pork Products Stocks'!$B538,ProductionLines!$K:$K,'Daily Pork Products Stocks'!$A538,ProductionLines!$E:$E,"&lt;&gt;Intake")</f>
        <v>0</v>
      </c>
      <c r="G538" s="57"/>
      <c r="H538" s="44">
        <f>SUMIFS(ProductionLines!$H:$H,ProductionLines!$C:$C,'Daily Pork Products Stocks'!$B538,ProductionLines!$K:$K,'Daily Pork Products Stocks'!$A538,ProductionLines!$E:$E,"Intake")</f>
        <v>0</v>
      </c>
      <c r="I538" s="148"/>
      <c r="J538" s="148"/>
      <c r="K538" s="148"/>
      <c r="L538" s="152"/>
      <c r="M538" s="44">
        <f>SUMIFS(TransfersEntries!$F:$F,TransfersEntries!$B:$B,$B538,TransfersEntries!$L:$L,"&gt;="&amp;'Daily Pork Products Stocks'!A538+0.25,TransfersEntries!$L:$L,"&lt;="&amp;'Daily Pork Products Stocks'!A538+1.25,TransfersEntries!$D:$D,"2055")</f>
        <v>0</v>
      </c>
      <c r="N538" s="44">
        <f>SUMIFS(TransfersEntries!$F:$F,TransfersEntries!$B:$B,INDEX(ItemTable!$A:$A,MATCH('Daily Pork Products Stocks'!B538,ItemTable!$B:$B,0)),TransfersEntries!$L:$L,"&gt;="&amp;'Daily Pork Products Stocks'!A538+0.25,TransfersEntries!$L:$L,"&lt;="&amp;'Daily Pork Products Stocks'!A538+1.25,TransfersEntries!$D:$D,"3535")</f>
        <v>0</v>
      </c>
      <c r="O538" s="44">
        <f>SUMIFS(TransfersEntries!$F:$F,TransfersEntries!$B:$B,INDEX(ItemTable!$A:$A,MATCH('Daily Pork Products Stocks'!B538,ItemTable!$B:$B,0)),TransfersEntries!$L:$L,"&gt;="&amp;'Daily Pork Products Stocks'!A538+0.25,TransfersEntries!$L:$L,"&lt;="&amp;'Daily Pork Products Stocks'!A538+1.25,TransfersEntries!$D:$D,"3600")</f>
        <v>0</v>
      </c>
      <c r="P538" s="44">
        <f t="shared" si="140"/>
        <v>0</v>
      </c>
      <c r="Q538" s="44">
        <f t="shared" si="141"/>
        <v>0</v>
      </c>
      <c r="R538" s="148"/>
      <c r="S538" s="148"/>
      <c r="T538" s="44">
        <f t="shared" si="142"/>
        <v>0</v>
      </c>
      <c r="U538" s="44">
        <f t="shared" si="143"/>
        <v>0</v>
      </c>
      <c r="V538" s="44">
        <f t="shared" si="144"/>
        <v>0</v>
      </c>
      <c r="W538" s="51" t="str">
        <f t="shared" si="145"/>
        <v>Inactive</v>
      </c>
      <c r="X538" s="44"/>
    </row>
    <row r="539" spans="1:24" ht="15" hidden="1" customHeight="1" x14ac:dyDescent="0.25">
      <c r="A539" s="42" t="e">
        <v>#VALUE!</v>
      </c>
      <c r="B539" s="47" t="s">
        <v>88</v>
      </c>
      <c r="C539" s="47" t="s">
        <v>89</v>
      </c>
      <c r="D539" s="142"/>
      <c r="E539" s="44">
        <f t="shared" si="139"/>
        <v>0</v>
      </c>
      <c r="F539" s="44">
        <f>SUMIFS(ProductionLines!$H:$H,ProductionLines!$C:$C,'Daily Pork Products Stocks'!$B539,ProductionLines!$K:$K,'Daily Pork Products Stocks'!$A539,ProductionLines!$E:$E,"&lt;&gt;Intake")</f>
        <v>0</v>
      </c>
      <c r="G539" s="57"/>
      <c r="H539" s="44">
        <f>SUMIFS(ProductionLines!$H:$H,ProductionLines!$C:$C,'Daily Pork Products Stocks'!$B539,ProductionLines!$K:$K,'Daily Pork Products Stocks'!$A539,ProductionLines!$E:$E,"Intake")</f>
        <v>0</v>
      </c>
      <c r="I539" s="148"/>
      <c r="J539" s="148"/>
      <c r="K539" s="148"/>
      <c r="L539" s="152"/>
      <c r="M539" s="44">
        <f>SUMIFS(TransfersEntries!$F:$F,TransfersEntries!$B:$B,$B539,TransfersEntries!$L:$L,"&gt;="&amp;'Daily Pork Products Stocks'!A539+0.25,TransfersEntries!$L:$L,"&lt;="&amp;'Daily Pork Products Stocks'!A539+1.25,TransfersEntries!$D:$D,"2055")</f>
        <v>0</v>
      </c>
      <c r="N539" s="44">
        <f>SUMIFS(TransfersEntries!$F:$F,TransfersEntries!$B:$B,INDEX(ItemTable!$A:$A,MATCH('Daily Pork Products Stocks'!B539,ItemTable!$B:$B,0)),TransfersEntries!$L:$L,"&gt;="&amp;'Daily Pork Products Stocks'!A539+0.25,TransfersEntries!$L:$L,"&lt;="&amp;'Daily Pork Products Stocks'!A539+1.25,TransfersEntries!$D:$D,"3535")</f>
        <v>0</v>
      </c>
      <c r="O539" s="44">
        <f>SUMIFS(TransfersEntries!$F:$F,TransfersEntries!$B:$B,INDEX(ItemTable!$A:$A,MATCH('Daily Pork Products Stocks'!B539,ItemTable!$B:$B,0)),TransfersEntries!$L:$L,"&gt;="&amp;'Daily Pork Products Stocks'!A539+0.25,TransfersEntries!$L:$L,"&lt;="&amp;'Daily Pork Products Stocks'!A539+1.25,TransfersEntries!$D:$D,"3600")</f>
        <v>0</v>
      </c>
      <c r="P539" s="44">
        <f t="shared" si="140"/>
        <v>0</v>
      </c>
      <c r="Q539" s="44">
        <f t="shared" si="141"/>
        <v>0</v>
      </c>
      <c r="R539" s="148"/>
      <c r="S539" s="148"/>
      <c r="T539" s="44">
        <f t="shared" si="142"/>
        <v>0</v>
      </c>
      <c r="U539" s="44">
        <f t="shared" si="143"/>
        <v>0</v>
      </c>
      <c r="V539" s="44">
        <f t="shared" si="144"/>
        <v>0</v>
      </c>
      <c r="W539" s="51" t="str">
        <f t="shared" si="145"/>
        <v>Inactive</v>
      </c>
      <c r="X539" s="44"/>
    </row>
    <row r="540" spans="1:24" ht="15" hidden="1" customHeight="1" x14ac:dyDescent="0.25">
      <c r="A540" s="42" t="e">
        <v>#VALUE!</v>
      </c>
      <c r="B540" s="47" t="s">
        <v>90</v>
      </c>
      <c r="C540" s="47" t="s">
        <v>91</v>
      </c>
      <c r="D540" s="142"/>
      <c r="E540" s="44">
        <f t="shared" si="139"/>
        <v>0</v>
      </c>
      <c r="F540" s="44">
        <f>SUMIFS(ProductionLines!$H:$H,ProductionLines!$C:$C,'Daily Pork Products Stocks'!$B540,ProductionLines!$K:$K,'Daily Pork Products Stocks'!$A540,ProductionLines!$E:$E,"&lt;&gt;Intake")</f>
        <v>0</v>
      </c>
      <c r="G540" s="57"/>
      <c r="H540" s="44">
        <f>SUMIFS(ProductionLines!$H:$H,ProductionLines!$C:$C,'Daily Pork Products Stocks'!$B540,ProductionLines!$K:$K,'Daily Pork Products Stocks'!$A540,ProductionLines!$E:$E,"Intake")</f>
        <v>0</v>
      </c>
      <c r="I540" s="148"/>
      <c r="J540" s="148"/>
      <c r="K540" s="148"/>
      <c r="L540" s="152"/>
      <c r="M540" s="44">
        <f>SUMIFS(TransfersEntries!$F:$F,TransfersEntries!$B:$B,$B540,TransfersEntries!$L:$L,"&gt;="&amp;'Daily Pork Products Stocks'!A540+0.25,TransfersEntries!$L:$L,"&lt;="&amp;'Daily Pork Products Stocks'!A540+1.25,TransfersEntries!$D:$D,"2055")</f>
        <v>0</v>
      </c>
      <c r="N540" s="44">
        <f>SUMIFS(TransfersEntries!$F:$F,TransfersEntries!$B:$B,INDEX(ItemTable!$A:$A,MATCH('Daily Pork Products Stocks'!B540,ItemTable!$B:$B,0)),TransfersEntries!$L:$L,"&gt;="&amp;'Daily Pork Products Stocks'!A540+0.25,TransfersEntries!$L:$L,"&lt;="&amp;'Daily Pork Products Stocks'!A540+1.25,TransfersEntries!$D:$D,"3535")</f>
        <v>0</v>
      </c>
      <c r="O540" s="44">
        <f>SUMIFS(TransfersEntries!$F:$F,TransfersEntries!$B:$B,INDEX(ItemTable!$A:$A,MATCH('Daily Pork Products Stocks'!B540,ItemTable!$B:$B,0)),TransfersEntries!$L:$L,"&gt;="&amp;'Daily Pork Products Stocks'!A540+0.25,TransfersEntries!$L:$L,"&lt;="&amp;'Daily Pork Products Stocks'!A540+1.25,TransfersEntries!$D:$D,"3600")</f>
        <v>0</v>
      </c>
      <c r="P540" s="44">
        <f t="shared" si="140"/>
        <v>0</v>
      </c>
      <c r="Q540" s="44">
        <f t="shared" si="141"/>
        <v>0</v>
      </c>
      <c r="R540" s="148"/>
      <c r="S540" s="148"/>
      <c r="T540" s="44">
        <f t="shared" si="142"/>
        <v>0</v>
      </c>
      <c r="U540" s="44">
        <f t="shared" si="143"/>
        <v>0</v>
      </c>
      <c r="V540" s="44">
        <f t="shared" si="144"/>
        <v>0</v>
      </c>
      <c r="W540" s="51" t="str">
        <f t="shared" si="145"/>
        <v>Inactive</v>
      </c>
      <c r="X540" s="44"/>
    </row>
    <row r="541" spans="1:24" ht="15" hidden="1" customHeight="1" x14ac:dyDescent="0.25">
      <c r="A541" s="42" t="e">
        <v>#VALUE!</v>
      </c>
      <c r="B541" s="47" t="s">
        <v>92</v>
      </c>
      <c r="C541" s="47" t="s">
        <v>93</v>
      </c>
      <c r="D541" s="142"/>
      <c r="E541" s="44">
        <f t="shared" si="139"/>
        <v>0</v>
      </c>
      <c r="F541" s="44">
        <f>SUMIFS(ProductionLines!$H:$H,ProductionLines!$C:$C,'Daily Pork Products Stocks'!$B541,ProductionLines!$K:$K,'Daily Pork Products Stocks'!$A541,ProductionLines!$E:$E,"&lt;&gt;Intake")</f>
        <v>0</v>
      </c>
      <c r="G541" s="57"/>
      <c r="H541" s="44">
        <f>SUMIFS(ProductionLines!$H:$H,ProductionLines!$C:$C,'Daily Pork Products Stocks'!$B541,ProductionLines!$K:$K,'Daily Pork Products Stocks'!$A541,ProductionLines!$E:$E,"Intake")</f>
        <v>0</v>
      </c>
      <c r="I541" s="148"/>
      <c r="J541" s="148"/>
      <c r="K541" s="148"/>
      <c r="L541" s="152"/>
      <c r="M541" s="44">
        <f>SUMIFS(TransfersEntries!$F:$F,TransfersEntries!$B:$B,$B541,TransfersEntries!$L:$L,"&gt;="&amp;'Daily Pork Products Stocks'!A541+0.25,TransfersEntries!$L:$L,"&lt;="&amp;'Daily Pork Products Stocks'!A541+1.25,TransfersEntries!$D:$D,"2055")</f>
        <v>0</v>
      </c>
      <c r="N541" s="44">
        <f>SUMIFS(TransfersEntries!$F:$F,TransfersEntries!$B:$B,INDEX(ItemTable!$A:$A,MATCH('Daily Pork Products Stocks'!B541,ItemTable!$B:$B,0)),TransfersEntries!$L:$L,"&gt;="&amp;'Daily Pork Products Stocks'!A541+0.25,TransfersEntries!$L:$L,"&lt;="&amp;'Daily Pork Products Stocks'!A541+1.25,TransfersEntries!$D:$D,"3535")</f>
        <v>0</v>
      </c>
      <c r="O541" s="44">
        <f>SUMIFS(TransfersEntries!$F:$F,TransfersEntries!$B:$B,INDEX(ItemTable!$A:$A,MATCH('Daily Pork Products Stocks'!B541,ItemTable!$B:$B,0)),TransfersEntries!$L:$L,"&gt;="&amp;'Daily Pork Products Stocks'!A541+0.25,TransfersEntries!$L:$L,"&lt;="&amp;'Daily Pork Products Stocks'!A541+1.25,TransfersEntries!$D:$D,"3600")</f>
        <v>0</v>
      </c>
      <c r="P541" s="44">
        <f t="shared" si="140"/>
        <v>0</v>
      </c>
      <c r="Q541" s="44">
        <f t="shared" si="141"/>
        <v>0</v>
      </c>
      <c r="R541" s="148"/>
      <c r="S541" s="148"/>
      <c r="T541" s="44">
        <f t="shared" si="142"/>
        <v>0</v>
      </c>
      <c r="U541" s="44">
        <f t="shared" si="143"/>
        <v>0</v>
      </c>
      <c r="V541" s="44">
        <f t="shared" si="144"/>
        <v>0</v>
      </c>
      <c r="W541" s="51" t="str">
        <f t="shared" si="145"/>
        <v>Inactive</v>
      </c>
      <c r="X541" s="44"/>
    </row>
    <row r="542" spans="1:24" ht="15" hidden="1" customHeight="1" x14ac:dyDescent="0.25">
      <c r="A542" s="42" t="e">
        <v>#VALUE!</v>
      </c>
      <c r="B542" s="47" t="s">
        <v>94</v>
      </c>
      <c r="C542" s="47" t="s">
        <v>95</v>
      </c>
      <c r="D542" s="142"/>
      <c r="E542" s="44">
        <f t="shared" si="139"/>
        <v>0</v>
      </c>
      <c r="F542" s="44">
        <f>SUMIFS(ProductionLines!$H:$H,ProductionLines!$C:$C,'Daily Pork Products Stocks'!$B542,ProductionLines!$K:$K,'Daily Pork Products Stocks'!$A542,ProductionLines!$E:$E,"&lt;&gt;Intake")</f>
        <v>0</v>
      </c>
      <c r="G542" s="57"/>
      <c r="H542" s="44">
        <f>SUMIFS(ProductionLines!$H:$H,ProductionLines!$C:$C,'Daily Pork Products Stocks'!$B542,ProductionLines!$K:$K,'Daily Pork Products Stocks'!$A542,ProductionLines!$E:$E,"Intake")</f>
        <v>0</v>
      </c>
      <c r="I542" s="148"/>
      <c r="J542" s="148"/>
      <c r="K542" s="148"/>
      <c r="L542" s="152"/>
      <c r="M542" s="44">
        <f>SUMIFS(TransfersEntries!$F:$F,TransfersEntries!$B:$B,$B542,TransfersEntries!$L:$L,"&gt;="&amp;'Daily Pork Products Stocks'!A542+0.25,TransfersEntries!$L:$L,"&lt;="&amp;'Daily Pork Products Stocks'!A542+1.25,TransfersEntries!$D:$D,"2055")</f>
        <v>0</v>
      </c>
      <c r="N542" s="44">
        <f>SUMIFS(TransfersEntries!$F:$F,TransfersEntries!$B:$B,INDEX(ItemTable!$A:$A,MATCH('Daily Pork Products Stocks'!B542,ItemTable!$B:$B,0)),TransfersEntries!$L:$L,"&gt;="&amp;'Daily Pork Products Stocks'!A542+0.25,TransfersEntries!$L:$L,"&lt;="&amp;'Daily Pork Products Stocks'!A542+1.25,TransfersEntries!$D:$D,"3535")</f>
        <v>0</v>
      </c>
      <c r="O542" s="44">
        <f>SUMIFS(TransfersEntries!$F:$F,TransfersEntries!$B:$B,INDEX(ItemTable!$A:$A,MATCH('Daily Pork Products Stocks'!B542,ItemTable!$B:$B,0)),TransfersEntries!$L:$L,"&gt;="&amp;'Daily Pork Products Stocks'!A542+0.25,TransfersEntries!$L:$L,"&lt;="&amp;'Daily Pork Products Stocks'!A542+1.25,TransfersEntries!$D:$D,"3600")</f>
        <v>0</v>
      </c>
      <c r="P542" s="44">
        <f t="shared" si="140"/>
        <v>0</v>
      </c>
      <c r="Q542" s="44">
        <f t="shared" si="141"/>
        <v>0</v>
      </c>
      <c r="R542" s="148"/>
      <c r="S542" s="148"/>
      <c r="T542" s="44">
        <f t="shared" si="142"/>
        <v>0</v>
      </c>
      <c r="U542" s="44">
        <f t="shared" si="143"/>
        <v>0</v>
      </c>
      <c r="V542" s="44">
        <f t="shared" si="144"/>
        <v>0</v>
      </c>
      <c r="W542" s="51" t="str">
        <f t="shared" si="145"/>
        <v>Inactive</v>
      </c>
      <c r="X542" s="44"/>
    </row>
    <row r="543" spans="1:24" ht="15" hidden="1" customHeight="1" x14ac:dyDescent="0.25">
      <c r="A543" s="42" t="e">
        <v>#VALUE!</v>
      </c>
      <c r="B543" s="45" t="s">
        <v>96</v>
      </c>
      <c r="C543" s="45" t="s">
        <v>97</v>
      </c>
      <c r="D543" s="142"/>
      <c r="E543" s="44">
        <f t="shared" si="139"/>
        <v>0</v>
      </c>
      <c r="F543" s="44">
        <f>SUMIFS(ProductionLines!$H:$H,ProductionLines!$C:$C,'Daily Pork Products Stocks'!$B543,ProductionLines!$K:$K,'Daily Pork Products Stocks'!$A543,ProductionLines!$E:$E,"&lt;&gt;Intake")</f>
        <v>0</v>
      </c>
      <c r="G543" s="57"/>
      <c r="H543" s="44">
        <f>SUMIFS(ProductionLines!$H:$H,ProductionLines!$C:$C,'Daily Pork Products Stocks'!$B543,ProductionLines!$K:$K,'Daily Pork Products Stocks'!$A543,ProductionLines!$E:$E,"Intake")</f>
        <v>0</v>
      </c>
      <c r="I543" s="148"/>
      <c r="J543" s="148"/>
      <c r="K543" s="148"/>
      <c r="L543" s="152"/>
      <c r="M543" s="44">
        <f>SUMIFS(TransfersEntries!$F:$F,TransfersEntries!$B:$B,$B543,TransfersEntries!$L:$L,"&gt;="&amp;'Daily Pork Products Stocks'!A543+0.25,TransfersEntries!$L:$L,"&lt;="&amp;'Daily Pork Products Stocks'!A543+1.25,TransfersEntries!$D:$D,"2055")</f>
        <v>0</v>
      </c>
      <c r="N543" s="44">
        <f>SUMIFS(TransfersEntries!$F:$F,TransfersEntries!$B:$B,INDEX(ItemTable!$A:$A,MATCH('Daily Pork Products Stocks'!B543,ItemTable!$B:$B,0)),TransfersEntries!$L:$L,"&gt;="&amp;'Daily Pork Products Stocks'!A543+0.25,TransfersEntries!$L:$L,"&lt;="&amp;'Daily Pork Products Stocks'!A543+1.25,TransfersEntries!$D:$D,"3535")</f>
        <v>0</v>
      </c>
      <c r="O543" s="44">
        <f>SUMIFS(TransfersEntries!$F:$F,TransfersEntries!$B:$B,INDEX(ItemTable!$A:$A,MATCH('Daily Pork Products Stocks'!B543,ItemTable!$B:$B,0)),TransfersEntries!$L:$L,"&gt;="&amp;'Daily Pork Products Stocks'!A543+0.25,TransfersEntries!$L:$L,"&lt;="&amp;'Daily Pork Products Stocks'!A543+1.25,TransfersEntries!$D:$D,"3600")</f>
        <v>0</v>
      </c>
      <c r="P543" s="44">
        <f t="shared" si="140"/>
        <v>0</v>
      </c>
      <c r="Q543" s="44">
        <f t="shared" si="141"/>
        <v>0</v>
      </c>
      <c r="R543" s="148"/>
      <c r="S543" s="148"/>
      <c r="T543" s="44">
        <f t="shared" si="142"/>
        <v>0</v>
      </c>
      <c r="U543" s="44">
        <f t="shared" si="143"/>
        <v>0</v>
      </c>
      <c r="V543" s="44">
        <f t="shared" si="144"/>
        <v>0</v>
      </c>
      <c r="W543" s="51" t="str">
        <f t="shared" si="145"/>
        <v>Inactive</v>
      </c>
      <c r="X543" s="44"/>
    </row>
    <row r="544" spans="1:24" ht="15" hidden="1" customHeight="1" x14ac:dyDescent="0.25">
      <c r="A544" s="42" t="e">
        <v>#VALUE!</v>
      </c>
      <c r="B544" s="45" t="s">
        <v>98</v>
      </c>
      <c r="C544" s="45" t="s">
        <v>99</v>
      </c>
      <c r="D544" s="142"/>
      <c r="E544" s="44">
        <f t="shared" si="139"/>
        <v>0</v>
      </c>
      <c r="F544" s="44">
        <f>SUMIFS(ProductionLines!$H:$H,ProductionLines!$C:$C,'Daily Pork Products Stocks'!$B544,ProductionLines!$K:$K,'Daily Pork Products Stocks'!$A544,ProductionLines!$E:$E,"&lt;&gt;Intake")</f>
        <v>0</v>
      </c>
      <c r="G544" s="57"/>
      <c r="H544" s="44">
        <f>SUMIFS(ProductionLines!$H:$H,ProductionLines!$C:$C,'Daily Pork Products Stocks'!$B544,ProductionLines!$K:$K,'Daily Pork Products Stocks'!$A544,ProductionLines!$E:$E,"Intake")</f>
        <v>0</v>
      </c>
      <c r="I544" s="148"/>
      <c r="J544" s="148"/>
      <c r="K544" s="148"/>
      <c r="L544" s="152"/>
      <c r="M544" s="44">
        <f>SUMIFS(TransfersEntries!$F:$F,TransfersEntries!$B:$B,$B544,TransfersEntries!$L:$L,"&gt;="&amp;'Daily Pork Products Stocks'!A544+0.25,TransfersEntries!$L:$L,"&lt;="&amp;'Daily Pork Products Stocks'!A544+1.25,TransfersEntries!$D:$D,"2055")</f>
        <v>0</v>
      </c>
      <c r="N544" s="44">
        <f>SUMIFS(TransfersEntries!$F:$F,TransfersEntries!$B:$B,INDEX(ItemTable!$A:$A,MATCH('Daily Pork Products Stocks'!B544,ItemTable!$B:$B,0)),TransfersEntries!$L:$L,"&gt;="&amp;'Daily Pork Products Stocks'!A544+0.25,TransfersEntries!$L:$L,"&lt;="&amp;'Daily Pork Products Stocks'!A544+1.25,TransfersEntries!$D:$D,"3535")</f>
        <v>0</v>
      </c>
      <c r="O544" s="44">
        <f>SUMIFS(TransfersEntries!$F:$F,TransfersEntries!$B:$B,INDEX(ItemTable!$A:$A,MATCH('Daily Pork Products Stocks'!B544,ItemTable!$B:$B,0)),TransfersEntries!$L:$L,"&gt;="&amp;'Daily Pork Products Stocks'!A544+0.25,TransfersEntries!$L:$L,"&lt;="&amp;'Daily Pork Products Stocks'!A544+1.25,TransfersEntries!$D:$D,"3600")</f>
        <v>0</v>
      </c>
      <c r="P544" s="44">
        <f t="shared" si="140"/>
        <v>0</v>
      </c>
      <c r="Q544" s="44">
        <f t="shared" si="141"/>
        <v>0</v>
      </c>
      <c r="R544" s="148"/>
      <c r="S544" s="148"/>
      <c r="T544" s="44">
        <f t="shared" si="142"/>
        <v>0</v>
      </c>
      <c r="U544" s="44">
        <f t="shared" si="143"/>
        <v>0</v>
      </c>
      <c r="V544" s="44">
        <f t="shared" si="144"/>
        <v>0</v>
      </c>
      <c r="W544" s="51" t="str">
        <f t="shared" si="145"/>
        <v>Inactive</v>
      </c>
      <c r="X544" s="44"/>
    </row>
    <row r="545" spans="1:24" ht="15" hidden="1" customHeight="1" x14ac:dyDescent="0.25">
      <c r="A545" s="42" t="e">
        <v>#VALUE!</v>
      </c>
      <c r="B545" s="45" t="s">
        <v>47</v>
      </c>
      <c r="C545" s="45" t="s">
        <v>48</v>
      </c>
      <c r="D545" s="142"/>
      <c r="E545" s="44">
        <f t="shared" si="139"/>
        <v>0</v>
      </c>
      <c r="F545" s="44">
        <f>SUMIFS(ProductionLines!$H:$H,ProductionLines!$C:$C,'Daily Pork Products Stocks'!$B545,ProductionLines!$K:$K,'Daily Pork Products Stocks'!$A545,ProductionLines!$E:$E,"&lt;&gt;Intake")</f>
        <v>0</v>
      </c>
      <c r="G545" s="57"/>
      <c r="H545" s="44">
        <f>SUMIFS(ProductionLines!$H:$H,ProductionLines!$C:$C,'Daily Pork Products Stocks'!$B545,ProductionLines!$K:$K,'Daily Pork Products Stocks'!$A545,ProductionLines!$E:$E,"Intake")</f>
        <v>0</v>
      </c>
      <c r="I545" s="148"/>
      <c r="J545" s="148"/>
      <c r="K545" s="148"/>
      <c r="L545" s="152"/>
      <c r="M545" s="44">
        <f>SUMIFS(TransfersEntries!$F:$F,TransfersEntries!$B:$B,$B545,TransfersEntries!$L:$L,"&gt;="&amp;'Daily Pork Products Stocks'!A545+0.25,TransfersEntries!$L:$L,"&lt;="&amp;'Daily Pork Products Stocks'!A545+1.25,TransfersEntries!$D:$D,"2055")</f>
        <v>0</v>
      </c>
      <c r="N545" s="44">
        <f>SUMIFS(TransfersEntries!$F:$F,TransfersEntries!$B:$B,INDEX(ItemTable!$A:$A,MATCH('Daily Pork Products Stocks'!B545,ItemTable!$B:$B,0)),TransfersEntries!$L:$L,"&gt;="&amp;'Daily Pork Products Stocks'!A545+0.25,TransfersEntries!$L:$L,"&lt;="&amp;'Daily Pork Products Stocks'!A545+1.25,TransfersEntries!$D:$D,"3535")</f>
        <v>0</v>
      </c>
      <c r="O545" s="44">
        <f>SUMIFS(TransfersEntries!$F:$F,TransfersEntries!$B:$B,INDEX(ItemTable!$A:$A,MATCH('Daily Pork Products Stocks'!B545,ItemTable!$B:$B,0)),TransfersEntries!$L:$L,"&gt;="&amp;'Daily Pork Products Stocks'!A545+0.25,TransfersEntries!$L:$L,"&lt;="&amp;'Daily Pork Products Stocks'!A545+1.25,TransfersEntries!$D:$D,"3600")</f>
        <v>0</v>
      </c>
      <c r="P545" s="44">
        <f t="shared" si="140"/>
        <v>0</v>
      </c>
      <c r="Q545" s="44">
        <f t="shared" si="141"/>
        <v>0</v>
      </c>
      <c r="R545" s="148"/>
      <c r="S545" s="148"/>
      <c r="T545" s="44">
        <f t="shared" si="142"/>
        <v>0</v>
      </c>
      <c r="U545" s="44">
        <f t="shared" si="143"/>
        <v>0</v>
      </c>
      <c r="V545" s="44">
        <f t="shared" si="144"/>
        <v>0</v>
      </c>
      <c r="W545" s="51" t="str">
        <f t="shared" si="145"/>
        <v>Inactive</v>
      </c>
      <c r="X545" s="44"/>
    </row>
    <row r="546" spans="1:24" ht="15" hidden="1" customHeight="1" x14ac:dyDescent="0.25">
      <c r="A546" s="42" t="e">
        <v>#VALUE!</v>
      </c>
      <c r="B546" s="45" t="s">
        <v>103</v>
      </c>
      <c r="C546" s="45" t="s">
        <v>104</v>
      </c>
      <c r="D546" s="142"/>
      <c r="E546" s="44">
        <f t="shared" si="139"/>
        <v>0</v>
      </c>
      <c r="F546" s="44">
        <f>SUMIFS(ProductionLines!$H:$H,ProductionLines!$C:$C,'Daily Pork Products Stocks'!$B546,ProductionLines!$K:$K,'Daily Pork Products Stocks'!$A546,ProductionLines!$E:$E,"&lt;&gt;Intake")</f>
        <v>0</v>
      </c>
      <c r="G546" s="57"/>
      <c r="H546" s="44">
        <f>SUMIFS(ProductionLines!$H:$H,ProductionLines!$C:$C,'Daily Pork Products Stocks'!$B546,ProductionLines!$K:$K,'Daily Pork Products Stocks'!$A546,ProductionLines!$E:$E,"Intake")</f>
        <v>0</v>
      </c>
      <c r="I546" s="148"/>
      <c r="J546" s="148"/>
      <c r="K546" s="148"/>
      <c r="L546" s="152"/>
      <c r="M546" s="44">
        <f>SUMIFS(TransfersEntries!$F:$F,TransfersEntries!$B:$B,$B546,TransfersEntries!$L:$L,"&gt;="&amp;'Daily Pork Products Stocks'!A546+0.25,TransfersEntries!$L:$L,"&lt;="&amp;'Daily Pork Products Stocks'!A546+1.25,TransfersEntries!$D:$D,"2055")</f>
        <v>0</v>
      </c>
      <c r="N546" s="44">
        <f>SUMIFS(TransfersEntries!$F:$F,TransfersEntries!$B:$B,INDEX(ItemTable!$A:$A,MATCH('Daily Pork Products Stocks'!B546,ItemTable!$B:$B,0)),TransfersEntries!$L:$L,"&gt;="&amp;'Daily Pork Products Stocks'!A546+0.25,TransfersEntries!$L:$L,"&lt;="&amp;'Daily Pork Products Stocks'!A546+1.25,TransfersEntries!$D:$D,"3535")</f>
        <v>0</v>
      </c>
      <c r="O546" s="44">
        <f>SUMIFS(TransfersEntries!$F:$F,TransfersEntries!$B:$B,INDEX(ItemTable!$A:$A,MATCH('Daily Pork Products Stocks'!B546,ItemTable!$B:$B,0)),TransfersEntries!$L:$L,"&gt;="&amp;'Daily Pork Products Stocks'!A546+0.25,TransfersEntries!$L:$L,"&lt;="&amp;'Daily Pork Products Stocks'!A546+1.25,TransfersEntries!$D:$D,"3600")</f>
        <v>0</v>
      </c>
      <c r="P546" s="44">
        <f t="shared" si="140"/>
        <v>0</v>
      </c>
      <c r="Q546" s="44">
        <f t="shared" si="141"/>
        <v>0</v>
      </c>
      <c r="R546" s="148"/>
      <c r="S546" s="148"/>
      <c r="T546" s="44">
        <f t="shared" si="142"/>
        <v>0</v>
      </c>
      <c r="U546" s="44">
        <f t="shared" si="143"/>
        <v>0</v>
      </c>
      <c r="V546" s="44">
        <f t="shared" si="144"/>
        <v>0</v>
      </c>
      <c r="W546" s="51" t="str">
        <f t="shared" si="145"/>
        <v>Inactive</v>
      </c>
      <c r="X546" s="44"/>
    </row>
    <row r="547" spans="1:24" ht="15" hidden="1" customHeight="1" x14ac:dyDescent="0.25">
      <c r="A547" s="42" t="e">
        <v>#VALUE!</v>
      </c>
      <c r="B547" s="45" t="s">
        <v>105</v>
      </c>
      <c r="C547" s="45" t="s">
        <v>106</v>
      </c>
      <c r="D547" s="142"/>
      <c r="E547" s="44">
        <f t="shared" si="139"/>
        <v>0</v>
      </c>
      <c r="F547" s="44">
        <f>SUMIFS(ProductionLines!$H:$H,ProductionLines!$C:$C,'Daily Pork Products Stocks'!$B547,ProductionLines!$K:$K,'Daily Pork Products Stocks'!$A547,ProductionLines!$E:$E,"&lt;&gt;Intake")</f>
        <v>0</v>
      </c>
      <c r="G547" s="57"/>
      <c r="H547" s="44">
        <f>SUMIFS(ProductionLines!$H:$H,ProductionLines!$C:$C,'Daily Pork Products Stocks'!$B547,ProductionLines!$K:$K,'Daily Pork Products Stocks'!$A547,ProductionLines!$E:$E,"Intake")</f>
        <v>0</v>
      </c>
      <c r="I547" s="148"/>
      <c r="J547" s="148"/>
      <c r="K547" s="148"/>
      <c r="L547" s="152"/>
      <c r="M547" s="44">
        <f>SUMIFS(TransfersEntries!$F:$F,TransfersEntries!$B:$B,$B547,TransfersEntries!$L:$L,"&gt;="&amp;'Daily Pork Products Stocks'!A547+0.25,TransfersEntries!$L:$L,"&lt;="&amp;'Daily Pork Products Stocks'!A547+1.25,TransfersEntries!$D:$D,"2055")</f>
        <v>0</v>
      </c>
      <c r="N547" s="44">
        <f>SUMIFS(TransfersEntries!$F:$F,TransfersEntries!$B:$B,INDEX(ItemTable!$A:$A,MATCH('Daily Pork Products Stocks'!B547,ItemTable!$B:$B,0)),TransfersEntries!$L:$L,"&gt;="&amp;'Daily Pork Products Stocks'!A547+0.25,TransfersEntries!$L:$L,"&lt;="&amp;'Daily Pork Products Stocks'!A547+1.25,TransfersEntries!$D:$D,"3535")</f>
        <v>0</v>
      </c>
      <c r="O547" s="44">
        <f>SUMIFS(TransfersEntries!$F:$F,TransfersEntries!$B:$B,INDEX(ItemTable!$A:$A,MATCH('Daily Pork Products Stocks'!B547,ItemTable!$B:$B,0)),TransfersEntries!$L:$L,"&gt;="&amp;'Daily Pork Products Stocks'!A547+0.25,TransfersEntries!$L:$L,"&lt;="&amp;'Daily Pork Products Stocks'!A547+1.25,TransfersEntries!$D:$D,"3600")</f>
        <v>0</v>
      </c>
      <c r="P547" s="44">
        <f t="shared" si="140"/>
        <v>0</v>
      </c>
      <c r="Q547" s="44">
        <f t="shared" si="141"/>
        <v>0</v>
      </c>
      <c r="R547" s="148"/>
      <c r="S547" s="148"/>
      <c r="T547" s="44">
        <f t="shared" si="142"/>
        <v>0</v>
      </c>
      <c r="U547" s="44">
        <f t="shared" si="143"/>
        <v>0</v>
      </c>
      <c r="V547" s="44">
        <f t="shared" si="144"/>
        <v>0</v>
      </c>
      <c r="W547" s="51" t="str">
        <f t="shared" si="145"/>
        <v>Inactive</v>
      </c>
      <c r="X547" s="44"/>
    </row>
    <row r="548" spans="1:24" ht="15" hidden="1" customHeight="1" x14ac:dyDescent="0.25">
      <c r="A548" s="42" t="e">
        <v>#VALUE!</v>
      </c>
      <c r="B548" s="45" t="s">
        <v>107</v>
      </c>
      <c r="C548" s="45" t="s">
        <v>108</v>
      </c>
      <c r="D548" s="142"/>
      <c r="E548" s="44">
        <f t="shared" si="139"/>
        <v>0</v>
      </c>
      <c r="F548" s="44">
        <f>SUMIFS(ProductionLines!$H:$H,ProductionLines!$C:$C,'Daily Pork Products Stocks'!$B548,ProductionLines!$K:$K,'Daily Pork Products Stocks'!$A548,ProductionLines!$E:$E,"&lt;&gt;Intake")</f>
        <v>0</v>
      </c>
      <c r="G548" s="57"/>
      <c r="H548" s="44">
        <f>SUMIFS(ProductionLines!$H:$H,ProductionLines!$C:$C,'Daily Pork Products Stocks'!$B548,ProductionLines!$K:$K,'Daily Pork Products Stocks'!$A548,ProductionLines!$E:$E,"Intake")</f>
        <v>0</v>
      </c>
      <c r="I548" s="148"/>
      <c r="J548" s="148"/>
      <c r="K548" s="148"/>
      <c r="L548" s="152"/>
      <c r="M548" s="44">
        <f>SUMIFS(TransfersEntries!$F:$F,TransfersEntries!$B:$B,$B548,TransfersEntries!$L:$L,"&gt;="&amp;'Daily Pork Products Stocks'!A548+0.25,TransfersEntries!$L:$L,"&lt;="&amp;'Daily Pork Products Stocks'!A548+1.25,TransfersEntries!$D:$D,"2055")</f>
        <v>0</v>
      </c>
      <c r="N548" s="44">
        <f>SUMIFS(TransfersEntries!$F:$F,TransfersEntries!$B:$B,INDEX(ItemTable!$A:$A,MATCH('Daily Pork Products Stocks'!B548,ItemTable!$B:$B,0)),TransfersEntries!$L:$L,"&gt;="&amp;'Daily Pork Products Stocks'!A548+0.25,TransfersEntries!$L:$L,"&lt;="&amp;'Daily Pork Products Stocks'!A548+1.25,TransfersEntries!$D:$D,"3535")</f>
        <v>0</v>
      </c>
      <c r="O548" s="44">
        <f>SUMIFS(TransfersEntries!$F:$F,TransfersEntries!$B:$B,INDEX(ItemTable!$A:$A,MATCH('Daily Pork Products Stocks'!B548,ItemTable!$B:$B,0)),TransfersEntries!$L:$L,"&gt;="&amp;'Daily Pork Products Stocks'!A548+0.25,TransfersEntries!$L:$L,"&lt;="&amp;'Daily Pork Products Stocks'!A548+1.25,TransfersEntries!$D:$D,"3600")</f>
        <v>0</v>
      </c>
      <c r="P548" s="44">
        <f t="shared" si="140"/>
        <v>0</v>
      </c>
      <c r="Q548" s="44">
        <f t="shared" si="141"/>
        <v>0</v>
      </c>
      <c r="R548" s="148"/>
      <c r="S548" s="148"/>
      <c r="T548" s="44">
        <f t="shared" si="142"/>
        <v>0</v>
      </c>
      <c r="U548" s="44">
        <f t="shared" si="143"/>
        <v>0</v>
      </c>
      <c r="V548" s="44">
        <f t="shared" si="144"/>
        <v>0</v>
      </c>
      <c r="W548" s="51" t="str">
        <f t="shared" si="145"/>
        <v>Inactive</v>
      </c>
      <c r="X548" s="44"/>
    </row>
    <row r="549" spans="1:24" ht="15" hidden="1" customHeight="1" x14ac:dyDescent="0.25">
      <c r="A549" s="42" t="e">
        <v>#VALUE!</v>
      </c>
      <c r="B549" s="45" t="s">
        <v>109</v>
      </c>
      <c r="C549" s="45" t="s">
        <v>110</v>
      </c>
      <c r="D549" s="142"/>
      <c r="E549" s="44">
        <f t="shared" si="139"/>
        <v>0</v>
      </c>
      <c r="F549" s="44">
        <f>SUMIFS(ProductionLines!$H:$H,ProductionLines!$C:$C,'Daily Pork Products Stocks'!$B549,ProductionLines!$K:$K,'Daily Pork Products Stocks'!$A549,ProductionLines!$E:$E,"&lt;&gt;Intake")</f>
        <v>0</v>
      </c>
      <c r="G549" s="57"/>
      <c r="H549" s="44">
        <f>SUMIFS(ProductionLines!$H:$H,ProductionLines!$C:$C,'Daily Pork Products Stocks'!$B549,ProductionLines!$K:$K,'Daily Pork Products Stocks'!$A549,ProductionLines!$E:$E,"Intake")</f>
        <v>0</v>
      </c>
      <c r="I549" s="148"/>
      <c r="J549" s="148"/>
      <c r="K549" s="148"/>
      <c r="L549" s="152"/>
      <c r="M549" s="44">
        <f>SUMIFS(TransfersEntries!$F:$F,TransfersEntries!$B:$B,$B549,TransfersEntries!$L:$L,"&gt;="&amp;'Daily Pork Products Stocks'!A549+0.25,TransfersEntries!$L:$L,"&lt;="&amp;'Daily Pork Products Stocks'!A549+1.25,TransfersEntries!$D:$D,"2055")</f>
        <v>0</v>
      </c>
      <c r="N549" s="44">
        <f>SUMIFS(TransfersEntries!$F:$F,TransfersEntries!$B:$B,INDEX(ItemTable!$A:$A,MATCH('Daily Pork Products Stocks'!B549,ItemTable!$B:$B,0)),TransfersEntries!$L:$L,"&gt;="&amp;'Daily Pork Products Stocks'!A549+0.25,TransfersEntries!$L:$L,"&lt;="&amp;'Daily Pork Products Stocks'!A549+1.25,TransfersEntries!$D:$D,"3535")</f>
        <v>0</v>
      </c>
      <c r="O549" s="44">
        <f>SUMIFS(TransfersEntries!$F:$F,TransfersEntries!$B:$B,INDEX(ItemTable!$A:$A,MATCH('Daily Pork Products Stocks'!B549,ItemTable!$B:$B,0)),TransfersEntries!$L:$L,"&gt;="&amp;'Daily Pork Products Stocks'!A549+0.25,TransfersEntries!$L:$L,"&lt;="&amp;'Daily Pork Products Stocks'!A549+1.25,TransfersEntries!$D:$D,"3600")</f>
        <v>0</v>
      </c>
      <c r="P549" s="44">
        <f t="shared" si="140"/>
        <v>0</v>
      </c>
      <c r="Q549" s="44">
        <f t="shared" si="141"/>
        <v>0</v>
      </c>
      <c r="R549" s="148"/>
      <c r="S549" s="148"/>
      <c r="T549" s="44">
        <f t="shared" si="142"/>
        <v>0</v>
      </c>
      <c r="U549" s="44">
        <f t="shared" si="143"/>
        <v>0</v>
      </c>
      <c r="V549" s="44">
        <f t="shared" si="144"/>
        <v>0</v>
      </c>
      <c r="W549" s="51" t="str">
        <f t="shared" si="145"/>
        <v>Inactive</v>
      </c>
      <c r="X549" s="44"/>
    </row>
    <row r="550" spans="1:24" ht="15" hidden="1" customHeight="1" x14ac:dyDescent="0.25">
      <c r="A550" s="42" t="e">
        <v>#VALUE!</v>
      </c>
      <c r="B550" s="45" t="s">
        <v>84</v>
      </c>
      <c r="C550" s="45" t="s">
        <v>1152</v>
      </c>
      <c r="D550" s="142"/>
      <c r="E550" s="44">
        <f t="shared" si="139"/>
        <v>0</v>
      </c>
      <c r="F550" s="44">
        <f>SUMIFS(ProductionLines!$H:$H,ProductionLines!$C:$C,'Daily Pork Products Stocks'!$B550,ProductionLines!$K:$K,'Daily Pork Products Stocks'!$A550,ProductionLines!$E:$E,"&lt;&gt;Intake")</f>
        <v>0</v>
      </c>
      <c r="G550" s="57"/>
      <c r="H550" s="44">
        <f>SUMIFS(ProductionLines!$H:$H,ProductionLines!$C:$C,'Daily Pork Products Stocks'!$B550,ProductionLines!$K:$K,'Daily Pork Products Stocks'!$A550,ProductionLines!$E:$E,"Intake")</f>
        <v>0</v>
      </c>
      <c r="I550" s="148"/>
      <c r="J550" s="148"/>
      <c r="K550" s="148"/>
      <c r="L550" s="152"/>
      <c r="M550" s="44">
        <f>SUMIFS(TransfersEntries!$F:$F,TransfersEntries!$B:$B,$B550,TransfersEntries!$L:$L,"&gt;="&amp;'Daily Pork Products Stocks'!A550+0.25,TransfersEntries!$L:$L,"&lt;="&amp;'Daily Pork Products Stocks'!A550+1.25,TransfersEntries!$D:$D,"2055")</f>
        <v>0</v>
      </c>
      <c r="N550" s="44">
        <f>SUMIFS(TransfersEntries!$F:$F,TransfersEntries!$B:$B,INDEX(ItemTable!$A:$A,MATCH('Daily Pork Products Stocks'!B550,ItemTable!$B:$B,0)),TransfersEntries!$L:$L,"&gt;="&amp;'Daily Pork Products Stocks'!A550+0.25,TransfersEntries!$L:$L,"&lt;="&amp;'Daily Pork Products Stocks'!A550+1.25,TransfersEntries!$D:$D,"3535")</f>
        <v>0</v>
      </c>
      <c r="O550" s="44">
        <f>SUMIFS(TransfersEntries!$F:$F,TransfersEntries!$B:$B,INDEX(ItemTable!$A:$A,MATCH('Daily Pork Products Stocks'!B550,ItemTable!$B:$B,0)),TransfersEntries!$L:$L,"&gt;="&amp;'Daily Pork Products Stocks'!A550+0.25,TransfersEntries!$L:$L,"&lt;="&amp;'Daily Pork Products Stocks'!A550+1.25,TransfersEntries!$D:$D,"3600")</f>
        <v>0</v>
      </c>
      <c r="P550" s="44">
        <f t="shared" si="140"/>
        <v>0</v>
      </c>
      <c r="Q550" s="44">
        <f t="shared" si="141"/>
        <v>0</v>
      </c>
      <c r="R550" s="148"/>
      <c r="S550" s="148"/>
      <c r="T550" s="44">
        <f t="shared" si="142"/>
        <v>0</v>
      </c>
      <c r="U550" s="44">
        <f t="shared" si="143"/>
        <v>0</v>
      </c>
      <c r="V550" s="44">
        <f t="shared" si="144"/>
        <v>0</v>
      </c>
      <c r="W550" s="51" t="str">
        <f t="shared" si="145"/>
        <v>Inactive</v>
      </c>
      <c r="X550" s="44"/>
    </row>
    <row r="551" spans="1:24" ht="15" hidden="1" customHeight="1" x14ac:dyDescent="0.25">
      <c r="A551" s="42" t="e">
        <v>#VALUE!</v>
      </c>
      <c r="B551" s="47" t="s">
        <v>85</v>
      </c>
      <c r="C551" s="47" t="s">
        <v>1153</v>
      </c>
      <c r="D551" s="142"/>
      <c r="E551" s="44">
        <f t="shared" si="139"/>
        <v>0</v>
      </c>
      <c r="F551" s="44">
        <f>SUMIFS(ProductionLines!$H:$H,ProductionLines!$C:$C,'Daily Pork Products Stocks'!$B551,ProductionLines!$K:$K,'Daily Pork Products Stocks'!$A551,ProductionLines!$E:$E,"&lt;&gt;Intake")</f>
        <v>0</v>
      </c>
      <c r="G551" s="57"/>
      <c r="H551" s="44">
        <f>SUMIFS(ProductionLines!$H:$H,ProductionLines!$C:$C,'Daily Pork Products Stocks'!$B551,ProductionLines!$K:$K,'Daily Pork Products Stocks'!$A551,ProductionLines!$E:$E,"Intake")</f>
        <v>0</v>
      </c>
      <c r="I551" s="148"/>
      <c r="J551" s="148"/>
      <c r="K551" s="148"/>
      <c r="L551" s="152"/>
      <c r="M551" s="44">
        <f>SUMIFS(TransfersEntries!$F:$F,TransfersEntries!$B:$B,$B551,TransfersEntries!$L:$L,"&gt;="&amp;'Daily Pork Products Stocks'!A551+0.25,TransfersEntries!$L:$L,"&lt;="&amp;'Daily Pork Products Stocks'!A551+1.25,TransfersEntries!$D:$D,"2055")</f>
        <v>0</v>
      </c>
      <c r="N551" s="44">
        <f>SUMIFS(TransfersEntries!$F:$F,TransfersEntries!$B:$B,INDEX(ItemTable!$A:$A,MATCH('Daily Pork Products Stocks'!B551,ItemTable!$B:$B,0)),TransfersEntries!$L:$L,"&gt;="&amp;'Daily Pork Products Stocks'!A551+0.25,TransfersEntries!$L:$L,"&lt;="&amp;'Daily Pork Products Stocks'!A551+1.25,TransfersEntries!$D:$D,"3535")</f>
        <v>0</v>
      </c>
      <c r="O551" s="44">
        <f>SUMIFS(TransfersEntries!$F:$F,TransfersEntries!$B:$B,INDEX(ItemTable!$A:$A,MATCH('Daily Pork Products Stocks'!B551,ItemTable!$B:$B,0)),TransfersEntries!$L:$L,"&gt;="&amp;'Daily Pork Products Stocks'!A551+0.25,TransfersEntries!$L:$L,"&lt;="&amp;'Daily Pork Products Stocks'!A551+1.25,TransfersEntries!$D:$D,"3600")</f>
        <v>0</v>
      </c>
      <c r="P551" s="44">
        <f t="shared" si="140"/>
        <v>0</v>
      </c>
      <c r="Q551" s="44">
        <f t="shared" si="141"/>
        <v>0</v>
      </c>
      <c r="R551" s="148"/>
      <c r="S551" s="148"/>
      <c r="T551" s="44">
        <f t="shared" si="142"/>
        <v>0</v>
      </c>
      <c r="U551" s="44">
        <f t="shared" si="143"/>
        <v>0</v>
      </c>
      <c r="V551" s="44">
        <f t="shared" si="144"/>
        <v>0</v>
      </c>
      <c r="W551" s="51" t="str">
        <f t="shared" si="145"/>
        <v>Inactive</v>
      </c>
      <c r="X551" s="44"/>
    </row>
    <row r="552" spans="1:24" ht="15" hidden="1" customHeight="1" x14ac:dyDescent="0.25">
      <c r="A552" s="128" t="e">
        <v>#VALUE!</v>
      </c>
      <c r="B552" s="129"/>
      <c r="C552" s="130" t="s">
        <v>1169</v>
      </c>
      <c r="D552" s="141">
        <v>1E-3</v>
      </c>
      <c r="E552" s="134">
        <f t="shared" si="139"/>
        <v>1E-3</v>
      </c>
      <c r="F552" s="134">
        <f>SUMIFS(ProductionLines!$H:$H,ProductionLines!$C:$C,'Daily Pork Products Stocks'!$B552,ProductionLines!$K:$K,'Daily Pork Products Stocks'!$A552,ProductionLines!$E:$E,"&lt;&gt;Intake")</f>
        <v>0</v>
      </c>
      <c r="G552" s="135"/>
      <c r="H552" s="134">
        <f>SUMIFS(ProductionLines!$H:$H,ProductionLines!$C:$C,'Daily Pork Products Stocks'!$B552,ProductionLines!$K:$K,'Daily Pork Products Stocks'!$A552,ProductionLines!$E:$E,"Intake")</f>
        <v>0</v>
      </c>
      <c r="I552" s="149"/>
      <c r="J552" s="149"/>
      <c r="K552" s="149"/>
      <c r="L552" s="153"/>
      <c r="M552" s="134">
        <f>SUMIFS(TransfersEntries!$F:$F,TransfersEntries!$B:$B,$B552,TransfersEntries!$L:$L,"&gt;="&amp;'Daily Pork Products Stocks'!A552+0.25,TransfersEntries!$L:$L,"&lt;="&amp;'Daily Pork Products Stocks'!A552+1.25,TransfersEntries!$D:$D,"2055")</f>
        <v>0</v>
      </c>
      <c r="N552" s="134">
        <f>SUMIFS(TransfersEntries!$F:$F,TransfersEntries!$B:$B,INDEX(ItemTable!$A:$A,MATCH('Daily Pork Products Stocks'!B552,ItemTable!$B:$B,0)),TransfersEntries!$L:$L,"&gt;="&amp;'Daily Pork Products Stocks'!A552+0.25,TransfersEntries!$L:$L,"&lt;="&amp;'Daily Pork Products Stocks'!A552+1.25,TransfersEntries!$D:$D,"3535")</f>
        <v>0</v>
      </c>
      <c r="O552" s="134">
        <f>SUMIFS(TransfersEntries!$F:$F,TransfersEntries!$B:$B,INDEX(ItemTable!$A:$A,MATCH('Daily Pork Products Stocks'!B552,ItemTable!$B:$B,0)),TransfersEntries!$L:$L,"&gt;="&amp;'Daily Pork Products Stocks'!A552+0.25,TransfersEntries!$L:$L,"&lt;="&amp;'Daily Pork Products Stocks'!A552+1.25,TransfersEntries!$D:$D,"3600")</f>
        <v>0</v>
      </c>
      <c r="P552" s="134">
        <f t="shared" si="140"/>
        <v>1E-3</v>
      </c>
      <c r="Q552" s="134">
        <f t="shared" si="141"/>
        <v>1E-3</v>
      </c>
      <c r="R552" s="149"/>
      <c r="S552" s="149"/>
      <c r="T552" s="134">
        <f>R552+S552+D552</f>
        <v>1E-3</v>
      </c>
      <c r="U552" s="134">
        <f t="shared" si="143"/>
        <v>0</v>
      </c>
      <c r="V552" s="134">
        <f t="shared" si="144"/>
        <v>0</v>
      </c>
      <c r="W552" s="51" t="str">
        <f t="shared" si="145"/>
        <v>Active</v>
      </c>
      <c r="X552" s="134"/>
    </row>
    <row r="553" spans="1:24" ht="15" hidden="1" customHeight="1" x14ac:dyDescent="0.25">
      <c r="A553" s="42" t="e">
        <v>#VALUE!</v>
      </c>
      <c r="B553" s="47" t="s">
        <v>57</v>
      </c>
      <c r="C553" s="47" t="s">
        <v>58</v>
      </c>
      <c r="D553" s="142"/>
      <c r="E553" s="44">
        <f t="shared" si="139"/>
        <v>0</v>
      </c>
      <c r="F553" s="44">
        <f>SUMIFS(ProductionLines!$H:$H,ProductionLines!$C:$C,'Daily Pork Products Stocks'!$B553,ProductionLines!$K:$K,'Daily Pork Products Stocks'!$A553,ProductionLines!$E:$E,"&lt;&gt;Intake")</f>
        <v>0</v>
      </c>
      <c r="G553" s="57"/>
      <c r="H553" s="44">
        <f>SUMIFS(ProductionLines!$H:$H,ProductionLines!$C:$C,'Daily Pork Products Stocks'!$B553,ProductionLines!$K:$K,'Daily Pork Products Stocks'!$A553,ProductionLines!$E:$E,"Intake")</f>
        <v>0</v>
      </c>
      <c r="I553" s="148"/>
      <c r="J553" s="148"/>
      <c r="K553" s="148"/>
      <c r="L553" s="152"/>
      <c r="M553" s="44">
        <f>SUMIFS(TransfersEntries!$F:$F,TransfersEntries!$B:$B,$B553,TransfersEntries!$L:$L,"&gt;="&amp;'Daily Pork Products Stocks'!A553+0.25,TransfersEntries!$L:$L,"&lt;="&amp;'Daily Pork Products Stocks'!A553+1.25,TransfersEntries!$D:$D,"2055")</f>
        <v>0</v>
      </c>
      <c r="N553" s="44">
        <f>SUMIFS(TransfersEntries!$F:$F,TransfersEntries!$B:$B,INDEX(ItemTable!$A:$A,MATCH('Daily Pork Products Stocks'!B553,ItemTable!$B:$B,0)),TransfersEntries!$L:$L,"&gt;="&amp;'Daily Pork Products Stocks'!A553+0.25,TransfersEntries!$L:$L,"&lt;="&amp;'Daily Pork Products Stocks'!A553+1.25,TransfersEntries!$D:$D,"3535")</f>
        <v>0</v>
      </c>
      <c r="O553" s="44">
        <f>SUMIFS(TransfersEntries!$F:$F,TransfersEntries!$B:$B,INDEX(ItemTable!$A:$A,MATCH('Daily Pork Products Stocks'!B553,ItemTable!$B:$B,0)),TransfersEntries!$L:$L,"&gt;="&amp;'Daily Pork Products Stocks'!A553+0.25,TransfersEntries!$L:$L,"&lt;="&amp;'Daily Pork Products Stocks'!A553+1.25,TransfersEntries!$D:$D,"3600")</f>
        <v>0</v>
      </c>
      <c r="P553" s="44">
        <f t="shared" si="140"/>
        <v>0</v>
      </c>
      <c r="Q553" s="44">
        <f t="shared" si="141"/>
        <v>0</v>
      </c>
      <c r="R553" s="148"/>
      <c r="S553" s="148"/>
      <c r="T553" s="44">
        <f t="shared" ref="T553:T564" si="146">R553+S553</f>
        <v>0</v>
      </c>
      <c r="U553" s="44">
        <f t="shared" si="143"/>
        <v>0</v>
      </c>
      <c r="V553" s="44">
        <f t="shared" si="144"/>
        <v>0</v>
      </c>
      <c r="W553" s="51" t="str">
        <f t="shared" si="145"/>
        <v>Inactive</v>
      </c>
      <c r="X553" s="44"/>
    </row>
    <row r="554" spans="1:24" ht="15" hidden="1" customHeight="1" x14ac:dyDescent="0.25">
      <c r="A554" s="42" t="e">
        <v>#VALUE!</v>
      </c>
      <c r="B554" s="47" t="s">
        <v>51</v>
      </c>
      <c r="C554" s="47" t="s">
        <v>52</v>
      </c>
      <c r="D554" s="142"/>
      <c r="E554" s="44">
        <f t="shared" si="139"/>
        <v>0</v>
      </c>
      <c r="F554" s="44">
        <f>SUMIFS(ProductionLines!$H:$H,ProductionLines!$C:$C,'Daily Pork Products Stocks'!$B554,ProductionLines!$K:$K,'Daily Pork Products Stocks'!$A554,ProductionLines!$E:$E,"&lt;&gt;Intake")</f>
        <v>0</v>
      </c>
      <c r="G554" s="57"/>
      <c r="H554" s="44">
        <f>SUMIFS(ProductionLines!$H:$H,ProductionLines!$C:$C,'Daily Pork Products Stocks'!$B554,ProductionLines!$K:$K,'Daily Pork Products Stocks'!$A554,ProductionLines!$E:$E,"Intake")</f>
        <v>0</v>
      </c>
      <c r="I554" s="148"/>
      <c r="J554" s="148"/>
      <c r="K554" s="148"/>
      <c r="L554" s="152"/>
      <c r="M554" s="44">
        <f>SUMIFS(TransfersEntries!$F:$F,TransfersEntries!$B:$B,$B554,TransfersEntries!$L:$L,"&gt;="&amp;'Daily Pork Products Stocks'!A554+0.25,TransfersEntries!$L:$L,"&lt;="&amp;'Daily Pork Products Stocks'!A554+1.25,TransfersEntries!$D:$D,"2055")</f>
        <v>0</v>
      </c>
      <c r="N554" s="44">
        <f>SUMIFS(TransfersEntries!$F:$F,TransfersEntries!$B:$B,INDEX(ItemTable!$A:$A,MATCH('Daily Pork Products Stocks'!B554,ItemTable!$B:$B,0)),TransfersEntries!$L:$L,"&gt;="&amp;'Daily Pork Products Stocks'!A554+0.25,TransfersEntries!$L:$L,"&lt;="&amp;'Daily Pork Products Stocks'!A554+1.25,TransfersEntries!$D:$D,"3535")</f>
        <v>0</v>
      </c>
      <c r="O554" s="44">
        <f>SUMIFS(TransfersEntries!$F:$F,TransfersEntries!$B:$B,INDEX(ItemTable!$A:$A,MATCH('Daily Pork Products Stocks'!B554,ItemTable!$B:$B,0)),TransfersEntries!$L:$L,"&gt;="&amp;'Daily Pork Products Stocks'!A554+0.25,TransfersEntries!$L:$L,"&lt;="&amp;'Daily Pork Products Stocks'!A554+1.25,TransfersEntries!$D:$D,"3600")</f>
        <v>0</v>
      </c>
      <c r="P554" s="44">
        <f t="shared" si="140"/>
        <v>0</v>
      </c>
      <c r="Q554" s="44">
        <f t="shared" si="141"/>
        <v>0</v>
      </c>
      <c r="R554" s="148"/>
      <c r="S554" s="148"/>
      <c r="T554" s="44">
        <f t="shared" si="146"/>
        <v>0</v>
      </c>
      <c r="U554" s="44">
        <f t="shared" si="143"/>
        <v>0</v>
      </c>
      <c r="V554" s="44">
        <f t="shared" si="144"/>
        <v>0</v>
      </c>
      <c r="W554" s="51" t="str">
        <f t="shared" si="145"/>
        <v>Inactive</v>
      </c>
      <c r="X554" s="44"/>
    </row>
    <row r="555" spans="1:24" ht="15" hidden="1" customHeight="1" x14ac:dyDescent="0.25">
      <c r="A555" s="42" t="e">
        <v>#VALUE!</v>
      </c>
      <c r="B555" s="47" t="s">
        <v>63</v>
      </c>
      <c r="C555" s="47" t="s">
        <v>64</v>
      </c>
      <c r="D555" s="142"/>
      <c r="E555" s="44">
        <f t="shared" si="139"/>
        <v>0</v>
      </c>
      <c r="F555" s="44">
        <f>SUMIFS(ProductionLines!$H:$H,ProductionLines!$C:$C,'Daily Pork Products Stocks'!$B555,ProductionLines!$K:$K,'Daily Pork Products Stocks'!$A555,ProductionLines!$E:$E,"&lt;&gt;Intake")</f>
        <v>0</v>
      </c>
      <c r="G555" s="57"/>
      <c r="H555" s="44">
        <f>SUMIFS(ProductionLines!$H:$H,ProductionLines!$C:$C,'Daily Pork Products Stocks'!$B555,ProductionLines!$K:$K,'Daily Pork Products Stocks'!$A555,ProductionLines!$E:$E,"Intake")</f>
        <v>0</v>
      </c>
      <c r="I555" s="148"/>
      <c r="J555" s="148"/>
      <c r="K555" s="148"/>
      <c r="L555" s="152"/>
      <c r="M555" s="44">
        <f>SUMIFS(TransfersEntries!$F:$F,TransfersEntries!$B:$B,$B555,TransfersEntries!$L:$L,"&gt;="&amp;'Daily Pork Products Stocks'!A555+0.25,TransfersEntries!$L:$L,"&lt;="&amp;'Daily Pork Products Stocks'!A555+1.25,TransfersEntries!$D:$D,"2055")</f>
        <v>0</v>
      </c>
      <c r="N555" s="44">
        <f>SUMIFS(TransfersEntries!$F:$F,TransfersEntries!$B:$B,INDEX(ItemTable!$A:$A,MATCH('Daily Pork Products Stocks'!B555,ItemTable!$B:$B,0)),TransfersEntries!$L:$L,"&gt;="&amp;'Daily Pork Products Stocks'!A555+0.25,TransfersEntries!$L:$L,"&lt;="&amp;'Daily Pork Products Stocks'!A555+1.25,TransfersEntries!$D:$D,"3535")</f>
        <v>0</v>
      </c>
      <c r="O555" s="44">
        <f>SUMIFS(TransfersEntries!$F:$F,TransfersEntries!$B:$B,INDEX(ItemTable!$A:$A,MATCH('Daily Pork Products Stocks'!B555,ItemTable!$B:$B,0)),TransfersEntries!$L:$L,"&gt;="&amp;'Daily Pork Products Stocks'!A555+0.25,TransfersEntries!$L:$L,"&lt;="&amp;'Daily Pork Products Stocks'!A555+1.25,TransfersEntries!$D:$D,"3600")</f>
        <v>0</v>
      </c>
      <c r="P555" s="44">
        <f t="shared" si="140"/>
        <v>0</v>
      </c>
      <c r="Q555" s="44">
        <f t="shared" si="141"/>
        <v>0</v>
      </c>
      <c r="R555" s="148"/>
      <c r="S555" s="148"/>
      <c r="T555" s="44">
        <f t="shared" si="146"/>
        <v>0</v>
      </c>
      <c r="U555" s="44">
        <f t="shared" si="143"/>
        <v>0</v>
      </c>
      <c r="V555" s="44">
        <f t="shared" si="144"/>
        <v>0</v>
      </c>
      <c r="W555" s="51" t="str">
        <f t="shared" si="145"/>
        <v>Inactive</v>
      </c>
      <c r="X555" s="44"/>
    </row>
    <row r="556" spans="1:24" ht="15" hidden="1" customHeight="1" x14ac:dyDescent="0.25">
      <c r="A556" s="42" t="e">
        <v>#VALUE!</v>
      </c>
      <c r="B556" s="47" t="s">
        <v>49</v>
      </c>
      <c r="C556" s="47" t="s">
        <v>50</v>
      </c>
      <c r="D556" s="142"/>
      <c r="E556" s="44">
        <f t="shared" si="139"/>
        <v>0</v>
      </c>
      <c r="F556" s="44">
        <f>SUMIFS(ProductionLines!$H:$H,ProductionLines!$C:$C,'Daily Pork Products Stocks'!$B556,ProductionLines!$K:$K,'Daily Pork Products Stocks'!$A556,ProductionLines!$E:$E,"&lt;&gt;Intake")</f>
        <v>0</v>
      </c>
      <c r="G556" s="57"/>
      <c r="H556" s="44">
        <f>SUMIFS(ProductionLines!$H:$H,ProductionLines!$C:$C,'Daily Pork Products Stocks'!$B556,ProductionLines!$K:$K,'Daily Pork Products Stocks'!$A556,ProductionLines!$E:$E,"Intake")</f>
        <v>0</v>
      </c>
      <c r="I556" s="148"/>
      <c r="J556" s="148"/>
      <c r="K556" s="148"/>
      <c r="L556" s="152"/>
      <c r="M556" s="44">
        <f>SUMIFS(TransfersEntries!$F:$F,TransfersEntries!$B:$B,$B556,TransfersEntries!$L:$L,"&gt;="&amp;'Daily Pork Products Stocks'!A556+0.25,TransfersEntries!$L:$L,"&lt;="&amp;'Daily Pork Products Stocks'!A556+1.25,TransfersEntries!$D:$D,"2055")</f>
        <v>0</v>
      </c>
      <c r="N556" s="44">
        <f>SUMIFS(TransfersEntries!$F:$F,TransfersEntries!$B:$B,INDEX(ItemTable!$A:$A,MATCH('Daily Pork Products Stocks'!B556,ItemTable!$B:$B,0)),TransfersEntries!$L:$L,"&gt;="&amp;'Daily Pork Products Stocks'!A556+0.25,TransfersEntries!$L:$L,"&lt;="&amp;'Daily Pork Products Stocks'!A556+1.25,TransfersEntries!$D:$D,"3535")</f>
        <v>0</v>
      </c>
      <c r="O556" s="44">
        <f>SUMIFS(TransfersEntries!$F:$F,TransfersEntries!$B:$B,INDEX(ItemTable!$A:$A,MATCH('Daily Pork Products Stocks'!B556,ItemTable!$B:$B,0)),TransfersEntries!$L:$L,"&gt;="&amp;'Daily Pork Products Stocks'!A556+0.25,TransfersEntries!$L:$L,"&lt;="&amp;'Daily Pork Products Stocks'!A556+1.25,TransfersEntries!$D:$D,"3600")</f>
        <v>0</v>
      </c>
      <c r="P556" s="44">
        <f t="shared" si="140"/>
        <v>0</v>
      </c>
      <c r="Q556" s="44">
        <f t="shared" si="141"/>
        <v>0</v>
      </c>
      <c r="R556" s="148"/>
      <c r="S556" s="148"/>
      <c r="T556" s="44">
        <f t="shared" si="146"/>
        <v>0</v>
      </c>
      <c r="U556" s="44">
        <f t="shared" si="143"/>
        <v>0</v>
      </c>
      <c r="V556" s="44">
        <f t="shared" si="144"/>
        <v>0</v>
      </c>
      <c r="W556" s="51" t="str">
        <f t="shared" si="145"/>
        <v>Inactive</v>
      </c>
      <c r="X556" s="44"/>
    </row>
    <row r="557" spans="1:24" ht="15" hidden="1" customHeight="1" x14ac:dyDescent="0.25">
      <c r="A557" s="42" t="e">
        <v>#VALUE!</v>
      </c>
      <c r="B557" s="47" t="s">
        <v>61</v>
      </c>
      <c r="C557" s="47" t="s">
        <v>62</v>
      </c>
      <c r="D557" s="142"/>
      <c r="E557" s="44">
        <f t="shared" si="139"/>
        <v>0</v>
      </c>
      <c r="F557" s="44">
        <f>SUMIFS(ProductionLines!$H:$H,ProductionLines!$C:$C,'Daily Pork Products Stocks'!$B557,ProductionLines!$K:$K,'Daily Pork Products Stocks'!$A557,ProductionLines!$E:$E,"&lt;&gt;Intake")</f>
        <v>0</v>
      </c>
      <c r="G557" s="57"/>
      <c r="H557" s="44">
        <f>SUMIFS(ProductionLines!$H:$H,ProductionLines!$C:$C,'Daily Pork Products Stocks'!$B557,ProductionLines!$K:$K,'Daily Pork Products Stocks'!$A557,ProductionLines!$E:$E,"Intake")</f>
        <v>0</v>
      </c>
      <c r="I557" s="148"/>
      <c r="J557" s="148"/>
      <c r="K557" s="148"/>
      <c r="L557" s="152"/>
      <c r="M557" s="44">
        <f>SUMIFS(TransfersEntries!$F:$F,TransfersEntries!$B:$B,$B557,TransfersEntries!$L:$L,"&gt;="&amp;'Daily Pork Products Stocks'!A557+0.25,TransfersEntries!$L:$L,"&lt;="&amp;'Daily Pork Products Stocks'!A557+1.25,TransfersEntries!$D:$D,"2055")</f>
        <v>0</v>
      </c>
      <c r="N557" s="44">
        <f>SUMIFS(TransfersEntries!$F:$F,TransfersEntries!$B:$B,INDEX(ItemTable!$A:$A,MATCH('Daily Pork Products Stocks'!B557,ItemTable!$B:$B,0)),TransfersEntries!$L:$L,"&gt;="&amp;'Daily Pork Products Stocks'!A557+0.25,TransfersEntries!$L:$L,"&lt;="&amp;'Daily Pork Products Stocks'!A557+1.25,TransfersEntries!$D:$D,"3535")</f>
        <v>0</v>
      </c>
      <c r="O557" s="44">
        <f>SUMIFS(TransfersEntries!$F:$F,TransfersEntries!$B:$B,INDEX(ItemTable!$A:$A,MATCH('Daily Pork Products Stocks'!B557,ItemTable!$B:$B,0)),TransfersEntries!$L:$L,"&gt;="&amp;'Daily Pork Products Stocks'!A557+0.25,TransfersEntries!$L:$L,"&lt;="&amp;'Daily Pork Products Stocks'!A557+1.25,TransfersEntries!$D:$D,"3600")</f>
        <v>0</v>
      </c>
      <c r="P557" s="44">
        <f t="shared" si="140"/>
        <v>0</v>
      </c>
      <c r="Q557" s="44">
        <f t="shared" si="141"/>
        <v>0</v>
      </c>
      <c r="R557" s="148"/>
      <c r="S557" s="148"/>
      <c r="T557" s="44">
        <f t="shared" si="146"/>
        <v>0</v>
      </c>
      <c r="U557" s="44">
        <f t="shared" si="143"/>
        <v>0</v>
      </c>
      <c r="V557" s="44">
        <f t="shared" si="144"/>
        <v>0</v>
      </c>
      <c r="W557" s="51" t="str">
        <f t="shared" si="145"/>
        <v>Inactive</v>
      </c>
      <c r="X557" s="44"/>
    </row>
    <row r="558" spans="1:24" ht="15" hidden="1" customHeight="1" x14ac:dyDescent="0.25">
      <c r="A558" s="42" t="e">
        <v>#VALUE!</v>
      </c>
      <c r="B558" s="45" t="s">
        <v>68</v>
      </c>
      <c r="C558" s="45" t="s">
        <v>69</v>
      </c>
      <c r="D558" s="142"/>
      <c r="E558" s="44">
        <f t="shared" si="139"/>
        <v>0</v>
      </c>
      <c r="F558" s="44">
        <f>SUMIFS(ProductionLines!$H:$H,ProductionLines!$C:$C,'Daily Pork Products Stocks'!$B558,ProductionLines!$K:$K,'Daily Pork Products Stocks'!$A558,ProductionLines!$E:$E,"&lt;&gt;Intake")</f>
        <v>0</v>
      </c>
      <c r="G558" s="57"/>
      <c r="H558" s="44">
        <f>SUMIFS(ProductionLines!$H:$H,ProductionLines!$C:$C,'Daily Pork Products Stocks'!$B558,ProductionLines!$K:$K,'Daily Pork Products Stocks'!$A558,ProductionLines!$E:$E,"Intake")</f>
        <v>0</v>
      </c>
      <c r="I558" s="148"/>
      <c r="J558" s="148"/>
      <c r="K558" s="148"/>
      <c r="L558" s="152"/>
      <c r="M558" s="44">
        <f>SUMIFS(TransfersEntries!$F:$F,TransfersEntries!$B:$B,$B558,TransfersEntries!$L:$L,"&gt;="&amp;'Daily Pork Products Stocks'!A558+0.25,TransfersEntries!$L:$L,"&lt;="&amp;'Daily Pork Products Stocks'!A558+1.25,TransfersEntries!$D:$D,"2055")</f>
        <v>0</v>
      </c>
      <c r="N558" s="44">
        <f>SUMIFS(TransfersEntries!$F:$F,TransfersEntries!$B:$B,INDEX(ItemTable!$A:$A,MATCH('Daily Pork Products Stocks'!B558,ItemTable!$B:$B,0)),TransfersEntries!$L:$L,"&gt;="&amp;'Daily Pork Products Stocks'!A558+0.25,TransfersEntries!$L:$L,"&lt;="&amp;'Daily Pork Products Stocks'!A558+1.25,TransfersEntries!$D:$D,"3535")</f>
        <v>0</v>
      </c>
      <c r="O558" s="44">
        <f>SUMIFS(TransfersEntries!$F:$F,TransfersEntries!$B:$B,INDEX(ItemTable!$A:$A,MATCH('Daily Pork Products Stocks'!B558,ItemTable!$B:$B,0)),TransfersEntries!$L:$L,"&gt;="&amp;'Daily Pork Products Stocks'!A558+0.25,TransfersEntries!$L:$L,"&lt;="&amp;'Daily Pork Products Stocks'!A558+1.25,TransfersEntries!$D:$D,"3600")</f>
        <v>0</v>
      </c>
      <c r="P558" s="44">
        <f t="shared" si="140"/>
        <v>0</v>
      </c>
      <c r="Q558" s="44">
        <f t="shared" si="141"/>
        <v>0</v>
      </c>
      <c r="R558" s="148"/>
      <c r="S558" s="148"/>
      <c r="T558" s="44">
        <f t="shared" si="146"/>
        <v>0</v>
      </c>
      <c r="U558" s="44">
        <f t="shared" si="143"/>
        <v>0</v>
      </c>
      <c r="V558" s="44">
        <f t="shared" si="144"/>
        <v>0</v>
      </c>
      <c r="W558" s="51" t="str">
        <f t="shared" si="145"/>
        <v>Inactive</v>
      </c>
      <c r="X558" s="44"/>
    </row>
    <row r="559" spans="1:24" ht="15" hidden="1" customHeight="1" x14ac:dyDescent="0.25">
      <c r="A559" s="42" t="e">
        <v>#VALUE!</v>
      </c>
      <c r="B559" s="45" t="s">
        <v>70</v>
      </c>
      <c r="C559" s="45" t="s">
        <v>71</v>
      </c>
      <c r="D559" s="142"/>
      <c r="E559" s="44">
        <f t="shared" si="139"/>
        <v>0</v>
      </c>
      <c r="F559" s="44">
        <f>SUMIFS(ProductionLines!$H:$H,ProductionLines!$C:$C,'Daily Pork Products Stocks'!$B559,ProductionLines!$K:$K,'Daily Pork Products Stocks'!$A559,ProductionLines!$E:$E,"&lt;&gt;Intake")</f>
        <v>0</v>
      </c>
      <c r="G559" s="57"/>
      <c r="H559" s="44">
        <f>SUMIFS(ProductionLines!$H:$H,ProductionLines!$C:$C,'Daily Pork Products Stocks'!$B559,ProductionLines!$K:$K,'Daily Pork Products Stocks'!$A559,ProductionLines!$E:$E,"Intake")</f>
        <v>0</v>
      </c>
      <c r="I559" s="148"/>
      <c r="J559" s="148"/>
      <c r="K559" s="148"/>
      <c r="L559" s="152"/>
      <c r="M559" s="44">
        <f>SUMIFS(TransfersEntries!$F:$F,TransfersEntries!$B:$B,$B559,TransfersEntries!$L:$L,"&gt;="&amp;'Daily Pork Products Stocks'!A559+0.25,TransfersEntries!$L:$L,"&lt;="&amp;'Daily Pork Products Stocks'!A559+1.25,TransfersEntries!$D:$D,"2055")</f>
        <v>0</v>
      </c>
      <c r="N559" s="44">
        <f>SUMIFS(TransfersEntries!$F:$F,TransfersEntries!$B:$B,INDEX(ItemTable!$A:$A,MATCH('Daily Pork Products Stocks'!B559,ItemTable!$B:$B,0)),TransfersEntries!$L:$L,"&gt;="&amp;'Daily Pork Products Stocks'!A559+0.25,TransfersEntries!$L:$L,"&lt;="&amp;'Daily Pork Products Stocks'!A559+1.25,TransfersEntries!$D:$D,"3535")</f>
        <v>0</v>
      </c>
      <c r="O559" s="44">
        <f>SUMIFS(TransfersEntries!$F:$F,TransfersEntries!$B:$B,INDEX(ItemTable!$A:$A,MATCH('Daily Pork Products Stocks'!B559,ItemTable!$B:$B,0)),TransfersEntries!$L:$L,"&gt;="&amp;'Daily Pork Products Stocks'!A559+0.25,TransfersEntries!$L:$L,"&lt;="&amp;'Daily Pork Products Stocks'!A559+1.25,TransfersEntries!$D:$D,"3600")</f>
        <v>0</v>
      </c>
      <c r="P559" s="44">
        <f t="shared" si="140"/>
        <v>0</v>
      </c>
      <c r="Q559" s="44">
        <f t="shared" si="141"/>
        <v>0</v>
      </c>
      <c r="R559" s="148"/>
      <c r="S559" s="148"/>
      <c r="T559" s="44">
        <f t="shared" si="146"/>
        <v>0</v>
      </c>
      <c r="U559" s="44">
        <f t="shared" si="143"/>
        <v>0</v>
      </c>
      <c r="V559" s="44">
        <f t="shared" si="144"/>
        <v>0</v>
      </c>
      <c r="W559" s="51" t="str">
        <f t="shared" si="145"/>
        <v>Inactive</v>
      </c>
      <c r="X559" s="44"/>
    </row>
    <row r="560" spans="1:24" ht="15" hidden="1" customHeight="1" x14ac:dyDescent="0.25">
      <c r="A560" s="42" t="e">
        <v>#VALUE!</v>
      </c>
      <c r="B560" s="45" t="s">
        <v>161</v>
      </c>
      <c r="C560" s="45" t="s">
        <v>162</v>
      </c>
      <c r="D560" s="142"/>
      <c r="E560" s="44">
        <f t="shared" si="139"/>
        <v>0</v>
      </c>
      <c r="F560" s="44">
        <f>SUMIFS(ProductionLines!$H:$H,ProductionLines!$C:$C,'Daily Pork Products Stocks'!$B560,ProductionLines!$K:$K,'Daily Pork Products Stocks'!$A560,ProductionLines!$E:$E,"&lt;&gt;Intake")</f>
        <v>0</v>
      </c>
      <c r="G560" s="57"/>
      <c r="H560" s="44">
        <f>SUMIFS(ProductionLines!$H:$H,ProductionLines!$C:$C,'Daily Pork Products Stocks'!$B560,ProductionLines!$K:$K,'Daily Pork Products Stocks'!$A560,ProductionLines!$E:$E,"Intake")</f>
        <v>0</v>
      </c>
      <c r="I560" s="148"/>
      <c r="J560" s="148"/>
      <c r="K560" s="148"/>
      <c r="L560" s="152"/>
      <c r="M560" s="44">
        <f>SUMIFS(TransfersEntries!$F:$F,TransfersEntries!$B:$B,$B560,TransfersEntries!$L:$L,"&gt;="&amp;'Daily Pork Products Stocks'!A560+0.25,TransfersEntries!$L:$L,"&lt;="&amp;'Daily Pork Products Stocks'!A560+1.25,TransfersEntries!$D:$D,"2055")</f>
        <v>0</v>
      </c>
      <c r="N560" s="44">
        <f>SUMIFS(TransfersEntries!$F:$F,TransfersEntries!$B:$B,INDEX(ItemTable!$A:$A,MATCH('Daily Pork Products Stocks'!B560,ItemTable!$B:$B,0)),TransfersEntries!$L:$L,"&gt;="&amp;'Daily Pork Products Stocks'!A560+0.25,TransfersEntries!$L:$L,"&lt;="&amp;'Daily Pork Products Stocks'!A560+1.25,TransfersEntries!$D:$D,"3535")</f>
        <v>0</v>
      </c>
      <c r="O560" s="44">
        <f>SUMIFS(TransfersEntries!$F:$F,TransfersEntries!$B:$B,INDEX(ItemTable!$A:$A,MATCH('Daily Pork Products Stocks'!B560,ItemTable!$B:$B,0)),TransfersEntries!$L:$L,"&gt;="&amp;'Daily Pork Products Stocks'!A560+0.25,TransfersEntries!$L:$L,"&lt;="&amp;'Daily Pork Products Stocks'!A560+1.25,TransfersEntries!$D:$D,"3600")</f>
        <v>0</v>
      </c>
      <c r="P560" s="44">
        <f t="shared" si="140"/>
        <v>0</v>
      </c>
      <c r="Q560" s="44">
        <f t="shared" si="141"/>
        <v>0</v>
      </c>
      <c r="R560" s="148"/>
      <c r="S560" s="148"/>
      <c r="T560" s="44">
        <f t="shared" si="146"/>
        <v>0</v>
      </c>
      <c r="U560" s="44">
        <f t="shared" si="143"/>
        <v>0</v>
      </c>
      <c r="V560" s="44">
        <f t="shared" si="144"/>
        <v>0</v>
      </c>
      <c r="W560" s="51" t="str">
        <f t="shared" si="145"/>
        <v>Inactive</v>
      </c>
      <c r="X560" s="44"/>
    </row>
    <row r="561" spans="1:24" ht="15" hidden="1" customHeight="1" x14ac:dyDescent="0.25">
      <c r="A561" s="42" t="e">
        <v>#VALUE!</v>
      </c>
      <c r="B561" s="45" t="s">
        <v>65</v>
      </c>
      <c r="C561" s="45" t="s">
        <v>66</v>
      </c>
      <c r="D561" s="142"/>
      <c r="E561" s="44">
        <f t="shared" si="139"/>
        <v>0</v>
      </c>
      <c r="F561" s="44">
        <f>SUMIFS(ProductionLines!$H:$H,ProductionLines!$C:$C,'Daily Pork Products Stocks'!$B561,ProductionLines!$K:$K,'Daily Pork Products Stocks'!$A561,ProductionLines!$E:$E,"&lt;&gt;Intake")</f>
        <v>0</v>
      </c>
      <c r="G561" s="57"/>
      <c r="H561" s="44">
        <f>SUMIFS(ProductionLines!$H:$H,ProductionLines!$C:$C,'Daily Pork Products Stocks'!$B561,ProductionLines!$K:$K,'Daily Pork Products Stocks'!$A561,ProductionLines!$E:$E,"Intake")</f>
        <v>0</v>
      </c>
      <c r="I561" s="148"/>
      <c r="J561" s="148"/>
      <c r="K561" s="148"/>
      <c r="L561" s="152"/>
      <c r="M561" s="44">
        <f>SUMIFS(TransfersEntries!$F:$F,TransfersEntries!$B:$B,$B561,TransfersEntries!$L:$L,"&gt;="&amp;'Daily Pork Products Stocks'!A561+0.25,TransfersEntries!$L:$L,"&lt;="&amp;'Daily Pork Products Stocks'!A561+1.25,TransfersEntries!$D:$D,"2055")</f>
        <v>0</v>
      </c>
      <c r="N561" s="44">
        <f>SUMIFS(TransfersEntries!$F:$F,TransfersEntries!$B:$B,INDEX(ItemTable!$A:$A,MATCH('Daily Pork Products Stocks'!B561,ItemTable!$B:$B,0)),TransfersEntries!$L:$L,"&gt;="&amp;'Daily Pork Products Stocks'!A561+0.25,TransfersEntries!$L:$L,"&lt;="&amp;'Daily Pork Products Stocks'!A561+1.25,TransfersEntries!$D:$D,"3535")</f>
        <v>0</v>
      </c>
      <c r="O561" s="44">
        <f>SUMIFS(TransfersEntries!$F:$F,TransfersEntries!$B:$B,INDEX(ItemTable!$A:$A,MATCH('Daily Pork Products Stocks'!B561,ItemTable!$B:$B,0)),TransfersEntries!$L:$L,"&gt;="&amp;'Daily Pork Products Stocks'!A561+0.25,TransfersEntries!$L:$L,"&lt;="&amp;'Daily Pork Products Stocks'!A561+1.25,TransfersEntries!$D:$D,"3600")</f>
        <v>0</v>
      </c>
      <c r="P561" s="44">
        <f t="shared" si="140"/>
        <v>0</v>
      </c>
      <c r="Q561" s="44">
        <f t="shared" si="141"/>
        <v>0</v>
      </c>
      <c r="R561" s="148"/>
      <c r="S561" s="148"/>
      <c r="T561" s="44">
        <f t="shared" si="146"/>
        <v>0</v>
      </c>
      <c r="U561" s="44">
        <f t="shared" si="143"/>
        <v>0</v>
      </c>
      <c r="V561" s="44">
        <f t="shared" si="144"/>
        <v>0</v>
      </c>
      <c r="W561" s="51" t="str">
        <f t="shared" si="145"/>
        <v>Inactive</v>
      </c>
      <c r="X561" s="44"/>
    </row>
    <row r="562" spans="1:24" ht="15" hidden="1" customHeight="1" x14ac:dyDescent="0.25">
      <c r="A562" s="42" t="e">
        <v>#VALUE!</v>
      </c>
      <c r="B562" s="45" t="s">
        <v>139</v>
      </c>
      <c r="C562" s="45" t="s">
        <v>1157</v>
      </c>
      <c r="D562" s="142"/>
      <c r="E562" s="44">
        <f t="shared" si="139"/>
        <v>0</v>
      </c>
      <c r="F562" s="44">
        <f>SUMIFS(ProductionLines!$H:$H,ProductionLines!$C:$C,'Daily Pork Products Stocks'!$B562,ProductionLines!$K:$K,'Daily Pork Products Stocks'!$A562,ProductionLines!$E:$E,"&lt;&gt;Intake")</f>
        <v>0</v>
      </c>
      <c r="G562" s="57"/>
      <c r="H562" s="44">
        <f>SUMIFS(ProductionLines!$H:$H,ProductionLines!$C:$C,'Daily Pork Products Stocks'!$B562,ProductionLines!$K:$K,'Daily Pork Products Stocks'!$A562,ProductionLines!$E:$E,"Intake")</f>
        <v>0</v>
      </c>
      <c r="I562" s="148"/>
      <c r="J562" s="148"/>
      <c r="K562" s="148"/>
      <c r="L562" s="152"/>
      <c r="M562" s="44">
        <f>SUMIFS(TransfersEntries!$F:$F,TransfersEntries!$B:$B,$B562,TransfersEntries!$L:$L,"&gt;="&amp;'Daily Pork Products Stocks'!A562+0.25,TransfersEntries!$L:$L,"&lt;="&amp;'Daily Pork Products Stocks'!A562+1.25,TransfersEntries!$D:$D,"2055")</f>
        <v>0</v>
      </c>
      <c r="N562" s="44">
        <f>SUMIFS(TransfersEntries!$F:$F,TransfersEntries!$B:$B,INDEX(ItemTable!$A:$A,MATCH('Daily Pork Products Stocks'!B562,ItemTable!$B:$B,0)),TransfersEntries!$L:$L,"&gt;="&amp;'Daily Pork Products Stocks'!A562+0.25,TransfersEntries!$L:$L,"&lt;="&amp;'Daily Pork Products Stocks'!A562+1.25,TransfersEntries!$D:$D,"3535")</f>
        <v>0</v>
      </c>
      <c r="O562" s="44">
        <f>SUMIFS(TransfersEntries!$F:$F,TransfersEntries!$B:$B,INDEX(ItemTable!$A:$A,MATCH('Daily Pork Products Stocks'!B562,ItemTable!$B:$B,0)),TransfersEntries!$L:$L,"&gt;="&amp;'Daily Pork Products Stocks'!A562+0.25,TransfersEntries!$L:$L,"&lt;="&amp;'Daily Pork Products Stocks'!A562+1.25,TransfersEntries!$D:$D,"3600")</f>
        <v>0</v>
      </c>
      <c r="P562" s="44">
        <f t="shared" si="140"/>
        <v>0</v>
      </c>
      <c r="Q562" s="44">
        <f t="shared" si="141"/>
        <v>0</v>
      </c>
      <c r="R562" s="148"/>
      <c r="S562" s="148"/>
      <c r="T562" s="44">
        <f t="shared" si="146"/>
        <v>0</v>
      </c>
      <c r="U562" s="44">
        <f t="shared" si="143"/>
        <v>0</v>
      </c>
      <c r="V562" s="44">
        <f t="shared" si="144"/>
        <v>0</v>
      </c>
      <c r="W562" s="51" t="str">
        <f t="shared" si="145"/>
        <v>Inactive</v>
      </c>
      <c r="X562" s="44"/>
    </row>
    <row r="563" spans="1:24" ht="15" hidden="1" customHeight="1" x14ac:dyDescent="0.25">
      <c r="A563" s="42" t="e">
        <v>#VALUE!</v>
      </c>
      <c r="B563" s="45" t="s">
        <v>67</v>
      </c>
      <c r="C563" s="45" t="s">
        <v>1158</v>
      </c>
      <c r="D563" s="142"/>
      <c r="E563" s="44">
        <f t="shared" si="139"/>
        <v>0</v>
      </c>
      <c r="F563" s="44">
        <f>SUMIFS(ProductionLines!$H:$H,ProductionLines!$C:$C,'Daily Pork Products Stocks'!$B563,ProductionLines!$K:$K,'Daily Pork Products Stocks'!$A563,ProductionLines!$E:$E,"&lt;&gt;Intake")</f>
        <v>0</v>
      </c>
      <c r="G563" s="57"/>
      <c r="H563" s="44">
        <f>SUMIFS(ProductionLines!$H:$H,ProductionLines!$C:$C,'Daily Pork Products Stocks'!$B563,ProductionLines!$K:$K,'Daily Pork Products Stocks'!$A563,ProductionLines!$E:$E,"Intake")</f>
        <v>0</v>
      </c>
      <c r="I563" s="148"/>
      <c r="J563" s="148"/>
      <c r="K563" s="148"/>
      <c r="L563" s="152"/>
      <c r="M563" s="44">
        <f>SUMIFS(TransfersEntries!$F:$F,TransfersEntries!$B:$B,$B563,TransfersEntries!$L:$L,"&gt;="&amp;'Daily Pork Products Stocks'!A563+0.25,TransfersEntries!$L:$L,"&lt;="&amp;'Daily Pork Products Stocks'!A563+1.25,TransfersEntries!$D:$D,"2055")</f>
        <v>0</v>
      </c>
      <c r="N563" s="44">
        <f>SUMIFS(TransfersEntries!$F:$F,TransfersEntries!$B:$B,INDEX(ItemTable!$A:$A,MATCH('Daily Pork Products Stocks'!B563,ItemTable!$B:$B,0)),TransfersEntries!$L:$L,"&gt;="&amp;'Daily Pork Products Stocks'!A563+0.25,TransfersEntries!$L:$L,"&lt;="&amp;'Daily Pork Products Stocks'!A563+1.25,TransfersEntries!$D:$D,"3535")</f>
        <v>0</v>
      </c>
      <c r="O563" s="44">
        <f>SUMIFS(TransfersEntries!$F:$F,TransfersEntries!$B:$B,INDEX(ItemTable!$A:$A,MATCH('Daily Pork Products Stocks'!B563,ItemTable!$B:$B,0)),TransfersEntries!$L:$L,"&gt;="&amp;'Daily Pork Products Stocks'!A563+0.25,TransfersEntries!$L:$L,"&lt;="&amp;'Daily Pork Products Stocks'!A563+1.25,TransfersEntries!$D:$D,"3600")</f>
        <v>0</v>
      </c>
      <c r="P563" s="44">
        <f t="shared" si="140"/>
        <v>0</v>
      </c>
      <c r="Q563" s="44">
        <f t="shared" si="141"/>
        <v>0</v>
      </c>
      <c r="R563" s="148"/>
      <c r="S563" s="148"/>
      <c r="T563" s="44">
        <f t="shared" si="146"/>
        <v>0</v>
      </c>
      <c r="U563" s="44">
        <f t="shared" si="143"/>
        <v>0</v>
      </c>
      <c r="V563" s="44">
        <f t="shared" si="144"/>
        <v>0</v>
      </c>
      <c r="W563" s="51" t="str">
        <f t="shared" si="145"/>
        <v>Inactive</v>
      </c>
      <c r="X563" s="44"/>
    </row>
    <row r="564" spans="1:24" ht="15" hidden="1" customHeight="1" x14ac:dyDescent="0.25">
      <c r="A564" s="42" t="e">
        <v>#VALUE!</v>
      </c>
      <c r="B564" s="45" t="s">
        <v>159</v>
      </c>
      <c r="C564" s="45" t="s">
        <v>1159</v>
      </c>
      <c r="D564" s="142"/>
      <c r="E564" s="44">
        <f t="shared" si="139"/>
        <v>0</v>
      </c>
      <c r="F564" s="44">
        <f>SUMIFS(ProductionLines!$H:$H,ProductionLines!$C:$C,'Daily Pork Products Stocks'!$B564,ProductionLines!$K:$K,'Daily Pork Products Stocks'!$A564,ProductionLines!$E:$E,"&lt;&gt;Intake")</f>
        <v>0</v>
      </c>
      <c r="G564" s="57"/>
      <c r="H564" s="44">
        <f>SUMIFS(ProductionLines!$H:$H,ProductionLines!$C:$C,'Daily Pork Products Stocks'!$B564,ProductionLines!$K:$K,'Daily Pork Products Stocks'!$A564,ProductionLines!$E:$E,"Intake")</f>
        <v>0</v>
      </c>
      <c r="I564" s="148"/>
      <c r="J564" s="148"/>
      <c r="K564" s="148"/>
      <c r="L564" s="152"/>
      <c r="M564" s="44">
        <f>SUMIFS(TransfersEntries!$F:$F,TransfersEntries!$B:$B,$B564,TransfersEntries!$L:$L,"&gt;="&amp;'Daily Pork Products Stocks'!A564+0.25,TransfersEntries!$L:$L,"&lt;="&amp;'Daily Pork Products Stocks'!A564+1.25,TransfersEntries!$D:$D,"2055")</f>
        <v>0</v>
      </c>
      <c r="N564" s="44">
        <f>SUMIFS(TransfersEntries!$F:$F,TransfersEntries!$B:$B,INDEX(ItemTable!$A:$A,MATCH('Daily Pork Products Stocks'!B564,ItemTable!$B:$B,0)),TransfersEntries!$L:$L,"&gt;="&amp;'Daily Pork Products Stocks'!A564+0.25,TransfersEntries!$L:$L,"&lt;="&amp;'Daily Pork Products Stocks'!A564+1.25,TransfersEntries!$D:$D,"3535")</f>
        <v>0</v>
      </c>
      <c r="O564" s="44">
        <f>SUMIFS(TransfersEntries!$F:$F,TransfersEntries!$B:$B,INDEX(ItemTable!$A:$A,MATCH('Daily Pork Products Stocks'!B564,ItemTable!$B:$B,0)),TransfersEntries!$L:$L,"&gt;="&amp;'Daily Pork Products Stocks'!A564+0.25,TransfersEntries!$L:$L,"&lt;="&amp;'Daily Pork Products Stocks'!A564+1.25,TransfersEntries!$D:$D,"3600")</f>
        <v>0</v>
      </c>
      <c r="P564" s="44">
        <f t="shared" si="140"/>
        <v>0</v>
      </c>
      <c r="Q564" s="44">
        <f t="shared" si="141"/>
        <v>0</v>
      </c>
      <c r="R564" s="148"/>
      <c r="S564" s="148"/>
      <c r="T564" s="44">
        <f t="shared" si="146"/>
        <v>0</v>
      </c>
      <c r="U564" s="44">
        <f t="shared" si="143"/>
        <v>0</v>
      </c>
      <c r="V564" s="44">
        <f t="shared" si="144"/>
        <v>0</v>
      </c>
      <c r="W564" s="51" t="str">
        <f t="shared" si="145"/>
        <v>Inactive</v>
      </c>
      <c r="X564" s="44"/>
    </row>
    <row r="565" spans="1:24" ht="15" hidden="1" customHeight="1" x14ac:dyDescent="0.25">
      <c r="A565" s="128" t="e">
        <v>#VALUE!</v>
      </c>
      <c r="B565" s="129"/>
      <c r="C565" s="130" t="s">
        <v>1208</v>
      </c>
      <c r="D565" s="141">
        <v>1E-3</v>
      </c>
      <c r="E565" s="134">
        <f t="shared" si="139"/>
        <v>1E-3</v>
      </c>
      <c r="F565" s="134">
        <f>SUMIFS(ProductionLines!$H:$H,ProductionLines!$C:$C,'Daily Pork Products Stocks'!$B565,ProductionLines!$K:$K,'Daily Pork Products Stocks'!$A565,ProductionLines!$E:$E,"&lt;&gt;Intake")</f>
        <v>0</v>
      </c>
      <c r="G565" s="135"/>
      <c r="H565" s="134">
        <f>SUMIFS(ProductionLines!$H:$H,ProductionLines!$C:$C,'Daily Pork Products Stocks'!$B565,ProductionLines!$K:$K,'Daily Pork Products Stocks'!$A565,ProductionLines!$E:$E,"Intake")</f>
        <v>0</v>
      </c>
      <c r="I565" s="149"/>
      <c r="J565" s="149"/>
      <c r="K565" s="149"/>
      <c r="L565" s="153"/>
      <c r="M565" s="134">
        <f>SUMIFS(TransfersEntries!$F:$F,TransfersEntries!$B:$B,$B565,TransfersEntries!$L:$L,"&gt;="&amp;'Daily Pork Products Stocks'!A565+0.25,TransfersEntries!$L:$L,"&lt;="&amp;'Daily Pork Products Stocks'!A565+1.25,TransfersEntries!$D:$D,"2055")</f>
        <v>0</v>
      </c>
      <c r="N565" s="134">
        <f>SUMIFS(TransfersEntries!$F:$F,TransfersEntries!$B:$B,INDEX(ItemTable!$A:$A,MATCH('Daily Pork Products Stocks'!B565,ItemTable!$B:$B,0)),TransfersEntries!$L:$L,"&gt;="&amp;'Daily Pork Products Stocks'!A565+0.25,TransfersEntries!$L:$L,"&lt;="&amp;'Daily Pork Products Stocks'!A565+1.25,TransfersEntries!$D:$D,"3535")</f>
        <v>0</v>
      </c>
      <c r="O565" s="134">
        <f>SUMIFS(TransfersEntries!$F:$F,TransfersEntries!$B:$B,INDEX(ItemTable!$A:$A,MATCH('Daily Pork Products Stocks'!B565,ItemTable!$B:$B,0)),TransfersEntries!$L:$L,"&gt;="&amp;'Daily Pork Products Stocks'!A565+0.25,TransfersEntries!$L:$L,"&lt;="&amp;'Daily Pork Products Stocks'!A565+1.25,TransfersEntries!$D:$D,"3600")</f>
        <v>0</v>
      </c>
      <c r="P565" s="134">
        <f t="shared" si="140"/>
        <v>1E-3</v>
      </c>
      <c r="Q565" s="134">
        <f t="shared" si="141"/>
        <v>1E-3</v>
      </c>
      <c r="R565" s="149"/>
      <c r="S565" s="149"/>
      <c r="T565" s="134">
        <f>R565+S565+D565</f>
        <v>1E-3</v>
      </c>
      <c r="U565" s="134">
        <f t="shared" si="143"/>
        <v>0</v>
      </c>
      <c r="V565" s="134">
        <f t="shared" si="144"/>
        <v>0</v>
      </c>
      <c r="W565" s="51" t="str">
        <f t="shared" si="145"/>
        <v>Active</v>
      </c>
      <c r="X565" s="134"/>
    </row>
    <row r="566" spans="1:24" ht="15" hidden="1" customHeight="1" x14ac:dyDescent="0.25">
      <c r="A566" s="42" t="e">
        <v>#VALUE!</v>
      </c>
      <c r="B566" s="47" t="s">
        <v>1209</v>
      </c>
      <c r="C566" s="47" t="s">
        <v>1210</v>
      </c>
      <c r="D566" s="142"/>
      <c r="E566" s="44">
        <f t="shared" si="139"/>
        <v>0</v>
      </c>
      <c r="F566" s="44">
        <f>SUMIFS(ProductionLines!$H:$H,ProductionLines!$C:$C,'Daily Pork Products Stocks'!$B566,ProductionLines!$K:$K,'Daily Pork Products Stocks'!$A566,ProductionLines!$E:$E,"&lt;&gt;Intake")</f>
        <v>0</v>
      </c>
      <c r="G566" s="57"/>
      <c r="H566" s="44">
        <f>SUMIFS(ProductionLines!$H:$H,ProductionLines!$C:$C,'Daily Pork Products Stocks'!$B566,ProductionLines!$K:$K,'Daily Pork Products Stocks'!$A566,ProductionLines!$E:$E,"Intake")</f>
        <v>0</v>
      </c>
      <c r="I566" s="148"/>
      <c r="J566" s="148"/>
      <c r="K566" s="148"/>
      <c r="L566" s="152"/>
      <c r="M566" s="44">
        <f>SUMIFS(TransfersEntries!$F:$F,TransfersEntries!$B:$B,$B566,TransfersEntries!$L:$L,"&gt;="&amp;'Daily Pork Products Stocks'!A566+0.25,TransfersEntries!$L:$L,"&lt;="&amp;'Daily Pork Products Stocks'!A566+1.25,TransfersEntries!$D:$D,"2055")</f>
        <v>0</v>
      </c>
      <c r="N566" s="44">
        <f>SUMIFS(TransfersEntries!$F:$F,TransfersEntries!$B:$B,INDEX(ItemTable!$A:$A,MATCH('Daily Pork Products Stocks'!B566,ItemTable!$B:$B,0)),TransfersEntries!$L:$L,"&gt;="&amp;'Daily Pork Products Stocks'!A566+0.25,TransfersEntries!$L:$L,"&lt;="&amp;'Daily Pork Products Stocks'!A566+1.25,TransfersEntries!$D:$D,"3535")</f>
        <v>0</v>
      </c>
      <c r="O566" s="44">
        <f>SUMIFS(TransfersEntries!$F:$F,TransfersEntries!$B:$B,INDEX(ItemTable!$A:$A,MATCH('Daily Pork Products Stocks'!B566,ItemTable!$B:$B,0)),TransfersEntries!$L:$L,"&gt;="&amp;'Daily Pork Products Stocks'!A566+0.25,TransfersEntries!$L:$L,"&lt;="&amp;'Daily Pork Products Stocks'!A566+1.25,TransfersEntries!$D:$D,"3600")</f>
        <v>0</v>
      </c>
      <c r="P566" s="44">
        <f t="shared" si="140"/>
        <v>0</v>
      </c>
      <c r="Q566" s="44">
        <f t="shared" si="141"/>
        <v>0</v>
      </c>
      <c r="R566" s="148"/>
      <c r="S566" s="148"/>
      <c r="T566" s="44">
        <f t="shared" ref="T566:T582" si="147">R566+S566</f>
        <v>0</v>
      </c>
      <c r="U566" s="44">
        <f t="shared" si="143"/>
        <v>0</v>
      </c>
      <c r="V566" s="44">
        <f t="shared" si="144"/>
        <v>0</v>
      </c>
      <c r="W566" s="51" t="str">
        <f t="shared" si="145"/>
        <v>Inactive</v>
      </c>
      <c r="X566" s="44"/>
    </row>
    <row r="567" spans="1:24" ht="15" hidden="1" customHeight="1" x14ac:dyDescent="0.25">
      <c r="A567" s="42" t="e">
        <v>#VALUE!</v>
      </c>
      <c r="B567" s="47" t="s">
        <v>1211</v>
      </c>
      <c r="C567" s="47" t="s">
        <v>1212</v>
      </c>
      <c r="D567" s="142"/>
      <c r="E567" s="44">
        <f t="shared" si="139"/>
        <v>0</v>
      </c>
      <c r="F567" s="44">
        <f>SUMIFS(ProductionLines!$H:$H,ProductionLines!$C:$C,'Daily Pork Products Stocks'!$B567,ProductionLines!$K:$K,'Daily Pork Products Stocks'!$A567,ProductionLines!$E:$E,"&lt;&gt;Intake")</f>
        <v>0</v>
      </c>
      <c r="G567" s="57"/>
      <c r="H567" s="44">
        <f>SUMIFS(ProductionLines!$H:$H,ProductionLines!$C:$C,'Daily Pork Products Stocks'!$B567,ProductionLines!$K:$K,'Daily Pork Products Stocks'!$A567,ProductionLines!$E:$E,"Intake")</f>
        <v>0</v>
      </c>
      <c r="I567" s="148"/>
      <c r="J567" s="148"/>
      <c r="K567" s="148"/>
      <c r="L567" s="152"/>
      <c r="M567" s="44">
        <f>SUMIFS(TransfersEntries!$F:$F,TransfersEntries!$B:$B,$B567,TransfersEntries!$L:$L,"&gt;="&amp;'Daily Pork Products Stocks'!A567+0.25,TransfersEntries!$L:$L,"&lt;="&amp;'Daily Pork Products Stocks'!A567+1.25,TransfersEntries!$D:$D,"2055")</f>
        <v>0</v>
      </c>
      <c r="N567" s="44">
        <f>SUMIFS(TransfersEntries!$F:$F,TransfersEntries!$B:$B,INDEX(ItemTable!$A:$A,MATCH('Daily Pork Products Stocks'!B567,ItemTable!$B:$B,0)),TransfersEntries!$L:$L,"&gt;="&amp;'Daily Pork Products Stocks'!A567+0.25,TransfersEntries!$L:$L,"&lt;="&amp;'Daily Pork Products Stocks'!A567+1.25,TransfersEntries!$D:$D,"3535")</f>
        <v>0</v>
      </c>
      <c r="O567" s="44">
        <f>SUMIFS(TransfersEntries!$F:$F,TransfersEntries!$B:$B,INDEX(ItemTable!$A:$A,MATCH('Daily Pork Products Stocks'!B567,ItemTable!$B:$B,0)),TransfersEntries!$L:$L,"&gt;="&amp;'Daily Pork Products Stocks'!A567+0.25,TransfersEntries!$L:$L,"&lt;="&amp;'Daily Pork Products Stocks'!A567+1.25,TransfersEntries!$D:$D,"3600")</f>
        <v>0</v>
      </c>
      <c r="P567" s="44">
        <f t="shared" si="140"/>
        <v>0</v>
      </c>
      <c r="Q567" s="44">
        <f t="shared" si="141"/>
        <v>0</v>
      </c>
      <c r="R567" s="148"/>
      <c r="S567" s="148"/>
      <c r="T567" s="44">
        <f t="shared" si="147"/>
        <v>0</v>
      </c>
      <c r="U567" s="44">
        <f t="shared" si="143"/>
        <v>0</v>
      </c>
      <c r="V567" s="44">
        <f t="shared" si="144"/>
        <v>0</v>
      </c>
      <c r="W567" s="51" t="str">
        <f t="shared" si="145"/>
        <v>Inactive</v>
      </c>
      <c r="X567" s="44"/>
    </row>
    <row r="568" spans="1:24" ht="15" hidden="1" customHeight="1" x14ac:dyDescent="0.25">
      <c r="A568" s="42" t="e">
        <v>#VALUE!</v>
      </c>
      <c r="B568" s="47" t="s">
        <v>1213</v>
      </c>
      <c r="C568" s="47" t="s">
        <v>1214</v>
      </c>
      <c r="D568" s="142"/>
      <c r="E568" s="44">
        <f t="shared" si="139"/>
        <v>0</v>
      </c>
      <c r="F568" s="44">
        <f>SUMIFS(ProductionLines!$H:$H,ProductionLines!$C:$C,'Daily Pork Products Stocks'!$B568,ProductionLines!$K:$K,'Daily Pork Products Stocks'!$A568,ProductionLines!$E:$E,"&lt;&gt;Intake")</f>
        <v>0</v>
      </c>
      <c r="G568" s="57"/>
      <c r="H568" s="44">
        <f>SUMIFS(ProductionLines!$H:$H,ProductionLines!$C:$C,'Daily Pork Products Stocks'!$B568,ProductionLines!$K:$K,'Daily Pork Products Stocks'!$A568,ProductionLines!$E:$E,"Intake")</f>
        <v>0</v>
      </c>
      <c r="I568" s="148"/>
      <c r="J568" s="148"/>
      <c r="K568" s="148"/>
      <c r="L568" s="152"/>
      <c r="M568" s="44">
        <f>SUMIFS(TransfersEntries!$F:$F,TransfersEntries!$B:$B,$B568,TransfersEntries!$L:$L,"&gt;="&amp;'Daily Pork Products Stocks'!A568+0.25,TransfersEntries!$L:$L,"&lt;="&amp;'Daily Pork Products Stocks'!A568+1.25,TransfersEntries!$D:$D,"2055")</f>
        <v>0</v>
      </c>
      <c r="N568" s="44">
        <f>SUMIFS(TransfersEntries!$F:$F,TransfersEntries!$B:$B,INDEX(ItemTable!$A:$A,MATCH('Daily Pork Products Stocks'!B568,ItemTable!$B:$B,0)),TransfersEntries!$L:$L,"&gt;="&amp;'Daily Pork Products Stocks'!A568+0.25,TransfersEntries!$L:$L,"&lt;="&amp;'Daily Pork Products Stocks'!A568+1.25,TransfersEntries!$D:$D,"3535")</f>
        <v>0</v>
      </c>
      <c r="O568" s="44">
        <f>SUMIFS(TransfersEntries!$F:$F,TransfersEntries!$B:$B,INDEX(ItemTable!$A:$A,MATCH('Daily Pork Products Stocks'!B568,ItemTable!$B:$B,0)),TransfersEntries!$L:$L,"&gt;="&amp;'Daily Pork Products Stocks'!A568+0.25,TransfersEntries!$L:$L,"&lt;="&amp;'Daily Pork Products Stocks'!A568+1.25,TransfersEntries!$D:$D,"3600")</f>
        <v>0</v>
      </c>
      <c r="P568" s="44">
        <f t="shared" si="140"/>
        <v>0</v>
      </c>
      <c r="Q568" s="44">
        <f t="shared" si="141"/>
        <v>0</v>
      </c>
      <c r="R568" s="148"/>
      <c r="S568" s="148"/>
      <c r="T568" s="44">
        <f t="shared" si="147"/>
        <v>0</v>
      </c>
      <c r="U568" s="44">
        <f t="shared" si="143"/>
        <v>0</v>
      </c>
      <c r="V568" s="44">
        <f t="shared" si="144"/>
        <v>0</v>
      </c>
      <c r="W568" s="51" t="str">
        <f t="shared" si="145"/>
        <v>Inactive</v>
      </c>
      <c r="X568" s="44"/>
    </row>
    <row r="569" spans="1:24" ht="15" hidden="1" customHeight="1" x14ac:dyDescent="0.25">
      <c r="A569" s="42" t="e">
        <v>#VALUE!</v>
      </c>
      <c r="B569" s="47" t="s">
        <v>1215</v>
      </c>
      <c r="C569" s="47" t="s">
        <v>1216</v>
      </c>
      <c r="D569" s="142"/>
      <c r="E569" s="44">
        <f t="shared" si="139"/>
        <v>0</v>
      </c>
      <c r="F569" s="44">
        <f>SUMIFS(ProductionLines!$H:$H,ProductionLines!$C:$C,'Daily Pork Products Stocks'!$B569,ProductionLines!$K:$K,'Daily Pork Products Stocks'!$A569,ProductionLines!$E:$E,"&lt;&gt;Intake")</f>
        <v>0</v>
      </c>
      <c r="G569" s="57"/>
      <c r="H569" s="44">
        <f>SUMIFS(ProductionLines!$H:$H,ProductionLines!$C:$C,'Daily Pork Products Stocks'!$B569,ProductionLines!$K:$K,'Daily Pork Products Stocks'!$A569,ProductionLines!$E:$E,"Intake")</f>
        <v>0</v>
      </c>
      <c r="I569" s="148"/>
      <c r="J569" s="148"/>
      <c r="K569" s="148"/>
      <c r="L569" s="152"/>
      <c r="M569" s="44">
        <f>SUMIFS(TransfersEntries!$F:$F,TransfersEntries!$B:$B,$B569,TransfersEntries!$L:$L,"&gt;="&amp;'Daily Pork Products Stocks'!A569+0.25,TransfersEntries!$L:$L,"&lt;="&amp;'Daily Pork Products Stocks'!A569+1.25,TransfersEntries!$D:$D,"2055")</f>
        <v>0</v>
      </c>
      <c r="N569" s="44">
        <f>SUMIFS(TransfersEntries!$F:$F,TransfersEntries!$B:$B,INDEX(ItemTable!$A:$A,MATCH('Daily Pork Products Stocks'!B569,ItemTable!$B:$B,0)),TransfersEntries!$L:$L,"&gt;="&amp;'Daily Pork Products Stocks'!A569+0.25,TransfersEntries!$L:$L,"&lt;="&amp;'Daily Pork Products Stocks'!A569+1.25,TransfersEntries!$D:$D,"3535")</f>
        <v>0</v>
      </c>
      <c r="O569" s="44">
        <f>SUMIFS(TransfersEntries!$F:$F,TransfersEntries!$B:$B,INDEX(ItemTable!$A:$A,MATCH('Daily Pork Products Stocks'!B569,ItemTable!$B:$B,0)),TransfersEntries!$L:$L,"&gt;="&amp;'Daily Pork Products Stocks'!A569+0.25,TransfersEntries!$L:$L,"&lt;="&amp;'Daily Pork Products Stocks'!A569+1.25,TransfersEntries!$D:$D,"3600")</f>
        <v>0</v>
      </c>
      <c r="P569" s="44">
        <f t="shared" si="140"/>
        <v>0</v>
      </c>
      <c r="Q569" s="44">
        <f t="shared" si="141"/>
        <v>0</v>
      </c>
      <c r="R569" s="148"/>
      <c r="S569" s="148"/>
      <c r="T569" s="44">
        <f t="shared" si="147"/>
        <v>0</v>
      </c>
      <c r="U569" s="44">
        <f t="shared" si="143"/>
        <v>0</v>
      </c>
      <c r="V569" s="44">
        <f t="shared" si="144"/>
        <v>0</v>
      </c>
      <c r="W569" s="51" t="str">
        <f t="shared" si="145"/>
        <v>Inactive</v>
      </c>
      <c r="X569" s="44"/>
    </row>
    <row r="570" spans="1:24" ht="15" hidden="1" customHeight="1" x14ac:dyDescent="0.25">
      <c r="A570" s="42" t="e">
        <v>#VALUE!</v>
      </c>
      <c r="B570" s="47" t="s">
        <v>1217</v>
      </c>
      <c r="C570" s="47" t="s">
        <v>1218</v>
      </c>
      <c r="D570" s="142"/>
      <c r="E570" s="44">
        <f t="shared" si="139"/>
        <v>0</v>
      </c>
      <c r="F570" s="44">
        <f>SUMIFS(ProductionLines!$H:$H,ProductionLines!$C:$C,'Daily Pork Products Stocks'!$B570,ProductionLines!$K:$K,'Daily Pork Products Stocks'!$A570,ProductionLines!$E:$E,"&lt;&gt;Intake")</f>
        <v>0</v>
      </c>
      <c r="G570" s="57"/>
      <c r="H570" s="44">
        <f>SUMIFS(ProductionLines!$H:$H,ProductionLines!$C:$C,'Daily Pork Products Stocks'!$B570,ProductionLines!$K:$K,'Daily Pork Products Stocks'!$A570,ProductionLines!$E:$E,"Intake")</f>
        <v>0</v>
      </c>
      <c r="I570" s="148"/>
      <c r="J570" s="148"/>
      <c r="K570" s="148"/>
      <c r="L570" s="152"/>
      <c r="M570" s="44">
        <f>SUMIFS(TransfersEntries!$F:$F,TransfersEntries!$B:$B,$B570,TransfersEntries!$L:$L,"&gt;="&amp;'Daily Pork Products Stocks'!A570+0.25,TransfersEntries!$L:$L,"&lt;="&amp;'Daily Pork Products Stocks'!A570+1.25,TransfersEntries!$D:$D,"2055")</f>
        <v>0</v>
      </c>
      <c r="N570" s="44">
        <f>SUMIFS(TransfersEntries!$F:$F,TransfersEntries!$B:$B,INDEX(ItemTable!$A:$A,MATCH('Daily Pork Products Stocks'!B570,ItemTable!$B:$B,0)),TransfersEntries!$L:$L,"&gt;="&amp;'Daily Pork Products Stocks'!A570+0.25,TransfersEntries!$L:$L,"&lt;="&amp;'Daily Pork Products Stocks'!A570+1.25,TransfersEntries!$D:$D,"3535")</f>
        <v>0</v>
      </c>
      <c r="O570" s="44">
        <f>SUMIFS(TransfersEntries!$F:$F,TransfersEntries!$B:$B,INDEX(ItemTable!$A:$A,MATCH('Daily Pork Products Stocks'!B570,ItemTable!$B:$B,0)),TransfersEntries!$L:$L,"&gt;="&amp;'Daily Pork Products Stocks'!A570+0.25,TransfersEntries!$L:$L,"&lt;="&amp;'Daily Pork Products Stocks'!A570+1.25,TransfersEntries!$D:$D,"3600")</f>
        <v>0</v>
      </c>
      <c r="P570" s="44">
        <f t="shared" si="140"/>
        <v>0</v>
      </c>
      <c r="Q570" s="44">
        <f t="shared" si="141"/>
        <v>0</v>
      </c>
      <c r="R570" s="148"/>
      <c r="S570" s="148"/>
      <c r="T570" s="44">
        <f t="shared" si="147"/>
        <v>0</v>
      </c>
      <c r="U570" s="44">
        <f t="shared" si="143"/>
        <v>0</v>
      </c>
      <c r="V570" s="44">
        <f t="shared" si="144"/>
        <v>0</v>
      </c>
      <c r="W570" s="51" t="str">
        <f t="shared" si="145"/>
        <v>Inactive</v>
      </c>
      <c r="X570" s="44"/>
    </row>
    <row r="571" spans="1:24" ht="15" hidden="1" customHeight="1" x14ac:dyDescent="0.25">
      <c r="A571" s="42" t="e">
        <v>#VALUE!</v>
      </c>
      <c r="B571" s="47" t="s">
        <v>1219</v>
      </c>
      <c r="C571" s="47" t="s">
        <v>1220</v>
      </c>
      <c r="D571" s="142"/>
      <c r="E571" s="44">
        <f t="shared" si="139"/>
        <v>0</v>
      </c>
      <c r="F571" s="44">
        <f>SUMIFS(ProductionLines!$H:$H,ProductionLines!$C:$C,'Daily Pork Products Stocks'!$B571,ProductionLines!$K:$K,'Daily Pork Products Stocks'!$A571,ProductionLines!$E:$E,"&lt;&gt;Intake")</f>
        <v>0</v>
      </c>
      <c r="G571" s="57"/>
      <c r="H571" s="44">
        <f>SUMIFS(ProductionLines!$H:$H,ProductionLines!$C:$C,'Daily Pork Products Stocks'!$B571,ProductionLines!$K:$K,'Daily Pork Products Stocks'!$A571,ProductionLines!$E:$E,"Intake")</f>
        <v>0</v>
      </c>
      <c r="I571" s="148"/>
      <c r="J571" s="148"/>
      <c r="K571" s="148"/>
      <c r="L571" s="152"/>
      <c r="M571" s="44">
        <f>SUMIFS(TransfersEntries!$F:$F,TransfersEntries!$B:$B,$B571,TransfersEntries!$L:$L,"&gt;="&amp;'Daily Pork Products Stocks'!A571+0.25,TransfersEntries!$L:$L,"&lt;="&amp;'Daily Pork Products Stocks'!A571+1.25,TransfersEntries!$D:$D,"2055")</f>
        <v>0</v>
      </c>
      <c r="N571" s="44">
        <f>SUMIFS(TransfersEntries!$F:$F,TransfersEntries!$B:$B,INDEX(ItemTable!$A:$A,MATCH('Daily Pork Products Stocks'!B571,ItemTable!$B:$B,0)),TransfersEntries!$L:$L,"&gt;="&amp;'Daily Pork Products Stocks'!A571+0.25,TransfersEntries!$L:$L,"&lt;="&amp;'Daily Pork Products Stocks'!A571+1.25,TransfersEntries!$D:$D,"3535")</f>
        <v>0</v>
      </c>
      <c r="O571" s="44">
        <f>SUMIFS(TransfersEntries!$F:$F,TransfersEntries!$B:$B,INDEX(ItemTable!$A:$A,MATCH('Daily Pork Products Stocks'!B571,ItemTable!$B:$B,0)),TransfersEntries!$L:$L,"&gt;="&amp;'Daily Pork Products Stocks'!A571+0.25,TransfersEntries!$L:$L,"&lt;="&amp;'Daily Pork Products Stocks'!A571+1.25,TransfersEntries!$D:$D,"3600")</f>
        <v>0</v>
      </c>
      <c r="P571" s="44">
        <f t="shared" si="140"/>
        <v>0</v>
      </c>
      <c r="Q571" s="44">
        <f t="shared" si="141"/>
        <v>0</v>
      </c>
      <c r="R571" s="148"/>
      <c r="S571" s="148"/>
      <c r="T571" s="44">
        <f t="shared" si="147"/>
        <v>0</v>
      </c>
      <c r="U571" s="44">
        <f t="shared" si="143"/>
        <v>0</v>
      </c>
      <c r="V571" s="44">
        <f t="shared" si="144"/>
        <v>0</v>
      </c>
      <c r="W571" s="51" t="str">
        <f t="shared" si="145"/>
        <v>Inactive</v>
      </c>
      <c r="X571" s="44"/>
    </row>
    <row r="572" spans="1:24" ht="15" hidden="1" customHeight="1" x14ac:dyDescent="0.25">
      <c r="A572" s="42" t="e">
        <v>#VALUE!</v>
      </c>
      <c r="B572" s="47" t="s">
        <v>1221</v>
      </c>
      <c r="C572" s="47" t="s">
        <v>1222</v>
      </c>
      <c r="D572" s="142"/>
      <c r="E572" s="44">
        <f t="shared" si="139"/>
        <v>0</v>
      </c>
      <c r="F572" s="44">
        <f>SUMIFS(ProductionLines!$H:$H,ProductionLines!$C:$C,'Daily Pork Products Stocks'!$B572,ProductionLines!$K:$K,'Daily Pork Products Stocks'!$A572,ProductionLines!$E:$E,"&lt;&gt;Intake")</f>
        <v>0</v>
      </c>
      <c r="G572" s="57"/>
      <c r="H572" s="44">
        <f>SUMIFS(ProductionLines!$H:$H,ProductionLines!$C:$C,'Daily Pork Products Stocks'!$B572,ProductionLines!$K:$K,'Daily Pork Products Stocks'!$A572,ProductionLines!$E:$E,"Intake")</f>
        <v>0</v>
      </c>
      <c r="I572" s="148"/>
      <c r="J572" s="148"/>
      <c r="K572" s="148"/>
      <c r="L572" s="152"/>
      <c r="M572" s="44">
        <f>SUMIFS(TransfersEntries!$F:$F,TransfersEntries!$B:$B,$B572,TransfersEntries!$L:$L,"&gt;="&amp;'Daily Pork Products Stocks'!A572+0.25,TransfersEntries!$L:$L,"&lt;="&amp;'Daily Pork Products Stocks'!A572+1.25,TransfersEntries!$D:$D,"2055")</f>
        <v>0</v>
      </c>
      <c r="N572" s="44">
        <f>SUMIFS(TransfersEntries!$F:$F,TransfersEntries!$B:$B,INDEX(ItemTable!$A:$A,MATCH('Daily Pork Products Stocks'!B572,ItemTable!$B:$B,0)),TransfersEntries!$L:$L,"&gt;="&amp;'Daily Pork Products Stocks'!A572+0.25,TransfersEntries!$L:$L,"&lt;="&amp;'Daily Pork Products Stocks'!A572+1.25,TransfersEntries!$D:$D,"3535")</f>
        <v>0</v>
      </c>
      <c r="O572" s="44">
        <f>SUMIFS(TransfersEntries!$F:$F,TransfersEntries!$B:$B,INDEX(ItemTable!$A:$A,MATCH('Daily Pork Products Stocks'!B572,ItemTable!$B:$B,0)),TransfersEntries!$L:$L,"&gt;="&amp;'Daily Pork Products Stocks'!A572+0.25,TransfersEntries!$L:$L,"&lt;="&amp;'Daily Pork Products Stocks'!A572+1.25,TransfersEntries!$D:$D,"3600")</f>
        <v>0</v>
      </c>
      <c r="P572" s="44">
        <f t="shared" si="140"/>
        <v>0</v>
      </c>
      <c r="Q572" s="44">
        <f t="shared" si="141"/>
        <v>0</v>
      </c>
      <c r="R572" s="148"/>
      <c r="S572" s="148"/>
      <c r="T572" s="44">
        <f t="shared" si="147"/>
        <v>0</v>
      </c>
      <c r="U572" s="44">
        <f t="shared" si="143"/>
        <v>0</v>
      </c>
      <c r="V572" s="44">
        <f t="shared" si="144"/>
        <v>0</v>
      </c>
      <c r="W572" s="51" t="str">
        <f t="shared" si="145"/>
        <v>Inactive</v>
      </c>
      <c r="X572" s="44"/>
    </row>
    <row r="573" spans="1:24" ht="15" hidden="1" customHeight="1" x14ac:dyDescent="0.25">
      <c r="A573" s="42" t="e">
        <v>#VALUE!</v>
      </c>
      <c r="B573" s="45" t="s">
        <v>1223</v>
      </c>
      <c r="C573" s="45" t="s">
        <v>1224</v>
      </c>
      <c r="D573" s="142"/>
      <c r="E573" s="44">
        <f t="shared" si="139"/>
        <v>0</v>
      </c>
      <c r="F573" s="44">
        <f>SUMIFS(ProductionLines!$H:$H,ProductionLines!$C:$C,'Daily Pork Products Stocks'!$B573,ProductionLines!$K:$K,'Daily Pork Products Stocks'!$A573,ProductionLines!$E:$E,"&lt;&gt;Intake")</f>
        <v>0</v>
      </c>
      <c r="G573" s="57"/>
      <c r="H573" s="44">
        <f>SUMIFS(ProductionLines!$H:$H,ProductionLines!$C:$C,'Daily Pork Products Stocks'!$B573,ProductionLines!$K:$K,'Daily Pork Products Stocks'!$A573,ProductionLines!$E:$E,"Intake")</f>
        <v>0</v>
      </c>
      <c r="I573" s="148"/>
      <c r="J573" s="148"/>
      <c r="K573" s="148"/>
      <c r="L573" s="152"/>
      <c r="M573" s="44">
        <f>SUMIFS(TransfersEntries!$F:$F,TransfersEntries!$B:$B,$B573,TransfersEntries!$L:$L,"&gt;="&amp;'Daily Pork Products Stocks'!A573+0.25,TransfersEntries!$L:$L,"&lt;="&amp;'Daily Pork Products Stocks'!A573+1.25,TransfersEntries!$D:$D,"2055")</f>
        <v>0</v>
      </c>
      <c r="N573" s="44">
        <f>SUMIFS(TransfersEntries!$F:$F,TransfersEntries!$B:$B,INDEX(ItemTable!$A:$A,MATCH('Daily Pork Products Stocks'!B573,ItemTable!$B:$B,0)),TransfersEntries!$L:$L,"&gt;="&amp;'Daily Pork Products Stocks'!A573+0.25,TransfersEntries!$L:$L,"&lt;="&amp;'Daily Pork Products Stocks'!A573+1.25,TransfersEntries!$D:$D,"3535")</f>
        <v>0</v>
      </c>
      <c r="O573" s="44">
        <f>SUMIFS(TransfersEntries!$F:$F,TransfersEntries!$B:$B,INDEX(ItemTable!$A:$A,MATCH('Daily Pork Products Stocks'!B573,ItemTable!$B:$B,0)),TransfersEntries!$L:$L,"&gt;="&amp;'Daily Pork Products Stocks'!A573+0.25,TransfersEntries!$L:$L,"&lt;="&amp;'Daily Pork Products Stocks'!A573+1.25,TransfersEntries!$D:$D,"3600")</f>
        <v>0</v>
      </c>
      <c r="P573" s="44">
        <f t="shared" si="140"/>
        <v>0</v>
      </c>
      <c r="Q573" s="44">
        <f t="shared" si="141"/>
        <v>0</v>
      </c>
      <c r="R573" s="148"/>
      <c r="S573" s="148"/>
      <c r="T573" s="44">
        <f t="shared" si="147"/>
        <v>0</v>
      </c>
      <c r="U573" s="44">
        <f t="shared" si="143"/>
        <v>0</v>
      </c>
      <c r="V573" s="44">
        <f t="shared" si="144"/>
        <v>0</v>
      </c>
      <c r="W573" s="51" t="str">
        <f t="shared" si="145"/>
        <v>Inactive</v>
      </c>
      <c r="X573" s="44"/>
    </row>
    <row r="574" spans="1:24" ht="15" hidden="1" customHeight="1" x14ac:dyDescent="0.25">
      <c r="A574" s="42" t="e">
        <v>#VALUE!</v>
      </c>
      <c r="B574" s="45" t="s">
        <v>44</v>
      </c>
      <c r="C574" s="45" t="s">
        <v>1225</v>
      </c>
      <c r="D574" s="142"/>
      <c r="E574" s="44">
        <f t="shared" si="139"/>
        <v>0</v>
      </c>
      <c r="F574" s="44">
        <f>SUMIFS(ProductionLines!$H:$H,ProductionLines!$C:$C,'Daily Pork Products Stocks'!$B574,ProductionLines!$K:$K,'Daily Pork Products Stocks'!$A574,ProductionLines!$E:$E,"&lt;&gt;Intake")</f>
        <v>0</v>
      </c>
      <c r="G574" s="57"/>
      <c r="H574" s="44">
        <f>SUMIFS(ProductionLines!$H:$H,ProductionLines!$C:$C,'Daily Pork Products Stocks'!$B574,ProductionLines!$K:$K,'Daily Pork Products Stocks'!$A574,ProductionLines!$E:$E,"Intake")</f>
        <v>0</v>
      </c>
      <c r="I574" s="148"/>
      <c r="J574" s="148"/>
      <c r="K574" s="148"/>
      <c r="L574" s="152"/>
      <c r="M574" s="44">
        <f>SUMIFS(TransfersEntries!$F:$F,TransfersEntries!$B:$B,$B574,TransfersEntries!$L:$L,"&gt;="&amp;'Daily Pork Products Stocks'!A574+0.25,TransfersEntries!$L:$L,"&lt;="&amp;'Daily Pork Products Stocks'!A574+1.25,TransfersEntries!$D:$D,"2055")</f>
        <v>0</v>
      </c>
      <c r="N574" s="44">
        <f>SUMIFS(TransfersEntries!$F:$F,TransfersEntries!$B:$B,INDEX(ItemTable!$A:$A,MATCH('Daily Pork Products Stocks'!B574,ItemTable!$B:$B,0)),TransfersEntries!$L:$L,"&gt;="&amp;'Daily Pork Products Stocks'!A574+0.25,TransfersEntries!$L:$L,"&lt;="&amp;'Daily Pork Products Stocks'!A574+1.25,TransfersEntries!$D:$D,"3535")</f>
        <v>0</v>
      </c>
      <c r="O574" s="44">
        <f>SUMIFS(TransfersEntries!$F:$F,TransfersEntries!$B:$B,INDEX(ItemTable!$A:$A,MATCH('Daily Pork Products Stocks'!B574,ItemTable!$B:$B,0)),TransfersEntries!$L:$L,"&gt;="&amp;'Daily Pork Products Stocks'!A574+0.25,TransfersEntries!$L:$L,"&lt;="&amp;'Daily Pork Products Stocks'!A574+1.25,TransfersEntries!$D:$D,"3600")</f>
        <v>0</v>
      </c>
      <c r="P574" s="44">
        <f t="shared" si="140"/>
        <v>0</v>
      </c>
      <c r="Q574" s="44">
        <f t="shared" si="141"/>
        <v>0</v>
      </c>
      <c r="R574" s="148"/>
      <c r="S574" s="148"/>
      <c r="T574" s="44">
        <f t="shared" si="147"/>
        <v>0</v>
      </c>
      <c r="U574" s="44">
        <f t="shared" si="143"/>
        <v>0</v>
      </c>
      <c r="V574" s="44">
        <f t="shared" si="144"/>
        <v>0</v>
      </c>
      <c r="W574" s="51" t="str">
        <f t="shared" si="145"/>
        <v>Inactive</v>
      </c>
      <c r="X574" s="44"/>
    </row>
    <row r="575" spans="1:24" ht="15" hidden="1" customHeight="1" x14ac:dyDescent="0.25">
      <c r="A575" s="42" t="e">
        <v>#VALUE!</v>
      </c>
      <c r="B575" s="45" t="s">
        <v>1226</v>
      </c>
      <c r="C575" s="45" t="s">
        <v>1227</v>
      </c>
      <c r="D575" s="142"/>
      <c r="E575" s="44">
        <f t="shared" si="139"/>
        <v>0</v>
      </c>
      <c r="F575" s="44">
        <f>SUMIFS(ProductionLines!$H:$H,ProductionLines!$C:$C,'Daily Pork Products Stocks'!$B575,ProductionLines!$K:$K,'Daily Pork Products Stocks'!$A575,ProductionLines!$E:$E,"&lt;&gt;Intake")</f>
        <v>0</v>
      </c>
      <c r="G575" s="57"/>
      <c r="H575" s="44">
        <f>SUMIFS(ProductionLines!$H:$H,ProductionLines!$C:$C,'Daily Pork Products Stocks'!$B575,ProductionLines!$K:$K,'Daily Pork Products Stocks'!$A575,ProductionLines!$E:$E,"Intake")</f>
        <v>0</v>
      </c>
      <c r="I575" s="148"/>
      <c r="J575" s="148"/>
      <c r="K575" s="148"/>
      <c r="L575" s="152"/>
      <c r="M575" s="44">
        <f>SUMIFS(TransfersEntries!$F:$F,TransfersEntries!$B:$B,$B575,TransfersEntries!$L:$L,"&gt;="&amp;'Daily Pork Products Stocks'!A575+0.25,TransfersEntries!$L:$L,"&lt;="&amp;'Daily Pork Products Stocks'!A575+1.25,TransfersEntries!$D:$D,"2055")</f>
        <v>0</v>
      </c>
      <c r="N575" s="44">
        <f>SUMIFS(TransfersEntries!$F:$F,TransfersEntries!$B:$B,INDEX(ItemTable!$A:$A,MATCH('Daily Pork Products Stocks'!B575,ItemTable!$B:$B,0)),TransfersEntries!$L:$L,"&gt;="&amp;'Daily Pork Products Stocks'!A575+0.25,TransfersEntries!$L:$L,"&lt;="&amp;'Daily Pork Products Stocks'!A575+1.25,TransfersEntries!$D:$D,"3535")</f>
        <v>0</v>
      </c>
      <c r="O575" s="44">
        <f>SUMIFS(TransfersEntries!$F:$F,TransfersEntries!$B:$B,INDEX(ItemTable!$A:$A,MATCH('Daily Pork Products Stocks'!B575,ItemTable!$B:$B,0)),TransfersEntries!$L:$L,"&gt;="&amp;'Daily Pork Products Stocks'!A575+0.25,TransfersEntries!$L:$L,"&lt;="&amp;'Daily Pork Products Stocks'!A575+1.25,TransfersEntries!$D:$D,"3600")</f>
        <v>0</v>
      </c>
      <c r="P575" s="44">
        <f t="shared" si="140"/>
        <v>0</v>
      </c>
      <c r="Q575" s="44">
        <f t="shared" si="141"/>
        <v>0</v>
      </c>
      <c r="R575" s="148"/>
      <c r="S575" s="148"/>
      <c r="T575" s="44">
        <f t="shared" si="147"/>
        <v>0</v>
      </c>
      <c r="U575" s="44">
        <f t="shared" si="143"/>
        <v>0</v>
      </c>
      <c r="V575" s="44">
        <f t="shared" si="144"/>
        <v>0</v>
      </c>
      <c r="W575" s="51" t="str">
        <f t="shared" si="145"/>
        <v>Inactive</v>
      </c>
      <c r="X575" s="44"/>
    </row>
    <row r="576" spans="1:24" ht="15" hidden="1" customHeight="1" x14ac:dyDescent="0.25">
      <c r="A576" s="42" t="e">
        <v>#VALUE!</v>
      </c>
      <c r="B576" s="45" t="s">
        <v>1228</v>
      </c>
      <c r="C576" s="45" t="s">
        <v>1229</v>
      </c>
      <c r="D576" s="142"/>
      <c r="E576" s="44">
        <f t="shared" si="139"/>
        <v>0</v>
      </c>
      <c r="F576" s="44">
        <f>SUMIFS(ProductionLines!$H:$H,ProductionLines!$C:$C,'Daily Pork Products Stocks'!$B576,ProductionLines!$K:$K,'Daily Pork Products Stocks'!$A576,ProductionLines!$E:$E,"&lt;&gt;Intake")</f>
        <v>0</v>
      </c>
      <c r="G576" s="57"/>
      <c r="H576" s="44">
        <f>SUMIFS(ProductionLines!$H:$H,ProductionLines!$C:$C,'Daily Pork Products Stocks'!$B576,ProductionLines!$K:$K,'Daily Pork Products Stocks'!$A576,ProductionLines!$E:$E,"Intake")</f>
        <v>0</v>
      </c>
      <c r="I576" s="148"/>
      <c r="J576" s="148"/>
      <c r="K576" s="148"/>
      <c r="L576" s="152"/>
      <c r="M576" s="44">
        <f>SUMIFS(TransfersEntries!$F:$F,TransfersEntries!$B:$B,$B576,TransfersEntries!$L:$L,"&gt;="&amp;'Daily Pork Products Stocks'!A576+0.25,TransfersEntries!$L:$L,"&lt;="&amp;'Daily Pork Products Stocks'!A576+1.25,TransfersEntries!$D:$D,"2055")</f>
        <v>0</v>
      </c>
      <c r="N576" s="44">
        <f>SUMIFS(TransfersEntries!$F:$F,TransfersEntries!$B:$B,INDEX(ItemTable!$A:$A,MATCH('Daily Pork Products Stocks'!B576,ItemTable!$B:$B,0)),TransfersEntries!$L:$L,"&gt;="&amp;'Daily Pork Products Stocks'!A576+0.25,TransfersEntries!$L:$L,"&lt;="&amp;'Daily Pork Products Stocks'!A576+1.25,TransfersEntries!$D:$D,"3535")</f>
        <v>0</v>
      </c>
      <c r="O576" s="44">
        <f>SUMIFS(TransfersEntries!$F:$F,TransfersEntries!$B:$B,INDEX(ItemTable!$A:$A,MATCH('Daily Pork Products Stocks'!B576,ItemTable!$B:$B,0)),TransfersEntries!$L:$L,"&gt;="&amp;'Daily Pork Products Stocks'!A576+0.25,TransfersEntries!$L:$L,"&lt;="&amp;'Daily Pork Products Stocks'!A576+1.25,TransfersEntries!$D:$D,"3600")</f>
        <v>0</v>
      </c>
      <c r="P576" s="44">
        <f t="shared" si="140"/>
        <v>0</v>
      </c>
      <c r="Q576" s="44">
        <f t="shared" si="141"/>
        <v>0</v>
      </c>
      <c r="R576" s="148"/>
      <c r="S576" s="148"/>
      <c r="T576" s="44">
        <f t="shared" si="147"/>
        <v>0</v>
      </c>
      <c r="U576" s="44">
        <f t="shared" si="143"/>
        <v>0</v>
      </c>
      <c r="V576" s="44">
        <f t="shared" si="144"/>
        <v>0</v>
      </c>
      <c r="W576" s="51" t="str">
        <f t="shared" si="145"/>
        <v>Inactive</v>
      </c>
      <c r="X576" s="44"/>
    </row>
    <row r="577" spans="1:24" ht="15" hidden="1" customHeight="1" x14ac:dyDescent="0.25">
      <c r="A577" s="42" t="e">
        <v>#VALUE!</v>
      </c>
      <c r="B577" s="45" t="s">
        <v>153</v>
      </c>
      <c r="C577" s="45" t="s">
        <v>1230</v>
      </c>
      <c r="D577" s="142"/>
      <c r="E577" s="44">
        <f t="shared" si="139"/>
        <v>0</v>
      </c>
      <c r="F577" s="44">
        <f>SUMIFS(ProductionLines!$H:$H,ProductionLines!$C:$C,'Daily Pork Products Stocks'!$B577,ProductionLines!$K:$K,'Daily Pork Products Stocks'!$A577,ProductionLines!$E:$E,"&lt;&gt;Intake")</f>
        <v>0</v>
      </c>
      <c r="G577" s="57"/>
      <c r="H577" s="44">
        <f>SUMIFS(ProductionLines!$H:$H,ProductionLines!$C:$C,'Daily Pork Products Stocks'!$B577,ProductionLines!$K:$K,'Daily Pork Products Stocks'!$A577,ProductionLines!$E:$E,"Intake")</f>
        <v>0</v>
      </c>
      <c r="I577" s="148"/>
      <c r="J577" s="148"/>
      <c r="K577" s="148"/>
      <c r="L577" s="152"/>
      <c r="M577" s="44">
        <f>SUMIFS(TransfersEntries!$F:$F,TransfersEntries!$B:$B,$B577,TransfersEntries!$L:$L,"&gt;="&amp;'Daily Pork Products Stocks'!A577+0.25,TransfersEntries!$L:$L,"&lt;="&amp;'Daily Pork Products Stocks'!A577+1.25,TransfersEntries!$D:$D,"2055")</f>
        <v>0</v>
      </c>
      <c r="N577" s="44">
        <f>SUMIFS(TransfersEntries!$F:$F,TransfersEntries!$B:$B,INDEX(ItemTable!$A:$A,MATCH('Daily Pork Products Stocks'!B577,ItemTable!$B:$B,0)),TransfersEntries!$L:$L,"&gt;="&amp;'Daily Pork Products Stocks'!A577+0.25,TransfersEntries!$L:$L,"&lt;="&amp;'Daily Pork Products Stocks'!A577+1.25,TransfersEntries!$D:$D,"3535")</f>
        <v>0</v>
      </c>
      <c r="O577" s="44">
        <f>SUMIFS(TransfersEntries!$F:$F,TransfersEntries!$B:$B,INDEX(ItemTable!$A:$A,MATCH('Daily Pork Products Stocks'!B577,ItemTable!$B:$B,0)),TransfersEntries!$L:$L,"&gt;="&amp;'Daily Pork Products Stocks'!A577+0.25,TransfersEntries!$L:$L,"&lt;="&amp;'Daily Pork Products Stocks'!A577+1.25,TransfersEntries!$D:$D,"3600")</f>
        <v>0</v>
      </c>
      <c r="P577" s="44">
        <f t="shared" si="140"/>
        <v>0</v>
      </c>
      <c r="Q577" s="44">
        <f t="shared" si="141"/>
        <v>0</v>
      </c>
      <c r="R577" s="148"/>
      <c r="S577" s="148"/>
      <c r="T577" s="44">
        <f t="shared" si="147"/>
        <v>0</v>
      </c>
      <c r="U577" s="44">
        <f t="shared" si="143"/>
        <v>0</v>
      </c>
      <c r="V577" s="44">
        <f t="shared" si="144"/>
        <v>0</v>
      </c>
      <c r="W577" s="51" t="str">
        <f t="shared" si="145"/>
        <v>Inactive</v>
      </c>
      <c r="X577" s="44"/>
    </row>
    <row r="578" spans="1:24" ht="15" hidden="1" customHeight="1" x14ac:dyDescent="0.25">
      <c r="A578" s="42" t="e">
        <v>#VALUE!</v>
      </c>
      <c r="B578" s="45" t="s">
        <v>1231</v>
      </c>
      <c r="C578" s="45" t="s">
        <v>1232</v>
      </c>
      <c r="D578" s="142"/>
      <c r="E578" s="44">
        <f t="shared" si="139"/>
        <v>0</v>
      </c>
      <c r="F578" s="44">
        <f>SUMIFS(ProductionLines!$H:$H,ProductionLines!$C:$C,'Daily Pork Products Stocks'!$B578,ProductionLines!$K:$K,'Daily Pork Products Stocks'!$A578,ProductionLines!$E:$E,"&lt;&gt;Intake")</f>
        <v>0</v>
      </c>
      <c r="G578" s="57"/>
      <c r="H578" s="44">
        <f>SUMIFS(ProductionLines!$H:$H,ProductionLines!$C:$C,'Daily Pork Products Stocks'!$B578,ProductionLines!$K:$K,'Daily Pork Products Stocks'!$A578,ProductionLines!$E:$E,"Intake")</f>
        <v>0</v>
      </c>
      <c r="I578" s="148"/>
      <c r="J578" s="148"/>
      <c r="K578" s="148"/>
      <c r="L578" s="152"/>
      <c r="M578" s="44">
        <f>SUMIFS(TransfersEntries!$F:$F,TransfersEntries!$B:$B,$B578,TransfersEntries!$L:$L,"&gt;="&amp;'Daily Pork Products Stocks'!A578+0.25,TransfersEntries!$L:$L,"&lt;="&amp;'Daily Pork Products Stocks'!A578+1.25,TransfersEntries!$D:$D,"2055")</f>
        <v>0</v>
      </c>
      <c r="N578" s="44">
        <f>SUMIFS(TransfersEntries!$F:$F,TransfersEntries!$B:$B,INDEX(ItemTable!$A:$A,MATCH('Daily Pork Products Stocks'!B578,ItemTable!$B:$B,0)),TransfersEntries!$L:$L,"&gt;="&amp;'Daily Pork Products Stocks'!A578+0.25,TransfersEntries!$L:$L,"&lt;="&amp;'Daily Pork Products Stocks'!A578+1.25,TransfersEntries!$D:$D,"3535")</f>
        <v>0</v>
      </c>
      <c r="O578" s="44">
        <f>SUMIFS(TransfersEntries!$F:$F,TransfersEntries!$B:$B,INDEX(ItemTable!$A:$A,MATCH('Daily Pork Products Stocks'!B578,ItemTable!$B:$B,0)),TransfersEntries!$L:$L,"&gt;="&amp;'Daily Pork Products Stocks'!A578+0.25,TransfersEntries!$L:$L,"&lt;="&amp;'Daily Pork Products Stocks'!A578+1.25,TransfersEntries!$D:$D,"3600")</f>
        <v>0</v>
      </c>
      <c r="P578" s="44">
        <f t="shared" si="140"/>
        <v>0</v>
      </c>
      <c r="Q578" s="44">
        <f t="shared" si="141"/>
        <v>0</v>
      </c>
      <c r="R578" s="148"/>
      <c r="S578" s="148"/>
      <c r="T578" s="44">
        <f t="shared" si="147"/>
        <v>0</v>
      </c>
      <c r="U578" s="44">
        <f t="shared" si="143"/>
        <v>0</v>
      </c>
      <c r="V578" s="44">
        <f t="shared" si="144"/>
        <v>0</v>
      </c>
      <c r="W578" s="51" t="str">
        <f t="shared" si="145"/>
        <v>Inactive</v>
      </c>
      <c r="X578" s="44"/>
    </row>
    <row r="579" spans="1:24" ht="15" hidden="1" customHeight="1" x14ac:dyDescent="0.25">
      <c r="A579" s="42" t="e">
        <v>#VALUE!</v>
      </c>
      <c r="B579" s="45" t="s">
        <v>1233</v>
      </c>
      <c r="C579" s="45" t="s">
        <v>1234</v>
      </c>
      <c r="D579" s="142"/>
      <c r="E579" s="44">
        <f t="shared" si="139"/>
        <v>0</v>
      </c>
      <c r="F579" s="44">
        <f>SUMIFS(ProductionLines!$H:$H,ProductionLines!$C:$C,'Daily Pork Products Stocks'!$B579,ProductionLines!$K:$K,'Daily Pork Products Stocks'!$A579,ProductionLines!$E:$E,"&lt;&gt;Intake")</f>
        <v>0</v>
      </c>
      <c r="G579" s="57"/>
      <c r="H579" s="44">
        <f>SUMIFS(ProductionLines!$H:$H,ProductionLines!$C:$C,'Daily Pork Products Stocks'!$B579,ProductionLines!$K:$K,'Daily Pork Products Stocks'!$A579,ProductionLines!$E:$E,"Intake")</f>
        <v>0</v>
      </c>
      <c r="I579" s="148"/>
      <c r="J579" s="148"/>
      <c r="K579" s="148"/>
      <c r="L579" s="152"/>
      <c r="M579" s="44">
        <f>SUMIFS(TransfersEntries!$F:$F,TransfersEntries!$B:$B,$B579,TransfersEntries!$L:$L,"&gt;="&amp;'Daily Pork Products Stocks'!A579+0.25,TransfersEntries!$L:$L,"&lt;="&amp;'Daily Pork Products Stocks'!A579+1.25,TransfersEntries!$D:$D,"2055")</f>
        <v>0</v>
      </c>
      <c r="N579" s="44">
        <f>SUMIFS(TransfersEntries!$F:$F,TransfersEntries!$B:$B,INDEX(ItemTable!$A:$A,MATCH('Daily Pork Products Stocks'!B579,ItemTable!$B:$B,0)),TransfersEntries!$L:$L,"&gt;="&amp;'Daily Pork Products Stocks'!A579+0.25,TransfersEntries!$L:$L,"&lt;="&amp;'Daily Pork Products Stocks'!A579+1.25,TransfersEntries!$D:$D,"3535")</f>
        <v>0</v>
      </c>
      <c r="O579" s="44">
        <f>SUMIFS(TransfersEntries!$F:$F,TransfersEntries!$B:$B,INDEX(ItemTable!$A:$A,MATCH('Daily Pork Products Stocks'!B579,ItemTable!$B:$B,0)),TransfersEntries!$L:$L,"&gt;="&amp;'Daily Pork Products Stocks'!A579+0.25,TransfersEntries!$L:$L,"&lt;="&amp;'Daily Pork Products Stocks'!A579+1.25,TransfersEntries!$D:$D,"3600")</f>
        <v>0</v>
      </c>
      <c r="P579" s="44">
        <f t="shared" si="140"/>
        <v>0</v>
      </c>
      <c r="Q579" s="44">
        <f t="shared" si="141"/>
        <v>0</v>
      </c>
      <c r="R579" s="148"/>
      <c r="S579" s="148"/>
      <c r="T579" s="44">
        <f t="shared" si="147"/>
        <v>0</v>
      </c>
      <c r="U579" s="44">
        <f t="shared" si="143"/>
        <v>0</v>
      </c>
      <c r="V579" s="44">
        <f t="shared" si="144"/>
        <v>0</v>
      </c>
      <c r="W579" s="51" t="str">
        <f t="shared" si="145"/>
        <v>Inactive</v>
      </c>
      <c r="X579" s="44"/>
    </row>
    <row r="580" spans="1:24" ht="15" hidden="1" customHeight="1" x14ac:dyDescent="0.25">
      <c r="A580" s="42" t="e">
        <v>#VALUE!</v>
      </c>
      <c r="B580" s="45" t="s">
        <v>1235</v>
      </c>
      <c r="C580" s="45" t="s">
        <v>1236</v>
      </c>
      <c r="D580" s="142"/>
      <c r="E580" s="44">
        <f t="shared" si="139"/>
        <v>0</v>
      </c>
      <c r="F580" s="44">
        <f>SUMIFS(ProductionLines!$H:$H,ProductionLines!$C:$C,'Daily Pork Products Stocks'!$B580,ProductionLines!$K:$K,'Daily Pork Products Stocks'!$A580,ProductionLines!$E:$E,"&lt;&gt;Intake")</f>
        <v>0</v>
      </c>
      <c r="G580" s="57"/>
      <c r="H580" s="44">
        <f>SUMIFS(ProductionLines!$H:$H,ProductionLines!$C:$C,'Daily Pork Products Stocks'!$B580,ProductionLines!$K:$K,'Daily Pork Products Stocks'!$A580,ProductionLines!$E:$E,"Intake")</f>
        <v>0</v>
      </c>
      <c r="I580" s="148"/>
      <c r="J580" s="148"/>
      <c r="K580" s="148"/>
      <c r="L580" s="152"/>
      <c r="M580" s="44">
        <f>SUMIFS(TransfersEntries!$F:$F,TransfersEntries!$B:$B,$B580,TransfersEntries!$L:$L,"&gt;="&amp;'Daily Pork Products Stocks'!A580+0.25,TransfersEntries!$L:$L,"&lt;="&amp;'Daily Pork Products Stocks'!A580+1.25,TransfersEntries!$D:$D,"2055")</f>
        <v>0</v>
      </c>
      <c r="N580" s="44">
        <f>SUMIFS(TransfersEntries!$F:$F,TransfersEntries!$B:$B,INDEX(ItemTable!$A:$A,MATCH('Daily Pork Products Stocks'!B580,ItemTable!$B:$B,0)),TransfersEntries!$L:$L,"&gt;="&amp;'Daily Pork Products Stocks'!A580+0.25,TransfersEntries!$L:$L,"&lt;="&amp;'Daily Pork Products Stocks'!A580+1.25,TransfersEntries!$D:$D,"3535")</f>
        <v>0</v>
      </c>
      <c r="O580" s="44">
        <f>SUMIFS(TransfersEntries!$F:$F,TransfersEntries!$B:$B,INDEX(ItemTable!$A:$A,MATCH('Daily Pork Products Stocks'!B580,ItemTable!$B:$B,0)),TransfersEntries!$L:$L,"&gt;="&amp;'Daily Pork Products Stocks'!A580+0.25,TransfersEntries!$L:$L,"&lt;="&amp;'Daily Pork Products Stocks'!A580+1.25,TransfersEntries!$D:$D,"3600")</f>
        <v>0</v>
      </c>
      <c r="P580" s="44">
        <f t="shared" si="140"/>
        <v>0</v>
      </c>
      <c r="Q580" s="44">
        <f t="shared" si="141"/>
        <v>0</v>
      </c>
      <c r="R580" s="148"/>
      <c r="S580" s="148"/>
      <c r="T580" s="44">
        <f t="shared" si="147"/>
        <v>0</v>
      </c>
      <c r="U580" s="44">
        <f t="shared" si="143"/>
        <v>0</v>
      </c>
      <c r="V580" s="44">
        <f t="shared" si="144"/>
        <v>0</v>
      </c>
      <c r="W580" s="51" t="str">
        <f t="shared" si="145"/>
        <v>Inactive</v>
      </c>
      <c r="X580" s="44"/>
    </row>
    <row r="581" spans="1:24" ht="15" hidden="1" customHeight="1" x14ac:dyDescent="0.25">
      <c r="A581" s="42" t="e">
        <v>#VALUE!</v>
      </c>
      <c r="B581" s="45" t="s">
        <v>1237</v>
      </c>
      <c r="C581" s="45" t="s">
        <v>1238</v>
      </c>
      <c r="D581" s="142"/>
      <c r="E581" s="44">
        <f t="shared" si="139"/>
        <v>0</v>
      </c>
      <c r="F581" s="44">
        <f>SUMIFS(ProductionLines!$H:$H,ProductionLines!$C:$C,'Daily Pork Products Stocks'!$B581,ProductionLines!$K:$K,'Daily Pork Products Stocks'!$A581,ProductionLines!$E:$E,"&lt;&gt;Intake")</f>
        <v>0</v>
      </c>
      <c r="G581" s="57"/>
      <c r="H581" s="44">
        <f>SUMIFS(ProductionLines!$H:$H,ProductionLines!$C:$C,'Daily Pork Products Stocks'!$B581,ProductionLines!$K:$K,'Daily Pork Products Stocks'!$A581,ProductionLines!$E:$E,"Intake")</f>
        <v>0</v>
      </c>
      <c r="I581" s="148"/>
      <c r="J581" s="148"/>
      <c r="K581" s="148"/>
      <c r="L581" s="152"/>
      <c r="M581" s="44">
        <f>SUMIFS(TransfersEntries!$F:$F,TransfersEntries!$B:$B,$B581,TransfersEntries!$L:$L,"&gt;="&amp;'Daily Pork Products Stocks'!A581+0.25,TransfersEntries!$L:$L,"&lt;="&amp;'Daily Pork Products Stocks'!A581+1.25,TransfersEntries!$D:$D,"2055")</f>
        <v>0</v>
      </c>
      <c r="N581" s="44">
        <f>SUMIFS(TransfersEntries!$F:$F,TransfersEntries!$B:$B,INDEX(ItemTable!$A:$A,MATCH('Daily Pork Products Stocks'!B581,ItemTable!$B:$B,0)),TransfersEntries!$L:$L,"&gt;="&amp;'Daily Pork Products Stocks'!A581+0.25,TransfersEntries!$L:$L,"&lt;="&amp;'Daily Pork Products Stocks'!A581+1.25,TransfersEntries!$D:$D,"3535")</f>
        <v>0</v>
      </c>
      <c r="O581" s="44">
        <f>SUMIFS(TransfersEntries!$F:$F,TransfersEntries!$B:$B,INDEX(ItemTable!$A:$A,MATCH('Daily Pork Products Stocks'!B581,ItemTable!$B:$B,0)),TransfersEntries!$L:$L,"&gt;="&amp;'Daily Pork Products Stocks'!A581+0.25,TransfersEntries!$L:$L,"&lt;="&amp;'Daily Pork Products Stocks'!A581+1.25,TransfersEntries!$D:$D,"3600")</f>
        <v>0</v>
      </c>
      <c r="P581" s="44">
        <f t="shared" si="140"/>
        <v>0</v>
      </c>
      <c r="Q581" s="44">
        <f t="shared" si="141"/>
        <v>0</v>
      </c>
      <c r="R581" s="148"/>
      <c r="S581" s="148"/>
      <c r="T581" s="44">
        <f t="shared" si="147"/>
        <v>0</v>
      </c>
      <c r="U581" s="44">
        <f t="shared" si="143"/>
        <v>0</v>
      </c>
      <c r="V581" s="44">
        <f t="shared" si="144"/>
        <v>0</v>
      </c>
      <c r="W581" s="51" t="str">
        <f t="shared" si="145"/>
        <v>Inactive</v>
      </c>
      <c r="X581" s="44"/>
    </row>
    <row r="582" spans="1:24" ht="15" hidden="1" customHeight="1" x14ac:dyDescent="0.25">
      <c r="A582" s="42" t="e">
        <v>#VALUE!</v>
      </c>
      <c r="B582" s="45" t="s">
        <v>1239</v>
      </c>
      <c r="C582" s="45" t="s">
        <v>1240</v>
      </c>
      <c r="D582" s="142"/>
      <c r="E582" s="44">
        <f t="shared" si="139"/>
        <v>0</v>
      </c>
      <c r="F582" s="44">
        <f>SUMIFS(ProductionLines!$H:$H,ProductionLines!$C:$C,'Daily Pork Products Stocks'!$B582,ProductionLines!$K:$K,'Daily Pork Products Stocks'!$A582,ProductionLines!$E:$E,"&lt;&gt;Intake")</f>
        <v>0</v>
      </c>
      <c r="G582" s="57"/>
      <c r="H582" s="44">
        <f>SUMIFS(ProductionLines!$H:$H,ProductionLines!$C:$C,'Daily Pork Products Stocks'!$B582,ProductionLines!$K:$K,'Daily Pork Products Stocks'!$A582,ProductionLines!$E:$E,"Intake")</f>
        <v>0</v>
      </c>
      <c r="I582" s="148"/>
      <c r="J582" s="148"/>
      <c r="K582" s="148"/>
      <c r="L582" s="152"/>
      <c r="M582" s="44">
        <f>SUMIFS(TransfersEntries!$F:$F,TransfersEntries!$B:$B,$B582,TransfersEntries!$L:$L,"&gt;="&amp;'Daily Pork Products Stocks'!A582+0.25,TransfersEntries!$L:$L,"&lt;="&amp;'Daily Pork Products Stocks'!A582+1.25,TransfersEntries!$D:$D,"2055")</f>
        <v>0</v>
      </c>
      <c r="N582" s="44">
        <f>SUMIFS(TransfersEntries!$F:$F,TransfersEntries!$B:$B,INDEX(ItemTable!$A:$A,MATCH('Daily Pork Products Stocks'!B582,ItemTable!$B:$B,0)),TransfersEntries!$L:$L,"&gt;="&amp;'Daily Pork Products Stocks'!A582+0.25,TransfersEntries!$L:$L,"&lt;="&amp;'Daily Pork Products Stocks'!A582+1.25,TransfersEntries!$D:$D,"3535")</f>
        <v>0</v>
      </c>
      <c r="O582" s="44">
        <f>SUMIFS(TransfersEntries!$F:$F,TransfersEntries!$B:$B,INDEX(ItemTable!$A:$A,MATCH('Daily Pork Products Stocks'!B582,ItemTable!$B:$B,0)),TransfersEntries!$L:$L,"&gt;="&amp;'Daily Pork Products Stocks'!A582+0.25,TransfersEntries!$L:$L,"&lt;="&amp;'Daily Pork Products Stocks'!A582+1.25,TransfersEntries!$D:$D,"3600")</f>
        <v>0</v>
      </c>
      <c r="P582" s="44">
        <f t="shared" si="140"/>
        <v>0</v>
      </c>
      <c r="Q582" s="44">
        <f t="shared" si="141"/>
        <v>0</v>
      </c>
      <c r="R582" s="148"/>
      <c r="S582" s="148"/>
      <c r="T582" s="44">
        <f t="shared" si="147"/>
        <v>0</v>
      </c>
      <c r="U582" s="44">
        <f t="shared" si="143"/>
        <v>0</v>
      </c>
      <c r="V582" s="44">
        <f t="shared" si="144"/>
        <v>0</v>
      </c>
      <c r="W582" s="51" t="str">
        <f t="shared" si="145"/>
        <v>Inactive</v>
      </c>
      <c r="X582" s="44"/>
    </row>
    <row r="583" spans="1:24" ht="15" hidden="1" customHeight="1" x14ac:dyDescent="0.25">
      <c r="A583" s="128" t="e">
        <v>#VALUE!</v>
      </c>
      <c r="B583" s="129"/>
      <c r="C583" s="130" t="s">
        <v>1241</v>
      </c>
      <c r="D583" s="141">
        <v>1E-3</v>
      </c>
      <c r="E583" s="134">
        <f t="shared" si="139"/>
        <v>1E-3</v>
      </c>
      <c r="F583" s="134">
        <f>SUMIFS(ProductionLines!$H:$H,ProductionLines!$C:$C,'Daily Pork Products Stocks'!$B583,ProductionLines!$K:$K,'Daily Pork Products Stocks'!$A583,ProductionLines!$E:$E,"&lt;&gt;Intake")</f>
        <v>0</v>
      </c>
      <c r="G583" s="135"/>
      <c r="H583" s="134">
        <f>SUMIFS(ProductionLines!$H:$H,ProductionLines!$C:$C,'Daily Pork Products Stocks'!$B583,ProductionLines!$K:$K,'Daily Pork Products Stocks'!$A583,ProductionLines!$E:$E,"Intake")</f>
        <v>0</v>
      </c>
      <c r="I583" s="149"/>
      <c r="J583" s="149"/>
      <c r="K583" s="149"/>
      <c r="L583" s="153"/>
      <c r="M583" s="134">
        <f>SUMIFS(TransfersEntries!$F:$F,TransfersEntries!$B:$B,$B583,TransfersEntries!$L:$L,"&gt;="&amp;'Daily Pork Products Stocks'!A583+0.25,TransfersEntries!$L:$L,"&lt;="&amp;'Daily Pork Products Stocks'!A583+1.25,TransfersEntries!$D:$D,"2055")</f>
        <v>0</v>
      </c>
      <c r="N583" s="134">
        <f>SUMIFS(TransfersEntries!$F:$F,TransfersEntries!$B:$B,INDEX(ItemTable!$A:$A,MATCH('Daily Pork Products Stocks'!B583,ItemTable!$B:$B,0)),TransfersEntries!$L:$L,"&gt;="&amp;'Daily Pork Products Stocks'!A583+0.25,TransfersEntries!$L:$L,"&lt;="&amp;'Daily Pork Products Stocks'!A583+1.25,TransfersEntries!$D:$D,"3535")</f>
        <v>0</v>
      </c>
      <c r="O583" s="134">
        <f>SUMIFS(TransfersEntries!$F:$F,TransfersEntries!$B:$B,INDEX(ItemTable!$A:$A,MATCH('Daily Pork Products Stocks'!B583,ItemTable!$B:$B,0)),TransfersEntries!$L:$L,"&gt;="&amp;'Daily Pork Products Stocks'!A583+0.25,TransfersEntries!$L:$L,"&lt;="&amp;'Daily Pork Products Stocks'!A583+1.25,TransfersEntries!$D:$D,"3600")</f>
        <v>0</v>
      </c>
      <c r="P583" s="134">
        <f t="shared" si="140"/>
        <v>1E-3</v>
      </c>
      <c r="Q583" s="134">
        <f t="shared" si="141"/>
        <v>1E-3</v>
      </c>
      <c r="R583" s="149"/>
      <c r="S583" s="149"/>
      <c r="T583" s="134">
        <f>R583+S583+D583</f>
        <v>1E-3</v>
      </c>
      <c r="U583" s="134">
        <f t="shared" si="143"/>
        <v>0</v>
      </c>
      <c r="V583" s="134">
        <f t="shared" si="144"/>
        <v>0</v>
      </c>
      <c r="W583" s="51" t="str">
        <f t="shared" si="145"/>
        <v>Active</v>
      </c>
      <c r="X583" s="134"/>
    </row>
    <row r="584" spans="1:24" ht="15" hidden="1" customHeight="1" x14ac:dyDescent="0.25">
      <c r="A584" s="42" t="e">
        <v>#VALUE!</v>
      </c>
      <c r="B584" s="45" t="s">
        <v>1242</v>
      </c>
      <c r="C584" s="45" t="s">
        <v>1243</v>
      </c>
      <c r="D584" s="142"/>
      <c r="E584" s="44">
        <f t="shared" si="139"/>
        <v>0</v>
      </c>
      <c r="F584" s="44">
        <f>SUMIFS(ProductionLines!$H:$H,ProductionLines!$C:$C,'Daily Pork Products Stocks'!$B584,ProductionLines!$K:$K,'Daily Pork Products Stocks'!$A584,ProductionLines!$E:$E,"&lt;&gt;Intake")</f>
        <v>0</v>
      </c>
      <c r="G584" s="57"/>
      <c r="H584" s="44">
        <f>SUMIFS(ProductionLines!$H:$H,ProductionLines!$C:$C,'Daily Pork Products Stocks'!$B584,ProductionLines!$K:$K,'Daily Pork Products Stocks'!$A584,ProductionLines!$E:$E,"Intake")</f>
        <v>0</v>
      </c>
      <c r="I584" s="148"/>
      <c r="J584" s="148"/>
      <c r="K584" s="148"/>
      <c r="L584" s="152"/>
      <c r="M584" s="44">
        <f>SUMIFS(TransfersEntries!$F:$F,TransfersEntries!$B:$B,$B584,TransfersEntries!$L:$L,"&gt;="&amp;'Daily Pork Products Stocks'!A584+0.25,TransfersEntries!$L:$L,"&lt;="&amp;'Daily Pork Products Stocks'!A584+1.25,TransfersEntries!$D:$D,"2055")</f>
        <v>0</v>
      </c>
      <c r="N584" s="44">
        <f>SUMIFS(TransfersEntries!$F:$F,TransfersEntries!$B:$B,INDEX(ItemTable!$A:$A,MATCH('Daily Pork Products Stocks'!B584,ItemTable!$B:$B,0)),TransfersEntries!$L:$L,"&gt;="&amp;'Daily Pork Products Stocks'!A584+0.25,TransfersEntries!$L:$L,"&lt;="&amp;'Daily Pork Products Stocks'!A584+1.25,TransfersEntries!$D:$D,"3535")</f>
        <v>0</v>
      </c>
      <c r="O584" s="44">
        <f>SUMIFS(TransfersEntries!$F:$F,TransfersEntries!$B:$B,INDEX(ItemTable!$A:$A,MATCH('Daily Pork Products Stocks'!B584,ItemTable!$B:$B,0)),TransfersEntries!$L:$L,"&gt;="&amp;'Daily Pork Products Stocks'!A584+0.25,TransfersEntries!$L:$L,"&lt;="&amp;'Daily Pork Products Stocks'!A584+1.25,TransfersEntries!$D:$D,"3600")</f>
        <v>0</v>
      </c>
      <c r="P584" s="44">
        <f t="shared" si="140"/>
        <v>0</v>
      </c>
      <c r="Q584" s="44">
        <f t="shared" si="141"/>
        <v>0</v>
      </c>
      <c r="R584" s="148"/>
      <c r="S584" s="148"/>
      <c r="T584" s="44">
        <f t="shared" ref="T584:T595" si="148">R584+S584</f>
        <v>0</v>
      </c>
      <c r="U584" s="44">
        <f t="shared" si="143"/>
        <v>0</v>
      </c>
      <c r="V584" s="44">
        <f t="shared" si="144"/>
        <v>0</v>
      </c>
      <c r="W584" s="51" t="str">
        <f t="shared" si="145"/>
        <v>Inactive</v>
      </c>
      <c r="X584" s="44"/>
    </row>
    <row r="585" spans="1:24" ht="15" hidden="1" customHeight="1" x14ac:dyDescent="0.25">
      <c r="A585" s="42" t="e">
        <v>#VALUE!</v>
      </c>
      <c r="B585" s="45" t="s">
        <v>1244</v>
      </c>
      <c r="C585" s="45" t="s">
        <v>1245</v>
      </c>
      <c r="D585" s="142"/>
      <c r="E585" s="44">
        <f t="shared" si="139"/>
        <v>0</v>
      </c>
      <c r="F585" s="44">
        <f>SUMIFS(ProductionLines!$H:$H,ProductionLines!$C:$C,'Daily Pork Products Stocks'!$B585,ProductionLines!$K:$K,'Daily Pork Products Stocks'!$A585,ProductionLines!$E:$E,"&lt;&gt;Intake")</f>
        <v>0</v>
      </c>
      <c r="G585" s="57"/>
      <c r="H585" s="44">
        <f>SUMIFS(ProductionLines!$H:$H,ProductionLines!$C:$C,'Daily Pork Products Stocks'!$B585,ProductionLines!$K:$K,'Daily Pork Products Stocks'!$A585,ProductionLines!$E:$E,"Intake")</f>
        <v>0</v>
      </c>
      <c r="I585" s="148"/>
      <c r="J585" s="148"/>
      <c r="K585" s="148"/>
      <c r="L585" s="152"/>
      <c r="M585" s="44">
        <f>SUMIFS(TransfersEntries!$F:$F,TransfersEntries!$B:$B,$B585,TransfersEntries!$L:$L,"&gt;="&amp;'Daily Pork Products Stocks'!A585+0.25,TransfersEntries!$L:$L,"&lt;="&amp;'Daily Pork Products Stocks'!A585+1.25,TransfersEntries!$D:$D,"2055")</f>
        <v>0</v>
      </c>
      <c r="N585" s="44">
        <f>SUMIFS(TransfersEntries!$F:$F,TransfersEntries!$B:$B,INDEX(ItemTable!$A:$A,MATCH('Daily Pork Products Stocks'!B585,ItemTable!$B:$B,0)),TransfersEntries!$L:$L,"&gt;="&amp;'Daily Pork Products Stocks'!A585+0.25,TransfersEntries!$L:$L,"&lt;="&amp;'Daily Pork Products Stocks'!A585+1.25,TransfersEntries!$D:$D,"3535")</f>
        <v>0</v>
      </c>
      <c r="O585" s="44">
        <f>SUMIFS(TransfersEntries!$F:$F,TransfersEntries!$B:$B,INDEX(ItemTable!$A:$A,MATCH('Daily Pork Products Stocks'!B585,ItemTable!$B:$B,0)),TransfersEntries!$L:$L,"&gt;="&amp;'Daily Pork Products Stocks'!A585+0.25,TransfersEntries!$L:$L,"&lt;="&amp;'Daily Pork Products Stocks'!A585+1.25,TransfersEntries!$D:$D,"3600")</f>
        <v>0</v>
      </c>
      <c r="P585" s="44">
        <f t="shared" si="140"/>
        <v>0</v>
      </c>
      <c r="Q585" s="44">
        <f t="shared" si="141"/>
        <v>0</v>
      </c>
      <c r="R585" s="148"/>
      <c r="S585" s="148"/>
      <c r="T585" s="44">
        <f t="shared" si="148"/>
        <v>0</v>
      </c>
      <c r="U585" s="44">
        <f t="shared" si="143"/>
        <v>0</v>
      </c>
      <c r="V585" s="44">
        <f t="shared" si="144"/>
        <v>0</v>
      </c>
      <c r="W585" s="51" t="str">
        <f t="shared" si="145"/>
        <v>Inactive</v>
      </c>
      <c r="X585" s="44"/>
    </row>
    <row r="586" spans="1:24" ht="15" hidden="1" customHeight="1" x14ac:dyDescent="0.25">
      <c r="A586" s="42" t="e">
        <v>#VALUE!</v>
      </c>
      <c r="B586" s="45" t="s">
        <v>144</v>
      </c>
      <c r="C586" s="45" t="s">
        <v>1246</v>
      </c>
      <c r="D586" s="142"/>
      <c r="E586" s="44">
        <f t="shared" si="139"/>
        <v>0</v>
      </c>
      <c r="F586" s="44">
        <f>SUMIFS(ProductionLines!$H:$H,ProductionLines!$C:$C,'Daily Pork Products Stocks'!$B586,ProductionLines!$K:$K,'Daily Pork Products Stocks'!$A586,ProductionLines!$E:$E,"&lt;&gt;Intake")</f>
        <v>0</v>
      </c>
      <c r="G586" s="57"/>
      <c r="H586" s="44">
        <f>SUMIFS(ProductionLines!$H:$H,ProductionLines!$C:$C,'Daily Pork Products Stocks'!$B586,ProductionLines!$K:$K,'Daily Pork Products Stocks'!$A586,ProductionLines!$E:$E,"Intake")</f>
        <v>0</v>
      </c>
      <c r="I586" s="148"/>
      <c r="J586" s="148"/>
      <c r="K586" s="148"/>
      <c r="L586" s="152"/>
      <c r="M586" s="44">
        <f>SUMIFS(TransfersEntries!$F:$F,TransfersEntries!$B:$B,$B586,TransfersEntries!$L:$L,"&gt;="&amp;'Daily Pork Products Stocks'!A586+0.25,TransfersEntries!$L:$L,"&lt;="&amp;'Daily Pork Products Stocks'!A586+1.25,TransfersEntries!$D:$D,"2055")</f>
        <v>0</v>
      </c>
      <c r="N586" s="44">
        <f>SUMIFS(TransfersEntries!$F:$F,TransfersEntries!$B:$B,INDEX(ItemTable!$A:$A,MATCH('Daily Pork Products Stocks'!B586,ItemTable!$B:$B,0)),TransfersEntries!$L:$L,"&gt;="&amp;'Daily Pork Products Stocks'!A586+0.25,TransfersEntries!$L:$L,"&lt;="&amp;'Daily Pork Products Stocks'!A586+1.25,TransfersEntries!$D:$D,"3535")</f>
        <v>0</v>
      </c>
      <c r="O586" s="44">
        <f>SUMIFS(TransfersEntries!$F:$F,TransfersEntries!$B:$B,INDEX(ItemTable!$A:$A,MATCH('Daily Pork Products Stocks'!B586,ItemTable!$B:$B,0)),TransfersEntries!$L:$L,"&gt;="&amp;'Daily Pork Products Stocks'!A586+0.25,TransfersEntries!$L:$L,"&lt;="&amp;'Daily Pork Products Stocks'!A586+1.25,TransfersEntries!$D:$D,"3600")</f>
        <v>0</v>
      </c>
      <c r="P586" s="44">
        <f t="shared" si="140"/>
        <v>0</v>
      </c>
      <c r="Q586" s="44">
        <f t="shared" si="141"/>
        <v>0</v>
      </c>
      <c r="R586" s="148"/>
      <c r="S586" s="148"/>
      <c r="T586" s="44">
        <f t="shared" si="148"/>
        <v>0</v>
      </c>
      <c r="U586" s="44">
        <f t="shared" si="143"/>
        <v>0</v>
      </c>
      <c r="V586" s="44">
        <f t="shared" si="144"/>
        <v>0</v>
      </c>
      <c r="W586" s="51" t="str">
        <f t="shared" si="145"/>
        <v>Inactive</v>
      </c>
      <c r="X586" s="44"/>
    </row>
    <row r="587" spans="1:24" ht="15" hidden="1" customHeight="1" x14ac:dyDescent="0.25">
      <c r="A587" s="42" t="e">
        <v>#VALUE!</v>
      </c>
      <c r="B587" s="45" t="s">
        <v>1247</v>
      </c>
      <c r="C587" s="45" t="s">
        <v>1248</v>
      </c>
      <c r="D587" s="142"/>
      <c r="E587" s="44">
        <f t="shared" si="139"/>
        <v>0</v>
      </c>
      <c r="F587" s="44">
        <f>SUMIFS(ProductionLines!$H:$H,ProductionLines!$C:$C,'Daily Pork Products Stocks'!$B587,ProductionLines!$K:$K,'Daily Pork Products Stocks'!$A587,ProductionLines!$E:$E,"&lt;&gt;Intake")</f>
        <v>0</v>
      </c>
      <c r="G587" s="57"/>
      <c r="H587" s="44">
        <f>SUMIFS(ProductionLines!$H:$H,ProductionLines!$C:$C,'Daily Pork Products Stocks'!$B587,ProductionLines!$K:$K,'Daily Pork Products Stocks'!$A587,ProductionLines!$E:$E,"Intake")</f>
        <v>0</v>
      </c>
      <c r="I587" s="148"/>
      <c r="J587" s="148"/>
      <c r="K587" s="148"/>
      <c r="L587" s="152"/>
      <c r="M587" s="44">
        <f>SUMIFS(TransfersEntries!$F:$F,TransfersEntries!$B:$B,$B587,TransfersEntries!$L:$L,"&gt;="&amp;'Daily Pork Products Stocks'!A587+0.25,TransfersEntries!$L:$L,"&lt;="&amp;'Daily Pork Products Stocks'!A587+1.25,TransfersEntries!$D:$D,"2055")</f>
        <v>0</v>
      </c>
      <c r="N587" s="44">
        <f>SUMIFS(TransfersEntries!$F:$F,TransfersEntries!$B:$B,INDEX(ItemTable!$A:$A,MATCH('Daily Pork Products Stocks'!B587,ItemTable!$B:$B,0)),TransfersEntries!$L:$L,"&gt;="&amp;'Daily Pork Products Stocks'!A587+0.25,TransfersEntries!$L:$L,"&lt;="&amp;'Daily Pork Products Stocks'!A587+1.25,TransfersEntries!$D:$D,"3535")</f>
        <v>0</v>
      </c>
      <c r="O587" s="44">
        <f>SUMIFS(TransfersEntries!$F:$F,TransfersEntries!$B:$B,INDEX(ItemTable!$A:$A,MATCH('Daily Pork Products Stocks'!B587,ItemTable!$B:$B,0)),TransfersEntries!$L:$L,"&gt;="&amp;'Daily Pork Products Stocks'!A587+0.25,TransfersEntries!$L:$L,"&lt;="&amp;'Daily Pork Products Stocks'!A587+1.25,TransfersEntries!$D:$D,"3600")</f>
        <v>0</v>
      </c>
      <c r="P587" s="44">
        <f t="shared" si="140"/>
        <v>0</v>
      </c>
      <c r="Q587" s="44">
        <f t="shared" si="141"/>
        <v>0</v>
      </c>
      <c r="R587" s="148"/>
      <c r="S587" s="148"/>
      <c r="T587" s="44">
        <f t="shared" si="148"/>
        <v>0</v>
      </c>
      <c r="U587" s="44">
        <f t="shared" si="143"/>
        <v>0</v>
      </c>
      <c r="V587" s="44">
        <f t="shared" si="144"/>
        <v>0</v>
      </c>
      <c r="W587" s="51" t="str">
        <f t="shared" si="145"/>
        <v>Inactive</v>
      </c>
      <c r="X587" s="44"/>
    </row>
    <row r="588" spans="1:24" ht="15" hidden="1" customHeight="1" x14ac:dyDescent="0.25">
      <c r="A588" s="42" t="e">
        <v>#VALUE!</v>
      </c>
      <c r="B588" s="45" t="s">
        <v>1249</v>
      </c>
      <c r="C588" s="45" t="s">
        <v>1250</v>
      </c>
      <c r="D588" s="142"/>
      <c r="E588" s="44">
        <f t="shared" si="139"/>
        <v>0</v>
      </c>
      <c r="F588" s="44">
        <f>SUMIFS(ProductionLines!$H:$H,ProductionLines!$C:$C,'Daily Pork Products Stocks'!$B588,ProductionLines!$K:$K,'Daily Pork Products Stocks'!$A588,ProductionLines!$E:$E,"&lt;&gt;Intake")</f>
        <v>0</v>
      </c>
      <c r="G588" s="57"/>
      <c r="H588" s="44">
        <f>SUMIFS(ProductionLines!$H:$H,ProductionLines!$C:$C,'Daily Pork Products Stocks'!$B588,ProductionLines!$K:$K,'Daily Pork Products Stocks'!$A588,ProductionLines!$E:$E,"Intake")</f>
        <v>0</v>
      </c>
      <c r="I588" s="148"/>
      <c r="J588" s="148"/>
      <c r="K588" s="148"/>
      <c r="L588" s="152"/>
      <c r="M588" s="44">
        <f>SUMIFS(TransfersEntries!$F:$F,TransfersEntries!$B:$B,$B588,TransfersEntries!$L:$L,"&gt;="&amp;'Daily Pork Products Stocks'!A588+0.25,TransfersEntries!$L:$L,"&lt;="&amp;'Daily Pork Products Stocks'!A588+1.25,TransfersEntries!$D:$D,"2055")</f>
        <v>0</v>
      </c>
      <c r="N588" s="44">
        <f>SUMIFS(TransfersEntries!$F:$F,TransfersEntries!$B:$B,INDEX(ItemTable!$A:$A,MATCH('Daily Pork Products Stocks'!B588,ItemTable!$B:$B,0)),TransfersEntries!$L:$L,"&gt;="&amp;'Daily Pork Products Stocks'!A588+0.25,TransfersEntries!$L:$L,"&lt;="&amp;'Daily Pork Products Stocks'!A588+1.25,TransfersEntries!$D:$D,"3535")</f>
        <v>0</v>
      </c>
      <c r="O588" s="44">
        <f>SUMIFS(TransfersEntries!$F:$F,TransfersEntries!$B:$B,INDEX(ItemTable!$A:$A,MATCH('Daily Pork Products Stocks'!B588,ItemTable!$B:$B,0)),TransfersEntries!$L:$L,"&gt;="&amp;'Daily Pork Products Stocks'!A588+0.25,TransfersEntries!$L:$L,"&lt;="&amp;'Daily Pork Products Stocks'!A588+1.25,TransfersEntries!$D:$D,"3600")</f>
        <v>0</v>
      </c>
      <c r="P588" s="44">
        <f t="shared" si="140"/>
        <v>0</v>
      </c>
      <c r="Q588" s="44">
        <f t="shared" si="141"/>
        <v>0</v>
      </c>
      <c r="R588" s="148"/>
      <c r="S588" s="148"/>
      <c r="T588" s="44">
        <f t="shared" si="148"/>
        <v>0</v>
      </c>
      <c r="U588" s="44">
        <f t="shared" si="143"/>
        <v>0</v>
      </c>
      <c r="V588" s="44">
        <f t="shared" si="144"/>
        <v>0</v>
      </c>
      <c r="W588" s="51" t="str">
        <f t="shared" si="145"/>
        <v>Inactive</v>
      </c>
      <c r="X588" s="44"/>
    </row>
    <row r="589" spans="1:24" ht="15" hidden="1" customHeight="1" x14ac:dyDescent="0.25">
      <c r="A589" s="42" t="e">
        <v>#VALUE!</v>
      </c>
      <c r="B589" s="45" t="s">
        <v>1251</v>
      </c>
      <c r="C589" s="45" t="s">
        <v>1252</v>
      </c>
      <c r="D589" s="142"/>
      <c r="E589" s="44">
        <f t="shared" si="139"/>
        <v>0</v>
      </c>
      <c r="F589" s="44">
        <f>SUMIFS(ProductionLines!$H:$H,ProductionLines!$C:$C,'Daily Pork Products Stocks'!$B589,ProductionLines!$K:$K,'Daily Pork Products Stocks'!$A589,ProductionLines!$E:$E,"&lt;&gt;Intake")</f>
        <v>0</v>
      </c>
      <c r="G589" s="57"/>
      <c r="H589" s="44">
        <f>SUMIFS(ProductionLines!$H:$H,ProductionLines!$C:$C,'Daily Pork Products Stocks'!$B589,ProductionLines!$K:$K,'Daily Pork Products Stocks'!$A589,ProductionLines!$E:$E,"Intake")</f>
        <v>0</v>
      </c>
      <c r="I589" s="148"/>
      <c r="J589" s="148"/>
      <c r="K589" s="148"/>
      <c r="L589" s="152"/>
      <c r="M589" s="44">
        <f>SUMIFS(TransfersEntries!$F:$F,TransfersEntries!$B:$B,$B589,TransfersEntries!$L:$L,"&gt;="&amp;'Daily Pork Products Stocks'!A589+0.25,TransfersEntries!$L:$L,"&lt;="&amp;'Daily Pork Products Stocks'!A589+1.25,TransfersEntries!$D:$D,"2055")</f>
        <v>0</v>
      </c>
      <c r="N589" s="44">
        <f>SUMIFS(TransfersEntries!$F:$F,TransfersEntries!$B:$B,INDEX(ItemTable!$A:$A,MATCH('Daily Pork Products Stocks'!B589,ItemTable!$B:$B,0)),TransfersEntries!$L:$L,"&gt;="&amp;'Daily Pork Products Stocks'!A589+0.25,TransfersEntries!$L:$L,"&lt;="&amp;'Daily Pork Products Stocks'!A589+1.25,TransfersEntries!$D:$D,"3535")</f>
        <v>0</v>
      </c>
      <c r="O589" s="44">
        <f>SUMIFS(TransfersEntries!$F:$F,TransfersEntries!$B:$B,INDEX(ItemTable!$A:$A,MATCH('Daily Pork Products Stocks'!B589,ItemTable!$B:$B,0)),TransfersEntries!$L:$L,"&gt;="&amp;'Daily Pork Products Stocks'!A589+0.25,TransfersEntries!$L:$L,"&lt;="&amp;'Daily Pork Products Stocks'!A589+1.25,TransfersEntries!$D:$D,"3600")</f>
        <v>0</v>
      </c>
      <c r="P589" s="44">
        <f t="shared" si="140"/>
        <v>0</v>
      </c>
      <c r="Q589" s="44">
        <f t="shared" si="141"/>
        <v>0</v>
      </c>
      <c r="R589" s="148"/>
      <c r="S589" s="148"/>
      <c r="T589" s="44">
        <f t="shared" si="148"/>
        <v>0</v>
      </c>
      <c r="U589" s="44">
        <f t="shared" si="143"/>
        <v>0</v>
      </c>
      <c r="V589" s="44">
        <f t="shared" si="144"/>
        <v>0</v>
      </c>
      <c r="W589" s="51" t="str">
        <f t="shared" si="145"/>
        <v>Inactive</v>
      </c>
      <c r="X589" s="44"/>
    </row>
    <row r="590" spans="1:24" ht="15" hidden="1" customHeight="1" x14ac:dyDescent="0.25">
      <c r="A590" s="42" t="e">
        <v>#VALUE!</v>
      </c>
      <c r="B590" s="45" t="s">
        <v>1253</v>
      </c>
      <c r="C590" s="45" t="s">
        <v>1254</v>
      </c>
      <c r="D590" s="142"/>
      <c r="E590" s="44">
        <f t="shared" si="139"/>
        <v>0</v>
      </c>
      <c r="F590" s="44">
        <f>SUMIFS(ProductionLines!$H:$H,ProductionLines!$C:$C,'Daily Pork Products Stocks'!$B590,ProductionLines!$K:$K,'Daily Pork Products Stocks'!$A590,ProductionLines!$E:$E,"&lt;&gt;Intake")</f>
        <v>0</v>
      </c>
      <c r="G590" s="57"/>
      <c r="H590" s="44">
        <f>SUMIFS(ProductionLines!$H:$H,ProductionLines!$C:$C,'Daily Pork Products Stocks'!$B590,ProductionLines!$K:$K,'Daily Pork Products Stocks'!$A590,ProductionLines!$E:$E,"Intake")</f>
        <v>0</v>
      </c>
      <c r="I590" s="148"/>
      <c r="J590" s="148"/>
      <c r="K590" s="148"/>
      <c r="L590" s="152"/>
      <c r="M590" s="44">
        <f>SUMIFS(TransfersEntries!$F:$F,TransfersEntries!$B:$B,$B590,TransfersEntries!$L:$L,"&gt;="&amp;'Daily Pork Products Stocks'!A590+0.25,TransfersEntries!$L:$L,"&lt;="&amp;'Daily Pork Products Stocks'!A590+1.25,TransfersEntries!$D:$D,"2055")</f>
        <v>0</v>
      </c>
      <c r="N590" s="44">
        <f>SUMIFS(TransfersEntries!$F:$F,TransfersEntries!$B:$B,INDEX(ItemTable!$A:$A,MATCH('Daily Pork Products Stocks'!B590,ItemTable!$B:$B,0)),TransfersEntries!$L:$L,"&gt;="&amp;'Daily Pork Products Stocks'!A590+0.25,TransfersEntries!$L:$L,"&lt;="&amp;'Daily Pork Products Stocks'!A590+1.25,TransfersEntries!$D:$D,"3535")</f>
        <v>0</v>
      </c>
      <c r="O590" s="44">
        <f>SUMIFS(TransfersEntries!$F:$F,TransfersEntries!$B:$B,INDEX(ItemTable!$A:$A,MATCH('Daily Pork Products Stocks'!B590,ItemTable!$B:$B,0)),TransfersEntries!$L:$L,"&gt;="&amp;'Daily Pork Products Stocks'!A590+0.25,TransfersEntries!$L:$L,"&lt;="&amp;'Daily Pork Products Stocks'!A590+1.25,TransfersEntries!$D:$D,"3600")</f>
        <v>0</v>
      </c>
      <c r="P590" s="44">
        <f t="shared" si="140"/>
        <v>0</v>
      </c>
      <c r="Q590" s="44">
        <f t="shared" si="141"/>
        <v>0</v>
      </c>
      <c r="R590" s="148"/>
      <c r="S590" s="148"/>
      <c r="T590" s="44">
        <f t="shared" si="148"/>
        <v>0</v>
      </c>
      <c r="U590" s="44">
        <f t="shared" si="143"/>
        <v>0</v>
      </c>
      <c r="V590" s="44">
        <f t="shared" si="144"/>
        <v>0</v>
      </c>
      <c r="W590" s="51" t="str">
        <f t="shared" si="145"/>
        <v>Inactive</v>
      </c>
      <c r="X590" s="44"/>
    </row>
    <row r="591" spans="1:24" ht="15" hidden="1" customHeight="1" x14ac:dyDescent="0.25">
      <c r="A591" s="42" t="e">
        <v>#VALUE!</v>
      </c>
      <c r="B591" s="45" t="s">
        <v>1255</v>
      </c>
      <c r="C591" s="45" t="s">
        <v>1256</v>
      </c>
      <c r="D591" s="142"/>
      <c r="E591" s="44">
        <f t="shared" si="139"/>
        <v>0</v>
      </c>
      <c r="F591" s="44">
        <f>SUMIFS(ProductionLines!$H:$H,ProductionLines!$C:$C,'Daily Pork Products Stocks'!$B591,ProductionLines!$K:$K,'Daily Pork Products Stocks'!$A591,ProductionLines!$E:$E,"&lt;&gt;Intake")</f>
        <v>0</v>
      </c>
      <c r="G591" s="57"/>
      <c r="H591" s="44">
        <f>SUMIFS(ProductionLines!$H:$H,ProductionLines!$C:$C,'Daily Pork Products Stocks'!$B591,ProductionLines!$K:$K,'Daily Pork Products Stocks'!$A591,ProductionLines!$E:$E,"Intake")</f>
        <v>0</v>
      </c>
      <c r="I591" s="148"/>
      <c r="J591" s="148"/>
      <c r="K591" s="148"/>
      <c r="L591" s="152"/>
      <c r="M591" s="44">
        <f>SUMIFS(TransfersEntries!$F:$F,TransfersEntries!$B:$B,$B591,TransfersEntries!$L:$L,"&gt;="&amp;'Daily Pork Products Stocks'!A591+0.25,TransfersEntries!$L:$L,"&lt;="&amp;'Daily Pork Products Stocks'!A591+1.25,TransfersEntries!$D:$D,"2055")</f>
        <v>0</v>
      </c>
      <c r="N591" s="44">
        <f>SUMIFS(TransfersEntries!$F:$F,TransfersEntries!$B:$B,INDEX(ItemTable!$A:$A,MATCH('Daily Pork Products Stocks'!B591,ItemTable!$B:$B,0)),TransfersEntries!$L:$L,"&gt;="&amp;'Daily Pork Products Stocks'!A591+0.25,TransfersEntries!$L:$L,"&lt;="&amp;'Daily Pork Products Stocks'!A591+1.25,TransfersEntries!$D:$D,"3535")</f>
        <v>0</v>
      </c>
      <c r="O591" s="44">
        <f>SUMIFS(TransfersEntries!$F:$F,TransfersEntries!$B:$B,INDEX(ItemTable!$A:$A,MATCH('Daily Pork Products Stocks'!B591,ItemTable!$B:$B,0)),TransfersEntries!$L:$L,"&gt;="&amp;'Daily Pork Products Stocks'!A591+0.25,TransfersEntries!$L:$L,"&lt;="&amp;'Daily Pork Products Stocks'!A591+1.25,TransfersEntries!$D:$D,"3600")</f>
        <v>0</v>
      </c>
      <c r="P591" s="44">
        <f t="shared" si="140"/>
        <v>0</v>
      </c>
      <c r="Q591" s="44">
        <f t="shared" si="141"/>
        <v>0</v>
      </c>
      <c r="R591" s="148"/>
      <c r="S591" s="148"/>
      <c r="T591" s="44">
        <f t="shared" si="148"/>
        <v>0</v>
      </c>
      <c r="U591" s="44">
        <f t="shared" si="143"/>
        <v>0</v>
      </c>
      <c r="V591" s="44">
        <f t="shared" si="144"/>
        <v>0</v>
      </c>
      <c r="W591" s="51" t="str">
        <f t="shared" si="145"/>
        <v>Inactive</v>
      </c>
      <c r="X591" s="44"/>
    </row>
    <row r="592" spans="1:24" ht="15" hidden="1" customHeight="1" x14ac:dyDescent="0.25">
      <c r="A592" s="42" t="e">
        <v>#VALUE!</v>
      </c>
      <c r="B592" s="45" t="s">
        <v>1257</v>
      </c>
      <c r="C592" s="45" t="s">
        <v>1258</v>
      </c>
      <c r="D592" s="142"/>
      <c r="E592" s="44">
        <f t="shared" si="139"/>
        <v>0</v>
      </c>
      <c r="F592" s="44">
        <f>SUMIFS(ProductionLines!$H:$H,ProductionLines!$C:$C,'Daily Pork Products Stocks'!$B592,ProductionLines!$K:$K,'Daily Pork Products Stocks'!$A592,ProductionLines!$E:$E,"&lt;&gt;Intake")</f>
        <v>0</v>
      </c>
      <c r="G592" s="57"/>
      <c r="H592" s="44">
        <f>SUMIFS(ProductionLines!$H:$H,ProductionLines!$C:$C,'Daily Pork Products Stocks'!$B592,ProductionLines!$K:$K,'Daily Pork Products Stocks'!$A592,ProductionLines!$E:$E,"Intake")</f>
        <v>0</v>
      </c>
      <c r="I592" s="148"/>
      <c r="J592" s="148"/>
      <c r="K592" s="148"/>
      <c r="L592" s="152"/>
      <c r="M592" s="44">
        <f>SUMIFS(TransfersEntries!$F:$F,TransfersEntries!$B:$B,$B592,TransfersEntries!$L:$L,"&gt;="&amp;'Daily Pork Products Stocks'!A592+0.25,TransfersEntries!$L:$L,"&lt;="&amp;'Daily Pork Products Stocks'!A592+1.25,TransfersEntries!$D:$D,"2055")</f>
        <v>0</v>
      </c>
      <c r="N592" s="44">
        <f>SUMIFS(TransfersEntries!$F:$F,TransfersEntries!$B:$B,INDEX(ItemTable!$A:$A,MATCH('Daily Pork Products Stocks'!B592,ItemTable!$B:$B,0)),TransfersEntries!$L:$L,"&gt;="&amp;'Daily Pork Products Stocks'!A592+0.25,TransfersEntries!$L:$L,"&lt;="&amp;'Daily Pork Products Stocks'!A592+1.25,TransfersEntries!$D:$D,"3535")</f>
        <v>0</v>
      </c>
      <c r="O592" s="44">
        <f>SUMIFS(TransfersEntries!$F:$F,TransfersEntries!$B:$B,INDEX(ItemTable!$A:$A,MATCH('Daily Pork Products Stocks'!B592,ItemTable!$B:$B,0)),TransfersEntries!$L:$L,"&gt;="&amp;'Daily Pork Products Stocks'!A592+0.25,TransfersEntries!$L:$L,"&lt;="&amp;'Daily Pork Products Stocks'!A592+1.25,TransfersEntries!$D:$D,"3600")</f>
        <v>0</v>
      </c>
      <c r="P592" s="44">
        <f t="shared" si="140"/>
        <v>0</v>
      </c>
      <c r="Q592" s="44">
        <f t="shared" si="141"/>
        <v>0</v>
      </c>
      <c r="R592" s="148"/>
      <c r="S592" s="148"/>
      <c r="T592" s="44">
        <f t="shared" si="148"/>
        <v>0</v>
      </c>
      <c r="U592" s="44">
        <f t="shared" si="143"/>
        <v>0</v>
      </c>
      <c r="V592" s="44">
        <f t="shared" si="144"/>
        <v>0</v>
      </c>
      <c r="W592" s="51" t="str">
        <f t="shared" si="145"/>
        <v>Inactive</v>
      </c>
      <c r="X592" s="44"/>
    </row>
    <row r="593" spans="1:24" ht="15" hidden="1" customHeight="1" x14ac:dyDescent="0.25">
      <c r="A593" s="42" t="e">
        <v>#VALUE!</v>
      </c>
      <c r="B593" s="45" t="s">
        <v>174</v>
      </c>
      <c r="C593" s="45" t="s">
        <v>1259</v>
      </c>
      <c r="D593" s="142"/>
      <c r="E593" s="44">
        <f t="shared" si="139"/>
        <v>0</v>
      </c>
      <c r="F593" s="44">
        <f>SUMIFS(ProductionLines!$H:$H,ProductionLines!$C:$C,'Daily Pork Products Stocks'!$B593,ProductionLines!$K:$K,'Daily Pork Products Stocks'!$A593,ProductionLines!$E:$E,"&lt;&gt;Intake")</f>
        <v>0</v>
      </c>
      <c r="G593" s="57"/>
      <c r="H593" s="44">
        <f>SUMIFS(ProductionLines!$H:$H,ProductionLines!$C:$C,'Daily Pork Products Stocks'!$B593,ProductionLines!$K:$K,'Daily Pork Products Stocks'!$A593,ProductionLines!$E:$E,"Intake")</f>
        <v>0</v>
      </c>
      <c r="I593" s="148"/>
      <c r="J593" s="148"/>
      <c r="K593" s="148"/>
      <c r="L593" s="152"/>
      <c r="M593" s="44">
        <f>SUMIFS(TransfersEntries!$F:$F,TransfersEntries!$B:$B,$B593,TransfersEntries!$L:$L,"&gt;="&amp;'Daily Pork Products Stocks'!A593+0.25,TransfersEntries!$L:$L,"&lt;="&amp;'Daily Pork Products Stocks'!A593+1.25,TransfersEntries!$D:$D,"2055")</f>
        <v>0</v>
      </c>
      <c r="N593" s="44">
        <f>SUMIFS(TransfersEntries!$F:$F,TransfersEntries!$B:$B,INDEX(ItemTable!$A:$A,MATCH('Daily Pork Products Stocks'!B593,ItemTable!$B:$B,0)),TransfersEntries!$L:$L,"&gt;="&amp;'Daily Pork Products Stocks'!A593+0.25,TransfersEntries!$L:$L,"&lt;="&amp;'Daily Pork Products Stocks'!A593+1.25,TransfersEntries!$D:$D,"3535")</f>
        <v>0</v>
      </c>
      <c r="O593" s="44">
        <f>SUMIFS(TransfersEntries!$F:$F,TransfersEntries!$B:$B,INDEX(ItemTable!$A:$A,MATCH('Daily Pork Products Stocks'!B593,ItemTable!$B:$B,0)),TransfersEntries!$L:$L,"&gt;="&amp;'Daily Pork Products Stocks'!A593+0.25,TransfersEntries!$L:$L,"&lt;="&amp;'Daily Pork Products Stocks'!A593+1.25,TransfersEntries!$D:$D,"3600")</f>
        <v>0</v>
      </c>
      <c r="P593" s="44">
        <f t="shared" si="140"/>
        <v>0</v>
      </c>
      <c r="Q593" s="44">
        <f t="shared" si="141"/>
        <v>0</v>
      </c>
      <c r="R593" s="148"/>
      <c r="S593" s="148"/>
      <c r="T593" s="44">
        <f t="shared" si="148"/>
        <v>0</v>
      </c>
      <c r="U593" s="44">
        <f t="shared" si="143"/>
        <v>0</v>
      </c>
      <c r="V593" s="44">
        <f t="shared" si="144"/>
        <v>0</v>
      </c>
      <c r="W593" s="51" t="str">
        <f t="shared" si="145"/>
        <v>Inactive</v>
      </c>
      <c r="X593" s="44"/>
    </row>
    <row r="594" spans="1:24" ht="15" hidden="1" customHeight="1" x14ac:dyDescent="0.25">
      <c r="A594" s="42" t="e">
        <v>#VALUE!</v>
      </c>
      <c r="B594" s="45" t="s">
        <v>1260</v>
      </c>
      <c r="C594" s="45" t="s">
        <v>1261</v>
      </c>
      <c r="D594" s="142"/>
      <c r="E594" s="44">
        <f t="shared" si="139"/>
        <v>0</v>
      </c>
      <c r="F594" s="44">
        <f>SUMIFS(ProductionLines!$H:$H,ProductionLines!$C:$C,'Daily Pork Products Stocks'!$B594,ProductionLines!$K:$K,'Daily Pork Products Stocks'!$A594,ProductionLines!$E:$E,"&lt;&gt;Intake")</f>
        <v>0</v>
      </c>
      <c r="G594" s="57"/>
      <c r="H594" s="44">
        <f>SUMIFS(ProductionLines!$H:$H,ProductionLines!$C:$C,'Daily Pork Products Stocks'!$B594,ProductionLines!$K:$K,'Daily Pork Products Stocks'!$A594,ProductionLines!$E:$E,"Intake")</f>
        <v>0</v>
      </c>
      <c r="I594" s="148"/>
      <c r="J594" s="148"/>
      <c r="K594" s="148"/>
      <c r="L594" s="152"/>
      <c r="M594" s="44">
        <f>SUMIFS(TransfersEntries!$F:$F,TransfersEntries!$B:$B,$B594,TransfersEntries!$L:$L,"&gt;="&amp;'Daily Pork Products Stocks'!A594+0.25,TransfersEntries!$L:$L,"&lt;="&amp;'Daily Pork Products Stocks'!A594+1.25,TransfersEntries!$D:$D,"2055")</f>
        <v>0</v>
      </c>
      <c r="N594" s="44">
        <f>SUMIFS(TransfersEntries!$F:$F,TransfersEntries!$B:$B,INDEX(ItemTable!$A:$A,MATCH('Daily Pork Products Stocks'!B594,ItemTable!$B:$B,0)),TransfersEntries!$L:$L,"&gt;="&amp;'Daily Pork Products Stocks'!A594+0.25,TransfersEntries!$L:$L,"&lt;="&amp;'Daily Pork Products Stocks'!A594+1.25,TransfersEntries!$D:$D,"3535")</f>
        <v>0</v>
      </c>
      <c r="O594" s="44">
        <f>SUMIFS(TransfersEntries!$F:$F,TransfersEntries!$B:$B,INDEX(ItemTable!$A:$A,MATCH('Daily Pork Products Stocks'!B594,ItemTable!$B:$B,0)),TransfersEntries!$L:$L,"&gt;="&amp;'Daily Pork Products Stocks'!A594+0.25,TransfersEntries!$L:$L,"&lt;="&amp;'Daily Pork Products Stocks'!A594+1.25,TransfersEntries!$D:$D,"3600")</f>
        <v>0</v>
      </c>
      <c r="P594" s="44">
        <f t="shared" si="140"/>
        <v>0</v>
      </c>
      <c r="Q594" s="44">
        <f t="shared" si="141"/>
        <v>0</v>
      </c>
      <c r="R594" s="148"/>
      <c r="S594" s="148"/>
      <c r="T594" s="44">
        <f t="shared" si="148"/>
        <v>0</v>
      </c>
      <c r="U594" s="44">
        <f t="shared" si="143"/>
        <v>0</v>
      </c>
      <c r="V594" s="44">
        <f t="shared" si="144"/>
        <v>0</v>
      </c>
      <c r="W594" s="51" t="str">
        <f t="shared" si="145"/>
        <v>Inactive</v>
      </c>
      <c r="X594" s="44"/>
    </row>
    <row r="595" spans="1:24" ht="15" hidden="1" customHeight="1" x14ac:dyDescent="0.25">
      <c r="A595" s="42" t="e">
        <v>#VALUE!</v>
      </c>
      <c r="B595" s="45" t="s">
        <v>1262</v>
      </c>
      <c r="C595" s="45" t="s">
        <v>1263</v>
      </c>
      <c r="D595" s="142"/>
      <c r="E595" s="44">
        <f t="shared" si="139"/>
        <v>0</v>
      </c>
      <c r="F595" s="44">
        <f>SUMIFS(ProductionLines!$H:$H,ProductionLines!$C:$C,'Daily Pork Products Stocks'!$B595,ProductionLines!$K:$K,'Daily Pork Products Stocks'!$A595,ProductionLines!$E:$E,"&lt;&gt;Intake")</f>
        <v>0</v>
      </c>
      <c r="G595" s="57"/>
      <c r="H595" s="44">
        <f>SUMIFS(ProductionLines!$H:$H,ProductionLines!$C:$C,'Daily Pork Products Stocks'!$B595,ProductionLines!$K:$K,'Daily Pork Products Stocks'!$A595,ProductionLines!$E:$E,"Intake")</f>
        <v>0</v>
      </c>
      <c r="I595" s="148"/>
      <c r="J595" s="148"/>
      <c r="K595" s="148"/>
      <c r="L595" s="152"/>
      <c r="M595" s="44">
        <f>SUMIFS(TransfersEntries!$F:$F,TransfersEntries!$B:$B,$B595,TransfersEntries!$L:$L,"&gt;="&amp;'Daily Pork Products Stocks'!A595+0.25,TransfersEntries!$L:$L,"&lt;="&amp;'Daily Pork Products Stocks'!A595+1.25,TransfersEntries!$D:$D,"2055")</f>
        <v>0</v>
      </c>
      <c r="N595" s="44">
        <f>SUMIFS(TransfersEntries!$F:$F,TransfersEntries!$B:$B,INDEX(ItemTable!$A:$A,MATCH('Daily Pork Products Stocks'!B595,ItemTable!$B:$B,0)),TransfersEntries!$L:$L,"&gt;="&amp;'Daily Pork Products Stocks'!A595+0.25,TransfersEntries!$L:$L,"&lt;="&amp;'Daily Pork Products Stocks'!A595+1.25,TransfersEntries!$D:$D,"3535")</f>
        <v>0</v>
      </c>
      <c r="O595" s="44">
        <f>SUMIFS(TransfersEntries!$F:$F,TransfersEntries!$B:$B,INDEX(ItemTable!$A:$A,MATCH('Daily Pork Products Stocks'!B595,ItemTable!$B:$B,0)),TransfersEntries!$L:$L,"&gt;="&amp;'Daily Pork Products Stocks'!A595+0.25,TransfersEntries!$L:$L,"&lt;="&amp;'Daily Pork Products Stocks'!A595+1.25,TransfersEntries!$D:$D,"3600")</f>
        <v>0</v>
      </c>
      <c r="P595" s="44">
        <f t="shared" si="140"/>
        <v>0</v>
      </c>
      <c r="Q595" s="44">
        <f t="shared" si="141"/>
        <v>0</v>
      </c>
      <c r="R595" s="148"/>
      <c r="S595" s="148"/>
      <c r="T595" s="44">
        <f t="shared" si="148"/>
        <v>0</v>
      </c>
      <c r="U595" s="44">
        <f t="shared" si="143"/>
        <v>0</v>
      </c>
      <c r="V595" s="44">
        <f t="shared" si="144"/>
        <v>0</v>
      </c>
      <c r="W595" s="51" t="str">
        <f t="shared" si="145"/>
        <v>Inactive</v>
      </c>
      <c r="X595" s="44"/>
    </row>
    <row r="596" spans="1:24" ht="15" hidden="1" customHeight="1" x14ac:dyDescent="0.25">
      <c r="A596" s="128" t="e">
        <v>#VALUE!</v>
      </c>
      <c r="B596" s="129"/>
      <c r="C596" s="130" t="s">
        <v>1540</v>
      </c>
      <c r="D596" s="141">
        <v>1E-3</v>
      </c>
      <c r="E596" s="134">
        <f t="shared" si="139"/>
        <v>1E-3</v>
      </c>
      <c r="F596" s="134">
        <f>SUMIFS(ProductionLines!$H:$H,ProductionLines!$C:$C,'Daily Pork Products Stocks'!$B596,ProductionLines!$K:$K,'Daily Pork Products Stocks'!$A596,ProductionLines!$E:$E,"&lt;&gt;Intake")</f>
        <v>0</v>
      </c>
      <c r="G596" s="135"/>
      <c r="H596" s="134">
        <f>SUMIFS(ProductionLines!$H:$H,ProductionLines!$C:$C,'Daily Pork Products Stocks'!$B596,ProductionLines!$K:$K,'Daily Pork Products Stocks'!$A596,ProductionLines!$E:$E,"Intake")</f>
        <v>0</v>
      </c>
      <c r="I596" s="149"/>
      <c r="J596" s="149"/>
      <c r="K596" s="149"/>
      <c r="L596" s="153"/>
      <c r="M596" s="134">
        <f>SUMIFS(TransfersEntries!$F:$F,TransfersEntries!$B:$B,$B596,TransfersEntries!$L:$L,"&gt;="&amp;'Daily Pork Products Stocks'!A596+0.25,TransfersEntries!$L:$L,"&lt;="&amp;'Daily Pork Products Stocks'!A596+1.25,TransfersEntries!$D:$D,"2055")</f>
        <v>0</v>
      </c>
      <c r="N596" s="134">
        <f>SUMIFS(TransfersEntries!$F:$F,TransfersEntries!$B:$B,INDEX(ItemTable!$A:$A,MATCH('Daily Pork Products Stocks'!B596,ItemTable!$B:$B,0)),TransfersEntries!$L:$L,"&gt;="&amp;'Daily Pork Products Stocks'!A596+0.25,TransfersEntries!$L:$L,"&lt;="&amp;'Daily Pork Products Stocks'!A596+1.25,TransfersEntries!$D:$D,"3535")</f>
        <v>0</v>
      </c>
      <c r="O596" s="134">
        <f>SUMIFS(TransfersEntries!$F:$F,TransfersEntries!$B:$B,INDEX(ItemTable!$A:$A,MATCH('Daily Pork Products Stocks'!B596,ItemTable!$B:$B,0)),TransfersEntries!$L:$L,"&gt;="&amp;'Daily Pork Products Stocks'!A596+0.25,TransfersEntries!$L:$L,"&lt;="&amp;'Daily Pork Products Stocks'!A596+1.25,TransfersEntries!$D:$D,"3600")</f>
        <v>0</v>
      </c>
      <c r="P596" s="134">
        <f t="shared" si="140"/>
        <v>1E-3</v>
      </c>
      <c r="Q596" s="134">
        <f t="shared" si="141"/>
        <v>1E-3</v>
      </c>
      <c r="R596" s="149"/>
      <c r="S596" s="149"/>
      <c r="T596" s="134">
        <f>R596+S596+D596</f>
        <v>1E-3</v>
      </c>
      <c r="U596" s="134">
        <f t="shared" si="143"/>
        <v>0</v>
      </c>
      <c r="V596" s="134">
        <f t="shared" si="144"/>
        <v>0</v>
      </c>
      <c r="W596" s="51" t="str">
        <f t="shared" si="145"/>
        <v>Active</v>
      </c>
      <c r="X596" s="134"/>
    </row>
    <row r="597" spans="1:24" ht="15" hidden="1" customHeight="1" x14ac:dyDescent="0.25">
      <c r="A597" s="42" t="e">
        <v>#VALUE!</v>
      </c>
      <c r="B597" s="47" t="s">
        <v>1265</v>
      </c>
      <c r="C597" s="47" t="s">
        <v>1266</v>
      </c>
      <c r="D597" s="142"/>
      <c r="E597" s="44">
        <f t="shared" si="139"/>
        <v>0</v>
      </c>
      <c r="F597" s="44">
        <f>SUMIFS(ProductionLines!$H:$H,ProductionLines!$C:$C,'Daily Pork Products Stocks'!$B597,ProductionLines!$K:$K,'Daily Pork Products Stocks'!$A597,ProductionLines!$E:$E,"&lt;&gt;Intake")</f>
        <v>0</v>
      </c>
      <c r="G597" s="57"/>
      <c r="H597" s="44">
        <f>SUMIFS(ProductionLines!$H:$H,ProductionLines!$C:$C,'Daily Pork Products Stocks'!$B597,ProductionLines!$K:$K,'Daily Pork Products Stocks'!$A597,ProductionLines!$E:$E,"Intake")</f>
        <v>0</v>
      </c>
      <c r="I597" s="148"/>
      <c r="J597" s="148"/>
      <c r="K597" s="148"/>
      <c r="L597" s="152"/>
      <c r="M597" s="44">
        <f>SUMIFS(TransfersEntries!$F:$F,TransfersEntries!$B:$B,$B597,TransfersEntries!$L:$L,"&gt;="&amp;'Daily Pork Products Stocks'!A597+0.25,TransfersEntries!$L:$L,"&lt;="&amp;'Daily Pork Products Stocks'!A597+1.25,TransfersEntries!$D:$D,"2055")</f>
        <v>0</v>
      </c>
      <c r="N597" s="44">
        <f>SUMIFS(TransfersEntries!$F:$F,TransfersEntries!$B:$B,INDEX(ItemTable!$A:$A,MATCH('Daily Pork Products Stocks'!B597,ItemTable!$B:$B,0)),TransfersEntries!$L:$L,"&gt;="&amp;'Daily Pork Products Stocks'!A597+0.25,TransfersEntries!$L:$L,"&lt;="&amp;'Daily Pork Products Stocks'!A597+1.25,TransfersEntries!$D:$D,"3535")</f>
        <v>0</v>
      </c>
      <c r="O597" s="44">
        <f>SUMIFS(TransfersEntries!$F:$F,TransfersEntries!$B:$B,INDEX(ItemTable!$A:$A,MATCH('Daily Pork Products Stocks'!B597,ItemTable!$B:$B,0)),TransfersEntries!$L:$L,"&gt;="&amp;'Daily Pork Products Stocks'!A597+0.25,TransfersEntries!$L:$L,"&lt;="&amp;'Daily Pork Products Stocks'!A597+1.25,TransfersEntries!$D:$D,"3600")</f>
        <v>0</v>
      </c>
      <c r="P597" s="44">
        <f t="shared" si="140"/>
        <v>0</v>
      </c>
      <c r="Q597" s="44">
        <f t="shared" si="141"/>
        <v>0</v>
      </c>
      <c r="R597" s="148"/>
      <c r="S597" s="148"/>
      <c r="T597" s="44">
        <f t="shared" ref="T597:T641" si="149">R597+S597</f>
        <v>0</v>
      </c>
      <c r="U597" s="44">
        <f t="shared" si="143"/>
        <v>0</v>
      </c>
      <c r="V597" s="44">
        <f t="shared" si="144"/>
        <v>0</v>
      </c>
      <c r="W597" s="51" t="str">
        <f t="shared" si="145"/>
        <v>Inactive</v>
      </c>
      <c r="X597" s="44"/>
    </row>
    <row r="598" spans="1:24" ht="15" hidden="1" customHeight="1" x14ac:dyDescent="0.25">
      <c r="A598" s="42" t="e">
        <v>#VALUE!</v>
      </c>
      <c r="B598" s="47" t="s">
        <v>1267</v>
      </c>
      <c r="C598" s="47" t="s">
        <v>1268</v>
      </c>
      <c r="D598" s="142"/>
      <c r="E598" s="44">
        <f t="shared" si="139"/>
        <v>0</v>
      </c>
      <c r="F598" s="44">
        <f>SUMIFS(ProductionLines!$H:$H,ProductionLines!$C:$C,'Daily Pork Products Stocks'!$B598,ProductionLines!$K:$K,'Daily Pork Products Stocks'!$A598,ProductionLines!$E:$E,"&lt;&gt;Intake")</f>
        <v>0</v>
      </c>
      <c r="G598" s="57"/>
      <c r="H598" s="44">
        <f>SUMIFS(ProductionLines!$H:$H,ProductionLines!$C:$C,'Daily Pork Products Stocks'!$B598,ProductionLines!$K:$K,'Daily Pork Products Stocks'!$A598,ProductionLines!$E:$E,"Intake")</f>
        <v>0</v>
      </c>
      <c r="I598" s="148"/>
      <c r="J598" s="148"/>
      <c r="K598" s="148"/>
      <c r="L598" s="152"/>
      <c r="M598" s="44">
        <f>SUMIFS(TransfersEntries!$F:$F,TransfersEntries!$B:$B,$B598,TransfersEntries!$L:$L,"&gt;="&amp;'Daily Pork Products Stocks'!A598+0.25,TransfersEntries!$L:$L,"&lt;="&amp;'Daily Pork Products Stocks'!A598+1.25,TransfersEntries!$D:$D,"2055")</f>
        <v>0</v>
      </c>
      <c r="N598" s="44">
        <f>SUMIFS(TransfersEntries!$F:$F,TransfersEntries!$B:$B,INDEX(ItemTable!$A:$A,MATCH('Daily Pork Products Stocks'!B598,ItemTable!$B:$B,0)),TransfersEntries!$L:$L,"&gt;="&amp;'Daily Pork Products Stocks'!A598+0.25,TransfersEntries!$L:$L,"&lt;="&amp;'Daily Pork Products Stocks'!A598+1.25,TransfersEntries!$D:$D,"3535")</f>
        <v>0</v>
      </c>
      <c r="O598" s="44">
        <f>SUMIFS(TransfersEntries!$F:$F,TransfersEntries!$B:$B,INDEX(ItemTable!$A:$A,MATCH('Daily Pork Products Stocks'!B598,ItemTable!$B:$B,0)),TransfersEntries!$L:$L,"&gt;="&amp;'Daily Pork Products Stocks'!A598+0.25,TransfersEntries!$L:$L,"&lt;="&amp;'Daily Pork Products Stocks'!A598+1.25,TransfersEntries!$D:$D,"3600")</f>
        <v>0</v>
      </c>
      <c r="P598" s="44">
        <f t="shared" si="140"/>
        <v>0</v>
      </c>
      <c r="Q598" s="44">
        <f t="shared" si="141"/>
        <v>0</v>
      </c>
      <c r="R598" s="148"/>
      <c r="S598" s="148"/>
      <c r="T598" s="44">
        <f t="shared" si="149"/>
        <v>0</v>
      </c>
      <c r="U598" s="44">
        <f t="shared" si="143"/>
        <v>0</v>
      </c>
      <c r="V598" s="44">
        <f t="shared" si="144"/>
        <v>0</v>
      </c>
      <c r="W598" s="51" t="str">
        <f t="shared" si="145"/>
        <v>Inactive</v>
      </c>
      <c r="X598" s="44"/>
    </row>
    <row r="599" spans="1:24" ht="15" hidden="1" customHeight="1" x14ac:dyDescent="0.25">
      <c r="A599" s="42" t="e">
        <v>#VALUE!</v>
      </c>
      <c r="B599" s="45" t="s">
        <v>1269</v>
      </c>
      <c r="C599" s="45" t="s">
        <v>1270</v>
      </c>
      <c r="D599" s="142"/>
      <c r="E599" s="44">
        <f t="shared" si="139"/>
        <v>0</v>
      </c>
      <c r="F599" s="44">
        <f>SUMIFS(ProductionLines!$H:$H,ProductionLines!$C:$C,'Daily Pork Products Stocks'!$B599,ProductionLines!$K:$K,'Daily Pork Products Stocks'!$A599,ProductionLines!$E:$E,"&lt;&gt;Intake")</f>
        <v>0</v>
      </c>
      <c r="G599" s="57"/>
      <c r="H599" s="44">
        <f>SUMIFS(ProductionLines!$H:$H,ProductionLines!$C:$C,'Daily Pork Products Stocks'!$B599,ProductionLines!$K:$K,'Daily Pork Products Stocks'!$A599,ProductionLines!$E:$E,"Intake")</f>
        <v>0</v>
      </c>
      <c r="I599" s="148"/>
      <c r="J599" s="148"/>
      <c r="K599" s="148"/>
      <c r="L599" s="152"/>
      <c r="M599" s="44">
        <f>SUMIFS(TransfersEntries!$F:$F,TransfersEntries!$B:$B,$B599,TransfersEntries!$L:$L,"&gt;="&amp;'Daily Pork Products Stocks'!A599+0.25,TransfersEntries!$L:$L,"&lt;="&amp;'Daily Pork Products Stocks'!A599+1.25,TransfersEntries!$D:$D,"2055")</f>
        <v>0</v>
      </c>
      <c r="N599" s="44">
        <f>SUMIFS(TransfersEntries!$F:$F,TransfersEntries!$B:$B,INDEX(ItemTable!$A:$A,MATCH('Daily Pork Products Stocks'!B599,ItemTable!$B:$B,0)),TransfersEntries!$L:$L,"&gt;="&amp;'Daily Pork Products Stocks'!A599+0.25,TransfersEntries!$L:$L,"&lt;="&amp;'Daily Pork Products Stocks'!A599+1.25,TransfersEntries!$D:$D,"3535")</f>
        <v>0</v>
      </c>
      <c r="O599" s="44">
        <f>SUMIFS(TransfersEntries!$F:$F,TransfersEntries!$B:$B,INDEX(ItemTable!$A:$A,MATCH('Daily Pork Products Stocks'!B599,ItemTable!$B:$B,0)),TransfersEntries!$L:$L,"&gt;="&amp;'Daily Pork Products Stocks'!A599+0.25,TransfersEntries!$L:$L,"&lt;="&amp;'Daily Pork Products Stocks'!A599+1.25,TransfersEntries!$D:$D,"3600")</f>
        <v>0</v>
      </c>
      <c r="P599" s="44">
        <f t="shared" si="140"/>
        <v>0</v>
      </c>
      <c r="Q599" s="44">
        <f t="shared" si="141"/>
        <v>0</v>
      </c>
      <c r="R599" s="148"/>
      <c r="S599" s="148"/>
      <c r="T599" s="44">
        <f t="shared" si="149"/>
        <v>0</v>
      </c>
      <c r="U599" s="44">
        <f t="shared" si="143"/>
        <v>0</v>
      </c>
      <c r="V599" s="44">
        <f t="shared" si="144"/>
        <v>0</v>
      </c>
      <c r="W599" s="51" t="str">
        <f t="shared" si="145"/>
        <v>Inactive</v>
      </c>
      <c r="X599" s="44"/>
    </row>
    <row r="600" spans="1:24" ht="15" hidden="1" customHeight="1" x14ac:dyDescent="0.25">
      <c r="A600" s="42" t="e">
        <v>#VALUE!</v>
      </c>
      <c r="B600" s="47" t="s">
        <v>100</v>
      </c>
      <c r="C600" s="47" t="s">
        <v>1271</v>
      </c>
      <c r="D600" s="142"/>
      <c r="E600" s="44">
        <f t="shared" ref="E600:E641" si="150">D600</f>
        <v>0</v>
      </c>
      <c r="F600" s="44">
        <f>SUMIFS(ProductionLines!$H:$H,ProductionLines!$C:$C,'Daily Pork Products Stocks'!$B600,ProductionLines!$K:$K,'Daily Pork Products Stocks'!$A600,ProductionLines!$E:$E,"&lt;&gt;Intake")</f>
        <v>0</v>
      </c>
      <c r="G600" s="57"/>
      <c r="H600" s="44">
        <f>SUMIFS(ProductionLines!$H:$H,ProductionLines!$C:$C,'Daily Pork Products Stocks'!$B600,ProductionLines!$K:$K,'Daily Pork Products Stocks'!$A600,ProductionLines!$E:$E,"Intake")</f>
        <v>0</v>
      </c>
      <c r="I600" s="148"/>
      <c r="J600" s="148"/>
      <c r="K600" s="148"/>
      <c r="L600" s="152"/>
      <c r="M600" s="44">
        <f>SUMIFS(TransfersEntries!$F:$F,TransfersEntries!$B:$B,$B600,TransfersEntries!$L:$L,"&gt;="&amp;'Daily Pork Products Stocks'!A600+0.25,TransfersEntries!$L:$L,"&lt;="&amp;'Daily Pork Products Stocks'!A600+1.25,TransfersEntries!$D:$D,"2055")</f>
        <v>0</v>
      </c>
      <c r="N600" s="44">
        <f>SUMIFS(TransfersEntries!$F:$F,TransfersEntries!$B:$B,INDEX(ItemTable!$A:$A,MATCH('Daily Pork Products Stocks'!B600,ItemTable!$B:$B,0)),TransfersEntries!$L:$L,"&gt;="&amp;'Daily Pork Products Stocks'!A600+0.25,TransfersEntries!$L:$L,"&lt;="&amp;'Daily Pork Products Stocks'!A600+1.25,TransfersEntries!$D:$D,"3535")</f>
        <v>0</v>
      </c>
      <c r="O600" s="44">
        <f>SUMIFS(TransfersEntries!$F:$F,TransfersEntries!$B:$B,INDEX(ItemTable!$A:$A,MATCH('Daily Pork Products Stocks'!B600,ItemTable!$B:$B,0)),TransfersEntries!$L:$L,"&gt;="&amp;'Daily Pork Products Stocks'!A600+0.25,TransfersEntries!$L:$L,"&lt;="&amp;'Daily Pork Products Stocks'!A600+1.25,TransfersEntries!$D:$D,"3600")</f>
        <v>0</v>
      </c>
      <c r="P600" s="44">
        <f t="shared" ref="P600:P641" si="151">D600+F600+G600-SUM(H600:O600)</f>
        <v>0</v>
      </c>
      <c r="Q600" s="44">
        <f t="shared" ref="Q600:Q641" si="152">E600+F600+G600-SUM(H600:O600)</f>
        <v>0</v>
      </c>
      <c r="R600" s="148"/>
      <c r="S600" s="148"/>
      <c r="T600" s="44">
        <f t="shared" si="149"/>
        <v>0</v>
      </c>
      <c r="U600" s="44">
        <f t="shared" ref="U600:U641" si="153">T600-P600</f>
        <v>0</v>
      </c>
      <c r="V600" s="44">
        <f t="shared" ref="V600:V641" si="154">T600-Q600</f>
        <v>0</v>
      </c>
      <c r="W600" s="51" t="str">
        <f t="shared" ref="W600:W663" si="155">IF(SUM(ABS(D600),ABS(E600),ABS(F600),ABS(G600),ABS(H600),ABS(I600),ABS(J600),ABS(K600),ABS(L600),ABS(M600),ABS(N600),ABS(O600),ABS(P600),ABS(Q600),ABS(R600),ABS(S600),ABS(T600))=0,"Inactive","Active")</f>
        <v>Inactive</v>
      </c>
      <c r="X600" s="44"/>
    </row>
    <row r="601" spans="1:24" ht="15" hidden="1" customHeight="1" x14ac:dyDescent="0.25">
      <c r="A601" s="42" t="e">
        <v>#VALUE!</v>
      </c>
      <c r="B601" s="47" t="s">
        <v>1272</v>
      </c>
      <c r="C601" s="47" t="s">
        <v>1273</v>
      </c>
      <c r="D601" s="142"/>
      <c r="E601" s="44">
        <f t="shared" si="150"/>
        <v>0</v>
      </c>
      <c r="F601" s="44">
        <f>SUMIFS(ProductionLines!$H:$H,ProductionLines!$C:$C,'Daily Pork Products Stocks'!$B601,ProductionLines!$K:$K,'Daily Pork Products Stocks'!$A601,ProductionLines!$E:$E,"&lt;&gt;Intake")</f>
        <v>0</v>
      </c>
      <c r="G601" s="57"/>
      <c r="H601" s="44">
        <f>SUMIFS(ProductionLines!$H:$H,ProductionLines!$C:$C,'Daily Pork Products Stocks'!$B601,ProductionLines!$K:$K,'Daily Pork Products Stocks'!$A601,ProductionLines!$E:$E,"Intake")</f>
        <v>0</v>
      </c>
      <c r="I601" s="148"/>
      <c r="J601" s="148"/>
      <c r="K601" s="148"/>
      <c r="L601" s="152"/>
      <c r="M601" s="44">
        <f>SUMIFS(TransfersEntries!$F:$F,TransfersEntries!$B:$B,$B601,TransfersEntries!$L:$L,"&gt;="&amp;'Daily Pork Products Stocks'!A601+0.25,TransfersEntries!$L:$L,"&lt;="&amp;'Daily Pork Products Stocks'!A601+1.25,TransfersEntries!$D:$D,"2055")</f>
        <v>0</v>
      </c>
      <c r="N601" s="44">
        <f>SUMIFS(TransfersEntries!$F:$F,TransfersEntries!$B:$B,INDEX(ItemTable!$A:$A,MATCH('Daily Pork Products Stocks'!B601,ItemTable!$B:$B,0)),TransfersEntries!$L:$L,"&gt;="&amp;'Daily Pork Products Stocks'!A601+0.25,TransfersEntries!$L:$L,"&lt;="&amp;'Daily Pork Products Stocks'!A601+1.25,TransfersEntries!$D:$D,"3535")</f>
        <v>0</v>
      </c>
      <c r="O601" s="44">
        <f>SUMIFS(TransfersEntries!$F:$F,TransfersEntries!$B:$B,INDEX(ItemTable!$A:$A,MATCH('Daily Pork Products Stocks'!B601,ItemTable!$B:$B,0)),TransfersEntries!$L:$L,"&gt;="&amp;'Daily Pork Products Stocks'!A601+0.25,TransfersEntries!$L:$L,"&lt;="&amp;'Daily Pork Products Stocks'!A601+1.25,TransfersEntries!$D:$D,"3600")</f>
        <v>0</v>
      </c>
      <c r="P601" s="44">
        <f t="shared" si="151"/>
        <v>0</v>
      </c>
      <c r="Q601" s="44">
        <f t="shared" si="152"/>
        <v>0</v>
      </c>
      <c r="R601" s="148"/>
      <c r="S601" s="148"/>
      <c r="T601" s="44">
        <f t="shared" si="149"/>
        <v>0</v>
      </c>
      <c r="U601" s="44">
        <f t="shared" si="153"/>
        <v>0</v>
      </c>
      <c r="V601" s="44">
        <f t="shared" si="154"/>
        <v>0</v>
      </c>
      <c r="W601" s="51" t="str">
        <f t="shared" si="155"/>
        <v>Inactive</v>
      </c>
      <c r="X601" s="44"/>
    </row>
    <row r="602" spans="1:24" ht="15" hidden="1" customHeight="1" x14ac:dyDescent="0.25">
      <c r="A602" s="42" t="e">
        <v>#VALUE!</v>
      </c>
      <c r="B602" s="47" t="s">
        <v>102</v>
      </c>
      <c r="C602" s="47" t="s">
        <v>1274</v>
      </c>
      <c r="D602" s="142"/>
      <c r="E602" s="44">
        <f t="shared" si="150"/>
        <v>0</v>
      </c>
      <c r="F602" s="44">
        <f>SUMIFS(ProductionLines!$H:$H,ProductionLines!$C:$C,'Daily Pork Products Stocks'!$B602,ProductionLines!$K:$K,'Daily Pork Products Stocks'!$A602,ProductionLines!$E:$E,"&lt;&gt;Intake")</f>
        <v>0</v>
      </c>
      <c r="G602" s="57"/>
      <c r="H602" s="44">
        <f>SUMIFS(ProductionLines!$H:$H,ProductionLines!$C:$C,'Daily Pork Products Stocks'!$B602,ProductionLines!$K:$K,'Daily Pork Products Stocks'!$A602,ProductionLines!$E:$E,"Intake")</f>
        <v>0</v>
      </c>
      <c r="I602" s="148"/>
      <c r="J602" s="148"/>
      <c r="K602" s="148"/>
      <c r="L602" s="152"/>
      <c r="M602" s="44">
        <f>SUMIFS(TransfersEntries!$F:$F,TransfersEntries!$B:$B,$B602,TransfersEntries!$L:$L,"&gt;="&amp;'Daily Pork Products Stocks'!A602+0.25,TransfersEntries!$L:$L,"&lt;="&amp;'Daily Pork Products Stocks'!A602+1.25,TransfersEntries!$D:$D,"2055")</f>
        <v>0</v>
      </c>
      <c r="N602" s="44">
        <f>SUMIFS(TransfersEntries!$F:$F,TransfersEntries!$B:$B,INDEX(ItemTable!$A:$A,MATCH('Daily Pork Products Stocks'!B602,ItemTable!$B:$B,0)),TransfersEntries!$L:$L,"&gt;="&amp;'Daily Pork Products Stocks'!A602+0.25,TransfersEntries!$L:$L,"&lt;="&amp;'Daily Pork Products Stocks'!A602+1.25,TransfersEntries!$D:$D,"3535")</f>
        <v>0</v>
      </c>
      <c r="O602" s="44">
        <f>SUMIFS(TransfersEntries!$F:$F,TransfersEntries!$B:$B,INDEX(ItemTable!$A:$A,MATCH('Daily Pork Products Stocks'!B602,ItemTable!$B:$B,0)),TransfersEntries!$L:$L,"&gt;="&amp;'Daily Pork Products Stocks'!A602+0.25,TransfersEntries!$L:$L,"&lt;="&amp;'Daily Pork Products Stocks'!A602+1.25,TransfersEntries!$D:$D,"3600")</f>
        <v>0</v>
      </c>
      <c r="P602" s="44">
        <f t="shared" si="151"/>
        <v>0</v>
      </c>
      <c r="Q602" s="44">
        <f t="shared" si="152"/>
        <v>0</v>
      </c>
      <c r="R602" s="148"/>
      <c r="S602" s="148"/>
      <c r="T602" s="44">
        <f t="shared" si="149"/>
        <v>0</v>
      </c>
      <c r="U602" s="44">
        <f t="shared" si="153"/>
        <v>0</v>
      </c>
      <c r="V602" s="44">
        <f t="shared" si="154"/>
        <v>0</v>
      </c>
      <c r="W602" s="51" t="str">
        <f t="shared" si="155"/>
        <v>Inactive</v>
      </c>
      <c r="X602" s="44"/>
    </row>
    <row r="603" spans="1:24" ht="15" hidden="1" customHeight="1" x14ac:dyDescent="0.25">
      <c r="A603" s="42" t="e">
        <v>#VALUE!</v>
      </c>
      <c r="B603" s="45" t="s">
        <v>1275</v>
      </c>
      <c r="C603" s="45" t="s">
        <v>1276</v>
      </c>
      <c r="D603" s="142"/>
      <c r="E603" s="44">
        <f t="shared" si="150"/>
        <v>0</v>
      </c>
      <c r="F603" s="44">
        <f>SUMIFS(ProductionLines!$H:$H,ProductionLines!$C:$C,'Daily Pork Products Stocks'!$B603,ProductionLines!$K:$K,'Daily Pork Products Stocks'!$A603,ProductionLines!$E:$E,"&lt;&gt;Intake")</f>
        <v>0</v>
      </c>
      <c r="G603" s="57"/>
      <c r="H603" s="44">
        <f>SUMIFS(ProductionLines!$H:$H,ProductionLines!$C:$C,'Daily Pork Products Stocks'!$B603,ProductionLines!$K:$K,'Daily Pork Products Stocks'!$A603,ProductionLines!$E:$E,"Intake")</f>
        <v>0</v>
      </c>
      <c r="I603" s="148"/>
      <c r="J603" s="148"/>
      <c r="K603" s="148"/>
      <c r="L603" s="152"/>
      <c r="M603" s="44">
        <f>SUMIFS(TransfersEntries!$F:$F,TransfersEntries!$B:$B,$B603,TransfersEntries!$L:$L,"&gt;="&amp;'Daily Pork Products Stocks'!A603+0.25,TransfersEntries!$L:$L,"&lt;="&amp;'Daily Pork Products Stocks'!A603+1.25,TransfersEntries!$D:$D,"2055")</f>
        <v>0</v>
      </c>
      <c r="N603" s="44">
        <f>SUMIFS(TransfersEntries!$F:$F,TransfersEntries!$B:$B,INDEX(ItemTable!$A:$A,MATCH('Daily Pork Products Stocks'!B603,ItemTable!$B:$B,0)),TransfersEntries!$L:$L,"&gt;="&amp;'Daily Pork Products Stocks'!A603+0.25,TransfersEntries!$L:$L,"&lt;="&amp;'Daily Pork Products Stocks'!A603+1.25,TransfersEntries!$D:$D,"3535")</f>
        <v>0</v>
      </c>
      <c r="O603" s="44">
        <f>SUMIFS(TransfersEntries!$F:$F,TransfersEntries!$B:$B,INDEX(ItemTable!$A:$A,MATCH('Daily Pork Products Stocks'!B603,ItemTable!$B:$B,0)),TransfersEntries!$L:$L,"&gt;="&amp;'Daily Pork Products Stocks'!A603+0.25,TransfersEntries!$L:$L,"&lt;="&amp;'Daily Pork Products Stocks'!A603+1.25,TransfersEntries!$D:$D,"3600")</f>
        <v>0</v>
      </c>
      <c r="P603" s="44">
        <f t="shared" si="151"/>
        <v>0</v>
      </c>
      <c r="Q603" s="44">
        <f t="shared" si="152"/>
        <v>0</v>
      </c>
      <c r="R603" s="148"/>
      <c r="S603" s="148"/>
      <c r="T603" s="44">
        <f t="shared" si="149"/>
        <v>0</v>
      </c>
      <c r="U603" s="44">
        <f t="shared" si="153"/>
        <v>0</v>
      </c>
      <c r="V603" s="44">
        <f t="shared" si="154"/>
        <v>0</v>
      </c>
      <c r="W603" s="51" t="str">
        <f t="shared" si="155"/>
        <v>Inactive</v>
      </c>
      <c r="X603" s="44"/>
    </row>
    <row r="604" spans="1:24" ht="15" hidden="1" customHeight="1" x14ac:dyDescent="0.25">
      <c r="A604" s="42" t="e">
        <v>#VALUE!</v>
      </c>
      <c r="B604" s="47" t="s">
        <v>1277</v>
      </c>
      <c r="C604" s="47" t="s">
        <v>1278</v>
      </c>
      <c r="D604" s="142"/>
      <c r="E604" s="44">
        <f t="shared" si="150"/>
        <v>0</v>
      </c>
      <c r="F604" s="44">
        <f>SUMIFS(ProductionLines!$H:$H,ProductionLines!$C:$C,'Daily Pork Products Stocks'!$B604,ProductionLines!$K:$K,'Daily Pork Products Stocks'!$A604,ProductionLines!$E:$E,"&lt;&gt;Intake")</f>
        <v>0</v>
      </c>
      <c r="G604" s="57"/>
      <c r="H604" s="44">
        <f>SUMIFS(ProductionLines!$H:$H,ProductionLines!$C:$C,'Daily Pork Products Stocks'!$B604,ProductionLines!$K:$K,'Daily Pork Products Stocks'!$A604,ProductionLines!$E:$E,"Intake")</f>
        <v>0</v>
      </c>
      <c r="I604" s="148"/>
      <c r="J604" s="148"/>
      <c r="K604" s="148"/>
      <c r="L604" s="152"/>
      <c r="M604" s="44">
        <f>SUMIFS(TransfersEntries!$F:$F,TransfersEntries!$B:$B,$B604,TransfersEntries!$L:$L,"&gt;="&amp;'Daily Pork Products Stocks'!A604+0.25,TransfersEntries!$L:$L,"&lt;="&amp;'Daily Pork Products Stocks'!A604+1.25,TransfersEntries!$D:$D,"2055")</f>
        <v>0</v>
      </c>
      <c r="N604" s="44">
        <f>SUMIFS(TransfersEntries!$F:$F,TransfersEntries!$B:$B,INDEX(ItemTable!$A:$A,MATCH('Daily Pork Products Stocks'!B604,ItemTable!$B:$B,0)),TransfersEntries!$L:$L,"&gt;="&amp;'Daily Pork Products Stocks'!A604+0.25,TransfersEntries!$L:$L,"&lt;="&amp;'Daily Pork Products Stocks'!A604+1.25,TransfersEntries!$D:$D,"3535")</f>
        <v>0</v>
      </c>
      <c r="O604" s="44">
        <f>SUMIFS(TransfersEntries!$F:$F,TransfersEntries!$B:$B,INDEX(ItemTable!$A:$A,MATCH('Daily Pork Products Stocks'!B604,ItemTable!$B:$B,0)),TransfersEntries!$L:$L,"&gt;="&amp;'Daily Pork Products Stocks'!A604+0.25,TransfersEntries!$L:$L,"&lt;="&amp;'Daily Pork Products Stocks'!A604+1.25,TransfersEntries!$D:$D,"3600")</f>
        <v>0</v>
      </c>
      <c r="P604" s="44">
        <f t="shared" si="151"/>
        <v>0</v>
      </c>
      <c r="Q604" s="44">
        <f t="shared" si="152"/>
        <v>0</v>
      </c>
      <c r="R604" s="148"/>
      <c r="S604" s="148"/>
      <c r="T604" s="44">
        <f t="shared" si="149"/>
        <v>0</v>
      </c>
      <c r="U604" s="44">
        <f t="shared" si="153"/>
        <v>0</v>
      </c>
      <c r="V604" s="44">
        <f t="shared" si="154"/>
        <v>0</v>
      </c>
      <c r="W604" s="51" t="str">
        <f t="shared" si="155"/>
        <v>Inactive</v>
      </c>
      <c r="X604" s="44"/>
    </row>
    <row r="605" spans="1:24" ht="15" hidden="1" customHeight="1" x14ac:dyDescent="0.25">
      <c r="A605" s="42" t="e">
        <v>#VALUE!</v>
      </c>
      <c r="B605" s="47" t="s">
        <v>1279</v>
      </c>
      <c r="C605" s="47" t="s">
        <v>1280</v>
      </c>
      <c r="D605" s="142"/>
      <c r="E605" s="44">
        <f t="shared" si="150"/>
        <v>0</v>
      </c>
      <c r="F605" s="44">
        <f>SUMIFS(ProductionLines!$H:$H,ProductionLines!$C:$C,'Daily Pork Products Stocks'!$B605,ProductionLines!$K:$K,'Daily Pork Products Stocks'!$A605,ProductionLines!$E:$E,"&lt;&gt;Intake")</f>
        <v>0</v>
      </c>
      <c r="G605" s="57"/>
      <c r="H605" s="44">
        <f>SUMIFS(ProductionLines!$H:$H,ProductionLines!$C:$C,'Daily Pork Products Stocks'!$B605,ProductionLines!$K:$K,'Daily Pork Products Stocks'!$A605,ProductionLines!$E:$E,"Intake")</f>
        <v>0</v>
      </c>
      <c r="I605" s="148"/>
      <c r="J605" s="148"/>
      <c r="K605" s="148"/>
      <c r="L605" s="152"/>
      <c r="M605" s="44">
        <f>SUMIFS(TransfersEntries!$F:$F,TransfersEntries!$B:$B,$B605,TransfersEntries!$L:$L,"&gt;="&amp;'Daily Pork Products Stocks'!A605+0.25,TransfersEntries!$L:$L,"&lt;="&amp;'Daily Pork Products Stocks'!A605+1.25,TransfersEntries!$D:$D,"2055")</f>
        <v>0</v>
      </c>
      <c r="N605" s="44">
        <f>SUMIFS(TransfersEntries!$F:$F,TransfersEntries!$B:$B,INDEX(ItemTable!$A:$A,MATCH('Daily Pork Products Stocks'!B605,ItemTable!$B:$B,0)),TransfersEntries!$L:$L,"&gt;="&amp;'Daily Pork Products Stocks'!A605+0.25,TransfersEntries!$L:$L,"&lt;="&amp;'Daily Pork Products Stocks'!A605+1.25,TransfersEntries!$D:$D,"3535")</f>
        <v>0</v>
      </c>
      <c r="O605" s="44">
        <f>SUMIFS(TransfersEntries!$F:$F,TransfersEntries!$B:$B,INDEX(ItemTable!$A:$A,MATCH('Daily Pork Products Stocks'!B605,ItemTable!$B:$B,0)),TransfersEntries!$L:$L,"&gt;="&amp;'Daily Pork Products Stocks'!A605+0.25,TransfersEntries!$L:$L,"&lt;="&amp;'Daily Pork Products Stocks'!A605+1.25,TransfersEntries!$D:$D,"3600")</f>
        <v>0</v>
      </c>
      <c r="P605" s="44">
        <f t="shared" si="151"/>
        <v>0</v>
      </c>
      <c r="Q605" s="44">
        <f t="shared" si="152"/>
        <v>0</v>
      </c>
      <c r="R605" s="148"/>
      <c r="S605" s="148"/>
      <c r="T605" s="44">
        <f t="shared" si="149"/>
        <v>0</v>
      </c>
      <c r="U605" s="44">
        <f t="shared" si="153"/>
        <v>0</v>
      </c>
      <c r="V605" s="44">
        <f t="shared" si="154"/>
        <v>0</v>
      </c>
      <c r="W605" s="51" t="str">
        <f t="shared" si="155"/>
        <v>Inactive</v>
      </c>
      <c r="X605" s="44"/>
    </row>
    <row r="606" spans="1:24" ht="15" hidden="1" customHeight="1" x14ac:dyDescent="0.25">
      <c r="A606" s="42" t="e">
        <v>#VALUE!</v>
      </c>
      <c r="B606" s="47" t="s">
        <v>1281</v>
      </c>
      <c r="C606" s="47" t="s">
        <v>1282</v>
      </c>
      <c r="D606" s="142"/>
      <c r="E606" s="44">
        <f t="shared" si="150"/>
        <v>0</v>
      </c>
      <c r="F606" s="44">
        <f>SUMIFS(ProductionLines!$H:$H,ProductionLines!$C:$C,'Daily Pork Products Stocks'!$B606,ProductionLines!$K:$K,'Daily Pork Products Stocks'!$A606,ProductionLines!$E:$E,"&lt;&gt;Intake")</f>
        <v>0</v>
      </c>
      <c r="G606" s="57"/>
      <c r="H606" s="44">
        <f>SUMIFS(ProductionLines!$H:$H,ProductionLines!$C:$C,'Daily Pork Products Stocks'!$B606,ProductionLines!$K:$K,'Daily Pork Products Stocks'!$A606,ProductionLines!$E:$E,"Intake")</f>
        <v>0</v>
      </c>
      <c r="I606" s="148"/>
      <c r="J606" s="148"/>
      <c r="K606" s="148"/>
      <c r="L606" s="152"/>
      <c r="M606" s="44">
        <f>SUMIFS(TransfersEntries!$F:$F,TransfersEntries!$B:$B,$B606,TransfersEntries!$L:$L,"&gt;="&amp;'Daily Pork Products Stocks'!A606+0.25,TransfersEntries!$L:$L,"&lt;="&amp;'Daily Pork Products Stocks'!A606+1.25,TransfersEntries!$D:$D,"2055")</f>
        <v>0</v>
      </c>
      <c r="N606" s="44">
        <f>SUMIFS(TransfersEntries!$F:$F,TransfersEntries!$B:$B,INDEX(ItemTable!$A:$A,MATCH('Daily Pork Products Stocks'!B606,ItemTable!$B:$B,0)),TransfersEntries!$L:$L,"&gt;="&amp;'Daily Pork Products Stocks'!A606+0.25,TransfersEntries!$L:$L,"&lt;="&amp;'Daily Pork Products Stocks'!A606+1.25,TransfersEntries!$D:$D,"3535")</f>
        <v>0</v>
      </c>
      <c r="O606" s="44">
        <f>SUMIFS(TransfersEntries!$F:$F,TransfersEntries!$B:$B,INDEX(ItemTable!$A:$A,MATCH('Daily Pork Products Stocks'!B606,ItemTable!$B:$B,0)),TransfersEntries!$L:$L,"&gt;="&amp;'Daily Pork Products Stocks'!A606+0.25,TransfersEntries!$L:$L,"&lt;="&amp;'Daily Pork Products Stocks'!A606+1.25,TransfersEntries!$D:$D,"3600")</f>
        <v>0</v>
      </c>
      <c r="P606" s="44">
        <f t="shared" si="151"/>
        <v>0</v>
      </c>
      <c r="Q606" s="44">
        <f t="shared" si="152"/>
        <v>0</v>
      </c>
      <c r="R606" s="148"/>
      <c r="S606" s="148"/>
      <c r="T606" s="44">
        <f t="shared" si="149"/>
        <v>0</v>
      </c>
      <c r="U606" s="44">
        <f t="shared" si="153"/>
        <v>0</v>
      </c>
      <c r="V606" s="44">
        <f t="shared" si="154"/>
        <v>0</v>
      </c>
      <c r="W606" s="51" t="str">
        <f t="shared" si="155"/>
        <v>Inactive</v>
      </c>
      <c r="X606" s="44"/>
    </row>
    <row r="607" spans="1:24" ht="15" hidden="1" customHeight="1" x14ac:dyDescent="0.25">
      <c r="A607" s="42" t="e">
        <v>#VALUE!</v>
      </c>
      <c r="B607" s="45" t="s">
        <v>1283</v>
      </c>
      <c r="C607" s="45" t="s">
        <v>1284</v>
      </c>
      <c r="D607" s="142"/>
      <c r="E607" s="44">
        <f t="shared" si="150"/>
        <v>0</v>
      </c>
      <c r="F607" s="44">
        <f>SUMIFS(ProductionLines!$H:$H,ProductionLines!$C:$C,'Daily Pork Products Stocks'!$B607,ProductionLines!$K:$K,'Daily Pork Products Stocks'!$A607,ProductionLines!$E:$E,"&lt;&gt;Intake")</f>
        <v>0</v>
      </c>
      <c r="G607" s="57"/>
      <c r="H607" s="44">
        <f>SUMIFS(ProductionLines!$H:$H,ProductionLines!$C:$C,'Daily Pork Products Stocks'!$B607,ProductionLines!$K:$K,'Daily Pork Products Stocks'!$A607,ProductionLines!$E:$E,"Intake")</f>
        <v>0</v>
      </c>
      <c r="I607" s="148"/>
      <c r="J607" s="148"/>
      <c r="K607" s="148"/>
      <c r="L607" s="152"/>
      <c r="M607" s="44">
        <f>SUMIFS(TransfersEntries!$F:$F,TransfersEntries!$B:$B,$B607,TransfersEntries!$L:$L,"&gt;="&amp;'Daily Pork Products Stocks'!A607+0.25,TransfersEntries!$L:$L,"&lt;="&amp;'Daily Pork Products Stocks'!A607+1.25,TransfersEntries!$D:$D,"2055")</f>
        <v>0</v>
      </c>
      <c r="N607" s="44">
        <f>SUMIFS(TransfersEntries!$F:$F,TransfersEntries!$B:$B,INDEX(ItemTable!$A:$A,MATCH('Daily Pork Products Stocks'!B607,ItemTable!$B:$B,0)),TransfersEntries!$L:$L,"&gt;="&amp;'Daily Pork Products Stocks'!A607+0.25,TransfersEntries!$L:$L,"&lt;="&amp;'Daily Pork Products Stocks'!A607+1.25,TransfersEntries!$D:$D,"3535")</f>
        <v>0</v>
      </c>
      <c r="O607" s="44">
        <f>SUMIFS(TransfersEntries!$F:$F,TransfersEntries!$B:$B,INDEX(ItemTable!$A:$A,MATCH('Daily Pork Products Stocks'!B607,ItemTable!$B:$B,0)),TransfersEntries!$L:$L,"&gt;="&amp;'Daily Pork Products Stocks'!A607+0.25,TransfersEntries!$L:$L,"&lt;="&amp;'Daily Pork Products Stocks'!A607+1.25,TransfersEntries!$D:$D,"3600")</f>
        <v>0</v>
      </c>
      <c r="P607" s="44">
        <f t="shared" si="151"/>
        <v>0</v>
      </c>
      <c r="Q607" s="44">
        <f t="shared" si="152"/>
        <v>0</v>
      </c>
      <c r="R607" s="148"/>
      <c r="S607" s="148"/>
      <c r="T607" s="44">
        <f t="shared" si="149"/>
        <v>0</v>
      </c>
      <c r="U607" s="44">
        <f t="shared" si="153"/>
        <v>0</v>
      </c>
      <c r="V607" s="44">
        <f t="shared" si="154"/>
        <v>0</v>
      </c>
      <c r="W607" s="51" t="str">
        <f t="shared" si="155"/>
        <v>Inactive</v>
      </c>
      <c r="X607" s="44"/>
    </row>
    <row r="608" spans="1:24" ht="15" hidden="1" customHeight="1" x14ac:dyDescent="0.25">
      <c r="A608" s="42" t="e">
        <v>#VALUE!</v>
      </c>
      <c r="B608" s="47" t="s">
        <v>1285</v>
      </c>
      <c r="C608" s="47" t="s">
        <v>1286</v>
      </c>
      <c r="D608" s="142"/>
      <c r="E608" s="44">
        <f t="shared" si="150"/>
        <v>0</v>
      </c>
      <c r="F608" s="44">
        <f>SUMIFS(ProductionLines!$H:$H,ProductionLines!$C:$C,'Daily Pork Products Stocks'!$B608,ProductionLines!$K:$K,'Daily Pork Products Stocks'!$A608,ProductionLines!$E:$E,"&lt;&gt;Intake")</f>
        <v>0</v>
      </c>
      <c r="G608" s="57"/>
      <c r="H608" s="44">
        <f>SUMIFS(ProductionLines!$H:$H,ProductionLines!$C:$C,'Daily Pork Products Stocks'!$B608,ProductionLines!$K:$K,'Daily Pork Products Stocks'!$A608,ProductionLines!$E:$E,"Intake")</f>
        <v>0</v>
      </c>
      <c r="I608" s="148"/>
      <c r="J608" s="148"/>
      <c r="K608" s="148"/>
      <c r="L608" s="152"/>
      <c r="M608" s="44">
        <f>SUMIFS(TransfersEntries!$F:$F,TransfersEntries!$B:$B,$B608,TransfersEntries!$L:$L,"&gt;="&amp;'Daily Pork Products Stocks'!A608+0.25,TransfersEntries!$L:$L,"&lt;="&amp;'Daily Pork Products Stocks'!A608+1.25,TransfersEntries!$D:$D,"2055")</f>
        <v>0</v>
      </c>
      <c r="N608" s="44">
        <f>SUMIFS(TransfersEntries!$F:$F,TransfersEntries!$B:$B,INDEX(ItemTable!$A:$A,MATCH('Daily Pork Products Stocks'!B608,ItemTable!$B:$B,0)),TransfersEntries!$L:$L,"&gt;="&amp;'Daily Pork Products Stocks'!A608+0.25,TransfersEntries!$L:$L,"&lt;="&amp;'Daily Pork Products Stocks'!A608+1.25,TransfersEntries!$D:$D,"3535")</f>
        <v>0</v>
      </c>
      <c r="O608" s="44">
        <f>SUMIFS(TransfersEntries!$F:$F,TransfersEntries!$B:$B,INDEX(ItemTable!$A:$A,MATCH('Daily Pork Products Stocks'!B608,ItemTable!$B:$B,0)),TransfersEntries!$L:$L,"&gt;="&amp;'Daily Pork Products Stocks'!A608+0.25,TransfersEntries!$L:$L,"&lt;="&amp;'Daily Pork Products Stocks'!A608+1.25,TransfersEntries!$D:$D,"3600")</f>
        <v>0</v>
      </c>
      <c r="P608" s="44">
        <f t="shared" si="151"/>
        <v>0</v>
      </c>
      <c r="Q608" s="44">
        <f t="shared" si="152"/>
        <v>0</v>
      </c>
      <c r="R608" s="148"/>
      <c r="S608" s="148"/>
      <c r="T608" s="44">
        <f t="shared" si="149"/>
        <v>0</v>
      </c>
      <c r="U608" s="44">
        <f t="shared" si="153"/>
        <v>0</v>
      </c>
      <c r="V608" s="44">
        <f t="shared" si="154"/>
        <v>0</v>
      </c>
      <c r="W608" s="51" t="str">
        <f t="shared" si="155"/>
        <v>Inactive</v>
      </c>
      <c r="X608" s="44"/>
    </row>
    <row r="609" spans="1:24" ht="15" hidden="1" customHeight="1" x14ac:dyDescent="0.25">
      <c r="A609" s="42" t="e">
        <v>#VALUE!</v>
      </c>
      <c r="B609" s="47" t="s">
        <v>1287</v>
      </c>
      <c r="C609" s="47" t="s">
        <v>1288</v>
      </c>
      <c r="D609" s="142"/>
      <c r="E609" s="44">
        <f t="shared" si="150"/>
        <v>0</v>
      </c>
      <c r="F609" s="44">
        <f>SUMIFS(ProductionLines!$H:$H,ProductionLines!$C:$C,'Daily Pork Products Stocks'!$B609,ProductionLines!$K:$K,'Daily Pork Products Stocks'!$A609,ProductionLines!$E:$E,"&lt;&gt;Intake")</f>
        <v>0</v>
      </c>
      <c r="G609" s="57"/>
      <c r="H609" s="44">
        <f>SUMIFS(ProductionLines!$H:$H,ProductionLines!$C:$C,'Daily Pork Products Stocks'!$B609,ProductionLines!$K:$K,'Daily Pork Products Stocks'!$A609,ProductionLines!$E:$E,"Intake")</f>
        <v>0</v>
      </c>
      <c r="I609" s="148"/>
      <c r="J609" s="148"/>
      <c r="K609" s="148"/>
      <c r="L609" s="152"/>
      <c r="M609" s="44">
        <f>SUMIFS(TransfersEntries!$F:$F,TransfersEntries!$B:$B,$B609,TransfersEntries!$L:$L,"&gt;="&amp;'Daily Pork Products Stocks'!A609+0.25,TransfersEntries!$L:$L,"&lt;="&amp;'Daily Pork Products Stocks'!A609+1.25,TransfersEntries!$D:$D,"2055")</f>
        <v>0</v>
      </c>
      <c r="N609" s="44">
        <f>SUMIFS(TransfersEntries!$F:$F,TransfersEntries!$B:$B,INDEX(ItemTable!$A:$A,MATCH('Daily Pork Products Stocks'!B609,ItemTable!$B:$B,0)),TransfersEntries!$L:$L,"&gt;="&amp;'Daily Pork Products Stocks'!A609+0.25,TransfersEntries!$L:$L,"&lt;="&amp;'Daily Pork Products Stocks'!A609+1.25,TransfersEntries!$D:$D,"3535")</f>
        <v>0</v>
      </c>
      <c r="O609" s="44">
        <f>SUMIFS(TransfersEntries!$F:$F,TransfersEntries!$B:$B,INDEX(ItemTable!$A:$A,MATCH('Daily Pork Products Stocks'!B609,ItemTable!$B:$B,0)),TransfersEntries!$L:$L,"&gt;="&amp;'Daily Pork Products Stocks'!A609+0.25,TransfersEntries!$L:$L,"&lt;="&amp;'Daily Pork Products Stocks'!A609+1.25,TransfersEntries!$D:$D,"3600")</f>
        <v>0</v>
      </c>
      <c r="P609" s="44">
        <f t="shared" si="151"/>
        <v>0</v>
      </c>
      <c r="Q609" s="44">
        <f t="shared" si="152"/>
        <v>0</v>
      </c>
      <c r="R609" s="148"/>
      <c r="S609" s="148"/>
      <c r="T609" s="44">
        <f t="shared" si="149"/>
        <v>0</v>
      </c>
      <c r="U609" s="44">
        <f t="shared" si="153"/>
        <v>0</v>
      </c>
      <c r="V609" s="44">
        <f t="shared" si="154"/>
        <v>0</v>
      </c>
      <c r="W609" s="51" t="str">
        <f t="shared" si="155"/>
        <v>Inactive</v>
      </c>
      <c r="X609" s="44"/>
    </row>
    <row r="610" spans="1:24" ht="15" hidden="1" customHeight="1" x14ac:dyDescent="0.25">
      <c r="A610" s="42" t="e">
        <v>#VALUE!</v>
      </c>
      <c r="B610" s="47" t="s">
        <v>183</v>
      </c>
      <c r="C610" s="47" t="s">
        <v>1289</v>
      </c>
      <c r="D610" s="142"/>
      <c r="E610" s="44">
        <f t="shared" si="150"/>
        <v>0</v>
      </c>
      <c r="F610" s="44">
        <f>SUMIFS(ProductionLines!$H:$H,ProductionLines!$C:$C,'Daily Pork Products Stocks'!$B610,ProductionLines!$K:$K,'Daily Pork Products Stocks'!$A610,ProductionLines!$E:$E,"&lt;&gt;Intake")</f>
        <v>0</v>
      </c>
      <c r="G610" s="57"/>
      <c r="H610" s="44">
        <f>SUMIFS(ProductionLines!$H:$H,ProductionLines!$C:$C,'Daily Pork Products Stocks'!$B610,ProductionLines!$K:$K,'Daily Pork Products Stocks'!$A610,ProductionLines!$E:$E,"Intake")</f>
        <v>0</v>
      </c>
      <c r="I610" s="148"/>
      <c r="J610" s="148"/>
      <c r="K610" s="148"/>
      <c r="L610" s="152"/>
      <c r="M610" s="44">
        <f>SUMIFS(TransfersEntries!$F:$F,TransfersEntries!$B:$B,$B610,TransfersEntries!$L:$L,"&gt;="&amp;'Daily Pork Products Stocks'!A610+0.25,TransfersEntries!$L:$L,"&lt;="&amp;'Daily Pork Products Stocks'!A610+1.25,TransfersEntries!$D:$D,"2055")</f>
        <v>0</v>
      </c>
      <c r="N610" s="44">
        <f>SUMIFS(TransfersEntries!$F:$F,TransfersEntries!$B:$B,INDEX(ItemTable!$A:$A,MATCH('Daily Pork Products Stocks'!B610,ItemTable!$B:$B,0)),TransfersEntries!$L:$L,"&gt;="&amp;'Daily Pork Products Stocks'!A610+0.25,TransfersEntries!$L:$L,"&lt;="&amp;'Daily Pork Products Stocks'!A610+1.25,TransfersEntries!$D:$D,"3535")</f>
        <v>0</v>
      </c>
      <c r="O610" s="44">
        <f>SUMIFS(TransfersEntries!$F:$F,TransfersEntries!$B:$B,INDEX(ItemTable!$A:$A,MATCH('Daily Pork Products Stocks'!B610,ItemTable!$B:$B,0)),TransfersEntries!$L:$L,"&gt;="&amp;'Daily Pork Products Stocks'!A610+0.25,TransfersEntries!$L:$L,"&lt;="&amp;'Daily Pork Products Stocks'!A610+1.25,TransfersEntries!$D:$D,"3600")</f>
        <v>0</v>
      </c>
      <c r="P610" s="44">
        <f t="shared" si="151"/>
        <v>0</v>
      </c>
      <c r="Q610" s="44">
        <f t="shared" si="152"/>
        <v>0</v>
      </c>
      <c r="R610" s="148"/>
      <c r="S610" s="148"/>
      <c r="T610" s="44">
        <f t="shared" si="149"/>
        <v>0</v>
      </c>
      <c r="U610" s="44">
        <f t="shared" si="153"/>
        <v>0</v>
      </c>
      <c r="V610" s="44">
        <f t="shared" si="154"/>
        <v>0</v>
      </c>
      <c r="W610" s="51" t="str">
        <f t="shared" si="155"/>
        <v>Inactive</v>
      </c>
      <c r="X610" s="44"/>
    </row>
    <row r="611" spans="1:24" ht="15" hidden="1" customHeight="1" x14ac:dyDescent="0.25">
      <c r="A611" s="42" t="e">
        <v>#VALUE!</v>
      </c>
      <c r="B611" s="45" t="s">
        <v>1290</v>
      </c>
      <c r="C611" s="45" t="s">
        <v>1291</v>
      </c>
      <c r="D611" s="142"/>
      <c r="E611" s="44">
        <f t="shared" si="150"/>
        <v>0</v>
      </c>
      <c r="F611" s="44">
        <f>SUMIFS(ProductionLines!$H:$H,ProductionLines!$C:$C,'Daily Pork Products Stocks'!$B611,ProductionLines!$K:$K,'Daily Pork Products Stocks'!$A611,ProductionLines!$E:$E,"&lt;&gt;Intake")</f>
        <v>0</v>
      </c>
      <c r="G611" s="57"/>
      <c r="H611" s="44">
        <f>SUMIFS(ProductionLines!$H:$H,ProductionLines!$C:$C,'Daily Pork Products Stocks'!$B611,ProductionLines!$K:$K,'Daily Pork Products Stocks'!$A611,ProductionLines!$E:$E,"Intake")</f>
        <v>0</v>
      </c>
      <c r="I611" s="148"/>
      <c r="J611" s="148"/>
      <c r="K611" s="148"/>
      <c r="L611" s="152"/>
      <c r="M611" s="44">
        <f>SUMIFS(TransfersEntries!$F:$F,TransfersEntries!$B:$B,$B611,TransfersEntries!$L:$L,"&gt;="&amp;'Daily Pork Products Stocks'!A611+0.25,TransfersEntries!$L:$L,"&lt;="&amp;'Daily Pork Products Stocks'!A611+1.25,TransfersEntries!$D:$D,"2055")</f>
        <v>0</v>
      </c>
      <c r="N611" s="44">
        <f>SUMIFS(TransfersEntries!$F:$F,TransfersEntries!$B:$B,INDEX(ItemTable!$A:$A,MATCH('Daily Pork Products Stocks'!B611,ItemTable!$B:$B,0)),TransfersEntries!$L:$L,"&gt;="&amp;'Daily Pork Products Stocks'!A611+0.25,TransfersEntries!$L:$L,"&lt;="&amp;'Daily Pork Products Stocks'!A611+1.25,TransfersEntries!$D:$D,"3535")</f>
        <v>0</v>
      </c>
      <c r="O611" s="44">
        <f>SUMIFS(TransfersEntries!$F:$F,TransfersEntries!$B:$B,INDEX(ItemTable!$A:$A,MATCH('Daily Pork Products Stocks'!B611,ItemTable!$B:$B,0)),TransfersEntries!$L:$L,"&gt;="&amp;'Daily Pork Products Stocks'!A611+0.25,TransfersEntries!$L:$L,"&lt;="&amp;'Daily Pork Products Stocks'!A611+1.25,TransfersEntries!$D:$D,"3600")</f>
        <v>0</v>
      </c>
      <c r="P611" s="44">
        <f t="shared" si="151"/>
        <v>0</v>
      </c>
      <c r="Q611" s="44">
        <f t="shared" si="152"/>
        <v>0</v>
      </c>
      <c r="R611" s="148"/>
      <c r="S611" s="148"/>
      <c r="T611" s="44">
        <f t="shared" si="149"/>
        <v>0</v>
      </c>
      <c r="U611" s="44">
        <f t="shared" si="153"/>
        <v>0</v>
      </c>
      <c r="V611" s="44">
        <f t="shared" si="154"/>
        <v>0</v>
      </c>
      <c r="W611" s="51" t="str">
        <f t="shared" si="155"/>
        <v>Inactive</v>
      </c>
      <c r="X611" s="44"/>
    </row>
    <row r="612" spans="1:24" ht="15" hidden="1" customHeight="1" x14ac:dyDescent="0.25">
      <c r="A612" s="42" t="e">
        <v>#VALUE!</v>
      </c>
      <c r="B612" s="47" t="s">
        <v>1295</v>
      </c>
      <c r="C612" s="47" t="s">
        <v>1296</v>
      </c>
      <c r="D612" s="142"/>
      <c r="E612" s="44">
        <f t="shared" si="150"/>
        <v>0</v>
      </c>
      <c r="F612" s="44">
        <f>SUMIFS(ProductionLines!$H:$H,ProductionLines!$C:$C,'Daily Pork Products Stocks'!$B612,ProductionLines!$K:$K,'Daily Pork Products Stocks'!$A612,ProductionLines!$E:$E,"&lt;&gt;Intake")</f>
        <v>0</v>
      </c>
      <c r="G612" s="57"/>
      <c r="H612" s="44">
        <f>SUMIFS(ProductionLines!$H:$H,ProductionLines!$C:$C,'Daily Pork Products Stocks'!$B612,ProductionLines!$K:$K,'Daily Pork Products Stocks'!$A612,ProductionLines!$E:$E,"Intake")</f>
        <v>0</v>
      </c>
      <c r="I612" s="148"/>
      <c r="J612" s="148"/>
      <c r="K612" s="148"/>
      <c r="L612" s="152"/>
      <c r="M612" s="44">
        <f>SUMIFS(TransfersEntries!$F:$F,TransfersEntries!$B:$B,$B612,TransfersEntries!$L:$L,"&gt;="&amp;'Daily Pork Products Stocks'!A612+0.25,TransfersEntries!$L:$L,"&lt;="&amp;'Daily Pork Products Stocks'!A612+1.25,TransfersEntries!$D:$D,"2055")</f>
        <v>0</v>
      </c>
      <c r="N612" s="44">
        <f>SUMIFS(TransfersEntries!$F:$F,TransfersEntries!$B:$B,INDEX(ItemTable!$A:$A,MATCH('Daily Pork Products Stocks'!B612,ItemTable!$B:$B,0)),TransfersEntries!$L:$L,"&gt;="&amp;'Daily Pork Products Stocks'!A612+0.25,TransfersEntries!$L:$L,"&lt;="&amp;'Daily Pork Products Stocks'!A612+1.25,TransfersEntries!$D:$D,"3535")</f>
        <v>0</v>
      </c>
      <c r="O612" s="44">
        <f>SUMIFS(TransfersEntries!$F:$F,TransfersEntries!$B:$B,INDEX(ItemTable!$A:$A,MATCH('Daily Pork Products Stocks'!B612,ItemTable!$B:$B,0)),TransfersEntries!$L:$L,"&gt;="&amp;'Daily Pork Products Stocks'!A612+0.25,TransfersEntries!$L:$L,"&lt;="&amp;'Daily Pork Products Stocks'!A612+1.25,TransfersEntries!$D:$D,"3600")</f>
        <v>0</v>
      </c>
      <c r="P612" s="44">
        <f t="shared" si="151"/>
        <v>0</v>
      </c>
      <c r="Q612" s="44">
        <f t="shared" si="152"/>
        <v>0</v>
      </c>
      <c r="R612" s="148"/>
      <c r="S612" s="148"/>
      <c r="T612" s="44">
        <f t="shared" si="149"/>
        <v>0</v>
      </c>
      <c r="U612" s="44">
        <f t="shared" si="153"/>
        <v>0</v>
      </c>
      <c r="V612" s="44">
        <f t="shared" si="154"/>
        <v>0</v>
      </c>
      <c r="W612" s="51" t="str">
        <f t="shared" si="155"/>
        <v>Inactive</v>
      </c>
      <c r="X612" s="44"/>
    </row>
    <row r="613" spans="1:24" ht="15" hidden="1" customHeight="1" x14ac:dyDescent="0.25">
      <c r="A613" s="42" t="e">
        <v>#VALUE!</v>
      </c>
      <c r="B613" s="45" t="s">
        <v>1297</v>
      </c>
      <c r="C613" s="45" t="s">
        <v>1298</v>
      </c>
      <c r="D613" s="142"/>
      <c r="E613" s="44">
        <f t="shared" si="150"/>
        <v>0</v>
      </c>
      <c r="F613" s="44">
        <f>SUMIFS(ProductionLines!$H:$H,ProductionLines!$C:$C,'Daily Pork Products Stocks'!$B613,ProductionLines!$K:$K,'Daily Pork Products Stocks'!$A613,ProductionLines!$E:$E,"&lt;&gt;Intake")</f>
        <v>0</v>
      </c>
      <c r="G613" s="57"/>
      <c r="H613" s="44">
        <f>SUMIFS(ProductionLines!$H:$H,ProductionLines!$C:$C,'Daily Pork Products Stocks'!$B613,ProductionLines!$K:$K,'Daily Pork Products Stocks'!$A613,ProductionLines!$E:$E,"Intake")</f>
        <v>0</v>
      </c>
      <c r="I613" s="148"/>
      <c r="J613" s="148"/>
      <c r="K613" s="148"/>
      <c r="L613" s="152"/>
      <c r="M613" s="44">
        <f>SUMIFS(TransfersEntries!$F:$F,TransfersEntries!$B:$B,$B613,TransfersEntries!$L:$L,"&gt;="&amp;'Daily Pork Products Stocks'!A613+0.25,TransfersEntries!$L:$L,"&lt;="&amp;'Daily Pork Products Stocks'!A613+1.25,TransfersEntries!$D:$D,"2055")</f>
        <v>0</v>
      </c>
      <c r="N613" s="44">
        <f>SUMIFS(TransfersEntries!$F:$F,TransfersEntries!$B:$B,INDEX(ItemTable!$A:$A,MATCH('Daily Pork Products Stocks'!B613,ItemTable!$B:$B,0)),TransfersEntries!$L:$L,"&gt;="&amp;'Daily Pork Products Stocks'!A613+0.25,TransfersEntries!$L:$L,"&lt;="&amp;'Daily Pork Products Stocks'!A613+1.25,TransfersEntries!$D:$D,"3535")</f>
        <v>0</v>
      </c>
      <c r="O613" s="44">
        <f>SUMIFS(TransfersEntries!$F:$F,TransfersEntries!$B:$B,INDEX(ItemTable!$A:$A,MATCH('Daily Pork Products Stocks'!B613,ItemTable!$B:$B,0)),TransfersEntries!$L:$L,"&gt;="&amp;'Daily Pork Products Stocks'!A613+0.25,TransfersEntries!$L:$L,"&lt;="&amp;'Daily Pork Products Stocks'!A613+1.25,TransfersEntries!$D:$D,"3600")</f>
        <v>0</v>
      </c>
      <c r="P613" s="44">
        <f t="shared" si="151"/>
        <v>0</v>
      </c>
      <c r="Q613" s="44">
        <f t="shared" si="152"/>
        <v>0</v>
      </c>
      <c r="R613" s="148"/>
      <c r="S613" s="148"/>
      <c r="T613" s="44">
        <f t="shared" si="149"/>
        <v>0</v>
      </c>
      <c r="U613" s="44">
        <f t="shared" si="153"/>
        <v>0</v>
      </c>
      <c r="V613" s="44">
        <f t="shared" si="154"/>
        <v>0</v>
      </c>
      <c r="W613" s="51" t="str">
        <f t="shared" si="155"/>
        <v>Inactive</v>
      </c>
      <c r="X613" s="44"/>
    </row>
    <row r="614" spans="1:24" ht="15" hidden="1" customHeight="1" x14ac:dyDescent="0.25">
      <c r="A614" s="42" t="e">
        <v>#VALUE!</v>
      </c>
      <c r="B614" s="47" t="s">
        <v>1299</v>
      </c>
      <c r="C614" s="47" t="s">
        <v>1300</v>
      </c>
      <c r="D614" s="142"/>
      <c r="E614" s="44">
        <f t="shared" si="150"/>
        <v>0</v>
      </c>
      <c r="F614" s="44">
        <f>SUMIFS(ProductionLines!$H:$H,ProductionLines!$C:$C,'Daily Pork Products Stocks'!$B614,ProductionLines!$K:$K,'Daily Pork Products Stocks'!$A614,ProductionLines!$E:$E,"&lt;&gt;Intake")</f>
        <v>0</v>
      </c>
      <c r="G614" s="57"/>
      <c r="H614" s="44">
        <f>SUMIFS(ProductionLines!$H:$H,ProductionLines!$C:$C,'Daily Pork Products Stocks'!$B614,ProductionLines!$K:$K,'Daily Pork Products Stocks'!$A614,ProductionLines!$E:$E,"Intake")</f>
        <v>0</v>
      </c>
      <c r="I614" s="148"/>
      <c r="J614" s="148"/>
      <c r="K614" s="148"/>
      <c r="L614" s="152"/>
      <c r="M614" s="44">
        <f>SUMIFS(TransfersEntries!$F:$F,TransfersEntries!$B:$B,$B614,TransfersEntries!$L:$L,"&gt;="&amp;'Daily Pork Products Stocks'!A614+0.25,TransfersEntries!$L:$L,"&lt;="&amp;'Daily Pork Products Stocks'!A614+1.25,TransfersEntries!$D:$D,"2055")</f>
        <v>0</v>
      </c>
      <c r="N614" s="44">
        <f>SUMIFS(TransfersEntries!$F:$F,TransfersEntries!$B:$B,INDEX(ItemTable!$A:$A,MATCH('Daily Pork Products Stocks'!B614,ItemTable!$B:$B,0)),TransfersEntries!$L:$L,"&gt;="&amp;'Daily Pork Products Stocks'!A614+0.25,TransfersEntries!$L:$L,"&lt;="&amp;'Daily Pork Products Stocks'!A614+1.25,TransfersEntries!$D:$D,"3535")</f>
        <v>0</v>
      </c>
      <c r="O614" s="44">
        <f>SUMIFS(TransfersEntries!$F:$F,TransfersEntries!$B:$B,INDEX(ItemTable!$A:$A,MATCH('Daily Pork Products Stocks'!B614,ItemTable!$B:$B,0)),TransfersEntries!$L:$L,"&gt;="&amp;'Daily Pork Products Stocks'!A614+0.25,TransfersEntries!$L:$L,"&lt;="&amp;'Daily Pork Products Stocks'!A614+1.25,TransfersEntries!$D:$D,"3600")</f>
        <v>0</v>
      </c>
      <c r="P614" s="44">
        <f t="shared" si="151"/>
        <v>0</v>
      </c>
      <c r="Q614" s="44">
        <f t="shared" si="152"/>
        <v>0</v>
      </c>
      <c r="R614" s="148"/>
      <c r="S614" s="148"/>
      <c r="T614" s="44">
        <f t="shared" si="149"/>
        <v>0</v>
      </c>
      <c r="U614" s="44">
        <f t="shared" si="153"/>
        <v>0</v>
      </c>
      <c r="V614" s="44">
        <f t="shared" si="154"/>
        <v>0</v>
      </c>
      <c r="W614" s="51" t="str">
        <f t="shared" si="155"/>
        <v>Inactive</v>
      </c>
      <c r="X614" s="44"/>
    </row>
    <row r="615" spans="1:24" ht="15" hidden="1" customHeight="1" x14ac:dyDescent="0.25">
      <c r="A615" s="42" t="e">
        <v>#VALUE!</v>
      </c>
      <c r="B615" s="47" t="s">
        <v>111</v>
      </c>
      <c r="C615" s="47" t="s">
        <v>1301</v>
      </c>
      <c r="D615" s="142"/>
      <c r="E615" s="44">
        <f t="shared" si="150"/>
        <v>0</v>
      </c>
      <c r="F615" s="44">
        <f>SUMIFS(ProductionLines!$H:$H,ProductionLines!$C:$C,'Daily Pork Products Stocks'!$B615,ProductionLines!$K:$K,'Daily Pork Products Stocks'!$A615,ProductionLines!$E:$E,"&lt;&gt;Intake")</f>
        <v>0</v>
      </c>
      <c r="G615" s="57"/>
      <c r="H615" s="44">
        <f>SUMIFS(ProductionLines!$H:$H,ProductionLines!$C:$C,'Daily Pork Products Stocks'!$B615,ProductionLines!$K:$K,'Daily Pork Products Stocks'!$A615,ProductionLines!$E:$E,"Intake")</f>
        <v>0</v>
      </c>
      <c r="I615" s="148"/>
      <c r="J615" s="148"/>
      <c r="K615" s="148"/>
      <c r="L615" s="152"/>
      <c r="M615" s="44">
        <f>SUMIFS(TransfersEntries!$F:$F,TransfersEntries!$B:$B,$B615,TransfersEntries!$L:$L,"&gt;="&amp;'Daily Pork Products Stocks'!A615+0.25,TransfersEntries!$L:$L,"&lt;="&amp;'Daily Pork Products Stocks'!A615+1.25,TransfersEntries!$D:$D,"2055")</f>
        <v>0</v>
      </c>
      <c r="N615" s="44">
        <f>SUMIFS(TransfersEntries!$F:$F,TransfersEntries!$B:$B,INDEX(ItemTable!$A:$A,MATCH('Daily Pork Products Stocks'!B615,ItemTable!$B:$B,0)),TransfersEntries!$L:$L,"&gt;="&amp;'Daily Pork Products Stocks'!A615+0.25,TransfersEntries!$L:$L,"&lt;="&amp;'Daily Pork Products Stocks'!A615+1.25,TransfersEntries!$D:$D,"3535")</f>
        <v>0</v>
      </c>
      <c r="O615" s="44">
        <f>SUMIFS(TransfersEntries!$F:$F,TransfersEntries!$B:$B,INDEX(ItemTable!$A:$A,MATCH('Daily Pork Products Stocks'!B615,ItemTable!$B:$B,0)),TransfersEntries!$L:$L,"&gt;="&amp;'Daily Pork Products Stocks'!A615+0.25,TransfersEntries!$L:$L,"&lt;="&amp;'Daily Pork Products Stocks'!A615+1.25,TransfersEntries!$D:$D,"3600")</f>
        <v>0</v>
      </c>
      <c r="P615" s="44">
        <f t="shared" si="151"/>
        <v>0</v>
      </c>
      <c r="Q615" s="44">
        <f t="shared" si="152"/>
        <v>0</v>
      </c>
      <c r="R615" s="148"/>
      <c r="S615" s="148"/>
      <c r="T615" s="44">
        <f t="shared" si="149"/>
        <v>0</v>
      </c>
      <c r="U615" s="44">
        <f t="shared" si="153"/>
        <v>0</v>
      </c>
      <c r="V615" s="44">
        <f t="shared" si="154"/>
        <v>0</v>
      </c>
      <c r="W615" s="51" t="str">
        <f t="shared" si="155"/>
        <v>Inactive</v>
      </c>
      <c r="X615" s="44"/>
    </row>
    <row r="616" spans="1:24" ht="15" hidden="1" customHeight="1" x14ac:dyDescent="0.25">
      <c r="A616" s="42" t="e">
        <v>#VALUE!</v>
      </c>
      <c r="B616" s="47" t="s">
        <v>112</v>
      </c>
      <c r="C616" s="47" t="s">
        <v>113</v>
      </c>
      <c r="D616" s="142"/>
      <c r="E616" s="44">
        <f t="shared" si="150"/>
        <v>0</v>
      </c>
      <c r="F616" s="44">
        <f>SUMIFS(ProductionLines!$H:$H,ProductionLines!$C:$C,'Daily Pork Products Stocks'!$B616,ProductionLines!$K:$K,'Daily Pork Products Stocks'!$A616,ProductionLines!$E:$E,"&lt;&gt;Intake")</f>
        <v>0</v>
      </c>
      <c r="G616" s="57"/>
      <c r="H616" s="44">
        <f>SUMIFS(ProductionLines!$H:$H,ProductionLines!$C:$C,'Daily Pork Products Stocks'!$B616,ProductionLines!$K:$K,'Daily Pork Products Stocks'!$A616,ProductionLines!$E:$E,"Intake")</f>
        <v>0</v>
      </c>
      <c r="I616" s="148"/>
      <c r="J616" s="148"/>
      <c r="K616" s="148"/>
      <c r="L616" s="152"/>
      <c r="M616" s="44">
        <f>SUMIFS(TransfersEntries!$F:$F,TransfersEntries!$B:$B,$B616,TransfersEntries!$L:$L,"&gt;="&amp;'Daily Pork Products Stocks'!A616+0.25,TransfersEntries!$L:$L,"&lt;="&amp;'Daily Pork Products Stocks'!A616+1.25,TransfersEntries!$D:$D,"2055")</f>
        <v>0</v>
      </c>
      <c r="N616" s="44">
        <f>SUMIFS(TransfersEntries!$F:$F,TransfersEntries!$B:$B,INDEX(ItemTable!$A:$A,MATCH('Daily Pork Products Stocks'!B616,ItemTable!$B:$B,0)),TransfersEntries!$L:$L,"&gt;="&amp;'Daily Pork Products Stocks'!A616+0.25,TransfersEntries!$L:$L,"&lt;="&amp;'Daily Pork Products Stocks'!A616+1.25,TransfersEntries!$D:$D,"3535")</f>
        <v>0</v>
      </c>
      <c r="O616" s="44">
        <f>SUMIFS(TransfersEntries!$F:$F,TransfersEntries!$B:$B,INDEX(ItemTable!$A:$A,MATCH('Daily Pork Products Stocks'!B616,ItemTable!$B:$B,0)),TransfersEntries!$L:$L,"&gt;="&amp;'Daily Pork Products Stocks'!A616+0.25,TransfersEntries!$L:$L,"&lt;="&amp;'Daily Pork Products Stocks'!A616+1.25,TransfersEntries!$D:$D,"3600")</f>
        <v>0</v>
      </c>
      <c r="P616" s="44">
        <f t="shared" si="151"/>
        <v>0</v>
      </c>
      <c r="Q616" s="44">
        <f t="shared" si="152"/>
        <v>0</v>
      </c>
      <c r="R616" s="148"/>
      <c r="S616" s="148"/>
      <c r="T616" s="44">
        <f t="shared" si="149"/>
        <v>0</v>
      </c>
      <c r="U616" s="44">
        <f t="shared" si="153"/>
        <v>0</v>
      </c>
      <c r="V616" s="44">
        <f t="shared" si="154"/>
        <v>0</v>
      </c>
      <c r="W616" s="51" t="str">
        <f t="shared" si="155"/>
        <v>Inactive</v>
      </c>
      <c r="X616" s="44"/>
    </row>
    <row r="617" spans="1:24" ht="15" hidden="1" customHeight="1" x14ac:dyDescent="0.25">
      <c r="A617" s="42" t="e">
        <v>#VALUE!</v>
      </c>
      <c r="B617" s="45" t="s">
        <v>152</v>
      </c>
      <c r="C617" s="45" t="s">
        <v>1302</v>
      </c>
      <c r="D617" s="142"/>
      <c r="E617" s="44">
        <f t="shared" si="150"/>
        <v>0</v>
      </c>
      <c r="F617" s="44">
        <f>SUMIFS(ProductionLines!$H:$H,ProductionLines!$C:$C,'Daily Pork Products Stocks'!$B617,ProductionLines!$K:$K,'Daily Pork Products Stocks'!$A617,ProductionLines!$E:$E,"&lt;&gt;Intake")</f>
        <v>0</v>
      </c>
      <c r="G617" s="57"/>
      <c r="H617" s="44">
        <f>SUMIFS(ProductionLines!$H:$H,ProductionLines!$C:$C,'Daily Pork Products Stocks'!$B617,ProductionLines!$K:$K,'Daily Pork Products Stocks'!$A617,ProductionLines!$E:$E,"Intake")</f>
        <v>0</v>
      </c>
      <c r="I617" s="148"/>
      <c r="J617" s="148"/>
      <c r="K617" s="148"/>
      <c r="L617" s="152"/>
      <c r="M617" s="44">
        <f>SUMIFS(TransfersEntries!$F:$F,TransfersEntries!$B:$B,$B617,TransfersEntries!$L:$L,"&gt;="&amp;'Daily Pork Products Stocks'!A617+0.25,TransfersEntries!$L:$L,"&lt;="&amp;'Daily Pork Products Stocks'!A617+1.25,TransfersEntries!$D:$D,"2055")</f>
        <v>0</v>
      </c>
      <c r="N617" s="44">
        <f>SUMIFS(TransfersEntries!$F:$F,TransfersEntries!$B:$B,INDEX(ItemTable!$A:$A,MATCH('Daily Pork Products Stocks'!B617,ItemTable!$B:$B,0)),TransfersEntries!$L:$L,"&gt;="&amp;'Daily Pork Products Stocks'!A617+0.25,TransfersEntries!$L:$L,"&lt;="&amp;'Daily Pork Products Stocks'!A617+1.25,TransfersEntries!$D:$D,"3535")</f>
        <v>0</v>
      </c>
      <c r="O617" s="44">
        <f>SUMIFS(TransfersEntries!$F:$F,TransfersEntries!$B:$B,INDEX(ItemTable!$A:$A,MATCH('Daily Pork Products Stocks'!B617,ItemTable!$B:$B,0)),TransfersEntries!$L:$L,"&gt;="&amp;'Daily Pork Products Stocks'!A617+0.25,TransfersEntries!$L:$L,"&lt;="&amp;'Daily Pork Products Stocks'!A617+1.25,TransfersEntries!$D:$D,"3600")</f>
        <v>0</v>
      </c>
      <c r="P617" s="44">
        <f t="shared" si="151"/>
        <v>0</v>
      </c>
      <c r="Q617" s="44">
        <f t="shared" si="152"/>
        <v>0</v>
      </c>
      <c r="R617" s="148"/>
      <c r="S617" s="148"/>
      <c r="T617" s="44">
        <f t="shared" si="149"/>
        <v>0</v>
      </c>
      <c r="U617" s="44">
        <f t="shared" si="153"/>
        <v>0</v>
      </c>
      <c r="V617" s="44">
        <f t="shared" si="154"/>
        <v>0</v>
      </c>
      <c r="W617" s="51" t="str">
        <f t="shared" si="155"/>
        <v>Inactive</v>
      </c>
      <c r="X617" s="44"/>
    </row>
    <row r="618" spans="1:24" ht="15" hidden="1" customHeight="1" x14ac:dyDescent="0.25">
      <c r="A618" s="42" t="e">
        <v>#VALUE!</v>
      </c>
      <c r="B618" s="47" t="s">
        <v>1303</v>
      </c>
      <c r="C618" s="47" t="s">
        <v>1304</v>
      </c>
      <c r="D618" s="142"/>
      <c r="E618" s="44">
        <f t="shared" si="150"/>
        <v>0</v>
      </c>
      <c r="F618" s="44">
        <f>SUMIFS(ProductionLines!$H:$H,ProductionLines!$C:$C,'Daily Pork Products Stocks'!$B618,ProductionLines!$K:$K,'Daily Pork Products Stocks'!$A618,ProductionLines!$E:$E,"&lt;&gt;Intake")</f>
        <v>0</v>
      </c>
      <c r="G618" s="57"/>
      <c r="H618" s="44">
        <f>SUMIFS(ProductionLines!$H:$H,ProductionLines!$C:$C,'Daily Pork Products Stocks'!$B618,ProductionLines!$K:$K,'Daily Pork Products Stocks'!$A618,ProductionLines!$E:$E,"Intake")</f>
        <v>0</v>
      </c>
      <c r="I618" s="148"/>
      <c r="J618" s="148"/>
      <c r="K618" s="148"/>
      <c r="L618" s="152"/>
      <c r="M618" s="44">
        <f>SUMIFS(TransfersEntries!$F:$F,TransfersEntries!$B:$B,$B618,TransfersEntries!$L:$L,"&gt;="&amp;'Daily Pork Products Stocks'!A618+0.25,TransfersEntries!$L:$L,"&lt;="&amp;'Daily Pork Products Stocks'!A618+1.25,TransfersEntries!$D:$D,"2055")</f>
        <v>0</v>
      </c>
      <c r="N618" s="44">
        <f>SUMIFS(TransfersEntries!$F:$F,TransfersEntries!$B:$B,INDEX(ItemTable!$A:$A,MATCH('Daily Pork Products Stocks'!B618,ItemTable!$B:$B,0)),TransfersEntries!$L:$L,"&gt;="&amp;'Daily Pork Products Stocks'!A618+0.25,TransfersEntries!$L:$L,"&lt;="&amp;'Daily Pork Products Stocks'!A618+1.25,TransfersEntries!$D:$D,"3535")</f>
        <v>0</v>
      </c>
      <c r="O618" s="44">
        <f>SUMIFS(TransfersEntries!$F:$F,TransfersEntries!$B:$B,INDEX(ItemTable!$A:$A,MATCH('Daily Pork Products Stocks'!B618,ItemTable!$B:$B,0)),TransfersEntries!$L:$L,"&gt;="&amp;'Daily Pork Products Stocks'!A618+0.25,TransfersEntries!$L:$L,"&lt;="&amp;'Daily Pork Products Stocks'!A618+1.25,TransfersEntries!$D:$D,"3600")</f>
        <v>0</v>
      </c>
      <c r="P618" s="44">
        <f t="shared" si="151"/>
        <v>0</v>
      </c>
      <c r="Q618" s="44">
        <f t="shared" si="152"/>
        <v>0</v>
      </c>
      <c r="R618" s="148"/>
      <c r="S618" s="148"/>
      <c r="T618" s="44">
        <f t="shared" si="149"/>
        <v>0</v>
      </c>
      <c r="U618" s="44">
        <f t="shared" si="153"/>
        <v>0</v>
      </c>
      <c r="V618" s="44">
        <f t="shared" si="154"/>
        <v>0</v>
      </c>
      <c r="W618" s="51" t="str">
        <f t="shared" si="155"/>
        <v>Inactive</v>
      </c>
      <c r="X618" s="44"/>
    </row>
    <row r="619" spans="1:24" ht="15" hidden="1" customHeight="1" x14ac:dyDescent="0.25">
      <c r="A619" s="42" t="e">
        <v>#VALUE!</v>
      </c>
      <c r="B619" s="47" t="s">
        <v>1305</v>
      </c>
      <c r="C619" s="47" t="s">
        <v>1306</v>
      </c>
      <c r="D619" s="142"/>
      <c r="E619" s="44">
        <f t="shared" si="150"/>
        <v>0</v>
      </c>
      <c r="F619" s="44">
        <f>SUMIFS(ProductionLines!$H:$H,ProductionLines!$C:$C,'Daily Pork Products Stocks'!$B619,ProductionLines!$K:$K,'Daily Pork Products Stocks'!$A619,ProductionLines!$E:$E,"&lt;&gt;Intake")</f>
        <v>0</v>
      </c>
      <c r="G619" s="57"/>
      <c r="H619" s="44">
        <f>SUMIFS(ProductionLines!$H:$H,ProductionLines!$C:$C,'Daily Pork Products Stocks'!$B619,ProductionLines!$K:$K,'Daily Pork Products Stocks'!$A619,ProductionLines!$E:$E,"Intake")</f>
        <v>0</v>
      </c>
      <c r="I619" s="148"/>
      <c r="J619" s="148"/>
      <c r="K619" s="148"/>
      <c r="L619" s="152"/>
      <c r="M619" s="44">
        <f>SUMIFS(TransfersEntries!$F:$F,TransfersEntries!$B:$B,$B619,TransfersEntries!$L:$L,"&gt;="&amp;'Daily Pork Products Stocks'!A619+0.25,TransfersEntries!$L:$L,"&lt;="&amp;'Daily Pork Products Stocks'!A619+1.25,TransfersEntries!$D:$D,"2055")</f>
        <v>0</v>
      </c>
      <c r="N619" s="44">
        <f>SUMIFS(TransfersEntries!$F:$F,TransfersEntries!$B:$B,INDEX(ItemTable!$A:$A,MATCH('Daily Pork Products Stocks'!B619,ItemTable!$B:$B,0)),TransfersEntries!$L:$L,"&gt;="&amp;'Daily Pork Products Stocks'!A619+0.25,TransfersEntries!$L:$L,"&lt;="&amp;'Daily Pork Products Stocks'!A619+1.25,TransfersEntries!$D:$D,"3535")</f>
        <v>0</v>
      </c>
      <c r="O619" s="44">
        <f>SUMIFS(TransfersEntries!$F:$F,TransfersEntries!$B:$B,INDEX(ItemTable!$A:$A,MATCH('Daily Pork Products Stocks'!B619,ItemTable!$B:$B,0)),TransfersEntries!$L:$L,"&gt;="&amp;'Daily Pork Products Stocks'!A619+0.25,TransfersEntries!$L:$L,"&lt;="&amp;'Daily Pork Products Stocks'!A619+1.25,TransfersEntries!$D:$D,"3600")</f>
        <v>0</v>
      </c>
      <c r="P619" s="44">
        <f t="shared" si="151"/>
        <v>0</v>
      </c>
      <c r="Q619" s="44">
        <f t="shared" si="152"/>
        <v>0</v>
      </c>
      <c r="R619" s="148"/>
      <c r="S619" s="148"/>
      <c r="T619" s="44">
        <f t="shared" si="149"/>
        <v>0</v>
      </c>
      <c r="U619" s="44">
        <f t="shared" si="153"/>
        <v>0</v>
      </c>
      <c r="V619" s="44">
        <f t="shared" si="154"/>
        <v>0</v>
      </c>
      <c r="W619" s="51" t="str">
        <f t="shared" si="155"/>
        <v>Inactive</v>
      </c>
      <c r="X619" s="44"/>
    </row>
    <row r="620" spans="1:24" ht="15" hidden="1" customHeight="1" x14ac:dyDescent="0.25">
      <c r="A620" s="42" t="e">
        <v>#VALUE!</v>
      </c>
      <c r="B620" s="47" t="s">
        <v>1307</v>
      </c>
      <c r="C620" s="47" t="s">
        <v>1308</v>
      </c>
      <c r="D620" s="142"/>
      <c r="E620" s="44">
        <f t="shared" si="150"/>
        <v>0</v>
      </c>
      <c r="F620" s="44">
        <f>SUMIFS(ProductionLines!$H:$H,ProductionLines!$C:$C,'Daily Pork Products Stocks'!$B620,ProductionLines!$K:$K,'Daily Pork Products Stocks'!$A620,ProductionLines!$E:$E,"&lt;&gt;Intake")</f>
        <v>0</v>
      </c>
      <c r="G620" s="57"/>
      <c r="H620" s="44">
        <f>SUMIFS(ProductionLines!$H:$H,ProductionLines!$C:$C,'Daily Pork Products Stocks'!$B620,ProductionLines!$K:$K,'Daily Pork Products Stocks'!$A620,ProductionLines!$E:$E,"Intake")</f>
        <v>0</v>
      </c>
      <c r="I620" s="148"/>
      <c r="J620" s="148"/>
      <c r="K620" s="148"/>
      <c r="L620" s="152"/>
      <c r="M620" s="44">
        <f>SUMIFS(TransfersEntries!$F:$F,TransfersEntries!$B:$B,$B620,TransfersEntries!$L:$L,"&gt;="&amp;'Daily Pork Products Stocks'!A620+0.25,TransfersEntries!$L:$L,"&lt;="&amp;'Daily Pork Products Stocks'!A620+1.25,TransfersEntries!$D:$D,"2055")</f>
        <v>0</v>
      </c>
      <c r="N620" s="44">
        <f>SUMIFS(TransfersEntries!$F:$F,TransfersEntries!$B:$B,INDEX(ItemTable!$A:$A,MATCH('Daily Pork Products Stocks'!B620,ItemTable!$B:$B,0)),TransfersEntries!$L:$L,"&gt;="&amp;'Daily Pork Products Stocks'!A620+0.25,TransfersEntries!$L:$L,"&lt;="&amp;'Daily Pork Products Stocks'!A620+1.25,TransfersEntries!$D:$D,"3535")</f>
        <v>0</v>
      </c>
      <c r="O620" s="44">
        <f>SUMIFS(TransfersEntries!$F:$F,TransfersEntries!$B:$B,INDEX(ItemTable!$A:$A,MATCH('Daily Pork Products Stocks'!B620,ItemTable!$B:$B,0)),TransfersEntries!$L:$L,"&gt;="&amp;'Daily Pork Products Stocks'!A620+0.25,TransfersEntries!$L:$L,"&lt;="&amp;'Daily Pork Products Stocks'!A620+1.25,TransfersEntries!$D:$D,"3600")</f>
        <v>0</v>
      </c>
      <c r="P620" s="44">
        <f t="shared" si="151"/>
        <v>0</v>
      </c>
      <c r="Q620" s="44">
        <f t="shared" si="152"/>
        <v>0</v>
      </c>
      <c r="R620" s="148"/>
      <c r="S620" s="148"/>
      <c r="T620" s="44">
        <f t="shared" si="149"/>
        <v>0</v>
      </c>
      <c r="U620" s="44">
        <f t="shared" si="153"/>
        <v>0</v>
      </c>
      <c r="V620" s="44">
        <f t="shared" si="154"/>
        <v>0</v>
      </c>
      <c r="W620" s="51" t="str">
        <f t="shared" si="155"/>
        <v>Inactive</v>
      </c>
      <c r="X620" s="44"/>
    </row>
    <row r="621" spans="1:24" ht="15" hidden="1" customHeight="1" x14ac:dyDescent="0.25">
      <c r="A621" s="42" t="e">
        <v>#VALUE!</v>
      </c>
      <c r="B621" s="45" t="s">
        <v>1309</v>
      </c>
      <c r="C621" s="45" t="s">
        <v>1310</v>
      </c>
      <c r="D621" s="142"/>
      <c r="E621" s="44">
        <f t="shared" si="150"/>
        <v>0</v>
      </c>
      <c r="F621" s="44">
        <f>SUMIFS(ProductionLines!$H:$H,ProductionLines!$C:$C,'Daily Pork Products Stocks'!$B621,ProductionLines!$K:$K,'Daily Pork Products Stocks'!$A621,ProductionLines!$E:$E,"&lt;&gt;Intake")</f>
        <v>0</v>
      </c>
      <c r="G621" s="57"/>
      <c r="H621" s="44">
        <f>SUMIFS(ProductionLines!$H:$H,ProductionLines!$C:$C,'Daily Pork Products Stocks'!$B621,ProductionLines!$K:$K,'Daily Pork Products Stocks'!$A621,ProductionLines!$E:$E,"Intake")</f>
        <v>0</v>
      </c>
      <c r="I621" s="148"/>
      <c r="J621" s="148"/>
      <c r="K621" s="148"/>
      <c r="L621" s="152"/>
      <c r="M621" s="44">
        <f>SUMIFS(TransfersEntries!$F:$F,TransfersEntries!$B:$B,$B621,TransfersEntries!$L:$L,"&gt;="&amp;'Daily Pork Products Stocks'!A621+0.25,TransfersEntries!$L:$L,"&lt;="&amp;'Daily Pork Products Stocks'!A621+1.25,TransfersEntries!$D:$D,"2055")</f>
        <v>0</v>
      </c>
      <c r="N621" s="44">
        <f>SUMIFS(TransfersEntries!$F:$F,TransfersEntries!$B:$B,INDEX(ItemTable!$A:$A,MATCH('Daily Pork Products Stocks'!B621,ItemTable!$B:$B,0)),TransfersEntries!$L:$L,"&gt;="&amp;'Daily Pork Products Stocks'!A621+0.25,TransfersEntries!$L:$L,"&lt;="&amp;'Daily Pork Products Stocks'!A621+1.25,TransfersEntries!$D:$D,"3535")</f>
        <v>0</v>
      </c>
      <c r="O621" s="44">
        <f>SUMIFS(TransfersEntries!$F:$F,TransfersEntries!$B:$B,INDEX(ItemTable!$A:$A,MATCH('Daily Pork Products Stocks'!B621,ItemTable!$B:$B,0)),TransfersEntries!$L:$L,"&gt;="&amp;'Daily Pork Products Stocks'!A621+0.25,TransfersEntries!$L:$L,"&lt;="&amp;'Daily Pork Products Stocks'!A621+1.25,TransfersEntries!$D:$D,"3600")</f>
        <v>0</v>
      </c>
      <c r="P621" s="44">
        <f t="shared" si="151"/>
        <v>0</v>
      </c>
      <c r="Q621" s="44">
        <f t="shared" si="152"/>
        <v>0</v>
      </c>
      <c r="R621" s="148"/>
      <c r="S621" s="148"/>
      <c r="T621" s="44">
        <f t="shared" si="149"/>
        <v>0</v>
      </c>
      <c r="U621" s="44">
        <f t="shared" si="153"/>
        <v>0</v>
      </c>
      <c r="V621" s="44">
        <f t="shared" si="154"/>
        <v>0</v>
      </c>
      <c r="W621" s="51" t="str">
        <f t="shared" si="155"/>
        <v>Inactive</v>
      </c>
      <c r="X621" s="44"/>
    </row>
    <row r="622" spans="1:24" ht="15" hidden="1" customHeight="1" x14ac:dyDescent="0.25">
      <c r="A622" s="42" t="e">
        <v>#VALUE!</v>
      </c>
      <c r="B622" s="47" t="s">
        <v>1311</v>
      </c>
      <c r="C622" s="47" t="s">
        <v>1312</v>
      </c>
      <c r="D622" s="142"/>
      <c r="E622" s="44">
        <f t="shared" si="150"/>
        <v>0</v>
      </c>
      <c r="F622" s="44">
        <f>SUMIFS(ProductionLines!$H:$H,ProductionLines!$C:$C,'Daily Pork Products Stocks'!$B622,ProductionLines!$K:$K,'Daily Pork Products Stocks'!$A622,ProductionLines!$E:$E,"&lt;&gt;Intake")</f>
        <v>0</v>
      </c>
      <c r="G622" s="57"/>
      <c r="H622" s="44">
        <f>SUMIFS(ProductionLines!$H:$H,ProductionLines!$C:$C,'Daily Pork Products Stocks'!$B622,ProductionLines!$K:$K,'Daily Pork Products Stocks'!$A622,ProductionLines!$E:$E,"Intake")</f>
        <v>0</v>
      </c>
      <c r="I622" s="148"/>
      <c r="J622" s="148"/>
      <c r="K622" s="148"/>
      <c r="L622" s="152"/>
      <c r="M622" s="44">
        <f>SUMIFS(TransfersEntries!$F:$F,TransfersEntries!$B:$B,$B622,TransfersEntries!$L:$L,"&gt;="&amp;'Daily Pork Products Stocks'!A622+0.25,TransfersEntries!$L:$L,"&lt;="&amp;'Daily Pork Products Stocks'!A622+1.25,TransfersEntries!$D:$D,"2055")</f>
        <v>0</v>
      </c>
      <c r="N622" s="44">
        <f>SUMIFS(TransfersEntries!$F:$F,TransfersEntries!$B:$B,INDEX(ItemTable!$A:$A,MATCH('Daily Pork Products Stocks'!B622,ItemTable!$B:$B,0)),TransfersEntries!$L:$L,"&gt;="&amp;'Daily Pork Products Stocks'!A622+0.25,TransfersEntries!$L:$L,"&lt;="&amp;'Daily Pork Products Stocks'!A622+1.25,TransfersEntries!$D:$D,"3535")</f>
        <v>0</v>
      </c>
      <c r="O622" s="44">
        <f>SUMIFS(TransfersEntries!$F:$F,TransfersEntries!$B:$B,INDEX(ItemTable!$A:$A,MATCH('Daily Pork Products Stocks'!B622,ItemTable!$B:$B,0)),TransfersEntries!$L:$L,"&gt;="&amp;'Daily Pork Products Stocks'!A622+0.25,TransfersEntries!$L:$L,"&lt;="&amp;'Daily Pork Products Stocks'!A622+1.25,TransfersEntries!$D:$D,"3600")</f>
        <v>0</v>
      </c>
      <c r="P622" s="44">
        <f t="shared" si="151"/>
        <v>0</v>
      </c>
      <c r="Q622" s="44">
        <f t="shared" si="152"/>
        <v>0</v>
      </c>
      <c r="R622" s="148"/>
      <c r="S622" s="148"/>
      <c r="T622" s="44">
        <f t="shared" si="149"/>
        <v>0</v>
      </c>
      <c r="U622" s="44">
        <f t="shared" si="153"/>
        <v>0</v>
      </c>
      <c r="V622" s="44">
        <f t="shared" si="154"/>
        <v>0</v>
      </c>
      <c r="W622" s="51" t="str">
        <f t="shared" si="155"/>
        <v>Inactive</v>
      </c>
      <c r="X622" s="44"/>
    </row>
    <row r="623" spans="1:24" ht="15" hidden="1" customHeight="1" x14ac:dyDescent="0.25">
      <c r="A623" s="42" t="e">
        <v>#VALUE!</v>
      </c>
      <c r="B623" s="47" t="s">
        <v>6</v>
      </c>
      <c r="C623" s="47" t="s">
        <v>1313</v>
      </c>
      <c r="D623" s="142"/>
      <c r="E623" s="44">
        <f t="shared" si="150"/>
        <v>0</v>
      </c>
      <c r="F623" s="44">
        <f>SUMIFS(ProductionLines!$H:$H,ProductionLines!$C:$C,'Daily Pork Products Stocks'!$B623,ProductionLines!$K:$K,'Daily Pork Products Stocks'!$A623,ProductionLines!$E:$E,"&lt;&gt;Intake")</f>
        <v>0</v>
      </c>
      <c r="G623" s="57"/>
      <c r="H623" s="44">
        <f>SUMIFS(ProductionLines!$H:$H,ProductionLines!$C:$C,'Daily Pork Products Stocks'!$B623,ProductionLines!$K:$K,'Daily Pork Products Stocks'!$A623,ProductionLines!$E:$E,"Intake")</f>
        <v>0</v>
      </c>
      <c r="I623" s="148"/>
      <c r="J623" s="148"/>
      <c r="K623" s="148"/>
      <c r="L623" s="152"/>
      <c r="M623" s="44">
        <f>SUMIFS(TransfersEntries!$F:$F,TransfersEntries!$B:$B,$B623,TransfersEntries!$L:$L,"&gt;="&amp;'Daily Pork Products Stocks'!A623+0.25,TransfersEntries!$L:$L,"&lt;="&amp;'Daily Pork Products Stocks'!A623+1.25,TransfersEntries!$D:$D,"2055")</f>
        <v>0</v>
      </c>
      <c r="N623" s="44">
        <f>SUMIFS(TransfersEntries!$F:$F,TransfersEntries!$B:$B,INDEX(ItemTable!$A:$A,MATCH('Daily Pork Products Stocks'!B623,ItemTable!$B:$B,0)),TransfersEntries!$L:$L,"&gt;="&amp;'Daily Pork Products Stocks'!A623+0.25,TransfersEntries!$L:$L,"&lt;="&amp;'Daily Pork Products Stocks'!A623+1.25,TransfersEntries!$D:$D,"3535")</f>
        <v>0</v>
      </c>
      <c r="O623" s="44">
        <f>SUMIFS(TransfersEntries!$F:$F,TransfersEntries!$B:$B,INDEX(ItemTable!$A:$A,MATCH('Daily Pork Products Stocks'!B623,ItemTable!$B:$B,0)),TransfersEntries!$L:$L,"&gt;="&amp;'Daily Pork Products Stocks'!A623+0.25,TransfersEntries!$L:$L,"&lt;="&amp;'Daily Pork Products Stocks'!A623+1.25,TransfersEntries!$D:$D,"3600")</f>
        <v>0</v>
      </c>
      <c r="P623" s="44">
        <f t="shared" si="151"/>
        <v>0</v>
      </c>
      <c r="Q623" s="44">
        <f t="shared" si="152"/>
        <v>0</v>
      </c>
      <c r="R623" s="148"/>
      <c r="S623" s="148"/>
      <c r="T623" s="44">
        <f t="shared" si="149"/>
        <v>0</v>
      </c>
      <c r="U623" s="44">
        <f t="shared" si="153"/>
        <v>0</v>
      </c>
      <c r="V623" s="44">
        <f t="shared" si="154"/>
        <v>0</v>
      </c>
      <c r="W623" s="51" t="str">
        <f t="shared" si="155"/>
        <v>Inactive</v>
      </c>
      <c r="X623" s="44"/>
    </row>
    <row r="624" spans="1:24" ht="15" hidden="1" customHeight="1" x14ac:dyDescent="0.25">
      <c r="A624" s="42" t="e">
        <v>#VALUE!</v>
      </c>
      <c r="B624" s="47" t="s">
        <v>1314</v>
      </c>
      <c r="C624" s="47" t="s">
        <v>1315</v>
      </c>
      <c r="D624" s="142"/>
      <c r="E624" s="44">
        <f t="shared" si="150"/>
        <v>0</v>
      </c>
      <c r="F624" s="44">
        <f>SUMIFS(ProductionLines!$H:$H,ProductionLines!$C:$C,'Daily Pork Products Stocks'!$B624,ProductionLines!$K:$K,'Daily Pork Products Stocks'!$A624,ProductionLines!$E:$E,"&lt;&gt;Intake")</f>
        <v>0</v>
      </c>
      <c r="G624" s="57"/>
      <c r="H624" s="44">
        <f>SUMIFS(ProductionLines!$H:$H,ProductionLines!$C:$C,'Daily Pork Products Stocks'!$B624,ProductionLines!$K:$K,'Daily Pork Products Stocks'!$A624,ProductionLines!$E:$E,"Intake")</f>
        <v>0</v>
      </c>
      <c r="I624" s="148"/>
      <c r="J624" s="148"/>
      <c r="K624" s="148"/>
      <c r="L624" s="152"/>
      <c r="M624" s="44">
        <f>SUMIFS(TransfersEntries!$F:$F,TransfersEntries!$B:$B,$B624,TransfersEntries!$L:$L,"&gt;="&amp;'Daily Pork Products Stocks'!A624+0.25,TransfersEntries!$L:$L,"&lt;="&amp;'Daily Pork Products Stocks'!A624+1.25,TransfersEntries!$D:$D,"2055")</f>
        <v>0</v>
      </c>
      <c r="N624" s="44">
        <f>SUMIFS(TransfersEntries!$F:$F,TransfersEntries!$B:$B,INDEX(ItemTable!$A:$A,MATCH('Daily Pork Products Stocks'!B624,ItemTable!$B:$B,0)),TransfersEntries!$L:$L,"&gt;="&amp;'Daily Pork Products Stocks'!A624+0.25,TransfersEntries!$L:$L,"&lt;="&amp;'Daily Pork Products Stocks'!A624+1.25,TransfersEntries!$D:$D,"3535")</f>
        <v>0</v>
      </c>
      <c r="O624" s="44">
        <f>SUMIFS(TransfersEntries!$F:$F,TransfersEntries!$B:$B,INDEX(ItemTable!$A:$A,MATCH('Daily Pork Products Stocks'!B624,ItemTable!$B:$B,0)),TransfersEntries!$L:$L,"&gt;="&amp;'Daily Pork Products Stocks'!A624+0.25,TransfersEntries!$L:$L,"&lt;="&amp;'Daily Pork Products Stocks'!A624+1.25,TransfersEntries!$D:$D,"3600")</f>
        <v>0</v>
      </c>
      <c r="P624" s="44">
        <f t="shared" si="151"/>
        <v>0</v>
      </c>
      <c r="Q624" s="44">
        <f t="shared" si="152"/>
        <v>0</v>
      </c>
      <c r="R624" s="148"/>
      <c r="S624" s="148"/>
      <c r="T624" s="44">
        <f t="shared" si="149"/>
        <v>0</v>
      </c>
      <c r="U624" s="44">
        <f t="shared" si="153"/>
        <v>0</v>
      </c>
      <c r="V624" s="44">
        <f t="shared" si="154"/>
        <v>0</v>
      </c>
      <c r="W624" s="51" t="str">
        <f t="shared" si="155"/>
        <v>Inactive</v>
      </c>
      <c r="X624" s="44"/>
    </row>
    <row r="625" spans="1:24" ht="15" hidden="1" customHeight="1" x14ac:dyDescent="0.25">
      <c r="A625" s="42" t="e">
        <v>#VALUE!</v>
      </c>
      <c r="B625" s="45" t="s">
        <v>1316</v>
      </c>
      <c r="C625" s="45" t="s">
        <v>1317</v>
      </c>
      <c r="D625" s="142"/>
      <c r="E625" s="44">
        <f t="shared" si="150"/>
        <v>0</v>
      </c>
      <c r="F625" s="44">
        <f>SUMIFS(ProductionLines!$H:$H,ProductionLines!$C:$C,'Daily Pork Products Stocks'!$B625,ProductionLines!$K:$K,'Daily Pork Products Stocks'!$A625,ProductionLines!$E:$E,"&lt;&gt;Intake")</f>
        <v>0</v>
      </c>
      <c r="G625" s="57"/>
      <c r="H625" s="44">
        <f>SUMIFS(ProductionLines!$H:$H,ProductionLines!$C:$C,'Daily Pork Products Stocks'!$B625,ProductionLines!$K:$K,'Daily Pork Products Stocks'!$A625,ProductionLines!$E:$E,"Intake")</f>
        <v>0</v>
      </c>
      <c r="I625" s="148"/>
      <c r="J625" s="148"/>
      <c r="K625" s="148"/>
      <c r="L625" s="152"/>
      <c r="M625" s="44">
        <f>SUMIFS(TransfersEntries!$F:$F,TransfersEntries!$B:$B,$B625,TransfersEntries!$L:$L,"&gt;="&amp;'Daily Pork Products Stocks'!A625+0.25,TransfersEntries!$L:$L,"&lt;="&amp;'Daily Pork Products Stocks'!A625+1.25,TransfersEntries!$D:$D,"2055")</f>
        <v>0</v>
      </c>
      <c r="N625" s="44">
        <f>SUMIFS(TransfersEntries!$F:$F,TransfersEntries!$B:$B,INDEX(ItemTable!$A:$A,MATCH('Daily Pork Products Stocks'!B625,ItemTable!$B:$B,0)),TransfersEntries!$L:$L,"&gt;="&amp;'Daily Pork Products Stocks'!A625+0.25,TransfersEntries!$L:$L,"&lt;="&amp;'Daily Pork Products Stocks'!A625+1.25,TransfersEntries!$D:$D,"3535")</f>
        <v>0</v>
      </c>
      <c r="O625" s="44">
        <f>SUMIFS(TransfersEntries!$F:$F,TransfersEntries!$B:$B,INDEX(ItemTable!$A:$A,MATCH('Daily Pork Products Stocks'!B625,ItemTable!$B:$B,0)),TransfersEntries!$L:$L,"&gt;="&amp;'Daily Pork Products Stocks'!A625+0.25,TransfersEntries!$L:$L,"&lt;="&amp;'Daily Pork Products Stocks'!A625+1.25,TransfersEntries!$D:$D,"3600")</f>
        <v>0</v>
      </c>
      <c r="P625" s="44">
        <f t="shared" si="151"/>
        <v>0</v>
      </c>
      <c r="Q625" s="44">
        <f t="shared" si="152"/>
        <v>0</v>
      </c>
      <c r="R625" s="148"/>
      <c r="S625" s="148"/>
      <c r="T625" s="44">
        <f t="shared" si="149"/>
        <v>0</v>
      </c>
      <c r="U625" s="44">
        <f t="shared" si="153"/>
        <v>0</v>
      </c>
      <c r="V625" s="44">
        <f t="shared" si="154"/>
        <v>0</v>
      </c>
      <c r="W625" s="51" t="str">
        <f t="shared" si="155"/>
        <v>Inactive</v>
      </c>
      <c r="X625" s="44"/>
    </row>
    <row r="626" spans="1:24" ht="15" hidden="1" customHeight="1" x14ac:dyDescent="0.25">
      <c r="A626" s="42" t="e">
        <v>#VALUE!</v>
      </c>
      <c r="B626" s="47" t="s">
        <v>1319</v>
      </c>
      <c r="C626" s="47" t="s">
        <v>1320</v>
      </c>
      <c r="D626" s="142"/>
      <c r="E626" s="44">
        <f t="shared" si="150"/>
        <v>0</v>
      </c>
      <c r="F626" s="44">
        <f>SUMIFS(ProductionLines!$H:$H,ProductionLines!$C:$C,'Daily Pork Products Stocks'!$B626,ProductionLines!$K:$K,'Daily Pork Products Stocks'!$A626,ProductionLines!$E:$E,"&lt;&gt;Intake")</f>
        <v>0</v>
      </c>
      <c r="G626" s="57"/>
      <c r="H626" s="44">
        <f>SUMIFS(ProductionLines!$H:$H,ProductionLines!$C:$C,'Daily Pork Products Stocks'!$B626,ProductionLines!$K:$K,'Daily Pork Products Stocks'!$A626,ProductionLines!$E:$E,"Intake")</f>
        <v>0</v>
      </c>
      <c r="I626" s="148"/>
      <c r="J626" s="148"/>
      <c r="K626" s="148"/>
      <c r="L626" s="152"/>
      <c r="M626" s="44">
        <f>SUMIFS(TransfersEntries!$F:$F,TransfersEntries!$B:$B,$B626,TransfersEntries!$L:$L,"&gt;="&amp;'Daily Pork Products Stocks'!A626+0.25,TransfersEntries!$L:$L,"&lt;="&amp;'Daily Pork Products Stocks'!A626+1.25,TransfersEntries!$D:$D,"2055")</f>
        <v>0</v>
      </c>
      <c r="N626" s="44">
        <f>SUMIFS(TransfersEntries!$F:$F,TransfersEntries!$B:$B,INDEX(ItemTable!$A:$A,MATCH('Daily Pork Products Stocks'!B626,ItemTable!$B:$B,0)),TransfersEntries!$L:$L,"&gt;="&amp;'Daily Pork Products Stocks'!A626+0.25,TransfersEntries!$L:$L,"&lt;="&amp;'Daily Pork Products Stocks'!A626+1.25,TransfersEntries!$D:$D,"3535")</f>
        <v>0</v>
      </c>
      <c r="O626" s="44">
        <f>SUMIFS(TransfersEntries!$F:$F,TransfersEntries!$B:$B,INDEX(ItemTable!$A:$A,MATCH('Daily Pork Products Stocks'!B626,ItemTable!$B:$B,0)),TransfersEntries!$L:$L,"&gt;="&amp;'Daily Pork Products Stocks'!A626+0.25,TransfersEntries!$L:$L,"&lt;="&amp;'Daily Pork Products Stocks'!A626+1.25,TransfersEntries!$D:$D,"3600")</f>
        <v>0</v>
      </c>
      <c r="P626" s="44">
        <f t="shared" si="151"/>
        <v>0</v>
      </c>
      <c r="Q626" s="44">
        <f t="shared" si="152"/>
        <v>0</v>
      </c>
      <c r="R626" s="148"/>
      <c r="S626" s="148"/>
      <c r="T626" s="44">
        <f t="shared" si="149"/>
        <v>0</v>
      </c>
      <c r="U626" s="44">
        <f t="shared" si="153"/>
        <v>0</v>
      </c>
      <c r="V626" s="44">
        <f t="shared" si="154"/>
        <v>0</v>
      </c>
      <c r="W626" s="51" t="str">
        <f t="shared" si="155"/>
        <v>Inactive</v>
      </c>
      <c r="X626" s="44"/>
    </row>
    <row r="627" spans="1:24" ht="15" hidden="1" customHeight="1" x14ac:dyDescent="0.25">
      <c r="A627" s="42" t="e">
        <v>#VALUE!</v>
      </c>
      <c r="B627" s="47" t="s">
        <v>73</v>
      </c>
      <c r="C627" s="47" t="s">
        <v>1321</v>
      </c>
      <c r="D627" s="142"/>
      <c r="E627" s="44">
        <f t="shared" si="150"/>
        <v>0</v>
      </c>
      <c r="F627" s="44">
        <f>SUMIFS(ProductionLines!$H:$H,ProductionLines!$C:$C,'Daily Pork Products Stocks'!$B627,ProductionLines!$K:$K,'Daily Pork Products Stocks'!$A627,ProductionLines!$E:$E,"&lt;&gt;Intake")</f>
        <v>0</v>
      </c>
      <c r="G627" s="57"/>
      <c r="H627" s="44">
        <f>SUMIFS(ProductionLines!$H:$H,ProductionLines!$C:$C,'Daily Pork Products Stocks'!$B627,ProductionLines!$K:$K,'Daily Pork Products Stocks'!$A627,ProductionLines!$E:$E,"Intake")</f>
        <v>0</v>
      </c>
      <c r="I627" s="148"/>
      <c r="J627" s="148"/>
      <c r="K627" s="148"/>
      <c r="L627" s="152"/>
      <c r="M627" s="44">
        <f>SUMIFS(TransfersEntries!$F:$F,TransfersEntries!$B:$B,$B627,TransfersEntries!$L:$L,"&gt;="&amp;'Daily Pork Products Stocks'!A627+0.25,TransfersEntries!$L:$L,"&lt;="&amp;'Daily Pork Products Stocks'!A627+1.25,TransfersEntries!$D:$D,"2055")</f>
        <v>0</v>
      </c>
      <c r="N627" s="44">
        <f>SUMIFS(TransfersEntries!$F:$F,TransfersEntries!$B:$B,INDEX(ItemTable!$A:$A,MATCH('Daily Pork Products Stocks'!B627,ItemTable!$B:$B,0)),TransfersEntries!$L:$L,"&gt;="&amp;'Daily Pork Products Stocks'!A627+0.25,TransfersEntries!$L:$L,"&lt;="&amp;'Daily Pork Products Stocks'!A627+1.25,TransfersEntries!$D:$D,"3535")</f>
        <v>0</v>
      </c>
      <c r="O627" s="44">
        <f>SUMIFS(TransfersEntries!$F:$F,TransfersEntries!$B:$B,INDEX(ItemTable!$A:$A,MATCH('Daily Pork Products Stocks'!B627,ItemTable!$B:$B,0)),TransfersEntries!$L:$L,"&gt;="&amp;'Daily Pork Products Stocks'!A627+0.25,TransfersEntries!$L:$L,"&lt;="&amp;'Daily Pork Products Stocks'!A627+1.25,TransfersEntries!$D:$D,"3600")</f>
        <v>0</v>
      </c>
      <c r="P627" s="44">
        <f t="shared" si="151"/>
        <v>0</v>
      </c>
      <c r="Q627" s="44">
        <f t="shared" si="152"/>
        <v>0</v>
      </c>
      <c r="R627" s="148"/>
      <c r="S627" s="148"/>
      <c r="T627" s="44">
        <f t="shared" si="149"/>
        <v>0</v>
      </c>
      <c r="U627" s="44">
        <f t="shared" si="153"/>
        <v>0</v>
      </c>
      <c r="V627" s="44">
        <f t="shared" si="154"/>
        <v>0</v>
      </c>
      <c r="W627" s="51" t="str">
        <f t="shared" si="155"/>
        <v>Inactive</v>
      </c>
      <c r="X627" s="44"/>
    </row>
    <row r="628" spans="1:24" ht="15" hidden="1" customHeight="1" x14ac:dyDescent="0.25">
      <c r="A628" s="42" t="e">
        <v>#VALUE!</v>
      </c>
      <c r="B628" s="45" t="s">
        <v>1322</v>
      </c>
      <c r="C628" s="45" t="s">
        <v>1323</v>
      </c>
      <c r="D628" s="142"/>
      <c r="E628" s="44">
        <f t="shared" si="150"/>
        <v>0</v>
      </c>
      <c r="F628" s="44">
        <f>SUMIFS(ProductionLines!$H:$H,ProductionLines!$C:$C,'Daily Pork Products Stocks'!$B628,ProductionLines!$K:$K,'Daily Pork Products Stocks'!$A628,ProductionLines!$E:$E,"&lt;&gt;Intake")</f>
        <v>0</v>
      </c>
      <c r="G628" s="57"/>
      <c r="H628" s="44">
        <f>SUMIFS(ProductionLines!$H:$H,ProductionLines!$C:$C,'Daily Pork Products Stocks'!$B628,ProductionLines!$K:$K,'Daily Pork Products Stocks'!$A628,ProductionLines!$E:$E,"Intake")</f>
        <v>0</v>
      </c>
      <c r="I628" s="148"/>
      <c r="J628" s="148"/>
      <c r="K628" s="148"/>
      <c r="L628" s="152"/>
      <c r="M628" s="44">
        <f>SUMIFS(TransfersEntries!$F:$F,TransfersEntries!$B:$B,$B628,TransfersEntries!$L:$L,"&gt;="&amp;'Daily Pork Products Stocks'!A628+0.25,TransfersEntries!$L:$L,"&lt;="&amp;'Daily Pork Products Stocks'!A628+1.25,TransfersEntries!$D:$D,"2055")</f>
        <v>0</v>
      </c>
      <c r="N628" s="44">
        <f>SUMIFS(TransfersEntries!$F:$F,TransfersEntries!$B:$B,INDEX(ItemTable!$A:$A,MATCH('Daily Pork Products Stocks'!B628,ItemTable!$B:$B,0)),TransfersEntries!$L:$L,"&gt;="&amp;'Daily Pork Products Stocks'!A628+0.25,TransfersEntries!$L:$L,"&lt;="&amp;'Daily Pork Products Stocks'!A628+1.25,TransfersEntries!$D:$D,"3535")</f>
        <v>0</v>
      </c>
      <c r="O628" s="44">
        <f>SUMIFS(TransfersEntries!$F:$F,TransfersEntries!$B:$B,INDEX(ItemTable!$A:$A,MATCH('Daily Pork Products Stocks'!B628,ItemTable!$B:$B,0)),TransfersEntries!$L:$L,"&gt;="&amp;'Daily Pork Products Stocks'!A628+0.25,TransfersEntries!$L:$L,"&lt;="&amp;'Daily Pork Products Stocks'!A628+1.25,TransfersEntries!$D:$D,"3600")</f>
        <v>0</v>
      </c>
      <c r="P628" s="44">
        <f t="shared" si="151"/>
        <v>0</v>
      </c>
      <c r="Q628" s="44">
        <f t="shared" si="152"/>
        <v>0</v>
      </c>
      <c r="R628" s="148"/>
      <c r="S628" s="148"/>
      <c r="T628" s="44">
        <f t="shared" si="149"/>
        <v>0</v>
      </c>
      <c r="U628" s="44">
        <f t="shared" si="153"/>
        <v>0</v>
      </c>
      <c r="V628" s="44">
        <f t="shared" si="154"/>
        <v>0</v>
      </c>
      <c r="W628" s="51" t="str">
        <f t="shared" si="155"/>
        <v>Inactive</v>
      </c>
      <c r="X628" s="44"/>
    </row>
    <row r="629" spans="1:24" ht="15" hidden="1" customHeight="1" x14ac:dyDescent="0.25">
      <c r="A629" s="42" t="e">
        <v>#VALUE!</v>
      </c>
      <c r="B629" s="47" t="s">
        <v>1324</v>
      </c>
      <c r="C629" s="47" t="s">
        <v>1325</v>
      </c>
      <c r="D629" s="142"/>
      <c r="E629" s="44">
        <f t="shared" si="150"/>
        <v>0</v>
      </c>
      <c r="F629" s="44">
        <f>SUMIFS(ProductionLines!$H:$H,ProductionLines!$C:$C,'Daily Pork Products Stocks'!$B629,ProductionLines!$K:$K,'Daily Pork Products Stocks'!$A629,ProductionLines!$E:$E,"&lt;&gt;Intake")</f>
        <v>0</v>
      </c>
      <c r="G629" s="57"/>
      <c r="H629" s="44">
        <f>SUMIFS(ProductionLines!$H:$H,ProductionLines!$C:$C,'Daily Pork Products Stocks'!$B629,ProductionLines!$K:$K,'Daily Pork Products Stocks'!$A629,ProductionLines!$E:$E,"Intake")</f>
        <v>0</v>
      </c>
      <c r="I629" s="148"/>
      <c r="J629" s="148"/>
      <c r="K629" s="148"/>
      <c r="L629" s="152"/>
      <c r="M629" s="44">
        <f>SUMIFS(TransfersEntries!$F:$F,TransfersEntries!$B:$B,$B629,TransfersEntries!$L:$L,"&gt;="&amp;'Daily Pork Products Stocks'!A629+0.25,TransfersEntries!$L:$L,"&lt;="&amp;'Daily Pork Products Stocks'!A629+1.25,TransfersEntries!$D:$D,"2055")</f>
        <v>0</v>
      </c>
      <c r="N629" s="44">
        <f>SUMIFS(TransfersEntries!$F:$F,TransfersEntries!$B:$B,INDEX(ItemTable!$A:$A,MATCH('Daily Pork Products Stocks'!B629,ItemTable!$B:$B,0)),TransfersEntries!$L:$L,"&gt;="&amp;'Daily Pork Products Stocks'!A629+0.25,TransfersEntries!$L:$L,"&lt;="&amp;'Daily Pork Products Stocks'!A629+1.25,TransfersEntries!$D:$D,"3535")</f>
        <v>0</v>
      </c>
      <c r="O629" s="44">
        <f>SUMIFS(TransfersEntries!$F:$F,TransfersEntries!$B:$B,INDEX(ItemTable!$A:$A,MATCH('Daily Pork Products Stocks'!B629,ItemTable!$B:$B,0)),TransfersEntries!$L:$L,"&gt;="&amp;'Daily Pork Products Stocks'!A629+0.25,TransfersEntries!$L:$L,"&lt;="&amp;'Daily Pork Products Stocks'!A629+1.25,TransfersEntries!$D:$D,"3600")</f>
        <v>0</v>
      </c>
      <c r="P629" s="44">
        <f t="shared" si="151"/>
        <v>0</v>
      </c>
      <c r="Q629" s="44">
        <f t="shared" si="152"/>
        <v>0</v>
      </c>
      <c r="R629" s="148"/>
      <c r="S629" s="148"/>
      <c r="T629" s="44">
        <f t="shared" si="149"/>
        <v>0</v>
      </c>
      <c r="U629" s="44">
        <f t="shared" si="153"/>
        <v>0</v>
      </c>
      <c r="V629" s="44">
        <f t="shared" si="154"/>
        <v>0</v>
      </c>
      <c r="W629" s="51" t="str">
        <f t="shared" si="155"/>
        <v>Inactive</v>
      </c>
      <c r="X629" s="44"/>
    </row>
    <row r="630" spans="1:24" ht="15" hidden="1" customHeight="1" x14ac:dyDescent="0.25">
      <c r="A630" s="42" t="e">
        <v>#VALUE!</v>
      </c>
      <c r="B630" s="47" t="s">
        <v>101</v>
      </c>
      <c r="C630" s="47" t="s">
        <v>1326</v>
      </c>
      <c r="D630" s="142"/>
      <c r="E630" s="44">
        <f t="shared" si="150"/>
        <v>0</v>
      </c>
      <c r="F630" s="44">
        <f>SUMIFS(ProductionLines!$H:$H,ProductionLines!$C:$C,'Daily Pork Products Stocks'!$B630,ProductionLines!$K:$K,'Daily Pork Products Stocks'!$A630,ProductionLines!$E:$E,"&lt;&gt;Intake")</f>
        <v>0</v>
      </c>
      <c r="G630" s="57"/>
      <c r="H630" s="44">
        <f>SUMIFS(ProductionLines!$H:$H,ProductionLines!$C:$C,'Daily Pork Products Stocks'!$B630,ProductionLines!$K:$K,'Daily Pork Products Stocks'!$A630,ProductionLines!$E:$E,"Intake")</f>
        <v>0</v>
      </c>
      <c r="I630" s="148"/>
      <c r="J630" s="148"/>
      <c r="K630" s="148"/>
      <c r="L630" s="152"/>
      <c r="M630" s="44">
        <f>SUMIFS(TransfersEntries!$F:$F,TransfersEntries!$B:$B,$B630,TransfersEntries!$L:$L,"&gt;="&amp;'Daily Pork Products Stocks'!A630+0.25,TransfersEntries!$L:$L,"&lt;="&amp;'Daily Pork Products Stocks'!A630+1.25,TransfersEntries!$D:$D,"2055")</f>
        <v>0</v>
      </c>
      <c r="N630" s="44">
        <f>SUMIFS(TransfersEntries!$F:$F,TransfersEntries!$B:$B,INDEX(ItemTable!$A:$A,MATCH('Daily Pork Products Stocks'!B630,ItemTable!$B:$B,0)),TransfersEntries!$L:$L,"&gt;="&amp;'Daily Pork Products Stocks'!A630+0.25,TransfersEntries!$L:$L,"&lt;="&amp;'Daily Pork Products Stocks'!A630+1.25,TransfersEntries!$D:$D,"3535")</f>
        <v>0</v>
      </c>
      <c r="O630" s="44">
        <f>SUMIFS(TransfersEntries!$F:$F,TransfersEntries!$B:$B,INDEX(ItemTable!$A:$A,MATCH('Daily Pork Products Stocks'!B630,ItemTable!$B:$B,0)),TransfersEntries!$L:$L,"&gt;="&amp;'Daily Pork Products Stocks'!A630+0.25,TransfersEntries!$L:$L,"&lt;="&amp;'Daily Pork Products Stocks'!A630+1.25,TransfersEntries!$D:$D,"3600")</f>
        <v>0</v>
      </c>
      <c r="P630" s="44">
        <f t="shared" si="151"/>
        <v>0</v>
      </c>
      <c r="Q630" s="44">
        <f t="shared" si="152"/>
        <v>0</v>
      </c>
      <c r="R630" s="148"/>
      <c r="S630" s="148"/>
      <c r="T630" s="44">
        <f t="shared" si="149"/>
        <v>0</v>
      </c>
      <c r="U630" s="44">
        <f t="shared" si="153"/>
        <v>0</v>
      </c>
      <c r="V630" s="44">
        <f t="shared" si="154"/>
        <v>0</v>
      </c>
      <c r="W630" s="51" t="str">
        <f t="shared" si="155"/>
        <v>Inactive</v>
      </c>
      <c r="X630" s="44"/>
    </row>
    <row r="631" spans="1:24" ht="15" hidden="1" customHeight="1" x14ac:dyDescent="0.25">
      <c r="A631" s="42" t="e">
        <v>#VALUE!</v>
      </c>
      <c r="B631" s="47" t="s">
        <v>1327</v>
      </c>
      <c r="C631" s="47" t="s">
        <v>1328</v>
      </c>
      <c r="D631" s="142"/>
      <c r="E631" s="44">
        <f t="shared" si="150"/>
        <v>0</v>
      </c>
      <c r="F631" s="44">
        <f>SUMIFS(ProductionLines!$H:$H,ProductionLines!$C:$C,'Daily Pork Products Stocks'!$B631,ProductionLines!$K:$K,'Daily Pork Products Stocks'!$A631,ProductionLines!$E:$E,"&lt;&gt;Intake")</f>
        <v>0</v>
      </c>
      <c r="G631" s="57"/>
      <c r="H631" s="44">
        <f>SUMIFS(ProductionLines!$H:$H,ProductionLines!$C:$C,'Daily Pork Products Stocks'!$B631,ProductionLines!$K:$K,'Daily Pork Products Stocks'!$A631,ProductionLines!$E:$E,"Intake")</f>
        <v>0</v>
      </c>
      <c r="I631" s="148"/>
      <c r="J631" s="148"/>
      <c r="K631" s="148"/>
      <c r="L631" s="152"/>
      <c r="M631" s="44">
        <f>SUMIFS(TransfersEntries!$F:$F,TransfersEntries!$B:$B,$B631,TransfersEntries!$L:$L,"&gt;="&amp;'Daily Pork Products Stocks'!A631+0.25,TransfersEntries!$L:$L,"&lt;="&amp;'Daily Pork Products Stocks'!A631+1.25,TransfersEntries!$D:$D,"2055")</f>
        <v>0</v>
      </c>
      <c r="N631" s="44">
        <f>SUMIFS(TransfersEntries!$F:$F,TransfersEntries!$B:$B,INDEX(ItemTable!$A:$A,MATCH('Daily Pork Products Stocks'!B631,ItemTable!$B:$B,0)),TransfersEntries!$L:$L,"&gt;="&amp;'Daily Pork Products Stocks'!A631+0.25,TransfersEntries!$L:$L,"&lt;="&amp;'Daily Pork Products Stocks'!A631+1.25,TransfersEntries!$D:$D,"3535")</f>
        <v>0</v>
      </c>
      <c r="O631" s="44">
        <f>SUMIFS(TransfersEntries!$F:$F,TransfersEntries!$B:$B,INDEX(ItemTable!$A:$A,MATCH('Daily Pork Products Stocks'!B631,ItemTable!$B:$B,0)),TransfersEntries!$L:$L,"&gt;="&amp;'Daily Pork Products Stocks'!A631+0.25,TransfersEntries!$L:$L,"&lt;="&amp;'Daily Pork Products Stocks'!A631+1.25,TransfersEntries!$D:$D,"3600")</f>
        <v>0</v>
      </c>
      <c r="P631" s="44">
        <f t="shared" si="151"/>
        <v>0</v>
      </c>
      <c r="Q631" s="44">
        <f t="shared" si="152"/>
        <v>0</v>
      </c>
      <c r="R631" s="148"/>
      <c r="S631" s="148"/>
      <c r="T631" s="44">
        <f t="shared" si="149"/>
        <v>0</v>
      </c>
      <c r="U631" s="44">
        <f t="shared" si="153"/>
        <v>0</v>
      </c>
      <c r="V631" s="44">
        <f t="shared" si="154"/>
        <v>0</v>
      </c>
      <c r="W631" s="51" t="str">
        <f t="shared" si="155"/>
        <v>Inactive</v>
      </c>
      <c r="X631" s="44"/>
    </row>
    <row r="632" spans="1:24" ht="15" hidden="1" customHeight="1" x14ac:dyDescent="0.25">
      <c r="A632" s="42" t="e">
        <v>#VALUE!</v>
      </c>
      <c r="B632" s="45" t="s">
        <v>146</v>
      </c>
      <c r="C632" s="45" t="s">
        <v>1329</v>
      </c>
      <c r="D632" s="142"/>
      <c r="E632" s="44">
        <f t="shared" si="150"/>
        <v>0</v>
      </c>
      <c r="F632" s="44">
        <f>SUMIFS(ProductionLines!$H:$H,ProductionLines!$C:$C,'Daily Pork Products Stocks'!$B632,ProductionLines!$K:$K,'Daily Pork Products Stocks'!$A632,ProductionLines!$E:$E,"&lt;&gt;Intake")</f>
        <v>0</v>
      </c>
      <c r="G632" s="57"/>
      <c r="H632" s="44">
        <f>SUMIFS(ProductionLines!$H:$H,ProductionLines!$C:$C,'Daily Pork Products Stocks'!$B632,ProductionLines!$K:$K,'Daily Pork Products Stocks'!$A632,ProductionLines!$E:$E,"Intake")</f>
        <v>0</v>
      </c>
      <c r="I632" s="148"/>
      <c r="J632" s="148"/>
      <c r="K632" s="148"/>
      <c r="L632" s="152"/>
      <c r="M632" s="44">
        <f>SUMIFS(TransfersEntries!$F:$F,TransfersEntries!$B:$B,$B632,TransfersEntries!$L:$L,"&gt;="&amp;'Daily Pork Products Stocks'!A632+0.25,TransfersEntries!$L:$L,"&lt;="&amp;'Daily Pork Products Stocks'!A632+1.25,TransfersEntries!$D:$D,"2055")</f>
        <v>0</v>
      </c>
      <c r="N632" s="44">
        <f>SUMIFS(TransfersEntries!$F:$F,TransfersEntries!$B:$B,INDEX(ItemTable!$A:$A,MATCH('Daily Pork Products Stocks'!B632,ItemTable!$B:$B,0)),TransfersEntries!$L:$L,"&gt;="&amp;'Daily Pork Products Stocks'!A632+0.25,TransfersEntries!$L:$L,"&lt;="&amp;'Daily Pork Products Stocks'!A632+1.25,TransfersEntries!$D:$D,"3535")</f>
        <v>0</v>
      </c>
      <c r="O632" s="44">
        <f>SUMIFS(TransfersEntries!$F:$F,TransfersEntries!$B:$B,INDEX(ItemTable!$A:$A,MATCH('Daily Pork Products Stocks'!B632,ItemTable!$B:$B,0)),TransfersEntries!$L:$L,"&gt;="&amp;'Daily Pork Products Stocks'!A632+0.25,TransfersEntries!$L:$L,"&lt;="&amp;'Daily Pork Products Stocks'!A632+1.25,TransfersEntries!$D:$D,"3600")</f>
        <v>0</v>
      </c>
      <c r="P632" s="44">
        <f t="shared" si="151"/>
        <v>0</v>
      </c>
      <c r="Q632" s="44">
        <f t="shared" si="152"/>
        <v>0</v>
      </c>
      <c r="R632" s="148"/>
      <c r="S632" s="148"/>
      <c r="T632" s="44">
        <f t="shared" si="149"/>
        <v>0</v>
      </c>
      <c r="U632" s="44">
        <f t="shared" si="153"/>
        <v>0</v>
      </c>
      <c r="V632" s="44">
        <f t="shared" si="154"/>
        <v>0</v>
      </c>
      <c r="W632" s="51" t="str">
        <f t="shared" si="155"/>
        <v>Inactive</v>
      </c>
      <c r="X632" s="44"/>
    </row>
    <row r="633" spans="1:24" ht="15" hidden="1" customHeight="1" x14ac:dyDescent="0.25">
      <c r="A633" s="42" t="e">
        <v>#VALUE!</v>
      </c>
      <c r="B633" s="47" t="s">
        <v>1330</v>
      </c>
      <c r="C633" s="47" t="s">
        <v>1331</v>
      </c>
      <c r="D633" s="142"/>
      <c r="E633" s="44">
        <f t="shared" si="150"/>
        <v>0</v>
      </c>
      <c r="F633" s="44">
        <f>SUMIFS(ProductionLines!$H:$H,ProductionLines!$C:$C,'Daily Pork Products Stocks'!$B633,ProductionLines!$K:$K,'Daily Pork Products Stocks'!$A633,ProductionLines!$E:$E,"&lt;&gt;Intake")</f>
        <v>0</v>
      </c>
      <c r="G633" s="57"/>
      <c r="H633" s="44">
        <f>SUMIFS(ProductionLines!$H:$H,ProductionLines!$C:$C,'Daily Pork Products Stocks'!$B633,ProductionLines!$K:$K,'Daily Pork Products Stocks'!$A633,ProductionLines!$E:$E,"Intake")</f>
        <v>0</v>
      </c>
      <c r="I633" s="148"/>
      <c r="J633" s="148"/>
      <c r="K633" s="148"/>
      <c r="L633" s="152"/>
      <c r="M633" s="44">
        <f>SUMIFS(TransfersEntries!$F:$F,TransfersEntries!$B:$B,$B633,TransfersEntries!$L:$L,"&gt;="&amp;'Daily Pork Products Stocks'!A633+0.25,TransfersEntries!$L:$L,"&lt;="&amp;'Daily Pork Products Stocks'!A633+1.25,TransfersEntries!$D:$D,"2055")</f>
        <v>0</v>
      </c>
      <c r="N633" s="44">
        <f>SUMIFS(TransfersEntries!$F:$F,TransfersEntries!$B:$B,INDEX(ItemTable!$A:$A,MATCH('Daily Pork Products Stocks'!B633,ItemTable!$B:$B,0)),TransfersEntries!$L:$L,"&gt;="&amp;'Daily Pork Products Stocks'!A633+0.25,TransfersEntries!$L:$L,"&lt;="&amp;'Daily Pork Products Stocks'!A633+1.25,TransfersEntries!$D:$D,"3535")</f>
        <v>0</v>
      </c>
      <c r="O633" s="44">
        <f>SUMIFS(TransfersEntries!$F:$F,TransfersEntries!$B:$B,INDEX(ItemTable!$A:$A,MATCH('Daily Pork Products Stocks'!B633,ItemTable!$B:$B,0)),TransfersEntries!$L:$L,"&gt;="&amp;'Daily Pork Products Stocks'!A633+0.25,TransfersEntries!$L:$L,"&lt;="&amp;'Daily Pork Products Stocks'!A633+1.25,TransfersEntries!$D:$D,"3600")</f>
        <v>0</v>
      </c>
      <c r="P633" s="44">
        <f t="shared" si="151"/>
        <v>0</v>
      </c>
      <c r="Q633" s="44">
        <f t="shared" si="152"/>
        <v>0</v>
      </c>
      <c r="R633" s="148"/>
      <c r="S633" s="148"/>
      <c r="T633" s="44">
        <f t="shared" si="149"/>
        <v>0</v>
      </c>
      <c r="U633" s="44">
        <f t="shared" si="153"/>
        <v>0</v>
      </c>
      <c r="V633" s="44">
        <f t="shared" si="154"/>
        <v>0</v>
      </c>
      <c r="W633" s="51" t="str">
        <f t="shared" si="155"/>
        <v>Inactive</v>
      </c>
      <c r="X633" s="44"/>
    </row>
    <row r="634" spans="1:24" ht="15" hidden="1" customHeight="1" x14ac:dyDescent="0.25">
      <c r="A634" s="42" t="e">
        <v>#VALUE!</v>
      </c>
      <c r="B634" s="47" t="s">
        <v>149</v>
      </c>
      <c r="C634" s="47" t="s">
        <v>1332</v>
      </c>
      <c r="D634" s="142"/>
      <c r="E634" s="44">
        <f t="shared" si="150"/>
        <v>0</v>
      </c>
      <c r="F634" s="44">
        <f>SUMIFS(ProductionLines!$H:$H,ProductionLines!$C:$C,'Daily Pork Products Stocks'!$B634,ProductionLines!$K:$K,'Daily Pork Products Stocks'!$A634,ProductionLines!$E:$E,"&lt;&gt;Intake")</f>
        <v>0</v>
      </c>
      <c r="G634" s="57"/>
      <c r="H634" s="44">
        <f>SUMIFS(ProductionLines!$H:$H,ProductionLines!$C:$C,'Daily Pork Products Stocks'!$B634,ProductionLines!$K:$K,'Daily Pork Products Stocks'!$A634,ProductionLines!$E:$E,"Intake")</f>
        <v>0</v>
      </c>
      <c r="I634" s="148"/>
      <c r="J634" s="148"/>
      <c r="K634" s="148"/>
      <c r="L634" s="152"/>
      <c r="M634" s="44">
        <f>SUMIFS(TransfersEntries!$F:$F,TransfersEntries!$B:$B,$B634,TransfersEntries!$L:$L,"&gt;="&amp;'Daily Pork Products Stocks'!A634+0.25,TransfersEntries!$L:$L,"&lt;="&amp;'Daily Pork Products Stocks'!A634+1.25,TransfersEntries!$D:$D,"2055")</f>
        <v>0</v>
      </c>
      <c r="N634" s="44">
        <f>SUMIFS(TransfersEntries!$F:$F,TransfersEntries!$B:$B,INDEX(ItemTable!$A:$A,MATCH('Daily Pork Products Stocks'!B634,ItemTable!$B:$B,0)),TransfersEntries!$L:$L,"&gt;="&amp;'Daily Pork Products Stocks'!A634+0.25,TransfersEntries!$L:$L,"&lt;="&amp;'Daily Pork Products Stocks'!A634+1.25,TransfersEntries!$D:$D,"3535")</f>
        <v>0</v>
      </c>
      <c r="O634" s="44">
        <f>SUMIFS(TransfersEntries!$F:$F,TransfersEntries!$B:$B,INDEX(ItemTable!$A:$A,MATCH('Daily Pork Products Stocks'!B634,ItemTable!$B:$B,0)),TransfersEntries!$L:$L,"&gt;="&amp;'Daily Pork Products Stocks'!A634+0.25,TransfersEntries!$L:$L,"&lt;="&amp;'Daily Pork Products Stocks'!A634+1.25,TransfersEntries!$D:$D,"3600")</f>
        <v>0</v>
      </c>
      <c r="P634" s="44">
        <f t="shared" si="151"/>
        <v>0</v>
      </c>
      <c r="Q634" s="44">
        <f t="shared" si="152"/>
        <v>0</v>
      </c>
      <c r="R634" s="148"/>
      <c r="S634" s="148"/>
      <c r="T634" s="44">
        <f t="shared" si="149"/>
        <v>0</v>
      </c>
      <c r="U634" s="44">
        <f t="shared" si="153"/>
        <v>0</v>
      </c>
      <c r="V634" s="44">
        <f t="shared" si="154"/>
        <v>0</v>
      </c>
      <c r="W634" s="51" t="str">
        <f t="shared" si="155"/>
        <v>Inactive</v>
      </c>
      <c r="X634" s="44"/>
    </row>
    <row r="635" spans="1:24" ht="15" hidden="1" customHeight="1" x14ac:dyDescent="0.25">
      <c r="A635" s="42" t="e">
        <v>#VALUE!</v>
      </c>
      <c r="B635" s="47" t="s">
        <v>158</v>
      </c>
      <c r="C635" s="47" t="s">
        <v>1333</v>
      </c>
      <c r="D635" s="142"/>
      <c r="E635" s="44">
        <f t="shared" si="150"/>
        <v>0</v>
      </c>
      <c r="F635" s="44">
        <f>SUMIFS(ProductionLines!$H:$H,ProductionLines!$C:$C,'Daily Pork Products Stocks'!$B635,ProductionLines!$K:$K,'Daily Pork Products Stocks'!$A635,ProductionLines!$E:$E,"&lt;&gt;Intake")</f>
        <v>0</v>
      </c>
      <c r="G635" s="57"/>
      <c r="H635" s="44">
        <f>SUMIFS(ProductionLines!$H:$H,ProductionLines!$C:$C,'Daily Pork Products Stocks'!$B635,ProductionLines!$K:$K,'Daily Pork Products Stocks'!$A635,ProductionLines!$E:$E,"Intake")</f>
        <v>0</v>
      </c>
      <c r="I635" s="148"/>
      <c r="J635" s="148"/>
      <c r="K635" s="148"/>
      <c r="L635" s="152"/>
      <c r="M635" s="44">
        <f>SUMIFS(TransfersEntries!$F:$F,TransfersEntries!$B:$B,$B635,TransfersEntries!$L:$L,"&gt;="&amp;'Daily Pork Products Stocks'!A635+0.25,TransfersEntries!$L:$L,"&lt;="&amp;'Daily Pork Products Stocks'!A635+1.25,TransfersEntries!$D:$D,"2055")</f>
        <v>0</v>
      </c>
      <c r="N635" s="44">
        <f>SUMIFS(TransfersEntries!$F:$F,TransfersEntries!$B:$B,INDEX(ItemTable!$A:$A,MATCH('Daily Pork Products Stocks'!B635,ItemTable!$B:$B,0)),TransfersEntries!$L:$L,"&gt;="&amp;'Daily Pork Products Stocks'!A635+0.25,TransfersEntries!$L:$L,"&lt;="&amp;'Daily Pork Products Stocks'!A635+1.25,TransfersEntries!$D:$D,"3535")</f>
        <v>0</v>
      </c>
      <c r="O635" s="44">
        <f>SUMIFS(TransfersEntries!$F:$F,TransfersEntries!$B:$B,INDEX(ItemTable!$A:$A,MATCH('Daily Pork Products Stocks'!B635,ItemTable!$B:$B,0)),TransfersEntries!$L:$L,"&gt;="&amp;'Daily Pork Products Stocks'!A635+0.25,TransfersEntries!$L:$L,"&lt;="&amp;'Daily Pork Products Stocks'!A635+1.25,TransfersEntries!$D:$D,"3600")</f>
        <v>0</v>
      </c>
      <c r="P635" s="44">
        <f t="shared" si="151"/>
        <v>0</v>
      </c>
      <c r="Q635" s="44">
        <f t="shared" si="152"/>
        <v>0</v>
      </c>
      <c r="R635" s="148"/>
      <c r="S635" s="148"/>
      <c r="T635" s="44">
        <f t="shared" si="149"/>
        <v>0</v>
      </c>
      <c r="U635" s="44">
        <f t="shared" si="153"/>
        <v>0</v>
      </c>
      <c r="V635" s="44">
        <f t="shared" si="154"/>
        <v>0</v>
      </c>
      <c r="W635" s="51" t="str">
        <f t="shared" si="155"/>
        <v>Inactive</v>
      </c>
      <c r="X635" s="44"/>
    </row>
    <row r="636" spans="1:24" ht="15" hidden="1" customHeight="1" x14ac:dyDescent="0.25">
      <c r="A636" s="42" t="e">
        <v>#VALUE!</v>
      </c>
      <c r="B636" s="45" t="s">
        <v>1334</v>
      </c>
      <c r="C636" s="45" t="s">
        <v>1335</v>
      </c>
      <c r="D636" s="142"/>
      <c r="E636" s="44">
        <f t="shared" si="150"/>
        <v>0</v>
      </c>
      <c r="F636" s="44">
        <f>SUMIFS(ProductionLines!$H:$H,ProductionLines!$C:$C,'Daily Pork Products Stocks'!$B636,ProductionLines!$K:$K,'Daily Pork Products Stocks'!$A636,ProductionLines!$E:$E,"&lt;&gt;Intake")</f>
        <v>0</v>
      </c>
      <c r="G636" s="57"/>
      <c r="H636" s="44">
        <f>SUMIFS(ProductionLines!$H:$H,ProductionLines!$C:$C,'Daily Pork Products Stocks'!$B636,ProductionLines!$K:$K,'Daily Pork Products Stocks'!$A636,ProductionLines!$E:$E,"Intake")</f>
        <v>0</v>
      </c>
      <c r="I636" s="148"/>
      <c r="J636" s="148"/>
      <c r="K636" s="148"/>
      <c r="L636" s="152"/>
      <c r="M636" s="44">
        <f>SUMIFS(TransfersEntries!$F:$F,TransfersEntries!$B:$B,$B636,TransfersEntries!$L:$L,"&gt;="&amp;'Daily Pork Products Stocks'!A636+0.25,TransfersEntries!$L:$L,"&lt;="&amp;'Daily Pork Products Stocks'!A636+1.25,TransfersEntries!$D:$D,"2055")</f>
        <v>0</v>
      </c>
      <c r="N636" s="44">
        <f>SUMIFS(TransfersEntries!$F:$F,TransfersEntries!$B:$B,INDEX(ItemTable!$A:$A,MATCH('Daily Pork Products Stocks'!B636,ItemTable!$B:$B,0)),TransfersEntries!$L:$L,"&gt;="&amp;'Daily Pork Products Stocks'!A636+0.25,TransfersEntries!$L:$L,"&lt;="&amp;'Daily Pork Products Stocks'!A636+1.25,TransfersEntries!$D:$D,"3535")</f>
        <v>0</v>
      </c>
      <c r="O636" s="44">
        <f>SUMIFS(TransfersEntries!$F:$F,TransfersEntries!$B:$B,INDEX(ItemTable!$A:$A,MATCH('Daily Pork Products Stocks'!B636,ItemTable!$B:$B,0)),TransfersEntries!$L:$L,"&gt;="&amp;'Daily Pork Products Stocks'!A636+0.25,TransfersEntries!$L:$L,"&lt;="&amp;'Daily Pork Products Stocks'!A636+1.25,TransfersEntries!$D:$D,"3600")</f>
        <v>0</v>
      </c>
      <c r="P636" s="44">
        <f t="shared" si="151"/>
        <v>0</v>
      </c>
      <c r="Q636" s="44">
        <f t="shared" si="152"/>
        <v>0</v>
      </c>
      <c r="R636" s="148"/>
      <c r="S636" s="148"/>
      <c r="T636" s="44">
        <f t="shared" si="149"/>
        <v>0</v>
      </c>
      <c r="U636" s="44">
        <f t="shared" si="153"/>
        <v>0</v>
      </c>
      <c r="V636" s="44">
        <f t="shared" si="154"/>
        <v>0</v>
      </c>
      <c r="W636" s="51" t="str">
        <f t="shared" si="155"/>
        <v>Inactive</v>
      </c>
      <c r="X636" s="44"/>
    </row>
    <row r="637" spans="1:24" ht="15" hidden="1" customHeight="1" x14ac:dyDescent="0.25">
      <c r="A637" s="42" t="e">
        <v>#VALUE!</v>
      </c>
      <c r="B637" s="47" t="s">
        <v>1336</v>
      </c>
      <c r="C637" s="47" t="s">
        <v>1337</v>
      </c>
      <c r="D637" s="142"/>
      <c r="E637" s="44">
        <f t="shared" si="150"/>
        <v>0</v>
      </c>
      <c r="F637" s="44">
        <f>SUMIFS(ProductionLines!$H:$H,ProductionLines!$C:$C,'Daily Pork Products Stocks'!$B637,ProductionLines!$K:$K,'Daily Pork Products Stocks'!$A637,ProductionLines!$E:$E,"&lt;&gt;Intake")</f>
        <v>0</v>
      </c>
      <c r="G637" s="57"/>
      <c r="H637" s="44">
        <f>SUMIFS(ProductionLines!$H:$H,ProductionLines!$C:$C,'Daily Pork Products Stocks'!$B637,ProductionLines!$K:$K,'Daily Pork Products Stocks'!$A637,ProductionLines!$E:$E,"Intake")</f>
        <v>0</v>
      </c>
      <c r="I637" s="148"/>
      <c r="J637" s="148"/>
      <c r="K637" s="148"/>
      <c r="L637" s="152"/>
      <c r="M637" s="44">
        <f>SUMIFS(TransfersEntries!$F:$F,TransfersEntries!$B:$B,$B637,TransfersEntries!$L:$L,"&gt;="&amp;'Daily Pork Products Stocks'!A637+0.25,TransfersEntries!$L:$L,"&lt;="&amp;'Daily Pork Products Stocks'!A637+1.25,TransfersEntries!$D:$D,"2055")</f>
        <v>0</v>
      </c>
      <c r="N637" s="44">
        <f>SUMIFS(TransfersEntries!$F:$F,TransfersEntries!$B:$B,INDEX(ItemTable!$A:$A,MATCH('Daily Pork Products Stocks'!B637,ItemTable!$B:$B,0)),TransfersEntries!$L:$L,"&gt;="&amp;'Daily Pork Products Stocks'!A637+0.25,TransfersEntries!$L:$L,"&lt;="&amp;'Daily Pork Products Stocks'!A637+1.25,TransfersEntries!$D:$D,"3535")</f>
        <v>0</v>
      </c>
      <c r="O637" s="44">
        <f>SUMIFS(TransfersEntries!$F:$F,TransfersEntries!$B:$B,INDEX(ItemTable!$A:$A,MATCH('Daily Pork Products Stocks'!B637,ItemTable!$B:$B,0)),TransfersEntries!$L:$L,"&gt;="&amp;'Daily Pork Products Stocks'!A637+0.25,TransfersEntries!$L:$L,"&lt;="&amp;'Daily Pork Products Stocks'!A637+1.25,TransfersEntries!$D:$D,"3600")</f>
        <v>0</v>
      </c>
      <c r="P637" s="44">
        <f t="shared" si="151"/>
        <v>0</v>
      </c>
      <c r="Q637" s="44">
        <f t="shared" si="152"/>
        <v>0</v>
      </c>
      <c r="R637" s="148"/>
      <c r="S637" s="148"/>
      <c r="T637" s="44">
        <f t="shared" si="149"/>
        <v>0</v>
      </c>
      <c r="U637" s="44">
        <f t="shared" si="153"/>
        <v>0</v>
      </c>
      <c r="V637" s="44">
        <f t="shared" si="154"/>
        <v>0</v>
      </c>
      <c r="W637" s="51" t="str">
        <f t="shared" si="155"/>
        <v>Inactive</v>
      </c>
      <c r="X637" s="44"/>
    </row>
    <row r="638" spans="1:24" ht="15" hidden="1" customHeight="1" x14ac:dyDescent="0.25">
      <c r="A638" s="42" t="e">
        <v>#VALUE!</v>
      </c>
      <c r="B638" s="47" t="s">
        <v>160</v>
      </c>
      <c r="C638" s="47" t="s">
        <v>1338</v>
      </c>
      <c r="D638" s="142"/>
      <c r="E638" s="44">
        <f t="shared" si="150"/>
        <v>0</v>
      </c>
      <c r="F638" s="44">
        <f>SUMIFS(ProductionLines!$H:$H,ProductionLines!$C:$C,'Daily Pork Products Stocks'!$B638,ProductionLines!$K:$K,'Daily Pork Products Stocks'!$A638,ProductionLines!$E:$E,"&lt;&gt;Intake")</f>
        <v>0</v>
      </c>
      <c r="G638" s="57"/>
      <c r="H638" s="44">
        <f>SUMIFS(ProductionLines!$H:$H,ProductionLines!$C:$C,'Daily Pork Products Stocks'!$B638,ProductionLines!$K:$K,'Daily Pork Products Stocks'!$A638,ProductionLines!$E:$E,"Intake")</f>
        <v>0</v>
      </c>
      <c r="I638" s="148"/>
      <c r="J638" s="148"/>
      <c r="K638" s="148"/>
      <c r="L638" s="152"/>
      <c r="M638" s="44">
        <f>SUMIFS(TransfersEntries!$F:$F,TransfersEntries!$B:$B,$B638,TransfersEntries!$L:$L,"&gt;="&amp;'Daily Pork Products Stocks'!A638+0.25,TransfersEntries!$L:$L,"&lt;="&amp;'Daily Pork Products Stocks'!A638+1.25,TransfersEntries!$D:$D,"2055")</f>
        <v>0</v>
      </c>
      <c r="N638" s="44">
        <f>SUMIFS(TransfersEntries!$F:$F,TransfersEntries!$B:$B,INDEX(ItemTable!$A:$A,MATCH('Daily Pork Products Stocks'!B638,ItemTable!$B:$B,0)),TransfersEntries!$L:$L,"&gt;="&amp;'Daily Pork Products Stocks'!A638+0.25,TransfersEntries!$L:$L,"&lt;="&amp;'Daily Pork Products Stocks'!A638+1.25,TransfersEntries!$D:$D,"3535")</f>
        <v>0</v>
      </c>
      <c r="O638" s="44">
        <f>SUMIFS(TransfersEntries!$F:$F,TransfersEntries!$B:$B,INDEX(ItemTable!$A:$A,MATCH('Daily Pork Products Stocks'!B638,ItemTable!$B:$B,0)),TransfersEntries!$L:$L,"&gt;="&amp;'Daily Pork Products Stocks'!A638+0.25,TransfersEntries!$L:$L,"&lt;="&amp;'Daily Pork Products Stocks'!A638+1.25,TransfersEntries!$D:$D,"3600")</f>
        <v>0</v>
      </c>
      <c r="P638" s="44">
        <f t="shared" si="151"/>
        <v>0</v>
      </c>
      <c r="Q638" s="44">
        <f t="shared" si="152"/>
        <v>0</v>
      </c>
      <c r="R638" s="148"/>
      <c r="S638" s="148"/>
      <c r="T638" s="44">
        <f t="shared" si="149"/>
        <v>0</v>
      </c>
      <c r="U638" s="44">
        <f t="shared" si="153"/>
        <v>0</v>
      </c>
      <c r="V638" s="44">
        <f t="shared" si="154"/>
        <v>0</v>
      </c>
      <c r="W638" s="51" t="str">
        <f t="shared" si="155"/>
        <v>Inactive</v>
      </c>
      <c r="X638" s="44"/>
    </row>
    <row r="639" spans="1:24" ht="15" hidden="1" customHeight="1" x14ac:dyDescent="0.25">
      <c r="A639" s="42" t="e">
        <v>#VALUE!</v>
      </c>
      <c r="B639" s="47" t="s">
        <v>1339</v>
      </c>
      <c r="C639" s="47" t="s">
        <v>1340</v>
      </c>
      <c r="D639" s="142"/>
      <c r="E639" s="44">
        <f t="shared" si="150"/>
        <v>0</v>
      </c>
      <c r="F639" s="44">
        <f>SUMIFS(ProductionLines!$H:$H,ProductionLines!$C:$C,'Daily Pork Products Stocks'!$B639,ProductionLines!$K:$K,'Daily Pork Products Stocks'!$A639,ProductionLines!$E:$E,"&lt;&gt;Intake")</f>
        <v>0</v>
      </c>
      <c r="G639" s="57"/>
      <c r="H639" s="44">
        <f>SUMIFS(ProductionLines!$H:$H,ProductionLines!$C:$C,'Daily Pork Products Stocks'!$B639,ProductionLines!$K:$K,'Daily Pork Products Stocks'!$A639,ProductionLines!$E:$E,"Intake")</f>
        <v>0</v>
      </c>
      <c r="I639" s="148"/>
      <c r="J639" s="148"/>
      <c r="K639" s="148"/>
      <c r="L639" s="152"/>
      <c r="M639" s="44">
        <f>SUMIFS(TransfersEntries!$F:$F,TransfersEntries!$B:$B,$B639,TransfersEntries!$L:$L,"&gt;="&amp;'Daily Pork Products Stocks'!A639+0.25,TransfersEntries!$L:$L,"&lt;="&amp;'Daily Pork Products Stocks'!A639+1.25,TransfersEntries!$D:$D,"2055")</f>
        <v>0</v>
      </c>
      <c r="N639" s="44">
        <f>SUMIFS(TransfersEntries!$F:$F,TransfersEntries!$B:$B,INDEX(ItemTable!$A:$A,MATCH('Daily Pork Products Stocks'!B639,ItemTable!$B:$B,0)),TransfersEntries!$L:$L,"&gt;="&amp;'Daily Pork Products Stocks'!A639+0.25,TransfersEntries!$L:$L,"&lt;="&amp;'Daily Pork Products Stocks'!A639+1.25,TransfersEntries!$D:$D,"3535")</f>
        <v>0</v>
      </c>
      <c r="O639" s="44">
        <f>SUMIFS(TransfersEntries!$F:$F,TransfersEntries!$B:$B,INDEX(ItemTable!$A:$A,MATCH('Daily Pork Products Stocks'!B639,ItemTable!$B:$B,0)),TransfersEntries!$L:$L,"&gt;="&amp;'Daily Pork Products Stocks'!A639+0.25,TransfersEntries!$L:$L,"&lt;="&amp;'Daily Pork Products Stocks'!A639+1.25,TransfersEntries!$D:$D,"3600")</f>
        <v>0</v>
      </c>
      <c r="P639" s="44">
        <f t="shared" si="151"/>
        <v>0</v>
      </c>
      <c r="Q639" s="44">
        <f t="shared" si="152"/>
        <v>0</v>
      </c>
      <c r="R639" s="148"/>
      <c r="S639" s="148"/>
      <c r="T639" s="44">
        <f t="shared" si="149"/>
        <v>0</v>
      </c>
      <c r="U639" s="44">
        <f t="shared" si="153"/>
        <v>0</v>
      </c>
      <c r="V639" s="44">
        <f t="shared" si="154"/>
        <v>0</v>
      </c>
      <c r="W639" s="51" t="str">
        <f t="shared" si="155"/>
        <v>Inactive</v>
      </c>
      <c r="X639" s="44"/>
    </row>
    <row r="640" spans="1:24" ht="15" hidden="1" customHeight="1" x14ac:dyDescent="0.25">
      <c r="A640" s="42" t="e">
        <v>#VALUE!</v>
      </c>
      <c r="B640" s="45" t="s">
        <v>72</v>
      </c>
      <c r="C640" s="45" t="s">
        <v>1341</v>
      </c>
      <c r="D640" s="142"/>
      <c r="E640" s="44">
        <f t="shared" si="150"/>
        <v>0</v>
      </c>
      <c r="F640" s="44">
        <f>SUMIFS(ProductionLines!$H:$H,ProductionLines!$C:$C,'Daily Pork Products Stocks'!$B640,ProductionLines!$K:$K,'Daily Pork Products Stocks'!$A640,ProductionLines!$E:$E,"&lt;&gt;Intake")</f>
        <v>0</v>
      </c>
      <c r="G640" s="57"/>
      <c r="H640" s="44">
        <f>SUMIFS(ProductionLines!$H:$H,ProductionLines!$C:$C,'Daily Pork Products Stocks'!$B640,ProductionLines!$K:$K,'Daily Pork Products Stocks'!$A640,ProductionLines!$E:$E,"Intake")</f>
        <v>0</v>
      </c>
      <c r="I640" s="148"/>
      <c r="J640" s="148"/>
      <c r="K640" s="148"/>
      <c r="L640" s="152"/>
      <c r="M640" s="44">
        <f>SUMIFS(TransfersEntries!$F:$F,TransfersEntries!$B:$B,$B640,TransfersEntries!$L:$L,"&gt;="&amp;'Daily Pork Products Stocks'!A640+0.25,TransfersEntries!$L:$L,"&lt;="&amp;'Daily Pork Products Stocks'!A640+1.25,TransfersEntries!$D:$D,"2055")</f>
        <v>0</v>
      </c>
      <c r="N640" s="44">
        <f>SUMIFS(TransfersEntries!$F:$F,TransfersEntries!$B:$B,INDEX(ItemTable!$A:$A,MATCH('Daily Pork Products Stocks'!B640,ItemTable!$B:$B,0)),TransfersEntries!$L:$L,"&gt;="&amp;'Daily Pork Products Stocks'!A640+0.25,TransfersEntries!$L:$L,"&lt;="&amp;'Daily Pork Products Stocks'!A640+1.25,TransfersEntries!$D:$D,"3535")</f>
        <v>0</v>
      </c>
      <c r="O640" s="44">
        <f>SUMIFS(TransfersEntries!$F:$F,TransfersEntries!$B:$B,INDEX(ItemTable!$A:$A,MATCH('Daily Pork Products Stocks'!B640,ItemTable!$B:$B,0)),TransfersEntries!$L:$L,"&gt;="&amp;'Daily Pork Products Stocks'!A640+0.25,TransfersEntries!$L:$L,"&lt;="&amp;'Daily Pork Products Stocks'!A640+1.25,TransfersEntries!$D:$D,"3600")</f>
        <v>0</v>
      </c>
      <c r="P640" s="44">
        <f t="shared" si="151"/>
        <v>0</v>
      </c>
      <c r="Q640" s="44">
        <f t="shared" si="152"/>
        <v>0</v>
      </c>
      <c r="R640" s="148"/>
      <c r="S640" s="148"/>
      <c r="T640" s="44">
        <f t="shared" si="149"/>
        <v>0</v>
      </c>
      <c r="U640" s="44">
        <f t="shared" si="153"/>
        <v>0</v>
      </c>
      <c r="V640" s="44">
        <f t="shared" si="154"/>
        <v>0</v>
      </c>
      <c r="W640" s="51" t="str">
        <f t="shared" si="155"/>
        <v>Inactive</v>
      </c>
      <c r="X640" s="44"/>
    </row>
    <row r="641" spans="1:24" ht="15" hidden="1" customHeight="1" x14ac:dyDescent="0.25">
      <c r="A641" s="42" t="e">
        <v>#VALUE!</v>
      </c>
      <c r="B641" s="47" t="s">
        <v>139</v>
      </c>
      <c r="C641" s="47" t="s">
        <v>1342</v>
      </c>
      <c r="D641" s="142"/>
      <c r="E641" s="44">
        <f t="shared" si="150"/>
        <v>0</v>
      </c>
      <c r="F641" s="44">
        <f>SUMIFS(ProductionLines!$H:$H,ProductionLines!$C:$C,'Daily Pork Products Stocks'!$B641,ProductionLines!$K:$K,'Daily Pork Products Stocks'!$A641,ProductionLines!$E:$E,"&lt;&gt;Intake")</f>
        <v>0</v>
      </c>
      <c r="G641" s="57"/>
      <c r="H641" s="44">
        <f>SUMIFS(ProductionLines!$H:$H,ProductionLines!$C:$C,'Daily Pork Products Stocks'!$B641,ProductionLines!$K:$K,'Daily Pork Products Stocks'!$A641,ProductionLines!$E:$E,"Intake")</f>
        <v>0</v>
      </c>
      <c r="I641" s="148"/>
      <c r="J641" s="148"/>
      <c r="K641" s="148"/>
      <c r="L641" s="152"/>
      <c r="M641" s="44">
        <f>SUMIFS(TransfersEntries!$F:$F,TransfersEntries!$B:$B,$B641,TransfersEntries!$L:$L,"&gt;="&amp;'Daily Pork Products Stocks'!A641+0.25,TransfersEntries!$L:$L,"&lt;="&amp;'Daily Pork Products Stocks'!A641+1.25,TransfersEntries!$D:$D,"2055")</f>
        <v>0</v>
      </c>
      <c r="N641" s="44">
        <f>SUMIFS(TransfersEntries!$F:$F,TransfersEntries!$B:$B,INDEX(ItemTable!$A:$A,MATCH('Daily Pork Products Stocks'!B641,ItemTable!$B:$B,0)),TransfersEntries!$L:$L,"&gt;="&amp;'Daily Pork Products Stocks'!A641+0.25,TransfersEntries!$L:$L,"&lt;="&amp;'Daily Pork Products Stocks'!A641+1.25,TransfersEntries!$D:$D,"3535")</f>
        <v>0</v>
      </c>
      <c r="O641" s="44">
        <f>SUMIFS(TransfersEntries!$F:$F,TransfersEntries!$B:$B,INDEX(ItemTable!$A:$A,MATCH('Daily Pork Products Stocks'!B641,ItemTable!$B:$B,0)),TransfersEntries!$L:$L,"&gt;="&amp;'Daily Pork Products Stocks'!A641+0.25,TransfersEntries!$L:$L,"&lt;="&amp;'Daily Pork Products Stocks'!A641+1.25,TransfersEntries!$D:$D,"3600")</f>
        <v>0</v>
      </c>
      <c r="P641" s="44">
        <f t="shared" si="151"/>
        <v>0</v>
      </c>
      <c r="Q641" s="44">
        <f t="shared" si="152"/>
        <v>0</v>
      </c>
      <c r="R641" s="148"/>
      <c r="S641" s="148"/>
      <c r="T641" s="44">
        <f t="shared" si="149"/>
        <v>0</v>
      </c>
      <c r="U641" s="44">
        <f t="shared" si="153"/>
        <v>0</v>
      </c>
      <c r="V641" s="44">
        <f t="shared" si="154"/>
        <v>0</v>
      </c>
      <c r="W641" s="51" t="str">
        <f t="shared" si="155"/>
        <v>Inactive</v>
      </c>
      <c r="X641" s="44"/>
    </row>
    <row r="642" spans="1:24" ht="15" hidden="1" customHeight="1" x14ac:dyDescent="0.25">
      <c r="A642" s="42" t="e">
        <v>#VALUE!</v>
      </c>
      <c r="B642" s="45" t="s">
        <v>180</v>
      </c>
      <c r="C642" s="45" t="s">
        <v>1347</v>
      </c>
      <c r="D642" s="142"/>
      <c r="E642" s="44">
        <f>D642</f>
        <v>0</v>
      </c>
      <c r="F642" s="44">
        <f>SUMIFS(ProductionLines!$H:$H,ProductionLines!$C:$C,'Daily Pork Products Stocks'!$B642,ProductionLines!$K:$K,'Daily Pork Products Stocks'!$A642,ProductionLines!$E:$E,"&lt;&gt;Intake")</f>
        <v>0</v>
      </c>
      <c r="G642" s="57"/>
      <c r="H642" s="44">
        <f>SUMIFS(ProductionLines!$H:$H,ProductionLines!$C:$C,'Daily Pork Products Stocks'!$B642,ProductionLines!$K:$K,'Daily Pork Products Stocks'!$A642,ProductionLines!$E:$E,"Intake")</f>
        <v>0</v>
      </c>
      <c r="I642" s="148"/>
      <c r="J642" s="148"/>
      <c r="K642" s="148"/>
      <c r="L642" s="152"/>
      <c r="M642" s="44">
        <f>SUMIFS(TransfersEntries!$F:$F,TransfersEntries!$B:$B,$B642,TransfersEntries!$L:$L,"&gt;="&amp;'Daily Pork Products Stocks'!A642+0.25,TransfersEntries!$L:$L,"&lt;="&amp;'Daily Pork Products Stocks'!A642+1.25,TransfersEntries!$D:$D,"2055")</f>
        <v>0</v>
      </c>
      <c r="N642" s="44">
        <f>SUMIFS(TransfersEntries!$F:$F,TransfersEntries!$B:$B,INDEX(ItemTable!$A:$A,MATCH('Daily Pork Products Stocks'!B642,ItemTable!$B:$B,0)),TransfersEntries!$L:$L,"&gt;="&amp;'Daily Pork Products Stocks'!A642+0.25,TransfersEntries!$L:$L,"&lt;="&amp;'Daily Pork Products Stocks'!A642+1.25,TransfersEntries!$D:$D,"3535")</f>
        <v>0</v>
      </c>
      <c r="O642" s="44">
        <f>SUMIFS(TransfersEntries!$F:$F,TransfersEntries!$B:$B,INDEX(ItemTable!$A:$A,MATCH('Daily Pork Products Stocks'!B642,ItemTable!$B:$B,0)),TransfersEntries!$L:$L,"&gt;="&amp;'Daily Pork Products Stocks'!A642+0.25,TransfersEntries!$L:$L,"&lt;="&amp;'Daily Pork Products Stocks'!A642+1.25,TransfersEntries!$D:$D,"3600")</f>
        <v>0</v>
      </c>
      <c r="P642" s="44">
        <f>D642+F642+G642-SUM(H642:O642)</f>
        <v>0</v>
      </c>
      <c r="Q642" s="44">
        <f>E642+F642+G642-SUM(H642:O642)</f>
        <v>0</v>
      </c>
      <c r="R642" s="148"/>
      <c r="S642" s="148"/>
      <c r="T642" s="44">
        <f>R642+S642</f>
        <v>0</v>
      </c>
      <c r="U642" s="44">
        <f>T642-P642</f>
        <v>0</v>
      </c>
      <c r="V642" s="44">
        <f>T642-Q642</f>
        <v>0</v>
      </c>
      <c r="W642" s="51" t="str">
        <f t="shared" si="155"/>
        <v>Inactive</v>
      </c>
      <c r="X642" s="44"/>
    </row>
    <row r="643" spans="1:24" ht="15" hidden="1" customHeight="1" x14ac:dyDescent="0.25">
      <c r="A643" s="42" t="e">
        <v>#VALUE!</v>
      </c>
      <c r="B643" s="47" t="s">
        <v>1343</v>
      </c>
      <c r="C643" s="47" t="s">
        <v>1344</v>
      </c>
      <c r="D643" s="142"/>
      <c r="E643" s="44">
        <f t="shared" ref="E643:E670" si="156">D643</f>
        <v>0</v>
      </c>
      <c r="F643" s="44">
        <f>SUMIFS(ProductionLines!$H:$H,ProductionLines!$C:$C,'Daily Pork Products Stocks'!$B643,ProductionLines!$K:$K,'Daily Pork Products Stocks'!$A643,ProductionLines!$E:$E,"&lt;&gt;Intake")</f>
        <v>0</v>
      </c>
      <c r="G643" s="57"/>
      <c r="H643" s="44">
        <f>SUMIFS(ProductionLines!$H:$H,ProductionLines!$C:$C,'Daily Pork Products Stocks'!$B643,ProductionLines!$K:$K,'Daily Pork Products Stocks'!$A643,ProductionLines!$E:$E,"Intake")</f>
        <v>0</v>
      </c>
      <c r="I643" s="148"/>
      <c r="J643" s="148"/>
      <c r="K643" s="148"/>
      <c r="L643" s="152"/>
      <c r="M643" s="44">
        <f>SUMIFS(TransfersEntries!$F:$F,TransfersEntries!$B:$B,$B643,TransfersEntries!$L:$L,"&gt;="&amp;'Daily Pork Products Stocks'!A643+0.25,TransfersEntries!$L:$L,"&lt;="&amp;'Daily Pork Products Stocks'!A643+1.25,TransfersEntries!$D:$D,"2055")</f>
        <v>0</v>
      </c>
      <c r="N643" s="44">
        <f>SUMIFS(TransfersEntries!$F:$F,TransfersEntries!$B:$B,INDEX(ItemTable!$A:$A,MATCH('Daily Pork Products Stocks'!B643,ItemTable!$B:$B,0)),TransfersEntries!$L:$L,"&gt;="&amp;'Daily Pork Products Stocks'!A643+0.25,TransfersEntries!$L:$L,"&lt;="&amp;'Daily Pork Products Stocks'!A643+1.25,TransfersEntries!$D:$D,"3535")</f>
        <v>0</v>
      </c>
      <c r="O643" s="44">
        <f>SUMIFS(TransfersEntries!$F:$F,TransfersEntries!$B:$B,INDEX(ItemTable!$A:$A,MATCH('Daily Pork Products Stocks'!B643,ItemTable!$B:$B,0)),TransfersEntries!$L:$L,"&gt;="&amp;'Daily Pork Products Stocks'!A643+0.25,TransfersEntries!$L:$L,"&lt;="&amp;'Daily Pork Products Stocks'!A643+1.25,TransfersEntries!$D:$D,"3600")</f>
        <v>0</v>
      </c>
      <c r="P643" s="44">
        <f t="shared" ref="P643:P670" si="157">D643+F643+G643-SUM(H643:O643)</f>
        <v>0</v>
      </c>
      <c r="Q643" s="44">
        <f t="shared" ref="Q643:Q670" si="158">E643+F643+G643-SUM(H643:O643)</f>
        <v>0</v>
      </c>
      <c r="R643" s="148"/>
      <c r="S643" s="148"/>
      <c r="T643" s="44">
        <f t="shared" ref="T643:T664" si="159">R643+S643</f>
        <v>0</v>
      </c>
      <c r="U643" s="44">
        <f t="shared" ref="U643:U670" si="160">T643-P643</f>
        <v>0</v>
      </c>
      <c r="V643" s="44">
        <f t="shared" ref="V643:V670" si="161">T643-Q643</f>
        <v>0</v>
      </c>
      <c r="W643" s="51" t="str">
        <f t="shared" si="155"/>
        <v>Inactive</v>
      </c>
      <c r="X643" s="44"/>
    </row>
    <row r="644" spans="1:24" ht="15" hidden="1" customHeight="1" x14ac:dyDescent="0.25">
      <c r="A644" s="42" t="e">
        <v>#VALUE!</v>
      </c>
      <c r="B644" s="47" t="s">
        <v>1345</v>
      </c>
      <c r="C644" s="47" t="s">
        <v>1346</v>
      </c>
      <c r="D644" s="142"/>
      <c r="E644" s="44">
        <f t="shared" si="156"/>
        <v>0</v>
      </c>
      <c r="F644" s="44">
        <f>SUMIFS(ProductionLines!$H:$H,ProductionLines!$C:$C,'Daily Pork Products Stocks'!$B644,ProductionLines!$K:$K,'Daily Pork Products Stocks'!$A644,ProductionLines!$E:$E,"&lt;&gt;Intake")</f>
        <v>0</v>
      </c>
      <c r="G644" s="57"/>
      <c r="H644" s="44">
        <f>SUMIFS(ProductionLines!$H:$H,ProductionLines!$C:$C,'Daily Pork Products Stocks'!$B644,ProductionLines!$K:$K,'Daily Pork Products Stocks'!$A644,ProductionLines!$E:$E,"Intake")</f>
        <v>0</v>
      </c>
      <c r="I644" s="148"/>
      <c r="J644" s="148"/>
      <c r="K644" s="148"/>
      <c r="L644" s="152"/>
      <c r="M644" s="44">
        <f>SUMIFS(TransfersEntries!$F:$F,TransfersEntries!$B:$B,$B644,TransfersEntries!$L:$L,"&gt;="&amp;'Daily Pork Products Stocks'!A644+0.25,TransfersEntries!$L:$L,"&lt;="&amp;'Daily Pork Products Stocks'!A644+1.25,TransfersEntries!$D:$D,"2055")</f>
        <v>0</v>
      </c>
      <c r="N644" s="44">
        <f>SUMIFS(TransfersEntries!$F:$F,TransfersEntries!$B:$B,INDEX(ItemTable!$A:$A,MATCH('Daily Pork Products Stocks'!B644,ItemTable!$B:$B,0)),TransfersEntries!$L:$L,"&gt;="&amp;'Daily Pork Products Stocks'!A644+0.25,TransfersEntries!$L:$L,"&lt;="&amp;'Daily Pork Products Stocks'!A644+1.25,TransfersEntries!$D:$D,"3535")</f>
        <v>0</v>
      </c>
      <c r="O644" s="44">
        <f>SUMIFS(TransfersEntries!$F:$F,TransfersEntries!$B:$B,INDEX(ItemTable!$A:$A,MATCH('Daily Pork Products Stocks'!B644,ItemTable!$B:$B,0)),TransfersEntries!$L:$L,"&gt;="&amp;'Daily Pork Products Stocks'!A644+0.25,TransfersEntries!$L:$L,"&lt;="&amp;'Daily Pork Products Stocks'!A644+1.25,TransfersEntries!$D:$D,"3600")</f>
        <v>0</v>
      </c>
      <c r="P644" s="44">
        <f t="shared" si="157"/>
        <v>0</v>
      </c>
      <c r="Q644" s="44">
        <f t="shared" si="158"/>
        <v>0</v>
      </c>
      <c r="R644" s="148"/>
      <c r="S644" s="148"/>
      <c r="T644" s="44">
        <f t="shared" si="159"/>
        <v>0</v>
      </c>
      <c r="U644" s="44">
        <f t="shared" si="160"/>
        <v>0</v>
      </c>
      <c r="V644" s="44">
        <f t="shared" si="161"/>
        <v>0</v>
      </c>
      <c r="W644" s="51" t="str">
        <f t="shared" si="155"/>
        <v>Inactive</v>
      </c>
      <c r="X644" s="44"/>
    </row>
    <row r="645" spans="1:24" ht="15" hidden="1" customHeight="1" x14ac:dyDescent="0.25">
      <c r="A645" s="42" t="e">
        <v>#VALUE!</v>
      </c>
      <c r="B645" s="47" t="s">
        <v>1348</v>
      </c>
      <c r="C645" s="47" t="s">
        <v>1349</v>
      </c>
      <c r="D645" s="142"/>
      <c r="E645" s="44">
        <f t="shared" si="156"/>
        <v>0</v>
      </c>
      <c r="F645" s="44">
        <f>SUMIFS(ProductionLines!$H:$H,ProductionLines!$C:$C,'Daily Pork Products Stocks'!$B645,ProductionLines!$K:$K,'Daily Pork Products Stocks'!$A645,ProductionLines!$E:$E,"&lt;&gt;Intake")</f>
        <v>0</v>
      </c>
      <c r="G645" s="57"/>
      <c r="H645" s="44">
        <f>SUMIFS(ProductionLines!$H:$H,ProductionLines!$C:$C,'Daily Pork Products Stocks'!$B645,ProductionLines!$K:$K,'Daily Pork Products Stocks'!$A645,ProductionLines!$E:$E,"Intake")</f>
        <v>0</v>
      </c>
      <c r="I645" s="148"/>
      <c r="J645" s="148"/>
      <c r="K645" s="148"/>
      <c r="L645" s="152"/>
      <c r="M645" s="44">
        <f>SUMIFS(TransfersEntries!$F:$F,TransfersEntries!$B:$B,$B645,TransfersEntries!$L:$L,"&gt;="&amp;'Daily Pork Products Stocks'!A645+0.25,TransfersEntries!$L:$L,"&lt;="&amp;'Daily Pork Products Stocks'!A645+1.25,TransfersEntries!$D:$D,"2055")</f>
        <v>0</v>
      </c>
      <c r="N645" s="44">
        <f>SUMIFS(TransfersEntries!$F:$F,TransfersEntries!$B:$B,INDEX(ItemTable!$A:$A,MATCH('Daily Pork Products Stocks'!B645,ItemTable!$B:$B,0)),TransfersEntries!$L:$L,"&gt;="&amp;'Daily Pork Products Stocks'!A645+0.25,TransfersEntries!$L:$L,"&lt;="&amp;'Daily Pork Products Stocks'!A645+1.25,TransfersEntries!$D:$D,"3535")</f>
        <v>0</v>
      </c>
      <c r="O645" s="44">
        <f>SUMIFS(TransfersEntries!$F:$F,TransfersEntries!$B:$B,INDEX(ItemTable!$A:$A,MATCH('Daily Pork Products Stocks'!B645,ItemTable!$B:$B,0)),TransfersEntries!$L:$L,"&gt;="&amp;'Daily Pork Products Stocks'!A645+0.25,TransfersEntries!$L:$L,"&lt;="&amp;'Daily Pork Products Stocks'!A645+1.25,TransfersEntries!$D:$D,"3600")</f>
        <v>0</v>
      </c>
      <c r="P645" s="44">
        <f t="shared" si="157"/>
        <v>0</v>
      </c>
      <c r="Q645" s="44">
        <f t="shared" si="158"/>
        <v>0</v>
      </c>
      <c r="R645" s="148"/>
      <c r="S645" s="148"/>
      <c r="T645" s="44">
        <f t="shared" si="159"/>
        <v>0</v>
      </c>
      <c r="U645" s="44">
        <f t="shared" si="160"/>
        <v>0</v>
      </c>
      <c r="V645" s="44">
        <f t="shared" si="161"/>
        <v>0</v>
      </c>
      <c r="W645" s="51" t="str">
        <f t="shared" si="155"/>
        <v>Inactive</v>
      </c>
      <c r="X645" s="44"/>
    </row>
    <row r="646" spans="1:24" ht="15" hidden="1" customHeight="1" x14ac:dyDescent="0.25">
      <c r="A646" s="42" t="e">
        <v>#VALUE!</v>
      </c>
      <c r="B646" s="47" t="s">
        <v>1350</v>
      </c>
      <c r="C646" s="47" t="s">
        <v>1351</v>
      </c>
      <c r="D646" s="142"/>
      <c r="E646" s="44">
        <f t="shared" si="156"/>
        <v>0</v>
      </c>
      <c r="F646" s="44">
        <f>SUMIFS(ProductionLines!$H:$H,ProductionLines!$C:$C,'Daily Pork Products Stocks'!$B646,ProductionLines!$K:$K,'Daily Pork Products Stocks'!$A646,ProductionLines!$E:$E,"&lt;&gt;Intake")</f>
        <v>0</v>
      </c>
      <c r="G646" s="57"/>
      <c r="H646" s="44">
        <f>SUMIFS(ProductionLines!$H:$H,ProductionLines!$C:$C,'Daily Pork Products Stocks'!$B646,ProductionLines!$K:$K,'Daily Pork Products Stocks'!$A646,ProductionLines!$E:$E,"Intake")</f>
        <v>0</v>
      </c>
      <c r="I646" s="148"/>
      <c r="J646" s="148"/>
      <c r="K646" s="148"/>
      <c r="L646" s="152"/>
      <c r="M646" s="44">
        <f>SUMIFS(TransfersEntries!$F:$F,TransfersEntries!$B:$B,$B646,TransfersEntries!$L:$L,"&gt;="&amp;'Daily Pork Products Stocks'!A646+0.25,TransfersEntries!$L:$L,"&lt;="&amp;'Daily Pork Products Stocks'!A646+1.25,TransfersEntries!$D:$D,"2055")</f>
        <v>0</v>
      </c>
      <c r="N646" s="44">
        <f>SUMIFS(TransfersEntries!$F:$F,TransfersEntries!$B:$B,INDEX(ItemTable!$A:$A,MATCH('Daily Pork Products Stocks'!B646,ItemTable!$B:$B,0)),TransfersEntries!$L:$L,"&gt;="&amp;'Daily Pork Products Stocks'!A646+0.25,TransfersEntries!$L:$L,"&lt;="&amp;'Daily Pork Products Stocks'!A646+1.25,TransfersEntries!$D:$D,"3535")</f>
        <v>0</v>
      </c>
      <c r="O646" s="44">
        <f>SUMIFS(TransfersEntries!$F:$F,TransfersEntries!$B:$B,INDEX(ItemTable!$A:$A,MATCH('Daily Pork Products Stocks'!B646,ItemTable!$B:$B,0)),TransfersEntries!$L:$L,"&gt;="&amp;'Daily Pork Products Stocks'!A646+0.25,TransfersEntries!$L:$L,"&lt;="&amp;'Daily Pork Products Stocks'!A646+1.25,TransfersEntries!$D:$D,"3600")</f>
        <v>0</v>
      </c>
      <c r="P646" s="44">
        <f t="shared" si="157"/>
        <v>0</v>
      </c>
      <c r="Q646" s="44">
        <f t="shared" si="158"/>
        <v>0</v>
      </c>
      <c r="R646" s="148"/>
      <c r="S646" s="148"/>
      <c r="T646" s="44">
        <f t="shared" si="159"/>
        <v>0</v>
      </c>
      <c r="U646" s="44">
        <f t="shared" si="160"/>
        <v>0</v>
      </c>
      <c r="V646" s="44">
        <f t="shared" si="161"/>
        <v>0</v>
      </c>
      <c r="W646" s="51" t="str">
        <f t="shared" si="155"/>
        <v>Inactive</v>
      </c>
      <c r="X646" s="44"/>
    </row>
    <row r="647" spans="1:24" ht="15" hidden="1" customHeight="1" x14ac:dyDescent="0.25">
      <c r="A647" s="42" t="e">
        <v>#VALUE!</v>
      </c>
      <c r="B647" s="47" t="s">
        <v>1352</v>
      </c>
      <c r="C647" s="47" t="s">
        <v>1353</v>
      </c>
      <c r="D647" s="142"/>
      <c r="E647" s="44">
        <f t="shared" si="156"/>
        <v>0</v>
      </c>
      <c r="F647" s="44">
        <f>SUMIFS(ProductionLines!$H:$H,ProductionLines!$C:$C,'Daily Pork Products Stocks'!$B647,ProductionLines!$K:$K,'Daily Pork Products Stocks'!$A647,ProductionLines!$E:$E,"&lt;&gt;Intake")</f>
        <v>0</v>
      </c>
      <c r="G647" s="57"/>
      <c r="H647" s="44">
        <f>SUMIFS(ProductionLines!$H:$H,ProductionLines!$C:$C,'Daily Pork Products Stocks'!$B647,ProductionLines!$K:$K,'Daily Pork Products Stocks'!$A647,ProductionLines!$E:$E,"Intake")</f>
        <v>0</v>
      </c>
      <c r="I647" s="148"/>
      <c r="J647" s="148"/>
      <c r="K647" s="148"/>
      <c r="L647" s="152"/>
      <c r="M647" s="44">
        <f>SUMIFS(TransfersEntries!$F:$F,TransfersEntries!$B:$B,$B647,TransfersEntries!$L:$L,"&gt;="&amp;'Daily Pork Products Stocks'!A647+0.25,TransfersEntries!$L:$L,"&lt;="&amp;'Daily Pork Products Stocks'!A647+1.25,TransfersEntries!$D:$D,"2055")</f>
        <v>0</v>
      </c>
      <c r="N647" s="44">
        <f>SUMIFS(TransfersEntries!$F:$F,TransfersEntries!$B:$B,INDEX(ItemTable!$A:$A,MATCH('Daily Pork Products Stocks'!B647,ItemTable!$B:$B,0)),TransfersEntries!$L:$L,"&gt;="&amp;'Daily Pork Products Stocks'!A647+0.25,TransfersEntries!$L:$L,"&lt;="&amp;'Daily Pork Products Stocks'!A647+1.25,TransfersEntries!$D:$D,"3535")</f>
        <v>0</v>
      </c>
      <c r="O647" s="44">
        <f>SUMIFS(TransfersEntries!$F:$F,TransfersEntries!$B:$B,INDEX(ItemTable!$A:$A,MATCH('Daily Pork Products Stocks'!B647,ItemTable!$B:$B,0)),TransfersEntries!$L:$L,"&gt;="&amp;'Daily Pork Products Stocks'!A647+0.25,TransfersEntries!$L:$L,"&lt;="&amp;'Daily Pork Products Stocks'!A647+1.25,TransfersEntries!$D:$D,"3600")</f>
        <v>0</v>
      </c>
      <c r="P647" s="44">
        <f t="shared" si="157"/>
        <v>0</v>
      </c>
      <c r="Q647" s="44">
        <f t="shared" si="158"/>
        <v>0</v>
      </c>
      <c r="R647" s="148"/>
      <c r="S647" s="148"/>
      <c r="T647" s="44">
        <f t="shared" si="159"/>
        <v>0</v>
      </c>
      <c r="U647" s="44">
        <f t="shared" si="160"/>
        <v>0</v>
      </c>
      <c r="V647" s="44">
        <f t="shared" si="161"/>
        <v>0</v>
      </c>
      <c r="W647" s="51" t="str">
        <f t="shared" si="155"/>
        <v>Inactive</v>
      </c>
      <c r="X647" s="44"/>
    </row>
    <row r="648" spans="1:24" ht="15" hidden="1" customHeight="1" x14ac:dyDescent="0.25">
      <c r="A648" s="42" t="e">
        <v>#VALUE!</v>
      </c>
      <c r="B648" s="45" t="s">
        <v>118</v>
      </c>
      <c r="C648" s="45" t="s">
        <v>119</v>
      </c>
      <c r="D648" s="142"/>
      <c r="E648" s="44">
        <f t="shared" si="156"/>
        <v>0</v>
      </c>
      <c r="F648" s="44">
        <f>SUMIFS(ProductionLines!$H:$H,ProductionLines!$C:$C,'Daily Pork Products Stocks'!$B648,ProductionLines!$K:$K,'Daily Pork Products Stocks'!$A648,ProductionLines!$E:$E,"&lt;&gt;Intake")</f>
        <v>0</v>
      </c>
      <c r="G648" s="57"/>
      <c r="H648" s="44">
        <f>SUMIFS(ProductionLines!$H:$H,ProductionLines!$C:$C,'Daily Pork Products Stocks'!$B648,ProductionLines!$K:$K,'Daily Pork Products Stocks'!$A648,ProductionLines!$E:$E,"Intake")</f>
        <v>0</v>
      </c>
      <c r="I648" s="148"/>
      <c r="J648" s="148"/>
      <c r="K648" s="148"/>
      <c r="L648" s="152"/>
      <c r="M648" s="44">
        <f>SUMIFS(TransfersEntries!$F:$F,TransfersEntries!$B:$B,$B648,TransfersEntries!$L:$L,"&gt;="&amp;'Daily Pork Products Stocks'!A648+0.25,TransfersEntries!$L:$L,"&lt;="&amp;'Daily Pork Products Stocks'!A648+1.25,TransfersEntries!$D:$D,"2055")</f>
        <v>0</v>
      </c>
      <c r="N648" s="44">
        <f>SUMIFS(TransfersEntries!$F:$F,TransfersEntries!$B:$B,INDEX(ItemTable!$A:$A,MATCH('Daily Pork Products Stocks'!B648,ItemTable!$B:$B,0)),TransfersEntries!$L:$L,"&gt;="&amp;'Daily Pork Products Stocks'!A648+0.25,TransfersEntries!$L:$L,"&lt;="&amp;'Daily Pork Products Stocks'!A648+1.25,TransfersEntries!$D:$D,"3535")</f>
        <v>0</v>
      </c>
      <c r="O648" s="44">
        <f>SUMIFS(TransfersEntries!$F:$F,TransfersEntries!$B:$B,INDEX(ItemTable!$A:$A,MATCH('Daily Pork Products Stocks'!B648,ItemTable!$B:$B,0)),TransfersEntries!$L:$L,"&gt;="&amp;'Daily Pork Products Stocks'!A648+0.25,TransfersEntries!$L:$L,"&lt;="&amp;'Daily Pork Products Stocks'!A648+1.25,TransfersEntries!$D:$D,"3600")</f>
        <v>0</v>
      </c>
      <c r="P648" s="44">
        <f t="shared" si="157"/>
        <v>0</v>
      </c>
      <c r="Q648" s="44">
        <f t="shared" si="158"/>
        <v>0</v>
      </c>
      <c r="R648" s="148"/>
      <c r="S648" s="148"/>
      <c r="T648" s="44">
        <f t="shared" si="159"/>
        <v>0</v>
      </c>
      <c r="U648" s="44">
        <f t="shared" si="160"/>
        <v>0</v>
      </c>
      <c r="V648" s="44">
        <f t="shared" si="161"/>
        <v>0</v>
      </c>
      <c r="W648" s="51" t="str">
        <f t="shared" si="155"/>
        <v>Inactive</v>
      </c>
      <c r="X648" s="44"/>
    </row>
    <row r="649" spans="1:24" ht="15" hidden="1" customHeight="1" x14ac:dyDescent="0.25">
      <c r="A649" s="42" t="e">
        <v>#VALUE!</v>
      </c>
      <c r="B649" s="47" t="s">
        <v>125</v>
      </c>
      <c r="C649" s="47" t="s">
        <v>126</v>
      </c>
      <c r="D649" s="142"/>
      <c r="E649" s="44">
        <f t="shared" si="156"/>
        <v>0</v>
      </c>
      <c r="F649" s="44">
        <f>SUMIFS(ProductionLines!$H:$H,ProductionLines!$C:$C,'Daily Pork Products Stocks'!$B649,ProductionLines!$K:$K,'Daily Pork Products Stocks'!$A649,ProductionLines!$E:$E,"&lt;&gt;Intake")</f>
        <v>0</v>
      </c>
      <c r="G649" s="57"/>
      <c r="H649" s="44">
        <f>SUMIFS(ProductionLines!$H:$H,ProductionLines!$C:$C,'Daily Pork Products Stocks'!$B649,ProductionLines!$K:$K,'Daily Pork Products Stocks'!$A649,ProductionLines!$E:$E,"Intake")</f>
        <v>0</v>
      </c>
      <c r="I649" s="148"/>
      <c r="J649" s="148"/>
      <c r="K649" s="148"/>
      <c r="L649" s="152"/>
      <c r="M649" s="44">
        <f>SUMIFS(TransfersEntries!$F:$F,TransfersEntries!$B:$B,$B649,TransfersEntries!$L:$L,"&gt;="&amp;'Daily Pork Products Stocks'!A649+0.25,TransfersEntries!$L:$L,"&lt;="&amp;'Daily Pork Products Stocks'!A649+1.25,TransfersEntries!$D:$D,"2055")</f>
        <v>0</v>
      </c>
      <c r="N649" s="44">
        <f>SUMIFS(TransfersEntries!$F:$F,TransfersEntries!$B:$B,INDEX(ItemTable!$A:$A,MATCH('Daily Pork Products Stocks'!B649,ItemTable!$B:$B,0)),TransfersEntries!$L:$L,"&gt;="&amp;'Daily Pork Products Stocks'!A649+0.25,TransfersEntries!$L:$L,"&lt;="&amp;'Daily Pork Products Stocks'!A649+1.25,TransfersEntries!$D:$D,"3535")</f>
        <v>0</v>
      </c>
      <c r="O649" s="44">
        <f>SUMIFS(TransfersEntries!$F:$F,TransfersEntries!$B:$B,INDEX(ItemTable!$A:$A,MATCH('Daily Pork Products Stocks'!B649,ItemTable!$B:$B,0)),TransfersEntries!$L:$L,"&gt;="&amp;'Daily Pork Products Stocks'!A649+0.25,TransfersEntries!$L:$L,"&lt;="&amp;'Daily Pork Products Stocks'!A649+1.25,TransfersEntries!$D:$D,"3600")</f>
        <v>0</v>
      </c>
      <c r="P649" s="44">
        <f t="shared" si="157"/>
        <v>0</v>
      </c>
      <c r="Q649" s="44">
        <f t="shared" si="158"/>
        <v>0</v>
      </c>
      <c r="R649" s="148"/>
      <c r="S649" s="148"/>
      <c r="T649" s="44">
        <f t="shared" si="159"/>
        <v>0</v>
      </c>
      <c r="U649" s="44">
        <f t="shared" si="160"/>
        <v>0</v>
      </c>
      <c r="V649" s="44">
        <f t="shared" si="161"/>
        <v>0</v>
      </c>
      <c r="W649" s="51" t="str">
        <f t="shared" si="155"/>
        <v>Inactive</v>
      </c>
      <c r="X649" s="44"/>
    </row>
    <row r="650" spans="1:24" ht="15" hidden="1" customHeight="1" x14ac:dyDescent="0.25">
      <c r="A650" s="42" t="e">
        <v>#VALUE!</v>
      </c>
      <c r="B650" s="45" t="s">
        <v>130</v>
      </c>
      <c r="C650" s="45" t="s">
        <v>1354</v>
      </c>
      <c r="D650" s="142"/>
      <c r="E650" s="44">
        <f t="shared" si="156"/>
        <v>0</v>
      </c>
      <c r="F650" s="44">
        <f>SUMIFS(ProductionLines!$H:$H,ProductionLines!$C:$C,'Daily Pork Products Stocks'!$B650,ProductionLines!$K:$K,'Daily Pork Products Stocks'!$A650,ProductionLines!$E:$E,"&lt;&gt;Intake")</f>
        <v>0</v>
      </c>
      <c r="G650" s="57"/>
      <c r="H650" s="44">
        <f>SUMIFS(ProductionLines!$H:$H,ProductionLines!$C:$C,'Daily Pork Products Stocks'!$B650,ProductionLines!$K:$K,'Daily Pork Products Stocks'!$A650,ProductionLines!$E:$E,"Intake")</f>
        <v>0</v>
      </c>
      <c r="I650" s="148"/>
      <c r="J650" s="148"/>
      <c r="K650" s="148"/>
      <c r="L650" s="152"/>
      <c r="M650" s="44">
        <f>SUMIFS(TransfersEntries!$F:$F,TransfersEntries!$B:$B,$B650,TransfersEntries!$L:$L,"&gt;="&amp;'Daily Pork Products Stocks'!A650+0.25,TransfersEntries!$L:$L,"&lt;="&amp;'Daily Pork Products Stocks'!A650+1.25,TransfersEntries!$D:$D,"2055")</f>
        <v>0</v>
      </c>
      <c r="N650" s="44">
        <f>SUMIFS(TransfersEntries!$F:$F,TransfersEntries!$B:$B,INDEX(ItemTable!$A:$A,MATCH('Daily Pork Products Stocks'!B650,ItemTable!$B:$B,0)),TransfersEntries!$L:$L,"&gt;="&amp;'Daily Pork Products Stocks'!A650+0.25,TransfersEntries!$L:$L,"&lt;="&amp;'Daily Pork Products Stocks'!A650+1.25,TransfersEntries!$D:$D,"3535")</f>
        <v>0</v>
      </c>
      <c r="O650" s="44">
        <f>SUMIFS(TransfersEntries!$F:$F,TransfersEntries!$B:$B,INDEX(ItemTable!$A:$A,MATCH('Daily Pork Products Stocks'!B650,ItemTable!$B:$B,0)),TransfersEntries!$L:$L,"&gt;="&amp;'Daily Pork Products Stocks'!A650+0.25,TransfersEntries!$L:$L,"&lt;="&amp;'Daily Pork Products Stocks'!A650+1.25,TransfersEntries!$D:$D,"3600")</f>
        <v>0</v>
      </c>
      <c r="P650" s="44">
        <f t="shared" si="157"/>
        <v>0</v>
      </c>
      <c r="Q650" s="44">
        <f t="shared" si="158"/>
        <v>0</v>
      </c>
      <c r="R650" s="148"/>
      <c r="S650" s="148"/>
      <c r="T650" s="44">
        <f t="shared" si="159"/>
        <v>0</v>
      </c>
      <c r="U650" s="44">
        <f t="shared" si="160"/>
        <v>0</v>
      </c>
      <c r="V650" s="44">
        <f t="shared" si="161"/>
        <v>0</v>
      </c>
      <c r="W650" s="51" t="str">
        <f t="shared" si="155"/>
        <v>Inactive</v>
      </c>
      <c r="X650" s="44"/>
    </row>
    <row r="651" spans="1:24" ht="15" hidden="1" customHeight="1" x14ac:dyDescent="0.25">
      <c r="A651" s="42" t="e">
        <v>#VALUE!</v>
      </c>
      <c r="B651" s="47" t="s">
        <v>131</v>
      </c>
      <c r="C651" s="47" t="s">
        <v>132</v>
      </c>
      <c r="D651" s="142"/>
      <c r="E651" s="44">
        <f t="shared" si="156"/>
        <v>0</v>
      </c>
      <c r="F651" s="44">
        <f>SUMIFS(ProductionLines!$H:$H,ProductionLines!$C:$C,'Daily Pork Products Stocks'!$B651,ProductionLines!$K:$K,'Daily Pork Products Stocks'!$A651,ProductionLines!$E:$E,"&lt;&gt;Intake")</f>
        <v>0</v>
      </c>
      <c r="G651" s="57"/>
      <c r="H651" s="44">
        <f>SUMIFS(ProductionLines!$H:$H,ProductionLines!$C:$C,'Daily Pork Products Stocks'!$B651,ProductionLines!$K:$K,'Daily Pork Products Stocks'!$A651,ProductionLines!$E:$E,"Intake")</f>
        <v>0</v>
      </c>
      <c r="I651" s="148"/>
      <c r="J651" s="148"/>
      <c r="K651" s="148"/>
      <c r="L651" s="152"/>
      <c r="M651" s="44">
        <f>SUMIFS(TransfersEntries!$F:$F,TransfersEntries!$B:$B,$B651,TransfersEntries!$L:$L,"&gt;="&amp;'Daily Pork Products Stocks'!A651+0.25,TransfersEntries!$L:$L,"&lt;="&amp;'Daily Pork Products Stocks'!A651+1.25,TransfersEntries!$D:$D,"2055")</f>
        <v>0</v>
      </c>
      <c r="N651" s="44">
        <f>SUMIFS(TransfersEntries!$F:$F,TransfersEntries!$B:$B,INDEX(ItemTable!$A:$A,MATCH('Daily Pork Products Stocks'!B651,ItemTable!$B:$B,0)),TransfersEntries!$L:$L,"&gt;="&amp;'Daily Pork Products Stocks'!A651+0.25,TransfersEntries!$L:$L,"&lt;="&amp;'Daily Pork Products Stocks'!A651+1.25,TransfersEntries!$D:$D,"3535")</f>
        <v>0</v>
      </c>
      <c r="O651" s="44">
        <f>SUMIFS(TransfersEntries!$F:$F,TransfersEntries!$B:$B,INDEX(ItemTable!$A:$A,MATCH('Daily Pork Products Stocks'!B651,ItemTable!$B:$B,0)),TransfersEntries!$L:$L,"&gt;="&amp;'Daily Pork Products Stocks'!A651+0.25,TransfersEntries!$L:$L,"&lt;="&amp;'Daily Pork Products Stocks'!A651+1.25,TransfersEntries!$D:$D,"3600")</f>
        <v>0</v>
      </c>
      <c r="P651" s="44">
        <f t="shared" si="157"/>
        <v>0</v>
      </c>
      <c r="Q651" s="44">
        <f t="shared" si="158"/>
        <v>0</v>
      </c>
      <c r="R651" s="148"/>
      <c r="S651" s="148"/>
      <c r="T651" s="44">
        <f t="shared" si="159"/>
        <v>0</v>
      </c>
      <c r="U651" s="44">
        <f t="shared" si="160"/>
        <v>0</v>
      </c>
      <c r="V651" s="44">
        <f t="shared" si="161"/>
        <v>0</v>
      </c>
      <c r="W651" s="51" t="str">
        <f t="shared" si="155"/>
        <v>Inactive</v>
      </c>
      <c r="X651" s="44"/>
    </row>
    <row r="652" spans="1:24" ht="15" hidden="1" customHeight="1" x14ac:dyDescent="0.25">
      <c r="A652" s="42" t="e">
        <v>#VALUE!</v>
      </c>
      <c r="B652" s="47" t="s">
        <v>133</v>
      </c>
      <c r="C652" s="47" t="s">
        <v>134</v>
      </c>
      <c r="D652" s="142"/>
      <c r="E652" s="44">
        <f t="shared" si="156"/>
        <v>0</v>
      </c>
      <c r="F652" s="44">
        <f>SUMIFS(ProductionLines!$H:$H,ProductionLines!$C:$C,'Daily Pork Products Stocks'!$B652,ProductionLines!$K:$K,'Daily Pork Products Stocks'!$A652,ProductionLines!$E:$E,"&lt;&gt;Intake")</f>
        <v>0</v>
      </c>
      <c r="G652" s="57"/>
      <c r="H652" s="44">
        <f>SUMIFS(ProductionLines!$H:$H,ProductionLines!$C:$C,'Daily Pork Products Stocks'!$B652,ProductionLines!$K:$K,'Daily Pork Products Stocks'!$A652,ProductionLines!$E:$E,"Intake")</f>
        <v>0</v>
      </c>
      <c r="I652" s="148"/>
      <c r="J652" s="148"/>
      <c r="K652" s="148"/>
      <c r="L652" s="152"/>
      <c r="M652" s="44">
        <f>SUMIFS(TransfersEntries!$F:$F,TransfersEntries!$B:$B,$B652,TransfersEntries!$L:$L,"&gt;="&amp;'Daily Pork Products Stocks'!A652+0.25,TransfersEntries!$L:$L,"&lt;="&amp;'Daily Pork Products Stocks'!A652+1.25,TransfersEntries!$D:$D,"2055")</f>
        <v>0</v>
      </c>
      <c r="N652" s="44">
        <f>SUMIFS(TransfersEntries!$F:$F,TransfersEntries!$B:$B,INDEX(ItemTable!$A:$A,MATCH('Daily Pork Products Stocks'!B652,ItemTable!$B:$B,0)),TransfersEntries!$L:$L,"&gt;="&amp;'Daily Pork Products Stocks'!A652+0.25,TransfersEntries!$L:$L,"&lt;="&amp;'Daily Pork Products Stocks'!A652+1.25,TransfersEntries!$D:$D,"3535")</f>
        <v>0</v>
      </c>
      <c r="O652" s="44">
        <f>SUMIFS(TransfersEntries!$F:$F,TransfersEntries!$B:$B,INDEX(ItemTable!$A:$A,MATCH('Daily Pork Products Stocks'!B652,ItemTable!$B:$B,0)),TransfersEntries!$L:$L,"&gt;="&amp;'Daily Pork Products Stocks'!A652+0.25,TransfersEntries!$L:$L,"&lt;="&amp;'Daily Pork Products Stocks'!A652+1.25,TransfersEntries!$D:$D,"3600")</f>
        <v>0</v>
      </c>
      <c r="P652" s="44">
        <f t="shared" si="157"/>
        <v>0</v>
      </c>
      <c r="Q652" s="44">
        <f t="shared" si="158"/>
        <v>0</v>
      </c>
      <c r="R652" s="148"/>
      <c r="S652" s="148"/>
      <c r="T652" s="44">
        <f t="shared" si="159"/>
        <v>0</v>
      </c>
      <c r="U652" s="44">
        <f t="shared" si="160"/>
        <v>0</v>
      </c>
      <c r="V652" s="44">
        <f t="shared" si="161"/>
        <v>0</v>
      </c>
      <c r="W652" s="51" t="str">
        <f t="shared" si="155"/>
        <v>Inactive</v>
      </c>
      <c r="X652" s="44"/>
    </row>
    <row r="653" spans="1:24" ht="15" hidden="1" customHeight="1" x14ac:dyDescent="0.25">
      <c r="A653" s="42" t="e">
        <v>#VALUE!</v>
      </c>
      <c r="B653" s="47" t="s">
        <v>135</v>
      </c>
      <c r="C653" s="47" t="s">
        <v>1355</v>
      </c>
      <c r="D653" s="142"/>
      <c r="E653" s="44">
        <f t="shared" si="156"/>
        <v>0</v>
      </c>
      <c r="F653" s="44">
        <f>SUMIFS(ProductionLines!$H:$H,ProductionLines!$C:$C,'Daily Pork Products Stocks'!$B653,ProductionLines!$K:$K,'Daily Pork Products Stocks'!$A653,ProductionLines!$E:$E,"&lt;&gt;Intake")</f>
        <v>0</v>
      </c>
      <c r="G653" s="57"/>
      <c r="H653" s="44">
        <f>SUMIFS(ProductionLines!$H:$H,ProductionLines!$C:$C,'Daily Pork Products Stocks'!$B653,ProductionLines!$K:$K,'Daily Pork Products Stocks'!$A653,ProductionLines!$E:$E,"Intake")</f>
        <v>0</v>
      </c>
      <c r="I653" s="148"/>
      <c r="J653" s="148"/>
      <c r="K653" s="148"/>
      <c r="L653" s="152"/>
      <c r="M653" s="44">
        <f>SUMIFS(TransfersEntries!$F:$F,TransfersEntries!$B:$B,$B653,TransfersEntries!$L:$L,"&gt;="&amp;'Daily Pork Products Stocks'!A653+0.25,TransfersEntries!$L:$L,"&lt;="&amp;'Daily Pork Products Stocks'!A653+1.25,TransfersEntries!$D:$D,"2055")</f>
        <v>0</v>
      </c>
      <c r="N653" s="44">
        <f>SUMIFS(TransfersEntries!$F:$F,TransfersEntries!$B:$B,INDEX(ItemTable!$A:$A,MATCH('Daily Pork Products Stocks'!B653,ItemTable!$B:$B,0)),TransfersEntries!$L:$L,"&gt;="&amp;'Daily Pork Products Stocks'!A653+0.25,TransfersEntries!$L:$L,"&lt;="&amp;'Daily Pork Products Stocks'!A653+1.25,TransfersEntries!$D:$D,"3535")</f>
        <v>0</v>
      </c>
      <c r="O653" s="44">
        <f>SUMIFS(TransfersEntries!$F:$F,TransfersEntries!$B:$B,INDEX(ItemTable!$A:$A,MATCH('Daily Pork Products Stocks'!B653,ItemTable!$B:$B,0)),TransfersEntries!$L:$L,"&gt;="&amp;'Daily Pork Products Stocks'!A653+0.25,TransfersEntries!$L:$L,"&lt;="&amp;'Daily Pork Products Stocks'!A653+1.25,TransfersEntries!$D:$D,"3600")</f>
        <v>0</v>
      </c>
      <c r="P653" s="44">
        <f t="shared" si="157"/>
        <v>0</v>
      </c>
      <c r="Q653" s="44">
        <f t="shared" si="158"/>
        <v>0</v>
      </c>
      <c r="R653" s="148"/>
      <c r="S653" s="148"/>
      <c r="T653" s="44">
        <f t="shared" si="159"/>
        <v>0</v>
      </c>
      <c r="U653" s="44">
        <f t="shared" si="160"/>
        <v>0</v>
      </c>
      <c r="V653" s="44">
        <f t="shared" si="161"/>
        <v>0</v>
      </c>
      <c r="W653" s="51" t="str">
        <f t="shared" si="155"/>
        <v>Inactive</v>
      </c>
      <c r="X653" s="44"/>
    </row>
    <row r="654" spans="1:24" ht="15" hidden="1" customHeight="1" x14ac:dyDescent="0.25">
      <c r="A654" s="42" t="e">
        <v>#VALUE!</v>
      </c>
      <c r="B654" s="45" t="s">
        <v>137</v>
      </c>
      <c r="C654" s="45" t="s">
        <v>1356</v>
      </c>
      <c r="D654" s="142"/>
      <c r="E654" s="44">
        <f t="shared" si="156"/>
        <v>0</v>
      </c>
      <c r="F654" s="44">
        <f>SUMIFS(ProductionLines!$H:$H,ProductionLines!$C:$C,'Daily Pork Products Stocks'!$B654,ProductionLines!$K:$K,'Daily Pork Products Stocks'!$A654,ProductionLines!$E:$E,"&lt;&gt;Intake")</f>
        <v>0</v>
      </c>
      <c r="G654" s="57"/>
      <c r="H654" s="44">
        <f>SUMIFS(ProductionLines!$H:$H,ProductionLines!$C:$C,'Daily Pork Products Stocks'!$B654,ProductionLines!$K:$K,'Daily Pork Products Stocks'!$A654,ProductionLines!$E:$E,"Intake")</f>
        <v>0</v>
      </c>
      <c r="I654" s="148"/>
      <c r="J654" s="148"/>
      <c r="K654" s="148"/>
      <c r="L654" s="152"/>
      <c r="M654" s="44">
        <f>SUMIFS(TransfersEntries!$F:$F,TransfersEntries!$B:$B,$B654,TransfersEntries!$L:$L,"&gt;="&amp;'Daily Pork Products Stocks'!A654+0.25,TransfersEntries!$L:$L,"&lt;="&amp;'Daily Pork Products Stocks'!A654+1.25,TransfersEntries!$D:$D,"2055")</f>
        <v>0</v>
      </c>
      <c r="N654" s="44">
        <f>SUMIFS(TransfersEntries!$F:$F,TransfersEntries!$B:$B,INDEX(ItemTable!$A:$A,MATCH('Daily Pork Products Stocks'!B654,ItemTable!$B:$B,0)),TransfersEntries!$L:$L,"&gt;="&amp;'Daily Pork Products Stocks'!A654+0.25,TransfersEntries!$L:$L,"&lt;="&amp;'Daily Pork Products Stocks'!A654+1.25,TransfersEntries!$D:$D,"3535")</f>
        <v>0</v>
      </c>
      <c r="O654" s="44">
        <f>SUMIFS(TransfersEntries!$F:$F,TransfersEntries!$B:$B,INDEX(ItemTable!$A:$A,MATCH('Daily Pork Products Stocks'!B654,ItemTable!$B:$B,0)),TransfersEntries!$L:$L,"&gt;="&amp;'Daily Pork Products Stocks'!A654+0.25,TransfersEntries!$L:$L,"&lt;="&amp;'Daily Pork Products Stocks'!A654+1.25,TransfersEntries!$D:$D,"3600")</f>
        <v>0</v>
      </c>
      <c r="P654" s="44">
        <f t="shared" si="157"/>
        <v>0</v>
      </c>
      <c r="Q654" s="44">
        <f t="shared" si="158"/>
        <v>0</v>
      </c>
      <c r="R654" s="148"/>
      <c r="S654" s="148"/>
      <c r="T654" s="44">
        <f t="shared" si="159"/>
        <v>0</v>
      </c>
      <c r="U654" s="44">
        <f t="shared" si="160"/>
        <v>0</v>
      </c>
      <c r="V654" s="44">
        <f t="shared" si="161"/>
        <v>0</v>
      </c>
      <c r="W654" s="51" t="str">
        <f t="shared" si="155"/>
        <v>Inactive</v>
      </c>
      <c r="X654" s="44"/>
    </row>
    <row r="655" spans="1:24" ht="15" hidden="1" customHeight="1" x14ac:dyDescent="0.25">
      <c r="A655" s="42" t="e">
        <v>#VALUE!</v>
      </c>
      <c r="B655" s="47" t="s">
        <v>140</v>
      </c>
      <c r="C655" s="47" t="s">
        <v>1357</v>
      </c>
      <c r="D655" s="142"/>
      <c r="E655" s="44">
        <f t="shared" si="156"/>
        <v>0</v>
      </c>
      <c r="F655" s="44">
        <f>SUMIFS(ProductionLines!$H:$H,ProductionLines!$C:$C,'Daily Pork Products Stocks'!$B655,ProductionLines!$K:$K,'Daily Pork Products Stocks'!$A655,ProductionLines!$E:$E,"&lt;&gt;Intake")</f>
        <v>0</v>
      </c>
      <c r="G655" s="57"/>
      <c r="H655" s="44">
        <f>SUMIFS(ProductionLines!$H:$H,ProductionLines!$C:$C,'Daily Pork Products Stocks'!$B655,ProductionLines!$K:$K,'Daily Pork Products Stocks'!$A655,ProductionLines!$E:$E,"Intake")</f>
        <v>0</v>
      </c>
      <c r="I655" s="148"/>
      <c r="J655" s="148"/>
      <c r="K655" s="148"/>
      <c r="L655" s="152"/>
      <c r="M655" s="44">
        <f>SUMIFS(TransfersEntries!$F:$F,TransfersEntries!$B:$B,$B655,TransfersEntries!$L:$L,"&gt;="&amp;'Daily Pork Products Stocks'!A655+0.25,TransfersEntries!$L:$L,"&lt;="&amp;'Daily Pork Products Stocks'!A655+1.25,TransfersEntries!$D:$D,"2055")</f>
        <v>0</v>
      </c>
      <c r="N655" s="44">
        <f>SUMIFS(TransfersEntries!$F:$F,TransfersEntries!$B:$B,INDEX(ItemTable!$A:$A,MATCH('Daily Pork Products Stocks'!B655,ItemTable!$B:$B,0)),TransfersEntries!$L:$L,"&gt;="&amp;'Daily Pork Products Stocks'!A655+0.25,TransfersEntries!$L:$L,"&lt;="&amp;'Daily Pork Products Stocks'!A655+1.25,TransfersEntries!$D:$D,"3535")</f>
        <v>0</v>
      </c>
      <c r="O655" s="44">
        <f>SUMIFS(TransfersEntries!$F:$F,TransfersEntries!$B:$B,INDEX(ItemTable!$A:$A,MATCH('Daily Pork Products Stocks'!B655,ItemTable!$B:$B,0)),TransfersEntries!$L:$L,"&gt;="&amp;'Daily Pork Products Stocks'!A655+0.25,TransfersEntries!$L:$L,"&lt;="&amp;'Daily Pork Products Stocks'!A655+1.25,TransfersEntries!$D:$D,"3600")</f>
        <v>0</v>
      </c>
      <c r="P655" s="44">
        <f t="shared" si="157"/>
        <v>0</v>
      </c>
      <c r="Q655" s="44">
        <f t="shared" si="158"/>
        <v>0</v>
      </c>
      <c r="R655" s="148"/>
      <c r="S655" s="148"/>
      <c r="T655" s="44">
        <f t="shared" si="159"/>
        <v>0</v>
      </c>
      <c r="U655" s="44">
        <f t="shared" si="160"/>
        <v>0</v>
      </c>
      <c r="V655" s="44">
        <f t="shared" si="161"/>
        <v>0</v>
      </c>
      <c r="W655" s="51" t="str">
        <f t="shared" si="155"/>
        <v>Inactive</v>
      </c>
      <c r="X655" s="44"/>
    </row>
    <row r="656" spans="1:24" ht="15" hidden="1" customHeight="1" x14ac:dyDescent="0.25">
      <c r="A656" s="42" t="e">
        <v>#VALUE!</v>
      </c>
      <c r="B656" s="47" t="s">
        <v>141</v>
      </c>
      <c r="C656" s="47" t="s">
        <v>1358</v>
      </c>
      <c r="D656" s="142"/>
      <c r="E656" s="44">
        <f t="shared" si="156"/>
        <v>0</v>
      </c>
      <c r="F656" s="44">
        <f>SUMIFS(ProductionLines!$H:$H,ProductionLines!$C:$C,'Daily Pork Products Stocks'!$B656,ProductionLines!$K:$K,'Daily Pork Products Stocks'!$A656,ProductionLines!$E:$E,"&lt;&gt;Intake")</f>
        <v>0</v>
      </c>
      <c r="G656" s="57"/>
      <c r="H656" s="44">
        <f>SUMIFS(ProductionLines!$H:$H,ProductionLines!$C:$C,'Daily Pork Products Stocks'!$B656,ProductionLines!$K:$K,'Daily Pork Products Stocks'!$A656,ProductionLines!$E:$E,"Intake")</f>
        <v>0</v>
      </c>
      <c r="I656" s="148"/>
      <c r="J656" s="148"/>
      <c r="K656" s="148"/>
      <c r="L656" s="152"/>
      <c r="M656" s="44">
        <f>SUMIFS(TransfersEntries!$F:$F,TransfersEntries!$B:$B,$B656,TransfersEntries!$L:$L,"&gt;="&amp;'Daily Pork Products Stocks'!A656+0.25,TransfersEntries!$L:$L,"&lt;="&amp;'Daily Pork Products Stocks'!A656+1.25,TransfersEntries!$D:$D,"2055")</f>
        <v>0</v>
      </c>
      <c r="N656" s="44">
        <f>SUMIFS(TransfersEntries!$F:$F,TransfersEntries!$B:$B,INDEX(ItemTable!$A:$A,MATCH('Daily Pork Products Stocks'!B656,ItemTable!$B:$B,0)),TransfersEntries!$L:$L,"&gt;="&amp;'Daily Pork Products Stocks'!A656+0.25,TransfersEntries!$L:$L,"&lt;="&amp;'Daily Pork Products Stocks'!A656+1.25,TransfersEntries!$D:$D,"3535")</f>
        <v>0</v>
      </c>
      <c r="O656" s="44">
        <f>SUMIFS(TransfersEntries!$F:$F,TransfersEntries!$B:$B,INDEX(ItemTable!$A:$A,MATCH('Daily Pork Products Stocks'!B656,ItemTable!$B:$B,0)),TransfersEntries!$L:$L,"&gt;="&amp;'Daily Pork Products Stocks'!A656+0.25,TransfersEntries!$L:$L,"&lt;="&amp;'Daily Pork Products Stocks'!A656+1.25,TransfersEntries!$D:$D,"3600")</f>
        <v>0</v>
      </c>
      <c r="P656" s="44">
        <f t="shared" si="157"/>
        <v>0</v>
      </c>
      <c r="Q656" s="44">
        <f t="shared" si="158"/>
        <v>0</v>
      </c>
      <c r="R656" s="148"/>
      <c r="S656" s="148"/>
      <c r="T656" s="44">
        <f t="shared" si="159"/>
        <v>0</v>
      </c>
      <c r="U656" s="44">
        <f t="shared" si="160"/>
        <v>0</v>
      </c>
      <c r="V656" s="44">
        <f t="shared" si="161"/>
        <v>0</v>
      </c>
      <c r="W656" s="51" t="str">
        <f t="shared" si="155"/>
        <v>Inactive</v>
      </c>
      <c r="X656" s="44"/>
    </row>
    <row r="657" spans="1:24" ht="15" hidden="1" customHeight="1" x14ac:dyDescent="0.25">
      <c r="A657" s="42" t="e">
        <v>#VALUE!</v>
      </c>
      <c r="B657" s="47" t="s">
        <v>143</v>
      </c>
      <c r="C657" s="47" t="s">
        <v>1359</v>
      </c>
      <c r="D657" s="142"/>
      <c r="E657" s="44">
        <f t="shared" si="156"/>
        <v>0</v>
      </c>
      <c r="F657" s="44">
        <f>SUMIFS(ProductionLines!$H:$H,ProductionLines!$C:$C,'Daily Pork Products Stocks'!$B657,ProductionLines!$K:$K,'Daily Pork Products Stocks'!$A657,ProductionLines!$E:$E,"&lt;&gt;Intake")</f>
        <v>0</v>
      </c>
      <c r="G657" s="57"/>
      <c r="H657" s="44">
        <f>SUMIFS(ProductionLines!$H:$H,ProductionLines!$C:$C,'Daily Pork Products Stocks'!$B657,ProductionLines!$K:$K,'Daily Pork Products Stocks'!$A657,ProductionLines!$E:$E,"Intake")</f>
        <v>0</v>
      </c>
      <c r="I657" s="148"/>
      <c r="J657" s="148"/>
      <c r="K657" s="148"/>
      <c r="L657" s="152"/>
      <c r="M657" s="44">
        <f>SUMIFS(TransfersEntries!$F:$F,TransfersEntries!$B:$B,$B657,TransfersEntries!$L:$L,"&gt;="&amp;'Daily Pork Products Stocks'!A657+0.25,TransfersEntries!$L:$L,"&lt;="&amp;'Daily Pork Products Stocks'!A657+1.25,TransfersEntries!$D:$D,"2055")</f>
        <v>0</v>
      </c>
      <c r="N657" s="44">
        <f>SUMIFS(TransfersEntries!$F:$F,TransfersEntries!$B:$B,INDEX(ItemTable!$A:$A,MATCH('Daily Pork Products Stocks'!B657,ItemTable!$B:$B,0)),TransfersEntries!$L:$L,"&gt;="&amp;'Daily Pork Products Stocks'!A657+0.25,TransfersEntries!$L:$L,"&lt;="&amp;'Daily Pork Products Stocks'!A657+1.25,TransfersEntries!$D:$D,"3535")</f>
        <v>0</v>
      </c>
      <c r="O657" s="44">
        <f>SUMIFS(TransfersEntries!$F:$F,TransfersEntries!$B:$B,INDEX(ItemTable!$A:$A,MATCH('Daily Pork Products Stocks'!B657,ItemTable!$B:$B,0)),TransfersEntries!$L:$L,"&gt;="&amp;'Daily Pork Products Stocks'!A657+0.25,TransfersEntries!$L:$L,"&lt;="&amp;'Daily Pork Products Stocks'!A657+1.25,TransfersEntries!$D:$D,"3600")</f>
        <v>0</v>
      </c>
      <c r="P657" s="44">
        <f t="shared" si="157"/>
        <v>0</v>
      </c>
      <c r="Q657" s="44">
        <f t="shared" si="158"/>
        <v>0</v>
      </c>
      <c r="R657" s="148"/>
      <c r="S657" s="148"/>
      <c r="T657" s="44">
        <f t="shared" si="159"/>
        <v>0</v>
      </c>
      <c r="U657" s="44">
        <f t="shared" si="160"/>
        <v>0</v>
      </c>
      <c r="V657" s="44">
        <f t="shared" si="161"/>
        <v>0</v>
      </c>
      <c r="W657" s="51" t="str">
        <f t="shared" si="155"/>
        <v>Inactive</v>
      </c>
      <c r="X657" s="44"/>
    </row>
    <row r="658" spans="1:24" ht="15" hidden="1" customHeight="1" x14ac:dyDescent="0.25">
      <c r="A658" s="42" t="e">
        <v>#VALUE!</v>
      </c>
      <c r="B658" s="45" t="s">
        <v>145</v>
      </c>
      <c r="C658" s="45" t="s">
        <v>1360</v>
      </c>
      <c r="D658" s="142"/>
      <c r="E658" s="44">
        <f t="shared" si="156"/>
        <v>0</v>
      </c>
      <c r="F658" s="44">
        <f>SUMIFS(ProductionLines!$H:$H,ProductionLines!$C:$C,'Daily Pork Products Stocks'!$B658,ProductionLines!$K:$K,'Daily Pork Products Stocks'!$A658,ProductionLines!$E:$E,"&lt;&gt;Intake")</f>
        <v>0</v>
      </c>
      <c r="G658" s="57"/>
      <c r="H658" s="44">
        <f>SUMIFS(ProductionLines!$H:$H,ProductionLines!$C:$C,'Daily Pork Products Stocks'!$B658,ProductionLines!$K:$K,'Daily Pork Products Stocks'!$A658,ProductionLines!$E:$E,"Intake")</f>
        <v>0</v>
      </c>
      <c r="I658" s="148"/>
      <c r="J658" s="148"/>
      <c r="K658" s="148"/>
      <c r="L658" s="152"/>
      <c r="M658" s="44">
        <f>SUMIFS(TransfersEntries!$F:$F,TransfersEntries!$B:$B,$B658,TransfersEntries!$L:$L,"&gt;="&amp;'Daily Pork Products Stocks'!A658+0.25,TransfersEntries!$L:$L,"&lt;="&amp;'Daily Pork Products Stocks'!A658+1.25,TransfersEntries!$D:$D,"2055")</f>
        <v>0</v>
      </c>
      <c r="N658" s="44">
        <f>SUMIFS(TransfersEntries!$F:$F,TransfersEntries!$B:$B,INDEX(ItemTable!$A:$A,MATCH('Daily Pork Products Stocks'!B658,ItemTable!$B:$B,0)),TransfersEntries!$L:$L,"&gt;="&amp;'Daily Pork Products Stocks'!A658+0.25,TransfersEntries!$L:$L,"&lt;="&amp;'Daily Pork Products Stocks'!A658+1.25,TransfersEntries!$D:$D,"3535")</f>
        <v>0</v>
      </c>
      <c r="O658" s="44">
        <f>SUMIFS(TransfersEntries!$F:$F,TransfersEntries!$B:$B,INDEX(ItemTable!$A:$A,MATCH('Daily Pork Products Stocks'!B658,ItemTable!$B:$B,0)),TransfersEntries!$L:$L,"&gt;="&amp;'Daily Pork Products Stocks'!A658+0.25,TransfersEntries!$L:$L,"&lt;="&amp;'Daily Pork Products Stocks'!A658+1.25,TransfersEntries!$D:$D,"3600")</f>
        <v>0</v>
      </c>
      <c r="P658" s="44">
        <f t="shared" si="157"/>
        <v>0</v>
      </c>
      <c r="Q658" s="44">
        <f t="shared" si="158"/>
        <v>0</v>
      </c>
      <c r="R658" s="148"/>
      <c r="S658" s="148"/>
      <c r="T658" s="44">
        <f t="shared" si="159"/>
        <v>0</v>
      </c>
      <c r="U658" s="44">
        <f t="shared" si="160"/>
        <v>0</v>
      </c>
      <c r="V658" s="44">
        <f t="shared" si="161"/>
        <v>0</v>
      </c>
      <c r="W658" s="51" t="str">
        <f t="shared" si="155"/>
        <v>Inactive</v>
      </c>
      <c r="X658" s="44"/>
    </row>
    <row r="659" spans="1:24" ht="15" hidden="1" customHeight="1" x14ac:dyDescent="0.25">
      <c r="A659" s="42" t="e">
        <v>#VALUE!</v>
      </c>
      <c r="B659" s="47" t="s">
        <v>147</v>
      </c>
      <c r="C659" s="47" t="s">
        <v>1361</v>
      </c>
      <c r="D659" s="142"/>
      <c r="E659" s="44">
        <f t="shared" si="156"/>
        <v>0</v>
      </c>
      <c r="F659" s="44">
        <f>SUMIFS(ProductionLines!$H:$H,ProductionLines!$C:$C,'Daily Pork Products Stocks'!$B659,ProductionLines!$K:$K,'Daily Pork Products Stocks'!$A659,ProductionLines!$E:$E,"&lt;&gt;Intake")</f>
        <v>0</v>
      </c>
      <c r="G659" s="57"/>
      <c r="H659" s="44">
        <f>SUMIFS(ProductionLines!$H:$H,ProductionLines!$C:$C,'Daily Pork Products Stocks'!$B659,ProductionLines!$K:$K,'Daily Pork Products Stocks'!$A659,ProductionLines!$E:$E,"Intake")</f>
        <v>0</v>
      </c>
      <c r="I659" s="148"/>
      <c r="J659" s="148"/>
      <c r="K659" s="148"/>
      <c r="L659" s="152"/>
      <c r="M659" s="44">
        <f>SUMIFS(TransfersEntries!$F:$F,TransfersEntries!$B:$B,$B659,TransfersEntries!$L:$L,"&gt;="&amp;'Daily Pork Products Stocks'!A659+0.25,TransfersEntries!$L:$L,"&lt;="&amp;'Daily Pork Products Stocks'!A659+1.25,TransfersEntries!$D:$D,"2055")</f>
        <v>0</v>
      </c>
      <c r="N659" s="44">
        <f>SUMIFS(TransfersEntries!$F:$F,TransfersEntries!$B:$B,INDEX(ItemTable!$A:$A,MATCH('Daily Pork Products Stocks'!B659,ItemTable!$B:$B,0)),TransfersEntries!$L:$L,"&gt;="&amp;'Daily Pork Products Stocks'!A659+0.25,TransfersEntries!$L:$L,"&lt;="&amp;'Daily Pork Products Stocks'!A659+1.25,TransfersEntries!$D:$D,"3535")</f>
        <v>0</v>
      </c>
      <c r="O659" s="44">
        <f>SUMIFS(TransfersEntries!$F:$F,TransfersEntries!$B:$B,INDEX(ItemTable!$A:$A,MATCH('Daily Pork Products Stocks'!B659,ItemTable!$B:$B,0)),TransfersEntries!$L:$L,"&gt;="&amp;'Daily Pork Products Stocks'!A659+0.25,TransfersEntries!$L:$L,"&lt;="&amp;'Daily Pork Products Stocks'!A659+1.25,TransfersEntries!$D:$D,"3600")</f>
        <v>0</v>
      </c>
      <c r="P659" s="44">
        <f t="shared" si="157"/>
        <v>0</v>
      </c>
      <c r="Q659" s="44">
        <f t="shared" si="158"/>
        <v>0</v>
      </c>
      <c r="R659" s="148"/>
      <c r="S659" s="148"/>
      <c r="T659" s="44">
        <f t="shared" si="159"/>
        <v>0</v>
      </c>
      <c r="U659" s="44">
        <f t="shared" si="160"/>
        <v>0</v>
      </c>
      <c r="V659" s="44">
        <f t="shared" si="161"/>
        <v>0</v>
      </c>
      <c r="W659" s="51" t="str">
        <f t="shared" si="155"/>
        <v>Inactive</v>
      </c>
      <c r="X659" s="44"/>
    </row>
    <row r="660" spans="1:24" ht="15" hidden="1" customHeight="1" x14ac:dyDescent="0.25">
      <c r="A660" s="42" t="e">
        <v>#VALUE!</v>
      </c>
      <c r="B660" s="47" t="s">
        <v>148</v>
      </c>
      <c r="C660" s="47" t="s">
        <v>1362</v>
      </c>
      <c r="D660" s="142"/>
      <c r="E660" s="44">
        <f t="shared" si="156"/>
        <v>0</v>
      </c>
      <c r="F660" s="44">
        <f>SUMIFS(ProductionLines!$H:$H,ProductionLines!$C:$C,'Daily Pork Products Stocks'!$B660,ProductionLines!$K:$K,'Daily Pork Products Stocks'!$A660,ProductionLines!$E:$E,"&lt;&gt;Intake")</f>
        <v>0</v>
      </c>
      <c r="G660" s="57"/>
      <c r="H660" s="44">
        <f>SUMIFS(ProductionLines!$H:$H,ProductionLines!$C:$C,'Daily Pork Products Stocks'!$B660,ProductionLines!$K:$K,'Daily Pork Products Stocks'!$A660,ProductionLines!$E:$E,"Intake")</f>
        <v>0</v>
      </c>
      <c r="I660" s="148"/>
      <c r="J660" s="148"/>
      <c r="K660" s="148"/>
      <c r="L660" s="152"/>
      <c r="M660" s="44">
        <f>SUMIFS(TransfersEntries!$F:$F,TransfersEntries!$B:$B,$B660,TransfersEntries!$L:$L,"&gt;="&amp;'Daily Pork Products Stocks'!A660+0.25,TransfersEntries!$L:$L,"&lt;="&amp;'Daily Pork Products Stocks'!A660+1.25,TransfersEntries!$D:$D,"2055")</f>
        <v>0</v>
      </c>
      <c r="N660" s="44">
        <f>SUMIFS(TransfersEntries!$F:$F,TransfersEntries!$B:$B,INDEX(ItemTable!$A:$A,MATCH('Daily Pork Products Stocks'!B660,ItemTable!$B:$B,0)),TransfersEntries!$L:$L,"&gt;="&amp;'Daily Pork Products Stocks'!A660+0.25,TransfersEntries!$L:$L,"&lt;="&amp;'Daily Pork Products Stocks'!A660+1.25,TransfersEntries!$D:$D,"3535")</f>
        <v>0</v>
      </c>
      <c r="O660" s="44">
        <f>SUMIFS(TransfersEntries!$F:$F,TransfersEntries!$B:$B,INDEX(ItemTable!$A:$A,MATCH('Daily Pork Products Stocks'!B660,ItemTable!$B:$B,0)),TransfersEntries!$L:$L,"&gt;="&amp;'Daily Pork Products Stocks'!A660+0.25,TransfersEntries!$L:$L,"&lt;="&amp;'Daily Pork Products Stocks'!A660+1.25,TransfersEntries!$D:$D,"3600")</f>
        <v>0</v>
      </c>
      <c r="P660" s="44">
        <f t="shared" si="157"/>
        <v>0</v>
      </c>
      <c r="Q660" s="44">
        <f t="shared" si="158"/>
        <v>0</v>
      </c>
      <c r="R660" s="148"/>
      <c r="S660" s="148"/>
      <c r="T660" s="44">
        <f t="shared" si="159"/>
        <v>0</v>
      </c>
      <c r="U660" s="44">
        <f t="shared" si="160"/>
        <v>0</v>
      </c>
      <c r="V660" s="44">
        <f t="shared" si="161"/>
        <v>0</v>
      </c>
      <c r="W660" s="51" t="str">
        <f t="shared" si="155"/>
        <v>Inactive</v>
      </c>
      <c r="X660" s="44"/>
    </row>
    <row r="661" spans="1:24" ht="15" hidden="1" customHeight="1" x14ac:dyDescent="0.25">
      <c r="A661" s="42" t="e">
        <v>#VALUE!</v>
      </c>
      <c r="B661" s="47" t="s">
        <v>1363</v>
      </c>
      <c r="C661" s="47" t="s">
        <v>1364</v>
      </c>
      <c r="D661" s="142"/>
      <c r="E661" s="44">
        <f t="shared" si="156"/>
        <v>0</v>
      </c>
      <c r="F661" s="44">
        <f>SUMIFS(ProductionLines!$H:$H,ProductionLines!$C:$C,'Daily Pork Products Stocks'!$B661,ProductionLines!$K:$K,'Daily Pork Products Stocks'!$A661,ProductionLines!$E:$E,"&lt;&gt;Intake")</f>
        <v>0</v>
      </c>
      <c r="G661" s="57"/>
      <c r="H661" s="44">
        <f>SUMIFS(ProductionLines!$H:$H,ProductionLines!$C:$C,'Daily Pork Products Stocks'!$B661,ProductionLines!$K:$K,'Daily Pork Products Stocks'!$A661,ProductionLines!$E:$E,"Intake")</f>
        <v>0</v>
      </c>
      <c r="I661" s="148"/>
      <c r="J661" s="148"/>
      <c r="K661" s="148"/>
      <c r="L661" s="152"/>
      <c r="M661" s="44">
        <f>SUMIFS(TransfersEntries!$F:$F,TransfersEntries!$B:$B,$B661,TransfersEntries!$L:$L,"&gt;="&amp;'Daily Pork Products Stocks'!A661+0.25,TransfersEntries!$L:$L,"&lt;="&amp;'Daily Pork Products Stocks'!A661+1.25,TransfersEntries!$D:$D,"2055")</f>
        <v>0</v>
      </c>
      <c r="N661" s="44">
        <f>SUMIFS(TransfersEntries!$F:$F,TransfersEntries!$B:$B,INDEX(ItemTable!$A:$A,MATCH('Daily Pork Products Stocks'!B661,ItemTable!$B:$B,0)),TransfersEntries!$L:$L,"&gt;="&amp;'Daily Pork Products Stocks'!A661+0.25,TransfersEntries!$L:$L,"&lt;="&amp;'Daily Pork Products Stocks'!A661+1.25,TransfersEntries!$D:$D,"3535")</f>
        <v>0</v>
      </c>
      <c r="O661" s="44">
        <f>SUMIFS(TransfersEntries!$F:$F,TransfersEntries!$B:$B,INDEX(ItemTable!$A:$A,MATCH('Daily Pork Products Stocks'!B661,ItemTable!$B:$B,0)),TransfersEntries!$L:$L,"&gt;="&amp;'Daily Pork Products Stocks'!A661+0.25,TransfersEntries!$L:$L,"&lt;="&amp;'Daily Pork Products Stocks'!A661+1.25,TransfersEntries!$D:$D,"3600")</f>
        <v>0</v>
      </c>
      <c r="P661" s="44">
        <f t="shared" si="157"/>
        <v>0</v>
      </c>
      <c r="Q661" s="44">
        <f t="shared" si="158"/>
        <v>0</v>
      </c>
      <c r="R661" s="148"/>
      <c r="S661" s="148"/>
      <c r="T661" s="44">
        <f t="shared" si="159"/>
        <v>0</v>
      </c>
      <c r="U661" s="44">
        <f t="shared" si="160"/>
        <v>0</v>
      </c>
      <c r="V661" s="44">
        <f t="shared" si="161"/>
        <v>0</v>
      </c>
      <c r="W661" s="51" t="str">
        <f t="shared" si="155"/>
        <v>Inactive</v>
      </c>
      <c r="X661" s="44"/>
    </row>
    <row r="662" spans="1:24" ht="15" hidden="1" customHeight="1" x14ac:dyDescent="0.25">
      <c r="A662" s="42" t="e">
        <v>#VALUE!</v>
      </c>
      <c r="B662" s="45" t="s">
        <v>1365</v>
      </c>
      <c r="C662" s="45" t="s">
        <v>1366</v>
      </c>
      <c r="D662" s="142"/>
      <c r="E662" s="44">
        <f t="shared" si="156"/>
        <v>0</v>
      </c>
      <c r="F662" s="44">
        <f>SUMIFS(ProductionLines!$H:$H,ProductionLines!$C:$C,'Daily Pork Products Stocks'!$B662,ProductionLines!$K:$K,'Daily Pork Products Stocks'!$A662,ProductionLines!$E:$E,"&lt;&gt;Intake")</f>
        <v>0</v>
      </c>
      <c r="G662" s="57"/>
      <c r="H662" s="44">
        <f>SUMIFS(ProductionLines!$H:$H,ProductionLines!$C:$C,'Daily Pork Products Stocks'!$B662,ProductionLines!$K:$K,'Daily Pork Products Stocks'!$A662,ProductionLines!$E:$E,"Intake")</f>
        <v>0</v>
      </c>
      <c r="I662" s="148"/>
      <c r="J662" s="148"/>
      <c r="K662" s="148"/>
      <c r="L662" s="152"/>
      <c r="M662" s="44">
        <f>SUMIFS(TransfersEntries!$F:$F,TransfersEntries!$B:$B,$B662,TransfersEntries!$L:$L,"&gt;="&amp;'Daily Pork Products Stocks'!A662+0.25,TransfersEntries!$L:$L,"&lt;="&amp;'Daily Pork Products Stocks'!A662+1.25,TransfersEntries!$D:$D,"2055")</f>
        <v>0</v>
      </c>
      <c r="N662" s="44">
        <f>SUMIFS(TransfersEntries!$F:$F,TransfersEntries!$B:$B,INDEX(ItemTable!$A:$A,MATCH('Daily Pork Products Stocks'!B662,ItemTable!$B:$B,0)),TransfersEntries!$L:$L,"&gt;="&amp;'Daily Pork Products Stocks'!A662+0.25,TransfersEntries!$L:$L,"&lt;="&amp;'Daily Pork Products Stocks'!A662+1.25,TransfersEntries!$D:$D,"3535")</f>
        <v>0</v>
      </c>
      <c r="O662" s="44">
        <f>SUMIFS(TransfersEntries!$F:$F,TransfersEntries!$B:$B,INDEX(ItemTable!$A:$A,MATCH('Daily Pork Products Stocks'!B662,ItemTable!$B:$B,0)),TransfersEntries!$L:$L,"&gt;="&amp;'Daily Pork Products Stocks'!A662+0.25,TransfersEntries!$L:$L,"&lt;="&amp;'Daily Pork Products Stocks'!A662+1.25,TransfersEntries!$D:$D,"3600")</f>
        <v>0</v>
      </c>
      <c r="P662" s="44">
        <f t="shared" si="157"/>
        <v>0</v>
      </c>
      <c r="Q662" s="44">
        <f t="shared" si="158"/>
        <v>0</v>
      </c>
      <c r="R662" s="148"/>
      <c r="S662" s="148"/>
      <c r="T662" s="44">
        <f t="shared" si="159"/>
        <v>0</v>
      </c>
      <c r="U662" s="44">
        <f t="shared" si="160"/>
        <v>0</v>
      </c>
      <c r="V662" s="44">
        <f t="shared" si="161"/>
        <v>0</v>
      </c>
      <c r="W662" s="51" t="str">
        <f t="shared" si="155"/>
        <v>Inactive</v>
      </c>
      <c r="X662" s="44"/>
    </row>
    <row r="663" spans="1:24" ht="15" hidden="1" customHeight="1" x14ac:dyDescent="0.25">
      <c r="A663" s="42" t="e">
        <v>#VALUE!</v>
      </c>
      <c r="B663" s="47" t="s">
        <v>150</v>
      </c>
      <c r="C663" s="47" t="s">
        <v>1367</v>
      </c>
      <c r="D663" s="142"/>
      <c r="E663" s="44">
        <f t="shared" si="156"/>
        <v>0</v>
      </c>
      <c r="F663" s="44">
        <f>SUMIFS(ProductionLines!$H:$H,ProductionLines!$C:$C,'Daily Pork Products Stocks'!$B663,ProductionLines!$K:$K,'Daily Pork Products Stocks'!$A663,ProductionLines!$E:$E,"&lt;&gt;Intake")</f>
        <v>0</v>
      </c>
      <c r="G663" s="57"/>
      <c r="H663" s="44">
        <f>SUMIFS(ProductionLines!$H:$H,ProductionLines!$C:$C,'Daily Pork Products Stocks'!$B663,ProductionLines!$K:$K,'Daily Pork Products Stocks'!$A663,ProductionLines!$E:$E,"Intake")</f>
        <v>0</v>
      </c>
      <c r="I663" s="148"/>
      <c r="J663" s="148"/>
      <c r="K663" s="148"/>
      <c r="L663" s="152"/>
      <c r="M663" s="44">
        <f>SUMIFS(TransfersEntries!$F:$F,TransfersEntries!$B:$B,$B663,TransfersEntries!$L:$L,"&gt;="&amp;'Daily Pork Products Stocks'!A663+0.25,TransfersEntries!$L:$L,"&lt;="&amp;'Daily Pork Products Stocks'!A663+1.25,TransfersEntries!$D:$D,"2055")</f>
        <v>0</v>
      </c>
      <c r="N663" s="44">
        <f>SUMIFS(TransfersEntries!$F:$F,TransfersEntries!$B:$B,INDEX(ItemTable!$A:$A,MATCH('Daily Pork Products Stocks'!B663,ItemTable!$B:$B,0)),TransfersEntries!$L:$L,"&gt;="&amp;'Daily Pork Products Stocks'!A663+0.25,TransfersEntries!$L:$L,"&lt;="&amp;'Daily Pork Products Stocks'!A663+1.25,TransfersEntries!$D:$D,"3535")</f>
        <v>0</v>
      </c>
      <c r="O663" s="44">
        <f>SUMIFS(TransfersEntries!$F:$F,TransfersEntries!$B:$B,INDEX(ItemTable!$A:$A,MATCH('Daily Pork Products Stocks'!B663,ItemTable!$B:$B,0)),TransfersEntries!$L:$L,"&gt;="&amp;'Daily Pork Products Stocks'!A663+0.25,TransfersEntries!$L:$L,"&lt;="&amp;'Daily Pork Products Stocks'!A663+1.25,TransfersEntries!$D:$D,"3600")</f>
        <v>0</v>
      </c>
      <c r="P663" s="44">
        <f t="shared" si="157"/>
        <v>0</v>
      </c>
      <c r="Q663" s="44">
        <f t="shared" si="158"/>
        <v>0</v>
      </c>
      <c r="R663" s="148"/>
      <c r="S663" s="148"/>
      <c r="T663" s="44">
        <f t="shared" si="159"/>
        <v>0</v>
      </c>
      <c r="U663" s="44">
        <f t="shared" si="160"/>
        <v>0</v>
      </c>
      <c r="V663" s="44">
        <f t="shared" si="161"/>
        <v>0</v>
      </c>
      <c r="W663" s="51" t="str">
        <f t="shared" si="155"/>
        <v>Inactive</v>
      </c>
      <c r="X663" s="44"/>
    </row>
    <row r="664" spans="1:24" ht="15" hidden="1" customHeight="1" x14ac:dyDescent="0.25">
      <c r="A664" s="42" t="e">
        <v>#VALUE!</v>
      </c>
      <c r="B664" s="47" t="s">
        <v>151</v>
      </c>
      <c r="C664" s="47" t="s">
        <v>1368</v>
      </c>
      <c r="D664" s="142"/>
      <c r="E664" s="44">
        <f t="shared" si="156"/>
        <v>0</v>
      </c>
      <c r="F664" s="44">
        <f>SUMIFS(ProductionLines!$H:$H,ProductionLines!$C:$C,'Daily Pork Products Stocks'!$B664,ProductionLines!$K:$K,'Daily Pork Products Stocks'!$A664,ProductionLines!$E:$E,"&lt;&gt;Intake")</f>
        <v>0</v>
      </c>
      <c r="G664" s="57"/>
      <c r="H664" s="44">
        <f>SUMIFS(ProductionLines!$H:$H,ProductionLines!$C:$C,'Daily Pork Products Stocks'!$B664,ProductionLines!$K:$K,'Daily Pork Products Stocks'!$A664,ProductionLines!$E:$E,"Intake")</f>
        <v>0</v>
      </c>
      <c r="I664" s="148"/>
      <c r="J664" s="148"/>
      <c r="K664" s="148"/>
      <c r="L664" s="152"/>
      <c r="M664" s="44">
        <f>SUMIFS(TransfersEntries!$F:$F,TransfersEntries!$B:$B,$B664,TransfersEntries!$L:$L,"&gt;="&amp;'Daily Pork Products Stocks'!A664+0.25,TransfersEntries!$L:$L,"&lt;="&amp;'Daily Pork Products Stocks'!A664+1.25,TransfersEntries!$D:$D,"2055")</f>
        <v>0</v>
      </c>
      <c r="N664" s="44">
        <f>SUMIFS(TransfersEntries!$F:$F,TransfersEntries!$B:$B,INDEX(ItemTable!$A:$A,MATCH('Daily Pork Products Stocks'!B664,ItemTable!$B:$B,0)),TransfersEntries!$L:$L,"&gt;="&amp;'Daily Pork Products Stocks'!A664+0.25,TransfersEntries!$L:$L,"&lt;="&amp;'Daily Pork Products Stocks'!A664+1.25,TransfersEntries!$D:$D,"3535")</f>
        <v>0</v>
      </c>
      <c r="O664" s="44">
        <f>SUMIFS(TransfersEntries!$F:$F,TransfersEntries!$B:$B,INDEX(ItemTable!$A:$A,MATCH('Daily Pork Products Stocks'!B664,ItemTable!$B:$B,0)),TransfersEntries!$L:$L,"&gt;="&amp;'Daily Pork Products Stocks'!A664+0.25,TransfersEntries!$L:$L,"&lt;="&amp;'Daily Pork Products Stocks'!A664+1.25,TransfersEntries!$D:$D,"3600")</f>
        <v>0</v>
      </c>
      <c r="P664" s="44">
        <f t="shared" si="157"/>
        <v>0</v>
      </c>
      <c r="Q664" s="44">
        <f t="shared" si="158"/>
        <v>0</v>
      </c>
      <c r="R664" s="148"/>
      <c r="S664" s="148"/>
      <c r="T664" s="44">
        <f t="shared" si="159"/>
        <v>0</v>
      </c>
      <c r="U664" s="44">
        <f t="shared" si="160"/>
        <v>0</v>
      </c>
      <c r="V664" s="44">
        <f t="shared" si="161"/>
        <v>0</v>
      </c>
      <c r="W664" s="51" t="str">
        <f t="shared" ref="W664:W670" si="162">IF(SUM(ABS(D664),ABS(E664),ABS(F664),ABS(G664),ABS(H664),ABS(I664),ABS(J664),ABS(K664),ABS(L664),ABS(M664),ABS(N664),ABS(O664),ABS(P664),ABS(Q664),ABS(R664),ABS(S664),ABS(T664))=0,"Inactive","Active")</f>
        <v>Inactive</v>
      </c>
      <c r="X664" s="44"/>
    </row>
    <row r="665" spans="1:24" ht="15" hidden="1" customHeight="1" x14ac:dyDescent="0.25">
      <c r="A665" s="128" t="e">
        <v>#VALUE!</v>
      </c>
      <c r="B665" s="129"/>
      <c r="C665" s="130" t="s">
        <v>1369</v>
      </c>
      <c r="D665" s="141">
        <v>1E-3</v>
      </c>
      <c r="E665" s="134">
        <f t="shared" si="156"/>
        <v>1E-3</v>
      </c>
      <c r="F665" s="134">
        <f>SUMIFS(ProductionLines!$H:$H,ProductionLines!$C:$C,'Daily Pork Products Stocks'!$B665,ProductionLines!$K:$K,'Daily Pork Products Stocks'!$A665,ProductionLines!$E:$E,"&lt;&gt;Intake")</f>
        <v>0</v>
      </c>
      <c r="G665" s="135"/>
      <c r="H665" s="134">
        <f>SUMIFS(ProductionLines!$H:$H,ProductionLines!$C:$C,'Daily Pork Products Stocks'!$B665,ProductionLines!$K:$K,'Daily Pork Products Stocks'!$A665,ProductionLines!$E:$E,"Intake")</f>
        <v>0</v>
      </c>
      <c r="I665" s="149"/>
      <c r="J665" s="149"/>
      <c r="K665" s="149"/>
      <c r="L665" s="153"/>
      <c r="M665" s="134">
        <f>SUMIFS(TransfersEntries!$F:$F,TransfersEntries!$B:$B,$B665,TransfersEntries!$L:$L,"&gt;="&amp;'Daily Pork Products Stocks'!A665+0.25,TransfersEntries!$L:$L,"&lt;="&amp;'Daily Pork Products Stocks'!A665+1.25,TransfersEntries!$D:$D,"2055")</f>
        <v>0</v>
      </c>
      <c r="N665" s="134">
        <f>SUMIFS(TransfersEntries!$F:$F,TransfersEntries!$B:$B,INDEX(ItemTable!$A:$A,MATCH('Daily Pork Products Stocks'!B665,ItemTable!$B:$B,0)),TransfersEntries!$L:$L,"&gt;="&amp;'Daily Pork Products Stocks'!A665+0.25,TransfersEntries!$L:$L,"&lt;="&amp;'Daily Pork Products Stocks'!A665+1.25,TransfersEntries!$D:$D,"3535")</f>
        <v>0</v>
      </c>
      <c r="O665" s="134">
        <f>SUMIFS(TransfersEntries!$F:$F,TransfersEntries!$B:$B,INDEX(ItemTable!$A:$A,MATCH('Daily Pork Products Stocks'!B665,ItemTable!$B:$B,0)),TransfersEntries!$L:$L,"&gt;="&amp;'Daily Pork Products Stocks'!A665+0.25,TransfersEntries!$L:$L,"&lt;="&amp;'Daily Pork Products Stocks'!A665+1.25,TransfersEntries!$D:$D,"3600")</f>
        <v>0</v>
      </c>
      <c r="P665" s="134">
        <f t="shared" si="157"/>
        <v>1E-3</v>
      </c>
      <c r="Q665" s="134">
        <f t="shared" si="158"/>
        <v>1E-3</v>
      </c>
      <c r="R665" s="149"/>
      <c r="S665" s="149"/>
      <c r="T665" s="134">
        <f>R665+S665+D665</f>
        <v>1E-3</v>
      </c>
      <c r="U665" s="134">
        <f t="shared" si="160"/>
        <v>0</v>
      </c>
      <c r="V665" s="134">
        <f t="shared" si="161"/>
        <v>0</v>
      </c>
      <c r="W665" s="51" t="str">
        <f t="shared" si="162"/>
        <v>Active</v>
      </c>
      <c r="X665" s="134"/>
    </row>
    <row r="666" spans="1:24" ht="15" hidden="1" customHeight="1" x14ac:dyDescent="0.25">
      <c r="A666" s="42" t="e">
        <v>#VALUE!</v>
      </c>
      <c r="B666" s="45" t="s">
        <v>1370</v>
      </c>
      <c r="C666" s="45" t="s">
        <v>1371</v>
      </c>
      <c r="D666" s="142"/>
      <c r="E666" s="44">
        <f t="shared" si="156"/>
        <v>0</v>
      </c>
      <c r="F666" s="44">
        <f>SUMIFS(ProductionLines!$H:$H,ProductionLines!$C:$C,'Daily Pork Products Stocks'!$B666,ProductionLines!$K:$K,'Daily Pork Products Stocks'!$A666,ProductionLines!$E:$E,"&lt;&gt;Intake")</f>
        <v>0</v>
      </c>
      <c r="G666" s="57"/>
      <c r="H666" s="44">
        <f>SUMIFS(ProductionLines!$H:$H,ProductionLines!$C:$C,'Daily Pork Products Stocks'!$B666,ProductionLines!$K:$K,'Daily Pork Products Stocks'!$A666,ProductionLines!$E:$E,"Intake")</f>
        <v>0</v>
      </c>
      <c r="I666" s="148"/>
      <c r="J666" s="148"/>
      <c r="K666" s="148"/>
      <c r="L666" s="152"/>
      <c r="M666" s="44">
        <f>SUMIFS(TransfersEntries!$F:$F,TransfersEntries!$B:$B,$B666,TransfersEntries!$L:$L,"&gt;="&amp;'Daily Pork Products Stocks'!A666+0.25,TransfersEntries!$L:$L,"&lt;="&amp;'Daily Pork Products Stocks'!A666+1.25,TransfersEntries!$D:$D,"2055")</f>
        <v>0</v>
      </c>
      <c r="N666" s="44">
        <f>SUMIFS(TransfersEntries!$F:$F,TransfersEntries!$B:$B,INDEX(ItemTable!$A:$A,MATCH('Daily Pork Products Stocks'!B666,ItemTable!$B:$B,0)),TransfersEntries!$L:$L,"&gt;="&amp;'Daily Pork Products Stocks'!A666+0.25,TransfersEntries!$L:$L,"&lt;="&amp;'Daily Pork Products Stocks'!A666+1.25,TransfersEntries!$D:$D,"3535")</f>
        <v>0</v>
      </c>
      <c r="O666" s="44">
        <f>SUMIFS(TransfersEntries!$F:$F,TransfersEntries!$B:$B,INDEX(ItemTable!$A:$A,MATCH('Daily Pork Products Stocks'!B666,ItemTable!$B:$B,0)),TransfersEntries!$L:$L,"&gt;="&amp;'Daily Pork Products Stocks'!A666+0.25,TransfersEntries!$L:$L,"&lt;="&amp;'Daily Pork Products Stocks'!A666+1.25,TransfersEntries!$D:$D,"3600")</f>
        <v>0</v>
      </c>
      <c r="P666" s="44">
        <f t="shared" si="157"/>
        <v>0</v>
      </c>
      <c r="Q666" s="44">
        <f t="shared" si="158"/>
        <v>0</v>
      </c>
      <c r="R666" s="148"/>
      <c r="S666" s="148"/>
      <c r="T666" s="44">
        <f>R666+S666</f>
        <v>0</v>
      </c>
      <c r="U666" s="44">
        <f t="shared" si="160"/>
        <v>0</v>
      </c>
      <c r="V666" s="44">
        <f t="shared" si="161"/>
        <v>0</v>
      </c>
      <c r="W666" s="51" t="str">
        <f t="shared" si="162"/>
        <v>Inactive</v>
      </c>
      <c r="X666" s="44"/>
    </row>
    <row r="667" spans="1:24" ht="15" hidden="1" customHeight="1" x14ac:dyDescent="0.25">
      <c r="A667" s="42" t="e">
        <v>#VALUE!</v>
      </c>
      <c r="B667" s="47" t="s">
        <v>159</v>
      </c>
      <c r="C667" s="47" t="s">
        <v>1372</v>
      </c>
      <c r="D667" s="142"/>
      <c r="E667" s="44">
        <f t="shared" si="156"/>
        <v>0</v>
      </c>
      <c r="F667" s="44">
        <f>SUMIFS(ProductionLines!$H:$H,ProductionLines!$C:$C,'Daily Pork Products Stocks'!$B667,ProductionLines!$K:$K,'Daily Pork Products Stocks'!$A667,ProductionLines!$E:$E,"&lt;&gt;Intake")</f>
        <v>0</v>
      </c>
      <c r="G667" s="57"/>
      <c r="H667" s="44">
        <f>SUMIFS(ProductionLines!$H:$H,ProductionLines!$C:$C,'Daily Pork Products Stocks'!$B667,ProductionLines!$K:$K,'Daily Pork Products Stocks'!$A667,ProductionLines!$E:$E,"Intake")</f>
        <v>0</v>
      </c>
      <c r="I667" s="148"/>
      <c r="J667" s="148"/>
      <c r="K667" s="148"/>
      <c r="L667" s="152"/>
      <c r="M667" s="44">
        <f>SUMIFS(TransfersEntries!$F:$F,TransfersEntries!$B:$B,$B667,TransfersEntries!$L:$L,"&gt;="&amp;'Daily Pork Products Stocks'!A667+0.25,TransfersEntries!$L:$L,"&lt;="&amp;'Daily Pork Products Stocks'!A667+1.25,TransfersEntries!$D:$D,"2055")</f>
        <v>0</v>
      </c>
      <c r="N667" s="44">
        <f>SUMIFS(TransfersEntries!$F:$F,TransfersEntries!$B:$B,INDEX(ItemTable!$A:$A,MATCH('Daily Pork Products Stocks'!B667,ItemTable!$B:$B,0)),TransfersEntries!$L:$L,"&gt;="&amp;'Daily Pork Products Stocks'!A667+0.25,TransfersEntries!$L:$L,"&lt;="&amp;'Daily Pork Products Stocks'!A667+1.25,TransfersEntries!$D:$D,"3535")</f>
        <v>0</v>
      </c>
      <c r="O667" s="44">
        <f>SUMIFS(TransfersEntries!$F:$F,TransfersEntries!$B:$B,INDEX(ItemTable!$A:$A,MATCH('Daily Pork Products Stocks'!B667,ItemTable!$B:$B,0)),TransfersEntries!$L:$L,"&gt;="&amp;'Daily Pork Products Stocks'!A667+0.25,TransfersEntries!$L:$L,"&lt;="&amp;'Daily Pork Products Stocks'!A667+1.25,TransfersEntries!$D:$D,"3600")</f>
        <v>0</v>
      </c>
      <c r="P667" s="44">
        <f t="shared" si="157"/>
        <v>0</v>
      </c>
      <c r="Q667" s="44">
        <f t="shared" si="158"/>
        <v>0</v>
      </c>
      <c r="R667" s="148"/>
      <c r="S667" s="148"/>
      <c r="T667" s="44">
        <f>R667+S667</f>
        <v>0</v>
      </c>
      <c r="U667" s="44">
        <f t="shared" si="160"/>
        <v>0</v>
      </c>
      <c r="V667" s="44">
        <f t="shared" si="161"/>
        <v>0</v>
      </c>
      <c r="W667" s="51" t="str">
        <f t="shared" si="162"/>
        <v>Inactive</v>
      </c>
      <c r="X667" s="44"/>
    </row>
    <row r="668" spans="1:24" ht="15" hidden="1" customHeight="1" x14ac:dyDescent="0.25">
      <c r="A668" s="42" t="e">
        <v>#VALUE!</v>
      </c>
      <c r="B668" s="47" t="s">
        <v>1373</v>
      </c>
      <c r="C668" s="47" t="s">
        <v>1374</v>
      </c>
      <c r="D668" s="142"/>
      <c r="E668" s="44">
        <f t="shared" si="156"/>
        <v>0</v>
      </c>
      <c r="F668" s="44">
        <f>SUMIFS(ProductionLines!$H:$H,ProductionLines!$C:$C,'Daily Pork Products Stocks'!$B668,ProductionLines!$K:$K,'Daily Pork Products Stocks'!$A668,ProductionLines!$E:$E,"&lt;&gt;Intake")</f>
        <v>0</v>
      </c>
      <c r="G668" s="57"/>
      <c r="H668" s="44">
        <f>SUMIFS(ProductionLines!$H:$H,ProductionLines!$C:$C,'Daily Pork Products Stocks'!$B668,ProductionLines!$K:$K,'Daily Pork Products Stocks'!$A668,ProductionLines!$E:$E,"Intake")</f>
        <v>0</v>
      </c>
      <c r="I668" s="148"/>
      <c r="J668" s="148"/>
      <c r="K668" s="148"/>
      <c r="L668" s="152"/>
      <c r="M668" s="44">
        <f>SUMIFS(TransfersEntries!$F:$F,TransfersEntries!$B:$B,$B668,TransfersEntries!$L:$L,"&gt;="&amp;'Daily Pork Products Stocks'!A668+0.25,TransfersEntries!$L:$L,"&lt;="&amp;'Daily Pork Products Stocks'!A668+1.25,TransfersEntries!$D:$D,"2055")</f>
        <v>0</v>
      </c>
      <c r="N668" s="44">
        <f>SUMIFS(TransfersEntries!$F:$F,TransfersEntries!$B:$B,INDEX(ItemTable!$A:$A,MATCH('Daily Pork Products Stocks'!B668,ItemTable!$B:$B,0)),TransfersEntries!$L:$L,"&gt;="&amp;'Daily Pork Products Stocks'!A668+0.25,TransfersEntries!$L:$L,"&lt;="&amp;'Daily Pork Products Stocks'!A668+1.25,TransfersEntries!$D:$D,"3535")</f>
        <v>0</v>
      </c>
      <c r="O668" s="44">
        <f>SUMIFS(TransfersEntries!$F:$F,TransfersEntries!$B:$B,INDEX(ItemTable!$A:$A,MATCH('Daily Pork Products Stocks'!B668,ItemTable!$B:$B,0)),TransfersEntries!$L:$L,"&gt;="&amp;'Daily Pork Products Stocks'!A668+0.25,TransfersEntries!$L:$L,"&lt;="&amp;'Daily Pork Products Stocks'!A668+1.25,TransfersEntries!$D:$D,"3600")</f>
        <v>0</v>
      </c>
      <c r="P668" s="44">
        <f t="shared" si="157"/>
        <v>0</v>
      </c>
      <c r="Q668" s="44">
        <f t="shared" si="158"/>
        <v>0</v>
      </c>
      <c r="R668" s="148"/>
      <c r="S668" s="148"/>
      <c r="T668" s="44">
        <f t="shared" ref="T668:T670" si="163">R668+S668</f>
        <v>0</v>
      </c>
      <c r="U668" s="44">
        <f t="shared" si="160"/>
        <v>0</v>
      </c>
      <c r="V668" s="44">
        <f t="shared" si="161"/>
        <v>0</v>
      </c>
      <c r="W668" s="51" t="str">
        <f t="shared" si="162"/>
        <v>Inactive</v>
      </c>
      <c r="X668" s="44"/>
    </row>
    <row r="669" spans="1:24" ht="15" hidden="1" customHeight="1" x14ac:dyDescent="0.25">
      <c r="A669" s="42" t="e">
        <v>#VALUE!</v>
      </c>
      <c r="B669" s="45" t="s">
        <v>169</v>
      </c>
      <c r="C669" s="45" t="s">
        <v>1375</v>
      </c>
      <c r="D669" s="142"/>
      <c r="E669" s="44">
        <f t="shared" si="156"/>
        <v>0</v>
      </c>
      <c r="F669" s="44">
        <f>SUMIFS(ProductionLines!$H:$H,ProductionLines!$C:$C,'Daily Pork Products Stocks'!$B669,ProductionLines!$K:$K,'Daily Pork Products Stocks'!$A669,ProductionLines!$E:$E,"&lt;&gt;Intake")</f>
        <v>0</v>
      </c>
      <c r="G669" s="57"/>
      <c r="H669" s="44">
        <f>SUMIFS(ProductionLines!$H:$H,ProductionLines!$C:$C,'Daily Pork Products Stocks'!$B669,ProductionLines!$K:$K,'Daily Pork Products Stocks'!$A669,ProductionLines!$E:$E,"Intake")</f>
        <v>0</v>
      </c>
      <c r="I669" s="148"/>
      <c r="J669" s="148"/>
      <c r="K669" s="148"/>
      <c r="L669" s="152"/>
      <c r="M669" s="44">
        <f>SUMIFS(TransfersEntries!$F:$F,TransfersEntries!$B:$B,$B669,TransfersEntries!$L:$L,"&gt;="&amp;'Daily Pork Products Stocks'!A669+0.25,TransfersEntries!$L:$L,"&lt;="&amp;'Daily Pork Products Stocks'!A669+1.25,TransfersEntries!$D:$D,"2055")</f>
        <v>0</v>
      </c>
      <c r="N669" s="44">
        <f>SUMIFS(TransfersEntries!$F:$F,TransfersEntries!$B:$B,INDEX(ItemTable!$A:$A,MATCH('Daily Pork Products Stocks'!B669,ItemTable!$B:$B,0)),TransfersEntries!$L:$L,"&gt;="&amp;'Daily Pork Products Stocks'!A669+0.25,TransfersEntries!$L:$L,"&lt;="&amp;'Daily Pork Products Stocks'!A669+1.25,TransfersEntries!$D:$D,"3535")</f>
        <v>0</v>
      </c>
      <c r="O669" s="44">
        <f>SUMIFS(TransfersEntries!$F:$F,TransfersEntries!$B:$B,INDEX(ItemTable!$A:$A,MATCH('Daily Pork Products Stocks'!B669,ItemTable!$B:$B,0)),TransfersEntries!$L:$L,"&gt;="&amp;'Daily Pork Products Stocks'!A669+0.25,TransfersEntries!$L:$L,"&lt;="&amp;'Daily Pork Products Stocks'!A669+1.25,TransfersEntries!$D:$D,"3600")</f>
        <v>0</v>
      </c>
      <c r="P669" s="44">
        <f t="shared" si="157"/>
        <v>0</v>
      </c>
      <c r="Q669" s="44">
        <f t="shared" si="158"/>
        <v>0</v>
      </c>
      <c r="R669" s="148"/>
      <c r="S669" s="148"/>
      <c r="T669" s="44">
        <f t="shared" si="163"/>
        <v>0</v>
      </c>
      <c r="U669" s="44">
        <f t="shared" si="160"/>
        <v>0</v>
      </c>
      <c r="V669" s="44">
        <f t="shared" si="161"/>
        <v>0</v>
      </c>
      <c r="W669" s="51" t="str">
        <f t="shared" si="162"/>
        <v>Inactive</v>
      </c>
      <c r="X669" s="44"/>
    </row>
    <row r="670" spans="1:24" ht="15" hidden="1" customHeight="1" x14ac:dyDescent="0.25">
      <c r="A670" s="42" t="e">
        <v>#VALUE!</v>
      </c>
      <c r="B670" s="47" t="s">
        <v>170</v>
      </c>
      <c r="C670" s="47" t="s">
        <v>171</v>
      </c>
      <c r="D670" s="142"/>
      <c r="E670" s="44">
        <f t="shared" si="156"/>
        <v>0</v>
      </c>
      <c r="F670" s="44">
        <f>SUMIFS(ProductionLines!$H:$H,ProductionLines!$C:$C,'Daily Pork Products Stocks'!$B670,ProductionLines!$K:$K,'Daily Pork Products Stocks'!$A670,ProductionLines!$E:$E,"&lt;&gt;Intake")</f>
        <v>0</v>
      </c>
      <c r="G670" s="57"/>
      <c r="H670" s="44">
        <f>SUMIFS(ProductionLines!$H:$H,ProductionLines!$C:$C,'Daily Pork Products Stocks'!$B670,ProductionLines!$K:$K,'Daily Pork Products Stocks'!$A670,ProductionLines!$E:$E,"Intake")</f>
        <v>0</v>
      </c>
      <c r="I670" s="148"/>
      <c r="J670" s="148"/>
      <c r="K670" s="148"/>
      <c r="L670" s="152"/>
      <c r="M670" s="44">
        <f>SUMIFS(TransfersEntries!$F:$F,TransfersEntries!$B:$B,$B670,TransfersEntries!$L:$L,"&gt;="&amp;'Daily Pork Products Stocks'!A670+0.25,TransfersEntries!$L:$L,"&lt;="&amp;'Daily Pork Products Stocks'!A670+1.25,TransfersEntries!$D:$D,"2055")</f>
        <v>0</v>
      </c>
      <c r="N670" s="44">
        <f>SUMIFS(TransfersEntries!$F:$F,TransfersEntries!$B:$B,INDEX(ItemTable!$A:$A,MATCH('Daily Pork Products Stocks'!B670,ItemTable!$B:$B,0)),TransfersEntries!$L:$L,"&gt;="&amp;'Daily Pork Products Stocks'!A670+0.25,TransfersEntries!$L:$L,"&lt;="&amp;'Daily Pork Products Stocks'!A670+1.25,TransfersEntries!$D:$D,"3535")</f>
        <v>0</v>
      </c>
      <c r="O670" s="44">
        <f>SUMIFS(TransfersEntries!$F:$F,TransfersEntries!$B:$B,INDEX(ItemTable!$A:$A,MATCH('Daily Pork Products Stocks'!B670,ItemTable!$B:$B,0)),TransfersEntries!$L:$L,"&gt;="&amp;'Daily Pork Products Stocks'!A670+0.25,TransfersEntries!$L:$L,"&lt;="&amp;'Daily Pork Products Stocks'!A670+1.25,TransfersEntries!$D:$D,"3600")</f>
        <v>0</v>
      </c>
      <c r="P670" s="44">
        <f t="shared" si="157"/>
        <v>0</v>
      </c>
      <c r="Q670" s="44">
        <f t="shared" si="158"/>
        <v>0</v>
      </c>
      <c r="R670" s="148"/>
      <c r="S670" s="148"/>
      <c r="T670" s="44">
        <f t="shared" si="163"/>
        <v>0</v>
      </c>
      <c r="U670" s="44">
        <f t="shared" si="160"/>
        <v>0</v>
      </c>
      <c r="V670" s="44">
        <f t="shared" si="161"/>
        <v>0</v>
      </c>
      <c r="W670" s="51" t="str">
        <f t="shared" si="162"/>
        <v>Inactive</v>
      </c>
      <c r="X670" s="44"/>
    </row>
    <row r="671" spans="1:24" ht="15" hidden="1" customHeight="1" x14ac:dyDescent="0.25">
      <c r="A671" s="42" t="e">
        <v>#VALUE!</v>
      </c>
      <c r="B671" s="45" t="s">
        <v>136</v>
      </c>
      <c r="C671" s="45" t="s">
        <v>438</v>
      </c>
      <c r="D671" s="142"/>
      <c r="E671" s="44">
        <f>D671</f>
        <v>0</v>
      </c>
      <c r="F671" s="44">
        <f>SUMIFS(ProductionLines!$H:$H,ProductionLines!$C:$C,'Daily Pork Products Stocks'!$B671,ProductionLines!$K:$K,'Daily Pork Products Stocks'!$A671,ProductionLines!$E:$E,"&lt;&gt;Intake")</f>
        <v>0</v>
      </c>
      <c r="G671" s="57"/>
      <c r="H671" s="44">
        <f>SUMIFS(ProductionLines!$H:$H,ProductionLines!$C:$C,'Daily Pork Products Stocks'!$B671,ProductionLines!$K:$K,'Daily Pork Products Stocks'!$A671,ProductionLines!$E:$E,"Intake")</f>
        <v>0</v>
      </c>
      <c r="I671" s="148"/>
      <c r="J671" s="148"/>
      <c r="K671" s="148"/>
      <c r="L671" s="152"/>
      <c r="M671" s="44">
        <f>SUMIFS(TransfersEntries!$F:$F,TransfersEntries!$B:$B,$B671,TransfersEntries!$L:$L,"&gt;="&amp;'Daily Pork Products Stocks'!A671+0.25,TransfersEntries!$L:$L,"&lt;="&amp;'Daily Pork Products Stocks'!A671+1.25,TransfersEntries!$D:$D,"2055")</f>
        <v>0</v>
      </c>
      <c r="N671" s="44">
        <f>SUMIFS(TransfersEntries!$F:$F,TransfersEntries!$B:$B,INDEX(ItemTable!$A:$A,MATCH('Daily Pork Products Stocks'!B671,ItemTable!$B:$B,0)),TransfersEntries!$L:$L,"&gt;="&amp;'Daily Pork Products Stocks'!A671+0.25,TransfersEntries!$L:$L,"&lt;="&amp;'Daily Pork Products Stocks'!A671+1.25,TransfersEntries!$D:$D,"3535")</f>
        <v>0</v>
      </c>
      <c r="O671" s="44">
        <f>SUMIFS(TransfersEntries!$F:$F,TransfersEntries!$B:$B,INDEX(ItemTable!$A:$A,MATCH('Daily Pork Products Stocks'!B671,ItemTable!$B:$B,0)),TransfersEntries!$L:$L,"&gt;="&amp;'Daily Pork Products Stocks'!A671+0.25,TransfersEntries!$L:$L,"&lt;="&amp;'Daily Pork Products Stocks'!A671+1.25,TransfersEntries!$D:$D,"3600")</f>
        <v>0</v>
      </c>
      <c r="P671" s="44">
        <f>D671+F671+G671-SUM(H671:O671)</f>
        <v>0</v>
      </c>
      <c r="Q671" s="44">
        <f>E671+F671+G671-SUM(H671:O671)</f>
        <v>0</v>
      </c>
      <c r="R671" s="148"/>
      <c r="S671" s="148"/>
      <c r="T671" s="44">
        <f>R671+S671</f>
        <v>0</v>
      </c>
      <c r="U671" s="44">
        <f>T671-P671</f>
        <v>0</v>
      </c>
      <c r="V671" s="44">
        <f>T671-Q671</f>
        <v>0</v>
      </c>
      <c r="W671" s="51" t="str">
        <f>IF(SUM(ABS(D671),ABS(E671),ABS(F671),ABS(G671),ABS(H671),ABS(I671),ABS(J671),ABS(K671),ABS(L671),ABS(M671),ABS(N671),ABS(O671),ABS(P671),ABS(Q671),ABS(R671),ABS(S671),ABS(T671))=0,"Inactive","Active")</f>
        <v>Inactive</v>
      </c>
      <c r="X671" s="44"/>
    </row>
    <row r="672" spans="1:24" ht="15" hidden="1" customHeight="1" x14ac:dyDescent="0.25">
      <c r="A672" s="42" t="e">
        <v>#VALUE!</v>
      </c>
      <c r="B672" s="47" t="s">
        <v>172</v>
      </c>
      <c r="C672" s="47" t="s">
        <v>1376</v>
      </c>
      <c r="D672" s="142"/>
      <c r="E672" s="44">
        <f t="shared" ref="E672:E677" si="164">D672</f>
        <v>0</v>
      </c>
      <c r="F672" s="44">
        <f>SUMIFS(ProductionLines!$H:$H,ProductionLines!$C:$C,'Daily Pork Products Stocks'!$B672,ProductionLines!$K:$K,'Daily Pork Products Stocks'!$A672,ProductionLines!$E:$E,"&lt;&gt;Intake")</f>
        <v>0</v>
      </c>
      <c r="G672" s="57"/>
      <c r="H672" s="44">
        <f>SUMIFS(ProductionLines!$H:$H,ProductionLines!$C:$C,'Daily Pork Products Stocks'!$B672,ProductionLines!$K:$K,'Daily Pork Products Stocks'!$A672,ProductionLines!$E:$E,"Intake")</f>
        <v>0</v>
      </c>
      <c r="I672" s="148"/>
      <c r="J672" s="148"/>
      <c r="K672" s="148"/>
      <c r="L672" s="152"/>
      <c r="M672" s="44">
        <f>SUMIFS(TransfersEntries!$F:$F,TransfersEntries!$B:$B,$B672,TransfersEntries!$L:$L,"&gt;="&amp;'Daily Pork Products Stocks'!A672+0.25,TransfersEntries!$L:$L,"&lt;="&amp;'Daily Pork Products Stocks'!A672+1.25,TransfersEntries!$D:$D,"2055")</f>
        <v>0</v>
      </c>
      <c r="N672" s="44">
        <f>SUMIFS(TransfersEntries!$F:$F,TransfersEntries!$B:$B,INDEX(ItemTable!$A:$A,MATCH('Daily Pork Products Stocks'!B672,ItemTable!$B:$B,0)),TransfersEntries!$L:$L,"&gt;="&amp;'Daily Pork Products Stocks'!A672+0.25,TransfersEntries!$L:$L,"&lt;="&amp;'Daily Pork Products Stocks'!A672+1.25,TransfersEntries!$D:$D,"3535")</f>
        <v>0</v>
      </c>
      <c r="O672" s="44">
        <f>SUMIFS(TransfersEntries!$F:$F,TransfersEntries!$B:$B,INDEX(ItemTable!$A:$A,MATCH('Daily Pork Products Stocks'!B672,ItemTable!$B:$B,0)),TransfersEntries!$L:$L,"&gt;="&amp;'Daily Pork Products Stocks'!A672+0.25,TransfersEntries!$L:$L,"&lt;="&amp;'Daily Pork Products Stocks'!A672+1.25,TransfersEntries!$D:$D,"3600")</f>
        <v>0</v>
      </c>
      <c r="P672" s="44">
        <f t="shared" ref="P672:P677" si="165">D672+F672+G672-SUM(H672:O672)</f>
        <v>0</v>
      </c>
      <c r="Q672" s="44">
        <f t="shared" ref="Q672:Q677" si="166">E672+F672+G672-SUM(H672:O672)</f>
        <v>0</v>
      </c>
      <c r="R672" s="148"/>
      <c r="S672" s="148"/>
      <c r="T672" s="44">
        <f t="shared" ref="T672:T677" si="167">R672+S672</f>
        <v>0</v>
      </c>
      <c r="U672" s="44">
        <f t="shared" ref="U672:U677" si="168">T672-P672</f>
        <v>0</v>
      </c>
      <c r="V672" s="44">
        <f t="shared" ref="V672:V677" si="169">T672-Q672</f>
        <v>0</v>
      </c>
      <c r="W672" s="51" t="str">
        <f t="shared" ref="W672:W677" si="170">IF(SUM(ABS(D672),ABS(E672),ABS(F672),ABS(G672),ABS(H672),ABS(I672),ABS(J672),ABS(K672),ABS(L672),ABS(M672),ABS(N672),ABS(O672),ABS(P672),ABS(Q672),ABS(R672),ABS(S672),ABS(T672))=0,"Inactive","Active")</f>
        <v>Inactive</v>
      </c>
      <c r="X672" s="44"/>
    </row>
    <row r="673" spans="1:24" ht="15" hidden="1" customHeight="1" x14ac:dyDescent="0.25">
      <c r="A673" s="42" t="e">
        <v>#VALUE!</v>
      </c>
      <c r="B673" s="47" t="s">
        <v>173</v>
      </c>
      <c r="C673" s="47" t="s">
        <v>1377</v>
      </c>
      <c r="D673" s="142"/>
      <c r="E673" s="44">
        <f t="shared" si="164"/>
        <v>0</v>
      </c>
      <c r="F673" s="44">
        <f>SUMIFS(ProductionLines!$H:$H,ProductionLines!$C:$C,'Daily Pork Products Stocks'!$B673,ProductionLines!$K:$K,'Daily Pork Products Stocks'!$A673,ProductionLines!$E:$E,"&lt;&gt;Intake")</f>
        <v>0</v>
      </c>
      <c r="G673" s="57"/>
      <c r="H673" s="44">
        <f>SUMIFS(ProductionLines!$H:$H,ProductionLines!$C:$C,'Daily Pork Products Stocks'!$B673,ProductionLines!$K:$K,'Daily Pork Products Stocks'!$A673,ProductionLines!$E:$E,"Intake")</f>
        <v>0</v>
      </c>
      <c r="I673" s="148"/>
      <c r="J673" s="148"/>
      <c r="K673" s="148"/>
      <c r="L673" s="152"/>
      <c r="M673" s="44">
        <f>SUMIFS(TransfersEntries!$F:$F,TransfersEntries!$B:$B,$B673,TransfersEntries!$L:$L,"&gt;="&amp;'Daily Pork Products Stocks'!A673+0.25,TransfersEntries!$L:$L,"&lt;="&amp;'Daily Pork Products Stocks'!A673+1.25,TransfersEntries!$D:$D,"2055")</f>
        <v>0</v>
      </c>
      <c r="N673" s="44">
        <f>SUMIFS(TransfersEntries!$F:$F,TransfersEntries!$B:$B,INDEX(ItemTable!$A:$A,MATCH('Daily Pork Products Stocks'!B673,ItemTable!$B:$B,0)),TransfersEntries!$L:$L,"&gt;="&amp;'Daily Pork Products Stocks'!A673+0.25,TransfersEntries!$L:$L,"&lt;="&amp;'Daily Pork Products Stocks'!A673+1.25,TransfersEntries!$D:$D,"3535")</f>
        <v>0</v>
      </c>
      <c r="O673" s="44">
        <f>SUMIFS(TransfersEntries!$F:$F,TransfersEntries!$B:$B,INDEX(ItemTable!$A:$A,MATCH('Daily Pork Products Stocks'!B673,ItemTable!$B:$B,0)),TransfersEntries!$L:$L,"&gt;="&amp;'Daily Pork Products Stocks'!A673+0.25,TransfersEntries!$L:$L,"&lt;="&amp;'Daily Pork Products Stocks'!A673+1.25,TransfersEntries!$D:$D,"3600")</f>
        <v>0</v>
      </c>
      <c r="P673" s="44">
        <f t="shared" si="165"/>
        <v>0</v>
      </c>
      <c r="Q673" s="44">
        <f t="shared" si="166"/>
        <v>0</v>
      </c>
      <c r="R673" s="148"/>
      <c r="S673" s="148"/>
      <c r="T673" s="44">
        <f t="shared" si="167"/>
        <v>0</v>
      </c>
      <c r="U673" s="44">
        <f t="shared" si="168"/>
        <v>0</v>
      </c>
      <c r="V673" s="44">
        <f t="shared" si="169"/>
        <v>0</v>
      </c>
      <c r="W673" s="51" t="str">
        <f t="shared" si="170"/>
        <v>Inactive</v>
      </c>
      <c r="X673" s="44"/>
    </row>
    <row r="674" spans="1:24" ht="15" hidden="1" customHeight="1" x14ac:dyDescent="0.25">
      <c r="A674" s="42" t="e">
        <v>#VALUE!</v>
      </c>
      <c r="B674" s="45" t="s">
        <v>179</v>
      </c>
      <c r="C674" s="45" t="s">
        <v>1378</v>
      </c>
      <c r="D674" s="142"/>
      <c r="E674" s="44">
        <f t="shared" si="164"/>
        <v>0</v>
      </c>
      <c r="F674" s="44">
        <f>SUMIFS(ProductionLines!$H:$H,ProductionLines!$C:$C,'Daily Pork Products Stocks'!$B674,ProductionLines!$K:$K,'Daily Pork Products Stocks'!$A674,ProductionLines!$E:$E,"&lt;&gt;Intake")</f>
        <v>0</v>
      </c>
      <c r="G674" s="57"/>
      <c r="H674" s="44">
        <f>SUMIFS(ProductionLines!$H:$H,ProductionLines!$C:$C,'Daily Pork Products Stocks'!$B674,ProductionLines!$K:$K,'Daily Pork Products Stocks'!$A674,ProductionLines!$E:$E,"Intake")</f>
        <v>0</v>
      </c>
      <c r="I674" s="148"/>
      <c r="J674" s="148"/>
      <c r="K674" s="148"/>
      <c r="L674" s="152"/>
      <c r="M674" s="44">
        <f>SUMIFS(TransfersEntries!$F:$F,TransfersEntries!$B:$B,$B674,TransfersEntries!$L:$L,"&gt;="&amp;'Daily Pork Products Stocks'!A674+0.25,TransfersEntries!$L:$L,"&lt;="&amp;'Daily Pork Products Stocks'!A674+1.25,TransfersEntries!$D:$D,"2055")</f>
        <v>0</v>
      </c>
      <c r="N674" s="44">
        <f>SUMIFS(TransfersEntries!$F:$F,TransfersEntries!$B:$B,INDEX(ItemTable!$A:$A,MATCH('Daily Pork Products Stocks'!B674,ItemTable!$B:$B,0)),TransfersEntries!$L:$L,"&gt;="&amp;'Daily Pork Products Stocks'!A674+0.25,TransfersEntries!$L:$L,"&lt;="&amp;'Daily Pork Products Stocks'!A674+1.25,TransfersEntries!$D:$D,"3535")</f>
        <v>0</v>
      </c>
      <c r="O674" s="44">
        <f>SUMIFS(TransfersEntries!$F:$F,TransfersEntries!$B:$B,INDEX(ItemTable!$A:$A,MATCH('Daily Pork Products Stocks'!B674,ItemTable!$B:$B,0)),TransfersEntries!$L:$L,"&gt;="&amp;'Daily Pork Products Stocks'!A674+0.25,TransfersEntries!$L:$L,"&lt;="&amp;'Daily Pork Products Stocks'!A674+1.25,TransfersEntries!$D:$D,"3600")</f>
        <v>0</v>
      </c>
      <c r="P674" s="44">
        <f t="shared" si="165"/>
        <v>0</v>
      </c>
      <c r="Q674" s="44">
        <f t="shared" si="166"/>
        <v>0</v>
      </c>
      <c r="R674" s="148"/>
      <c r="S674" s="148"/>
      <c r="T674" s="44">
        <f t="shared" si="167"/>
        <v>0</v>
      </c>
      <c r="U674" s="44">
        <f t="shared" si="168"/>
        <v>0</v>
      </c>
      <c r="V674" s="44">
        <f t="shared" si="169"/>
        <v>0</v>
      </c>
      <c r="W674" s="51" t="str">
        <f t="shared" si="170"/>
        <v>Inactive</v>
      </c>
      <c r="X674" s="44"/>
    </row>
    <row r="675" spans="1:24" ht="15" hidden="1" customHeight="1" x14ac:dyDescent="0.25">
      <c r="A675" s="42" t="e">
        <v>#VALUE!</v>
      </c>
      <c r="B675" s="47" t="s">
        <v>1379</v>
      </c>
      <c r="C675" s="47" t="s">
        <v>1380</v>
      </c>
      <c r="D675" s="142"/>
      <c r="E675" s="44">
        <f t="shared" si="164"/>
        <v>0</v>
      </c>
      <c r="F675" s="44">
        <f>SUMIFS(ProductionLines!$H:$H,ProductionLines!$C:$C,'Daily Pork Products Stocks'!$B675,ProductionLines!$K:$K,'Daily Pork Products Stocks'!$A675,ProductionLines!$E:$E,"&lt;&gt;Intake")</f>
        <v>0</v>
      </c>
      <c r="G675" s="57"/>
      <c r="H675" s="44">
        <f>SUMIFS(ProductionLines!$H:$H,ProductionLines!$C:$C,'Daily Pork Products Stocks'!$B675,ProductionLines!$K:$K,'Daily Pork Products Stocks'!$A675,ProductionLines!$E:$E,"Intake")</f>
        <v>0</v>
      </c>
      <c r="I675" s="148"/>
      <c r="J675" s="148"/>
      <c r="K675" s="148"/>
      <c r="L675" s="152"/>
      <c r="M675" s="44">
        <f>SUMIFS(TransfersEntries!$F:$F,TransfersEntries!$B:$B,$B675,TransfersEntries!$L:$L,"&gt;="&amp;'Daily Pork Products Stocks'!A675+0.25,TransfersEntries!$L:$L,"&lt;="&amp;'Daily Pork Products Stocks'!A675+1.25,TransfersEntries!$D:$D,"2055")</f>
        <v>0</v>
      </c>
      <c r="N675" s="44">
        <f>SUMIFS(TransfersEntries!$F:$F,TransfersEntries!$B:$B,INDEX(ItemTable!$A:$A,MATCH('Daily Pork Products Stocks'!B675,ItemTable!$B:$B,0)),TransfersEntries!$L:$L,"&gt;="&amp;'Daily Pork Products Stocks'!A675+0.25,TransfersEntries!$L:$L,"&lt;="&amp;'Daily Pork Products Stocks'!A675+1.25,TransfersEntries!$D:$D,"3535")</f>
        <v>0</v>
      </c>
      <c r="O675" s="44">
        <f>SUMIFS(TransfersEntries!$F:$F,TransfersEntries!$B:$B,INDEX(ItemTable!$A:$A,MATCH('Daily Pork Products Stocks'!B675,ItemTable!$B:$B,0)),TransfersEntries!$L:$L,"&gt;="&amp;'Daily Pork Products Stocks'!A675+0.25,TransfersEntries!$L:$L,"&lt;="&amp;'Daily Pork Products Stocks'!A675+1.25,TransfersEntries!$D:$D,"3600")</f>
        <v>0</v>
      </c>
      <c r="P675" s="44">
        <f t="shared" si="165"/>
        <v>0</v>
      </c>
      <c r="Q675" s="44">
        <f t="shared" si="166"/>
        <v>0</v>
      </c>
      <c r="R675" s="148"/>
      <c r="S675" s="148"/>
      <c r="T675" s="44">
        <f t="shared" si="167"/>
        <v>0</v>
      </c>
      <c r="U675" s="44">
        <f t="shared" si="168"/>
        <v>0</v>
      </c>
      <c r="V675" s="44">
        <f t="shared" si="169"/>
        <v>0</v>
      </c>
      <c r="W675" s="51" t="str">
        <f t="shared" si="170"/>
        <v>Inactive</v>
      </c>
      <c r="X675" s="44"/>
    </row>
    <row r="676" spans="1:24" ht="15" hidden="1" customHeight="1" x14ac:dyDescent="0.25">
      <c r="A676" s="42" t="e">
        <v>#VALUE!</v>
      </c>
      <c r="B676" s="47" t="s">
        <v>1381</v>
      </c>
      <c r="C676" s="47" t="s">
        <v>1382</v>
      </c>
      <c r="D676" s="142"/>
      <c r="E676" s="44">
        <f t="shared" si="164"/>
        <v>0</v>
      </c>
      <c r="F676" s="44">
        <f>SUMIFS(ProductionLines!$H:$H,ProductionLines!$C:$C,'Daily Pork Products Stocks'!$B676,ProductionLines!$K:$K,'Daily Pork Products Stocks'!$A676,ProductionLines!$E:$E,"&lt;&gt;Intake")</f>
        <v>0</v>
      </c>
      <c r="G676" s="57"/>
      <c r="H676" s="44">
        <f>SUMIFS(ProductionLines!$H:$H,ProductionLines!$C:$C,'Daily Pork Products Stocks'!$B676,ProductionLines!$K:$K,'Daily Pork Products Stocks'!$A676,ProductionLines!$E:$E,"Intake")</f>
        <v>0</v>
      </c>
      <c r="I676" s="148"/>
      <c r="J676" s="148"/>
      <c r="K676" s="148"/>
      <c r="L676" s="152"/>
      <c r="M676" s="44">
        <f>SUMIFS(TransfersEntries!$F:$F,TransfersEntries!$B:$B,$B676,TransfersEntries!$L:$L,"&gt;="&amp;'Daily Pork Products Stocks'!A676+0.25,TransfersEntries!$L:$L,"&lt;="&amp;'Daily Pork Products Stocks'!A676+1.25,TransfersEntries!$D:$D,"2055")</f>
        <v>0</v>
      </c>
      <c r="N676" s="44">
        <f>SUMIFS(TransfersEntries!$F:$F,TransfersEntries!$B:$B,INDEX(ItemTable!$A:$A,MATCH('Daily Pork Products Stocks'!B676,ItemTable!$B:$B,0)),TransfersEntries!$L:$L,"&gt;="&amp;'Daily Pork Products Stocks'!A676+0.25,TransfersEntries!$L:$L,"&lt;="&amp;'Daily Pork Products Stocks'!A676+1.25,TransfersEntries!$D:$D,"3535")</f>
        <v>0</v>
      </c>
      <c r="O676" s="44">
        <f>SUMIFS(TransfersEntries!$F:$F,TransfersEntries!$B:$B,INDEX(ItemTable!$A:$A,MATCH('Daily Pork Products Stocks'!B676,ItemTable!$B:$B,0)),TransfersEntries!$L:$L,"&gt;="&amp;'Daily Pork Products Stocks'!A676+0.25,TransfersEntries!$L:$L,"&lt;="&amp;'Daily Pork Products Stocks'!A676+1.25,TransfersEntries!$D:$D,"3600")</f>
        <v>0</v>
      </c>
      <c r="P676" s="44">
        <f t="shared" si="165"/>
        <v>0</v>
      </c>
      <c r="Q676" s="44">
        <f t="shared" si="166"/>
        <v>0</v>
      </c>
      <c r="R676" s="148"/>
      <c r="S676" s="148"/>
      <c r="T676" s="44">
        <f t="shared" si="167"/>
        <v>0</v>
      </c>
      <c r="U676" s="44">
        <f t="shared" si="168"/>
        <v>0</v>
      </c>
      <c r="V676" s="44">
        <f t="shared" si="169"/>
        <v>0</v>
      </c>
      <c r="W676" s="51" t="str">
        <f t="shared" si="170"/>
        <v>Inactive</v>
      </c>
      <c r="X676" s="44"/>
    </row>
    <row r="677" spans="1:24" ht="15" hidden="1" customHeight="1" x14ac:dyDescent="0.25">
      <c r="A677" s="42" t="e">
        <v>#VALUE!</v>
      </c>
      <c r="B677" s="47" t="s">
        <v>1383</v>
      </c>
      <c r="C677" s="47" t="s">
        <v>1384</v>
      </c>
      <c r="D677" s="142"/>
      <c r="E677" s="44">
        <f t="shared" si="164"/>
        <v>0</v>
      </c>
      <c r="F677" s="44">
        <f>SUMIFS(ProductionLines!$H:$H,ProductionLines!$C:$C,'Daily Pork Products Stocks'!$B677,ProductionLines!$K:$K,'Daily Pork Products Stocks'!$A677,ProductionLines!$E:$E,"&lt;&gt;Intake")</f>
        <v>0</v>
      </c>
      <c r="G677" s="57"/>
      <c r="H677" s="44">
        <f>SUMIFS(ProductionLines!$H:$H,ProductionLines!$C:$C,'Daily Pork Products Stocks'!$B677,ProductionLines!$K:$K,'Daily Pork Products Stocks'!$A677,ProductionLines!$E:$E,"Intake")</f>
        <v>0</v>
      </c>
      <c r="I677" s="148"/>
      <c r="J677" s="148"/>
      <c r="K677" s="148"/>
      <c r="L677" s="152"/>
      <c r="M677" s="44">
        <f>SUMIFS(TransfersEntries!$F:$F,TransfersEntries!$B:$B,$B677,TransfersEntries!$L:$L,"&gt;="&amp;'Daily Pork Products Stocks'!A677+0.25,TransfersEntries!$L:$L,"&lt;="&amp;'Daily Pork Products Stocks'!A677+1.25,TransfersEntries!$D:$D,"2055")</f>
        <v>0</v>
      </c>
      <c r="N677" s="44">
        <f>SUMIFS(TransfersEntries!$F:$F,TransfersEntries!$B:$B,INDEX(ItemTable!$A:$A,MATCH('Daily Pork Products Stocks'!B677,ItemTable!$B:$B,0)),TransfersEntries!$L:$L,"&gt;="&amp;'Daily Pork Products Stocks'!A677+0.25,TransfersEntries!$L:$L,"&lt;="&amp;'Daily Pork Products Stocks'!A677+1.25,TransfersEntries!$D:$D,"3535")</f>
        <v>0</v>
      </c>
      <c r="O677" s="44">
        <f>SUMIFS(TransfersEntries!$F:$F,TransfersEntries!$B:$B,INDEX(ItemTable!$A:$A,MATCH('Daily Pork Products Stocks'!B677,ItemTable!$B:$B,0)),TransfersEntries!$L:$L,"&gt;="&amp;'Daily Pork Products Stocks'!A677+0.25,TransfersEntries!$L:$L,"&lt;="&amp;'Daily Pork Products Stocks'!A677+1.25,TransfersEntries!$D:$D,"3600")</f>
        <v>0</v>
      </c>
      <c r="P677" s="44">
        <f t="shared" si="165"/>
        <v>0</v>
      </c>
      <c r="Q677" s="44">
        <f t="shared" si="166"/>
        <v>0</v>
      </c>
      <c r="R677" s="148"/>
      <c r="S677" s="148"/>
      <c r="T677" s="44">
        <f t="shared" si="167"/>
        <v>0</v>
      </c>
      <c r="U677" s="44">
        <f t="shared" si="168"/>
        <v>0</v>
      </c>
      <c r="V677" s="44">
        <f t="shared" si="169"/>
        <v>0</v>
      </c>
      <c r="W677" s="51" t="str">
        <f t="shared" si="170"/>
        <v>Inactive</v>
      </c>
      <c r="X677" s="44"/>
    </row>
    <row r="678" spans="1:24" ht="15" hidden="1" customHeight="1" x14ac:dyDescent="0.25">
      <c r="A678" s="42" t="e">
        <v>#VALUE!</v>
      </c>
      <c r="B678" s="47" t="s">
        <v>1598</v>
      </c>
      <c r="C678" s="47" t="s">
        <v>1150</v>
      </c>
      <c r="D678" s="142"/>
      <c r="E678" s="44">
        <f>D678</f>
        <v>0</v>
      </c>
      <c r="F678" s="44">
        <f>SUMIFS(ProductionLines!$H:$H,ProductionLines!$C:$C,'Daily Pork Products Stocks'!$B678,ProductionLines!$K:$K,'Daily Pork Products Stocks'!$A678,ProductionLines!$E:$E,"&lt;&gt;Intake")</f>
        <v>0</v>
      </c>
      <c r="G678" s="57"/>
      <c r="H678" s="44">
        <f>SUMIFS(ProductionLines!$H:$H,ProductionLines!$C:$C,'Daily Pork Products Stocks'!$B678,ProductionLines!$K:$K,'Daily Pork Products Stocks'!$A678,ProductionLines!$E:$E,"Intake")</f>
        <v>0</v>
      </c>
      <c r="I678" s="148"/>
      <c r="J678" s="148"/>
      <c r="K678" s="148"/>
      <c r="L678" s="152"/>
      <c r="M678" s="44">
        <f>SUMIFS(TransfersEntries!$F:$F,TransfersEntries!$B:$B,$B678,TransfersEntries!$L:$L,"&gt;="&amp;'Daily Pork Products Stocks'!A678+0.25,TransfersEntries!$L:$L,"&lt;="&amp;'Daily Pork Products Stocks'!A678+1.25,TransfersEntries!$D:$D,"2055")</f>
        <v>0</v>
      </c>
      <c r="N678" s="44">
        <f>SUMIFS(TransfersEntries!$F:$F,TransfersEntries!$B:$B,INDEX(ItemTable!$A:$A,MATCH('Daily Pork Products Stocks'!B678,ItemTable!$B:$B,0)),TransfersEntries!$L:$L,"&gt;="&amp;'Daily Pork Products Stocks'!A678+0.25,TransfersEntries!$L:$L,"&lt;="&amp;'Daily Pork Products Stocks'!A678+1.25,TransfersEntries!$D:$D,"3535")</f>
        <v>0</v>
      </c>
      <c r="O678" s="44">
        <f>SUMIFS(TransfersEntries!$F:$F,TransfersEntries!$B:$B,INDEX(ItemTable!$A:$A,MATCH('Daily Pork Products Stocks'!B678,ItemTable!$B:$B,0)),TransfersEntries!$L:$L,"&gt;="&amp;'Daily Pork Products Stocks'!A678+0.25,TransfersEntries!$L:$L,"&lt;="&amp;'Daily Pork Products Stocks'!A678+1.25,TransfersEntries!$D:$D,"3600")</f>
        <v>0</v>
      </c>
      <c r="P678" s="44">
        <f>D678+F678+G678-SUM(H678:O678)</f>
        <v>0</v>
      </c>
      <c r="Q678" s="44">
        <f>E678+F678+G678-SUM(H678:O678)</f>
        <v>0</v>
      </c>
      <c r="R678" s="148"/>
      <c r="S678" s="148"/>
      <c r="T678" s="44">
        <f>R678+S678</f>
        <v>0</v>
      </c>
      <c r="U678" s="44">
        <f>T678-P678</f>
        <v>0</v>
      </c>
      <c r="V678" s="44">
        <f>T678-Q678</f>
        <v>0</v>
      </c>
      <c r="W678" s="51" t="str">
        <f>IF(SUM(ABS(D678),ABS(E678),ABS(F678),ABS(G678),ABS(H678),ABS(I678),ABS(J678),ABS(K678),ABS(L678),ABS(M678),ABS(N678),ABS(O678),ABS(P678),ABS(Q678),ABS(R678),ABS(S678),ABS(T678))=0,"Inactive","Active")</f>
        <v>Inactive</v>
      </c>
      <c r="X678" s="44"/>
    </row>
    <row r="679" spans="1:24" ht="15" hidden="1" customHeight="1" x14ac:dyDescent="0.25">
      <c r="A679" s="42" t="e">
        <v>#VALUE!</v>
      </c>
      <c r="B679" s="47" t="s">
        <v>123</v>
      </c>
      <c r="C679" s="47" t="s">
        <v>1155</v>
      </c>
      <c r="D679" s="142"/>
      <c r="E679" s="44">
        <f>D679</f>
        <v>0</v>
      </c>
      <c r="F679" s="44">
        <f>SUMIFS(ProductionLines!$H:$H,ProductionLines!$C:$C,'Daily Pork Products Stocks'!$B679,ProductionLines!$K:$K,'Daily Pork Products Stocks'!$A679,ProductionLines!$E:$E,"&lt;&gt;Intake")</f>
        <v>0</v>
      </c>
      <c r="G679" s="57"/>
      <c r="H679" s="44">
        <f>SUMIFS(ProductionLines!$H:$H,ProductionLines!$C:$C,'Daily Pork Products Stocks'!$B679,ProductionLines!$K:$K,'Daily Pork Products Stocks'!$A679,ProductionLines!$E:$E,"Intake")</f>
        <v>0</v>
      </c>
      <c r="I679" s="148"/>
      <c r="J679" s="148"/>
      <c r="K679" s="148"/>
      <c r="L679" s="152"/>
      <c r="M679" s="44">
        <f>SUMIFS(TransfersEntries!$F:$F,TransfersEntries!$B:$B,$B679,TransfersEntries!$L:$L,"&gt;="&amp;'Daily Pork Products Stocks'!A679+0.25,TransfersEntries!$L:$L,"&lt;="&amp;'Daily Pork Products Stocks'!A679+1.25,TransfersEntries!$D:$D,"2055")</f>
        <v>0</v>
      </c>
      <c r="N679" s="44">
        <f>SUMIFS(TransfersEntries!$F:$F,TransfersEntries!$B:$B,INDEX(ItemTable!$A:$A,MATCH('Daily Pork Products Stocks'!B679,ItemTable!$B:$B,0)),TransfersEntries!$L:$L,"&gt;="&amp;'Daily Pork Products Stocks'!A679+0.25,TransfersEntries!$L:$L,"&lt;="&amp;'Daily Pork Products Stocks'!A679+1.25,TransfersEntries!$D:$D,"3535")</f>
        <v>0</v>
      </c>
      <c r="O679" s="44">
        <f>SUMIFS(TransfersEntries!$F:$F,TransfersEntries!$B:$B,INDEX(ItemTable!$A:$A,MATCH('Daily Pork Products Stocks'!B679,ItemTable!$B:$B,0)),TransfersEntries!$L:$L,"&gt;="&amp;'Daily Pork Products Stocks'!A679+0.25,TransfersEntries!$L:$L,"&lt;="&amp;'Daily Pork Products Stocks'!A679+1.25,TransfersEntries!$D:$D,"3600")</f>
        <v>0</v>
      </c>
      <c r="P679" s="44">
        <f>D679+F679+G679-SUM(H679:O679)</f>
        <v>0</v>
      </c>
      <c r="Q679" s="44">
        <f>E679+F679+G679-SUM(H679:O679)</f>
        <v>0</v>
      </c>
      <c r="R679" s="148"/>
      <c r="S679" s="148"/>
      <c r="T679" s="44">
        <f>R679+S679</f>
        <v>0</v>
      </c>
      <c r="U679" s="44">
        <f>T679-P679</f>
        <v>0</v>
      </c>
      <c r="V679" s="44">
        <f>T679-Q679</f>
        <v>0</v>
      </c>
      <c r="W679" s="51" t="str">
        <f>IF(SUM(ABS(D679),ABS(E679),ABS(F679),ABS(G679),ABS(H679),ABS(I679),ABS(J679),ABS(K679),ABS(L679),ABS(M679),ABS(N679),ABS(O679),ABS(P679),ABS(Q679),ABS(R679),ABS(S679),ABS(T679))=0,"Inactive","Active")</f>
        <v>Inactive</v>
      </c>
      <c r="X679" s="44"/>
    </row>
    <row r="680" spans="1:24" ht="15" hidden="1" customHeight="1" x14ac:dyDescent="0.25">
      <c r="A680" s="42" t="e">
        <v>#VALUE!</v>
      </c>
      <c r="B680" s="47" t="s">
        <v>175</v>
      </c>
      <c r="C680" s="47" t="s">
        <v>176</v>
      </c>
      <c r="D680" s="142"/>
      <c r="E680" s="44">
        <f>D680</f>
        <v>0</v>
      </c>
      <c r="F680" s="44">
        <f>SUMIFS(ProductionLines!$H:$H,ProductionLines!$C:$C,'Daily Pork Products Stocks'!$B680,ProductionLines!$K:$K,'Daily Pork Products Stocks'!$A680,ProductionLines!$E:$E,"&lt;&gt;Intake")</f>
        <v>0</v>
      </c>
      <c r="G680" s="57"/>
      <c r="H680" s="44">
        <f>SUMIFS(ProductionLines!$H:$H,ProductionLines!$C:$C,'Daily Pork Products Stocks'!$B680,ProductionLines!$K:$K,'Daily Pork Products Stocks'!$A680,ProductionLines!$E:$E,"Intake")</f>
        <v>0</v>
      </c>
      <c r="I680" s="148"/>
      <c r="J680" s="148"/>
      <c r="K680" s="148"/>
      <c r="L680" s="152"/>
      <c r="M680" s="44">
        <f>SUMIFS(TransfersEntries!$F:$F,TransfersEntries!$B:$B,$B680,TransfersEntries!$L:$L,"&gt;="&amp;'Daily Pork Products Stocks'!A680+0.25,TransfersEntries!$L:$L,"&lt;="&amp;'Daily Pork Products Stocks'!A680+1.25,TransfersEntries!$D:$D,"2055")</f>
        <v>0</v>
      </c>
      <c r="N680" s="44">
        <f>SUMIFS(TransfersEntries!$F:$F,TransfersEntries!$B:$B,INDEX(ItemTable!$A:$A,MATCH('Daily Pork Products Stocks'!B680,ItemTable!$B:$B,0)),TransfersEntries!$L:$L,"&gt;="&amp;'Daily Pork Products Stocks'!A680+0.25,TransfersEntries!$L:$L,"&lt;="&amp;'Daily Pork Products Stocks'!A680+1.25,TransfersEntries!$D:$D,"3535")</f>
        <v>0</v>
      </c>
      <c r="O680" s="44">
        <f>SUMIFS(TransfersEntries!$F:$F,TransfersEntries!$B:$B,INDEX(ItemTable!$A:$A,MATCH('Daily Pork Products Stocks'!B680,ItemTable!$B:$B,0)),TransfersEntries!$L:$L,"&gt;="&amp;'Daily Pork Products Stocks'!A680+0.25,TransfersEntries!$L:$L,"&lt;="&amp;'Daily Pork Products Stocks'!A680+1.25,TransfersEntries!$D:$D,"3600")</f>
        <v>0</v>
      </c>
      <c r="P680" s="44">
        <f>D680+F680+G680-SUM(H680:O680)</f>
        <v>0</v>
      </c>
      <c r="Q680" s="44">
        <f>E680+F680+G680-SUM(H680:O680)</f>
        <v>0</v>
      </c>
      <c r="R680" s="148"/>
      <c r="S680" s="148"/>
      <c r="T680" s="44">
        <f>R680+S680</f>
        <v>0</v>
      </c>
      <c r="U680" s="44">
        <f>T680-P680</f>
        <v>0</v>
      </c>
      <c r="V680" s="44">
        <f>T680-Q680</f>
        <v>0</v>
      </c>
      <c r="W680" s="51" t="str">
        <f>IF(SUM(ABS(D680),ABS(E680),ABS(F680),ABS(G680),ABS(H680),ABS(I680),ABS(J680),ABS(K680),ABS(L680),ABS(M680),ABS(N680),ABS(O680),ABS(P680),ABS(Q680),ABS(R680),ABS(S680),ABS(T680))=0,"Inactive","Active")</f>
        <v>Inactive</v>
      </c>
      <c r="X680" s="44"/>
    </row>
    <row r="681" spans="1:24" ht="15" hidden="1" customHeight="1" x14ac:dyDescent="0.25">
      <c r="A681" s="42" t="e">
        <v>#VALUE!</v>
      </c>
      <c r="B681" s="47" t="s">
        <v>138</v>
      </c>
      <c r="C681" s="47" t="s">
        <v>1151</v>
      </c>
      <c r="D681" s="142"/>
      <c r="E681" s="44">
        <f>D681</f>
        <v>0</v>
      </c>
      <c r="F681" s="44">
        <f>SUMIFS(ProductionLines!$H:$H,ProductionLines!$C:$C,'Daily Pork Products Stocks'!$B681,ProductionLines!$K:$K,'Daily Pork Products Stocks'!$A681,ProductionLines!$E:$E,"&lt;&gt;Intake")</f>
        <v>0</v>
      </c>
      <c r="G681" s="57"/>
      <c r="H681" s="44">
        <f>SUMIFS(ProductionLines!$H:$H,ProductionLines!$C:$C,'Daily Pork Products Stocks'!$B681,ProductionLines!$K:$K,'Daily Pork Products Stocks'!$A681,ProductionLines!$E:$E,"Intake")</f>
        <v>0</v>
      </c>
      <c r="I681" s="148"/>
      <c r="J681" s="148"/>
      <c r="K681" s="148"/>
      <c r="L681" s="152"/>
      <c r="M681" s="44">
        <f>SUMIFS(TransfersEntries!$F:$F,TransfersEntries!$B:$B,$B681,TransfersEntries!$L:$L,"&gt;="&amp;'Daily Pork Products Stocks'!A681+0.25,TransfersEntries!$L:$L,"&lt;="&amp;'Daily Pork Products Stocks'!A681+1.25,TransfersEntries!$D:$D,"2055")</f>
        <v>0</v>
      </c>
      <c r="N681" s="44">
        <f>SUMIFS(TransfersEntries!$F:$F,TransfersEntries!$B:$B,INDEX(ItemTable!$A:$A,MATCH('Daily Pork Products Stocks'!B681,ItemTable!$B:$B,0)),TransfersEntries!$L:$L,"&gt;="&amp;'Daily Pork Products Stocks'!A681+0.25,TransfersEntries!$L:$L,"&lt;="&amp;'Daily Pork Products Stocks'!A681+1.25,TransfersEntries!$D:$D,"3535")</f>
        <v>0</v>
      </c>
      <c r="O681" s="44">
        <f>SUMIFS(TransfersEntries!$F:$F,TransfersEntries!$B:$B,INDEX(ItemTable!$A:$A,MATCH('Daily Pork Products Stocks'!B681,ItemTable!$B:$B,0)),TransfersEntries!$L:$L,"&gt;="&amp;'Daily Pork Products Stocks'!A681+0.25,TransfersEntries!$L:$L,"&lt;="&amp;'Daily Pork Products Stocks'!A681+1.25,TransfersEntries!$D:$D,"3600")</f>
        <v>0</v>
      </c>
      <c r="P681" s="44">
        <f>D681+F681+G681-SUM(H681:O681)</f>
        <v>0</v>
      </c>
      <c r="Q681" s="44">
        <f>E681+F681+G681-SUM(H681:O681)</f>
        <v>0</v>
      </c>
      <c r="R681" s="148"/>
      <c r="S681" s="148"/>
      <c r="T681" s="44">
        <f>R681+S681</f>
        <v>0</v>
      </c>
      <c r="U681" s="44">
        <f>T681-P681</f>
        <v>0</v>
      </c>
      <c r="V681" s="44">
        <f>T681-Q681</f>
        <v>0</v>
      </c>
      <c r="W681" s="51" t="str">
        <f>IF(SUM(ABS(D681),ABS(E681),ABS(F681),ABS(G681),ABS(H681),ABS(I681),ABS(J681),ABS(K681),ABS(L681),ABS(M681),ABS(N681),ABS(O681),ABS(P681),ABS(Q681),ABS(R681),ABS(S681),ABS(T681))=0,"Inactive","Active")</f>
        <v>Inactive</v>
      </c>
      <c r="X681" s="44"/>
    </row>
    <row r="682" spans="1:24" ht="15" hidden="1" customHeight="1" x14ac:dyDescent="0.25">
      <c r="A682" s="42" t="e">
        <v>#VALUE!</v>
      </c>
      <c r="B682" s="47" t="s">
        <v>1599</v>
      </c>
      <c r="C682" s="47" t="s">
        <v>1164</v>
      </c>
      <c r="D682" s="142"/>
      <c r="E682" s="44">
        <f>D682</f>
        <v>0</v>
      </c>
      <c r="F682" s="44">
        <f>SUMIFS(ProductionLines!$H:$H,ProductionLines!$C:$C,'Daily Pork Products Stocks'!$B682,ProductionLines!$K:$K,'Daily Pork Products Stocks'!$A682,ProductionLines!$E:$E,"&lt;&gt;Intake")</f>
        <v>0</v>
      </c>
      <c r="G682" s="57"/>
      <c r="H682" s="44">
        <f>SUMIFS(ProductionLines!$H:$H,ProductionLines!$C:$C,'Daily Pork Products Stocks'!$B682,ProductionLines!$K:$K,'Daily Pork Products Stocks'!$A682,ProductionLines!$E:$E,"Intake")</f>
        <v>0</v>
      </c>
      <c r="I682" s="148"/>
      <c r="J682" s="148"/>
      <c r="K682" s="148"/>
      <c r="L682" s="152"/>
      <c r="M682" s="44">
        <f>SUMIFS(TransfersEntries!$F:$F,TransfersEntries!$B:$B,$B682,TransfersEntries!$L:$L,"&gt;="&amp;'Daily Pork Products Stocks'!A682+0.25,TransfersEntries!$L:$L,"&lt;="&amp;'Daily Pork Products Stocks'!A682+1.25,TransfersEntries!$D:$D,"2055")</f>
        <v>0</v>
      </c>
      <c r="N682" s="44">
        <f>SUMIFS(TransfersEntries!$F:$F,TransfersEntries!$B:$B,INDEX(ItemTable!$A:$A,MATCH('Daily Pork Products Stocks'!B682,ItemTable!$B:$B,0)),TransfersEntries!$L:$L,"&gt;="&amp;'Daily Pork Products Stocks'!A682+0.25,TransfersEntries!$L:$L,"&lt;="&amp;'Daily Pork Products Stocks'!A682+1.25,TransfersEntries!$D:$D,"3535")</f>
        <v>0</v>
      </c>
      <c r="O682" s="44">
        <f>SUMIFS(TransfersEntries!$F:$F,TransfersEntries!$B:$B,INDEX(ItemTable!$A:$A,MATCH('Daily Pork Products Stocks'!B682,ItemTable!$B:$B,0)),TransfersEntries!$L:$L,"&gt;="&amp;'Daily Pork Products Stocks'!A682+0.25,TransfersEntries!$L:$L,"&lt;="&amp;'Daily Pork Products Stocks'!A682+1.25,TransfersEntries!$D:$D,"3600")</f>
        <v>0</v>
      </c>
      <c r="P682" s="44">
        <f>D682+F682+G682-SUM(H682:O682)</f>
        <v>0</v>
      </c>
      <c r="Q682" s="44">
        <f>E682+F682+G682-SUM(H682:O682)</f>
        <v>0</v>
      </c>
      <c r="R682" s="148"/>
      <c r="S682" s="148"/>
      <c r="T682" s="44">
        <f>R682+S682</f>
        <v>0</v>
      </c>
      <c r="U682" s="44">
        <f>T682-P682</f>
        <v>0</v>
      </c>
      <c r="V682" s="44">
        <f>T682-Q682</f>
        <v>0</v>
      </c>
      <c r="W682" s="51" t="str">
        <f>IF(SUM(ABS(D682),ABS(E682),ABS(F682),ABS(G682),ABS(H682),ABS(I682),ABS(J682),ABS(K682),ABS(L682),ABS(M682),ABS(N682),ABS(O682),ABS(P682),ABS(Q682),ABS(R682),ABS(S682),ABS(T682))=0,"Inactive","Active")</f>
        <v>Inactive</v>
      </c>
      <c r="X682" s="44"/>
    </row>
    <row r="683" spans="1:24" ht="15" hidden="1" customHeight="1" x14ac:dyDescent="0.25">
      <c r="A683" s="128" t="e">
        <v>#VALUE!</v>
      </c>
      <c r="B683" s="129"/>
      <c r="C683" s="130" t="s">
        <v>1385</v>
      </c>
      <c r="D683" s="141">
        <v>1E-3</v>
      </c>
      <c r="E683" s="134">
        <f t="shared" ref="E683:E684" si="171">D683</f>
        <v>1E-3</v>
      </c>
      <c r="F683" s="134">
        <f>SUMIFS(ProductionLines!$H:$H,ProductionLines!$C:$C,'Daily Pork Products Stocks'!$B683,ProductionLines!$K:$K,'Daily Pork Products Stocks'!$A683,ProductionLines!$E:$E,"&lt;&gt;Intake")</f>
        <v>0</v>
      </c>
      <c r="G683" s="135"/>
      <c r="H683" s="134">
        <f>SUMIFS(ProductionLines!$H:$H,ProductionLines!$C:$C,'Daily Pork Products Stocks'!$B683,ProductionLines!$K:$K,'Daily Pork Products Stocks'!$A683,ProductionLines!$E:$E,"Intake")</f>
        <v>0</v>
      </c>
      <c r="I683" s="149"/>
      <c r="J683" s="149"/>
      <c r="K683" s="149"/>
      <c r="L683" s="153"/>
      <c r="M683" s="134">
        <f>SUMIFS(TransfersEntries!$F:$F,TransfersEntries!$B:$B,$B683,TransfersEntries!$L:$L,"&gt;="&amp;'Daily Pork Products Stocks'!A683+0.25,TransfersEntries!$L:$L,"&lt;="&amp;'Daily Pork Products Stocks'!A683+1.25,TransfersEntries!$D:$D,"2055")</f>
        <v>0</v>
      </c>
      <c r="N683" s="134">
        <f>SUMIFS(TransfersEntries!$F:$F,TransfersEntries!$B:$B,INDEX(ItemTable!$A:$A,MATCH('Daily Pork Products Stocks'!B683,ItemTable!$B:$B,0)),TransfersEntries!$L:$L,"&gt;="&amp;'Daily Pork Products Stocks'!A683+0.25,TransfersEntries!$L:$L,"&lt;="&amp;'Daily Pork Products Stocks'!A683+1.25,TransfersEntries!$D:$D,"3535")</f>
        <v>0</v>
      </c>
      <c r="O683" s="134">
        <f>SUMIFS(TransfersEntries!$F:$F,TransfersEntries!$B:$B,INDEX(ItemTable!$A:$A,MATCH('Daily Pork Products Stocks'!B683,ItemTable!$B:$B,0)),TransfersEntries!$L:$L,"&gt;="&amp;'Daily Pork Products Stocks'!A683+0.25,TransfersEntries!$L:$L,"&lt;="&amp;'Daily Pork Products Stocks'!A683+1.25,TransfersEntries!$D:$D,"3600")</f>
        <v>0</v>
      </c>
      <c r="P683" s="134">
        <f t="shared" ref="P683:P684" si="172">D683+F683+G683-SUM(H683:O683)</f>
        <v>1E-3</v>
      </c>
      <c r="Q683" s="134">
        <f t="shared" ref="Q683:Q684" si="173">E683+F683+G683-SUM(H683:O683)</f>
        <v>1E-3</v>
      </c>
      <c r="R683" s="149"/>
      <c r="S683" s="149"/>
      <c r="T683" s="134">
        <f>R683+S683+D683</f>
        <v>1E-3</v>
      </c>
      <c r="U683" s="134">
        <f t="shared" ref="U683:U684" si="174">T683-P683</f>
        <v>0</v>
      </c>
      <c r="V683" s="134">
        <f t="shared" ref="V683:V684" si="175">T683-Q683</f>
        <v>0</v>
      </c>
      <c r="W683" s="51" t="str">
        <f t="shared" ref="W683:W684" si="176">IF(SUM(ABS(D683),ABS(E683),ABS(F683),ABS(G683),ABS(H683),ABS(I683),ABS(J683),ABS(K683),ABS(L683),ABS(M683),ABS(N683),ABS(O683),ABS(P683),ABS(Q683),ABS(R683),ABS(S683),ABS(T683))=0,"Inactive","Active")</f>
        <v>Active</v>
      </c>
      <c r="X683" s="134"/>
    </row>
    <row r="684" spans="1:24" ht="15" hidden="1" customHeight="1" x14ac:dyDescent="0.25">
      <c r="A684" s="42" t="e">
        <v>#VALUE!</v>
      </c>
      <c r="B684" s="47" t="s">
        <v>116</v>
      </c>
      <c r="C684" s="47" t="s">
        <v>117</v>
      </c>
      <c r="D684" s="142"/>
      <c r="E684" s="44">
        <f t="shared" si="171"/>
        <v>0</v>
      </c>
      <c r="F684" s="44">
        <f>SUMIFS(ProductionLines!$H:$H,ProductionLines!$C:$C,'Daily Pork Products Stocks'!$B684,ProductionLines!$K:$K,'Daily Pork Products Stocks'!$A684,ProductionLines!$E:$E,"&lt;&gt;Intake")</f>
        <v>0</v>
      </c>
      <c r="G684" s="57"/>
      <c r="H684" s="44">
        <f>SUMIFS(ProductionLines!$H:$H,ProductionLines!$C:$C,'Daily Pork Products Stocks'!$B684,ProductionLines!$K:$K,'Daily Pork Products Stocks'!$A684,ProductionLines!$E:$E,"Intake")</f>
        <v>0</v>
      </c>
      <c r="I684" s="148"/>
      <c r="J684" s="148"/>
      <c r="K684" s="148"/>
      <c r="L684" s="152"/>
      <c r="M684" s="44">
        <f>SUMIFS(TransfersEntries!$F:$F,TransfersEntries!$B:$B,$B684,TransfersEntries!$L:$L,"&gt;="&amp;'Daily Pork Products Stocks'!A684+0.25,TransfersEntries!$L:$L,"&lt;="&amp;'Daily Pork Products Stocks'!A684+1.25,TransfersEntries!$D:$D,"2055")</f>
        <v>0</v>
      </c>
      <c r="N684" s="44">
        <f>SUMIFS(TransfersEntries!$F:$F,TransfersEntries!$B:$B,INDEX(ItemTable!$A:$A,MATCH('Daily Pork Products Stocks'!B684,ItemTable!$B:$B,0)),TransfersEntries!$L:$L,"&gt;="&amp;'Daily Pork Products Stocks'!A684+0.25,TransfersEntries!$L:$L,"&lt;="&amp;'Daily Pork Products Stocks'!A684+1.25,TransfersEntries!$D:$D,"3535")</f>
        <v>0</v>
      </c>
      <c r="O684" s="44">
        <f>SUMIFS(TransfersEntries!$F:$F,TransfersEntries!$B:$B,INDEX(ItemTable!$A:$A,MATCH('Daily Pork Products Stocks'!B684,ItemTable!$B:$B,0)),TransfersEntries!$L:$L,"&gt;="&amp;'Daily Pork Products Stocks'!A684+0.25,TransfersEntries!$L:$L,"&lt;="&amp;'Daily Pork Products Stocks'!A684+1.25,TransfersEntries!$D:$D,"3600")</f>
        <v>0</v>
      </c>
      <c r="P684" s="44">
        <f t="shared" si="172"/>
        <v>0</v>
      </c>
      <c r="Q684" s="44">
        <f t="shared" si="173"/>
        <v>0</v>
      </c>
      <c r="R684" s="148"/>
      <c r="S684" s="148"/>
      <c r="T684" s="44">
        <f t="shared" ref="T684" si="177">R684+S684</f>
        <v>0</v>
      </c>
      <c r="U684" s="44">
        <f t="shared" si="174"/>
        <v>0</v>
      </c>
      <c r="V684" s="44">
        <f t="shared" si="175"/>
        <v>0</v>
      </c>
      <c r="W684" s="51" t="str">
        <f t="shared" si="176"/>
        <v>Inactive</v>
      </c>
      <c r="X684" s="44"/>
    </row>
    <row r="685" spans="1:24" ht="15" hidden="1" customHeight="1" x14ac:dyDescent="0.25">
      <c r="A685" s="42" t="e">
        <v>#VALUE!</v>
      </c>
      <c r="B685" s="47" t="s">
        <v>74</v>
      </c>
      <c r="C685" s="47" t="s">
        <v>75</v>
      </c>
      <c r="D685" s="142"/>
      <c r="E685" s="44">
        <f>D685</f>
        <v>0</v>
      </c>
      <c r="F685" s="44">
        <f>SUMIFS(ProductionLines!$H:$H,ProductionLines!$C:$C,'Daily Pork Products Stocks'!$B685,ProductionLines!$K:$K,'Daily Pork Products Stocks'!$A685,ProductionLines!$E:$E,"&lt;&gt;Intake")</f>
        <v>0</v>
      </c>
      <c r="G685" s="57"/>
      <c r="H685" s="44">
        <f>SUMIFS(ProductionLines!$H:$H,ProductionLines!$C:$C,'Daily Pork Products Stocks'!$B685,ProductionLines!$K:$K,'Daily Pork Products Stocks'!$A685,ProductionLines!$E:$E,"Intake")</f>
        <v>0</v>
      </c>
      <c r="I685" s="148"/>
      <c r="J685" s="148"/>
      <c r="K685" s="148"/>
      <c r="L685" s="152"/>
      <c r="M685" s="44">
        <f>SUMIFS(TransfersEntries!$F:$F,TransfersEntries!$B:$B,$B685,TransfersEntries!$L:$L,"&gt;="&amp;'Daily Pork Products Stocks'!A685+0.25,TransfersEntries!$L:$L,"&lt;="&amp;'Daily Pork Products Stocks'!A685+1.25,TransfersEntries!$D:$D,"2055")</f>
        <v>0</v>
      </c>
      <c r="N685" s="44">
        <f>SUMIFS(TransfersEntries!$F:$F,TransfersEntries!$B:$B,INDEX(ItemTable!$A:$A,MATCH('Daily Pork Products Stocks'!B685,ItemTable!$B:$B,0)),TransfersEntries!$L:$L,"&gt;="&amp;'Daily Pork Products Stocks'!A685+0.25,TransfersEntries!$L:$L,"&lt;="&amp;'Daily Pork Products Stocks'!A685+1.25,TransfersEntries!$D:$D,"3535")</f>
        <v>0</v>
      </c>
      <c r="O685" s="44">
        <f>SUMIFS(TransfersEntries!$F:$F,TransfersEntries!$B:$B,INDEX(ItemTable!$A:$A,MATCH('Daily Pork Products Stocks'!B685,ItemTable!$B:$B,0)),TransfersEntries!$L:$L,"&gt;="&amp;'Daily Pork Products Stocks'!A685+0.25,TransfersEntries!$L:$L,"&lt;="&amp;'Daily Pork Products Stocks'!A685+1.25,TransfersEntries!$D:$D,"3600")</f>
        <v>0</v>
      </c>
      <c r="P685" s="44">
        <f>D685+F685+G685-SUM(H685:O685)</f>
        <v>0</v>
      </c>
      <c r="Q685" s="44">
        <f>E685+F685+G685-SUM(H685:O685)</f>
        <v>0</v>
      </c>
      <c r="R685" s="148"/>
      <c r="S685" s="148"/>
      <c r="T685" s="44">
        <f>R685+S685</f>
        <v>0</v>
      </c>
      <c r="U685" s="44">
        <f>T685-P685</f>
        <v>0</v>
      </c>
      <c r="V685" s="44">
        <f>T685-Q685</f>
        <v>0</v>
      </c>
      <c r="W685" s="51" t="str">
        <f>IF(SUM(ABS(D685),ABS(E685),ABS(F685),ABS(G685),ABS(H685),ABS(I685),ABS(J685),ABS(K685),ABS(L685),ABS(M685),ABS(N685),ABS(O685),ABS(P685),ABS(Q685),ABS(R685),ABS(S685),ABS(T685))=0,"Inactive","Active")</f>
        <v>Inactive</v>
      </c>
      <c r="X685" s="44"/>
    </row>
    <row r="686" spans="1:24" ht="15" hidden="1" customHeight="1" x14ac:dyDescent="0.25">
      <c r="A686" s="42" t="e">
        <v>#VALUE!</v>
      </c>
      <c r="B686" s="47" t="s">
        <v>59</v>
      </c>
      <c r="C686" s="47" t="s">
        <v>60</v>
      </c>
      <c r="D686" s="142"/>
      <c r="E686" s="44">
        <f>D686</f>
        <v>0</v>
      </c>
      <c r="F686" s="44">
        <f>SUMIFS(ProductionLines!$H:$H,ProductionLines!$C:$C,'Daily Pork Products Stocks'!$B686,ProductionLines!$K:$K,'Daily Pork Products Stocks'!$A686,ProductionLines!$E:$E,"&lt;&gt;Intake")</f>
        <v>0</v>
      </c>
      <c r="G686" s="57"/>
      <c r="H686" s="44">
        <f>SUMIFS(ProductionLines!$H:$H,ProductionLines!$C:$C,'Daily Pork Products Stocks'!$B686,ProductionLines!$K:$K,'Daily Pork Products Stocks'!$A686,ProductionLines!$E:$E,"Intake")</f>
        <v>0</v>
      </c>
      <c r="I686" s="148"/>
      <c r="J686" s="148"/>
      <c r="K686" s="148"/>
      <c r="L686" s="152"/>
      <c r="M686" s="44">
        <f>SUMIFS(TransfersEntries!$F:$F,TransfersEntries!$B:$B,$B686,TransfersEntries!$L:$L,"&gt;="&amp;'Daily Pork Products Stocks'!A686+0.25,TransfersEntries!$L:$L,"&lt;="&amp;'Daily Pork Products Stocks'!A686+1.25,TransfersEntries!$D:$D,"2055")</f>
        <v>0</v>
      </c>
      <c r="N686" s="44">
        <f>SUMIFS(TransfersEntries!$F:$F,TransfersEntries!$B:$B,INDEX(ItemTable!$A:$A,MATCH('Daily Pork Products Stocks'!B686,ItemTable!$B:$B,0)),TransfersEntries!$L:$L,"&gt;="&amp;'Daily Pork Products Stocks'!A686+0.25,TransfersEntries!$L:$L,"&lt;="&amp;'Daily Pork Products Stocks'!A686+1.25,TransfersEntries!$D:$D,"3535")</f>
        <v>0</v>
      </c>
      <c r="O686" s="44">
        <f>SUMIFS(TransfersEntries!$F:$F,TransfersEntries!$B:$B,INDEX(ItemTable!$A:$A,MATCH('Daily Pork Products Stocks'!B686,ItemTable!$B:$B,0)),TransfersEntries!$L:$L,"&gt;="&amp;'Daily Pork Products Stocks'!A686+0.25,TransfersEntries!$L:$L,"&lt;="&amp;'Daily Pork Products Stocks'!A686+1.25,TransfersEntries!$D:$D,"3600")</f>
        <v>0</v>
      </c>
      <c r="P686" s="44">
        <f>D686+F686+G686-SUM(H686:O686)</f>
        <v>0</v>
      </c>
      <c r="Q686" s="44">
        <f>E686+F686+G686-SUM(H686:O686)</f>
        <v>0</v>
      </c>
      <c r="R686" s="148"/>
      <c r="S686" s="148"/>
      <c r="T686" s="44">
        <f>R686+S686</f>
        <v>0</v>
      </c>
      <c r="U686" s="44">
        <f>T686-P686</f>
        <v>0</v>
      </c>
      <c r="V686" s="44">
        <f>T686-Q686</f>
        <v>0</v>
      </c>
      <c r="W686" s="51" t="str">
        <f>IF(SUM(ABS(D686),ABS(E686),ABS(F686),ABS(G686),ABS(H686),ABS(I686),ABS(J686),ABS(K686),ABS(L686),ABS(M686),ABS(N686),ABS(O686),ABS(P686),ABS(Q686),ABS(R686),ABS(S686),ABS(T686))=0,"Inactive","Active")</f>
        <v>Inactive</v>
      </c>
      <c r="X686" s="44"/>
    </row>
    <row r="687" spans="1:24" ht="15" hidden="1" customHeight="1" x14ac:dyDescent="0.25">
      <c r="A687" s="42" t="e">
        <v>#VALUE!</v>
      </c>
      <c r="B687" s="43" t="s">
        <v>24</v>
      </c>
      <c r="C687" s="43" t="s">
        <v>25</v>
      </c>
      <c r="D687" s="142"/>
      <c r="E687" s="44">
        <f>D687</f>
        <v>0</v>
      </c>
      <c r="F687" s="44">
        <f>SUMIFS(ProductionLines!$H:$H,ProductionLines!$C:$C,'Daily Pork Products Stocks'!$B687,ProductionLines!$K:$K,'Daily Pork Products Stocks'!$A687,ProductionLines!$E:$E,"&lt;&gt;Intake")</f>
        <v>0</v>
      </c>
      <c r="G687" s="57"/>
      <c r="H687" s="44">
        <f>SUMIFS(ProductionLines!$H:$H,ProductionLines!$C:$C,'Daily Pork Products Stocks'!$B687,ProductionLines!$K:$K,'Daily Pork Products Stocks'!$A687,ProductionLines!$E:$E,"Intake")</f>
        <v>0</v>
      </c>
      <c r="I687" s="148"/>
      <c r="J687" s="148"/>
      <c r="K687" s="148"/>
      <c r="L687" s="152"/>
      <c r="M687" s="44">
        <f>SUMIFS(TransfersEntries!$F:$F,TransfersEntries!$B:$B,$B687,TransfersEntries!$L:$L,"&gt;="&amp;'Daily Pork Products Stocks'!A687+0.25,TransfersEntries!$L:$L,"&lt;="&amp;'Daily Pork Products Stocks'!A687+1.25,TransfersEntries!$D:$D,"2055")</f>
        <v>0</v>
      </c>
      <c r="N687" s="44">
        <f>SUMIFS(TransfersEntries!$F:$F,TransfersEntries!$B:$B,INDEX(ItemTable!$A:$A,MATCH('Daily Pork Products Stocks'!B687,ItemTable!$B:$B,0)),TransfersEntries!$L:$L,"&gt;="&amp;'Daily Pork Products Stocks'!A687+0.25,TransfersEntries!$L:$L,"&lt;="&amp;'Daily Pork Products Stocks'!A687+1.25,TransfersEntries!$D:$D,"3535")</f>
        <v>0</v>
      </c>
      <c r="O687" s="44">
        <f>SUMIFS(TransfersEntries!$F:$F,TransfersEntries!$B:$B,INDEX(ItemTable!$A:$A,MATCH('Daily Pork Products Stocks'!B687,ItemTable!$B:$B,0)),TransfersEntries!$L:$L,"&gt;="&amp;'Daily Pork Products Stocks'!A687+0.25,TransfersEntries!$L:$L,"&lt;="&amp;'Daily Pork Products Stocks'!A687+1.25,TransfersEntries!$D:$D,"3600")</f>
        <v>0</v>
      </c>
      <c r="P687" s="44">
        <f>D687+F687+G687-SUM(H687:O687)</f>
        <v>0</v>
      </c>
      <c r="Q687" s="44">
        <f>E687+F687+G687-SUM(H687:O687)</f>
        <v>0</v>
      </c>
      <c r="R687" s="148"/>
      <c r="S687" s="148"/>
      <c r="T687" s="44">
        <f>R687+S687</f>
        <v>0</v>
      </c>
      <c r="U687" s="44">
        <f>T687-P687</f>
        <v>0</v>
      </c>
      <c r="V687" s="44">
        <f>T687-Q687</f>
        <v>0</v>
      </c>
      <c r="W687" s="51" t="str">
        <f>IF(SUM(ABS(D687),ABS(E687),ABS(F687),ABS(G687),ABS(H687),ABS(I687),ABS(J687),ABS(K687),ABS(L687),ABS(M687),ABS(N687),ABS(O687),ABS(P687),ABS(Q687),ABS(R687),ABS(S687),ABS(T687))=0,"Inactive","Active")</f>
        <v>Inactive</v>
      </c>
      <c r="X687" s="44"/>
    </row>
    <row r="688" spans="1:24" ht="15" hidden="1" customHeight="1" x14ac:dyDescent="0.25">
      <c r="A688" s="42" t="e">
        <v>#VALUE!</v>
      </c>
      <c r="B688" s="43" t="s">
        <v>1206</v>
      </c>
      <c r="C688" s="43" t="s">
        <v>1207</v>
      </c>
      <c r="D688" s="142"/>
      <c r="E688" s="44">
        <f>D688</f>
        <v>0</v>
      </c>
      <c r="F688" s="44">
        <f>SUMIFS(ProductionLines!$H:$H,ProductionLines!$C:$C,'Daily Pork Products Stocks'!$B688,ProductionLines!$K:$K,'Daily Pork Products Stocks'!$A688,ProductionLines!$E:$E,"&lt;&gt;Intake")</f>
        <v>0</v>
      </c>
      <c r="G688" s="57"/>
      <c r="H688" s="44">
        <f>SUMIFS(ProductionLines!$H:$H,ProductionLines!$C:$C,'Daily Pork Products Stocks'!$B688,ProductionLines!$K:$K,'Daily Pork Products Stocks'!$A688,ProductionLines!$E:$E,"Intake")</f>
        <v>0</v>
      </c>
      <c r="I688" s="148"/>
      <c r="J688" s="148"/>
      <c r="K688" s="148"/>
      <c r="L688" s="152"/>
      <c r="M688" s="44">
        <f>SUMIFS(TransfersEntries!$F:$F,TransfersEntries!$B:$B,$B688,TransfersEntries!$L:$L,"&gt;="&amp;'Daily Pork Products Stocks'!A688+0.25,TransfersEntries!$L:$L,"&lt;="&amp;'Daily Pork Products Stocks'!A688+1.25,TransfersEntries!$D:$D,"2055")</f>
        <v>0</v>
      </c>
      <c r="N688" s="44">
        <f>SUMIFS(TransfersEntries!$F:$F,TransfersEntries!$B:$B,INDEX(ItemTable!$A:$A,MATCH('Daily Pork Products Stocks'!B688,ItemTable!$B:$B,0)),TransfersEntries!$L:$L,"&gt;="&amp;'Daily Pork Products Stocks'!A688+0.25,TransfersEntries!$L:$L,"&lt;="&amp;'Daily Pork Products Stocks'!A688+1.25,TransfersEntries!$D:$D,"3535")</f>
        <v>0</v>
      </c>
      <c r="O688" s="44">
        <f>SUMIFS(TransfersEntries!$F:$F,TransfersEntries!$B:$B,INDEX(ItemTable!$A:$A,MATCH('Daily Pork Products Stocks'!B688,ItemTable!$B:$B,0)),TransfersEntries!$L:$L,"&gt;="&amp;'Daily Pork Products Stocks'!A688+0.25,TransfersEntries!$L:$L,"&lt;="&amp;'Daily Pork Products Stocks'!A688+1.25,TransfersEntries!$D:$D,"3600")</f>
        <v>0</v>
      </c>
      <c r="P688" s="44">
        <f>D688+F688+G688-SUM(H688:O688)</f>
        <v>0</v>
      </c>
      <c r="Q688" s="44">
        <f>E688+F688+G688-SUM(H688:O688)</f>
        <v>0</v>
      </c>
      <c r="R688" s="148"/>
      <c r="S688" s="148"/>
      <c r="T688" s="44">
        <f>R688+S688</f>
        <v>0</v>
      </c>
      <c r="U688" s="44">
        <f>T688-P688</f>
        <v>0</v>
      </c>
      <c r="V688" s="44">
        <f>T688-Q688</f>
        <v>0</v>
      </c>
      <c r="W688" s="51" t="str">
        <f>IF(SUM(ABS(D688),ABS(E688),ABS(F688),ABS(G688),ABS(H688),ABS(I688),ABS(J688),ABS(K688),ABS(L688),ABS(M688),ABS(N688),ABS(O688),ABS(P688),ABS(Q688),ABS(R688),ABS(S688),ABS(T688))=0,"Inactive","Active")</f>
        <v>Inactive</v>
      </c>
      <c r="X688" s="44"/>
    </row>
    <row r="689" spans="1:24" ht="15" hidden="1" customHeight="1" x14ac:dyDescent="0.25">
      <c r="A689" s="42" t="e">
        <v>#VALUE!</v>
      </c>
      <c r="B689" s="47" t="s">
        <v>167</v>
      </c>
      <c r="C689" s="47" t="s">
        <v>168</v>
      </c>
      <c r="D689" s="142"/>
      <c r="E689" s="44">
        <f>D689</f>
        <v>0</v>
      </c>
      <c r="F689" s="44">
        <f>SUMIFS(ProductionLines!$H:$H,ProductionLines!$C:$C,'Daily Pork Products Stocks'!$B689,ProductionLines!$K:$K,'Daily Pork Products Stocks'!$A689,ProductionLines!$E:$E,"&lt;&gt;Intake")</f>
        <v>0</v>
      </c>
      <c r="G689" s="57"/>
      <c r="H689" s="44">
        <f>SUMIFS(ProductionLines!$H:$H,ProductionLines!$C:$C,'Daily Pork Products Stocks'!$B689,ProductionLines!$K:$K,'Daily Pork Products Stocks'!$A689,ProductionLines!$E:$E,"Intake")</f>
        <v>0</v>
      </c>
      <c r="I689" s="148"/>
      <c r="J689" s="148"/>
      <c r="K689" s="148"/>
      <c r="L689" s="152"/>
      <c r="M689" s="44">
        <f>SUMIFS(TransfersEntries!$F:$F,TransfersEntries!$B:$B,$B689,TransfersEntries!$L:$L,"&gt;="&amp;'Daily Pork Products Stocks'!A689+0.25,TransfersEntries!$L:$L,"&lt;="&amp;'Daily Pork Products Stocks'!A689+1.25,TransfersEntries!$D:$D,"2055")</f>
        <v>0</v>
      </c>
      <c r="N689" s="44">
        <f>SUMIFS(TransfersEntries!$F:$F,TransfersEntries!$B:$B,INDEX(ItemTable!$A:$A,MATCH('Daily Pork Products Stocks'!B689,ItemTable!$B:$B,0)),TransfersEntries!$L:$L,"&gt;="&amp;'Daily Pork Products Stocks'!A689+0.25,TransfersEntries!$L:$L,"&lt;="&amp;'Daily Pork Products Stocks'!A689+1.25,TransfersEntries!$D:$D,"3535")</f>
        <v>0</v>
      </c>
      <c r="O689" s="44">
        <f>SUMIFS(TransfersEntries!$F:$F,TransfersEntries!$B:$B,INDEX(ItemTable!$A:$A,MATCH('Daily Pork Products Stocks'!B689,ItemTable!$B:$B,0)),TransfersEntries!$L:$L,"&gt;="&amp;'Daily Pork Products Stocks'!A689+0.25,TransfersEntries!$L:$L,"&lt;="&amp;'Daily Pork Products Stocks'!A689+1.25,TransfersEntries!$D:$D,"3600")</f>
        <v>0</v>
      </c>
      <c r="P689" s="44">
        <f>D689+F689+G689-SUM(H689:O689)</f>
        <v>0</v>
      </c>
      <c r="Q689" s="44">
        <f>E689+F689+G689-SUM(H689:O689)</f>
        <v>0</v>
      </c>
      <c r="R689" s="148"/>
      <c r="S689" s="148"/>
      <c r="T689" s="44">
        <f>R689+S689</f>
        <v>0</v>
      </c>
      <c r="U689" s="44">
        <f>T689-P689</f>
        <v>0</v>
      </c>
      <c r="V689" s="44">
        <f>T689-Q689</f>
        <v>0</v>
      </c>
      <c r="W689" s="51" t="str">
        <f>IF(SUM(ABS(D689),ABS(E689),ABS(F689),ABS(G689),ABS(H689),ABS(I689),ABS(J689),ABS(K689),ABS(L689),ABS(M689),ABS(N689),ABS(O689),ABS(P689),ABS(Q689),ABS(R689),ABS(S689),ABS(T689))=0,"Inactive","Active")</f>
        <v>Inactive</v>
      </c>
      <c r="X689" s="44"/>
    </row>
    <row r="690" spans="1:24" ht="15" hidden="1" customHeight="1" x14ac:dyDescent="0.25">
      <c r="A690" s="42" t="e">
        <v>#VALUE!</v>
      </c>
      <c r="B690" s="47" t="s">
        <v>121</v>
      </c>
      <c r="C690" s="47" t="s">
        <v>1154</v>
      </c>
      <c r="D690" s="142"/>
      <c r="E690" s="44">
        <f t="shared" ref="E690:E691" si="178">D690</f>
        <v>0</v>
      </c>
      <c r="F690" s="44">
        <f>SUMIFS(ProductionLines!$H:$H,ProductionLines!$C:$C,'Daily Pork Products Stocks'!$B690,ProductionLines!$K:$K,'Daily Pork Products Stocks'!$A690,ProductionLines!$E:$E,"&lt;&gt;Intake")</f>
        <v>0</v>
      </c>
      <c r="G690" s="57"/>
      <c r="H690" s="44">
        <f>SUMIFS(ProductionLines!$H:$H,ProductionLines!$C:$C,'Daily Pork Products Stocks'!$B690,ProductionLines!$K:$K,'Daily Pork Products Stocks'!$A690,ProductionLines!$E:$E,"Intake")</f>
        <v>0</v>
      </c>
      <c r="I690" s="148"/>
      <c r="J690" s="148"/>
      <c r="K690" s="148"/>
      <c r="L690" s="152"/>
      <c r="M690" s="44">
        <f>SUMIFS(TransfersEntries!$F:$F,TransfersEntries!$B:$B,$B690,TransfersEntries!$L:$L,"&gt;="&amp;'Daily Pork Products Stocks'!A690+0.25,TransfersEntries!$L:$L,"&lt;="&amp;'Daily Pork Products Stocks'!A690+1.25,TransfersEntries!$D:$D,"2055")</f>
        <v>0</v>
      </c>
      <c r="N690" s="44">
        <f>SUMIFS(TransfersEntries!$F:$F,TransfersEntries!$B:$B,INDEX(ItemTable!$A:$A,MATCH('Daily Pork Products Stocks'!B690,ItemTable!$B:$B,0)),TransfersEntries!$L:$L,"&gt;="&amp;'Daily Pork Products Stocks'!A690+0.25,TransfersEntries!$L:$L,"&lt;="&amp;'Daily Pork Products Stocks'!A690+1.25,TransfersEntries!$D:$D,"3535")</f>
        <v>0</v>
      </c>
      <c r="O690" s="44">
        <f>SUMIFS(TransfersEntries!$F:$F,TransfersEntries!$B:$B,INDEX(ItemTable!$A:$A,MATCH('Daily Pork Products Stocks'!B690,ItemTable!$B:$B,0)),TransfersEntries!$L:$L,"&gt;="&amp;'Daily Pork Products Stocks'!A690+0.25,TransfersEntries!$L:$L,"&lt;="&amp;'Daily Pork Products Stocks'!A690+1.25,TransfersEntries!$D:$D,"3600")</f>
        <v>0</v>
      </c>
      <c r="P690" s="44">
        <f t="shared" ref="P690:P691" si="179">D690+F690+G690-SUM(H690:O690)</f>
        <v>0</v>
      </c>
      <c r="Q690" s="44">
        <f t="shared" ref="Q690:Q691" si="180">E690+F690+G690-SUM(H690:O690)</f>
        <v>0</v>
      </c>
      <c r="R690" s="148"/>
      <c r="S690" s="148"/>
      <c r="T690" s="44">
        <f t="shared" ref="T690:T691" si="181">R690+S690</f>
        <v>0</v>
      </c>
      <c r="U690" s="44">
        <f t="shared" ref="U690:U691" si="182">T690-P690</f>
        <v>0</v>
      </c>
      <c r="V690" s="44">
        <f t="shared" ref="V690:V691" si="183">T690-Q690</f>
        <v>0</v>
      </c>
      <c r="W690" s="51" t="str">
        <f t="shared" ref="W690:W691" si="184">IF(SUM(ABS(D690),ABS(E690),ABS(F690),ABS(G690),ABS(H690),ABS(I690),ABS(J690),ABS(K690),ABS(L690),ABS(M690),ABS(N690),ABS(O690),ABS(P690),ABS(Q690),ABS(R690),ABS(S690),ABS(T690))=0,"Inactive","Active")</f>
        <v>Inactive</v>
      </c>
      <c r="X690" s="44"/>
    </row>
    <row r="691" spans="1:24" ht="15" hidden="1" customHeight="1" x14ac:dyDescent="0.25">
      <c r="A691" s="42" t="e">
        <v>#VALUE!</v>
      </c>
      <c r="B691" s="47" t="s">
        <v>124</v>
      </c>
      <c r="C691" s="47" t="s">
        <v>1160</v>
      </c>
      <c r="D691" s="142"/>
      <c r="E691" s="44">
        <f t="shared" si="178"/>
        <v>0</v>
      </c>
      <c r="F691" s="44">
        <f>SUMIFS(ProductionLines!$H:$H,ProductionLines!$C:$C,'Daily Pork Products Stocks'!$B691,ProductionLines!$K:$K,'Daily Pork Products Stocks'!$A691,ProductionLines!$E:$E,"&lt;&gt;Intake")</f>
        <v>0</v>
      </c>
      <c r="G691" s="57"/>
      <c r="H691" s="44">
        <f>SUMIFS(ProductionLines!$H:$H,ProductionLines!$C:$C,'Daily Pork Products Stocks'!$B691,ProductionLines!$K:$K,'Daily Pork Products Stocks'!$A691,ProductionLines!$E:$E,"Intake")</f>
        <v>0</v>
      </c>
      <c r="I691" s="148"/>
      <c r="J691" s="148"/>
      <c r="K691" s="148"/>
      <c r="L691" s="152"/>
      <c r="M691" s="44">
        <f>SUMIFS(TransfersEntries!$F:$F,TransfersEntries!$B:$B,$B691,TransfersEntries!$L:$L,"&gt;="&amp;'Daily Pork Products Stocks'!A691+0.25,TransfersEntries!$L:$L,"&lt;="&amp;'Daily Pork Products Stocks'!A691+1.25,TransfersEntries!$D:$D,"2055")</f>
        <v>0</v>
      </c>
      <c r="N691" s="44">
        <f>SUMIFS(TransfersEntries!$F:$F,TransfersEntries!$B:$B,INDEX(ItemTable!$A:$A,MATCH('Daily Pork Products Stocks'!B691,ItemTable!$B:$B,0)),TransfersEntries!$L:$L,"&gt;="&amp;'Daily Pork Products Stocks'!A691+0.25,TransfersEntries!$L:$L,"&lt;="&amp;'Daily Pork Products Stocks'!A691+1.25,TransfersEntries!$D:$D,"3535")</f>
        <v>0</v>
      </c>
      <c r="O691" s="44">
        <f>SUMIFS(TransfersEntries!$F:$F,TransfersEntries!$B:$B,INDEX(ItemTable!$A:$A,MATCH('Daily Pork Products Stocks'!B691,ItemTable!$B:$B,0)),TransfersEntries!$L:$L,"&gt;="&amp;'Daily Pork Products Stocks'!A691+0.25,TransfersEntries!$L:$L,"&lt;="&amp;'Daily Pork Products Stocks'!A691+1.25,TransfersEntries!$D:$D,"3600")</f>
        <v>0</v>
      </c>
      <c r="P691" s="44">
        <f t="shared" si="179"/>
        <v>0</v>
      </c>
      <c r="Q691" s="44">
        <f t="shared" si="180"/>
        <v>0</v>
      </c>
      <c r="R691" s="148"/>
      <c r="S691" s="148"/>
      <c r="T691" s="44">
        <f t="shared" si="181"/>
        <v>0</v>
      </c>
      <c r="U691" s="44">
        <f t="shared" si="182"/>
        <v>0</v>
      </c>
      <c r="V691" s="44">
        <f t="shared" si="183"/>
        <v>0</v>
      </c>
      <c r="W691" s="51" t="str">
        <f t="shared" si="184"/>
        <v>Inactive</v>
      </c>
      <c r="X691" s="44"/>
    </row>
    <row r="692" spans="1:24" ht="15" hidden="1" customHeight="1" x14ac:dyDescent="0.25">
      <c r="A692" s="42" t="e">
        <v>#VALUE!</v>
      </c>
      <c r="B692" s="47" t="s">
        <v>127</v>
      </c>
      <c r="C692" s="47" t="s">
        <v>128</v>
      </c>
      <c r="D692" s="142"/>
      <c r="E692" s="44">
        <f>D692</f>
        <v>0</v>
      </c>
      <c r="F692" s="44">
        <f>SUMIFS(ProductionLines!$H:$H,ProductionLines!$C:$C,'Daily Pork Products Stocks'!$B692,ProductionLines!$K:$K,'Daily Pork Products Stocks'!$A692,ProductionLines!$E:$E,"&lt;&gt;Intake")</f>
        <v>0</v>
      </c>
      <c r="G692" s="57"/>
      <c r="H692" s="44">
        <f>SUMIFS(ProductionLines!$H:$H,ProductionLines!$C:$C,'Daily Pork Products Stocks'!$B692,ProductionLines!$K:$K,'Daily Pork Products Stocks'!$A692,ProductionLines!$E:$E,"Intake")</f>
        <v>0</v>
      </c>
      <c r="I692" s="148"/>
      <c r="J692" s="148"/>
      <c r="K692" s="148"/>
      <c r="L692" s="152"/>
      <c r="M692" s="44">
        <f>SUMIFS(TransfersEntries!$F:$F,TransfersEntries!$B:$B,$B692,TransfersEntries!$L:$L,"&gt;="&amp;'Daily Pork Products Stocks'!A692+0.25,TransfersEntries!$L:$L,"&lt;="&amp;'Daily Pork Products Stocks'!A692+1.25,TransfersEntries!$D:$D,"2055")</f>
        <v>0</v>
      </c>
      <c r="N692" s="44">
        <f>SUMIFS(TransfersEntries!$F:$F,TransfersEntries!$B:$B,INDEX(ItemTable!$A:$A,MATCH('Daily Pork Products Stocks'!B692,ItemTable!$B:$B,0)),TransfersEntries!$L:$L,"&gt;="&amp;'Daily Pork Products Stocks'!A692+0.25,TransfersEntries!$L:$L,"&lt;="&amp;'Daily Pork Products Stocks'!A692+1.25,TransfersEntries!$D:$D,"3535")</f>
        <v>0</v>
      </c>
      <c r="O692" s="44">
        <f>SUMIFS(TransfersEntries!$F:$F,TransfersEntries!$B:$B,INDEX(ItemTable!$A:$A,MATCH('Daily Pork Products Stocks'!B692,ItemTable!$B:$B,0)),TransfersEntries!$L:$L,"&gt;="&amp;'Daily Pork Products Stocks'!A692+0.25,TransfersEntries!$L:$L,"&lt;="&amp;'Daily Pork Products Stocks'!A692+1.25,TransfersEntries!$D:$D,"3600")</f>
        <v>0</v>
      </c>
      <c r="P692" s="44">
        <f>D692+F692+G692-SUM(H692:O692)</f>
        <v>0</v>
      </c>
      <c r="Q692" s="44">
        <f>E692+F692+G692-SUM(H692:O692)</f>
        <v>0</v>
      </c>
      <c r="R692" s="148"/>
      <c r="S692" s="148"/>
      <c r="T692" s="44">
        <f>R692+S692</f>
        <v>0</v>
      </c>
      <c r="U692" s="44">
        <f>T692-P692</f>
        <v>0</v>
      </c>
      <c r="V692" s="44">
        <f>T692-Q692</f>
        <v>0</v>
      </c>
      <c r="W692" s="51" t="str">
        <f>IF(SUM(ABS(D692),ABS(E692),ABS(F692),ABS(G692),ABS(H692),ABS(I692),ABS(J692),ABS(K692),ABS(L692),ABS(M692),ABS(N692),ABS(O692),ABS(P692),ABS(Q692),ABS(R692),ABS(S692),ABS(T692))=0,"Inactive","Active")</f>
        <v>Inactive</v>
      </c>
      <c r="X692" s="44"/>
    </row>
    <row r="693" spans="1:24" ht="15" hidden="1" customHeight="1" x14ac:dyDescent="0.25">
      <c r="A693" s="42" t="e">
        <v>#VALUE!</v>
      </c>
      <c r="B693" s="45" t="s">
        <v>154</v>
      </c>
      <c r="C693" s="45" t="s">
        <v>155</v>
      </c>
      <c r="D693" s="142"/>
      <c r="E693" s="44">
        <f t="shared" ref="E693:E698" si="185">D693</f>
        <v>0</v>
      </c>
      <c r="F693" s="44">
        <f>SUMIFS(ProductionLines!$H:$H,ProductionLines!$C:$C,'Daily Pork Products Stocks'!$B693,ProductionLines!$K:$K,'Daily Pork Products Stocks'!$A693,ProductionLines!$E:$E,"&lt;&gt;Intake")</f>
        <v>0</v>
      </c>
      <c r="G693" s="57"/>
      <c r="H693" s="44">
        <f>SUMIFS(ProductionLines!$H:$H,ProductionLines!$C:$C,'Daily Pork Products Stocks'!$B693,ProductionLines!$K:$K,'Daily Pork Products Stocks'!$A693,ProductionLines!$E:$E,"Intake")</f>
        <v>0</v>
      </c>
      <c r="I693" s="148"/>
      <c r="J693" s="148"/>
      <c r="K693" s="148"/>
      <c r="L693" s="152"/>
      <c r="M693" s="44">
        <f>SUMIFS(TransfersEntries!$F:$F,TransfersEntries!$B:$B,$B693,TransfersEntries!$L:$L,"&gt;="&amp;'Daily Pork Products Stocks'!A693+0.25,TransfersEntries!$L:$L,"&lt;="&amp;'Daily Pork Products Stocks'!A693+1.25,TransfersEntries!$D:$D,"2055")</f>
        <v>0</v>
      </c>
      <c r="N693" s="44">
        <f>SUMIFS(TransfersEntries!$F:$F,TransfersEntries!$B:$B,INDEX(ItemTable!$A:$A,MATCH('Daily Pork Products Stocks'!B693,ItemTable!$B:$B,0)),TransfersEntries!$L:$L,"&gt;="&amp;'Daily Pork Products Stocks'!A693+0.25,TransfersEntries!$L:$L,"&lt;="&amp;'Daily Pork Products Stocks'!A693+1.25,TransfersEntries!$D:$D,"3535")</f>
        <v>0</v>
      </c>
      <c r="O693" s="44">
        <f>SUMIFS(TransfersEntries!$F:$F,TransfersEntries!$B:$B,INDEX(ItemTable!$A:$A,MATCH('Daily Pork Products Stocks'!B693,ItemTable!$B:$B,0)),TransfersEntries!$L:$L,"&gt;="&amp;'Daily Pork Products Stocks'!A693+0.25,TransfersEntries!$L:$L,"&lt;="&amp;'Daily Pork Products Stocks'!A693+1.25,TransfersEntries!$D:$D,"3600")</f>
        <v>0</v>
      </c>
      <c r="P693" s="44">
        <f t="shared" ref="P693:P698" si="186">D693+F693+G693-SUM(H693:O693)</f>
        <v>0</v>
      </c>
      <c r="Q693" s="44">
        <f t="shared" ref="Q693:Q698" si="187">E693+F693+G693-SUM(H693:O693)</f>
        <v>0</v>
      </c>
      <c r="R693" s="148"/>
      <c r="S693" s="148"/>
      <c r="T693" s="44">
        <f t="shared" ref="T693:T698" si="188">R693+S693</f>
        <v>0</v>
      </c>
      <c r="U693" s="44">
        <f t="shared" ref="U693:U698" si="189">T693-P693</f>
        <v>0</v>
      </c>
      <c r="V693" s="44">
        <f t="shared" ref="V693:V698" si="190">T693-Q693</f>
        <v>0</v>
      </c>
      <c r="W693" s="51" t="str">
        <f t="shared" ref="W693:W699" si="191">IF(SUM(ABS(D693),ABS(E693),ABS(F693),ABS(G693),ABS(H693),ABS(I693),ABS(J693),ABS(K693),ABS(L693),ABS(M693),ABS(N693),ABS(O693),ABS(P693),ABS(Q693),ABS(R693),ABS(S693),ABS(T693))=0,"Inactive","Active")</f>
        <v>Inactive</v>
      </c>
      <c r="X693" s="44"/>
    </row>
    <row r="694" spans="1:24" ht="15" hidden="1" customHeight="1" x14ac:dyDescent="0.25">
      <c r="A694" s="42" t="e">
        <v>#VALUE!</v>
      </c>
      <c r="B694" s="47" t="s">
        <v>156</v>
      </c>
      <c r="C694" s="47" t="s">
        <v>157</v>
      </c>
      <c r="D694" s="142"/>
      <c r="E694" s="44">
        <f t="shared" si="185"/>
        <v>0</v>
      </c>
      <c r="F694" s="44">
        <f>SUMIFS(ProductionLines!$H:$H,ProductionLines!$C:$C,'Daily Pork Products Stocks'!$B694,ProductionLines!$K:$K,'Daily Pork Products Stocks'!$A694,ProductionLines!$E:$E,"&lt;&gt;Intake")</f>
        <v>0</v>
      </c>
      <c r="G694" s="57"/>
      <c r="H694" s="44">
        <f>SUMIFS(ProductionLines!$H:$H,ProductionLines!$C:$C,'Daily Pork Products Stocks'!$B694,ProductionLines!$K:$K,'Daily Pork Products Stocks'!$A694,ProductionLines!$E:$E,"Intake")</f>
        <v>0</v>
      </c>
      <c r="I694" s="148"/>
      <c r="J694" s="148"/>
      <c r="K694" s="148"/>
      <c r="L694" s="152"/>
      <c r="M694" s="44">
        <f>SUMIFS(TransfersEntries!$F:$F,TransfersEntries!$B:$B,$B694,TransfersEntries!$L:$L,"&gt;="&amp;'Daily Pork Products Stocks'!A694+0.25,TransfersEntries!$L:$L,"&lt;="&amp;'Daily Pork Products Stocks'!A694+1.25,TransfersEntries!$D:$D,"2055")</f>
        <v>0</v>
      </c>
      <c r="N694" s="44">
        <f>SUMIFS(TransfersEntries!$F:$F,TransfersEntries!$B:$B,INDEX(ItemTable!$A:$A,MATCH('Daily Pork Products Stocks'!B694,ItemTable!$B:$B,0)),TransfersEntries!$L:$L,"&gt;="&amp;'Daily Pork Products Stocks'!A694+0.25,TransfersEntries!$L:$L,"&lt;="&amp;'Daily Pork Products Stocks'!A694+1.25,TransfersEntries!$D:$D,"3535")</f>
        <v>0</v>
      </c>
      <c r="O694" s="44">
        <f>SUMIFS(TransfersEntries!$F:$F,TransfersEntries!$B:$B,INDEX(ItemTable!$A:$A,MATCH('Daily Pork Products Stocks'!B694,ItemTable!$B:$B,0)),TransfersEntries!$L:$L,"&gt;="&amp;'Daily Pork Products Stocks'!A694+0.25,TransfersEntries!$L:$L,"&lt;="&amp;'Daily Pork Products Stocks'!A694+1.25,TransfersEntries!$D:$D,"3600")</f>
        <v>0</v>
      </c>
      <c r="P694" s="44">
        <f t="shared" si="186"/>
        <v>0</v>
      </c>
      <c r="Q694" s="44">
        <f t="shared" si="187"/>
        <v>0</v>
      </c>
      <c r="R694" s="148"/>
      <c r="S694" s="148"/>
      <c r="T694" s="44">
        <f t="shared" si="188"/>
        <v>0</v>
      </c>
      <c r="U694" s="44">
        <f t="shared" si="189"/>
        <v>0</v>
      </c>
      <c r="V694" s="44">
        <f t="shared" si="190"/>
        <v>0</v>
      </c>
      <c r="W694" s="51" t="str">
        <f t="shared" si="191"/>
        <v>Inactive</v>
      </c>
      <c r="X694" s="44"/>
    </row>
    <row r="695" spans="1:24" ht="15" hidden="1" customHeight="1" x14ac:dyDescent="0.25">
      <c r="A695" s="42" t="e">
        <v>#VALUE!</v>
      </c>
      <c r="B695" s="47" t="s">
        <v>1386</v>
      </c>
      <c r="C695" s="47" t="s">
        <v>1387</v>
      </c>
      <c r="D695" s="142"/>
      <c r="E695" s="44">
        <f t="shared" si="185"/>
        <v>0</v>
      </c>
      <c r="F695" s="44">
        <f>SUMIFS(ProductionLines!$H:$H,ProductionLines!$C:$C,'Daily Pork Products Stocks'!$B695,ProductionLines!$K:$K,'Daily Pork Products Stocks'!$A695,ProductionLines!$E:$E,"&lt;&gt;Intake")</f>
        <v>0</v>
      </c>
      <c r="G695" s="57"/>
      <c r="H695" s="44">
        <f>SUMIFS(ProductionLines!$H:$H,ProductionLines!$C:$C,'Daily Pork Products Stocks'!$B695,ProductionLines!$K:$K,'Daily Pork Products Stocks'!$A695,ProductionLines!$E:$E,"Intake")</f>
        <v>0</v>
      </c>
      <c r="I695" s="148"/>
      <c r="J695" s="148"/>
      <c r="K695" s="148"/>
      <c r="L695" s="152"/>
      <c r="M695" s="44">
        <f>SUMIFS(TransfersEntries!$F:$F,TransfersEntries!$B:$B,$B695,TransfersEntries!$L:$L,"&gt;="&amp;'Daily Pork Products Stocks'!A695+0.25,TransfersEntries!$L:$L,"&lt;="&amp;'Daily Pork Products Stocks'!A695+1.25,TransfersEntries!$D:$D,"2055")</f>
        <v>0</v>
      </c>
      <c r="N695" s="44">
        <f>SUMIFS(TransfersEntries!$F:$F,TransfersEntries!$B:$B,INDEX(ItemTable!$A:$A,MATCH('Daily Pork Products Stocks'!B695,ItemTable!$B:$B,0)),TransfersEntries!$L:$L,"&gt;="&amp;'Daily Pork Products Stocks'!A695+0.25,TransfersEntries!$L:$L,"&lt;="&amp;'Daily Pork Products Stocks'!A695+1.25,TransfersEntries!$D:$D,"3535")</f>
        <v>0</v>
      </c>
      <c r="O695" s="44">
        <f>SUMIFS(TransfersEntries!$F:$F,TransfersEntries!$B:$B,INDEX(ItemTable!$A:$A,MATCH('Daily Pork Products Stocks'!B695,ItemTable!$B:$B,0)),TransfersEntries!$L:$L,"&gt;="&amp;'Daily Pork Products Stocks'!A695+0.25,TransfersEntries!$L:$L,"&lt;="&amp;'Daily Pork Products Stocks'!A695+1.25,TransfersEntries!$D:$D,"3600")</f>
        <v>0</v>
      </c>
      <c r="P695" s="44">
        <f t="shared" si="186"/>
        <v>0</v>
      </c>
      <c r="Q695" s="44">
        <f t="shared" si="187"/>
        <v>0</v>
      </c>
      <c r="R695" s="148"/>
      <c r="S695" s="148"/>
      <c r="T695" s="44">
        <f t="shared" si="188"/>
        <v>0</v>
      </c>
      <c r="U695" s="44">
        <f t="shared" si="189"/>
        <v>0</v>
      </c>
      <c r="V695" s="44">
        <f t="shared" si="190"/>
        <v>0</v>
      </c>
      <c r="W695" s="51" t="str">
        <f t="shared" si="191"/>
        <v>Inactive</v>
      </c>
      <c r="X695" s="44"/>
    </row>
    <row r="696" spans="1:24" ht="15" hidden="1" customHeight="1" x14ac:dyDescent="0.25">
      <c r="A696" s="42" t="e">
        <v>#VALUE!</v>
      </c>
      <c r="B696" s="45" t="s">
        <v>1388</v>
      </c>
      <c r="C696" s="45" t="s">
        <v>1389</v>
      </c>
      <c r="D696" s="142"/>
      <c r="E696" s="44">
        <f t="shared" si="185"/>
        <v>0</v>
      </c>
      <c r="F696" s="44">
        <f>SUMIFS(ProductionLines!$H:$H,ProductionLines!$C:$C,'Daily Pork Products Stocks'!$B696,ProductionLines!$K:$K,'Daily Pork Products Stocks'!$A696,ProductionLines!$E:$E,"&lt;&gt;Intake")</f>
        <v>0</v>
      </c>
      <c r="G696" s="57"/>
      <c r="H696" s="44">
        <f>SUMIFS(ProductionLines!$H:$H,ProductionLines!$C:$C,'Daily Pork Products Stocks'!$B696,ProductionLines!$K:$K,'Daily Pork Products Stocks'!$A696,ProductionLines!$E:$E,"Intake")</f>
        <v>0</v>
      </c>
      <c r="I696" s="148"/>
      <c r="J696" s="148"/>
      <c r="K696" s="148"/>
      <c r="L696" s="152"/>
      <c r="M696" s="44">
        <f>SUMIFS(TransfersEntries!$F:$F,TransfersEntries!$B:$B,$B696,TransfersEntries!$L:$L,"&gt;="&amp;'Daily Pork Products Stocks'!A696+0.25,TransfersEntries!$L:$L,"&lt;="&amp;'Daily Pork Products Stocks'!A696+1.25,TransfersEntries!$D:$D,"2055")</f>
        <v>0</v>
      </c>
      <c r="N696" s="44">
        <f>SUMIFS(TransfersEntries!$F:$F,TransfersEntries!$B:$B,INDEX(ItemTable!$A:$A,MATCH('Daily Pork Products Stocks'!B696,ItemTable!$B:$B,0)),TransfersEntries!$L:$L,"&gt;="&amp;'Daily Pork Products Stocks'!A696+0.25,TransfersEntries!$L:$L,"&lt;="&amp;'Daily Pork Products Stocks'!A696+1.25,TransfersEntries!$D:$D,"3535")</f>
        <v>0</v>
      </c>
      <c r="O696" s="44">
        <f>SUMIFS(TransfersEntries!$F:$F,TransfersEntries!$B:$B,INDEX(ItemTable!$A:$A,MATCH('Daily Pork Products Stocks'!B696,ItemTable!$B:$B,0)),TransfersEntries!$L:$L,"&gt;="&amp;'Daily Pork Products Stocks'!A696+0.25,TransfersEntries!$L:$L,"&lt;="&amp;'Daily Pork Products Stocks'!A696+1.25,TransfersEntries!$D:$D,"3600")</f>
        <v>0</v>
      </c>
      <c r="P696" s="44">
        <f t="shared" si="186"/>
        <v>0</v>
      </c>
      <c r="Q696" s="44">
        <f t="shared" si="187"/>
        <v>0</v>
      </c>
      <c r="R696" s="148"/>
      <c r="S696" s="148"/>
      <c r="T696" s="44">
        <f t="shared" si="188"/>
        <v>0</v>
      </c>
      <c r="U696" s="44">
        <f t="shared" si="189"/>
        <v>0</v>
      </c>
      <c r="V696" s="44">
        <f t="shared" si="190"/>
        <v>0</v>
      </c>
      <c r="W696" s="51" t="str">
        <f t="shared" si="191"/>
        <v>Inactive</v>
      </c>
      <c r="X696" s="44"/>
    </row>
    <row r="697" spans="1:24" ht="15" hidden="1" customHeight="1" x14ac:dyDescent="0.25">
      <c r="A697" s="42" t="e">
        <v>#VALUE!</v>
      </c>
      <c r="B697" s="47" t="s">
        <v>1390</v>
      </c>
      <c r="C697" s="47" t="s">
        <v>1391</v>
      </c>
      <c r="D697" s="142"/>
      <c r="E697" s="44">
        <f t="shared" si="185"/>
        <v>0</v>
      </c>
      <c r="F697" s="44">
        <f>SUMIFS(ProductionLines!$H:$H,ProductionLines!$C:$C,'Daily Pork Products Stocks'!$B697,ProductionLines!$K:$K,'Daily Pork Products Stocks'!$A697,ProductionLines!$E:$E,"&lt;&gt;Intake")</f>
        <v>0</v>
      </c>
      <c r="G697" s="57"/>
      <c r="H697" s="44">
        <f>SUMIFS(ProductionLines!$H:$H,ProductionLines!$C:$C,'Daily Pork Products Stocks'!$B697,ProductionLines!$K:$K,'Daily Pork Products Stocks'!$A697,ProductionLines!$E:$E,"Intake")</f>
        <v>0</v>
      </c>
      <c r="I697" s="148"/>
      <c r="J697" s="148"/>
      <c r="K697" s="148"/>
      <c r="L697" s="152"/>
      <c r="M697" s="44">
        <f>SUMIFS(TransfersEntries!$F:$F,TransfersEntries!$B:$B,$B697,TransfersEntries!$L:$L,"&gt;="&amp;'Daily Pork Products Stocks'!A697+0.25,TransfersEntries!$L:$L,"&lt;="&amp;'Daily Pork Products Stocks'!A697+1.25,TransfersEntries!$D:$D,"2055")</f>
        <v>0</v>
      </c>
      <c r="N697" s="44">
        <f>SUMIFS(TransfersEntries!$F:$F,TransfersEntries!$B:$B,INDEX(ItemTable!$A:$A,MATCH('Daily Pork Products Stocks'!B697,ItemTable!$B:$B,0)),TransfersEntries!$L:$L,"&gt;="&amp;'Daily Pork Products Stocks'!A697+0.25,TransfersEntries!$L:$L,"&lt;="&amp;'Daily Pork Products Stocks'!A697+1.25,TransfersEntries!$D:$D,"3535")</f>
        <v>0</v>
      </c>
      <c r="O697" s="44">
        <f>SUMIFS(TransfersEntries!$F:$F,TransfersEntries!$B:$B,INDEX(ItemTable!$A:$A,MATCH('Daily Pork Products Stocks'!B697,ItemTable!$B:$B,0)),TransfersEntries!$L:$L,"&gt;="&amp;'Daily Pork Products Stocks'!A697+0.25,TransfersEntries!$L:$L,"&lt;="&amp;'Daily Pork Products Stocks'!A697+1.25,TransfersEntries!$D:$D,"3600")</f>
        <v>0</v>
      </c>
      <c r="P697" s="44">
        <f t="shared" si="186"/>
        <v>0</v>
      </c>
      <c r="Q697" s="44">
        <f t="shared" si="187"/>
        <v>0</v>
      </c>
      <c r="R697" s="148"/>
      <c r="S697" s="148"/>
      <c r="T697" s="44">
        <f t="shared" si="188"/>
        <v>0</v>
      </c>
      <c r="U697" s="44">
        <f t="shared" si="189"/>
        <v>0</v>
      </c>
      <c r="V697" s="44">
        <f t="shared" si="190"/>
        <v>0</v>
      </c>
      <c r="W697" s="51" t="str">
        <f t="shared" si="191"/>
        <v>Inactive</v>
      </c>
      <c r="X697" s="44"/>
    </row>
    <row r="698" spans="1:24" ht="15" hidden="1" customHeight="1" x14ac:dyDescent="0.25">
      <c r="A698" s="42" t="e">
        <v>#VALUE!</v>
      </c>
      <c r="B698" s="47" t="s">
        <v>177</v>
      </c>
      <c r="C698" s="47" t="s">
        <v>178</v>
      </c>
      <c r="D698" s="142"/>
      <c r="E698" s="44">
        <f t="shared" si="185"/>
        <v>0</v>
      </c>
      <c r="F698" s="44">
        <f>SUMIFS(ProductionLines!$H:$H,ProductionLines!$C:$C,'Daily Pork Products Stocks'!$B698,ProductionLines!$K:$K,'Daily Pork Products Stocks'!$A698,ProductionLines!$E:$E,"&lt;&gt;Intake")</f>
        <v>0</v>
      </c>
      <c r="G698" s="57"/>
      <c r="H698" s="44">
        <f>SUMIFS(ProductionLines!$H:$H,ProductionLines!$C:$C,'Daily Pork Products Stocks'!$B698,ProductionLines!$K:$K,'Daily Pork Products Stocks'!$A698,ProductionLines!$E:$E,"Intake")</f>
        <v>0</v>
      </c>
      <c r="I698" s="148"/>
      <c r="J698" s="148"/>
      <c r="K698" s="148"/>
      <c r="L698" s="152"/>
      <c r="M698" s="44">
        <f>SUMIFS(TransfersEntries!$F:$F,TransfersEntries!$B:$B,$B698,TransfersEntries!$L:$L,"&gt;="&amp;'Daily Pork Products Stocks'!A698+0.25,TransfersEntries!$L:$L,"&lt;="&amp;'Daily Pork Products Stocks'!A698+1.25,TransfersEntries!$D:$D,"2055")</f>
        <v>0</v>
      </c>
      <c r="N698" s="44">
        <f>SUMIFS(TransfersEntries!$F:$F,TransfersEntries!$B:$B,INDEX(ItemTable!$A:$A,MATCH('Daily Pork Products Stocks'!B698,ItemTable!$B:$B,0)),TransfersEntries!$L:$L,"&gt;="&amp;'Daily Pork Products Stocks'!A698+0.25,TransfersEntries!$L:$L,"&lt;="&amp;'Daily Pork Products Stocks'!A698+1.25,TransfersEntries!$D:$D,"3535")</f>
        <v>0</v>
      </c>
      <c r="O698" s="44">
        <f>SUMIFS(TransfersEntries!$F:$F,TransfersEntries!$B:$B,INDEX(ItemTable!$A:$A,MATCH('Daily Pork Products Stocks'!B698,ItemTable!$B:$B,0)),TransfersEntries!$L:$L,"&gt;="&amp;'Daily Pork Products Stocks'!A698+0.25,TransfersEntries!$L:$L,"&lt;="&amp;'Daily Pork Products Stocks'!A698+1.25,TransfersEntries!$D:$D,"3600")</f>
        <v>0</v>
      </c>
      <c r="P698" s="44">
        <f t="shared" si="186"/>
        <v>0</v>
      </c>
      <c r="Q698" s="44">
        <f t="shared" si="187"/>
        <v>0</v>
      </c>
      <c r="R698" s="148"/>
      <c r="S698" s="148"/>
      <c r="T698" s="44">
        <f t="shared" si="188"/>
        <v>0</v>
      </c>
      <c r="U698" s="44">
        <f t="shared" si="189"/>
        <v>0</v>
      </c>
      <c r="V698" s="44">
        <f t="shared" si="190"/>
        <v>0</v>
      </c>
      <c r="W698" s="51" t="str">
        <f t="shared" si="191"/>
        <v>Inactive</v>
      </c>
      <c r="X698" s="44"/>
    </row>
    <row r="699" spans="1:24" ht="15" hidden="1" customHeight="1" x14ac:dyDescent="0.25">
      <c r="A699" s="42" t="e">
        <v>#VALUE!</v>
      </c>
      <c r="B699" s="47" t="s">
        <v>165</v>
      </c>
      <c r="C699" s="47" t="s">
        <v>166</v>
      </c>
      <c r="D699" s="142"/>
      <c r="E699" s="44">
        <f>D699</f>
        <v>0</v>
      </c>
      <c r="F699" s="44">
        <f>SUMIFS(ProductionLines!$H:$H,ProductionLines!$C:$C,'Daily Pork Products Stocks'!$B699,ProductionLines!$K:$K,'Daily Pork Products Stocks'!$A699,ProductionLines!$E:$E,"&lt;&gt;Intake")</f>
        <v>0</v>
      </c>
      <c r="G699" s="57"/>
      <c r="H699" s="44">
        <f>SUMIFS(ProductionLines!$H:$H,ProductionLines!$C:$C,'Daily Pork Products Stocks'!$B699,ProductionLines!$K:$K,'Daily Pork Products Stocks'!$A699,ProductionLines!$E:$E,"Intake")</f>
        <v>0</v>
      </c>
      <c r="I699" s="148"/>
      <c r="J699" s="148"/>
      <c r="K699" s="148"/>
      <c r="L699" s="152"/>
      <c r="M699" s="44">
        <f>SUMIFS(TransfersEntries!$F:$F,TransfersEntries!$B:$B,$B699,TransfersEntries!$L:$L,"&gt;="&amp;'Daily Pork Products Stocks'!A699+0.25,TransfersEntries!$L:$L,"&lt;="&amp;'Daily Pork Products Stocks'!A699+1.25,TransfersEntries!$D:$D,"2055")</f>
        <v>0</v>
      </c>
      <c r="N699" s="44">
        <f>SUMIFS(TransfersEntries!$F:$F,TransfersEntries!$B:$B,INDEX(ItemTable!$A:$A,MATCH('Daily Pork Products Stocks'!B699,ItemTable!$B:$B,0)),TransfersEntries!$L:$L,"&gt;="&amp;'Daily Pork Products Stocks'!A699+0.25,TransfersEntries!$L:$L,"&lt;="&amp;'Daily Pork Products Stocks'!A699+1.25,TransfersEntries!$D:$D,"3535")</f>
        <v>0</v>
      </c>
      <c r="O699" s="44">
        <f>SUMIFS(TransfersEntries!$F:$F,TransfersEntries!$B:$B,INDEX(ItemTable!$A:$A,MATCH('Daily Pork Products Stocks'!B699,ItemTable!$B:$B,0)),TransfersEntries!$L:$L,"&gt;="&amp;'Daily Pork Products Stocks'!A699+0.25,TransfersEntries!$L:$L,"&lt;="&amp;'Daily Pork Products Stocks'!A699+1.25,TransfersEntries!$D:$D,"3600")</f>
        <v>0</v>
      </c>
      <c r="P699" s="44">
        <f>D699+F699+G699-SUM(H699:O699)</f>
        <v>0</v>
      </c>
      <c r="Q699" s="44">
        <f>E699+F699+G699-SUM(H699:O699)</f>
        <v>0</v>
      </c>
      <c r="R699" s="148"/>
      <c r="S699" s="148"/>
      <c r="T699" s="44">
        <f>R699+S699</f>
        <v>0</v>
      </c>
      <c r="U699" s="44">
        <f>T699-P699</f>
        <v>0</v>
      </c>
      <c r="V699" s="44">
        <f>T699-Q699</f>
        <v>0</v>
      </c>
      <c r="W699" s="51" t="str">
        <f t="shared" si="191"/>
        <v>Inactive</v>
      </c>
      <c r="X699" s="44"/>
    </row>
    <row r="700" spans="1:24" ht="15" hidden="1" customHeight="1" x14ac:dyDescent="0.25">
      <c r="A700" s="42" t="e">
        <v>#VALUE!</v>
      </c>
      <c r="B700" s="45" t="s">
        <v>1435</v>
      </c>
      <c r="C700" s="45" t="s">
        <v>1436</v>
      </c>
      <c r="D700" s="142"/>
      <c r="E700" s="44">
        <f>D700</f>
        <v>0</v>
      </c>
      <c r="F700" s="44">
        <f>SUMIFS(ProductionLines!$H:$H,ProductionLines!$C:$C,'Daily Pork Products Stocks'!$B700,ProductionLines!$K:$K,'Daily Pork Products Stocks'!$A700,ProductionLines!$E:$E,"&lt;&gt;Intake")</f>
        <v>0</v>
      </c>
      <c r="G700" s="57"/>
      <c r="H700" s="44">
        <f>SUMIFS(ProductionLines!$H:$H,ProductionLines!$C:$C,'Daily Pork Products Stocks'!$B700,ProductionLines!$K:$K,'Daily Pork Products Stocks'!$A700,ProductionLines!$E:$E,"Intake")</f>
        <v>0</v>
      </c>
      <c r="I700" s="148"/>
      <c r="J700" s="148"/>
      <c r="K700" s="148"/>
      <c r="L700" s="152"/>
      <c r="M700" s="44">
        <f>SUMIFS(TransfersEntries!$F:$F,TransfersEntries!$B:$B,$B700,TransfersEntries!$L:$L,"&gt;="&amp;'Daily Pork Products Stocks'!A700+0.25,TransfersEntries!$L:$L,"&lt;="&amp;'Daily Pork Products Stocks'!A700+1.25,TransfersEntries!$D:$D,"2055")</f>
        <v>0</v>
      </c>
      <c r="N700" s="44">
        <f>SUMIFS(TransfersEntries!$F:$F,TransfersEntries!$B:$B,INDEX(ItemTable!$A:$A,MATCH('Daily Pork Products Stocks'!B700,ItemTable!$B:$B,0)),TransfersEntries!$L:$L,"&gt;="&amp;'Daily Pork Products Stocks'!A700+0.25,TransfersEntries!$L:$L,"&lt;="&amp;'Daily Pork Products Stocks'!A700+1.25,TransfersEntries!$D:$D,"3535")</f>
        <v>0</v>
      </c>
      <c r="O700" s="44">
        <f>SUMIFS(TransfersEntries!$F:$F,TransfersEntries!$B:$B,INDEX(ItemTable!$A:$A,MATCH('Daily Pork Products Stocks'!B700,ItemTable!$B:$B,0)),TransfersEntries!$L:$L,"&gt;="&amp;'Daily Pork Products Stocks'!A700+0.25,TransfersEntries!$L:$L,"&lt;="&amp;'Daily Pork Products Stocks'!A700+1.25,TransfersEntries!$D:$D,"3600")</f>
        <v>0</v>
      </c>
      <c r="P700" s="44">
        <f>D700+F700+G700-SUM(H700:O700)</f>
        <v>0</v>
      </c>
      <c r="Q700" s="44">
        <f>E700+F700+G700-SUM(H700:O700)</f>
        <v>0</v>
      </c>
      <c r="R700" s="148"/>
      <c r="S700" s="148"/>
      <c r="T700" s="44">
        <f>R700+S700</f>
        <v>0</v>
      </c>
      <c r="U700" s="44">
        <f>T700-P700</f>
        <v>0</v>
      </c>
      <c r="V700" s="44">
        <f>T700-Q700</f>
        <v>0</v>
      </c>
      <c r="W700" s="51" t="str">
        <f>IF(SUM(ABS(D700),ABS(E700),ABS(F700),ABS(G700),ABS(H700),ABS(I700),ABS(J700),ABS(K700),ABS(L700),ABS(M700),ABS(N700),ABS(O700),ABS(P700),ABS(Q700),ABS(R700),ABS(S700),ABS(T700))=0,"Inactive","Active")</f>
        <v>Inactive</v>
      </c>
      <c r="X700" s="44"/>
    </row>
    <row r="701" spans="1:24" ht="15" hidden="1" customHeight="1" x14ac:dyDescent="0.25">
      <c r="A701" s="42" t="e">
        <v>#VALUE!</v>
      </c>
      <c r="B701" s="47" t="s">
        <v>1532</v>
      </c>
      <c r="C701" s="47" t="s">
        <v>1533</v>
      </c>
      <c r="D701" s="142"/>
      <c r="E701" s="44">
        <f>D701</f>
        <v>0</v>
      </c>
      <c r="F701" s="44">
        <f>SUMIFS(ProductionLines!$H:$H,ProductionLines!$C:$C,'Daily Pork Products Stocks'!$B701,ProductionLines!$K:$K,'Daily Pork Products Stocks'!$A701,ProductionLines!$E:$E,"&lt;&gt;Intake")</f>
        <v>0</v>
      </c>
      <c r="G701" s="57"/>
      <c r="H701" s="44">
        <f>SUMIFS(ProductionLines!$H:$H,ProductionLines!$C:$C,'Daily Pork Products Stocks'!$B701,ProductionLines!$K:$K,'Daily Pork Products Stocks'!$A701,ProductionLines!$E:$E,"Intake")</f>
        <v>0</v>
      </c>
      <c r="I701" s="148"/>
      <c r="J701" s="148"/>
      <c r="K701" s="148"/>
      <c r="L701" s="152"/>
      <c r="M701" s="44">
        <f>SUMIFS(TransfersEntries!$F:$F,TransfersEntries!$B:$B,$B701,TransfersEntries!$L:$L,"&gt;="&amp;'Daily Pork Products Stocks'!A701+0.25,TransfersEntries!$L:$L,"&lt;="&amp;'Daily Pork Products Stocks'!A701+1.25,TransfersEntries!$D:$D,"2055")</f>
        <v>0</v>
      </c>
      <c r="N701" s="44">
        <f>SUMIFS(TransfersEntries!$F:$F,TransfersEntries!$B:$B,INDEX(ItemTable!$A:$A,MATCH('Daily Pork Products Stocks'!B701,ItemTable!$B:$B,0)),TransfersEntries!$L:$L,"&gt;="&amp;'Daily Pork Products Stocks'!A701+0.25,TransfersEntries!$L:$L,"&lt;="&amp;'Daily Pork Products Stocks'!A701+1.25,TransfersEntries!$D:$D,"3535")</f>
        <v>0</v>
      </c>
      <c r="O701" s="44">
        <f>SUMIFS(TransfersEntries!$F:$F,TransfersEntries!$B:$B,INDEX(ItemTable!$A:$A,MATCH('Daily Pork Products Stocks'!B701,ItemTable!$B:$B,0)),TransfersEntries!$L:$L,"&gt;="&amp;'Daily Pork Products Stocks'!A701+0.25,TransfersEntries!$L:$L,"&lt;="&amp;'Daily Pork Products Stocks'!A701+1.25,TransfersEntries!$D:$D,"3600")</f>
        <v>0</v>
      </c>
      <c r="P701" s="44">
        <f>D701+F701+G701-SUM(H701:O701)</f>
        <v>0</v>
      </c>
      <c r="Q701" s="44">
        <f>E701+F701+G701-SUM(H701:O701)</f>
        <v>0</v>
      </c>
      <c r="R701" s="148"/>
      <c r="S701" s="148"/>
      <c r="T701" s="44">
        <f>R701+S701</f>
        <v>0</v>
      </c>
      <c r="U701" s="44">
        <f>T701-P701</f>
        <v>0</v>
      </c>
      <c r="V701" s="44">
        <f>T701-Q701</f>
        <v>0</v>
      </c>
      <c r="W701" s="51" t="str">
        <f>IF(SUM(ABS(D701),ABS(E701),ABS(F701),ABS(G701),ABS(H701),ABS(I701),ABS(J701),ABS(K701),ABS(L701),ABS(M701),ABS(N701),ABS(O701),ABS(P701),ABS(Q701),ABS(R701),ABS(S701),ABS(T701))=0,"Inactive","Active")</f>
        <v>Inactive</v>
      </c>
      <c r="X701" s="44"/>
    </row>
    <row r="702" spans="1:24" ht="15" hidden="1" customHeight="1" x14ac:dyDescent="0.25">
      <c r="A702" s="128" t="e">
        <v>#VALUE!</v>
      </c>
      <c r="B702" s="129"/>
      <c r="C702" s="130" t="s">
        <v>1396</v>
      </c>
      <c r="D702" s="141">
        <v>1E-3</v>
      </c>
      <c r="E702" s="134"/>
      <c r="F702" s="134">
        <f>SUMIFS(ProductionLines!$H:$H,ProductionLines!$C:$C,'Daily Pork Products Stocks'!$B702,ProductionLines!$K:$K,'Daily Pork Products Stocks'!$A702,ProductionLines!$E:$E,"&lt;&gt;Intake")</f>
        <v>0</v>
      </c>
      <c r="G702" s="135"/>
      <c r="H702" s="134">
        <f>SUMIFS(ProductionLines!$H:$H,ProductionLines!$C:$C,'Daily Pork Products Stocks'!$B702,ProductionLines!$K:$K,'Daily Pork Products Stocks'!$A702,ProductionLines!$E:$E,"Intake")</f>
        <v>0</v>
      </c>
      <c r="I702" s="149"/>
      <c r="J702" s="149"/>
      <c r="K702" s="149"/>
      <c r="L702" s="153"/>
      <c r="M702" s="134">
        <f>SUMIFS(TransfersEntries!$F:$F,TransfersEntries!$B:$B,$B702,TransfersEntries!$L:$L,"&gt;="&amp;'Daily Pork Products Stocks'!A702+0.25,TransfersEntries!$L:$L,"&lt;="&amp;'Daily Pork Products Stocks'!A702+1.25,TransfersEntries!$D:$D,"2055")</f>
        <v>0</v>
      </c>
      <c r="N702" s="134">
        <f>SUMIFS(TransfersEntries!$F:$F,TransfersEntries!$B:$B,INDEX(ItemTable!$A:$A,MATCH('Daily Pork Products Stocks'!B702,ItemTable!$B:$B,0)),TransfersEntries!$L:$L,"&gt;="&amp;'Daily Pork Products Stocks'!A702+0.25,TransfersEntries!$L:$L,"&lt;="&amp;'Daily Pork Products Stocks'!A702+1.25,TransfersEntries!$D:$D,"3535")</f>
        <v>0</v>
      </c>
      <c r="O702" s="134">
        <f>SUMIFS(TransfersEntries!$F:$F,TransfersEntries!$B:$B,INDEX(ItemTable!$A:$A,MATCH('Daily Pork Products Stocks'!B702,ItemTable!$B:$B,0)),TransfersEntries!$L:$L,"&gt;="&amp;'Daily Pork Products Stocks'!A702+0.25,TransfersEntries!$L:$L,"&lt;="&amp;'Daily Pork Products Stocks'!A702+1.25,TransfersEntries!$D:$D,"3600")</f>
        <v>0</v>
      </c>
      <c r="P702" s="134"/>
      <c r="Q702" s="134"/>
      <c r="R702" s="149"/>
      <c r="S702" s="149"/>
      <c r="T702" s="134">
        <f>R702+S702+D702</f>
        <v>1E-3</v>
      </c>
      <c r="U702" s="134"/>
      <c r="V702" s="134"/>
      <c r="W702" s="51" t="str">
        <f t="shared" ref="W702:W713" si="192">IF(SUM(ABS(D702),ABS(E702),ABS(F702),ABS(G702),ABS(H702),ABS(I702),ABS(J702),ABS(K702),ABS(L702),ABS(M702),ABS(N702),ABS(O702),ABS(P702),ABS(Q702),ABS(R702),ABS(S702),ABS(T702))=0,"Inactive","Active")</f>
        <v>Active</v>
      </c>
      <c r="X702" s="134"/>
    </row>
    <row r="703" spans="1:24" ht="15" hidden="1" customHeight="1" x14ac:dyDescent="0.25">
      <c r="A703" s="42" t="e">
        <v>#VALUE!</v>
      </c>
      <c r="B703" s="43" t="s">
        <v>8</v>
      </c>
      <c r="C703" s="43" t="s">
        <v>9</v>
      </c>
      <c r="D703" s="142"/>
      <c r="E703" s="44">
        <f t="shared" ref="E703:E713" si="193">D703</f>
        <v>0</v>
      </c>
      <c r="F703" s="44">
        <f>SUMIFS(ProductionLines!$H:$H,ProductionLines!$C:$C,'Daily Pork Products Stocks'!$B703,ProductionLines!$K:$K,'Daily Pork Products Stocks'!$A703,ProductionLines!$E:$E,"&lt;&gt;Intake")</f>
        <v>0</v>
      </c>
      <c r="G703" s="57"/>
      <c r="H703" s="44">
        <f>SUMIFS(ProductionLines!$H:$H,ProductionLines!$C:$C,'Daily Pork Products Stocks'!$B703,ProductionLines!$K:$K,'Daily Pork Products Stocks'!$A703,ProductionLines!$E:$E,"Intake")</f>
        <v>0</v>
      </c>
      <c r="I703" s="148"/>
      <c r="J703" s="148"/>
      <c r="K703" s="148"/>
      <c r="L703" s="152"/>
      <c r="M703" s="44">
        <f>SUMIFS(TransfersEntries!$F:$F,TransfersEntries!$B:$B,$B703,TransfersEntries!$L:$L,"&gt;="&amp;'Daily Pork Products Stocks'!A703+0.25,TransfersEntries!$L:$L,"&lt;="&amp;'Daily Pork Products Stocks'!A703+1.25,TransfersEntries!$D:$D,"2055")</f>
        <v>0</v>
      </c>
      <c r="N703" s="44">
        <f>SUMIFS(TransfersEntries!$F:$F,TransfersEntries!$B:$B,INDEX(ItemTable!$A:$A,MATCH('Daily Pork Products Stocks'!B703,ItemTable!$B:$B,0)),TransfersEntries!$L:$L,"&gt;="&amp;'Daily Pork Products Stocks'!A703+0.25,TransfersEntries!$L:$L,"&lt;="&amp;'Daily Pork Products Stocks'!A703+1.25,TransfersEntries!$D:$D,"3535")</f>
        <v>0</v>
      </c>
      <c r="O703" s="44">
        <f>SUMIFS(TransfersEntries!$F:$F,TransfersEntries!$B:$B,INDEX(ItemTable!$A:$A,MATCH('Daily Pork Products Stocks'!B703,ItemTable!$B:$B,0)),TransfersEntries!$L:$L,"&gt;="&amp;'Daily Pork Products Stocks'!A703+0.25,TransfersEntries!$L:$L,"&lt;="&amp;'Daily Pork Products Stocks'!A703+1.25,TransfersEntries!$D:$D,"3600")</f>
        <v>0</v>
      </c>
      <c r="P703" s="44">
        <f t="shared" ref="P703:P713" si="194">D703+F703+G703-SUM(H703:O703)</f>
        <v>0</v>
      </c>
      <c r="Q703" s="44">
        <f t="shared" ref="Q703:Q713" si="195">E703+F703+G703-SUM(H703:O703)</f>
        <v>0</v>
      </c>
      <c r="R703" s="148"/>
      <c r="S703" s="148"/>
      <c r="T703" s="44">
        <f t="shared" ref="T703:T713" si="196">R703+S703</f>
        <v>0</v>
      </c>
      <c r="U703" s="44">
        <f t="shared" ref="U703:U713" si="197">T703-P703</f>
        <v>0</v>
      </c>
      <c r="V703" s="44">
        <f t="shared" ref="V703:V713" si="198">T703-Q703</f>
        <v>0</v>
      </c>
      <c r="W703" s="51" t="str">
        <f t="shared" si="192"/>
        <v>Inactive</v>
      </c>
      <c r="X703" s="44"/>
    </row>
    <row r="704" spans="1:24" ht="15" hidden="1" customHeight="1" x14ac:dyDescent="0.25">
      <c r="A704" s="42" t="e">
        <v>#VALUE!</v>
      </c>
      <c r="B704" s="43" t="s">
        <v>14</v>
      </c>
      <c r="C704" s="43" t="s">
        <v>15</v>
      </c>
      <c r="D704" s="142"/>
      <c r="E704" s="44">
        <f t="shared" si="193"/>
        <v>0</v>
      </c>
      <c r="F704" s="44">
        <f>SUMIFS(ProductionLines!$H:$H,ProductionLines!$C:$C,'Daily Pork Products Stocks'!$B704,ProductionLines!$K:$K,'Daily Pork Products Stocks'!$A704,ProductionLines!$E:$E,"&lt;&gt;Intake")</f>
        <v>0</v>
      </c>
      <c r="G704" s="57"/>
      <c r="H704" s="44">
        <f>SUMIFS(ProductionLines!$H:$H,ProductionLines!$C:$C,'Daily Pork Products Stocks'!$B704,ProductionLines!$K:$K,'Daily Pork Products Stocks'!$A704,ProductionLines!$E:$E,"Intake")</f>
        <v>0</v>
      </c>
      <c r="I704" s="148"/>
      <c r="J704" s="148"/>
      <c r="K704" s="148"/>
      <c r="L704" s="152"/>
      <c r="M704" s="44">
        <f>SUMIFS(TransfersEntries!$F:$F,TransfersEntries!$B:$B,$B704,TransfersEntries!$L:$L,"&gt;="&amp;'Daily Pork Products Stocks'!A704+0.25,TransfersEntries!$L:$L,"&lt;="&amp;'Daily Pork Products Stocks'!A704+1.25,TransfersEntries!$D:$D,"2055")</f>
        <v>0</v>
      </c>
      <c r="N704" s="44">
        <f>SUMIFS(TransfersEntries!$F:$F,TransfersEntries!$B:$B,INDEX(ItemTable!$A:$A,MATCH('Daily Pork Products Stocks'!B704,ItemTable!$B:$B,0)),TransfersEntries!$L:$L,"&gt;="&amp;'Daily Pork Products Stocks'!A704+0.25,TransfersEntries!$L:$L,"&lt;="&amp;'Daily Pork Products Stocks'!A704+1.25,TransfersEntries!$D:$D,"3535")</f>
        <v>0</v>
      </c>
      <c r="O704" s="44">
        <f>SUMIFS(TransfersEntries!$F:$F,TransfersEntries!$B:$B,INDEX(ItemTable!$A:$A,MATCH('Daily Pork Products Stocks'!B704,ItemTable!$B:$B,0)),TransfersEntries!$L:$L,"&gt;="&amp;'Daily Pork Products Stocks'!A704+0.25,TransfersEntries!$L:$L,"&lt;="&amp;'Daily Pork Products Stocks'!A704+1.25,TransfersEntries!$D:$D,"3600")</f>
        <v>0</v>
      </c>
      <c r="P704" s="44">
        <f t="shared" si="194"/>
        <v>0</v>
      </c>
      <c r="Q704" s="44">
        <f t="shared" si="195"/>
        <v>0</v>
      </c>
      <c r="R704" s="148"/>
      <c r="S704" s="148"/>
      <c r="T704" s="44">
        <f t="shared" si="196"/>
        <v>0</v>
      </c>
      <c r="U704" s="44">
        <f t="shared" si="197"/>
        <v>0</v>
      </c>
      <c r="V704" s="44">
        <f t="shared" si="198"/>
        <v>0</v>
      </c>
      <c r="W704" s="51" t="str">
        <f t="shared" si="192"/>
        <v>Inactive</v>
      </c>
      <c r="X704" s="44"/>
    </row>
    <row r="705" spans="1:24" ht="15" hidden="1" customHeight="1" x14ac:dyDescent="0.25">
      <c r="A705" s="42" t="e">
        <v>#VALUE!</v>
      </c>
      <c r="B705" s="43" t="s">
        <v>16</v>
      </c>
      <c r="C705" s="43" t="s">
        <v>17</v>
      </c>
      <c r="D705" s="142"/>
      <c r="E705" s="44">
        <f t="shared" si="193"/>
        <v>0</v>
      </c>
      <c r="F705" s="44">
        <f>SUMIFS(ProductionLines!$H:$H,ProductionLines!$C:$C,'Daily Pork Products Stocks'!$B705,ProductionLines!$K:$K,'Daily Pork Products Stocks'!$A705,ProductionLines!$E:$E,"&lt;&gt;Intake")</f>
        <v>0</v>
      </c>
      <c r="G705" s="57"/>
      <c r="H705" s="44">
        <f>SUMIFS(ProductionLines!$H:$H,ProductionLines!$C:$C,'Daily Pork Products Stocks'!$B705,ProductionLines!$K:$K,'Daily Pork Products Stocks'!$A705,ProductionLines!$E:$E,"Intake")</f>
        <v>0</v>
      </c>
      <c r="I705" s="148"/>
      <c r="J705" s="148"/>
      <c r="K705" s="148"/>
      <c r="L705" s="152"/>
      <c r="M705" s="44">
        <f>SUMIFS(TransfersEntries!$F:$F,TransfersEntries!$B:$B,$B705,TransfersEntries!$L:$L,"&gt;="&amp;'Daily Pork Products Stocks'!A705+0.25,TransfersEntries!$L:$L,"&lt;="&amp;'Daily Pork Products Stocks'!A705+1.25,TransfersEntries!$D:$D,"2055")</f>
        <v>0</v>
      </c>
      <c r="N705" s="44">
        <f>SUMIFS(TransfersEntries!$F:$F,TransfersEntries!$B:$B,INDEX(ItemTable!$A:$A,MATCH('Daily Pork Products Stocks'!B705,ItemTable!$B:$B,0)),TransfersEntries!$L:$L,"&gt;="&amp;'Daily Pork Products Stocks'!A705+0.25,TransfersEntries!$L:$L,"&lt;="&amp;'Daily Pork Products Stocks'!A705+1.25,TransfersEntries!$D:$D,"3535")</f>
        <v>0</v>
      </c>
      <c r="O705" s="44">
        <f>SUMIFS(TransfersEntries!$F:$F,TransfersEntries!$B:$B,INDEX(ItemTable!$A:$A,MATCH('Daily Pork Products Stocks'!B705,ItemTable!$B:$B,0)),TransfersEntries!$L:$L,"&gt;="&amp;'Daily Pork Products Stocks'!A705+0.25,TransfersEntries!$L:$L,"&lt;="&amp;'Daily Pork Products Stocks'!A705+1.25,TransfersEntries!$D:$D,"3600")</f>
        <v>0</v>
      </c>
      <c r="P705" s="44">
        <f t="shared" si="194"/>
        <v>0</v>
      </c>
      <c r="Q705" s="44">
        <f t="shared" si="195"/>
        <v>0</v>
      </c>
      <c r="R705" s="148"/>
      <c r="S705" s="148"/>
      <c r="T705" s="44">
        <f t="shared" si="196"/>
        <v>0</v>
      </c>
      <c r="U705" s="44">
        <f t="shared" si="197"/>
        <v>0</v>
      </c>
      <c r="V705" s="44">
        <f t="shared" si="198"/>
        <v>0</v>
      </c>
      <c r="W705" s="51" t="str">
        <f t="shared" si="192"/>
        <v>Inactive</v>
      </c>
      <c r="X705" s="44"/>
    </row>
    <row r="706" spans="1:24" ht="15" hidden="1" customHeight="1" x14ac:dyDescent="0.25">
      <c r="A706" s="42" t="e">
        <v>#VALUE!</v>
      </c>
      <c r="B706" s="43" t="s">
        <v>18</v>
      </c>
      <c r="C706" s="43" t="s">
        <v>19</v>
      </c>
      <c r="D706" s="142"/>
      <c r="E706" s="44">
        <f t="shared" si="193"/>
        <v>0</v>
      </c>
      <c r="F706" s="44">
        <f>SUMIFS(ProductionLines!$H:$H,ProductionLines!$C:$C,'Daily Pork Products Stocks'!$B706,ProductionLines!$K:$K,'Daily Pork Products Stocks'!$A706,ProductionLines!$E:$E,"&lt;&gt;Intake")</f>
        <v>0</v>
      </c>
      <c r="G706" s="57"/>
      <c r="H706" s="44">
        <f>SUMIFS(ProductionLines!$H:$H,ProductionLines!$C:$C,'Daily Pork Products Stocks'!$B706,ProductionLines!$K:$K,'Daily Pork Products Stocks'!$A706,ProductionLines!$E:$E,"Intake")</f>
        <v>0</v>
      </c>
      <c r="I706" s="148"/>
      <c r="J706" s="148"/>
      <c r="K706" s="148"/>
      <c r="L706" s="152"/>
      <c r="M706" s="44">
        <f>SUMIFS(TransfersEntries!$F:$F,TransfersEntries!$B:$B,$B706,TransfersEntries!$L:$L,"&gt;="&amp;'Daily Pork Products Stocks'!A706+0.25,TransfersEntries!$L:$L,"&lt;="&amp;'Daily Pork Products Stocks'!A706+1.25,TransfersEntries!$D:$D,"2055")</f>
        <v>0</v>
      </c>
      <c r="N706" s="44">
        <f>SUMIFS(TransfersEntries!$F:$F,TransfersEntries!$B:$B,INDEX(ItemTable!$A:$A,MATCH('Daily Pork Products Stocks'!B706,ItemTable!$B:$B,0)),TransfersEntries!$L:$L,"&gt;="&amp;'Daily Pork Products Stocks'!A706+0.25,TransfersEntries!$L:$L,"&lt;="&amp;'Daily Pork Products Stocks'!A706+1.25,TransfersEntries!$D:$D,"3535")</f>
        <v>0</v>
      </c>
      <c r="O706" s="44">
        <f>SUMIFS(TransfersEntries!$F:$F,TransfersEntries!$B:$B,INDEX(ItemTable!$A:$A,MATCH('Daily Pork Products Stocks'!B706,ItemTable!$B:$B,0)),TransfersEntries!$L:$L,"&gt;="&amp;'Daily Pork Products Stocks'!A706+0.25,TransfersEntries!$L:$L,"&lt;="&amp;'Daily Pork Products Stocks'!A706+1.25,TransfersEntries!$D:$D,"3600")</f>
        <v>0</v>
      </c>
      <c r="P706" s="44">
        <f t="shared" si="194"/>
        <v>0</v>
      </c>
      <c r="Q706" s="44">
        <f t="shared" si="195"/>
        <v>0</v>
      </c>
      <c r="R706" s="148"/>
      <c r="S706" s="148"/>
      <c r="T706" s="44">
        <f t="shared" si="196"/>
        <v>0</v>
      </c>
      <c r="U706" s="44">
        <f t="shared" si="197"/>
        <v>0</v>
      </c>
      <c r="V706" s="44">
        <f t="shared" si="198"/>
        <v>0</v>
      </c>
      <c r="W706" s="51" t="str">
        <f t="shared" si="192"/>
        <v>Inactive</v>
      </c>
      <c r="X706" s="44"/>
    </row>
    <row r="707" spans="1:24" ht="15" hidden="1" customHeight="1" x14ac:dyDescent="0.25">
      <c r="A707" s="42" t="e">
        <v>#VALUE!</v>
      </c>
      <c r="B707" s="43" t="s">
        <v>20</v>
      </c>
      <c r="C707" s="43" t="s">
        <v>21</v>
      </c>
      <c r="D707" s="142"/>
      <c r="E707" s="44">
        <f t="shared" si="193"/>
        <v>0</v>
      </c>
      <c r="F707" s="44">
        <f>SUMIFS(ProductionLines!$H:$H,ProductionLines!$C:$C,'Daily Pork Products Stocks'!$B707,ProductionLines!$K:$K,'Daily Pork Products Stocks'!$A707,ProductionLines!$E:$E,"&lt;&gt;Intake")</f>
        <v>0</v>
      </c>
      <c r="G707" s="57"/>
      <c r="H707" s="44">
        <f>SUMIFS(ProductionLines!$H:$H,ProductionLines!$C:$C,'Daily Pork Products Stocks'!$B707,ProductionLines!$K:$K,'Daily Pork Products Stocks'!$A707,ProductionLines!$E:$E,"Intake")</f>
        <v>0</v>
      </c>
      <c r="I707" s="148"/>
      <c r="J707" s="148"/>
      <c r="K707" s="148"/>
      <c r="L707" s="152"/>
      <c r="M707" s="44">
        <f>SUMIFS(TransfersEntries!$F:$F,TransfersEntries!$B:$B,$B707,TransfersEntries!$L:$L,"&gt;="&amp;'Daily Pork Products Stocks'!A707+0.25,TransfersEntries!$L:$L,"&lt;="&amp;'Daily Pork Products Stocks'!A707+1.25,TransfersEntries!$D:$D,"2055")</f>
        <v>0</v>
      </c>
      <c r="N707" s="44">
        <f>SUMIFS(TransfersEntries!$F:$F,TransfersEntries!$B:$B,INDEX(ItemTable!$A:$A,MATCH('Daily Pork Products Stocks'!B707,ItemTable!$B:$B,0)),TransfersEntries!$L:$L,"&gt;="&amp;'Daily Pork Products Stocks'!A707+0.25,TransfersEntries!$L:$L,"&lt;="&amp;'Daily Pork Products Stocks'!A707+1.25,TransfersEntries!$D:$D,"3535")</f>
        <v>0</v>
      </c>
      <c r="O707" s="44">
        <f>SUMIFS(TransfersEntries!$F:$F,TransfersEntries!$B:$B,INDEX(ItemTable!$A:$A,MATCH('Daily Pork Products Stocks'!B707,ItemTable!$B:$B,0)),TransfersEntries!$L:$L,"&gt;="&amp;'Daily Pork Products Stocks'!A707+0.25,TransfersEntries!$L:$L,"&lt;="&amp;'Daily Pork Products Stocks'!A707+1.25,TransfersEntries!$D:$D,"3600")</f>
        <v>0</v>
      </c>
      <c r="P707" s="44">
        <f t="shared" si="194"/>
        <v>0</v>
      </c>
      <c r="Q707" s="44">
        <f t="shared" si="195"/>
        <v>0</v>
      </c>
      <c r="R707" s="148"/>
      <c r="S707" s="148"/>
      <c r="T707" s="44">
        <f t="shared" si="196"/>
        <v>0</v>
      </c>
      <c r="U707" s="44">
        <f t="shared" si="197"/>
        <v>0</v>
      </c>
      <c r="V707" s="44">
        <f t="shared" si="198"/>
        <v>0</v>
      </c>
      <c r="W707" s="51" t="str">
        <f t="shared" si="192"/>
        <v>Inactive</v>
      </c>
      <c r="X707" s="44"/>
    </row>
    <row r="708" spans="1:24" ht="15" hidden="1" customHeight="1" x14ac:dyDescent="0.25">
      <c r="A708" s="42" t="e">
        <v>#VALUE!</v>
      </c>
      <c r="B708" s="43" t="s">
        <v>22</v>
      </c>
      <c r="C708" s="43" t="s">
        <v>23</v>
      </c>
      <c r="D708" s="142"/>
      <c r="E708" s="44">
        <f t="shared" si="193"/>
        <v>0</v>
      </c>
      <c r="F708" s="44">
        <f>SUMIFS(ProductionLines!$H:$H,ProductionLines!$C:$C,'Daily Pork Products Stocks'!$B708,ProductionLines!$K:$K,'Daily Pork Products Stocks'!$A708,ProductionLines!$E:$E,"&lt;&gt;Intake")</f>
        <v>0</v>
      </c>
      <c r="G708" s="57"/>
      <c r="H708" s="44">
        <f>SUMIFS(ProductionLines!$H:$H,ProductionLines!$C:$C,'Daily Pork Products Stocks'!$B708,ProductionLines!$K:$K,'Daily Pork Products Stocks'!$A708,ProductionLines!$E:$E,"Intake")</f>
        <v>0</v>
      </c>
      <c r="I708" s="148"/>
      <c r="J708" s="148"/>
      <c r="K708" s="148"/>
      <c r="L708" s="152"/>
      <c r="M708" s="44">
        <f>SUMIFS(TransfersEntries!$F:$F,TransfersEntries!$B:$B,$B708,TransfersEntries!$L:$L,"&gt;="&amp;'Daily Pork Products Stocks'!A708+0.25,TransfersEntries!$L:$L,"&lt;="&amp;'Daily Pork Products Stocks'!A708+1.25,TransfersEntries!$D:$D,"2055")</f>
        <v>0</v>
      </c>
      <c r="N708" s="44">
        <f>SUMIFS(TransfersEntries!$F:$F,TransfersEntries!$B:$B,INDEX(ItemTable!$A:$A,MATCH('Daily Pork Products Stocks'!B708,ItemTable!$B:$B,0)),TransfersEntries!$L:$L,"&gt;="&amp;'Daily Pork Products Stocks'!A708+0.25,TransfersEntries!$L:$L,"&lt;="&amp;'Daily Pork Products Stocks'!A708+1.25,TransfersEntries!$D:$D,"3535")</f>
        <v>0</v>
      </c>
      <c r="O708" s="44">
        <f>SUMIFS(TransfersEntries!$F:$F,TransfersEntries!$B:$B,INDEX(ItemTable!$A:$A,MATCH('Daily Pork Products Stocks'!B708,ItemTable!$B:$B,0)),TransfersEntries!$L:$L,"&gt;="&amp;'Daily Pork Products Stocks'!A708+0.25,TransfersEntries!$L:$L,"&lt;="&amp;'Daily Pork Products Stocks'!A708+1.25,TransfersEntries!$D:$D,"3600")</f>
        <v>0</v>
      </c>
      <c r="P708" s="44">
        <f t="shared" si="194"/>
        <v>0</v>
      </c>
      <c r="Q708" s="44">
        <f t="shared" si="195"/>
        <v>0</v>
      </c>
      <c r="R708" s="148"/>
      <c r="S708" s="148"/>
      <c r="T708" s="44">
        <f t="shared" si="196"/>
        <v>0</v>
      </c>
      <c r="U708" s="44">
        <f t="shared" si="197"/>
        <v>0</v>
      </c>
      <c r="V708" s="44">
        <f t="shared" si="198"/>
        <v>0</v>
      </c>
      <c r="W708" s="51" t="str">
        <f t="shared" si="192"/>
        <v>Inactive</v>
      </c>
      <c r="X708" s="44"/>
    </row>
    <row r="709" spans="1:24" ht="15" hidden="1" customHeight="1" x14ac:dyDescent="0.25">
      <c r="A709" s="42" t="e">
        <v>#VALUE!</v>
      </c>
      <c r="B709" s="43" t="s">
        <v>32</v>
      </c>
      <c r="C709" s="43" t="s">
        <v>33</v>
      </c>
      <c r="D709" s="142"/>
      <c r="E709" s="44">
        <f t="shared" si="193"/>
        <v>0</v>
      </c>
      <c r="F709" s="44">
        <f>SUMIFS(ProductionLines!$H:$H,ProductionLines!$C:$C,'Daily Pork Products Stocks'!$B709,ProductionLines!$K:$K,'Daily Pork Products Stocks'!$A709,ProductionLines!$E:$E,"&lt;&gt;Intake")</f>
        <v>0</v>
      </c>
      <c r="G709" s="57"/>
      <c r="H709" s="44">
        <f>SUMIFS(ProductionLines!$H:$H,ProductionLines!$C:$C,'Daily Pork Products Stocks'!$B709,ProductionLines!$K:$K,'Daily Pork Products Stocks'!$A709,ProductionLines!$E:$E,"Intake")</f>
        <v>0</v>
      </c>
      <c r="I709" s="148"/>
      <c r="J709" s="148"/>
      <c r="K709" s="148"/>
      <c r="L709" s="152"/>
      <c r="M709" s="44">
        <f>SUMIFS(TransfersEntries!$F:$F,TransfersEntries!$B:$B,$B709,TransfersEntries!$L:$L,"&gt;="&amp;'Daily Pork Products Stocks'!A709+0.25,TransfersEntries!$L:$L,"&lt;="&amp;'Daily Pork Products Stocks'!A709+1.25,TransfersEntries!$D:$D,"2055")</f>
        <v>0</v>
      </c>
      <c r="N709" s="44">
        <f>SUMIFS(TransfersEntries!$F:$F,TransfersEntries!$B:$B,INDEX(ItemTable!$A:$A,MATCH('Daily Pork Products Stocks'!B709,ItemTable!$B:$B,0)),TransfersEntries!$L:$L,"&gt;="&amp;'Daily Pork Products Stocks'!A709+0.25,TransfersEntries!$L:$L,"&lt;="&amp;'Daily Pork Products Stocks'!A709+1.25,TransfersEntries!$D:$D,"3535")</f>
        <v>0</v>
      </c>
      <c r="O709" s="44">
        <f>SUMIFS(TransfersEntries!$F:$F,TransfersEntries!$B:$B,INDEX(ItemTable!$A:$A,MATCH('Daily Pork Products Stocks'!B709,ItemTable!$B:$B,0)),TransfersEntries!$L:$L,"&gt;="&amp;'Daily Pork Products Stocks'!A709+0.25,TransfersEntries!$L:$L,"&lt;="&amp;'Daily Pork Products Stocks'!A709+1.25,TransfersEntries!$D:$D,"3600")</f>
        <v>0</v>
      </c>
      <c r="P709" s="44">
        <f t="shared" si="194"/>
        <v>0</v>
      </c>
      <c r="Q709" s="44">
        <f t="shared" si="195"/>
        <v>0</v>
      </c>
      <c r="R709" s="148"/>
      <c r="S709" s="148"/>
      <c r="T709" s="44">
        <f t="shared" si="196"/>
        <v>0</v>
      </c>
      <c r="U709" s="44">
        <f t="shared" si="197"/>
        <v>0</v>
      </c>
      <c r="V709" s="44">
        <f t="shared" si="198"/>
        <v>0</v>
      </c>
      <c r="W709" s="51" t="str">
        <f t="shared" si="192"/>
        <v>Inactive</v>
      </c>
      <c r="X709" s="44"/>
    </row>
    <row r="710" spans="1:24" ht="15" hidden="1" customHeight="1" x14ac:dyDescent="0.25">
      <c r="A710" s="42" t="e">
        <v>#VALUE!</v>
      </c>
      <c r="B710" s="43" t="s">
        <v>34</v>
      </c>
      <c r="C710" s="43" t="s">
        <v>35</v>
      </c>
      <c r="D710" s="142"/>
      <c r="E710" s="44">
        <f t="shared" si="193"/>
        <v>0</v>
      </c>
      <c r="F710" s="44">
        <f>SUMIFS(ProductionLines!$H:$H,ProductionLines!$C:$C,'Daily Pork Products Stocks'!$B710,ProductionLines!$K:$K,'Daily Pork Products Stocks'!$A710,ProductionLines!$E:$E,"&lt;&gt;Intake")</f>
        <v>0</v>
      </c>
      <c r="G710" s="57"/>
      <c r="H710" s="44">
        <f>SUMIFS(ProductionLines!$H:$H,ProductionLines!$C:$C,'Daily Pork Products Stocks'!$B710,ProductionLines!$K:$K,'Daily Pork Products Stocks'!$A710,ProductionLines!$E:$E,"Intake")</f>
        <v>0</v>
      </c>
      <c r="I710" s="148"/>
      <c r="J710" s="148"/>
      <c r="K710" s="148"/>
      <c r="L710" s="152"/>
      <c r="M710" s="44">
        <f>SUMIFS(TransfersEntries!$F:$F,TransfersEntries!$B:$B,$B710,TransfersEntries!$L:$L,"&gt;="&amp;'Daily Pork Products Stocks'!A710+0.25,TransfersEntries!$L:$L,"&lt;="&amp;'Daily Pork Products Stocks'!A710+1.25,TransfersEntries!$D:$D,"2055")</f>
        <v>0</v>
      </c>
      <c r="N710" s="44">
        <f>SUMIFS(TransfersEntries!$F:$F,TransfersEntries!$B:$B,INDEX(ItemTable!$A:$A,MATCH('Daily Pork Products Stocks'!B710,ItemTable!$B:$B,0)),TransfersEntries!$L:$L,"&gt;="&amp;'Daily Pork Products Stocks'!A710+0.25,TransfersEntries!$L:$L,"&lt;="&amp;'Daily Pork Products Stocks'!A710+1.25,TransfersEntries!$D:$D,"3535")</f>
        <v>0</v>
      </c>
      <c r="O710" s="44">
        <f>SUMIFS(TransfersEntries!$F:$F,TransfersEntries!$B:$B,INDEX(ItemTable!$A:$A,MATCH('Daily Pork Products Stocks'!B710,ItemTable!$B:$B,0)),TransfersEntries!$L:$L,"&gt;="&amp;'Daily Pork Products Stocks'!A710+0.25,TransfersEntries!$L:$L,"&lt;="&amp;'Daily Pork Products Stocks'!A710+1.25,TransfersEntries!$D:$D,"3600")</f>
        <v>0</v>
      </c>
      <c r="P710" s="44">
        <f t="shared" si="194"/>
        <v>0</v>
      </c>
      <c r="Q710" s="44">
        <f t="shared" si="195"/>
        <v>0</v>
      </c>
      <c r="R710" s="148"/>
      <c r="S710" s="148"/>
      <c r="T710" s="44">
        <f t="shared" si="196"/>
        <v>0</v>
      </c>
      <c r="U710" s="44">
        <f t="shared" si="197"/>
        <v>0</v>
      </c>
      <c r="V710" s="44">
        <f t="shared" si="198"/>
        <v>0</v>
      </c>
      <c r="W710" s="51" t="str">
        <f t="shared" si="192"/>
        <v>Inactive</v>
      </c>
      <c r="X710" s="44"/>
    </row>
    <row r="711" spans="1:24" ht="15" hidden="1" customHeight="1" x14ac:dyDescent="0.25">
      <c r="A711" s="42" t="e">
        <v>#VALUE!</v>
      </c>
      <c r="B711" s="43" t="s">
        <v>38</v>
      </c>
      <c r="C711" s="43" t="s">
        <v>39</v>
      </c>
      <c r="D711" s="142"/>
      <c r="E711" s="44">
        <f t="shared" si="193"/>
        <v>0</v>
      </c>
      <c r="F711" s="44">
        <f>SUMIFS(ProductionLines!$H:$H,ProductionLines!$C:$C,'Daily Pork Products Stocks'!$B711,ProductionLines!$K:$K,'Daily Pork Products Stocks'!$A711,ProductionLines!$E:$E,"&lt;&gt;Intake")</f>
        <v>0</v>
      </c>
      <c r="G711" s="57"/>
      <c r="H711" s="44">
        <f>SUMIFS(ProductionLines!$H:$H,ProductionLines!$C:$C,'Daily Pork Products Stocks'!$B711,ProductionLines!$K:$K,'Daily Pork Products Stocks'!$A711,ProductionLines!$E:$E,"Intake")</f>
        <v>0</v>
      </c>
      <c r="I711" s="148"/>
      <c r="J711" s="148"/>
      <c r="K711" s="148"/>
      <c r="L711" s="152"/>
      <c r="M711" s="44">
        <f>SUMIFS(TransfersEntries!$F:$F,TransfersEntries!$B:$B,$B711,TransfersEntries!$L:$L,"&gt;="&amp;'Daily Pork Products Stocks'!A711+0.25,TransfersEntries!$L:$L,"&lt;="&amp;'Daily Pork Products Stocks'!A711+1.25,TransfersEntries!$D:$D,"2055")</f>
        <v>0</v>
      </c>
      <c r="N711" s="44">
        <f>SUMIFS(TransfersEntries!$F:$F,TransfersEntries!$B:$B,INDEX(ItemTable!$A:$A,MATCH('Daily Pork Products Stocks'!B711,ItemTable!$B:$B,0)),TransfersEntries!$L:$L,"&gt;="&amp;'Daily Pork Products Stocks'!A711+0.25,TransfersEntries!$L:$L,"&lt;="&amp;'Daily Pork Products Stocks'!A711+1.25,TransfersEntries!$D:$D,"3535")</f>
        <v>0</v>
      </c>
      <c r="O711" s="44">
        <f>SUMIFS(TransfersEntries!$F:$F,TransfersEntries!$B:$B,INDEX(ItemTable!$A:$A,MATCH('Daily Pork Products Stocks'!B711,ItemTable!$B:$B,0)),TransfersEntries!$L:$L,"&gt;="&amp;'Daily Pork Products Stocks'!A711+0.25,TransfersEntries!$L:$L,"&lt;="&amp;'Daily Pork Products Stocks'!A711+1.25,TransfersEntries!$D:$D,"3600")</f>
        <v>0</v>
      </c>
      <c r="P711" s="44">
        <f t="shared" si="194"/>
        <v>0</v>
      </c>
      <c r="Q711" s="44">
        <f t="shared" si="195"/>
        <v>0</v>
      </c>
      <c r="R711" s="148"/>
      <c r="S711" s="148"/>
      <c r="T711" s="44">
        <f t="shared" si="196"/>
        <v>0</v>
      </c>
      <c r="U711" s="44">
        <f t="shared" si="197"/>
        <v>0</v>
      </c>
      <c r="V711" s="44">
        <f t="shared" si="198"/>
        <v>0</v>
      </c>
      <c r="W711" s="51" t="str">
        <f t="shared" si="192"/>
        <v>Inactive</v>
      </c>
      <c r="X711" s="44"/>
    </row>
    <row r="712" spans="1:24" ht="15" hidden="1" customHeight="1" x14ac:dyDescent="0.25">
      <c r="A712" s="42" t="e">
        <v>#VALUE!</v>
      </c>
      <c r="B712" s="43" t="s">
        <v>40</v>
      </c>
      <c r="C712" s="43" t="s">
        <v>41</v>
      </c>
      <c r="D712" s="142"/>
      <c r="E712" s="44">
        <f t="shared" si="193"/>
        <v>0</v>
      </c>
      <c r="F712" s="44">
        <f>SUMIFS(ProductionLines!$H:$H,ProductionLines!$C:$C,'Daily Pork Products Stocks'!$B712,ProductionLines!$K:$K,'Daily Pork Products Stocks'!$A712,ProductionLines!$E:$E,"&lt;&gt;Intake")</f>
        <v>0</v>
      </c>
      <c r="G712" s="57"/>
      <c r="H712" s="44">
        <f>SUMIFS(ProductionLines!$H:$H,ProductionLines!$C:$C,'Daily Pork Products Stocks'!$B712,ProductionLines!$K:$K,'Daily Pork Products Stocks'!$A712,ProductionLines!$E:$E,"Intake")</f>
        <v>0</v>
      </c>
      <c r="I712" s="148"/>
      <c r="J712" s="148"/>
      <c r="K712" s="148"/>
      <c r="L712" s="152"/>
      <c r="M712" s="44">
        <f>SUMIFS(TransfersEntries!$F:$F,TransfersEntries!$B:$B,$B712,TransfersEntries!$L:$L,"&gt;="&amp;'Daily Pork Products Stocks'!A712+0.25,TransfersEntries!$L:$L,"&lt;="&amp;'Daily Pork Products Stocks'!A712+1.25,TransfersEntries!$D:$D,"2055")</f>
        <v>0</v>
      </c>
      <c r="N712" s="44">
        <f>SUMIFS(TransfersEntries!$F:$F,TransfersEntries!$B:$B,INDEX(ItemTable!$A:$A,MATCH('Daily Pork Products Stocks'!B712,ItemTable!$B:$B,0)),TransfersEntries!$L:$L,"&gt;="&amp;'Daily Pork Products Stocks'!A712+0.25,TransfersEntries!$L:$L,"&lt;="&amp;'Daily Pork Products Stocks'!A712+1.25,TransfersEntries!$D:$D,"3535")</f>
        <v>0</v>
      </c>
      <c r="O712" s="44">
        <f>SUMIFS(TransfersEntries!$F:$F,TransfersEntries!$B:$B,INDEX(ItemTable!$A:$A,MATCH('Daily Pork Products Stocks'!B712,ItemTable!$B:$B,0)),TransfersEntries!$L:$L,"&gt;="&amp;'Daily Pork Products Stocks'!A712+0.25,TransfersEntries!$L:$L,"&lt;="&amp;'Daily Pork Products Stocks'!A712+1.25,TransfersEntries!$D:$D,"3600")</f>
        <v>0</v>
      </c>
      <c r="P712" s="44">
        <f t="shared" si="194"/>
        <v>0</v>
      </c>
      <c r="Q712" s="44">
        <f t="shared" si="195"/>
        <v>0</v>
      </c>
      <c r="R712" s="148"/>
      <c r="S712" s="148"/>
      <c r="T712" s="44">
        <f t="shared" si="196"/>
        <v>0</v>
      </c>
      <c r="U712" s="44">
        <f t="shared" si="197"/>
        <v>0</v>
      </c>
      <c r="V712" s="44">
        <f t="shared" si="198"/>
        <v>0</v>
      </c>
      <c r="W712" s="51" t="str">
        <f t="shared" si="192"/>
        <v>Inactive</v>
      </c>
      <c r="X712" s="44"/>
    </row>
    <row r="713" spans="1:24" ht="15" hidden="1" customHeight="1" x14ac:dyDescent="0.25">
      <c r="A713" s="42" t="e">
        <v>#VALUE!</v>
      </c>
      <c r="B713" s="43" t="s">
        <v>42</v>
      </c>
      <c r="C713" s="43" t="s">
        <v>43</v>
      </c>
      <c r="D713" s="142"/>
      <c r="E713" s="44">
        <f t="shared" si="193"/>
        <v>0</v>
      </c>
      <c r="F713" s="44">
        <f>SUMIFS(ProductionLines!$H:$H,ProductionLines!$C:$C,'Daily Pork Products Stocks'!$B713,ProductionLines!$K:$K,'Daily Pork Products Stocks'!$A713,ProductionLines!$E:$E,"&lt;&gt;Intake")</f>
        <v>0</v>
      </c>
      <c r="G713" s="57"/>
      <c r="H713" s="44">
        <f>SUMIFS(ProductionLines!$H:$H,ProductionLines!$C:$C,'Daily Pork Products Stocks'!$B713,ProductionLines!$K:$K,'Daily Pork Products Stocks'!$A713,ProductionLines!$E:$E,"Intake")</f>
        <v>0</v>
      </c>
      <c r="I713" s="148"/>
      <c r="J713" s="148"/>
      <c r="K713" s="148"/>
      <c r="L713" s="152"/>
      <c r="M713" s="44">
        <f>SUMIFS(TransfersEntries!$F:$F,TransfersEntries!$B:$B,$B713,TransfersEntries!$L:$L,"&gt;="&amp;'Daily Pork Products Stocks'!A713+0.25,TransfersEntries!$L:$L,"&lt;="&amp;'Daily Pork Products Stocks'!A713+1.25,TransfersEntries!$D:$D,"2055")</f>
        <v>0</v>
      </c>
      <c r="N713" s="44">
        <f>SUMIFS(TransfersEntries!$F:$F,TransfersEntries!$B:$B,INDEX(ItemTable!$A:$A,MATCH('Daily Pork Products Stocks'!B713,ItemTable!$B:$B,0)),TransfersEntries!$L:$L,"&gt;="&amp;'Daily Pork Products Stocks'!A713+0.25,TransfersEntries!$L:$L,"&lt;="&amp;'Daily Pork Products Stocks'!A713+1.25,TransfersEntries!$D:$D,"3535")</f>
        <v>0</v>
      </c>
      <c r="O713" s="44">
        <f>SUMIFS(TransfersEntries!$F:$F,TransfersEntries!$B:$B,INDEX(ItemTable!$A:$A,MATCH('Daily Pork Products Stocks'!B713,ItemTable!$B:$B,0)),TransfersEntries!$L:$L,"&gt;="&amp;'Daily Pork Products Stocks'!A713+0.25,TransfersEntries!$L:$L,"&lt;="&amp;'Daily Pork Products Stocks'!A713+1.25,TransfersEntries!$D:$D,"3600")</f>
        <v>0</v>
      </c>
      <c r="P713" s="44">
        <f t="shared" si="194"/>
        <v>0</v>
      </c>
      <c r="Q713" s="44">
        <f t="shared" si="195"/>
        <v>0</v>
      </c>
      <c r="R713" s="148"/>
      <c r="S713" s="148"/>
      <c r="T713" s="44">
        <f t="shared" si="196"/>
        <v>0</v>
      </c>
      <c r="U713" s="44">
        <f t="shared" si="197"/>
        <v>0</v>
      </c>
      <c r="V713" s="44">
        <f t="shared" si="198"/>
        <v>0</v>
      </c>
      <c r="W713" s="51" t="str">
        <f t="shared" si="192"/>
        <v>Inactive</v>
      </c>
      <c r="X713" s="44"/>
    </row>
    <row r="714" spans="1:24" ht="15" hidden="1" customHeight="1" x14ac:dyDescent="0.25">
      <c r="A714" s="42" t="e">
        <v>#VALUE!</v>
      </c>
      <c r="B714" s="47" t="s">
        <v>55</v>
      </c>
      <c r="C714" s="47" t="s">
        <v>56</v>
      </c>
      <c r="D714" s="142"/>
      <c r="E714" s="44">
        <f>D714</f>
        <v>0</v>
      </c>
      <c r="F714" s="44">
        <f>SUMIFS(ProductionLines!$H:$H,ProductionLines!$C:$C,'Daily Pork Products Stocks'!$B714,ProductionLines!$K:$K,'Daily Pork Products Stocks'!$A714,ProductionLines!$E:$E,"&lt;&gt;Intake")</f>
        <v>0</v>
      </c>
      <c r="G714" s="57"/>
      <c r="H714" s="44">
        <f>SUMIFS(ProductionLines!$H:$H,ProductionLines!$C:$C,'Daily Pork Products Stocks'!$B714,ProductionLines!$K:$K,'Daily Pork Products Stocks'!$A714,ProductionLines!$E:$E,"Intake")</f>
        <v>0</v>
      </c>
      <c r="I714" s="148"/>
      <c r="J714" s="148"/>
      <c r="K714" s="148"/>
      <c r="L714" s="152"/>
      <c r="M714" s="44">
        <f>SUMIFS(TransfersEntries!$F:$F,TransfersEntries!$B:$B,$B714,TransfersEntries!$L:$L,"&gt;="&amp;'Daily Pork Products Stocks'!A714+0.25,TransfersEntries!$L:$L,"&lt;="&amp;'Daily Pork Products Stocks'!A714+1.25,TransfersEntries!$D:$D,"2055")</f>
        <v>0</v>
      </c>
      <c r="N714" s="44">
        <f>SUMIFS(TransfersEntries!$F:$F,TransfersEntries!$B:$B,INDEX(ItemTable!$A:$A,MATCH('Daily Pork Products Stocks'!B714,ItemTable!$B:$B,0)),TransfersEntries!$L:$L,"&gt;="&amp;'Daily Pork Products Stocks'!A714+0.25,TransfersEntries!$L:$L,"&lt;="&amp;'Daily Pork Products Stocks'!A714+1.25,TransfersEntries!$D:$D,"3535")</f>
        <v>0</v>
      </c>
      <c r="O714" s="44">
        <f>SUMIFS(TransfersEntries!$F:$F,TransfersEntries!$B:$B,INDEX(ItemTable!$A:$A,MATCH('Daily Pork Products Stocks'!B714,ItemTable!$B:$B,0)),TransfersEntries!$L:$L,"&gt;="&amp;'Daily Pork Products Stocks'!A714+0.25,TransfersEntries!$L:$L,"&lt;="&amp;'Daily Pork Products Stocks'!A714+1.25,TransfersEntries!$D:$D,"3600")</f>
        <v>0</v>
      </c>
      <c r="P714" s="44">
        <f>D714+F714+G714-SUM(H714:O714)</f>
        <v>0</v>
      </c>
      <c r="Q714" s="44">
        <f>E714+F714+G714-SUM(H714:O714)</f>
        <v>0</v>
      </c>
      <c r="R714" s="148"/>
      <c r="S714" s="148"/>
      <c r="T714" s="44">
        <f>R714+S714</f>
        <v>0</v>
      </c>
      <c r="U714" s="44">
        <f>T714-P714</f>
        <v>0</v>
      </c>
      <c r="V714" s="44">
        <f>T714-Q714</f>
        <v>0</v>
      </c>
      <c r="W714" s="51" t="str">
        <f>IF(SUM(ABS(D714),ABS(E714),ABS(F714),ABS(G714),ABS(H714),ABS(I714),ABS(J714),ABS(K714),ABS(L714),ABS(M714),ABS(N714),ABS(O714),ABS(P714),ABS(Q714),ABS(R714),ABS(S714),ABS(T714))=0,"Inactive","Active")</f>
        <v>Inactive</v>
      </c>
      <c r="X714" s="44"/>
    </row>
    <row r="715" spans="1:24" ht="15" hidden="1" customHeight="1" x14ac:dyDescent="0.25">
      <c r="A715" s="42" t="e">
        <v>#VALUE!</v>
      </c>
      <c r="B715" s="43" t="s">
        <v>78</v>
      </c>
      <c r="C715" s="43" t="s">
        <v>79</v>
      </c>
      <c r="D715" s="142"/>
      <c r="E715" s="44">
        <f t="shared" ref="E715:E718" si="199">D715</f>
        <v>0</v>
      </c>
      <c r="F715" s="44">
        <f>SUMIFS(ProductionLines!$H:$H,ProductionLines!$C:$C,'Daily Pork Products Stocks'!$B715,ProductionLines!$K:$K,'Daily Pork Products Stocks'!$A715,ProductionLines!$E:$E,"&lt;&gt;Intake")</f>
        <v>0</v>
      </c>
      <c r="G715" s="57"/>
      <c r="H715" s="44">
        <f>SUMIFS(ProductionLines!$H:$H,ProductionLines!$C:$C,'Daily Pork Products Stocks'!$B715,ProductionLines!$K:$K,'Daily Pork Products Stocks'!$A715,ProductionLines!$E:$E,"Intake")</f>
        <v>0</v>
      </c>
      <c r="I715" s="148"/>
      <c r="J715" s="148"/>
      <c r="K715" s="148"/>
      <c r="L715" s="152"/>
      <c r="M715" s="44">
        <f>SUMIFS(TransfersEntries!$F:$F,TransfersEntries!$B:$B,$B715,TransfersEntries!$L:$L,"&gt;="&amp;'Daily Pork Products Stocks'!A715+0.25,TransfersEntries!$L:$L,"&lt;="&amp;'Daily Pork Products Stocks'!A715+1.25,TransfersEntries!$D:$D,"2055")</f>
        <v>0</v>
      </c>
      <c r="N715" s="44">
        <f>SUMIFS(TransfersEntries!$F:$F,TransfersEntries!$B:$B,INDEX(ItemTable!$A:$A,MATCH('Daily Pork Products Stocks'!B715,ItemTable!$B:$B,0)),TransfersEntries!$L:$L,"&gt;="&amp;'Daily Pork Products Stocks'!A715+0.25,TransfersEntries!$L:$L,"&lt;="&amp;'Daily Pork Products Stocks'!A715+1.25,TransfersEntries!$D:$D,"3535")</f>
        <v>0</v>
      </c>
      <c r="O715" s="44">
        <f>SUMIFS(TransfersEntries!$F:$F,TransfersEntries!$B:$B,INDEX(ItemTable!$A:$A,MATCH('Daily Pork Products Stocks'!B715,ItemTable!$B:$B,0)),TransfersEntries!$L:$L,"&gt;="&amp;'Daily Pork Products Stocks'!A715+0.25,TransfersEntries!$L:$L,"&lt;="&amp;'Daily Pork Products Stocks'!A715+1.25,TransfersEntries!$D:$D,"3600")</f>
        <v>0</v>
      </c>
      <c r="P715" s="44">
        <f t="shared" ref="P715:P718" si="200">D715+F715+G715-SUM(H715:O715)</f>
        <v>0</v>
      </c>
      <c r="Q715" s="44">
        <f t="shared" ref="Q715:Q718" si="201">E715+F715+G715-SUM(H715:O715)</f>
        <v>0</v>
      </c>
      <c r="R715" s="148"/>
      <c r="S715" s="148"/>
      <c r="T715" s="44">
        <f t="shared" ref="T715:T718" si="202">R715+S715</f>
        <v>0</v>
      </c>
      <c r="U715" s="44">
        <f t="shared" ref="U715:U718" si="203">T715-P715</f>
        <v>0</v>
      </c>
      <c r="V715" s="44">
        <f t="shared" ref="V715:V718" si="204">T715-Q715</f>
        <v>0</v>
      </c>
      <c r="W715" s="51" t="str">
        <f t="shared" ref="W715:W718" si="205">IF(SUM(ABS(D715),ABS(E715),ABS(F715),ABS(G715),ABS(H715),ABS(I715),ABS(J715),ABS(K715),ABS(L715),ABS(M715),ABS(N715),ABS(O715),ABS(P715),ABS(Q715),ABS(R715),ABS(S715),ABS(T715))=0,"Inactive","Active")</f>
        <v>Inactive</v>
      </c>
      <c r="X715" s="44"/>
    </row>
    <row r="716" spans="1:24" ht="15" hidden="1" customHeight="1" x14ac:dyDescent="0.25">
      <c r="A716" s="42" t="e">
        <v>#VALUE!</v>
      </c>
      <c r="B716" s="45" t="s">
        <v>114</v>
      </c>
      <c r="C716" s="45" t="s">
        <v>115</v>
      </c>
      <c r="D716" s="142"/>
      <c r="E716" s="44">
        <f t="shared" si="199"/>
        <v>0</v>
      </c>
      <c r="F716" s="44">
        <f>SUMIFS(ProductionLines!$H:$H,ProductionLines!$C:$C,'Daily Pork Products Stocks'!$B716,ProductionLines!$K:$K,'Daily Pork Products Stocks'!$A716,ProductionLines!$E:$E,"&lt;&gt;Intake")</f>
        <v>0</v>
      </c>
      <c r="G716" s="57"/>
      <c r="H716" s="44">
        <f>SUMIFS(ProductionLines!$H:$H,ProductionLines!$C:$C,'Daily Pork Products Stocks'!$B716,ProductionLines!$K:$K,'Daily Pork Products Stocks'!$A716,ProductionLines!$E:$E,"Intake")</f>
        <v>0</v>
      </c>
      <c r="I716" s="148"/>
      <c r="J716" s="148"/>
      <c r="K716" s="148"/>
      <c r="L716" s="152"/>
      <c r="M716" s="44">
        <f>SUMIFS(TransfersEntries!$F:$F,TransfersEntries!$B:$B,$B716,TransfersEntries!$L:$L,"&gt;="&amp;'Daily Pork Products Stocks'!A716+0.25,TransfersEntries!$L:$L,"&lt;="&amp;'Daily Pork Products Stocks'!A716+1.25,TransfersEntries!$D:$D,"2055")</f>
        <v>0</v>
      </c>
      <c r="N716" s="44">
        <f>SUMIFS(TransfersEntries!$F:$F,TransfersEntries!$B:$B,INDEX(ItemTable!$A:$A,MATCH('Daily Pork Products Stocks'!B716,ItemTable!$B:$B,0)),TransfersEntries!$L:$L,"&gt;="&amp;'Daily Pork Products Stocks'!A716+0.25,TransfersEntries!$L:$L,"&lt;="&amp;'Daily Pork Products Stocks'!A716+1.25,TransfersEntries!$D:$D,"3535")</f>
        <v>0</v>
      </c>
      <c r="O716" s="44">
        <f>SUMIFS(TransfersEntries!$F:$F,TransfersEntries!$B:$B,INDEX(ItemTable!$A:$A,MATCH('Daily Pork Products Stocks'!B716,ItemTable!$B:$B,0)),TransfersEntries!$L:$L,"&gt;="&amp;'Daily Pork Products Stocks'!A716+0.25,TransfersEntries!$L:$L,"&lt;="&amp;'Daily Pork Products Stocks'!A716+1.25,TransfersEntries!$D:$D,"3600")</f>
        <v>0</v>
      </c>
      <c r="P716" s="44">
        <f t="shared" si="200"/>
        <v>0</v>
      </c>
      <c r="Q716" s="44">
        <f t="shared" si="201"/>
        <v>0</v>
      </c>
      <c r="R716" s="148"/>
      <c r="S716" s="148"/>
      <c r="T716" s="44">
        <f t="shared" si="202"/>
        <v>0</v>
      </c>
      <c r="U716" s="44">
        <f t="shared" si="203"/>
        <v>0</v>
      </c>
      <c r="V716" s="44">
        <f t="shared" si="204"/>
        <v>0</v>
      </c>
      <c r="W716" s="51" t="str">
        <f t="shared" si="205"/>
        <v>Inactive</v>
      </c>
      <c r="X716" s="44"/>
    </row>
    <row r="717" spans="1:24" ht="15" hidden="1" customHeight="1" x14ac:dyDescent="0.25">
      <c r="A717" s="42" t="e">
        <v>#VALUE!</v>
      </c>
      <c r="B717" s="45" t="s">
        <v>82</v>
      </c>
      <c r="C717" s="45" t="s">
        <v>83</v>
      </c>
      <c r="D717" s="142"/>
      <c r="E717" s="44">
        <f t="shared" si="199"/>
        <v>0</v>
      </c>
      <c r="F717" s="44">
        <f>SUMIFS(ProductionLines!$H:$H,ProductionLines!$C:$C,'Daily Pork Products Stocks'!$B717,ProductionLines!$K:$K,'Daily Pork Products Stocks'!$A717,ProductionLines!$E:$E,"&lt;&gt;Intake")</f>
        <v>0</v>
      </c>
      <c r="G717" s="57"/>
      <c r="H717" s="44">
        <f>SUMIFS(ProductionLines!$H:$H,ProductionLines!$C:$C,'Daily Pork Products Stocks'!$B717,ProductionLines!$K:$K,'Daily Pork Products Stocks'!$A717,ProductionLines!$E:$E,"Intake")</f>
        <v>0</v>
      </c>
      <c r="I717" s="148"/>
      <c r="J717" s="148"/>
      <c r="K717" s="148"/>
      <c r="L717" s="152"/>
      <c r="M717" s="44">
        <f>SUMIFS(TransfersEntries!$F:$F,TransfersEntries!$B:$B,$B717,TransfersEntries!$L:$L,"&gt;="&amp;'Daily Pork Products Stocks'!A717+0.25,TransfersEntries!$L:$L,"&lt;="&amp;'Daily Pork Products Stocks'!A717+1.25,TransfersEntries!$D:$D,"2055")</f>
        <v>0</v>
      </c>
      <c r="N717" s="44">
        <f>SUMIFS(TransfersEntries!$F:$F,TransfersEntries!$B:$B,INDEX(ItemTable!$A:$A,MATCH('Daily Pork Products Stocks'!B717,ItemTable!$B:$B,0)),TransfersEntries!$L:$L,"&gt;="&amp;'Daily Pork Products Stocks'!A717+0.25,TransfersEntries!$L:$L,"&lt;="&amp;'Daily Pork Products Stocks'!A717+1.25,TransfersEntries!$D:$D,"3535")</f>
        <v>0</v>
      </c>
      <c r="O717" s="44">
        <f>SUMIFS(TransfersEntries!$F:$F,TransfersEntries!$B:$B,INDEX(ItemTable!$A:$A,MATCH('Daily Pork Products Stocks'!B717,ItemTable!$B:$B,0)),TransfersEntries!$L:$L,"&gt;="&amp;'Daily Pork Products Stocks'!A717+0.25,TransfersEntries!$L:$L,"&lt;="&amp;'Daily Pork Products Stocks'!A717+1.25,TransfersEntries!$D:$D,"3600")</f>
        <v>0</v>
      </c>
      <c r="P717" s="44">
        <f t="shared" si="200"/>
        <v>0</v>
      </c>
      <c r="Q717" s="44">
        <f t="shared" si="201"/>
        <v>0</v>
      </c>
      <c r="R717" s="148"/>
      <c r="S717" s="148"/>
      <c r="T717" s="44">
        <f t="shared" si="202"/>
        <v>0</v>
      </c>
      <c r="U717" s="44">
        <f t="shared" si="203"/>
        <v>0</v>
      </c>
      <c r="V717" s="44">
        <f t="shared" si="204"/>
        <v>0</v>
      </c>
      <c r="W717" s="51" t="str">
        <f t="shared" si="205"/>
        <v>Inactive</v>
      </c>
      <c r="X717" s="44"/>
    </row>
    <row r="718" spans="1:24" ht="15" hidden="1" customHeight="1" x14ac:dyDescent="0.25">
      <c r="A718" s="42" t="e">
        <v>#VALUE!</v>
      </c>
      <c r="B718" s="47" t="s">
        <v>53</v>
      </c>
      <c r="C718" s="47" t="s">
        <v>54</v>
      </c>
      <c r="D718" s="142"/>
      <c r="E718" s="44">
        <f t="shared" si="199"/>
        <v>0</v>
      </c>
      <c r="F718" s="44">
        <f>SUMIFS(ProductionLines!$H:$H,ProductionLines!$C:$C,'Daily Pork Products Stocks'!$B718,ProductionLines!$K:$K,'Daily Pork Products Stocks'!$A718,ProductionLines!$E:$E,"&lt;&gt;Intake")</f>
        <v>0</v>
      </c>
      <c r="G718" s="57"/>
      <c r="H718" s="44">
        <f>SUMIFS(ProductionLines!$H:$H,ProductionLines!$C:$C,'Daily Pork Products Stocks'!$B718,ProductionLines!$K:$K,'Daily Pork Products Stocks'!$A718,ProductionLines!$E:$E,"Intake")</f>
        <v>0</v>
      </c>
      <c r="I718" s="148"/>
      <c r="J718" s="148"/>
      <c r="K718" s="148"/>
      <c r="L718" s="152"/>
      <c r="M718" s="44">
        <f>SUMIFS(TransfersEntries!$F:$F,TransfersEntries!$B:$B,$B718,TransfersEntries!$L:$L,"&gt;="&amp;'Daily Pork Products Stocks'!A718+0.25,TransfersEntries!$L:$L,"&lt;="&amp;'Daily Pork Products Stocks'!A718+1.25,TransfersEntries!$D:$D,"2055")</f>
        <v>0</v>
      </c>
      <c r="N718" s="44">
        <f>SUMIFS(TransfersEntries!$F:$F,TransfersEntries!$B:$B,INDEX(ItemTable!$A:$A,MATCH('Daily Pork Products Stocks'!B718,ItemTable!$B:$B,0)),TransfersEntries!$L:$L,"&gt;="&amp;'Daily Pork Products Stocks'!A718+0.25,TransfersEntries!$L:$L,"&lt;="&amp;'Daily Pork Products Stocks'!A718+1.25,TransfersEntries!$D:$D,"3535")</f>
        <v>0</v>
      </c>
      <c r="O718" s="44">
        <f>SUMIFS(TransfersEntries!$F:$F,TransfersEntries!$B:$B,INDEX(ItemTable!$A:$A,MATCH('Daily Pork Products Stocks'!B718,ItemTable!$B:$B,0)),TransfersEntries!$L:$L,"&gt;="&amp;'Daily Pork Products Stocks'!A718+0.25,TransfersEntries!$L:$L,"&lt;="&amp;'Daily Pork Products Stocks'!A718+1.25,TransfersEntries!$D:$D,"3600")</f>
        <v>0</v>
      </c>
      <c r="P718" s="44">
        <f t="shared" si="200"/>
        <v>0</v>
      </c>
      <c r="Q718" s="44">
        <f t="shared" si="201"/>
        <v>0</v>
      </c>
      <c r="R718" s="148"/>
      <c r="S718" s="148"/>
      <c r="T718" s="44">
        <f t="shared" si="202"/>
        <v>0</v>
      </c>
      <c r="U718" s="44">
        <f t="shared" si="203"/>
        <v>0</v>
      </c>
      <c r="V718" s="44">
        <f t="shared" si="204"/>
        <v>0</v>
      </c>
      <c r="W718" s="51" t="str">
        <f t="shared" si="205"/>
        <v>Inactive</v>
      </c>
      <c r="X718" s="44"/>
    </row>
    <row r="719" spans="1:24" ht="15" hidden="1" customHeight="1" x14ac:dyDescent="0.25">
      <c r="A719" s="42" t="e">
        <v>#VALUE!</v>
      </c>
      <c r="B719" s="47" t="s">
        <v>1534</v>
      </c>
      <c r="C719" s="47" t="s">
        <v>1535</v>
      </c>
      <c r="D719" s="142"/>
      <c r="E719" s="44">
        <f>D719</f>
        <v>0</v>
      </c>
      <c r="F719" s="44">
        <f>SUMIFS(ProductionLines!$H:$H,ProductionLines!$C:$C,'Daily Pork Products Stocks'!$B719,ProductionLines!$K:$K,'Daily Pork Products Stocks'!$A719,ProductionLines!$E:$E,"&lt;&gt;Intake")</f>
        <v>0</v>
      </c>
      <c r="G719" s="57"/>
      <c r="H719" s="44">
        <f>SUMIFS(ProductionLines!$H:$H,ProductionLines!$C:$C,'Daily Pork Products Stocks'!$B719,ProductionLines!$K:$K,'Daily Pork Products Stocks'!$A719,ProductionLines!$E:$E,"Intake")</f>
        <v>0</v>
      </c>
      <c r="I719" s="148"/>
      <c r="J719" s="148"/>
      <c r="K719" s="148"/>
      <c r="L719" s="152"/>
      <c r="M719" s="44">
        <f>SUMIFS(TransfersEntries!$F:$F,TransfersEntries!$B:$B,$B719,TransfersEntries!$L:$L,"&gt;="&amp;'Daily Pork Products Stocks'!A719+0.25,TransfersEntries!$L:$L,"&lt;="&amp;'Daily Pork Products Stocks'!A719+1.25,TransfersEntries!$D:$D,"2055")</f>
        <v>0</v>
      </c>
      <c r="N719" s="44">
        <f>SUMIFS(TransfersEntries!$F:$F,TransfersEntries!$B:$B,INDEX(ItemTable!$A:$A,MATCH('Daily Pork Products Stocks'!B719,ItemTable!$B:$B,0)),TransfersEntries!$L:$L,"&gt;="&amp;'Daily Pork Products Stocks'!A719+0.25,TransfersEntries!$L:$L,"&lt;="&amp;'Daily Pork Products Stocks'!A719+1.25,TransfersEntries!$D:$D,"3535")</f>
        <v>0</v>
      </c>
      <c r="O719" s="44">
        <f>SUMIFS(TransfersEntries!$F:$F,TransfersEntries!$B:$B,INDEX(ItemTable!$A:$A,MATCH('Daily Pork Products Stocks'!B719,ItemTable!$B:$B,0)),TransfersEntries!$L:$L,"&gt;="&amp;'Daily Pork Products Stocks'!A719+0.25,TransfersEntries!$L:$L,"&lt;="&amp;'Daily Pork Products Stocks'!A719+1.25,TransfersEntries!$D:$D,"3600")</f>
        <v>0</v>
      </c>
      <c r="P719" s="44">
        <f>D719+F719+G719-SUM(H719:O719)</f>
        <v>0</v>
      </c>
      <c r="Q719" s="44">
        <f>E719+F719+G719-SUM(H719:O719)</f>
        <v>0</v>
      </c>
      <c r="R719" s="148"/>
      <c r="S719" s="148"/>
      <c r="T719" s="44">
        <f>R719+S719</f>
        <v>0</v>
      </c>
      <c r="U719" s="44">
        <f>T719-P719</f>
        <v>0</v>
      </c>
      <c r="V719" s="44">
        <f>T719-Q719</f>
        <v>0</v>
      </c>
      <c r="W719" s="51" t="str">
        <f>IF(SUM(ABS(D719),ABS(E719),ABS(F719),ABS(G719),ABS(H719),ABS(I719),ABS(J719),ABS(K719),ABS(L719),ABS(M719),ABS(N719),ABS(O719),ABS(P719),ABS(Q719),ABS(R719),ABS(S719),ABS(T719))=0,"Inactive","Active")</f>
        <v>Inactive</v>
      </c>
      <c r="X719" s="44"/>
    </row>
    <row r="720" spans="1:24" ht="15" hidden="1" customHeight="1" x14ac:dyDescent="0.25">
      <c r="A720" s="42" t="e">
        <v>#VALUE!</v>
      </c>
      <c r="B720" s="45" t="s">
        <v>125</v>
      </c>
      <c r="C720" s="45" t="s">
        <v>1161</v>
      </c>
      <c r="D720" s="142"/>
      <c r="E720" s="44">
        <f t="shared" ref="E720:E767" si="206">D720</f>
        <v>0</v>
      </c>
      <c r="F720" s="44">
        <f>SUMIFS(ProductionLines!$H:$H,ProductionLines!$C:$C,'Daily Pork Products Stocks'!$B720,ProductionLines!$K:$K,'Daily Pork Products Stocks'!$A720,ProductionLines!$E:$E,"&lt;&gt;Intake")</f>
        <v>0</v>
      </c>
      <c r="G720" s="57"/>
      <c r="H720" s="44">
        <f>SUMIFS(ProductionLines!$H:$H,ProductionLines!$C:$C,'Daily Pork Products Stocks'!$B720,ProductionLines!$K:$K,'Daily Pork Products Stocks'!$A720,ProductionLines!$E:$E,"Intake")</f>
        <v>0</v>
      </c>
      <c r="I720" s="148"/>
      <c r="J720" s="148"/>
      <c r="K720" s="148"/>
      <c r="L720" s="152"/>
      <c r="M720" s="44">
        <f>SUMIFS(TransfersEntries!$F:$F,TransfersEntries!$B:$B,$B720,TransfersEntries!$L:$L,"&gt;="&amp;'Daily Pork Products Stocks'!A720+0.25,TransfersEntries!$L:$L,"&lt;="&amp;'Daily Pork Products Stocks'!A720+1.25,TransfersEntries!$D:$D,"2055")</f>
        <v>0</v>
      </c>
      <c r="N720" s="44">
        <f>SUMIFS(TransfersEntries!$F:$F,TransfersEntries!$B:$B,INDEX(ItemTable!$A:$A,MATCH('Daily Pork Products Stocks'!B720,ItemTable!$B:$B,0)),TransfersEntries!$L:$L,"&gt;="&amp;'Daily Pork Products Stocks'!A720+0.25,TransfersEntries!$L:$L,"&lt;="&amp;'Daily Pork Products Stocks'!A720+1.25,TransfersEntries!$D:$D,"3535")</f>
        <v>0</v>
      </c>
      <c r="O720" s="44">
        <f>SUMIFS(TransfersEntries!$F:$F,TransfersEntries!$B:$B,INDEX(ItemTable!$A:$A,MATCH('Daily Pork Products Stocks'!B720,ItemTable!$B:$B,0)),TransfersEntries!$L:$L,"&gt;="&amp;'Daily Pork Products Stocks'!A720+0.25,TransfersEntries!$L:$L,"&lt;="&amp;'Daily Pork Products Stocks'!A720+1.25,TransfersEntries!$D:$D,"3600")</f>
        <v>0</v>
      </c>
      <c r="P720" s="44">
        <f t="shared" ref="P720:P767" si="207">D720+F720+G720-SUM(H720:O720)</f>
        <v>0</v>
      </c>
      <c r="Q720" s="44">
        <f t="shared" ref="Q720:Q767" si="208">E720+F720+G720-SUM(H720:O720)</f>
        <v>0</v>
      </c>
      <c r="R720" s="148"/>
      <c r="S720" s="148"/>
      <c r="T720" s="44">
        <f t="shared" ref="T720:T767" si="209">R720+S720</f>
        <v>0</v>
      </c>
      <c r="U720" s="44">
        <f t="shared" ref="U720:U767" si="210">T720-P720</f>
        <v>0</v>
      </c>
      <c r="V720" s="44">
        <f t="shared" ref="V720:V767" si="211">T720-Q720</f>
        <v>0</v>
      </c>
      <c r="W720" s="51" t="str">
        <f t="shared" ref="W720:W783" si="212">IF(SUM(ABS(D720),ABS(E720),ABS(F720),ABS(G720),ABS(H720),ABS(I720),ABS(J720),ABS(K720),ABS(L720),ABS(M720),ABS(N720),ABS(O720),ABS(P720),ABS(Q720),ABS(R720),ABS(S720),ABS(T720))=0,"Inactive","Active")</f>
        <v>Inactive</v>
      </c>
      <c r="X720" s="44"/>
    </row>
    <row r="721" spans="1:24" ht="15" hidden="1" customHeight="1" x14ac:dyDescent="0.25">
      <c r="A721" s="42" t="e">
        <v>#VALUE!</v>
      </c>
      <c r="B721" s="47" t="s">
        <v>129</v>
      </c>
      <c r="C721" s="47" t="s">
        <v>1162</v>
      </c>
      <c r="D721" s="142"/>
      <c r="E721" s="44">
        <f t="shared" si="206"/>
        <v>0</v>
      </c>
      <c r="F721" s="44">
        <f>SUMIFS(ProductionLines!$H:$H,ProductionLines!$C:$C,'Daily Pork Products Stocks'!$B721,ProductionLines!$K:$K,'Daily Pork Products Stocks'!$A721,ProductionLines!$E:$E,"&lt;&gt;Intake")</f>
        <v>0</v>
      </c>
      <c r="G721" s="57"/>
      <c r="H721" s="44">
        <f>SUMIFS(ProductionLines!$H:$H,ProductionLines!$C:$C,'Daily Pork Products Stocks'!$B721,ProductionLines!$K:$K,'Daily Pork Products Stocks'!$A721,ProductionLines!$E:$E,"Intake")</f>
        <v>0</v>
      </c>
      <c r="I721" s="148"/>
      <c r="J721" s="148"/>
      <c r="K721" s="148"/>
      <c r="L721" s="152"/>
      <c r="M721" s="44">
        <f>SUMIFS(TransfersEntries!$F:$F,TransfersEntries!$B:$B,$B721,TransfersEntries!$L:$L,"&gt;="&amp;'Daily Pork Products Stocks'!A721+0.25,TransfersEntries!$L:$L,"&lt;="&amp;'Daily Pork Products Stocks'!A721+1.25,TransfersEntries!$D:$D,"2055")</f>
        <v>0</v>
      </c>
      <c r="N721" s="44">
        <f>SUMIFS(TransfersEntries!$F:$F,TransfersEntries!$B:$B,INDEX(ItemTable!$A:$A,MATCH('Daily Pork Products Stocks'!B721,ItemTable!$B:$B,0)),TransfersEntries!$L:$L,"&gt;="&amp;'Daily Pork Products Stocks'!A721+0.25,TransfersEntries!$L:$L,"&lt;="&amp;'Daily Pork Products Stocks'!A721+1.25,TransfersEntries!$D:$D,"3535")</f>
        <v>0</v>
      </c>
      <c r="O721" s="44">
        <f>SUMIFS(TransfersEntries!$F:$F,TransfersEntries!$B:$B,INDEX(ItemTable!$A:$A,MATCH('Daily Pork Products Stocks'!B721,ItemTable!$B:$B,0)),TransfersEntries!$L:$L,"&gt;="&amp;'Daily Pork Products Stocks'!A721+0.25,TransfersEntries!$L:$L,"&lt;="&amp;'Daily Pork Products Stocks'!A721+1.25,TransfersEntries!$D:$D,"3600")</f>
        <v>0</v>
      </c>
      <c r="P721" s="44">
        <f t="shared" si="207"/>
        <v>0</v>
      </c>
      <c r="Q721" s="44">
        <f t="shared" si="208"/>
        <v>0</v>
      </c>
      <c r="R721" s="148"/>
      <c r="S721" s="148"/>
      <c r="T721" s="44">
        <f t="shared" si="209"/>
        <v>0</v>
      </c>
      <c r="U721" s="44">
        <f t="shared" si="210"/>
        <v>0</v>
      </c>
      <c r="V721" s="44">
        <f t="shared" si="211"/>
        <v>0</v>
      </c>
      <c r="W721" s="51" t="str">
        <f t="shared" si="212"/>
        <v>Inactive</v>
      </c>
      <c r="X721" s="44"/>
    </row>
    <row r="722" spans="1:24" ht="15" hidden="1" customHeight="1" x14ac:dyDescent="0.25">
      <c r="A722" s="42" t="e">
        <v>#VALUE!</v>
      </c>
      <c r="B722" s="45" t="s">
        <v>82</v>
      </c>
      <c r="C722" s="45" t="s">
        <v>83</v>
      </c>
      <c r="D722" s="142"/>
      <c r="E722" s="44">
        <f t="shared" si="206"/>
        <v>0</v>
      </c>
      <c r="F722" s="44">
        <f>SUMIFS(ProductionLines!$H:$H,ProductionLines!$C:$C,'Daily Pork Products Stocks'!$B722,ProductionLines!$K:$K,'Daily Pork Products Stocks'!$A722,ProductionLines!$E:$E,"&lt;&gt;Intake")</f>
        <v>0</v>
      </c>
      <c r="G722" s="57"/>
      <c r="H722" s="44">
        <f>SUMIFS(ProductionLines!$H:$H,ProductionLines!$C:$C,'Daily Pork Products Stocks'!$B722,ProductionLines!$K:$K,'Daily Pork Products Stocks'!$A722,ProductionLines!$E:$E,"Intake")</f>
        <v>0</v>
      </c>
      <c r="I722" s="148"/>
      <c r="J722" s="148"/>
      <c r="K722" s="148"/>
      <c r="L722" s="152"/>
      <c r="M722" s="44">
        <f>SUMIFS(TransfersEntries!$F:$F,TransfersEntries!$B:$B,$B722,TransfersEntries!$L:$L,"&gt;="&amp;'Daily Pork Products Stocks'!A722+0.25,TransfersEntries!$L:$L,"&lt;="&amp;'Daily Pork Products Stocks'!A722+1.25,TransfersEntries!$D:$D,"2055")</f>
        <v>0</v>
      </c>
      <c r="N722" s="44">
        <f>SUMIFS(TransfersEntries!$F:$F,TransfersEntries!$B:$B,INDEX(ItemTable!$A:$A,MATCH('Daily Pork Products Stocks'!B722,ItemTable!$B:$B,0)),TransfersEntries!$L:$L,"&gt;="&amp;'Daily Pork Products Stocks'!A722+0.25,TransfersEntries!$L:$L,"&lt;="&amp;'Daily Pork Products Stocks'!A722+1.25,TransfersEntries!$D:$D,"3535")</f>
        <v>0</v>
      </c>
      <c r="O722" s="44">
        <f>SUMIFS(TransfersEntries!$F:$F,TransfersEntries!$B:$B,INDEX(ItemTable!$A:$A,MATCH('Daily Pork Products Stocks'!B722,ItemTable!$B:$B,0)),TransfersEntries!$L:$L,"&gt;="&amp;'Daily Pork Products Stocks'!A722+0.25,TransfersEntries!$L:$L,"&lt;="&amp;'Daily Pork Products Stocks'!A722+1.25,TransfersEntries!$D:$D,"3600")</f>
        <v>0</v>
      </c>
      <c r="P722" s="44">
        <f t="shared" si="207"/>
        <v>0</v>
      </c>
      <c r="Q722" s="44">
        <f t="shared" si="208"/>
        <v>0</v>
      </c>
      <c r="R722" s="148"/>
      <c r="S722" s="148"/>
      <c r="T722" s="44">
        <f t="shared" si="209"/>
        <v>0</v>
      </c>
      <c r="U722" s="44">
        <f t="shared" si="210"/>
        <v>0</v>
      </c>
      <c r="V722" s="44">
        <f t="shared" si="211"/>
        <v>0</v>
      </c>
      <c r="W722" s="51" t="str">
        <f t="shared" si="212"/>
        <v>Inactive</v>
      </c>
      <c r="X722" s="44"/>
    </row>
    <row r="723" spans="1:24" ht="15" hidden="1" customHeight="1" x14ac:dyDescent="0.25">
      <c r="A723" s="128" t="e">
        <v>#VALUE!</v>
      </c>
      <c r="B723" s="129"/>
      <c r="C723" s="130" t="s">
        <v>1541</v>
      </c>
      <c r="D723" s="141">
        <v>1E-3</v>
      </c>
      <c r="E723" s="134">
        <f t="shared" si="206"/>
        <v>1E-3</v>
      </c>
      <c r="F723" s="134">
        <f>SUMIFS(ProductionLines!$H:$H,ProductionLines!$C:$C,'Daily Pork Products Stocks'!$B723,ProductionLines!$K:$K,'Daily Pork Products Stocks'!$A723,ProductionLines!$E:$E,"&lt;&gt;Intake")</f>
        <v>0</v>
      </c>
      <c r="G723" s="135"/>
      <c r="H723" s="134">
        <f>SUMIFS(ProductionLines!$H:$H,ProductionLines!$C:$C,'Daily Pork Products Stocks'!$B723,ProductionLines!$K:$K,'Daily Pork Products Stocks'!$A723,ProductionLines!$E:$E,"Intake")</f>
        <v>0</v>
      </c>
      <c r="I723" s="149"/>
      <c r="J723" s="149"/>
      <c r="K723" s="149"/>
      <c r="L723" s="153"/>
      <c r="M723" s="134">
        <f>SUMIFS(TransfersEntries!$F:$F,TransfersEntries!$B:$B,$B723,TransfersEntries!$L:$L,"&gt;="&amp;'Daily Pork Products Stocks'!A723+0.25,TransfersEntries!$L:$L,"&lt;="&amp;'Daily Pork Products Stocks'!A723+1.25,TransfersEntries!$D:$D,"2055")</f>
        <v>0</v>
      </c>
      <c r="N723" s="134">
        <f>SUMIFS(TransfersEntries!$F:$F,TransfersEntries!$B:$B,INDEX(ItemTable!$A:$A,MATCH('Daily Pork Products Stocks'!B723,ItemTable!$B:$B,0)),TransfersEntries!$L:$L,"&gt;="&amp;'Daily Pork Products Stocks'!A723+0.25,TransfersEntries!$L:$L,"&lt;="&amp;'Daily Pork Products Stocks'!A723+1.25,TransfersEntries!$D:$D,"3535")</f>
        <v>0</v>
      </c>
      <c r="O723" s="134">
        <f>SUMIFS(TransfersEntries!$F:$F,TransfersEntries!$B:$B,INDEX(ItemTable!$A:$A,MATCH('Daily Pork Products Stocks'!B723,ItemTable!$B:$B,0)),TransfersEntries!$L:$L,"&gt;="&amp;'Daily Pork Products Stocks'!A723+0.25,TransfersEntries!$L:$L,"&lt;="&amp;'Daily Pork Products Stocks'!A723+1.25,TransfersEntries!$D:$D,"3600")</f>
        <v>0</v>
      </c>
      <c r="P723" s="134">
        <f t="shared" si="207"/>
        <v>1E-3</v>
      </c>
      <c r="Q723" s="134">
        <f t="shared" si="208"/>
        <v>1E-3</v>
      </c>
      <c r="R723" s="149"/>
      <c r="S723" s="149"/>
      <c r="T723" s="134">
        <f t="shared" si="209"/>
        <v>0</v>
      </c>
      <c r="U723" s="134">
        <f t="shared" si="210"/>
        <v>-1E-3</v>
      </c>
      <c r="V723" s="134">
        <f t="shared" si="211"/>
        <v>-1E-3</v>
      </c>
      <c r="W723" s="51" t="str">
        <f t="shared" si="212"/>
        <v>Active</v>
      </c>
      <c r="X723" s="134"/>
    </row>
    <row r="724" spans="1:24" ht="15" hidden="1" customHeight="1" x14ac:dyDescent="0.25">
      <c r="A724" s="126" t="e">
        <v>#VALUE!</v>
      </c>
      <c r="B724" s="127" t="s">
        <v>1542</v>
      </c>
      <c r="C724" s="127" t="s">
        <v>1543</v>
      </c>
      <c r="D724" s="143"/>
      <c r="E724" s="44">
        <f t="shared" si="206"/>
        <v>0</v>
      </c>
      <c r="F724" s="44">
        <f>SUMIFS(ProductionLines!$H:$H,ProductionLines!$C:$C,'Daily Pork Products Stocks'!$B724,ProductionLines!$K:$K,'Daily Pork Products Stocks'!$A724,ProductionLines!$E:$E,"&lt;&gt;Intake")</f>
        <v>0</v>
      </c>
      <c r="G724" s="57"/>
      <c r="H724" s="44">
        <f>SUMIFS(ProductionLines!$H:$H,ProductionLines!$C:$C,'Daily Pork Products Stocks'!$B724,ProductionLines!$K:$K,'Daily Pork Products Stocks'!$A724,ProductionLines!$E:$E,"Intake")</f>
        <v>0</v>
      </c>
      <c r="I724" s="148"/>
      <c r="J724" s="148"/>
      <c r="K724" s="148"/>
      <c r="L724" s="152"/>
      <c r="M724" s="44">
        <f>SUMIFS(TransfersEntries!$F:$F,TransfersEntries!$B:$B,$B724,TransfersEntries!$L:$L,"&gt;="&amp;'Daily Pork Products Stocks'!A724+0.25,TransfersEntries!$L:$L,"&lt;="&amp;'Daily Pork Products Stocks'!A724+1.25,TransfersEntries!$D:$D,"2055")</f>
        <v>0</v>
      </c>
      <c r="N724" s="44">
        <f>SUMIFS(TransfersEntries!$F:$F,TransfersEntries!$B:$B,INDEX(ItemTable!$A:$A,MATCH('Daily Pork Products Stocks'!B724,ItemTable!$B:$B,0)),TransfersEntries!$L:$L,"&gt;="&amp;'Daily Pork Products Stocks'!A724+0.25,TransfersEntries!$L:$L,"&lt;="&amp;'Daily Pork Products Stocks'!A724+1.25,TransfersEntries!$D:$D,"3535")</f>
        <v>0</v>
      </c>
      <c r="O724" s="44">
        <f>SUMIFS(TransfersEntries!$F:$F,TransfersEntries!$B:$B,INDEX(ItemTable!$A:$A,MATCH('Daily Pork Products Stocks'!B724,ItemTable!$B:$B,0)),TransfersEntries!$L:$L,"&gt;="&amp;'Daily Pork Products Stocks'!A724+0.25,TransfersEntries!$L:$L,"&lt;="&amp;'Daily Pork Products Stocks'!A724+1.25,TransfersEntries!$D:$D,"3600")</f>
        <v>0</v>
      </c>
      <c r="P724" s="44">
        <f t="shared" si="207"/>
        <v>0</v>
      </c>
      <c r="Q724" s="44">
        <f t="shared" si="208"/>
        <v>0</v>
      </c>
      <c r="R724" s="148"/>
      <c r="S724" s="148"/>
      <c r="T724" s="44">
        <f t="shared" si="209"/>
        <v>0</v>
      </c>
      <c r="U724" s="44">
        <f t="shared" si="210"/>
        <v>0</v>
      </c>
      <c r="V724" s="44">
        <f t="shared" si="211"/>
        <v>0</v>
      </c>
      <c r="W724" s="51" t="str">
        <f t="shared" si="212"/>
        <v>Inactive</v>
      </c>
      <c r="X724" s="44"/>
    </row>
    <row r="725" spans="1:24" ht="15" hidden="1" customHeight="1" x14ac:dyDescent="0.25">
      <c r="A725" s="124" t="e">
        <v>#VALUE!</v>
      </c>
      <c r="B725" s="125" t="s">
        <v>1544</v>
      </c>
      <c r="C725" s="125" t="s">
        <v>1545</v>
      </c>
      <c r="D725" s="142"/>
      <c r="E725" s="44">
        <f t="shared" si="206"/>
        <v>0</v>
      </c>
      <c r="F725" s="44">
        <f>SUMIFS(ProductionLines!$H:$H,ProductionLines!$C:$C,'Daily Pork Products Stocks'!$B725,ProductionLines!$K:$K,'Daily Pork Products Stocks'!$A725,ProductionLines!$E:$E,"&lt;&gt;Intake")</f>
        <v>0</v>
      </c>
      <c r="G725" s="57"/>
      <c r="H725" s="44">
        <f>SUMIFS(ProductionLines!$H:$H,ProductionLines!$C:$C,'Daily Pork Products Stocks'!$B725,ProductionLines!$K:$K,'Daily Pork Products Stocks'!$A725,ProductionLines!$E:$E,"Intake")</f>
        <v>0</v>
      </c>
      <c r="I725" s="148"/>
      <c r="J725" s="148"/>
      <c r="K725" s="148"/>
      <c r="L725" s="152"/>
      <c r="M725" s="44">
        <f>SUMIFS(TransfersEntries!$F:$F,TransfersEntries!$B:$B,$B725,TransfersEntries!$L:$L,"&gt;="&amp;'Daily Pork Products Stocks'!A725+0.25,TransfersEntries!$L:$L,"&lt;="&amp;'Daily Pork Products Stocks'!A725+1.25,TransfersEntries!$D:$D,"2055")</f>
        <v>0</v>
      </c>
      <c r="N725" s="44">
        <f>SUMIFS(TransfersEntries!$F:$F,TransfersEntries!$B:$B,INDEX(ItemTable!$A:$A,MATCH('Daily Pork Products Stocks'!B725,ItemTable!$B:$B,0)),TransfersEntries!$L:$L,"&gt;="&amp;'Daily Pork Products Stocks'!A725+0.25,TransfersEntries!$L:$L,"&lt;="&amp;'Daily Pork Products Stocks'!A725+1.25,TransfersEntries!$D:$D,"3535")</f>
        <v>0</v>
      </c>
      <c r="O725" s="44">
        <f>SUMIFS(TransfersEntries!$F:$F,TransfersEntries!$B:$B,INDEX(ItemTable!$A:$A,MATCH('Daily Pork Products Stocks'!B725,ItemTable!$B:$B,0)),TransfersEntries!$L:$L,"&gt;="&amp;'Daily Pork Products Stocks'!A725+0.25,TransfersEntries!$L:$L,"&lt;="&amp;'Daily Pork Products Stocks'!A725+1.25,TransfersEntries!$D:$D,"3600")</f>
        <v>0</v>
      </c>
      <c r="P725" s="44">
        <f t="shared" si="207"/>
        <v>0</v>
      </c>
      <c r="Q725" s="44">
        <f t="shared" si="208"/>
        <v>0</v>
      </c>
      <c r="R725" s="148"/>
      <c r="S725" s="148"/>
      <c r="T725" s="44">
        <f t="shared" si="209"/>
        <v>0</v>
      </c>
      <c r="U725" s="44">
        <f t="shared" si="210"/>
        <v>0</v>
      </c>
      <c r="V725" s="44">
        <f t="shared" si="211"/>
        <v>0</v>
      </c>
      <c r="W725" s="51" t="str">
        <f t="shared" si="212"/>
        <v>Inactive</v>
      </c>
      <c r="X725" s="44"/>
    </row>
    <row r="726" spans="1:24" ht="15" hidden="1" customHeight="1" x14ac:dyDescent="0.25">
      <c r="A726" s="124" t="e">
        <v>#VALUE!</v>
      </c>
      <c r="B726" s="125" t="s">
        <v>1546</v>
      </c>
      <c r="C726" s="125" t="s">
        <v>1547</v>
      </c>
      <c r="D726" s="142"/>
      <c r="E726" s="44">
        <f t="shared" si="206"/>
        <v>0</v>
      </c>
      <c r="F726" s="44">
        <f>SUMIFS(ProductionLines!$H:$H,ProductionLines!$C:$C,'Daily Pork Products Stocks'!$B726,ProductionLines!$K:$K,'Daily Pork Products Stocks'!$A726,ProductionLines!$E:$E,"&lt;&gt;Intake")</f>
        <v>0</v>
      </c>
      <c r="G726" s="57"/>
      <c r="H726" s="44">
        <f>SUMIFS(ProductionLines!$H:$H,ProductionLines!$C:$C,'Daily Pork Products Stocks'!$B726,ProductionLines!$K:$K,'Daily Pork Products Stocks'!$A726,ProductionLines!$E:$E,"Intake")</f>
        <v>0</v>
      </c>
      <c r="I726" s="148"/>
      <c r="J726" s="148"/>
      <c r="K726" s="148"/>
      <c r="L726" s="152"/>
      <c r="M726" s="44">
        <f>SUMIFS(TransfersEntries!$F:$F,TransfersEntries!$B:$B,$B726,TransfersEntries!$L:$L,"&gt;="&amp;'Daily Pork Products Stocks'!A726+0.25,TransfersEntries!$L:$L,"&lt;="&amp;'Daily Pork Products Stocks'!A726+1.25,TransfersEntries!$D:$D,"2055")</f>
        <v>0</v>
      </c>
      <c r="N726" s="44">
        <f>SUMIFS(TransfersEntries!$F:$F,TransfersEntries!$B:$B,INDEX(ItemTable!$A:$A,MATCH('Daily Pork Products Stocks'!B726,ItemTable!$B:$B,0)),TransfersEntries!$L:$L,"&gt;="&amp;'Daily Pork Products Stocks'!A726+0.25,TransfersEntries!$L:$L,"&lt;="&amp;'Daily Pork Products Stocks'!A726+1.25,TransfersEntries!$D:$D,"3535")</f>
        <v>0</v>
      </c>
      <c r="O726" s="44">
        <f>SUMIFS(TransfersEntries!$F:$F,TransfersEntries!$B:$B,INDEX(ItemTable!$A:$A,MATCH('Daily Pork Products Stocks'!B726,ItemTable!$B:$B,0)),TransfersEntries!$L:$L,"&gt;="&amp;'Daily Pork Products Stocks'!A726+0.25,TransfersEntries!$L:$L,"&lt;="&amp;'Daily Pork Products Stocks'!A726+1.25,TransfersEntries!$D:$D,"3600")</f>
        <v>0</v>
      </c>
      <c r="P726" s="44">
        <f t="shared" si="207"/>
        <v>0</v>
      </c>
      <c r="Q726" s="44">
        <f t="shared" si="208"/>
        <v>0</v>
      </c>
      <c r="R726" s="148"/>
      <c r="S726" s="148"/>
      <c r="T726" s="44">
        <f t="shared" si="209"/>
        <v>0</v>
      </c>
      <c r="U726" s="44">
        <f t="shared" si="210"/>
        <v>0</v>
      </c>
      <c r="V726" s="44">
        <f t="shared" si="211"/>
        <v>0</v>
      </c>
      <c r="W726" s="51" t="str">
        <f t="shared" si="212"/>
        <v>Inactive</v>
      </c>
      <c r="X726" s="44"/>
    </row>
    <row r="727" spans="1:24" ht="15" hidden="1" customHeight="1" x14ac:dyDescent="0.25">
      <c r="A727" s="124" t="e">
        <v>#VALUE!</v>
      </c>
      <c r="B727" s="125" t="s">
        <v>1538</v>
      </c>
      <c r="C727" s="125" t="s">
        <v>1539</v>
      </c>
      <c r="D727" s="142"/>
      <c r="E727" s="44">
        <f t="shared" si="206"/>
        <v>0</v>
      </c>
      <c r="F727" s="44">
        <f>SUMIFS(ProductionLines!$H:$H,ProductionLines!$C:$C,'Daily Pork Products Stocks'!$B727,ProductionLines!$K:$K,'Daily Pork Products Stocks'!$A727,ProductionLines!$E:$E,"&lt;&gt;Intake")</f>
        <v>0</v>
      </c>
      <c r="G727" s="57"/>
      <c r="H727" s="44">
        <f>SUMIFS(ProductionLines!$H:$H,ProductionLines!$C:$C,'Daily Pork Products Stocks'!$B727,ProductionLines!$K:$K,'Daily Pork Products Stocks'!$A727,ProductionLines!$E:$E,"Intake")</f>
        <v>0</v>
      </c>
      <c r="I727" s="148"/>
      <c r="J727" s="148"/>
      <c r="K727" s="148"/>
      <c r="L727" s="152"/>
      <c r="M727" s="44">
        <f>SUMIFS(TransfersEntries!$F:$F,TransfersEntries!$B:$B,$B727,TransfersEntries!$L:$L,"&gt;="&amp;'Daily Pork Products Stocks'!A727+0.25,TransfersEntries!$L:$L,"&lt;="&amp;'Daily Pork Products Stocks'!A727+1.25,TransfersEntries!$D:$D,"2055")</f>
        <v>0</v>
      </c>
      <c r="N727" s="44">
        <f>SUMIFS(TransfersEntries!$F:$F,TransfersEntries!$B:$B,INDEX(ItemTable!$A:$A,MATCH('Daily Pork Products Stocks'!B727,ItemTable!$B:$B,0)),TransfersEntries!$L:$L,"&gt;="&amp;'Daily Pork Products Stocks'!A727+0.25,TransfersEntries!$L:$L,"&lt;="&amp;'Daily Pork Products Stocks'!A727+1.25,TransfersEntries!$D:$D,"3535")</f>
        <v>0</v>
      </c>
      <c r="O727" s="44">
        <f>SUMIFS(TransfersEntries!$F:$F,TransfersEntries!$B:$B,INDEX(ItemTable!$A:$A,MATCH('Daily Pork Products Stocks'!B727,ItemTable!$B:$B,0)),TransfersEntries!$L:$L,"&gt;="&amp;'Daily Pork Products Stocks'!A727+0.25,TransfersEntries!$L:$L,"&lt;="&amp;'Daily Pork Products Stocks'!A727+1.25,TransfersEntries!$D:$D,"3600")</f>
        <v>0</v>
      </c>
      <c r="P727" s="44">
        <f t="shared" si="207"/>
        <v>0</v>
      </c>
      <c r="Q727" s="44">
        <f t="shared" si="208"/>
        <v>0</v>
      </c>
      <c r="R727" s="148"/>
      <c r="S727" s="148"/>
      <c r="T727" s="44">
        <f t="shared" si="209"/>
        <v>0</v>
      </c>
      <c r="U727" s="44">
        <f t="shared" si="210"/>
        <v>0</v>
      </c>
      <c r="V727" s="44">
        <f t="shared" si="211"/>
        <v>0</v>
      </c>
      <c r="W727" s="51" t="str">
        <f t="shared" si="212"/>
        <v>Inactive</v>
      </c>
      <c r="X727" s="44"/>
    </row>
    <row r="728" spans="1:24" ht="15" hidden="1" customHeight="1" x14ac:dyDescent="0.25">
      <c r="A728" s="42" t="e">
        <v>#VALUE!</v>
      </c>
      <c r="B728" s="45" t="s">
        <v>1548</v>
      </c>
      <c r="C728" s="45" t="s">
        <v>1549</v>
      </c>
      <c r="D728" s="142"/>
      <c r="E728" s="44">
        <f t="shared" si="206"/>
        <v>0</v>
      </c>
      <c r="F728" s="44">
        <f>SUMIFS(ProductionLines!$H:$H,ProductionLines!$C:$C,'Daily Pork Products Stocks'!$B728,ProductionLines!$K:$K,'Daily Pork Products Stocks'!$A728,ProductionLines!$E:$E,"&lt;&gt;Intake")</f>
        <v>0</v>
      </c>
      <c r="G728" s="57"/>
      <c r="H728" s="44">
        <f>SUMIFS(ProductionLines!$H:$H,ProductionLines!$C:$C,'Daily Pork Products Stocks'!$B728,ProductionLines!$K:$K,'Daily Pork Products Stocks'!$A728,ProductionLines!$E:$E,"Intake")</f>
        <v>0</v>
      </c>
      <c r="I728" s="148"/>
      <c r="J728" s="148"/>
      <c r="K728" s="148"/>
      <c r="L728" s="152"/>
      <c r="M728" s="44">
        <f>SUMIFS(TransfersEntries!$F:$F,TransfersEntries!$B:$B,$B728,TransfersEntries!$L:$L,"&gt;="&amp;'Daily Pork Products Stocks'!A728+0.25,TransfersEntries!$L:$L,"&lt;="&amp;'Daily Pork Products Stocks'!A728+1.25,TransfersEntries!$D:$D,"2055")</f>
        <v>0</v>
      </c>
      <c r="N728" s="44">
        <f>SUMIFS(TransfersEntries!$F:$F,TransfersEntries!$B:$B,INDEX(ItemTable!$A:$A,MATCH('Daily Pork Products Stocks'!B728,ItemTable!$B:$B,0)),TransfersEntries!$L:$L,"&gt;="&amp;'Daily Pork Products Stocks'!A728+0.25,TransfersEntries!$L:$L,"&lt;="&amp;'Daily Pork Products Stocks'!A728+1.25,TransfersEntries!$D:$D,"3535")</f>
        <v>0</v>
      </c>
      <c r="O728" s="44">
        <f>SUMIFS(TransfersEntries!$F:$F,TransfersEntries!$B:$B,INDEX(ItemTable!$A:$A,MATCH('Daily Pork Products Stocks'!B728,ItemTable!$B:$B,0)),TransfersEntries!$L:$L,"&gt;="&amp;'Daily Pork Products Stocks'!A728+0.25,TransfersEntries!$L:$L,"&lt;="&amp;'Daily Pork Products Stocks'!A728+1.25,TransfersEntries!$D:$D,"3600")</f>
        <v>0</v>
      </c>
      <c r="P728" s="44">
        <f t="shared" si="207"/>
        <v>0</v>
      </c>
      <c r="Q728" s="44">
        <f t="shared" si="208"/>
        <v>0</v>
      </c>
      <c r="R728" s="148"/>
      <c r="S728" s="148"/>
      <c r="T728" s="44">
        <f t="shared" si="209"/>
        <v>0</v>
      </c>
      <c r="U728" s="44">
        <f t="shared" si="210"/>
        <v>0</v>
      </c>
      <c r="V728" s="44">
        <f t="shared" si="211"/>
        <v>0</v>
      </c>
      <c r="W728" s="51" t="str">
        <f t="shared" si="212"/>
        <v>Inactive</v>
      </c>
      <c r="X728" s="44"/>
    </row>
    <row r="729" spans="1:24" ht="15" hidden="1" customHeight="1" x14ac:dyDescent="0.25">
      <c r="A729" s="42" t="e">
        <v>#VALUE!</v>
      </c>
      <c r="B729" s="47" t="s">
        <v>1536</v>
      </c>
      <c r="C729" s="47" t="s">
        <v>1537</v>
      </c>
      <c r="D729" s="142"/>
      <c r="E729" s="44">
        <f t="shared" si="206"/>
        <v>0</v>
      </c>
      <c r="F729" s="44">
        <f>SUMIFS(ProductionLines!$H:$H,ProductionLines!$C:$C,'Daily Pork Products Stocks'!$B729,ProductionLines!$K:$K,'Daily Pork Products Stocks'!$A729,ProductionLines!$E:$E,"&lt;&gt;Intake")</f>
        <v>0</v>
      </c>
      <c r="G729" s="57"/>
      <c r="H729" s="44">
        <f>SUMIFS(ProductionLines!$H:$H,ProductionLines!$C:$C,'Daily Pork Products Stocks'!$B729,ProductionLines!$K:$K,'Daily Pork Products Stocks'!$A729,ProductionLines!$E:$E,"Intake")</f>
        <v>0</v>
      </c>
      <c r="I729" s="148"/>
      <c r="J729" s="148"/>
      <c r="K729" s="148"/>
      <c r="L729" s="152"/>
      <c r="M729" s="44">
        <f>SUMIFS(TransfersEntries!$F:$F,TransfersEntries!$B:$B,$B729,TransfersEntries!$L:$L,"&gt;="&amp;'Daily Pork Products Stocks'!A729+0.25,TransfersEntries!$L:$L,"&lt;="&amp;'Daily Pork Products Stocks'!A729+1.25,TransfersEntries!$D:$D,"2055")</f>
        <v>0</v>
      </c>
      <c r="N729" s="44">
        <f>SUMIFS(TransfersEntries!$F:$F,TransfersEntries!$B:$B,INDEX(ItemTable!$A:$A,MATCH('Daily Pork Products Stocks'!B729,ItemTable!$B:$B,0)),TransfersEntries!$L:$L,"&gt;="&amp;'Daily Pork Products Stocks'!A729+0.25,TransfersEntries!$L:$L,"&lt;="&amp;'Daily Pork Products Stocks'!A729+1.25,TransfersEntries!$D:$D,"3535")</f>
        <v>0</v>
      </c>
      <c r="O729" s="44">
        <f>SUMIFS(TransfersEntries!$F:$F,TransfersEntries!$B:$B,INDEX(ItemTable!$A:$A,MATCH('Daily Pork Products Stocks'!B729,ItemTable!$B:$B,0)),TransfersEntries!$L:$L,"&gt;="&amp;'Daily Pork Products Stocks'!A729+0.25,TransfersEntries!$L:$L,"&lt;="&amp;'Daily Pork Products Stocks'!A729+1.25,TransfersEntries!$D:$D,"3600")</f>
        <v>0</v>
      </c>
      <c r="P729" s="44">
        <f t="shared" si="207"/>
        <v>0</v>
      </c>
      <c r="Q729" s="44">
        <f t="shared" si="208"/>
        <v>0</v>
      </c>
      <c r="R729" s="148"/>
      <c r="S729" s="148"/>
      <c r="T729" s="44">
        <f t="shared" si="209"/>
        <v>0</v>
      </c>
      <c r="U729" s="44">
        <f t="shared" si="210"/>
        <v>0</v>
      </c>
      <c r="V729" s="44">
        <f t="shared" si="211"/>
        <v>0</v>
      </c>
      <c r="W729" s="51" t="str">
        <f t="shared" si="212"/>
        <v>Inactive</v>
      </c>
      <c r="X729" s="44"/>
    </row>
    <row r="730" spans="1:24" ht="15" hidden="1" customHeight="1" x14ac:dyDescent="0.25">
      <c r="A730" s="124" t="e">
        <v>#VALUE!</v>
      </c>
      <c r="B730" s="125" t="s">
        <v>1550</v>
      </c>
      <c r="C730" s="125" t="s">
        <v>1551</v>
      </c>
      <c r="D730" s="142"/>
      <c r="E730" s="44">
        <f t="shared" si="206"/>
        <v>0</v>
      </c>
      <c r="F730" s="44">
        <f>SUMIFS(ProductionLines!$H:$H,ProductionLines!$C:$C,'Daily Pork Products Stocks'!$B730,ProductionLines!$K:$K,'Daily Pork Products Stocks'!$A730,ProductionLines!$E:$E,"&lt;&gt;Intake")</f>
        <v>0</v>
      </c>
      <c r="G730" s="57"/>
      <c r="H730" s="44">
        <f>SUMIFS(ProductionLines!$H:$H,ProductionLines!$C:$C,'Daily Pork Products Stocks'!$B730,ProductionLines!$K:$K,'Daily Pork Products Stocks'!$A730,ProductionLines!$E:$E,"Intake")</f>
        <v>0</v>
      </c>
      <c r="I730" s="148"/>
      <c r="J730" s="148"/>
      <c r="K730" s="148"/>
      <c r="L730" s="152"/>
      <c r="M730" s="44">
        <f>SUMIFS(TransfersEntries!$F:$F,TransfersEntries!$B:$B,$B730,TransfersEntries!$L:$L,"&gt;="&amp;'Daily Pork Products Stocks'!A730+0.25,TransfersEntries!$L:$L,"&lt;="&amp;'Daily Pork Products Stocks'!A730+1.25,TransfersEntries!$D:$D,"2055")</f>
        <v>0</v>
      </c>
      <c r="N730" s="44">
        <f>SUMIFS(TransfersEntries!$F:$F,TransfersEntries!$B:$B,INDEX(ItemTable!$A:$A,MATCH('Daily Pork Products Stocks'!B730,ItemTable!$B:$B,0)),TransfersEntries!$L:$L,"&gt;="&amp;'Daily Pork Products Stocks'!A730+0.25,TransfersEntries!$L:$L,"&lt;="&amp;'Daily Pork Products Stocks'!A730+1.25,TransfersEntries!$D:$D,"3535")</f>
        <v>0</v>
      </c>
      <c r="O730" s="44">
        <f>SUMIFS(TransfersEntries!$F:$F,TransfersEntries!$B:$B,INDEX(ItemTable!$A:$A,MATCH('Daily Pork Products Stocks'!B730,ItemTable!$B:$B,0)),TransfersEntries!$L:$L,"&gt;="&amp;'Daily Pork Products Stocks'!A730+0.25,TransfersEntries!$L:$L,"&lt;="&amp;'Daily Pork Products Stocks'!A730+1.25,TransfersEntries!$D:$D,"3600")</f>
        <v>0</v>
      </c>
      <c r="P730" s="44">
        <f t="shared" si="207"/>
        <v>0</v>
      </c>
      <c r="Q730" s="44">
        <f t="shared" si="208"/>
        <v>0</v>
      </c>
      <c r="R730" s="148"/>
      <c r="S730" s="148"/>
      <c r="T730" s="44">
        <f t="shared" si="209"/>
        <v>0</v>
      </c>
      <c r="U730" s="44">
        <f t="shared" si="210"/>
        <v>0</v>
      </c>
      <c r="V730" s="44">
        <f t="shared" si="211"/>
        <v>0</v>
      </c>
      <c r="W730" s="51" t="str">
        <f t="shared" si="212"/>
        <v>Inactive</v>
      </c>
      <c r="X730" s="44"/>
    </row>
    <row r="731" spans="1:24" ht="15" hidden="1" customHeight="1" x14ac:dyDescent="0.25">
      <c r="A731" s="124" t="e">
        <v>#VALUE!</v>
      </c>
      <c r="B731" s="125" t="s">
        <v>1552</v>
      </c>
      <c r="C731" s="125" t="s">
        <v>1553</v>
      </c>
      <c r="D731" s="142"/>
      <c r="E731" s="44">
        <f t="shared" si="206"/>
        <v>0</v>
      </c>
      <c r="F731" s="44">
        <f>SUMIFS(ProductionLines!$H:$H,ProductionLines!$C:$C,'Daily Pork Products Stocks'!$B731,ProductionLines!$K:$K,'Daily Pork Products Stocks'!$A731,ProductionLines!$E:$E,"&lt;&gt;Intake")</f>
        <v>0</v>
      </c>
      <c r="G731" s="57"/>
      <c r="H731" s="44">
        <f>SUMIFS(ProductionLines!$H:$H,ProductionLines!$C:$C,'Daily Pork Products Stocks'!$B731,ProductionLines!$K:$K,'Daily Pork Products Stocks'!$A731,ProductionLines!$E:$E,"Intake")</f>
        <v>0</v>
      </c>
      <c r="I731" s="148"/>
      <c r="J731" s="148"/>
      <c r="K731" s="148"/>
      <c r="L731" s="152"/>
      <c r="M731" s="44">
        <f>SUMIFS(TransfersEntries!$F:$F,TransfersEntries!$B:$B,$B731,TransfersEntries!$L:$L,"&gt;="&amp;'Daily Pork Products Stocks'!A731+0.25,TransfersEntries!$L:$L,"&lt;="&amp;'Daily Pork Products Stocks'!A731+1.25,TransfersEntries!$D:$D,"2055")</f>
        <v>0</v>
      </c>
      <c r="N731" s="44">
        <f>SUMIFS(TransfersEntries!$F:$F,TransfersEntries!$B:$B,INDEX(ItemTable!$A:$A,MATCH('Daily Pork Products Stocks'!B731,ItemTable!$B:$B,0)),TransfersEntries!$L:$L,"&gt;="&amp;'Daily Pork Products Stocks'!A731+0.25,TransfersEntries!$L:$L,"&lt;="&amp;'Daily Pork Products Stocks'!A731+1.25,TransfersEntries!$D:$D,"3535")</f>
        <v>0</v>
      </c>
      <c r="O731" s="44">
        <f>SUMIFS(TransfersEntries!$F:$F,TransfersEntries!$B:$B,INDEX(ItemTable!$A:$A,MATCH('Daily Pork Products Stocks'!B731,ItemTable!$B:$B,0)),TransfersEntries!$L:$L,"&gt;="&amp;'Daily Pork Products Stocks'!A731+0.25,TransfersEntries!$L:$L,"&lt;="&amp;'Daily Pork Products Stocks'!A731+1.25,TransfersEntries!$D:$D,"3600")</f>
        <v>0</v>
      </c>
      <c r="P731" s="44">
        <f t="shared" si="207"/>
        <v>0</v>
      </c>
      <c r="Q731" s="44">
        <f t="shared" si="208"/>
        <v>0</v>
      </c>
      <c r="R731" s="148"/>
      <c r="S731" s="148"/>
      <c r="T731" s="44">
        <f t="shared" si="209"/>
        <v>0</v>
      </c>
      <c r="U731" s="44">
        <f t="shared" si="210"/>
        <v>0</v>
      </c>
      <c r="V731" s="44">
        <f t="shared" si="211"/>
        <v>0</v>
      </c>
      <c r="W731" s="51" t="str">
        <f t="shared" si="212"/>
        <v>Inactive</v>
      </c>
      <c r="X731" s="44"/>
    </row>
    <row r="732" spans="1:24" ht="15" hidden="1" customHeight="1" x14ac:dyDescent="0.25">
      <c r="A732" s="124" t="e">
        <v>#VALUE!</v>
      </c>
      <c r="B732" s="125" t="s">
        <v>1554</v>
      </c>
      <c r="C732" s="125" t="s">
        <v>1555</v>
      </c>
      <c r="D732" s="142"/>
      <c r="E732" s="44">
        <f t="shared" si="206"/>
        <v>0</v>
      </c>
      <c r="F732" s="44">
        <f>SUMIFS(ProductionLines!$H:$H,ProductionLines!$C:$C,'Daily Pork Products Stocks'!$B732,ProductionLines!$K:$K,'Daily Pork Products Stocks'!$A732,ProductionLines!$E:$E,"&lt;&gt;Intake")</f>
        <v>0</v>
      </c>
      <c r="G732" s="57"/>
      <c r="H732" s="44">
        <f>SUMIFS(ProductionLines!$H:$H,ProductionLines!$C:$C,'Daily Pork Products Stocks'!$B732,ProductionLines!$K:$K,'Daily Pork Products Stocks'!$A732,ProductionLines!$E:$E,"Intake")</f>
        <v>0</v>
      </c>
      <c r="I732" s="148"/>
      <c r="J732" s="148"/>
      <c r="K732" s="148"/>
      <c r="L732" s="152"/>
      <c r="M732" s="44">
        <f>SUMIFS(TransfersEntries!$F:$F,TransfersEntries!$B:$B,$B732,TransfersEntries!$L:$L,"&gt;="&amp;'Daily Pork Products Stocks'!A732+0.25,TransfersEntries!$L:$L,"&lt;="&amp;'Daily Pork Products Stocks'!A732+1.25,TransfersEntries!$D:$D,"2055")</f>
        <v>0</v>
      </c>
      <c r="N732" s="44">
        <f>SUMIFS(TransfersEntries!$F:$F,TransfersEntries!$B:$B,INDEX(ItemTable!$A:$A,MATCH('Daily Pork Products Stocks'!B732,ItemTable!$B:$B,0)),TransfersEntries!$L:$L,"&gt;="&amp;'Daily Pork Products Stocks'!A732+0.25,TransfersEntries!$L:$L,"&lt;="&amp;'Daily Pork Products Stocks'!A732+1.25,TransfersEntries!$D:$D,"3535")</f>
        <v>0</v>
      </c>
      <c r="O732" s="44">
        <f>SUMIFS(TransfersEntries!$F:$F,TransfersEntries!$B:$B,INDEX(ItemTable!$A:$A,MATCH('Daily Pork Products Stocks'!B732,ItemTable!$B:$B,0)),TransfersEntries!$L:$L,"&gt;="&amp;'Daily Pork Products Stocks'!A732+0.25,TransfersEntries!$L:$L,"&lt;="&amp;'Daily Pork Products Stocks'!A732+1.25,TransfersEntries!$D:$D,"3600")</f>
        <v>0</v>
      </c>
      <c r="P732" s="44">
        <f t="shared" si="207"/>
        <v>0</v>
      </c>
      <c r="Q732" s="44">
        <f t="shared" si="208"/>
        <v>0</v>
      </c>
      <c r="R732" s="148"/>
      <c r="S732" s="148"/>
      <c r="T732" s="44">
        <f t="shared" si="209"/>
        <v>0</v>
      </c>
      <c r="U732" s="44">
        <f t="shared" si="210"/>
        <v>0</v>
      </c>
      <c r="V732" s="44">
        <f t="shared" si="211"/>
        <v>0</v>
      </c>
      <c r="W732" s="51" t="str">
        <f t="shared" si="212"/>
        <v>Inactive</v>
      </c>
      <c r="X732" s="44"/>
    </row>
    <row r="733" spans="1:24" ht="15" hidden="1" customHeight="1" x14ac:dyDescent="0.25">
      <c r="A733" s="124" t="e">
        <v>#VALUE!</v>
      </c>
      <c r="B733" s="125" t="s">
        <v>1556</v>
      </c>
      <c r="C733" s="125" t="s">
        <v>1557</v>
      </c>
      <c r="D733" s="142"/>
      <c r="E733" s="44">
        <f t="shared" si="206"/>
        <v>0</v>
      </c>
      <c r="F733" s="44">
        <f>SUMIFS(ProductionLines!$H:$H,ProductionLines!$C:$C,'Daily Pork Products Stocks'!$B733,ProductionLines!$K:$K,'Daily Pork Products Stocks'!$A733,ProductionLines!$E:$E,"&lt;&gt;Intake")</f>
        <v>0</v>
      </c>
      <c r="G733" s="57"/>
      <c r="H733" s="44">
        <f>SUMIFS(ProductionLines!$H:$H,ProductionLines!$C:$C,'Daily Pork Products Stocks'!$B733,ProductionLines!$K:$K,'Daily Pork Products Stocks'!$A733,ProductionLines!$E:$E,"Intake")</f>
        <v>0</v>
      </c>
      <c r="I733" s="148"/>
      <c r="J733" s="148"/>
      <c r="K733" s="148"/>
      <c r="L733" s="152"/>
      <c r="M733" s="44">
        <f>SUMIFS(TransfersEntries!$F:$F,TransfersEntries!$B:$B,$B733,TransfersEntries!$L:$L,"&gt;="&amp;'Daily Pork Products Stocks'!A733+0.25,TransfersEntries!$L:$L,"&lt;="&amp;'Daily Pork Products Stocks'!A733+1.25,TransfersEntries!$D:$D,"2055")</f>
        <v>0</v>
      </c>
      <c r="N733" s="44">
        <f>SUMIFS(TransfersEntries!$F:$F,TransfersEntries!$B:$B,INDEX(ItemTable!$A:$A,MATCH('Daily Pork Products Stocks'!B733,ItemTable!$B:$B,0)),TransfersEntries!$L:$L,"&gt;="&amp;'Daily Pork Products Stocks'!A733+0.25,TransfersEntries!$L:$L,"&lt;="&amp;'Daily Pork Products Stocks'!A733+1.25,TransfersEntries!$D:$D,"3535")</f>
        <v>0</v>
      </c>
      <c r="O733" s="44">
        <f>SUMIFS(TransfersEntries!$F:$F,TransfersEntries!$B:$B,INDEX(ItemTable!$A:$A,MATCH('Daily Pork Products Stocks'!B733,ItemTable!$B:$B,0)),TransfersEntries!$L:$L,"&gt;="&amp;'Daily Pork Products Stocks'!A733+0.25,TransfersEntries!$L:$L,"&lt;="&amp;'Daily Pork Products Stocks'!A733+1.25,TransfersEntries!$D:$D,"3600")</f>
        <v>0</v>
      </c>
      <c r="P733" s="44">
        <f t="shared" si="207"/>
        <v>0</v>
      </c>
      <c r="Q733" s="44">
        <f t="shared" si="208"/>
        <v>0</v>
      </c>
      <c r="R733" s="148"/>
      <c r="S733" s="148"/>
      <c r="T733" s="44">
        <f t="shared" si="209"/>
        <v>0</v>
      </c>
      <c r="U733" s="44">
        <f t="shared" si="210"/>
        <v>0</v>
      </c>
      <c r="V733" s="44">
        <f t="shared" si="211"/>
        <v>0</v>
      </c>
      <c r="W733" s="51" t="str">
        <f t="shared" si="212"/>
        <v>Inactive</v>
      </c>
      <c r="X733" s="44"/>
    </row>
    <row r="734" spans="1:24" ht="15" hidden="1" customHeight="1" x14ac:dyDescent="0.25">
      <c r="A734" s="124" t="e">
        <v>#VALUE!</v>
      </c>
      <c r="B734" s="125" t="s">
        <v>1558</v>
      </c>
      <c r="C734" s="125" t="s">
        <v>1559</v>
      </c>
      <c r="D734" s="142"/>
      <c r="E734" s="44">
        <f t="shared" si="206"/>
        <v>0</v>
      </c>
      <c r="F734" s="44">
        <f>SUMIFS(ProductionLines!$H:$H,ProductionLines!$C:$C,'Daily Pork Products Stocks'!$B734,ProductionLines!$K:$K,'Daily Pork Products Stocks'!$A734,ProductionLines!$E:$E,"&lt;&gt;Intake")</f>
        <v>0</v>
      </c>
      <c r="G734" s="57"/>
      <c r="H734" s="44">
        <f>SUMIFS(ProductionLines!$H:$H,ProductionLines!$C:$C,'Daily Pork Products Stocks'!$B734,ProductionLines!$K:$K,'Daily Pork Products Stocks'!$A734,ProductionLines!$E:$E,"Intake")</f>
        <v>0</v>
      </c>
      <c r="I734" s="148"/>
      <c r="J734" s="148"/>
      <c r="K734" s="148"/>
      <c r="L734" s="152"/>
      <c r="M734" s="44">
        <f>SUMIFS(TransfersEntries!$F:$F,TransfersEntries!$B:$B,$B734,TransfersEntries!$L:$L,"&gt;="&amp;'Daily Pork Products Stocks'!A734+0.25,TransfersEntries!$L:$L,"&lt;="&amp;'Daily Pork Products Stocks'!A734+1.25,TransfersEntries!$D:$D,"2055")</f>
        <v>0</v>
      </c>
      <c r="N734" s="44">
        <f>SUMIFS(TransfersEntries!$F:$F,TransfersEntries!$B:$B,INDEX(ItemTable!$A:$A,MATCH('Daily Pork Products Stocks'!B734,ItemTable!$B:$B,0)),TransfersEntries!$L:$L,"&gt;="&amp;'Daily Pork Products Stocks'!A734+0.25,TransfersEntries!$L:$L,"&lt;="&amp;'Daily Pork Products Stocks'!A734+1.25,TransfersEntries!$D:$D,"3535")</f>
        <v>0</v>
      </c>
      <c r="O734" s="44">
        <f>SUMIFS(TransfersEntries!$F:$F,TransfersEntries!$B:$B,INDEX(ItemTable!$A:$A,MATCH('Daily Pork Products Stocks'!B734,ItemTable!$B:$B,0)),TransfersEntries!$L:$L,"&gt;="&amp;'Daily Pork Products Stocks'!A734+0.25,TransfersEntries!$L:$L,"&lt;="&amp;'Daily Pork Products Stocks'!A734+1.25,TransfersEntries!$D:$D,"3600")</f>
        <v>0</v>
      </c>
      <c r="P734" s="44">
        <f t="shared" si="207"/>
        <v>0</v>
      </c>
      <c r="Q734" s="44">
        <f t="shared" si="208"/>
        <v>0</v>
      </c>
      <c r="R734" s="148"/>
      <c r="S734" s="148"/>
      <c r="T734" s="44">
        <f t="shared" si="209"/>
        <v>0</v>
      </c>
      <c r="U734" s="44">
        <f t="shared" si="210"/>
        <v>0</v>
      </c>
      <c r="V734" s="44">
        <f t="shared" si="211"/>
        <v>0</v>
      </c>
      <c r="W734" s="51" t="str">
        <f t="shared" si="212"/>
        <v>Inactive</v>
      </c>
      <c r="X734" s="44"/>
    </row>
    <row r="735" spans="1:24" ht="15" hidden="1" customHeight="1" x14ac:dyDescent="0.25">
      <c r="A735" s="124" t="e">
        <v>#VALUE!</v>
      </c>
      <c r="B735" s="125" t="s">
        <v>1560</v>
      </c>
      <c r="C735" s="125" t="s">
        <v>1561</v>
      </c>
      <c r="D735" s="142"/>
      <c r="E735" s="44">
        <f t="shared" si="206"/>
        <v>0</v>
      </c>
      <c r="F735" s="44">
        <f>SUMIFS(ProductionLines!$H:$H,ProductionLines!$C:$C,'Daily Pork Products Stocks'!$B735,ProductionLines!$K:$K,'Daily Pork Products Stocks'!$A735,ProductionLines!$E:$E,"&lt;&gt;Intake")</f>
        <v>0</v>
      </c>
      <c r="G735" s="57"/>
      <c r="H735" s="44">
        <f>SUMIFS(ProductionLines!$H:$H,ProductionLines!$C:$C,'Daily Pork Products Stocks'!$B735,ProductionLines!$K:$K,'Daily Pork Products Stocks'!$A735,ProductionLines!$E:$E,"Intake")</f>
        <v>0</v>
      </c>
      <c r="I735" s="148"/>
      <c r="J735" s="148"/>
      <c r="K735" s="148"/>
      <c r="L735" s="152"/>
      <c r="M735" s="44">
        <f>SUMIFS(TransfersEntries!$F:$F,TransfersEntries!$B:$B,$B735,TransfersEntries!$L:$L,"&gt;="&amp;'Daily Pork Products Stocks'!A735+0.25,TransfersEntries!$L:$L,"&lt;="&amp;'Daily Pork Products Stocks'!A735+1.25,TransfersEntries!$D:$D,"2055")</f>
        <v>0</v>
      </c>
      <c r="N735" s="44">
        <f>SUMIFS(TransfersEntries!$F:$F,TransfersEntries!$B:$B,INDEX(ItemTable!$A:$A,MATCH('Daily Pork Products Stocks'!B735,ItemTable!$B:$B,0)),TransfersEntries!$L:$L,"&gt;="&amp;'Daily Pork Products Stocks'!A735+0.25,TransfersEntries!$L:$L,"&lt;="&amp;'Daily Pork Products Stocks'!A735+1.25,TransfersEntries!$D:$D,"3535")</f>
        <v>0</v>
      </c>
      <c r="O735" s="44">
        <f>SUMIFS(TransfersEntries!$F:$F,TransfersEntries!$B:$B,INDEX(ItemTable!$A:$A,MATCH('Daily Pork Products Stocks'!B735,ItemTable!$B:$B,0)),TransfersEntries!$L:$L,"&gt;="&amp;'Daily Pork Products Stocks'!A735+0.25,TransfersEntries!$L:$L,"&lt;="&amp;'Daily Pork Products Stocks'!A735+1.25,TransfersEntries!$D:$D,"3600")</f>
        <v>0</v>
      </c>
      <c r="P735" s="44">
        <f t="shared" si="207"/>
        <v>0</v>
      </c>
      <c r="Q735" s="44">
        <f t="shared" si="208"/>
        <v>0</v>
      </c>
      <c r="R735" s="148"/>
      <c r="S735" s="148"/>
      <c r="T735" s="44">
        <f t="shared" si="209"/>
        <v>0</v>
      </c>
      <c r="U735" s="44">
        <f t="shared" si="210"/>
        <v>0</v>
      </c>
      <c r="V735" s="44">
        <f t="shared" si="211"/>
        <v>0</v>
      </c>
      <c r="W735" s="51" t="str">
        <f t="shared" si="212"/>
        <v>Inactive</v>
      </c>
      <c r="X735" s="44"/>
    </row>
    <row r="736" spans="1:24" ht="15" hidden="1" customHeight="1" x14ac:dyDescent="0.25">
      <c r="A736" s="124" t="e">
        <v>#VALUE!</v>
      </c>
      <c r="B736" s="125" t="s">
        <v>1562</v>
      </c>
      <c r="C736" s="125" t="s">
        <v>1563</v>
      </c>
      <c r="D736" s="142"/>
      <c r="E736" s="44">
        <f t="shared" si="206"/>
        <v>0</v>
      </c>
      <c r="F736" s="44">
        <f>SUMIFS(ProductionLines!$H:$H,ProductionLines!$C:$C,'Daily Pork Products Stocks'!$B736,ProductionLines!$K:$K,'Daily Pork Products Stocks'!$A736,ProductionLines!$E:$E,"&lt;&gt;Intake")</f>
        <v>0</v>
      </c>
      <c r="G736" s="57"/>
      <c r="H736" s="44">
        <f>SUMIFS(ProductionLines!$H:$H,ProductionLines!$C:$C,'Daily Pork Products Stocks'!$B736,ProductionLines!$K:$K,'Daily Pork Products Stocks'!$A736,ProductionLines!$E:$E,"Intake")</f>
        <v>0</v>
      </c>
      <c r="I736" s="148"/>
      <c r="J736" s="148"/>
      <c r="K736" s="148"/>
      <c r="L736" s="152"/>
      <c r="M736" s="44">
        <f>SUMIFS(TransfersEntries!$F:$F,TransfersEntries!$B:$B,$B736,TransfersEntries!$L:$L,"&gt;="&amp;'Daily Pork Products Stocks'!A736+0.25,TransfersEntries!$L:$L,"&lt;="&amp;'Daily Pork Products Stocks'!A736+1.25,TransfersEntries!$D:$D,"2055")</f>
        <v>0</v>
      </c>
      <c r="N736" s="44">
        <f>SUMIFS(TransfersEntries!$F:$F,TransfersEntries!$B:$B,INDEX(ItemTable!$A:$A,MATCH('Daily Pork Products Stocks'!B736,ItemTable!$B:$B,0)),TransfersEntries!$L:$L,"&gt;="&amp;'Daily Pork Products Stocks'!A736+0.25,TransfersEntries!$L:$L,"&lt;="&amp;'Daily Pork Products Stocks'!A736+1.25,TransfersEntries!$D:$D,"3535")</f>
        <v>0</v>
      </c>
      <c r="O736" s="44">
        <f>SUMIFS(TransfersEntries!$F:$F,TransfersEntries!$B:$B,INDEX(ItemTable!$A:$A,MATCH('Daily Pork Products Stocks'!B736,ItemTable!$B:$B,0)),TransfersEntries!$L:$L,"&gt;="&amp;'Daily Pork Products Stocks'!A736+0.25,TransfersEntries!$L:$L,"&lt;="&amp;'Daily Pork Products Stocks'!A736+1.25,TransfersEntries!$D:$D,"3600")</f>
        <v>0</v>
      </c>
      <c r="P736" s="44">
        <f t="shared" si="207"/>
        <v>0</v>
      </c>
      <c r="Q736" s="44">
        <f t="shared" si="208"/>
        <v>0</v>
      </c>
      <c r="R736" s="148"/>
      <c r="S736" s="148"/>
      <c r="T736" s="44">
        <f t="shared" si="209"/>
        <v>0</v>
      </c>
      <c r="U736" s="44">
        <f t="shared" si="210"/>
        <v>0</v>
      </c>
      <c r="V736" s="44">
        <f t="shared" si="211"/>
        <v>0</v>
      </c>
      <c r="W736" s="51" t="str">
        <f t="shared" si="212"/>
        <v>Inactive</v>
      </c>
      <c r="X736" s="44"/>
    </row>
    <row r="737" spans="1:24" ht="15" hidden="1" customHeight="1" x14ac:dyDescent="0.25">
      <c r="A737" s="124" t="e">
        <v>#VALUE!</v>
      </c>
      <c r="B737" s="125" t="s">
        <v>1564</v>
      </c>
      <c r="C737" s="125" t="s">
        <v>1565</v>
      </c>
      <c r="D737" s="142"/>
      <c r="E737" s="44">
        <f t="shared" si="206"/>
        <v>0</v>
      </c>
      <c r="F737" s="44">
        <f>SUMIFS(ProductionLines!$H:$H,ProductionLines!$C:$C,'Daily Pork Products Stocks'!$B737,ProductionLines!$K:$K,'Daily Pork Products Stocks'!$A737,ProductionLines!$E:$E,"&lt;&gt;Intake")</f>
        <v>0</v>
      </c>
      <c r="G737" s="57"/>
      <c r="H737" s="44">
        <f>SUMIFS(ProductionLines!$H:$H,ProductionLines!$C:$C,'Daily Pork Products Stocks'!$B737,ProductionLines!$K:$K,'Daily Pork Products Stocks'!$A737,ProductionLines!$E:$E,"Intake")</f>
        <v>0</v>
      </c>
      <c r="I737" s="148"/>
      <c r="J737" s="148"/>
      <c r="K737" s="148"/>
      <c r="L737" s="152"/>
      <c r="M737" s="44">
        <f>SUMIFS(TransfersEntries!$F:$F,TransfersEntries!$B:$B,$B737,TransfersEntries!$L:$L,"&gt;="&amp;'Daily Pork Products Stocks'!A737+0.25,TransfersEntries!$L:$L,"&lt;="&amp;'Daily Pork Products Stocks'!A737+1.25,TransfersEntries!$D:$D,"2055")</f>
        <v>0</v>
      </c>
      <c r="N737" s="44">
        <f>SUMIFS(TransfersEntries!$F:$F,TransfersEntries!$B:$B,INDEX(ItemTable!$A:$A,MATCH('Daily Pork Products Stocks'!B737,ItemTable!$B:$B,0)),TransfersEntries!$L:$L,"&gt;="&amp;'Daily Pork Products Stocks'!A737+0.25,TransfersEntries!$L:$L,"&lt;="&amp;'Daily Pork Products Stocks'!A737+1.25,TransfersEntries!$D:$D,"3535")</f>
        <v>0</v>
      </c>
      <c r="O737" s="44">
        <f>SUMIFS(TransfersEntries!$F:$F,TransfersEntries!$B:$B,INDEX(ItemTable!$A:$A,MATCH('Daily Pork Products Stocks'!B737,ItemTable!$B:$B,0)),TransfersEntries!$L:$L,"&gt;="&amp;'Daily Pork Products Stocks'!A737+0.25,TransfersEntries!$L:$L,"&lt;="&amp;'Daily Pork Products Stocks'!A737+1.25,TransfersEntries!$D:$D,"3600")</f>
        <v>0</v>
      </c>
      <c r="P737" s="44">
        <f t="shared" si="207"/>
        <v>0</v>
      </c>
      <c r="Q737" s="44">
        <f t="shared" si="208"/>
        <v>0</v>
      </c>
      <c r="R737" s="148"/>
      <c r="S737" s="148"/>
      <c r="T737" s="44">
        <f t="shared" si="209"/>
        <v>0</v>
      </c>
      <c r="U737" s="44">
        <f t="shared" si="210"/>
        <v>0</v>
      </c>
      <c r="V737" s="44">
        <f t="shared" si="211"/>
        <v>0</v>
      </c>
      <c r="W737" s="51" t="str">
        <f t="shared" si="212"/>
        <v>Inactive</v>
      </c>
      <c r="X737" s="44"/>
    </row>
    <row r="738" spans="1:24" ht="15" hidden="1" customHeight="1" x14ac:dyDescent="0.25">
      <c r="A738" s="124" t="e">
        <v>#VALUE!</v>
      </c>
      <c r="B738" s="125" t="s">
        <v>1566</v>
      </c>
      <c r="C738" s="125" t="s">
        <v>1567</v>
      </c>
      <c r="D738" s="142"/>
      <c r="E738" s="44">
        <f t="shared" si="206"/>
        <v>0</v>
      </c>
      <c r="F738" s="44">
        <f>SUMIFS(ProductionLines!$H:$H,ProductionLines!$C:$C,'Daily Pork Products Stocks'!$B738,ProductionLines!$K:$K,'Daily Pork Products Stocks'!$A738,ProductionLines!$E:$E,"&lt;&gt;Intake")</f>
        <v>0</v>
      </c>
      <c r="G738" s="57"/>
      <c r="H738" s="44">
        <f>SUMIFS(ProductionLines!$H:$H,ProductionLines!$C:$C,'Daily Pork Products Stocks'!$B738,ProductionLines!$K:$K,'Daily Pork Products Stocks'!$A738,ProductionLines!$E:$E,"Intake")</f>
        <v>0</v>
      </c>
      <c r="I738" s="148"/>
      <c r="J738" s="148"/>
      <c r="K738" s="148"/>
      <c r="L738" s="152"/>
      <c r="M738" s="44">
        <f>SUMIFS(TransfersEntries!$F:$F,TransfersEntries!$B:$B,$B738,TransfersEntries!$L:$L,"&gt;="&amp;'Daily Pork Products Stocks'!A738+0.25,TransfersEntries!$L:$L,"&lt;="&amp;'Daily Pork Products Stocks'!A738+1.25,TransfersEntries!$D:$D,"2055")</f>
        <v>0</v>
      </c>
      <c r="N738" s="44">
        <f>SUMIFS(TransfersEntries!$F:$F,TransfersEntries!$B:$B,INDEX(ItemTable!$A:$A,MATCH('Daily Pork Products Stocks'!B738,ItemTable!$B:$B,0)),TransfersEntries!$L:$L,"&gt;="&amp;'Daily Pork Products Stocks'!A738+0.25,TransfersEntries!$L:$L,"&lt;="&amp;'Daily Pork Products Stocks'!A738+1.25,TransfersEntries!$D:$D,"3535")</f>
        <v>0</v>
      </c>
      <c r="O738" s="44">
        <f>SUMIFS(TransfersEntries!$F:$F,TransfersEntries!$B:$B,INDEX(ItemTable!$A:$A,MATCH('Daily Pork Products Stocks'!B738,ItemTable!$B:$B,0)),TransfersEntries!$L:$L,"&gt;="&amp;'Daily Pork Products Stocks'!A738+0.25,TransfersEntries!$L:$L,"&lt;="&amp;'Daily Pork Products Stocks'!A738+1.25,TransfersEntries!$D:$D,"3600")</f>
        <v>0</v>
      </c>
      <c r="P738" s="44">
        <f t="shared" si="207"/>
        <v>0</v>
      </c>
      <c r="Q738" s="44">
        <f t="shared" si="208"/>
        <v>0</v>
      </c>
      <c r="R738" s="148"/>
      <c r="S738" s="148"/>
      <c r="T738" s="44">
        <f t="shared" si="209"/>
        <v>0</v>
      </c>
      <c r="U738" s="44">
        <f t="shared" si="210"/>
        <v>0</v>
      </c>
      <c r="V738" s="44">
        <f t="shared" si="211"/>
        <v>0</v>
      </c>
      <c r="W738" s="51" t="str">
        <f t="shared" si="212"/>
        <v>Inactive</v>
      </c>
      <c r="X738" s="44"/>
    </row>
    <row r="739" spans="1:24" ht="15" hidden="1" customHeight="1" x14ac:dyDescent="0.25">
      <c r="A739" s="124" t="e">
        <v>#VALUE!</v>
      </c>
      <c r="B739" s="125" t="s">
        <v>1568</v>
      </c>
      <c r="C739" s="125" t="s">
        <v>1569</v>
      </c>
      <c r="D739" s="142"/>
      <c r="E739" s="44">
        <f t="shared" si="206"/>
        <v>0</v>
      </c>
      <c r="F739" s="44">
        <f>SUMIFS(ProductionLines!$H:$H,ProductionLines!$C:$C,'Daily Pork Products Stocks'!$B739,ProductionLines!$K:$K,'Daily Pork Products Stocks'!$A739,ProductionLines!$E:$E,"&lt;&gt;Intake")</f>
        <v>0</v>
      </c>
      <c r="G739" s="57"/>
      <c r="H739" s="44">
        <f>SUMIFS(ProductionLines!$H:$H,ProductionLines!$C:$C,'Daily Pork Products Stocks'!$B739,ProductionLines!$K:$K,'Daily Pork Products Stocks'!$A739,ProductionLines!$E:$E,"Intake")</f>
        <v>0</v>
      </c>
      <c r="I739" s="148"/>
      <c r="J739" s="148"/>
      <c r="K739" s="148"/>
      <c r="L739" s="152"/>
      <c r="M739" s="44">
        <f>SUMIFS(TransfersEntries!$F:$F,TransfersEntries!$B:$B,$B739,TransfersEntries!$L:$L,"&gt;="&amp;'Daily Pork Products Stocks'!A739+0.25,TransfersEntries!$L:$L,"&lt;="&amp;'Daily Pork Products Stocks'!A739+1.25,TransfersEntries!$D:$D,"2055")</f>
        <v>0</v>
      </c>
      <c r="N739" s="44">
        <f>SUMIFS(TransfersEntries!$F:$F,TransfersEntries!$B:$B,INDEX(ItemTable!$A:$A,MATCH('Daily Pork Products Stocks'!B739,ItemTable!$B:$B,0)),TransfersEntries!$L:$L,"&gt;="&amp;'Daily Pork Products Stocks'!A739+0.25,TransfersEntries!$L:$L,"&lt;="&amp;'Daily Pork Products Stocks'!A739+1.25,TransfersEntries!$D:$D,"3535")</f>
        <v>0</v>
      </c>
      <c r="O739" s="44">
        <f>SUMIFS(TransfersEntries!$F:$F,TransfersEntries!$B:$B,INDEX(ItemTable!$A:$A,MATCH('Daily Pork Products Stocks'!B739,ItemTable!$B:$B,0)),TransfersEntries!$L:$L,"&gt;="&amp;'Daily Pork Products Stocks'!A739+0.25,TransfersEntries!$L:$L,"&lt;="&amp;'Daily Pork Products Stocks'!A739+1.25,TransfersEntries!$D:$D,"3600")</f>
        <v>0</v>
      </c>
      <c r="P739" s="44">
        <f t="shared" si="207"/>
        <v>0</v>
      </c>
      <c r="Q739" s="44">
        <f t="shared" si="208"/>
        <v>0</v>
      </c>
      <c r="R739" s="148"/>
      <c r="S739" s="148"/>
      <c r="T739" s="44">
        <f t="shared" si="209"/>
        <v>0</v>
      </c>
      <c r="U739" s="44">
        <f t="shared" si="210"/>
        <v>0</v>
      </c>
      <c r="V739" s="44">
        <f t="shared" si="211"/>
        <v>0</v>
      </c>
      <c r="W739" s="51" t="str">
        <f t="shared" si="212"/>
        <v>Inactive</v>
      </c>
      <c r="X739" s="44"/>
    </row>
    <row r="740" spans="1:24" ht="15" hidden="1" customHeight="1" x14ac:dyDescent="0.25">
      <c r="A740" s="124" t="e">
        <v>#VALUE!</v>
      </c>
      <c r="B740" s="125" t="s">
        <v>1570</v>
      </c>
      <c r="C740" s="125" t="s">
        <v>1571</v>
      </c>
      <c r="D740" s="142"/>
      <c r="E740" s="44">
        <f t="shared" si="206"/>
        <v>0</v>
      </c>
      <c r="F740" s="44">
        <f>SUMIFS(ProductionLines!$H:$H,ProductionLines!$C:$C,'Daily Pork Products Stocks'!$B740,ProductionLines!$K:$K,'Daily Pork Products Stocks'!$A740,ProductionLines!$E:$E,"&lt;&gt;Intake")</f>
        <v>0</v>
      </c>
      <c r="G740" s="57"/>
      <c r="H740" s="44">
        <f>SUMIFS(ProductionLines!$H:$H,ProductionLines!$C:$C,'Daily Pork Products Stocks'!$B740,ProductionLines!$K:$K,'Daily Pork Products Stocks'!$A740,ProductionLines!$E:$E,"Intake")</f>
        <v>0</v>
      </c>
      <c r="I740" s="148"/>
      <c r="J740" s="148"/>
      <c r="K740" s="148"/>
      <c r="L740" s="152"/>
      <c r="M740" s="44">
        <f>SUMIFS(TransfersEntries!$F:$F,TransfersEntries!$B:$B,$B740,TransfersEntries!$L:$L,"&gt;="&amp;'Daily Pork Products Stocks'!A740+0.25,TransfersEntries!$L:$L,"&lt;="&amp;'Daily Pork Products Stocks'!A740+1.25,TransfersEntries!$D:$D,"2055")</f>
        <v>0</v>
      </c>
      <c r="N740" s="44">
        <f>SUMIFS(TransfersEntries!$F:$F,TransfersEntries!$B:$B,INDEX(ItemTable!$A:$A,MATCH('Daily Pork Products Stocks'!B740,ItemTable!$B:$B,0)),TransfersEntries!$L:$L,"&gt;="&amp;'Daily Pork Products Stocks'!A740+0.25,TransfersEntries!$L:$L,"&lt;="&amp;'Daily Pork Products Stocks'!A740+1.25,TransfersEntries!$D:$D,"3535")</f>
        <v>0</v>
      </c>
      <c r="O740" s="44">
        <f>SUMIFS(TransfersEntries!$F:$F,TransfersEntries!$B:$B,INDEX(ItemTable!$A:$A,MATCH('Daily Pork Products Stocks'!B740,ItemTable!$B:$B,0)),TransfersEntries!$L:$L,"&gt;="&amp;'Daily Pork Products Stocks'!A740+0.25,TransfersEntries!$L:$L,"&lt;="&amp;'Daily Pork Products Stocks'!A740+1.25,TransfersEntries!$D:$D,"3600")</f>
        <v>0</v>
      </c>
      <c r="P740" s="44">
        <f t="shared" si="207"/>
        <v>0</v>
      </c>
      <c r="Q740" s="44">
        <f t="shared" si="208"/>
        <v>0</v>
      </c>
      <c r="R740" s="148"/>
      <c r="S740" s="148"/>
      <c r="T740" s="44">
        <f t="shared" si="209"/>
        <v>0</v>
      </c>
      <c r="U740" s="44">
        <f t="shared" si="210"/>
        <v>0</v>
      </c>
      <c r="V740" s="44">
        <f t="shared" si="211"/>
        <v>0</v>
      </c>
      <c r="W740" s="51" t="str">
        <f t="shared" si="212"/>
        <v>Inactive</v>
      </c>
      <c r="X740" s="44"/>
    </row>
    <row r="741" spans="1:24" ht="15" hidden="1" customHeight="1" x14ac:dyDescent="0.25">
      <c r="A741" s="124" t="e">
        <v>#VALUE!</v>
      </c>
      <c r="B741" s="125" t="s">
        <v>1572</v>
      </c>
      <c r="C741" s="125" t="s">
        <v>1573</v>
      </c>
      <c r="D741" s="142"/>
      <c r="E741" s="44">
        <f t="shared" si="206"/>
        <v>0</v>
      </c>
      <c r="F741" s="44">
        <f>SUMIFS(ProductionLines!$H:$H,ProductionLines!$C:$C,'Daily Pork Products Stocks'!$B741,ProductionLines!$K:$K,'Daily Pork Products Stocks'!$A741,ProductionLines!$E:$E,"&lt;&gt;Intake")</f>
        <v>0</v>
      </c>
      <c r="G741" s="57"/>
      <c r="H741" s="44">
        <f>SUMIFS(ProductionLines!$H:$H,ProductionLines!$C:$C,'Daily Pork Products Stocks'!$B741,ProductionLines!$K:$K,'Daily Pork Products Stocks'!$A741,ProductionLines!$E:$E,"Intake")</f>
        <v>0</v>
      </c>
      <c r="I741" s="148"/>
      <c r="J741" s="148"/>
      <c r="K741" s="148"/>
      <c r="L741" s="152"/>
      <c r="M741" s="44">
        <f>SUMIFS(TransfersEntries!$F:$F,TransfersEntries!$B:$B,$B741,TransfersEntries!$L:$L,"&gt;="&amp;'Daily Pork Products Stocks'!A741+0.25,TransfersEntries!$L:$L,"&lt;="&amp;'Daily Pork Products Stocks'!A741+1.25,TransfersEntries!$D:$D,"2055")</f>
        <v>0</v>
      </c>
      <c r="N741" s="44">
        <f>SUMIFS(TransfersEntries!$F:$F,TransfersEntries!$B:$B,INDEX(ItemTable!$A:$A,MATCH('Daily Pork Products Stocks'!B741,ItemTable!$B:$B,0)),TransfersEntries!$L:$L,"&gt;="&amp;'Daily Pork Products Stocks'!A741+0.25,TransfersEntries!$L:$L,"&lt;="&amp;'Daily Pork Products Stocks'!A741+1.25,TransfersEntries!$D:$D,"3535")</f>
        <v>0</v>
      </c>
      <c r="O741" s="44">
        <f>SUMIFS(TransfersEntries!$F:$F,TransfersEntries!$B:$B,INDEX(ItemTable!$A:$A,MATCH('Daily Pork Products Stocks'!B741,ItemTable!$B:$B,0)),TransfersEntries!$L:$L,"&gt;="&amp;'Daily Pork Products Stocks'!A741+0.25,TransfersEntries!$L:$L,"&lt;="&amp;'Daily Pork Products Stocks'!A741+1.25,TransfersEntries!$D:$D,"3600")</f>
        <v>0</v>
      </c>
      <c r="P741" s="44">
        <f t="shared" si="207"/>
        <v>0</v>
      </c>
      <c r="Q741" s="44">
        <f t="shared" si="208"/>
        <v>0</v>
      </c>
      <c r="R741" s="148"/>
      <c r="S741" s="148"/>
      <c r="T741" s="44">
        <f t="shared" si="209"/>
        <v>0</v>
      </c>
      <c r="U741" s="44">
        <f t="shared" si="210"/>
        <v>0</v>
      </c>
      <c r="V741" s="44">
        <f t="shared" si="211"/>
        <v>0</v>
      </c>
      <c r="W741" s="51" t="str">
        <f t="shared" si="212"/>
        <v>Inactive</v>
      </c>
      <c r="X741" s="44"/>
    </row>
    <row r="742" spans="1:24" ht="15" hidden="1" customHeight="1" x14ac:dyDescent="0.25">
      <c r="A742" s="124" t="e">
        <v>#VALUE!</v>
      </c>
      <c r="B742" s="125" t="s">
        <v>1574</v>
      </c>
      <c r="C742" s="125" t="s">
        <v>1575</v>
      </c>
      <c r="D742" s="142"/>
      <c r="E742" s="44">
        <f t="shared" si="206"/>
        <v>0</v>
      </c>
      <c r="F742" s="44">
        <f>SUMIFS(ProductionLines!$H:$H,ProductionLines!$C:$C,'Daily Pork Products Stocks'!$B742,ProductionLines!$K:$K,'Daily Pork Products Stocks'!$A742,ProductionLines!$E:$E,"&lt;&gt;Intake")</f>
        <v>0</v>
      </c>
      <c r="G742" s="57"/>
      <c r="H742" s="44">
        <f>SUMIFS(ProductionLines!$H:$H,ProductionLines!$C:$C,'Daily Pork Products Stocks'!$B742,ProductionLines!$K:$K,'Daily Pork Products Stocks'!$A742,ProductionLines!$E:$E,"Intake")</f>
        <v>0</v>
      </c>
      <c r="I742" s="148"/>
      <c r="J742" s="148"/>
      <c r="K742" s="148"/>
      <c r="L742" s="152"/>
      <c r="M742" s="44">
        <f>SUMIFS(TransfersEntries!$F:$F,TransfersEntries!$B:$B,$B742,TransfersEntries!$L:$L,"&gt;="&amp;'Daily Pork Products Stocks'!A742+0.25,TransfersEntries!$L:$L,"&lt;="&amp;'Daily Pork Products Stocks'!A742+1.25,TransfersEntries!$D:$D,"2055")</f>
        <v>0</v>
      </c>
      <c r="N742" s="44">
        <f>SUMIFS(TransfersEntries!$F:$F,TransfersEntries!$B:$B,INDEX(ItemTable!$A:$A,MATCH('Daily Pork Products Stocks'!B742,ItemTable!$B:$B,0)),TransfersEntries!$L:$L,"&gt;="&amp;'Daily Pork Products Stocks'!A742+0.25,TransfersEntries!$L:$L,"&lt;="&amp;'Daily Pork Products Stocks'!A742+1.25,TransfersEntries!$D:$D,"3535")</f>
        <v>0</v>
      </c>
      <c r="O742" s="44">
        <f>SUMIFS(TransfersEntries!$F:$F,TransfersEntries!$B:$B,INDEX(ItemTable!$A:$A,MATCH('Daily Pork Products Stocks'!B742,ItemTable!$B:$B,0)),TransfersEntries!$L:$L,"&gt;="&amp;'Daily Pork Products Stocks'!A742+0.25,TransfersEntries!$L:$L,"&lt;="&amp;'Daily Pork Products Stocks'!A742+1.25,TransfersEntries!$D:$D,"3600")</f>
        <v>0</v>
      </c>
      <c r="P742" s="44">
        <f t="shared" si="207"/>
        <v>0</v>
      </c>
      <c r="Q742" s="44">
        <f t="shared" si="208"/>
        <v>0</v>
      </c>
      <c r="R742" s="148"/>
      <c r="S742" s="148"/>
      <c r="T742" s="44">
        <f t="shared" si="209"/>
        <v>0</v>
      </c>
      <c r="U742" s="44">
        <f t="shared" si="210"/>
        <v>0</v>
      </c>
      <c r="V742" s="44">
        <f t="shared" si="211"/>
        <v>0</v>
      </c>
      <c r="W742" s="51" t="str">
        <f t="shared" si="212"/>
        <v>Inactive</v>
      </c>
      <c r="X742" s="44"/>
    </row>
    <row r="743" spans="1:24" ht="15" hidden="1" customHeight="1" x14ac:dyDescent="0.25">
      <c r="A743" s="42" t="e">
        <v>#VALUE!</v>
      </c>
      <c r="B743" s="45" t="s">
        <v>1576</v>
      </c>
      <c r="C743" s="45" t="s">
        <v>1577</v>
      </c>
      <c r="D743" s="142"/>
      <c r="E743" s="44">
        <f t="shared" si="206"/>
        <v>0</v>
      </c>
      <c r="F743" s="44">
        <f>SUMIFS(ProductionLines!$H:$H,ProductionLines!$C:$C,'Daily Pork Products Stocks'!$B743,ProductionLines!$K:$K,'Daily Pork Products Stocks'!$A743,ProductionLines!$E:$E,"&lt;&gt;Intake")</f>
        <v>0</v>
      </c>
      <c r="G743" s="57"/>
      <c r="H743" s="44">
        <f>SUMIFS(ProductionLines!$H:$H,ProductionLines!$C:$C,'Daily Pork Products Stocks'!$B743,ProductionLines!$K:$K,'Daily Pork Products Stocks'!$A743,ProductionLines!$E:$E,"Intake")</f>
        <v>0</v>
      </c>
      <c r="I743" s="148"/>
      <c r="J743" s="148"/>
      <c r="K743" s="148"/>
      <c r="L743" s="152"/>
      <c r="M743" s="44">
        <f>SUMIFS(TransfersEntries!$F:$F,TransfersEntries!$B:$B,$B743,TransfersEntries!$L:$L,"&gt;="&amp;'Daily Pork Products Stocks'!A743+0.25,TransfersEntries!$L:$L,"&lt;="&amp;'Daily Pork Products Stocks'!A743+1.25,TransfersEntries!$D:$D,"2055")</f>
        <v>0</v>
      </c>
      <c r="N743" s="44">
        <f>SUMIFS(TransfersEntries!$F:$F,TransfersEntries!$B:$B,INDEX(ItemTable!$A:$A,MATCH('Daily Pork Products Stocks'!B743,ItemTable!$B:$B,0)),TransfersEntries!$L:$L,"&gt;="&amp;'Daily Pork Products Stocks'!A743+0.25,TransfersEntries!$L:$L,"&lt;="&amp;'Daily Pork Products Stocks'!A743+1.25,TransfersEntries!$D:$D,"3535")</f>
        <v>0</v>
      </c>
      <c r="O743" s="44">
        <f>SUMIFS(TransfersEntries!$F:$F,TransfersEntries!$B:$B,INDEX(ItemTable!$A:$A,MATCH('Daily Pork Products Stocks'!B743,ItemTable!$B:$B,0)),TransfersEntries!$L:$L,"&gt;="&amp;'Daily Pork Products Stocks'!A743+0.25,TransfersEntries!$L:$L,"&lt;="&amp;'Daily Pork Products Stocks'!A743+1.25,TransfersEntries!$D:$D,"3600")</f>
        <v>0</v>
      </c>
      <c r="P743" s="44">
        <f t="shared" si="207"/>
        <v>0</v>
      </c>
      <c r="Q743" s="44">
        <f t="shared" si="208"/>
        <v>0</v>
      </c>
      <c r="R743" s="148"/>
      <c r="S743" s="148"/>
      <c r="T743" s="44">
        <f t="shared" si="209"/>
        <v>0</v>
      </c>
      <c r="U743" s="44">
        <f t="shared" si="210"/>
        <v>0</v>
      </c>
      <c r="V743" s="44">
        <f t="shared" si="211"/>
        <v>0</v>
      </c>
      <c r="W743" s="51" t="str">
        <f t="shared" si="212"/>
        <v>Inactive</v>
      </c>
      <c r="X743" s="44"/>
    </row>
    <row r="744" spans="1:24" ht="15" hidden="1" customHeight="1" x14ac:dyDescent="0.25">
      <c r="A744" s="42" t="e">
        <v>#VALUE!</v>
      </c>
      <c r="B744" s="47" t="s">
        <v>1578</v>
      </c>
      <c r="C744" s="47" t="s">
        <v>1579</v>
      </c>
      <c r="D744" s="142"/>
      <c r="E744" s="44">
        <f t="shared" si="206"/>
        <v>0</v>
      </c>
      <c r="F744" s="44">
        <f>SUMIFS(ProductionLines!$H:$H,ProductionLines!$C:$C,'Daily Pork Products Stocks'!$B744,ProductionLines!$K:$K,'Daily Pork Products Stocks'!$A744,ProductionLines!$E:$E,"&lt;&gt;Intake")</f>
        <v>0</v>
      </c>
      <c r="G744" s="57"/>
      <c r="H744" s="44">
        <f>SUMIFS(ProductionLines!$H:$H,ProductionLines!$C:$C,'Daily Pork Products Stocks'!$B744,ProductionLines!$K:$K,'Daily Pork Products Stocks'!$A744,ProductionLines!$E:$E,"Intake")</f>
        <v>0</v>
      </c>
      <c r="I744" s="148"/>
      <c r="J744" s="148"/>
      <c r="K744" s="148"/>
      <c r="L744" s="152"/>
      <c r="M744" s="44">
        <f>SUMIFS(TransfersEntries!$F:$F,TransfersEntries!$B:$B,$B744,TransfersEntries!$L:$L,"&gt;="&amp;'Daily Pork Products Stocks'!A744+0.25,TransfersEntries!$L:$L,"&lt;="&amp;'Daily Pork Products Stocks'!A744+1.25,TransfersEntries!$D:$D,"2055")</f>
        <v>0</v>
      </c>
      <c r="N744" s="44">
        <f>SUMIFS(TransfersEntries!$F:$F,TransfersEntries!$B:$B,INDEX(ItemTable!$A:$A,MATCH('Daily Pork Products Stocks'!B744,ItemTable!$B:$B,0)),TransfersEntries!$L:$L,"&gt;="&amp;'Daily Pork Products Stocks'!A744+0.25,TransfersEntries!$L:$L,"&lt;="&amp;'Daily Pork Products Stocks'!A744+1.25,TransfersEntries!$D:$D,"3535")</f>
        <v>0</v>
      </c>
      <c r="O744" s="44">
        <f>SUMIFS(TransfersEntries!$F:$F,TransfersEntries!$B:$B,INDEX(ItemTable!$A:$A,MATCH('Daily Pork Products Stocks'!B744,ItemTable!$B:$B,0)),TransfersEntries!$L:$L,"&gt;="&amp;'Daily Pork Products Stocks'!A744+0.25,TransfersEntries!$L:$L,"&lt;="&amp;'Daily Pork Products Stocks'!A744+1.25,TransfersEntries!$D:$D,"3600")</f>
        <v>0</v>
      </c>
      <c r="P744" s="44">
        <f t="shared" si="207"/>
        <v>0</v>
      </c>
      <c r="Q744" s="44">
        <f t="shared" si="208"/>
        <v>0</v>
      </c>
      <c r="R744" s="148"/>
      <c r="S744" s="148"/>
      <c r="T744" s="44">
        <f t="shared" si="209"/>
        <v>0</v>
      </c>
      <c r="U744" s="44">
        <f t="shared" si="210"/>
        <v>0</v>
      </c>
      <c r="V744" s="44">
        <f t="shared" si="211"/>
        <v>0</v>
      </c>
      <c r="W744" s="51" t="str">
        <f t="shared" si="212"/>
        <v>Inactive</v>
      </c>
      <c r="X744" s="44"/>
    </row>
    <row r="745" spans="1:24" ht="15" hidden="1" customHeight="1" x14ac:dyDescent="0.25">
      <c r="A745" s="124" t="e">
        <v>#VALUE!</v>
      </c>
      <c r="B745" s="125" t="s">
        <v>1580</v>
      </c>
      <c r="C745" s="125" t="s">
        <v>1581</v>
      </c>
      <c r="D745" s="142"/>
      <c r="E745" s="44">
        <f t="shared" si="206"/>
        <v>0</v>
      </c>
      <c r="F745" s="44">
        <f>SUMIFS(ProductionLines!$H:$H,ProductionLines!$C:$C,'Daily Pork Products Stocks'!$B745,ProductionLines!$K:$K,'Daily Pork Products Stocks'!$A745,ProductionLines!$E:$E,"&lt;&gt;Intake")</f>
        <v>0</v>
      </c>
      <c r="G745" s="57"/>
      <c r="H745" s="44">
        <f>SUMIFS(ProductionLines!$H:$H,ProductionLines!$C:$C,'Daily Pork Products Stocks'!$B745,ProductionLines!$K:$K,'Daily Pork Products Stocks'!$A745,ProductionLines!$E:$E,"Intake")</f>
        <v>0</v>
      </c>
      <c r="I745" s="148"/>
      <c r="J745" s="148"/>
      <c r="K745" s="148"/>
      <c r="L745" s="152"/>
      <c r="M745" s="44">
        <f>SUMIFS(TransfersEntries!$F:$F,TransfersEntries!$B:$B,$B745,TransfersEntries!$L:$L,"&gt;="&amp;'Daily Pork Products Stocks'!A745+0.25,TransfersEntries!$L:$L,"&lt;="&amp;'Daily Pork Products Stocks'!A745+1.25,TransfersEntries!$D:$D,"2055")</f>
        <v>0</v>
      </c>
      <c r="N745" s="44">
        <f>SUMIFS(TransfersEntries!$F:$F,TransfersEntries!$B:$B,INDEX(ItemTable!$A:$A,MATCH('Daily Pork Products Stocks'!B745,ItemTable!$B:$B,0)),TransfersEntries!$L:$L,"&gt;="&amp;'Daily Pork Products Stocks'!A745+0.25,TransfersEntries!$L:$L,"&lt;="&amp;'Daily Pork Products Stocks'!A745+1.25,TransfersEntries!$D:$D,"3535")</f>
        <v>0</v>
      </c>
      <c r="O745" s="44">
        <f>SUMIFS(TransfersEntries!$F:$F,TransfersEntries!$B:$B,INDEX(ItemTable!$A:$A,MATCH('Daily Pork Products Stocks'!B745,ItemTable!$B:$B,0)),TransfersEntries!$L:$L,"&gt;="&amp;'Daily Pork Products Stocks'!A745+0.25,TransfersEntries!$L:$L,"&lt;="&amp;'Daily Pork Products Stocks'!A745+1.25,TransfersEntries!$D:$D,"3600")</f>
        <v>0</v>
      </c>
      <c r="P745" s="44">
        <f t="shared" si="207"/>
        <v>0</v>
      </c>
      <c r="Q745" s="44">
        <f t="shared" si="208"/>
        <v>0</v>
      </c>
      <c r="R745" s="148"/>
      <c r="S745" s="148"/>
      <c r="T745" s="44">
        <f t="shared" si="209"/>
        <v>0</v>
      </c>
      <c r="U745" s="44">
        <f t="shared" si="210"/>
        <v>0</v>
      </c>
      <c r="V745" s="44">
        <f t="shared" si="211"/>
        <v>0</v>
      </c>
      <c r="W745" s="51" t="str">
        <f t="shared" si="212"/>
        <v>Inactive</v>
      </c>
      <c r="X745" s="44"/>
    </row>
    <row r="746" spans="1:24" ht="15" hidden="1" customHeight="1" x14ac:dyDescent="0.25">
      <c r="A746" s="124" t="e">
        <v>#VALUE!</v>
      </c>
      <c r="B746" s="125" t="s">
        <v>1582</v>
      </c>
      <c r="C746" s="125" t="s">
        <v>1583</v>
      </c>
      <c r="D746" s="142"/>
      <c r="E746" s="44">
        <f t="shared" si="206"/>
        <v>0</v>
      </c>
      <c r="F746" s="44">
        <f>SUMIFS(ProductionLines!$H:$H,ProductionLines!$C:$C,'Daily Pork Products Stocks'!$B746,ProductionLines!$K:$K,'Daily Pork Products Stocks'!$A746,ProductionLines!$E:$E,"&lt;&gt;Intake")</f>
        <v>0</v>
      </c>
      <c r="G746" s="57"/>
      <c r="H746" s="44">
        <f>SUMIFS(ProductionLines!$H:$H,ProductionLines!$C:$C,'Daily Pork Products Stocks'!$B746,ProductionLines!$K:$K,'Daily Pork Products Stocks'!$A746,ProductionLines!$E:$E,"Intake")</f>
        <v>0</v>
      </c>
      <c r="I746" s="148"/>
      <c r="J746" s="148"/>
      <c r="K746" s="148"/>
      <c r="L746" s="152"/>
      <c r="M746" s="44">
        <f>SUMIFS(TransfersEntries!$F:$F,TransfersEntries!$B:$B,$B746,TransfersEntries!$L:$L,"&gt;="&amp;'Daily Pork Products Stocks'!A746+0.25,TransfersEntries!$L:$L,"&lt;="&amp;'Daily Pork Products Stocks'!A746+1.25,TransfersEntries!$D:$D,"2055")</f>
        <v>0</v>
      </c>
      <c r="N746" s="44">
        <f>SUMIFS(TransfersEntries!$F:$F,TransfersEntries!$B:$B,INDEX(ItemTable!$A:$A,MATCH('Daily Pork Products Stocks'!B746,ItemTable!$B:$B,0)),TransfersEntries!$L:$L,"&gt;="&amp;'Daily Pork Products Stocks'!A746+0.25,TransfersEntries!$L:$L,"&lt;="&amp;'Daily Pork Products Stocks'!A746+1.25,TransfersEntries!$D:$D,"3535")</f>
        <v>0</v>
      </c>
      <c r="O746" s="44">
        <f>SUMIFS(TransfersEntries!$F:$F,TransfersEntries!$B:$B,INDEX(ItemTable!$A:$A,MATCH('Daily Pork Products Stocks'!B746,ItemTable!$B:$B,0)),TransfersEntries!$L:$L,"&gt;="&amp;'Daily Pork Products Stocks'!A746+0.25,TransfersEntries!$L:$L,"&lt;="&amp;'Daily Pork Products Stocks'!A746+1.25,TransfersEntries!$D:$D,"3600")</f>
        <v>0</v>
      </c>
      <c r="P746" s="44">
        <f t="shared" si="207"/>
        <v>0</v>
      </c>
      <c r="Q746" s="44">
        <f t="shared" si="208"/>
        <v>0</v>
      </c>
      <c r="R746" s="148"/>
      <c r="S746" s="148"/>
      <c r="T746" s="44">
        <f t="shared" si="209"/>
        <v>0</v>
      </c>
      <c r="U746" s="44">
        <f t="shared" si="210"/>
        <v>0</v>
      </c>
      <c r="V746" s="44">
        <f t="shared" si="211"/>
        <v>0</v>
      </c>
      <c r="W746" s="51" t="str">
        <f t="shared" si="212"/>
        <v>Inactive</v>
      </c>
      <c r="X746" s="44"/>
    </row>
    <row r="747" spans="1:24" ht="15" hidden="1" customHeight="1" x14ac:dyDescent="0.25">
      <c r="A747" s="124" t="e">
        <v>#VALUE!</v>
      </c>
      <c r="B747" s="125" t="s">
        <v>1584</v>
      </c>
      <c r="C747" s="125" t="s">
        <v>1585</v>
      </c>
      <c r="D747" s="142"/>
      <c r="E747" s="44">
        <f t="shared" si="206"/>
        <v>0</v>
      </c>
      <c r="F747" s="44">
        <f>SUMIFS(ProductionLines!$H:$H,ProductionLines!$C:$C,'Daily Pork Products Stocks'!$B747,ProductionLines!$K:$K,'Daily Pork Products Stocks'!$A747,ProductionLines!$E:$E,"&lt;&gt;Intake")</f>
        <v>0</v>
      </c>
      <c r="G747" s="57"/>
      <c r="H747" s="44">
        <f>SUMIFS(ProductionLines!$H:$H,ProductionLines!$C:$C,'Daily Pork Products Stocks'!$B747,ProductionLines!$K:$K,'Daily Pork Products Stocks'!$A747,ProductionLines!$E:$E,"Intake")</f>
        <v>0</v>
      </c>
      <c r="I747" s="148"/>
      <c r="J747" s="148"/>
      <c r="K747" s="148"/>
      <c r="L747" s="152"/>
      <c r="M747" s="44">
        <f>SUMIFS(TransfersEntries!$F:$F,TransfersEntries!$B:$B,$B747,TransfersEntries!$L:$L,"&gt;="&amp;'Daily Pork Products Stocks'!A747+0.25,TransfersEntries!$L:$L,"&lt;="&amp;'Daily Pork Products Stocks'!A747+1.25,TransfersEntries!$D:$D,"2055")</f>
        <v>0</v>
      </c>
      <c r="N747" s="44">
        <f>SUMIFS(TransfersEntries!$F:$F,TransfersEntries!$B:$B,INDEX(ItemTable!$A:$A,MATCH('Daily Pork Products Stocks'!B747,ItemTable!$B:$B,0)),TransfersEntries!$L:$L,"&gt;="&amp;'Daily Pork Products Stocks'!A747+0.25,TransfersEntries!$L:$L,"&lt;="&amp;'Daily Pork Products Stocks'!A747+1.25,TransfersEntries!$D:$D,"3535")</f>
        <v>0</v>
      </c>
      <c r="O747" s="44">
        <f>SUMIFS(TransfersEntries!$F:$F,TransfersEntries!$B:$B,INDEX(ItemTable!$A:$A,MATCH('Daily Pork Products Stocks'!B747,ItemTable!$B:$B,0)),TransfersEntries!$L:$L,"&gt;="&amp;'Daily Pork Products Stocks'!A747+0.25,TransfersEntries!$L:$L,"&lt;="&amp;'Daily Pork Products Stocks'!A747+1.25,TransfersEntries!$D:$D,"3600")</f>
        <v>0</v>
      </c>
      <c r="P747" s="44">
        <f t="shared" si="207"/>
        <v>0</v>
      </c>
      <c r="Q747" s="44">
        <f t="shared" si="208"/>
        <v>0</v>
      </c>
      <c r="R747" s="148"/>
      <c r="S747" s="148"/>
      <c r="T747" s="44">
        <f t="shared" si="209"/>
        <v>0</v>
      </c>
      <c r="U747" s="44">
        <f t="shared" si="210"/>
        <v>0</v>
      </c>
      <c r="V747" s="44">
        <f t="shared" si="211"/>
        <v>0</v>
      </c>
      <c r="W747" s="51" t="str">
        <f t="shared" si="212"/>
        <v>Inactive</v>
      </c>
      <c r="X747" s="44"/>
    </row>
    <row r="748" spans="1:24" ht="15" hidden="1" customHeight="1" x14ac:dyDescent="0.25">
      <c r="A748" s="124" t="e">
        <v>#VALUE!</v>
      </c>
      <c r="B748" s="125" t="s">
        <v>1586</v>
      </c>
      <c r="C748" s="125" t="s">
        <v>1587</v>
      </c>
      <c r="D748" s="142"/>
      <c r="E748" s="44">
        <f t="shared" si="206"/>
        <v>0</v>
      </c>
      <c r="F748" s="44">
        <f>SUMIFS(ProductionLines!$H:$H,ProductionLines!$C:$C,'Daily Pork Products Stocks'!$B748,ProductionLines!$K:$K,'Daily Pork Products Stocks'!$A748,ProductionLines!$E:$E,"&lt;&gt;Intake")</f>
        <v>0</v>
      </c>
      <c r="G748" s="57"/>
      <c r="H748" s="44">
        <f>SUMIFS(ProductionLines!$H:$H,ProductionLines!$C:$C,'Daily Pork Products Stocks'!$B748,ProductionLines!$K:$K,'Daily Pork Products Stocks'!$A748,ProductionLines!$E:$E,"Intake")</f>
        <v>0</v>
      </c>
      <c r="I748" s="148"/>
      <c r="J748" s="148"/>
      <c r="K748" s="148"/>
      <c r="L748" s="152"/>
      <c r="M748" s="44">
        <f>SUMIFS(TransfersEntries!$F:$F,TransfersEntries!$B:$B,$B748,TransfersEntries!$L:$L,"&gt;="&amp;'Daily Pork Products Stocks'!A748+0.25,TransfersEntries!$L:$L,"&lt;="&amp;'Daily Pork Products Stocks'!A748+1.25,TransfersEntries!$D:$D,"2055")</f>
        <v>0</v>
      </c>
      <c r="N748" s="44">
        <f>SUMIFS(TransfersEntries!$F:$F,TransfersEntries!$B:$B,INDEX(ItemTable!$A:$A,MATCH('Daily Pork Products Stocks'!B748,ItemTable!$B:$B,0)),TransfersEntries!$L:$L,"&gt;="&amp;'Daily Pork Products Stocks'!A748+0.25,TransfersEntries!$L:$L,"&lt;="&amp;'Daily Pork Products Stocks'!A748+1.25,TransfersEntries!$D:$D,"3535")</f>
        <v>0</v>
      </c>
      <c r="O748" s="44">
        <f>SUMIFS(TransfersEntries!$F:$F,TransfersEntries!$B:$B,INDEX(ItemTable!$A:$A,MATCH('Daily Pork Products Stocks'!B748,ItemTable!$B:$B,0)),TransfersEntries!$L:$L,"&gt;="&amp;'Daily Pork Products Stocks'!A748+0.25,TransfersEntries!$L:$L,"&lt;="&amp;'Daily Pork Products Stocks'!A748+1.25,TransfersEntries!$D:$D,"3600")</f>
        <v>0</v>
      </c>
      <c r="P748" s="44">
        <f t="shared" si="207"/>
        <v>0</v>
      </c>
      <c r="Q748" s="44">
        <f t="shared" si="208"/>
        <v>0</v>
      </c>
      <c r="R748" s="148"/>
      <c r="S748" s="148"/>
      <c r="T748" s="44">
        <f t="shared" si="209"/>
        <v>0</v>
      </c>
      <c r="U748" s="44">
        <f t="shared" si="210"/>
        <v>0</v>
      </c>
      <c r="V748" s="44">
        <f t="shared" si="211"/>
        <v>0</v>
      </c>
      <c r="W748" s="51" t="str">
        <f t="shared" si="212"/>
        <v>Inactive</v>
      </c>
      <c r="X748" s="44"/>
    </row>
    <row r="749" spans="1:24" ht="15" hidden="1" customHeight="1" thickBot="1" x14ac:dyDescent="0.3">
      <c r="A749" s="133" t="e">
        <v>#VALUE!</v>
      </c>
      <c r="B749" s="48" t="s">
        <v>1588</v>
      </c>
      <c r="C749" s="48" t="s">
        <v>1589</v>
      </c>
      <c r="D749" s="144"/>
      <c r="E749" s="49">
        <f t="shared" si="206"/>
        <v>0</v>
      </c>
      <c r="F749" s="49">
        <f>SUMIFS(ProductionLines!$H:$H,ProductionLines!$C:$C,'Daily Pork Products Stocks'!$B749,ProductionLines!$K:$K,'Daily Pork Products Stocks'!$A749,ProductionLines!$E:$E,"&lt;&gt;Intake")</f>
        <v>0</v>
      </c>
      <c r="G749" s="58"/>
      <c r="H749" s="49">
        <f>SUMIFS(ProductionLines!$H:$H,ProductionLines!$C:$C,'Daily Pork Products Stocks'!$B749,ProductionLines!$K:$K,'Daily Pork Products Stocks'!$A749,ProductionLines!$E:$E,"Intake")</f>
        <v>0</v>
      </c>
      <c r="I749" s="150"/>
      <c r="J749" s="150"/>
      <c r="K749" s="150"/>
      <c r="L749" s="154"/>
      <c r="M749" s="49">
        <f>SUMIFS(TransfersEntries!$F:$F,TransfersEntries!$B:$B,$B749,TransfersEntries!$L:$L,"&gt;="&amp;'Daily Pork Products Stocks'!A749+0.25,TransfersEntries!$L:$L,"&lt;="&amp;'Daily Pork Products Stocks'!A749+1.25,TransfersEntries!$D:$D,"2055")</f>
        <v>0</v>
      </c>
      <c r="N749" s="49">
        <f>SUMIFS(TransfersEntries!$F:$F,TransfersEntries!$B:$B,INDEX(ItemTable!$A:$A,MATCH('Daily Pork Products Stocks'!B749,ItemTable!$B:$B,0)),TransfersEntries!$L:$L,"&gt;="&amp;'Daily Pork Products Stocks'!A749+0.25,TransfersEntries!$L:$L,"&lt;="&amp;'Daily Pork Products Stocks'!A749+1.25,TransfersEntries!$D:$D,"3535")</f>
        <v>0</v>
      </c>
      <c r="O749" s="49">
        <f>SUMIFS(TransfersEntries!$F:$F,TransfersEntries!$B:$B,INDEX(ItemTable!$A:$A,MATCH('Daily Pork Products Stocks'!B749,ItemTable!$B:$B,0)),TransfersEntries!$L:$L,"&gt;="&amp;'Daily Pork Products Stocks'!A749+0.25,TransfersEntries!$L:$L,"&lt;="&amp;'Daily Pork Products Stocks'!A749+1.25,TransfersEntries!$D:$D,"3600")</f>
        <v>0</v>
      </c>
      <c r="P749" s="49">
        <f t="shared" si="207"/>
        <v>0</v>
      </c>
      <c r="Q749" s="49">
        <f t="shared" si="208"/>
        <v>0</v>
      </c>
      <c r="R749" s="150"/>
      <c r="S749" s="150"/>
      <c r="T749" s="49">
        <f t="shared" si="209"/>
        <v>0</v>
      </c>
      <c r="U749" s="49">
        <f t="shared" si="210"/>
        <v>0</v>
      </c>
      <c r="V749" s="49">
        <f t="shared" si="211"/>
        <v>0</v>
      </c>
      <c r="W749" s="51" t="str">
        <f t="shared" si="212"/>
        <v>Inactive</v>
      </c>
      <c r="X749" s="49"/>
    </row>
    <row r="750" spans="1:24" ht="15" hidden="1" customHeight="1" thickTop="1" x14ac:dyDescent="0.25">
      <c r="A750" s="128" t="e">
        <f t="array" ref="A750:A997">A749+1</f>
        <v>#VALUE!</v>
      </c>
      <c r="B750" s="129"/>
      <c r="C750" s="130" t="s">
        <v>1178</v>
      </c>
      <c r="D750" s="139"/>
      <c r="E750" s="131">
        <f t="shared" si="206"/>
        <v>0</v>
      </c>
      <c r="F750" s="131">
        <f>SUMIFS(ProductionLines!$H:$H,ProductionLines!$C:$C,'Daily Pork Products Stocks'!$B750,ProductionLines!$K:$K,'Daily Pork Products Stocks'!$A750,ProductionLines!$E:$E,"&lt;&gt;Intake")</f>
        <v>0</v>
      </c>
      <c r="G750" s="132"/>
      <c r="H750" s="131">
        <f>SUMIFS(ProductionLines!$H:$H,ProductionLines!$C:$C,'Daily Pork Products Stocks'!$B750,ProductionLines!$K:$K,'Daily Pork Products Stocks'!$A750,ProductionLines!$E:$E,"Intake")</f>
        <v>0</v>
      </c>
      <c r="I750" s="147"/>
      <c r="J750" s="147"/>
      <c r="K750" s="147"/>
      <c r="L750" s="151"/>
      <c r="M750" s="131">
        <f>SUMIFS(TransfersEntries!$F:$F,TransfersEntries!$B:$B,$B750,TransfersEntries!$L:$L,"&gt;="&amp;'Daily Pork Products Stocks'!A750+0.25,TransfersEntries!$L:$L,"&lt;="&amp;'Daily Pork Products Stocks'!A750+1.25,TransfersEntries!$D:$D,"2055")</f>
        <v>0</v>
      </c>
      <c r="N750" s="131">
        <f>SUMIFS(TransfersEntries!$F:$F,TransfersEntries!$B:$B,INDEX(ItemTable!$A:$A,MATCH('Daily Pork Products Stocks'!B750,ItemTable!$B:$B,0)),TransfersEntries!$L:$L,"&gt;="&amp;'Daily Pork Products Stocks'!A750+0.25,TransfersEntries!$L:$L,"&lt;="&amp;'Daily Pork Products Stocks'!A750+1.25,TransfersEntries!$D:$D,"3535")</f>
        <v>0</v>
      </c>
      <c r="O750" s="131">
        <f>SUMIFS(TransfersEntries!$F:$F,TransfersEntries!$B:$B,INDEX(ItemTable!$A:$A,MATCH('Daily Pork Products Stocks'!B750,ItemTable!$B:$B,0)),TransfersEntries!$L:$L,"&gt;="&amp;'Daily Pork Products Stocks'!A750+0.25,TransfersEntries!$L:$L,"&lt;="&amp;'Daily Pork Products Stocks'!A750+1.25,TransfersEntries!$D:$D,"3600")</f>
        <v>0</v>
      </c>
      <c r="P750" s="131">
        <f t="shared" si="207"/>
        <v>0</v>
      </c>
      <c r="Q750" s="131">
        <f t="shared" si="208"/>
        <v>0</v>
      </c>
      <c r="R750" s="147"/>
      <c r="S750" s="147"/>
      <c r="T750" s="131">
        <f t="shared" si="209"/>
        <v>0</v>
      </c>
      <c r="U750" s="131">
        <f t="shared" si="210"/>
        <v>0</v>
      </c>
      <c r="V750" s="131">
        <f t="shared" si="211"/>
        <v>0</v>
      </c>
      <c r="W750" s="51" t="str">
        <f t="shared" si="212"/>
        <v>Inactive</v>
      </c>
      <c r="X750" s="131"/>
    </row>
    <row r="751" spans="1:24" ht="15" hidden="1" customHeight="1" x14ac:dyDescent="0.25">
      <c r="A751" s="42" t="e">
        <v>#VALUE!</v>
      </c>
      <c r="B751" s="43" t="s">
        <v>1179</v>
      </c>
      <c r="C751" s="43" t="s">
        <v>1180</v>
      </c>
      <c r="D751" s="140"/>
      <c r="E751" s="44">
        <f t="shared" si="206"/>
        <v>0</v>
      </c>
      <c r="F751" s="44">
        <f>SUMIFS(ProductionLines!$H:$H,ProductionLines!$C:$C,'Daily Pork Products Stocks'!$B751,ProductionLines!$K:$K,'Daily Pork Products Stocks'!$A751,ProductionLines!$E:$E,"&lt;&gt;Intake")</f>
        <v>0</v>
      </c>
      <c r="G751" s="57"/>
      <c r="H751" s="44">
        <f>SUMIFS(ProductionLines!$H:$H,ProductionLines!$C:$C,'Daily Pork Products Stocks'!$B751,ProductionLines!$K:$K,'Daily Pork Products Stocks'!$A751,ProductionLines!$E:$E,"Intake")</f>
        <v>0</v>
      </c>
      <c r="I751" s="148"/>
      <c r="J751" s="148"/>
      <c r="K751" s="148"/>
      <c r="L751" s="152"/>
      <c r="M751" s="44">
        <f>SUMIFS(TransfersEntries!$F:$F,TransfersEntries!$B:$B,$B751,TransfersEntries!$L:$L,"&gt;="&amp;'Daily Pork Products Stocks'!A751+0.25,TransfersEntries!$L:$L,"&lt;="&amp;'Daily Pork Products Stocks'!A751+1.25,TransfersEntries!$D:$D,"2055")</f>
        <v>0</v>
      </c>
      <c r="N751" s="44">
        <f>SUMIFS(TransfersEntries!$F:$F,TransfersEntries!$B:$B,INDEX(ItemTable!$A:$A,MATCH('Daily Pork Products Stocks'!B751,ItemTable!$B:$B,0)),TransfersEntries!$L:$L,"&gt;="&amp;'Daily Pork Products Stocks'!A751+0.25,TransfersEntries!$L:$L,"&lt;="&amp;'Daily Pork Products Stocks'!A751+1.25,TransfersEntries!$D:$D,"3535")</f>
        <v>0</v>
      </c>
      <c r="O751" s="44">
        <f>SUMIFS(TransfersEntries!$F:$F,TransfersEntries!$B:$B,INDEX(ItemTable!$A:$A,MATCH('Daily Pork Products Stocks'!B751,ItemTable!$B:$B,0)),TransfersEntries!$L:$L,"&gt;="&amp;'Daily Pork Products Stocks'!A751+0.25,TransfersEntries!$L:$L,"&lt;="&amp;'Daily Pork Products Stocks'!A751+1.25,TransfersEntries!$D:$D,"3600")</f>
        <v>0</v>
      </c>
      <c r="P751" s="44">
        <f t="shared" si="207"/>
        <v>0</v>
      </c>
      <c r="Q751" s="44">
        <f t="shared" si="208"/>
        <v>0</v>
      </c>
      <c r="R751" s="148"/>
      <c r="S751" s="148"/>
      <c r="T751" s="44">
        <f t="shared" si="209"/>
        <v>0</v>
      </c>
      <c r="U751" s="44">
        <f t="shared" si="210"/>
        <v>0</v>
      </c>
      <c r="V751" s="44">
        <f t="shared" si="211"/>
        <v>0</v>
      </c>
      <c r="W751" s="51" t="str">
        <f t="shared" si="212"/>
        <v>Inactive</v>
      </c>
      <c r="X751" s="44"/>
    </row>
    <row r="752" spans="1:24" ht="15" hidden="1" customHeight="1" x14ac:dyDescent="0.25">
      <c r="A752" s="42" t="e">
        <v>#VALUE!</v>
      </c>
      <c r="B752" s="43" t="s">
        <v>1181</v>
      </c>
      <c r="C752" s="43" t="s">
        <v>1182</v>
      </c>
      <c r="D752" s="140"/>
      <c r="E752" s="44">
        <f t="shared" si="206"/>
        <v>0</v>
      </c>
      <c r="F752" s="44">
        <f>SUMIFS(ProductionLines!$H:$H,ProductionLines!$C:$C,'Daily Pork Products Stocks'!$B752,ProductionLines!$K:$K,'Daily Pork Products Stocks'!$A752,ProductionLines!$E:$E,"&lt;&gt;Intake")</f>
        <v>0</v>
      </c>
      <c r="G752" s="57"/>
      <c r="H752" s="44">
        <f>SUMIFS(ProductionLines!$H:$H,ProductionLines!$C:$C,'Daily Pork Products Stocks'!$B752,ProductionLines!$K:$K,'Daily Pork Products Stocks'!$A752,ProductionLines!$E:$E,"Intake")</f>
        <v>0</v>
      </c>
      <c r="I752" s="148"/>
      <c r="J752" s="148"/>
      <c r="K752" s="148"/>
      <c r="L752" s="152"/>
      <c r="M752" s="44">
        <f>SUMIFS(TransfersEntries!$F:$F,TransfersEntries!$B:$B,$B752,TransfersEntries!$L:$L,"&gt;="&amp;'Daily Pork Products Stocks'!A752+0.25,TransfersEntries!$L:$L,"&lt;="&amp;'Daily Pork Products Stocks'!A752+1.25,TransfersEntries!$D:$D,"2055")</f>
        <v>0</v>
      </c>
      <c r="N752" s="44">
        <f>SUMIFS(TransfersEntries!$F:$F,TransfersEntries!$B:$B,INDEX(ItemTable!$A:$A,MATCH('Daily Pork Products Stocks'!B752,ItemTable!$B:$B,0)),TransfersEntries!$L:$L,"&gt;="&amp;'Daily Pork Products Stocks'!A752+0.25,TransfersEntries!$L:$L,"&lt;="&amp;'Daily Pork Products Stocks'!A752+1.25,TransfersEntries!$D:$D,"3535")</f>
        <v>0</v>
      </c>
      <c r="O752" s="44">
        <f>SUMIFS(TransfersEntries!$F:$F,TransfersEntries!$B:$B,INDEX(ItemTable!$A:$A,MATCH('Daily Pork Products Stocks'!B752,ItemTable!$B:$B,0)),TransfersEntries!$L:$L,"&gt;="&amp;'Daily Pork Products Stocks'!A752+0.25,TransfersEntries!$L:$L,"&lt;="&amp;'Daily Pork Products Stocks'!A752+1.25,TransfersEntries!$D:$D,"3600")</f>
        <v>0</v>
      </c>
      <c r="P752" s="44">
        <f t="shared" si="207"/>
        <v>0</v>
      </c>
      <c r="Q752" s="44">
        <f t="shared" si="208"/>
        <v>0</v>
      </c>
      <c r="R752" s="148"/>
      <c r="S752" s="148"/>
      <c r="T752" s="44">
        <f t="shared" si="209"/>
        <v>0</v>
      </c>
      <c r="U752" s="44">
        <f t="shared" si="210"/>
        <v>0</v>
      </c>
      <c r="V752" s="44">
        <f t="shared" si="211"/>
        <v>0</v>
      </c>
      <c r="W752" s="51" t="str">
        <f t="shared" si="212"/>
        <v>Inactive</v>
      </c>
      <c r="X752" s="44"/>
    </row>
    <row r="753" spans="1:24" ht="15" hidden="1" customHeight="1" x14ac:dyDescent="0.25">
      <c r="A753" s="42" t="e">
        <v>#VALUE!</v>
      </c>
      <c r="B753" s="43" t="s">
        <v>4</v>
      </c>
      <c r="C753" s="43" t="s">
        <v>1183</v>
      </c>
      <c r="D753" s="140"/>
      <c r="E753" s="44">
        <f t="shared" si="206"/>
        <v>0</v>
      </c>
      <c r="F753" s="44">
        <f>SUMIFS(ProductionLines!$H:$H,ProductionLines!$C:$C,'Daily Pork Products Stocks'!$B753,ProductionLines!$K:$K,'Daily Pork Products Stocks'!$A753,ProductionLines!$E:$E,"&lt;&gt;Intake")</f>
        <v>0</v>
      </c>
      <c r="G753" s="57"/>
      <c r="H753" s="44">
        <f>SUMIFS(ProductionLines!$H:$H,ProductionLines!$C:$C,'Daily Pork Products Stocks'!$B753,ProductionLines!$K:$K,'Daily Pork Products Stocks'!$A753,ProductionLines!$E:$E,"Intake")</f>
        <v>0</v>
      </c>
      <c r="I753" s="148"/>
      <c r="J753" s="148"/>
      <c r="K753" s="148"/>
      <c r="L753" s="152"/>
      <c r="M753" s="44">
        <f>SUMIFS(TransfersEntries!$F:$F,TransfersEntries!$B:$B,$B753,TransfersEntries!$L:$L,"&gt;="&amp;'Daily Pork Products Stocks'!A753+0.25,TransfersEntries!$L:$L,"&lt;="&amp;'Daily Pork Products Stocks'!A753+1.25,TransfersEntries!$D:$D,"2055")</f>
        <v>0</v>
      </c>
      <c r="N753" s="44">
        <f>SUMIFS(TransfersEntries!$F:$F,TransfersEntries!$B:$B,INDEX(ItemTable!$A:$A,MATCH('Daily Pork Products Stocks'!B753,ItemTable!$B:$B,0)),TransfersEntries!$L:$L,"&gt;="&amp;'Daily Pork Products Stocks'!A753+0.25,TransfersEntries!$L:$L,"&lt;="&amp;'Daily Pork Products Stocks'!A753+1.25,TransfersEntries!$D:$D,"3535")</f>
        <v>0</v>
      </c>
      <c r="O753" s="44">
        <f>SUMIFS(TransfersEntries!$F:$F,TransfersEntries!$B:$B,INDEX(ItemTable!$A:$A,MATCH('Daily Pork Products Stocks'!B753,ItemTable!$B:$B,0)),TransfersEntries!$L:$L,"&gt;="&amp;'Daily Pork Products Stocks'!A753+0.25,TransfersEntries!$L:$L,"&lt;="&amp;'Daily Pork Products Stocks'!A753+1.25,TransfersEntries!$D:$D,"3600")</f>
        <v>0</v>
      </c>
      <c r="P753" s="44">
        <f t="shared" si="207"/>
        <v>0</v>
      </c>
      <c r="Q753" s="44">
        <f t="shared" si="208"/>
        <v>0</v>
      </c>
      <c r="R753" s="148"/>
      <c r="S753" s="148"/>
      <c r="T753" s="44">
        <f t="shared" si="209"/>
        <v>0</v>
      </c>
      <c r="U753" s="44">
        <f t="shared" si="210"/>
        <v>0</v>
      </c>
      <c r="V753" s="44">
        <f t="shared" si="211"/>
        <v>0</v>
      </c>
      <c r="W753" s="51" t="str">
        <f t="shared" si="212"/>
        <v>Inactive</v>
      </c>
      <c r="X753" s="44"/>
    </row>
    <row r="754" spans="1:24" ht="15" hidden="1" customHeight="1" x14ac:dyDescent="0.25">
      <c r="A754" s="42" t="e">
        <v>#VALUE!</v>
      </c>
      <c r="B754" s="43" t="s">
        <v>1184</v>
      </c>
      <c r="C754" s="43" t="s">
        <v>1185</v>
      </c>
      <c r="D754" s="140"/>
      <c r="E754" s="44">
        <f t="shared" si="206"/>
        <v>0</v>
      </c>
      <c r="F754" s="44">
        <f>SUMIFS(ProductionLines!$H:$H,ProductionLines!$C:$C,'Daily Pork Products Stocks'!$B754,ProductionLines!$K:$K,'Daily Pork Products Stocks'!$A754,ProductionLines!$E:$E,"&lt;&gt;Intake")</f>
        <v>0</v>
      </c>
      <c r="G754" s="57"/>
      <c r="H754" s="44">
        <f>SUMIFS(ProductionLines!$H:$H,ProductionLines!$C:$C,'Daily Pork Products Stocks'!$B754,ProductionLines!$K:$K,'Daily Pork Products Stocks'!$A754,ProductionLines!$E:$E,"Intake")</f>
        <v>0</v>
      </c>
      <c r="I754" s="148"/>
      <c r="J754" s="148"/>
      <c r="K754" s="148"/>
      <c r="L754" s="152"/>
      <c r="M754" s="44">
        <f>SUMIFS(TransfersEntries!$F:$F,TransfersEntries!$B:$B,$B754,TransfersEntries!$L:$L,"&gt;="&amp;'Daily Pork Products Stocks'!A754+0.25,TransfersEntries!$L:$L,"&lt;="&amp;'Daily Pork Products Stocks'!A754+1.25,TransfersEntries!$D:$D,"2055")</f>
        <v>0</v>
      </c>
      <c r="N754" s="44">
        <f>SUMIFS(TransfersEntries!$F:$F,TransfersEntries!$B:$B,INDEX(ItemTable!$A:$A,MATCH('Daily Pork Products Stocks'!B754,ItemTable!$B:$B,0)),TransfersEntries!$L:$L,"&gt;="&amp;'Daily Pork Products Stocks'!A754+0.25,TransfersEntries!$L:$L,"&lt;="&amp;'Daily Pork Products Stocks'!A754+1.25,TransfersEntries!$D:$D,"3535")</f>
        <v>0</v>
      </c>
      <c r="O754" s="44">
        <f>SUMIFS(TransfersEntries!$F:$F,TransfersEntries!$B:$B,INDEX(ItemTable!$A:$A,MATCH('Daily Pork Products Stocks'!B754,ItemTable!$B:$B,0)),TransfersEntries!$L:$L,"&gt;="&amp;'Daily Pork Products Stocks'!A754+0.25,TransfersEntries!$L:$L,"&lt;="&amp;'Daily Pork Products Stocks'!A754+1.25,TransfersEntries!$D:$D,"3600")</f>
        <v>0</v>
      </c>
      <c r="P754" s="44">
        <f t="shared" si="207"/>
        <v>0</v>
      </c>
      <c r="Q754" s="44">
        <f t="shared" si="208"/>
        <v>0</v>
      </c>
      <c r="R754" s="148"/>
      <c r="S754" s="148"/>
      <c r="T754" s="44">
        <f t="shared" si="209"/>
        <v>0</v>
      </c>
      <c r="U754" s="44">
        <f t="shared" si="210"/>
        <v>0</v>
      </c>
      <c r="V754" s="44">
        <f t="shared" si="211"/>
        <v>0</v>
      </c>
      <c r="W754" s="51" t="str">
        <f t="shared" si="212"/>
        <v>Inactive</v>
      </c>
      <c r="X754" s="44"/>
    </row>
    <row r="755" spans="1:24" ht="15" hidden="1" customHeight="1" x14ac:dyDescent="0.25">
      <c r="A755" s="42" t="e">
        <v>#VALUE!</v>
      </c>
      <c r="B755" s="43" t="s">
        <v>1186</v>
      </c>
      <c r="C755" s="43" t="s">
        <v>1187</v>
      </c>
      <c r="D755" s="140"/>
      <c r="E755" s="44">
        <f t="shared" si="206"/>
        <v>0</v>
      </c>
      <c r="F755" s="44">
        <f>SUMIFS(ProductionLines!$H:$H,ProductionLines!$C:$C,'Daily Pork Products Stocks'!$B755,ProductionLines!$K:$K,'Daily Pork Products Stocks'!$A755,ProductionLines!$E:$E,"&lt;&gt;Intake")</f>
        <v>0</v>
      </c>
      <c r="G755" s="57"/>
      <c r="H755" s="44">
        <f>SUMIFS(ProductionLines!$H:$H,ProductionLines!$C:$C,'Daily Pork Products Stocks'!$B755,ProductionLines!$K:$K,'Daily Pork Products Stocks'!$A755,ProductionLines!$E:$E,"Intake")</f>
        <v>0</v>
      </c>
      <c r="I755" s="148"/>
      <c r="J755" s="148"/>
      <c r="K755" s="148"/>
      <c r="L755" s="152"/>
      <c r="M755" s="44">
        <f>SUMIFS(TransfersEntries!$F:$F,TransfersEntries!$B:$B,$B755,TransfersEntries!$L:$L,"&gt;="&amp;'Daily Pork Products Stocks'!A755+0.25,TransfersEntries!$L:$L,"&lt;="&amp;'Daily Pork Products Stocks'!A755+1.25,TransfersEntries!$D:$D,"2055")</f>
        <v>0</v>
      </c>
      <c r="N755" s="44">
        <f>SUMIFS(TransfersEntries!$F:$F,TransfersEntries!$B:$B,INDEX(ItemTable!$A:$A,MATCH('Daily Pork Products Stocks'!B755,ItemTable!$B:$B,0)),TransfersEntries!$L:$L,"&gt;="&amp;'Daily Pork Products Stocks'!A755+0.25,TransfersEntries!$L:$L,"&lt;="&amp;'Daily Pork Products Stocks'!A755+1.25,TransfersEntries!$D:$D,"3535")</f>
        <v>0</v>
      </c>
      <c r="O755" s="44">
        <f>SUMIFS(TransfersEntries!$F:$F,TransfersEntries!$B:$B,INDEX(ItemTable!$A:$A,MATCH('Daily Pork Products Stocks'!B755,ItemTable!$B:$B,0)),TransfersEntries!$L:$L,"&gt;="&amp;'Daily Pork Products Stocks'!A755+0.25,TransfersEntries!$L:$L,"&lt;="&amp;'Daily Pork Products Stocks'!A755+1.25,TransfersEntries!$D:$D,"3600")</f>
        <v>0</v>
      </c>
      <c r="P755" s="44">
        <f t="shared" si="207"/>
        <v>0</v>
      </c>
      <c r="Q755" s="44">
        <f t="shared" si="208"/>
        <v>0</v>
      </c>
      <c r="R755" s="148"/>
      <c r="S755" s="148"/>
      <c r="T755" s="44">
        <f t="shared" si="209"/>
        <v>0</v>
      </c>
      <c r="U755" s="44">
        <f t="shared" si="210"/>
        <v>0</v>
      </c>
      <c r="V755" s="44">
        <f t="shared" si="211"/>
        <v>0</v>
      </c>
      <c r="W755" s="51" t="str">
        <f t="shared" si="212"/>
        <v>Inactive</v>
      </c>
      <c r="X755" s="44"/>
    </row>
    <row r="756" spans="1:24" ht="15" hidden="1" customHeight="1" x14ac:dyDescent="0.25">
      <c r="A756" s="42" t="e">
        <v>#VALUE!</v>
      </c>
      <c r="B756" s="43" t="s">
        <v>3</v>
      </c>
      <c r="C756" s="43" t="s">
        <v>1188</v>
      </c>
      <c r="D756" s="140"/>
      <c r="E756" s="44">
        <f t="shared" si="206"/>
        <v>0</v>
      </c>
      <c r="F756" s="44">
        <f>SUMIFS(ProductionLines!$H:$H,ProductionLines!$C:$C,'Daily Pork Products Stocks'!$B756,ProductionLines!$K:$K,'Daily Pork Products Stocks'!$A756,ProductionLines!$E:$E,"&lt;&gt;Intake")</f>
        <v>0</v>
      </c>
      <c r="G756" s="57"/>
      <c r="H756" s="44">
        <f>SUMIFS(ProductionLines!$H:$H,ProductionLines!$C:$C,'Daily Pork Products Stocks'!$B756,ProductionLines!$K:$K,'Daily Pork Products Stocks'!$A756,ProductionLines!$E:$E,"Intake")</f>
        <v>0</v>
      </c>
      <c r="I756" s="148"/>
      <c r="J756" s="148"/>
      <c r="K756" s="148"/>
      <c r="L756" s="152"/>
      <c r="M756" s="44">
        <f>SUMIFS(TransfersEntries!$F:$F,TransfersEntries!$B:$B,$B756,TransfersEntries!$L:$L,"&gt;="&amp;'Daily Pork Products Stocks'!A756+0.25,TransfersEntries!$L:$L,"&lt;="&amp;'Daily Pork Products Stocks'!A756+1.25,TransfersEntries!$D:$D,"2055")</f>
        <v>0</v>
      </c>
      <c r="N756" s="44">
        <f>SUMIFS(TransfersEntries!$F:$F,TransfersEntries!$B:$B,INDEX(ItemTable!$A:$A,MATCH('Daily Pork Products Stocks'!B756,ItemTable!$B:$B,0)),TransfersEntries!$L:$L,"&gt;="&amp;'Daily Pork Products Stocks'!A756+0.25,TransfersEntries!$L:$L,"&lt;="&amp;'Daily Pork Products Stocks'!A756+1.25,TransfersEntries!$D:$D,"3535")</f>
        <v>0</v>
      </c>
      <c r="O756" s="44">
        <f>SUMIFS(TransfersEntries!$F:$F,TransfersEntries!$B:$B,INDEX(ItemTable!$A:$A,MATCH('Daily Pork Products Stocks'!B756,ItemTable!$B:$B,0)),TransfersEntries!$L:$L,"&gt;="&amp;'Daily Pork Products Stocks'!A756+0.25,TransfersEntries!$L:$L,"&lt;="&amp;'Daily Pork Products Stocks'!A756+1.25,TransfersEntries!$D:$D,"3600")</f>
        <v>0</v>
      </c>
      <c r="P756" s="44">
        <f t="shared" si="207"/>
        <v>0</v>
      </c>
      <c r="Q756" s="44">
        <f t="shared" si="208"/>
        <v>0</v>
      </c>
      <c r="R756" s="148"/>
      <c r="S756" s="148"/>
      <c r="T756" s="44">
        <f t="shared" si="209"/>
        <v>0</v>
      </c>
      <c r="U756" s="44">
        <f t="shared" si="210"/>
        <v>0</v>
      </c>
      <c r="V756" s="44">
        <f t="shared" si="211"/>
        <v>0</v>
      </c>
      <c r="W756" s="51" t="str">
        <f t="shared" si="212"/>
        <v>Inactive</v>
      </c>
      <c r="X756" s="44"/>
    </row>
    <row r="757" spans="1:24" ht="15" hidden="1" customHeight="1" x14ac:dyDescent="0.25">
      <c r="A757" s="128" t="e">
        <v>#VALUE!</v>
      </c>
      <c r="B757" s="129"/>
      <c r="C757" s="130" t="s">
        <v>1189</v>
      </c>
      <c r="D757" s="139"/>
      <c r="E757" s="131">
        <f t="shared" si="206"/>
        <v>0</v>
      </c>
      <c r="F757" s="131">
        <f>SUMIFS(ProductionLines!$H:$H,ProductionLines!$C:$C,'Daily Pork Products Stocks'!$B757,ProductionLines!$K:$K,'Daily Pork Products Stocks'!$A757,ProductionLines!$E:$E,"&lt;&gt;Intake")</f>
        <v>0</v>
      </c>
      <c r="G757" s="132"/>
      <c r="H757" s="131">
        <f>SUMIFS(ProductionLines!$H:$H,ProductionLines!$C:$C,'Daily Pork Products Stocks'!$B757,ProductionLines!$K:$K,'Daily Pork Products Stocks'!$A757,ProductionLines!$E:$E,"Intake")</f>
        <v>0</v>
      </c>
      <c r="I757" s="147"/>
      <c r="J757" s="147"/>
      <c r="K757" s="147"/>
      <c r="L757" s="151"/>
      <c r="M757" s="131">
        <f>SUMIFS(TransfersEntries!$F:$F,TransfersEntries!$B:$B,$B757,TransfersEntries!$L:$L,"&gt;="&amp;'Daily Pork Products Stocks'!A757+0.25,TransfersEntries!$L:$L,"&lt;="&amp;'Daily Pork Products Stocks'!A757+1.25,TransfersEntries!$D:$D,"2055")</f>
        <v>0</v>
      </c>
      <c r="N757" s="131">
        <f>SUMIFS(TransfersEntries!$F:$F,TransfersEntries!$B:$B,INDEX(ItemTable!$A:$A,MATCH('Daily Pork Products Stocks'!B757,ItemTable!$B:$B,0)),TransfersEntries!$L:$L,"&gt;="&amp;'Daily Pork Products Stocks'!A757+0.25,TransfersEntries!$L:$L,"&lt;="&amp;'Daily Pork Products Stocks'!A757+1.25,TransfersEntries!$D:$D,"3535")</f>
        <v>0</v>
      </c>
      <c r="O757" s="131">
        <f>SUMIFS(TransfersEntries!$F:$F,TransfersEntries!$B:$B,INDEX(ItemTable!$A:$A,MATCH('Daily Pork Products Stocks'!B757,ItemTable!$B:$B,0)),TransfersEntries!$L:$L,"&gt;="&amp;'Daily Pork Products Stocks'!A757+0.25,TransfersEntries!$L:$L,"&lt;="&amp;'Daily Pork Products Stocks'!A757+1.25,TransfersEntries!$D:$D,"3600")</f>
        <v>0</v>
      </c>
      <c r="P757" s="131">
        <f t="shared" si="207"/>
        <v>0</v>
      </c>
      <c r="Q757" s="131">
        <f t="shared" si="208"/>
        <v>0</v>
      </c>
      <c r="R757" s="147"/>
      <c r="S757" s="147"/>
      <c r="T757" s="131">
        <f t="shared" si="209"/>
        <v>0</v>
      </c>
      <c r="U757" s="131">
        <f t="shared" si="210"/>
        <v>0</v>
      </c>
      <c r="V757" s="131">
        <f t="shared" si="211"/>
        <v>0</v>
      </c>
      <c r="W757" s="51" t="str">
        <f t="shared" si="212"/>
        <v>Inactive</v>
      </c>
      <c r="X757" s="131"/>
    </row>
    <row r="758" spans="1:24" ht="15" hidden="1" customHeight="1" x14ac:dyDescent="0.25">
      <c r="A758" s="46" t="e">
        <v>#VALUE!</v>
      </c>
      <c r="B758" s="43" t="s">
        <v>1190</v>
      </c>
      <c r="C758" s="43" t="s">
        <v>1191</v>
      </c>
      <c r="D758" s="140"/>
      <c r="E758" s="44">
        <f t="shared" si="206"/>
        <v>0</v>
      </c>
      <c r="F758" s="44">
        <f>SUMIFS(ProductionLines!$H:$H,ProductionLines!$C:$C,'Daily Pork Products Stocks'!$B758,ProductionLines!$K:$K,'Daily Pork Products Stocks'!$A758,ProductionLines!$E:$E,"&lt;&gt;Intake")</f>
        <v>0</v>
      </c>
      <c r="G758" s="57"/>
      <c r="H758" s="44">
        <f>SUMIFS(ProductionLines!$H:$H,ProductionLines!$C:$C,'Daily Pork Products Stocks'!$B758,ProductionLines!$K:$K,'Daily Pork Products Stocks'!$A758,ProductionLines!$E:$E,"Intake")</f>
        <v>0</v>
      </c>
      <c r="I758" s="148"/>
      <c r="J758" s="148"/>
      <c r="K758" s="148"/>
      <c r="L758" s="152"/>
      <c r="M758" s="44">
        <f>SUMIFS(TransfersEntries!$F:$F,TransfersEntries!$B:$B,$B758,TransfersEntries!$L:$L,"&gt;="&amp;'Daily Pork Products Stocks'!A758+0.25,TransfersEntries!$L:$L,"&lt;="&amp;'Daily Pork Products Stocks'!A758+1.25,TransfersEntries!$D:$D,"2055")</f>
        <v>0</v>
      </c>
      <c r="N758" s="44">
        <f>SUMIFS(TransfersEntries!$F:$F,TransfersEntries!$B:$B,INDEX(ItemTable!$A:$A,MATCH('Daily Pork Products Stocks'!B758,ItemTable!$B:$B,0)),TransfersEntries!$L:$L,"&gt;="&amp;'Daily Pork Products Stocks'!A758+0.25,TransfersEntries!$L:$L,"&lt;="&amp;'Daily Pork Products Stocks'!A758+1.25,TransfersEntries!$D:$D,"3535")</f>
        <v>0</v>
      </c>
      <c r="O758" s="44">
        <f>SUMIFS(TransfersEntries!$F:$F,TransfersEntries!$B:$B,INDEX(ItemTable!$A:$A,MATCH('Daily Pork Products Stocks'!B758,ItemTable!$B:$B,0)),TransfersEntries!$L:$L,"&gt;="&amp;'Daily Pork Products Stocks'!A758+0.25,TransfersEntries!$L:$L,"&lt;="&amp;'Daily Pork Products Stocks'!A758+1.25,TransfersEntries!$D:$D,"3600")</f>
        <v>0</v>
      </c>
      <c r="P758" s="44">
        <f t="shared" si="207"/>
        <v>0</v>
      </c>
      <c r="Q758" s="44">
        <f t="shared" si="208"/>
        <v>0</v>
      </c>
      <c r="R758" s="148"/>
      <c r="S758" s="148"/>
      <c r="T758" s="44">
        <f t="shared" si="209"/>
        <v>0</v>
      </c>
      <c r="U758" s="44">
        <f t="shared" si="210"/>
        <v>0</v>
      </c>
      <c r="V758" s="44">
        <f t="shared" si="211"/>
        <v>0</v>
      </c>
      <c r="W758" s="51" t="str">
        <f t="shared" si="212"/>
        <v>Inactive</v>
      </c>
      <c r="X758" s="44"/>
    </row>
    <row r="759" spans="1:24" ht="15" hidden="1" customHeight="1" x14ac:dyDescent="0.25">
      <c r="A759" s="42" t="e">
        <v>#VALUE!</v>
      </c>
      <c r="B759" s="43" t="s">
        <v>1192</v>
      </c>
      <c r="C759" s="43" t="s">
        <v>1193</v>
      </c>
      <c r="D759" s="140"/>
      <c r="E759" s="44">
        <f t="shared" si="206"/>
        <v>0</v>
      </c>
      <c r="F759" s="44">
        <f>SUMIFS(ProductionLines!$H:$H,ProductionLines!$C:$C,'Daily Pork Products Stocks'!$B759,ProductionLines!$K:$K,'Daily Pork Products Stocks'!$A759,ProductionLines!$E:$E,"&lt;&gt;Intake")</f>
        <v>0</v>
      </c>
      <c r="G759" s="57"/>
      <c r="H759" s="44">
        <f>SUMIFS(ProductionLines!$H:$H,ProductionLines!$C:$C,'Daily Pork Products Stocks'!$B759,ProductionLines!$K:$K,'Daily Pork Products Stocks'!$A759,ProductionLines!$E:$E,"Intake")</f>
        <v>0</v>
      </c>
      <c r="I759" s="148"/>
      <c r="J759" s="148"/>
      <c r="K759" s="148"/>
      <c r="L759" s="152"/>
      <c r="M759" s="44">
        <f>SUMIFS(TransfersEntries!$F:$F,TransfersEntries!$B:$B,$B759,TransfersEntries!$L:$L,"&gt;="&amp;'Daily Pork Products Stocks'!A759+0.25,TransfersEntries!$L:$L,"&lt;="&amp;'Daily Pork Products Stocks'!A759+1.25,TransfersEntries!$D:$D,"2055")</f>
        <v>0</v>
      </c>
      <c r="N759" s="44">
        <f>SUMIFS(TransfersEntries!$F:$F,TransfersEntries!$B:$B,INDEX(ItemTable!$A:$A,MATCH('Daily Pork Products Stocks'!B759,ItemTable!$B:$B,0)),TransfersEntries!$L:$L,"&gt;="&amp;'Daily Pork Products Stocks'!A759+0.25,TransfersEntries!$L:$L,"&lt;="&amp;'Daily Pork Products Stocks'!A759+1.25,TransfersEntries!$D:$D,"3535")</f>
        <v>0</v>
      </c>
      <c r="O759" s="44">
        <f>SUMIFS(TransfersEntries!$F:$F,TransfersEntries!$B:$B,INDEX(ItemTable!$A:$A,MATCH('Daily Pork Products Stocks'!B759,ItemTable!$B:$B,0)),TransfersEntries!$L:$L,"&gt;="&amp;'Daily Pork Products Stocks'!A759+0.25,TransfersEntries!$L:$L,"&lt;="&amp;'Daily Pork Products Stocks'!A759+1.25,TransfersEntries!$D:$D,"3600")</f>
        <v>0</v>
      </c>
      <c r="P759" s="44">
        <f t="shared" si="207"/>
        <v>0</v>
      </c>
      <c r="Q759" s="44">
        <f t="shared" si="208"/>
        <v>0</v>
      </c>
      <c r="R759" s="148"/>
      <c r="S759" s="148"/>
      <c r="T759" s="44">
        <f t="shared" si="209"/>
        <v>0</v>
      </c>
      <c r="U759" s="44">
        <f t="shared" si="210"/>
        <v>0</v>
      </c>
      <c r="V759" s="44">
        <f t="shared" si="211"/>
        <v>0</v>
      </c>
      <c r="W759" s="51" t="str">
        <f t="shared" si="212"/>
        <v>Inactive</v>
      </c>
      <c r="X759" s="44"/>
    </row>
    <row r="760" spans="1:24" ht="15" hidden="1" customHeight="1" x14ac:dyDescent="0.25">
      <c r="A760" s="42" t="e">
        <v>#VALUE!</v>
      </c>
      <c r="B760" s="43" t="s">
        <v>1194</v>
      </c>
      <c r="C760" s="43" t="s">
        <v>1195</v>
      </c>
      <c r="D760" s="140"/>
      <c r="E760" s="44">
        <f t="shared" si="206"/>
        <v>0</v>
      </c>
      <c r="F760" s="44">
        <f>SUMIFS(ProductionLines!$H:$H,ProductionLines!$C:$C,'Daily Pork Products Stocks'!$B760,ProductionLines!$K:$K,'Daily Pork Products Stocks'!$A760,ProductionLines!$E:$E,"&lt;&gt;Intake")</f>
        <v>0</v>
      </c>
      <c r="G760" s="57"/>
      <c r="H760" s="44">
        <f>SUMIFS(ProductionLines!$H:$H,ProductionLines!$C:$C,'Daily Pork Products Stocks'!$B760,ProductionLines!$K:$K,'Daily Pork Products Stocks'!$A760,ProductionLines!$E:$E,"Intake")</f>
        <v>0</v>
      </c>
      <c r="I760" s="148"/>
      <c r="J760" s="148"/>
      <c r="K760" s="148"/>
      <c r="L760" s="152"/>
      <c r="M760" s="44">
        <f>SUMIFS(TransfersEntries!$F:$F,TransfersEntries!$B:$B,$B760,TransfersEntries!$L:$L,"&gt;="&amp;'Daily Pork Products Stocks'!A760+0.25,TransfersEntries!$L:$L,"&lt;="&amp;'Daily Pork Products Stocks'!A760+1.25,TransfersEntries!$D:$D,"2055")</f>
        <v>0</v>
      </c>
      <c r="N760" s="44">
        <f>SUMIFS(TransfersEntries!$F:$F,TransfersEntries!$B:$B,INDEX(ItemTable!$A:$A,MATCH('Daily Pork Products Stocks'!B760,ItemTable!$B:$B,0)),TransfersEntries!$L:$L,"&gt;="&amp;'Daily Pork Products Stocks'!A760+0.25,TransfersEntries!$L:$L,"&lt;="&amp;'Daily Pork Products Stocks'!A760+1.25,TransfersEntries!$D:$D,"3535")</f>
        <v>0</v>
      </c>
      <c r="O760" s="44">
        <f>SUMIFS(TransfersEntries!$F:$F,TransfersEntries!$B:$B,INDEX(ItemTable!$A:$A,MATCH('Daily Pork Products Stocks'!B760,ItemTable!$B:$B,0)),TransfersEntries!$L:$L,"&gt;="&amp;'Daily Pork Products Stocks'!A760+0.25,TransfersEntries!$L:$L,"&lt;="&amp;'Daily Pork Products Stocks'!A760+1.25,TransfersEntries!$D:$D,"3600")</f>
        <v>0</v>
      </c>
      <c r="P760" s="44">
        <f t="shared" si="207"/>
        <v>0</v>
      </c>
      <c r="Q760" s="44">
        <f t="shared" si="208"/>
        <v>0</v>
      </c>
      <c r="R760" s="148"/>
      <c r="S760" s="148"/>
      <c r="T760" s="44">
        <f t="shared" si="209"/>
        <v>0</v>
      </c>
      <c r="U760" s="44">
        <f t="shared" si="210"/>
        <v>0</v>
      </c>
      <c r="V760" s="44">
        <f t="shared" si="211"/>
        <v>0</v>
      </c>
      <c r="W760" s="51" t="str">
        <f t="shared" si="212"/>
        <v>Inactive</v>
      </c>
      <c r="X760" s="44"/>
    </row>
    <row r="761" spans="1:24" ht="15" hidden="1" customHeight="1" x14ac:dyDescent="0.25">
      <c r="A761" s="42" t="e">
        <v>#VALUE!</v>
      </c>
      <c r="B761" s="43" t="s">
        <v>1196</v>
      </c>
      <c r="C761" s="43" t="s">
        <v>1197</v>
      </c>
      <c r="D761" s="140"/>
      <c r="E761" s="44">
        <f t="shared" si="206"/>
        <v>0</v>
      </c>
      <c r="F761" s="44">
        <f>SUMIFS(ProductionLines!$H:$H,ProductionLines!$C:$C,'Daily Pork Products Stocks'!$B761,ProductionLines!$K:$K,'Daily Pork Products Stocks'!$A761,ProductionLines!$E:$E,"&lt;&gt;Intake")</f>
        <v>0</v>
      </c>
      <c r="G761" s="57"/>
      <c r="H761" s="44">
        <f>SUMIFS(ProductionLines!$H:$H,ProductionLines!$C:$C,'Daily Pork Products Stocks'!$B761,ProductionLines!$K:$K,'Daily Pork Products Stocks'!$A761,ProductionLines!$E:$E,"Intake")</f>
        <v>0</v>
      </c>
      <c r="I761" s="148"/>
      <c r="J761" s="148"/>
      <c r="K761" s="148"/>
      <c r="L761" s="152"/>
      <c r="M761" s="44">
        <f>SUMIFS(TransfersEntries!$F:$F,TransfersEntries!$B:$B,$B761,TransfersEntries!$L:$L,"&gt;="&amp;'Daily Pork Products Stocks'!A761+0.25,TransfersEntries!$L:$L,"&lt;="&amp;'Daily Pork Products Stocks'!A761+1.25,TransfersEntries!$D:$D,"2055")</f>
        <v>0</v>
      </c>
      <c r="N761" s="44">
        <f>SUMIFS(TransfersEntries!$F:$F,TransfersEntries!$B:$B,INDEX(ItemTable!$A:$A,MATCH('Daily Pork Products Stocks'!B761,ItemTable!$B:$B,0)),TransfersEntries!$L:$L,"&gt;="&amp;'Daily Pork Products Stocks'!A761+0.25,TransfersEntries!$L:$L,"&lt;="&amp;'Daily Pork Products Stocks'!A761+1.25,TransfersEntries!$D:$D,"3535")</f>
        <v>0</v>
      </c>
      <c r="O761" s="44">
        <f>SUMIFS(TransfersEntries!$F:$F,TransfersEntries!$B:$B,INDEX(ItemTable!$A:$A,MATCH('Daily Pork Products Stocks'!B761,ItemTable!$B:$B,0)),TransfersEntries!$L:$L,"&gt;="&amp;'Daily Pork Products Stocks'!A761+0.25,TransfersEntries!$L:$L,"&lt;="&amp;'Daily Pork Products Stocks'!A761+1.25,TransfersEntries!$D:$D,"3600")</f>
        <v>0</v>
      </c>
      <c r="P761" s="44">
        <f t="shared" si="207"/>
        <v>0</v>
      </c>
      <c r="Q761" s="44">
        <f t="shared" si="208"/>
        <v>0</v>
      </c>
      <c r="R761" s="148"/>
      <c r="S761" s="148"/>
      <c r="T761" s="44">
        <f t="shared" si="209"/>
        <v>0</v>
      </c>
      <c r="U761" s="44">
        <f t="shared" si="210"/>
        <v>0</v>
      </c>
      <c r="V761" s="44">
        <f t="shared" si="211"/>
        <v>0</v>
      </c>
      <c r="W761" s="51" t="str">
        <f t="shared" si="212"/>
        <v>Inactive</v>
      </c>
      <c r="X761" s="44"/>
    </row>
    <row r="762" spans="1:24" ht="15" hidden="1" customHeight="1" x14ac:dyDescent="0.25">
      <c r="A762" s="42" t="e">
        <v>#VALUE!</v>
      </c>
      <c r="B762" s="43" t="s">
        <v>1198</v>
      </c>
      <c r="C762" s="43" t="s">
        <v>1199</v>
      </c>
      <c r="D762" s="140"/>
      <c r="E762" s="44">
        <f t="shared" si="206"/>
        <v>0</v>
      </c>
      <c r="F762" s="44">
        <f>SUMIFS(ProductionLines!$H:$H,ProductionLines!$C:$C,'Daily Pork Products Stocks'!$B762,ProductionLines!$K:$K,'Daily Pork Products Stocks'!$A762,ProductionLines!$E:$E,"&lt;&gt;Intake")</f>
        <v>0</v>
      </c>
      <c r="G762" s="57"/>
      <c r="H762" s="44">
        <f>SUMIFS(ProductionLines!$H:$H,ProductionLines!$C:$C,'Daily Pork Products Stocks'!$B762,ProductionLines!$K:$K,'Daily Pork Products Stocks'!$A762,ProductionLines!$E:$E,"Intake")</f>
        <v>0</v>
      </c>
      <c r="I762" s="148"/>
      <c r="J762" s="148"/>
      <c r="K762" s="148"/>
      <c r="L762" s="152"/>
      <c r="M762" s="44">
        <f>SUMIFS(TransfersEntries!$F:$F,TransfersEntries!$B:$B,$B762,TransfersEntries!$L:$L,"&gt;="&amp;'Daily Pork Products Stocks'!A762+0.25,TransfersEntries!$L:$L,"&lt;="&amp;'Daily Pork Products Stocks'!A762+1.25,TransfersEntries!$D:$D,"2055")</f>
        <v>0</v>
      </c>
      <c r="N762" s="44">
        <f>SUMIFS(TransfersEntries!$F:$F,TransfersEntries!$B:$B,INDEX(ItemTable!$A:$A,MATCH('Daily Pork Products Stocks'!B762,ItemTable!$B:$B,0)),TransfersEntries!$L:$L,"&gt;="&amp;'Daily Pork Products Stocks'!A762+0.25,TransfersEntries!$L:$L,"&lt;="&amp;'Daily Pork Products Stocks'!A762+1.25,TransfersEntries!$D:$D,"3535")</f>
        <v>0</v>
      </c>
      <c r="O762" s="44">
        <f>SUMIFS(TransfersEntries!$F:$F,TransfersEntries!$B:$B,INDEX(ItemTable!$A:$A,MATCH('Daily Pork Products Stocks'!B762,ItemTable!$B:$B,0)),TransfersEntries!$L:$L,"&gt;="&amp;'Daily Pork Products Stocks'!A762+0.25,TransfersEntries!$L:$L,"&lt;="&amp;'Daily Pork Products Stocks'!A762+1.25,TransfersEntries!$D:$D,"3600")</f>
        <v>0</v>
      </c>
      <c r="P762" s="44">
        <f t="shared" si="207"/>
        <v>0</v>
      </c>
      <c r="Q762" s="44">
        <f t="shared" si="208"/>
        <v>0</v>
      </c>
      <c r="R762" s="148"/>
      <c r="S762" s="148"/>
      <c r="T762" s="44">
        <f t="shared" si="209"/>
        <v>0</v>
      </c>
      <c r="U762" s="44">
        <f t="shared" si="210"/>
        <v>0</v>
      </c>
      <c r="V762" s="44">
        <f t="shared" si="211"/>
        <v>0</v>
      </c>
      <c r="W762" s="51" t="str">
        <f t="shared" si="212"/>
        <v>Inactive</v>
      </c>
      <c r="X762" s="44"/>
    </row>
    <row r="763" spans="1:24" ht="15" hidden="1" customHeight="1" x14ac:dyDescent="0.25">
      <c r="A763" s="42" t="e">
        <v>#VALUE!</v>
      </c>
      <c r="B763" s="43" t="s">
        <v>1200</v>
      </c>
      <c r="C763" s="43" t="s">
        <v>1201</v>
      </c>
      <c r="D763" s="140"/>
      <c r="E763" s="44">
        <f t="shared" si="206"/>
        <v>0</v>
      </c>
      <c r="F763" s="44">
        <f>SUMIFS(ProductionLines!$H:$H,ProductionLines!$C:$C,'Daily Pork Products Stocks'!$B763,ProductionLines!$K:$K,'Daily Pork Products Stocks'!$A763,ProductionLines!$E:$E,"&lt;&gt;Intake")</f>
        <v>0</v>
      </c>
      <c r="G763" s="57"/>
      <c r="H763" s="44">
        <f>SUMIFS(ProductionLines!$H:$H,ProductionLines!$C:$C,'Daily Pork Products Stocks'!$B763,ProductionLines!$K:$K,'Daily Pork Products Stocks'!$A763,ProductionLines!$E:$E,"Intake")</f>
        <v>0</v>
      </c>
      <c r="I763" s="148"/>
      <c r="J763" s="148"/>
      <c r="K763" s="148"/>
      <c r="L763" s="152"/>
      <c r="M763" s="44">
        <f>SUMIFS(TransfersEntries!$F:$F,TransfersEntries!$B:$B,$B763,TransfersEntries!$L:$L,"&gt;="&amp;'Daily Pork Products Stocks'!A763+0.25,TransfersEntries!$L:$L,"&lt;="&amp;'Daily Pork Products Stocks'!A763+1.25,TransfersEntries!$D:$D,"2055")</f>
        <v>0</v>
      </c>
      <c r="N763" s="44">
        <f>SUMIFS(TransfersEntries!$F:$F,TransfersEntries!$B:$B,INDEX(ItemTable!$A:$A,MATCH('Daily Pork Products Stocks'!B763,ItemTable!$B:$B,0)),TransfersEntries!$L:$L,"&gt;="&amp;'Daily Pork Products Stocks'!A763+0.25,TransfersEntries!$L:$L,"&lt;="&amp;'Daily Pork Products Stocks'!A763+1.25,TransfersEntries!$D:$D,"3535")</f>
        <v>0</v>
      </c>
      <c r="O763" s="44">
        <f>SUMIFS(TransfersEntries!$F:$F,TransfersEntries!$B:$B,INDEX(ItemTable!$A:$A,MATCH('Daily Pork Products Stocks'!B763,ItemTable!$B:$B,0)),TransfersEntries!$L:$L,"&gt;="&amp;'Daily Pork Products Stocks'!A763+0.25,TransfersEntries!$L:$L,"&lt;="&amp;'Daily Pork Products Stocks'!A763+1.25,TransfersEntries!$D:$D,"3600")</f>
        <v>0</v>
      </c>
      <c r="P763" s="44">
        <f t="shared" si="207"/>
        <v>0</v>
      </c>
      <c r="Q763" s="44">
        <f t="shared" si="208"/>
        <v>0</v>
      </c>
      <c r="R763" s="148"/>
      <c r="S763" s="148"/>
      <c r="T763" s="44">
        <f t="shared" si="209"/>
        <v>0</v>
      </c>
      <c r="U763" s="44">
        <f t="shared" si="210"/>
        <v>0</v>
      </c>
      <c r="V763" s="44">
        <f t="shared" si="211"/>
        <v>0</v>
      </c>
      <c r="W763" s="51" t="str">
        <f t="shared" si="212"/>
        <v>Inactive</v>
      </c>
      <c r="X763" s="44"/>
    </row>
    <row r="764" spans="1:24" ht="15" hidden="1" customHeight="1" x14ac:dyDescent="0.25">
      <c r="A764" s="42" t="e">
        <v>#VALUE!</v>
      </c>
      <c r="B764" s="43" t="s">
        <v>163</v>
      </c>
      <c r="C764" s="43" t="s">
        <v>164</v>
      </c>
      <c r="D764" s="140"/>
      <c r="E764" s="44">
        <f t="shared" si="206"/>
        <v>0</v>
      </c>
      <c r="F764" s="44">
        <f>SUMIFS(ProductionLines!$H:$H,ProductionLines!$C:$C,'Daily Pork Products Stocks'!$B764,ProductionLines!$K:$K,'Daily Pork Products Stocks'!$A764,ProductionLines!$E:$E,"&lt;&gt;Intake")</f>
        <v>0</v>
      </c>
      <c r="G764" s="57"/>
      <c r="H764" s="44">
        <f>SUMIFS(ProductionLines!$H:$H,ProductionLines!$C:$C,'Daily Pork Products Stocks'!$B764,ProductionLines!$K:$K,'Daily Pork Products Stocks'!$A764,ProductionLines!$E:$E,"Intake")</f>
        <v>0</v>
      </c>
      <c r="I764" s="148"/>
      <c r="J764" s="148"/>
      <c r="K764" s="148"/>
      <c r="L764" s="152"/>
      <c r="M764" s="44">
        <f>SUMIFS(TransfersEntries!$F:$F,TransfersEntries!$B:$B,$B764,TransfersEntries!$L:$L,"&gt;="&amp;'Daily Pork Products Stocks'!A764+0.25,TransfersEntries!$L:$L,"&lt;="&amp;'Daily Pork Products Stocks'!A764+1.25,TransfersEntries!$D:$D,"2055")</f>
        <v>0</v>
      </c>
      <c r="N764" s="44">
        <f>SUMIFS(TransfersEntries!$F:$F,TransfersEntries!$B:$B,INDEX(ItemTable!$A:$A,MATCH('Daily Pork Products Stocks'!B764,ItemTable!$B:$B,0)),TransfersEntries!$L:$L,"&gt;="&amp;'Daily Pork Products Stocks'!A764+0.25,TransfersEntries!$L:$L,"&lt;="&amp;'Daily Pork Products Stocks'!A764+1.25,TransfersEntries!$D:$D,"3535")</f>
        <v>0</v>
      </c>
      <c r="O764" s="44">
        <f>SUMIFS(TransfersEntries!$F:$F,TransfersEntries!$B:$B,INDEX(ItemTable!$A:$A,MATCH('Daily Pork Products Stocks'!B764,ItemTable!$B:$B,0)),TransfersEntries!$L:$L,"&gt;="&amp;'Daily Pork Products Stocks'!A764+0.25,TransfersEntries!$L:$L,"&lt;="&amp;'Daily Pork Products Stocks'!A764+1.25,TransfersEntries!$D:$D,"3600")</f>
        <v>0</v>
      </c>
      <c r="P764" s="44">
        <f t="shared" si="207"/>
        <v>0</v>
      </c>
      <c r="Q764" s="44">
        <f t="shared" si="208"/>
        <v>0</v>
      </c>
      <c r="R764" s="148"/>
      <c r="S764" s="148"/>
      <c r="T764" s="44">
        <f t="shared" si="209"/>
        <v>0</v>
      </c>
      <c r="U764" s="44">
        <f t="shared" si="210"/>
        <v>0</v>
      </c>
      <c r="V764" s="44">
        <f t="shared" si="211"/>
        <v>0</v>
      </c>
      <c r="W764" s="51" t="str">
        <f t="shared" si="212"/>
        <v>Inactive</v>
      </c>
      <c r="X764" s="44"/>
    </row>
    <row r="765" spans="1:24" ht="15" hidden="1" customHeight="1" x14ac:dyDescent="0.25">
      <c r="A765" s="128" t="e">
        <v>#VALUE!</v>
      </c>
      <c r="B765" s="129"/>
      <c r="C765" s="130" t="s">
        <v>1202</v>
      </c>
      <c r="D765" s="139"/>
      <c r="E765" s="131">
        <f t="shared" si="206"/>
        <v>0</v>
      </c>
      <c r="F765" s="131">
        <f>SUMIFS(ProductionLines!$H:$H,ProductionLines!$C:$C,'Daily Pork Products Stocks'!$B765,ProductionLines!$K:$K,'Daily Pork Products Stocks'!$A765,ProductionLines!$E:$E,"&lt;&gt;Intake")</f>
        <v>0</v>
      </c>
      <c r="G765" s="132"/>
      <c r="H765" s="131">
        <f>SUMIFS(ProductionLines!$H:$H,ProductionLines!$C:$C,'Daily Pork Products Stocks'!$B765,ProductionLines!$K:$K,'Daily Pork Products Stocks'!$A765,ProductionLines!$E:$E,"Intake")</f>
        <v>0</v>
      </c>
      <c r="I765" s="147"/>
      <c r="J765" s="147"/>
      <c r="K765" s="147"/>
      <c r="L765" s="151"/>
      <c r="M765" s="131">
        <f>SUMIFS(TransfersEntries!$F:$F,TransfersEntries!$B:$B,$B765,TransfersEntries!$L:$L,"&gt;="&amp;'Daily Pork Products Stocks'!A765+0.25,TransfersEntries!$L:$L,"&lt;="&amp;'Daily Pork Products Stocks'!A765+1.25,TransfersEntries!$D:$D,"2055")</f>
        <v>0</v>
      </c>
      <c r="N765" s="131">
        <f>SUMIFS(TransfersEntries!$F:$F,TransfersEntries!$B:$B,INDEX(ItemTable!$A:$A,MATCH('Daily Pork Products Stocks'!B765,ItemTable!$B:$B,0)),TransfersEntries!$L:$L,"&gt;="&amp;'Daily Pork Products Stocks'!A765+0.25,TransfersEntries!$L:$L,"&lt;="&amp;'Daily Pork Products Stocks'!A765+1.25,TransfersEntries!$D:$D,"3535")</f>
        <v>0</v>
      </c>
      <c r="O765" s="131">
        <f>SUMIFS(TransfersEntries!$F:$F,TransfersEntries!$B:$B,INDEX(ItemTable!$A:$A,MATCH('Daily Pork Products Stocks'!B765,ItemTable!$B:$B,0)),TransfersEntries!$L:$L,"&gt;="&amp;'Daily Pork Products Stocks'!A765+0.25,TransfersEntries!$L:$L,"&lt;="&amp;'Daily Pork Products Stocks'!A765+1.25,TransfersEntries!$D:$D,"3600")</f>
        <v>0</v>
      </c>
      <c r="P765" s="131">
        <f t="shared" si="207"/>
        <v>0</v>
      </c>
      <c r="Q765" s="131">
        <f t="shared" si="208"/>
        <v>0</v>
      </c>
      <c r="R765" s="147"/>
      <c r="S765" s="147"/>
      <c r="T765" s="131">
        <f t="shared" si="209"/>
        <v>0</v>
      </c>
      <c r="U765" s="131">
        <f t="shared" si="210"/>
        <v>0</v>
      </c>
      <c r="V765" s="131">
        <f t="shared" si="211"/>
        <v>0</v>
      </c>
      <c r="W765" s="51" t="str">
        <f t="shared" si="212"/>
        <v>Inactive</v>
      </c>
      <c r="X765" s="131"/>
    </row>
    <row r="766" spans="1:24" ht="15" hidden="1" customHeight="1" x14ac:dyDescent="0.25">
      <c r="A766" s="42" t="e">
        <v>#VALUE!</v>
      </c>
      <c r="B766" s="43" t="s">
        <v>1203</v>
      </c>
      <c r="C766" s="43" t="s">
        <v>1204</v>
      </c>
      <c r="D766" s="140"/>
      <c r="E766" s="44">
        <f t="shared" si="206"/>
        <v>0</v>
      </c>
      <c r="F766" s="44">
        <f>SUMIFS(ProductionLines!$H:$H,ProductionLines!$C:$C,'Daily Pork Products Stocks'!$B766,ProductionLines!$K:$K,'Daily Pork Products Stocks'!$A766,ProductionLines!$E:$E,"&lt;&gt;Intake")</f>
        <v>0</v>
      </c>
      <c r="G766" s="57"/>
      <c r="H766" s="44">
        <f>SUMIFS(ProductionLines!$H:$H,ProductionLines!$C:$C,'Daily Pork Products Stocks'!$B766,ProductionLines!$K:$K,'Daily Pork Products Stocks'!$A766,ProductionLines!$E:$E,"Intake")</f>
        <v>0</v>
      </c>
      <c r="I766" s="148"/>
      <c r="J766" s="148"/>
      <c r="K766" s="148"/>
      <c r="L766" s="152"/>
      <c r="M766" s="44">
        <f>SUMIFS(TransfersEntries!$F:$F,TransfersEntries!$B:$B,$B766,TransfersEntries!$L:$L,"&gt;="&amp;'Daily Pork Products Stocks'!A766+0.25,TransfersEntries!$L:$L,"&lt;="&amp;'Daily Pork Products Stocks'!A766+1.25,TransfersEntries!$D:$D,"2055")</f>
        <v>0</v>
      </c>
      <c r="N766" s="44">
        <f>SUMIFS(TransfersEntries!$F:$F,TransfersEntries!$B:$B,INDEX(ItemTable!$A:$A,MATCH('Daily Pork Products Stocks'!B766,ItemTable!$B:$B,0)),TransfersEntries!$L:$L,"&gt;="&amp;'Daily Pork Products Stocks'!A766+0.25,TransfersEntries!$L:$L,"&lt;="&amp;'Daily Pork Products Stocks'!A766+1.25,TransfersEntries!$D:$D,"3535")</f>
        <v>0</v>
      </c>
      <c r="O766" s="44">
        <f>SUMIFS(TransfersEntries!$F:$F,TransfersEntries!$B:$B,INDEX(ItemTable!$A:$A,MATCH('Daily Pork Products Stocks'!B766,ItemTable!$B:$B,0)),TransfersEntries!$L:$L,"&gt;="&amp;'Daily Pork Products Stocks'!A766+0.25,TransfersEntries!$L:$L,"&lt;="&amp;'Daily Pork Products Stocks'!A766+1.25,TransfersEntries!$D:$D,"3600")</f>
        <v>0</v>
      </c>
      <c r="P766" s="44">
        <f t="shared" si="207"/>
        <v>0</v>
      </c>
      <c r="Q766" s="44">
        <f t="shared" si="208"/>
        <v>0</v>
      </c>
      <c r="R766" s="148"/>
      <c r="S766" s="148"/>
      <c r="T766" s="44">
        <f t="shared" si="209"/>
        <v>0</v>
      </c>
      <c r="U766" s="44">
        <f t="shared" si="210"/>
        <v>0</v>
      </c>
      <c r="V766" s="44">
        <f t="shared" si="211"/>
        <v>0</v>
      </c>
      <c r="W766" s="51" t="str">
        <f t="shared" si="212"/>
        <v>Inactive</v>
      </c>
      <c r="X766" s="44"/>
    </row>
    <row r="767" spans="1:24" ht="15" hidden="1" customHeight="1" x14ac:dyDescent="0.25">
      <c r="A767" s="42" t="e">
        <v>#VALUE!</v>
      </c>
      <c r="B767" s="43" t="s">
        <v>2</v>
      </c>
      <c r="C767" s="43" t="s">
        <v>1205</v>
      </c>
      <c r="D767" s="140"/>
      <c r="E767" s="44">
        <f t="shared" si="206"/>
        <v>0</v>
      </c>
      <c r="F767" s="44">
        <f>SUMIFS(ProductionLines!$H:$H,ProductionLines!$C:$C,'Daily Pork Products Stocks'!$B767,ProductionLines!$K:$K,'Daily Pork Products Stocks'!$A767,ProductionLines!$E:$E,"&lt;&gt;Intake")</f>
        <v>0</v>
      </c>
      <c r="G767" s="57"/>
      <c r="H767" s="44">
        <f>SUMIFS(ProductionLines!$H:$H,ProductionLines!$C:$C,'Daily Pork Products Stocks'!$B767,ProductionLines!$K:$K,'Daily Pork Products Stocks'!$A767,ProductionLines!$E:$E,"Intake")</f>
        <v>0</v>
      </c>
      <c r="I767" s="148"/>
      <c r="J767" s="148"/>
      <c r="K767" s="148"/>
      <c r="L767" s="152"/>
      <c r="M767" s="44">
        <f>SUMIFS(TransfersEntries!$F:$F,TransfersEntries!$B:$B,$B767,TransfersEntries!$L:$L,"&gt;="&amp;'Daily Pork Products Stocks'!A767+0.25,TransfersEntries!$L:$L,"&lt;="&amp;'Daily Pork Products Stocks'!A767+1.25,TransfersEntries!$D:$D,"2055")</f>
        <v>0</v>
      </c>
      <c r="N767" s="44">
        <f>SUMIFS(TransfersEntries!$F:$F,TransfersEntries!$B:$B,INDEX(ItemTable!$A:$A,MATCH('Daily Pork Products Stocks'!B767,ItemTable!$B:$B,0)),TransfersEntries!$L:$L,"&gt;="&amp;'Daily Pork Products Stocks'!A767+0.25,TransfersEntries!$L:$L,"&lt;="&amp;'Daily Pork Products Stocks'!A767+1.25,TransfersEntries!$D:$D,"3535")</f>
        <v>0</v>
      </c>
      <c r="O767" s="44">
        <f>SUMIFS(TransfersEntries!$F:$F,TransfersEntries!$B:$B,INDEX(ItemTable!$A:$A,MATCH('Daily Pork Products Stocks'!B767,ItemTable!$B:$B,0)),TransfersEntries!$L:$L,"&gt;="&amp;'Daily Pork Products Stocks'!A767+0.25,TransfersEntries!$L:$L,"&lt;="&amp;'Daily Pork Products Stocks'!A767+1.25,TransfersEntries!$D:$D,"3600")</f>
        <v>0</v>
      </c>
      <c r="P767" s="44">
        <f t="shared" si="207"/>
        <v>0</v>
      </c>
      <c r="Q767" s="44">
        <f t="shared" si="208"/>
        <v>0</v>
      </c>
      <c r="R767" s="148"/>
      <c r="S767" s="148"/>
      <c r="T767" s="44">
        <f t="shared" si="209"/>
        <v>0</v>
      </c>
      <c r="U767" s="44">
        <f t="shared" si="210"/>
        <v>0</v>
      </c>
      <c r="V767" s="44">
        <f t="shared" si="211"/>
        <v>0</v>
      </c>
      <c r="W767" s="51" t="str">
        <f t="shared" si="212"/>
        <v>Inactive</v>
      </c>
      <c r="X767" s="44"/>
    </row>
    <row r="768" spans="1:24" ht="15" hidden="1" customHeight="1" x14ac:dyDescent="0.25">
      <c r="A768" s="128" t="e">
        <v>#VALUE!</v>
      </c>
      <c r="B768" s="129"/>
      <c r="C768" s="130" t="s">
        <v>1171</v>
      </c>
      <c r="D768" s="139"/>
      <c r="E768" s="131">
        <f>D768</f>
        <v>0</v>
      </c>
      <c r="F768" s="131">
        <f>SUMIFS(ProductionLines!$H:$H,ProductionLines!$C:$C,'Daily Pork Products Stocks'!$B768,ProductionLines!$K:$K,'Daily Pork Products Stocks'!$A768,ProductionLines!$E:$E,"&lt;&gt;Intake")</f>
        <v>0</v>
      </c>
      <c r="G768" s="132"/>
      <c r="H768" s="131">
        <f>SUMIFS(ProductionLines!$H:$H,ProductionLines!$C:$C,'Daily Pork Products Stocks'!$B768,ProductionLines!$K:$K,'Daily Pork Products Stocks'!$A768,ProductionLines!$E:$E,"Intake")</f>
        <v>0</v>
      </c>
      <c r="I768" s="147"/>
      <c r="J768" s="147"/>
      <c r="K768" s="147"/>
      <c r="L768" s="151"/>
      <c r="M768" s="131">
        <f>SUMIFS(TransfersEntries!$F:$F,TransfersEntries!$B:$B,$B768,TransfersEntries!$L:$L,"&gt;="&amp;'Daily Pork Products Stocks'!A768+0.25,TransfersEntries!$L:$L,"&lt;="&amp;'Daily Pork Products Stocks'!A768+1.25,TransfersEntries!$D:$D,"2055")</f>
        <v>0</v>
      </c>
      <c r="N768" s="131">
        <f>SUMIFS(TransfersEntries!$F:$F,TransfersEntries!$B:$B,INDEX(ItemTable!$A:$A,MATCH('Daily Pork Products Stocks'!B768,ItemTable!$B:$B,0)),TransfersEntries!$L:$L,"&gt;="&amp;'Daily Pork Products Stocks'!A768+0.25,TransfersEntries!$L:$L,"&lt;="&amp;'Daily Pork Products Stocks'!A768+1.25,TransfersEntries!$D:$D,"3535")</f>
        <v>0</v>
      </c>
      <c r="O768" s="131">
        <f>SUMIFS(TransfersEntries!$F:$F,TransfersEntries!$B:$B,INDEX(ItemTable!$A:$A,MATCH('Daily Pork Products Stocks'!B768,ItemTable!$B:$B,0)),TransfersEntries!$L:$L,"&gt;="&amp;'Daily Pork Products Stocks'!A768+0.25,TransfersEntries!$L:$L,"&lt;="&amp;'Daily Pork Products Stocks'!A768+1.25,TransfersEntries!$D:$D,"3600")</f>
        <v>0</v>
      </c>
      <c r="P768" s="131">
        <f>D768+F768+G768-SUM(H768:O768)</f>
        <v>0</v>
      </c>
      <c r="Q768" s="131">
        <f>E768+F768+G768-SUM(H768:O768)</f>
        <v>0</v>
      </c>
      <c r="R768" s="147"/>
      <c r="S768" s="147"/>
      <c r="T768" s="131">
        <f>R768+S768</f>
        <v>0</v>
      </c>
      <c r="U768" s="131">
        <f>T768-P768</f>
        <v>0</v>
      </c>
      <c r="V768" s="131">
        <f>T768-Q768</f>
        <v>0</v>
      </c>
      <c r="W768" s="51" t="str">
        <f t="shared" si="212"/>
        <v>Inactive</v>
      </c>
      <c r="X768" s="131"/>
    </row>
    <row r="769" spans="1:24" ht="15" hidden="1" customHeight="1" x14ac:dyDescent="0.25">
      <c r="A769" s="42" t="e">
        <v>#VALUE!</v>
      </c>
      <c r="B769" s="43" t="s">
        <v>1172</v>
      </c>
      <c r="C769" s="43" t="s">
        <v>1173</v>
      </c>
      <c r="D769" s="140"/>
      <c r="E769" s="44">
        <f>D769</f>
        <v>0</v>
      </c>
      <c r="F769" s="44">
        <f>SUMIFS(ProductionLines!$H:$H,ProductionLines!$C:$C,'Daily Pork Products Stocks'!$B769,ProductionLines!$K:$K,'Daily Pork Products Stocks'!$A769,ProductionLines!$E:$E,"&lt;&gt;Intake")</f>
        <v>0</v>
      </c>
      <c r="G769" s="57"/>
      <c r="H769" s="44">
        <f>SUMIFS(ProductionLines!$H:$H,ProductionLines!$C:$C,'Daily Pork Products Stocks'!$B769,ProductionLines!$K:$K,'Daily Pork Products Stocks'!$A769,ProductionLines!$E:$E,"Intake")</f>
        <v>0</v>
      </c>
      <c r="I769" s="148"/>
      <c r="J769" s="148"/>
      <c r="K769" s="148"/>
      <c r="L769" s="152"/>
      <c r="M769" s="44">
        <f>SUMIFS(TransfersEntries!$F:$F,TransfersEntries!$B:$B,$B769,TransfersEntries!$L:$L,"&gt;="&amp;'Daily Pork Products Stocks'!A769+0.25,TransfersEntries!$L:$L,"&lt;="&amp;'Daily Pork Products Stocks'!A769+1.25,TransfersEntries!$D:$D,"2055")</f>
        <v>0</v>
      </c>
      <c r="N769" s="44">
        <f>SUMIFS(TransfersEntries!$F:$F,TransfersEntries!$B:$B,INDEX(ItemTable!$A:$A,MATCH('Daily Pork Products Stocks'!B769,ItemTable!$B:$B,0)),TransfersEntries!$L:$L,"&gt;="&amp;'Daily Pork Products Stocks'!A769+0.25,TransfersEntries!$L:$L,"&lt;="&amp;'Daily Pork Products Stocks'!A769+1.25,TransfersEntries!$D:$D,"3535")</f>
        <v>0</v>
      </c>
      <c r="O769" s="44">
        <f>SUMIFS(TransfersEntries!$F:$F,TransfersEntries!$B:$B,INDEX(ItemTable!$A:$A,MATCH('Daily Pork Products Stocks'!B769,ItemTable!$B:$B,0)),TransfersEntries!$L:$L,"&gt;="&amp;'Daily Pork Products Stocks'!A769+0.25,TransfersEntries!$L:$L,"&lt;="&amp;'Daily Pork Products Stocks'!A769+1.25,TransfersEntries!$D:$D,"3600")</f>
        <v>0</v>
      </c>
      <c r="P769" s="44">
        <f>D769+F769+G769-SUM(H769:O769)</f>
        <v>0</v>
      </c>
      <c r="Q769" s="44">
        <f>E769+F769+G769-SUM(H769:O769)</f>
        <v>0</v>
      </c>
      <c r="R769" s="148"/>
      <c r="S769" s="148"/>
      <c r="T769" s="44">
        <f>R769+S769</f>
        <v>0</v>
      </c>
      <c r="U769" s="44">
        <f>T769-P769</f>
        <v>0</v>
      </c>
      <c r="V769" s="44">
        <f>T769-Q769</f>
        <v>0</v>
      </c>
      <c r="W769" s="51" t="str">
        <f t="shared" si="212"/>
        <v>Inactive</v>
      </c>
      <c r="X769" s="44"/>
    </row>
    <row r="770" spans="1:24" ht="15" hidden="1" customHeight="1" x14ac:dyDescent="0.25">
      <c r="A770" s="42" t="e">
        <v>#VALUE!</v>
      </c>
      <c r="B770" s="43" t="s">
        <v>1174</v>
      </c>
      <c r="C770" s="43" t="s">
        <v>1175</v>
      </c>
      <c r="D770" s="140"/>
      <c r="E770" s="44">
        <f>D770</f>
        <v>0</v>
      </c>
      <c r="F770" s="44">
        <f>SUMIFS(ProductionLines!$H:$H,ProductionLines!$C:$C,'Daily Pork Products Stocks'!$B770,ProductionLines!$K:$K,'Daily Pork Products Stocks'!$A770,ProductionLines!$E:$E,"&lt;&gt;Intake")</f>
        <v>0</v>
      </c>
      <c r="G770" s="57"/>
      <c r="H770" s="44">
        <f>SUMIFS(ProductionLines!$H:$H,ProductionLines!$C:$C,'Daily Pork Products Stocks'!$B770,ProductionLines!$K:$K,'Daily Pork Products Stocks'!$A770,ProductionLines!$E:$E,"Intake")</f>
        <v>0</v>
      </c>
      <c r="I770" s="148"/>
      <c r="J770" s="148"/>
      <c r="K770" s="148"/>
      <c r="L770" s="152"/>
      <c r="M770" s="44">
        <f>SUMIFS(TransfersEntries!$F:$F,TransfersEntries!$B:$B,$B770,TransfersEntries!$L:$L,"&gt;="&amp;'Daily Pork Products Stocks'!A770+0.25,TransfersEntries!$L:$L,"&lt;="&amp;'Daily Pork Products Stocks'!A770+1.25,TransfersEntries!$D:$D,"2055")</f>
        <v>0</v>
      </c>
      <c r="N770" s="44">
        <f>SUMIFS(TransfersEntries!$F:$F,TransfersEntries!$B:$B,INDEX(ItemTable!$A:$A,MATCH('Daily Pork Products Stocks'!B770,ItemTable!$B:$B,0)),TransfersEntries!$L:$L,"&gt;="&amp;'Daily Pork Products Stocks'!A770+0.25,TransfersEntries!$L:$L,"&lt;="&amp;'Daily Pork Products Stocks'!A770+1.25,TransfersEntries!$D:$D,"3535")</f>
        <v>0</v>
      </c>
      <c r="O770" s="44">
        <f>SUMIFS(TransfersEntries!$F:$F,TransfersEntries!$B:$B,INDEX(ItemTable!$A:$A,MATCH('Daily Pork Products Stocks'!B770,ItemTable!$B:$B,0)),TransfersEntries!$L:$L,"&gt;="&amp;'Daily Pork Products Stocks'!A770+0.25,TransfersEntries!$L:$L,"&lt;="&amp;'Daily Pork Products Stocks'!A770+1.25,TransfersEntries!$D:$D,"3600")</f>
        <v>0</v>
      </c>
      <c r="P770" s="44">
        <f>D770+F770+G770-SUM(H770:O770)</f>
        <v>0</v>
      </c>
      <c r="Q770" s="44">
        <f>E770+F770+G770-SUM(H770:O770)</f>
        <v>0</v>
      </c>
      <c r="R770" s="148"/>
      <c r="S770" s="148"/>
      <c r="T770" s="44">
        <f>R770+S770</f>
        <v>0</v>
      </c>
      <c r="U770" s="44">
        <f>T770-P770</f>
        <v>0</v>
      </c>
      <c r="V770" s="44">
        <f>T770-Q770</f>
        <v>0</v>
      </c>
      <c r="W770" s="51" t="str">
        <f t="shared" si="212"/>
        <v>Inactive</v>
      </c>
      <c r="X770" s="44"/>
    </row>
    <row r="771" spans="1:24" ht="15" hidden="1" customHeight="1" x14ac:dyDescent="0.25">
      <c r="A771" s="42" t="e">
        <v>#VALUE!</v>
      </c>
      <c r="B771" s="43" t="s">
        <v>1176</v>
      </c>
      <c r="C771" s="43" t="s">
        <v>1177</v>
      </c>
      <c r="D771" s="140"/>
      <c r="E771" s="44">
        <f>D771</f>
        <v>0</v>
      </c>
      <c r="F771" s="44">
        <f>SUMIFS(ProductionLines!$H:$H,ProductionLines!$C:$C,'Daily Pork Products Stocks'!$B771,ProductionLines!$K:$K,'Daily Pork Products Stocks'!$A771,ProductionLines!$E:$E,"&lt;&gt;Intake")</f>
        <v>0</v>
      </c>
      <c r="G771" s="57"/>
      <c r="H771" s="44">
        <f>SUMIFS(ProductionLines!$H:$H,ProductionLines!$C:$C,'Daily Pork Products Stocks'!$B771,ProductionLines!$K:$K,'Daily Pork Products Stocks'!$A771,ProductionLines!$E:$E,"Intake")</f>
        <v>0</v>
      </c>
      <c r="I771" s="148"/>
      <c r="J771" s="148"/>
      <c r="K771" s="148"/>
      <c r="L771" s="152"/>
      <c r="M771" s="44">
        <f>SUMIFS(TransfersEntries!$F:$F,TransfersEntries!$B:$B,$B771,TransfersEntries!$L:$L,"&gt;="&amp;'Daily Pork Products Stocks'!A771+0.25,TransfersEntries!$L:$L,"&lt;="&amp;'Daily Pork Products Stocks'!A771+1.25,TransfersEntries!$D:$D,"2055")</f>
        <v>0</v>
      </c>
      <c r="N771" s="44">
        <f>SUMIFS(TransfersEntries!$F:$F,TransfersEntries!$B:$B,INDEX(ItemTable!$A:$A,MATCH('Daily Pork Products Stocks'!B771,ItemTable!$B:$B,0)),TransfersEntries!$L:$L,"&gt;="&amp;'Daily Pork Products Stocks'!A771+0.25,TransfersEntries!$L:$L,"&lt;="&amp;'Daily Pork Products Stocks'!A771+1.25,TransfersEntries!$D:$D,"3535")</f>
        <v>0</v>
      </c>
      <c r="O771" s="44">
        <f>SUMIFS(TransfersEntries!$F:$F,TransfersEntries!$B:$B,INDEX(ItemTable!$A:$A,MATCH('Daily Pork Products Stocks'!B771,ItemTable!$B:$B,0)),TransfersEntries!$L:$L,"&gt;="&amp;'Daily Pork Products Stocks'!A771+0.25,TransfersEntries!$L:$L,"&lt;="&amp;'Daily Pork Products Stocks'!A771+1.25,TransfersEntries!$D:$D,"3600")</f>
        <v>0</v>
      </c>
      <c r="P771" s="44">
        <f>D771+F771+G771-SUM(H771:O771)</f>
        <v>0</v>
      </c>
      <c r="Q771" s="44">
        <f>E771+F771+G771-SUM(H771:O771)</f>
        <v>0</v>
      </c>
      <c r="R771" s="148"/>
      <c r="S771" s="148"/>
      <c r="T771" s="44">
        <f>R771+S771</f>
        <v>0</v>
      </c>
      <c r="U771" s="44">
        <f>T771-P771</f>
        <v>0</v>
      </c>
      <c r="V771" s="44">
        <f>T771-Q771</f>
        <v>0</v>
      </c>
      <c r="W771" s="51" t="str">
        <f t="shared" si="212"/>
        <v>Inactive</v>
      </c>
      <c r="X771" s="44"/>
    </row>
    <row r="772" spans="1:24" ht="15" hidden="1" customHeight="1" x14ac:dyDescent="0.25">
      <c r="A772" s="128" t="e">
        <v>#VALUE!</v>
      </c>
      <c r="B772" s="129"/>
      <c r="C772" s="130" t="s">
        <v>1170</v>
      </c>
      <c r="D772" s="141">
        <v>1E-3</v>
      </c>
      <c r="E772" s="131">
        <f t="shared" ref="E772:E781" si="213">D772</f>
        <v>1E-3</v>
      </c>
      <c r="F772" s="131">
        <f>SUMIFS(ProductionLines!$H:$H,ProductionLines!$C:$C,'Daily Pork Products Stocks'!$B772,ProductionLines!$K:$K,'Daily Pork Products Stocks'!$A772,ProductionLines!$E:$E,"&lt;&gt;Intake")</f>
        <v>0</v>
      </c>
      <c r="G772" s="132"/>
      <c r="H772" s="131">
        <f>SUMIFS(ProductionLines!$H:$H,ProductionLines!$C:$C,'Daily Pork Products Stocks'!$B772,ProductionLines!$K:$K,'Daily Pork Products Stocks'!$A772,ProductionLines!$E:$E,"Intake")</f>
        <v>0</v>
      </c>
      <c r="I772" s="147"/>
      <c r="J772" s="147"/>
      <c r="K772" s="147"/>
      <c r="L772" s="151"/>
      <c r="M772" s="131">
        <f>SUMIFS(TransfersEntries!$F:$F,TransfersEntries!$B:$B,$B772,TransfersEntries!$L:$L,"&gt;="&amp;'Daily Pork Products Stocks'!A772+0.25,TransfersEntries!$L:$L,"&lt;="&amp;'Daily Pork Products Stocks'!A772+1.25,TransfersEntries!$D:$D,"2055")</f>
        <v>0</v>
      </c>
      <c r="N772" s="131">
        <f>SUMIFS(TransfersEntries!$F:$F,TransfersEntries!$B:$B,INDEX(ItemTable!$A:$A,MATCH('Daily Pork Products Stocks'!B772,ItemTable!$B:$B,0)),TransfersEntries!$L:$L,"&gt;="&amp;'Daily Pork Products Stocks'!A772+0.25,TransfersEntries!$L:$L,"&lt;="&amp;'Daily Pork Products Stocks'!A772+1.25,TransfersEntries!$D:$D,"3535")</f>
        <v>0</v>
      </c>
      <c r="O772" s="131">
        <f>SUMIFS(TransfersEntries!$F:$F,TransfersEntries!$B:$B,INDEX(ItemTable!$A:$A,MATCH('Daily Pork Products Stocks'!B772,ItemTable!$B:$B,0)),TransfersEntries!$L:$L,"&gt;="&amp;'Daily Pork Products Stocks'!A772+0.25,TransfersEntries!$L:$L,"&lt;="&amp;'Daily Pork Products Stocks'!A772+1.25,TransfersEntries!$D:$D,"3600")</f>
        <v>0</v>
      </c>
      <c r="P772" s="131">
        <f t="shared" ref="P772:P781" si="214">D772+F772+G772-SUM(H772:O772)</f>
        <v>1E-3</v>
      </c>
      <c r="Q772" s="131">
        <f t="shared" ref="Q772:Q781" si="215">E772+F772+G772-SUM(H772:O772)</f>
        <v>1E-3</v>
      </c>
      <c r="R772" s="147"/>
      <c r="S772" s="147"/>
      <c r="T772" s="134">
        <f>R772+S772+D772</f>
        <v>1E-3</v>
      </c>
      <c r="U772" s="131">
        <f t="shared" ref="U772:U781" si="216">T772-P772</f>
        <v>0</v>
      </c>
      <c r="V772" s="131">
        <f t="shared" ref="V772:V781" si="217">T772-Q772</f>
        <v>0</v>
      </c>
      <c r="W772" s="51" t="str">
        <f t="shared" si="212"/>
        <v>Active</v>
      </c>
      <c r="X772" s="131"/>
    </row>
    <row r="773" spans="1:24" ht="15" hidden="1" customHeight="1" x14ac:dyDescent="0.25">
      <c r="A773" s="42" t="e">
        <v>#VALUE!</v>
      </c>
      <c r="B773" s="43" t="s">
        <v>10</v>
      </c>
      <c r="C773" s="78" t="s">
        <v>11</v>
      </c>
      <c r="D773" s="142"/>
      <c r="E773" s="44">
        <f t="shared" si="213"/>
        <v>0</v>
      </c>
      <c r="F773" s="44">
        <f>SUMIFS(ProductionLines!$H:$H,ProductionLines!$C:$C,'Daily Pork Products Stocks'!$B773,ProductionLines!$K:$K,'Daily Pork Products Stocks'!$A773,ProductionLines!$E:$E,"&lt;&gt;Intake")</f>
        <v>0</v>
      </c>
      <c r="G773" s="57"/>
      <c r="H773" s="44">
        <f>SUMIFS(ProductionLines!$H:$H,ProductionLines!$C:$C,'Daily Pork Products Stocks'!$B773,ProductionLines!$K:$K,'Daily Pork Products Stocks'!$A773,ProductionLines!$E:$E,"Intake")</f>
        <v>0</v>
      </c>
      <c r="I773" s="148"/>
      <c r="J773" s="148"/>
      <c r="K773" s="148"/>
      <c r="L773" s="152"/>
      <c r="M773" s="44">
        <f>SUMIFS(TransfersEntries!$F:$F,TransfersEntries!$B:$B,$B773,TransfersEntries!$L:$L,"&gt;="&amp;'Daily Pork Products Stocks'!A773+0.25,TransfersEntries!$L:$L,"&lt;="&amp;'Daily Pork Products Stocks'!A773+1.25,TransfersEntries!$D:$D,"2055")</f>
        <v>0</v>
      </c>
      <c r="N773" s="44">
        <f>SUMIFS(TransfersEntries!$F:$F,TransfersEntries!$B:$B,INDEX(ItemTable!$A:$A,MATCH('Daily Pork Products Stocks'!B773,ItemTable!$B:$B,0)),TransfersEntries!$L:$L,"&gt;="&amp;'Daily Pork Products Stocks'!A773+0.25,TransfersEntries!$L:$L,"&lt;="&amp;'Daily Pork Products Stocks'!A773+1.25,TransfersEntries!$D:$D,"3535")</f>
        <v>0</v>
      </c>
      <c r="O773" s="44">
        <f>SUMIFS(TransfersEntries!$F:$F,TransfersEntries!$B:$B,INDEX(ItemTable!$A:$A,MATCH('Daily Pork Products Stocks'!B773,ItemTable!$B:$B,0)),TransfersEntries!$L:$L,"&gt;="&amp;'Daily Pork Products Stocks'!A773+0.25,TransfersEntries!$L:$L,"&lt;="&amp;'Daily Pork Products Stocks'!A773+1.25,TransfersEntries!$D:$D,"3600")</f>
        <v>0</v>
      </c>
      <c r="P773" s="44">
        <f t="shared" si="214"/>
        <v>0</v>
      </c>
      <c r="Q773" s="44">
        <f t="shared" si="215"/>
        <v>0</v>
      </c>
      <c r="R773" s="148"/>
      <c r="S773" s="148"/>
      <c r="T773" s="44">
        <f t="shared" ref="T773:T780" si="218">R773+S773</f>
        <v>0</v>
      </c>
      <c r="U773" s="44">
        <f t="shared" si="216"/>
        <v>0</v>
      </c>
      <c r="V773" s="44">
        <f t="shared" si="217"/>
        <v>0</v>
      </c>
      <c r="W773" s="51" t="str">
        <f t="shared" si="212"/>
        <v>Inactive</v>
      </c>
      <c r="X773" s="44"/>
    </row>
    <row r="774" spans="1:24" ht="15" hidden="1" customHeight="1" x14ac:dyDescent="0.25">
      <c r="A774" s="42" t="e">
        <v>#VALUE!</v>
      </c>
      <c r="B774" s="43" t="s">
        <v>12</v>
      </c>
      <c r="C774" s="43" t="s">
        <v>13</v>
      </c>
      <c r="D774" s="142"/>
      <c r="E774" s="44">
        <f t="shared" si="213"/>
        <v>0</v>
      </c>
      <c r="F774" s="44">
        <f>SUMIFS(ProductionLines!$H:$H,ProductionLines!$C:$C,'Daily Pork Products Stocks'!$B774,ProductionLines!$K:$K,'Daily Pork Products Stocks'!$A774,ProductionLines!$E:$E,"&lt;&gt;Intake")</f>
        <v>0</v>
      </c>
      <c r="G774" s="57"/>
      <c r="H774" s="44">
        <f>SUMIFS(ProductionLines!$H:$H,ProductionLines!$C:$C,'Daily Pork Products Stocks'!$B774,ProductionLines!$K:$K,'Daily Pork Products Stocks'!$A774,ProductionLines!$E:$E,"Intake")</f>
        <v>0</v>
      </c>
      <c r="I774" s="148"/>
      <c r="J774" s="148"/>
      <c r="K774" s="148"/>
      <c r="L774" s="152"/>
      <c r="M774" s="44">
        <f>SUMIFS(TransfersEntries!$F:$F,TransfersEntries!$B:$B,$B774,TransfersEntries!$L:$L,"&gt;="&amp;'Daily Pork Products Stocks'!A774+0.25,TransfersEntries!$L:$L,"&lt;="&amp;'Daily Pork Products Stocks'!A774+1.25,TransfersEntries!$D:$D,"2055")</f>
        <v>0</v>
      </c>
      <c r="N774" s="44">
        <f>SUMIFS(TransfersEntries!$F:$F,TransfersEntries!$B:$B,INDEX(ItemTable!$A:$A,MATCH('Daily Pork Products Stocks'!B774,ItemTable!$B:$B,0)),TransfersEntries!$L:$L,"&gt;="&amp;'Daily Pork Products Stocks'!A774+0.25,TransfersEntries!$L:$L,"&lt;="&amp;'Daily Pork Products Stocks'!A774+1.25,TransfersEntries!$D:$D,"3535")</f>
        <v>0</v>
      </c>
      <c r="O774" s="44">
        <f>SUMIFS(TransfersEntries!$F:$F,TransfersEntries!$B:$B,INDEX(ItemTable!$A:$A,MATCH('Daily Pork Products Stocks'!B774,ItemTable!$B:$B,0)),TransfersEntries!$L:$L,"&gt;="&amp;'Daily Pork Products Stocks'!A774+0.25,TransfersEntries!$L:$L,"&lt;="&amp;'Daily Pork Products Stocks'!A774+1.25,TransfersEntries!$D:$D,"3600")</f>
        <v>0</v>
      </c>
      <c r="P774" s="44">
        <f t="shared" si="214"/>
        <v>0</v>
      </c>
      <c r="Q774" s="44">
        <f t="shared" si="215"/>
        <v>0</v>
      </c>
      <c r="R774" s="148"/>
      <c r="S774" s="148"/>
      <c r="T774" s="44">
        <f t="shared" si="218"/>
        <v>0</v>
      </c>
      <c r="U774" s="44">
        <f t="shared" si="216"/>
        <v>0</v>
      </c>
      <c r="V774" s="44">
        <f t="shared" si="217"/>
        <v>0</v>
      </c>
      <c r="W774" s="51" t="str">
        <f t="shared" si="212"/>
        <v>Inactive</v>
      </c>
      <c r="X774" s="44"/>
    </row>
    <row r="775" spans="1:24" ht="15" hidden="1" customHeight="1" x14ac:dyDescent="0.25">
      <c r="A775" s="42" t="e">
        <v>#VALUE!</v>
      </c>
      <c r="B775" s="43" t="s">
        <v>26</v>
      </c>
      <c r="C775" s="43" t="s">
        <v>27</v>
      </c>
      <c r="D775" s="142"/>
      <c r="E775" s="44">
        <f t="shared" si="213"/>
        <v>0</v>
      </c>
      <c r="F775" s="44">
        <f>SUMIFS(ProductionLines!$H:$H,ProductionLines!$C:$C,'Daily Pork Products Stocks'!$B775,ProductionLines!$K:$K,'Daily Pork Products Stocks'!$A775,ProductionLines!$E:$E,"&lt;&gt;Intake")</f>
        <v>0</v>
      </c>
      <c r="G775" s="57"/>
      <c r="H775" s="44">
        <f>SUMIFS(ProductionLines!$H:$H,ProductionLines!$C:$C,'Daily Pork Products Stocks'!$B775,ProductionLines!$K:$K,'Daily Pork Products Stocks'!$A775,ProductionLines!$E:$E,"Intake")</f>
        <v>0</v>
      </c>
      <c r="I775" s="148"/>
      <c r="J775" s="148"/>
      <c r="K775" s="148"/>
      <c r="L775" s="152"/>
      <c r="M775" s="44">
        <f>SUMIFS(TransfersEntries!$F:$F,TransfersEntries!$B:$B,$B775,TransfersEntries!$L:$L,"&gt;="&amp;'Daily Pork Products Stocks'!A775+0.25,TransfersEntries!$L:$L,"&lt;="&amp;'Daily Pork Products Stocks'!A775+1.25,TransfersEntries!$D:$D,"2055")</f>
        <v>0</v>
      </c>
      <c r="N775" s="44">
        <f>SUMIFS(TransfersEntries!$F:$F,TransfersEntries!$B:$B,INDEX(ItemTable!$A:$A,MATCH('Daily Pork Products Stocks'!B775,ItemTable!$B:$B,0)),TransfersEntries!$L:$L,"&gt;="&amp;'Daily Pork Products Stocks'!A775+0.25,TransfersEntries!$L:$L,"&lt;="&amp;'Daily Pork Products Stocks'!A775+1.25,TransfersEntries!$D:$D,"3535")</f>
        <v>0</v>
      </c>
      <c r="O775" s="44">
        <f>SUMIFS(TransfersEntries!$F:$F,TransfersEntries!$B:$B,INDEX(ItemTable!$A:$A,MATCH('Daily Pork Products Stocks'!B775,ItemTable!$B:$B,0)),TransfersEntries!$L:$L,"&gt;="&amp;'Daily Pork Products Stocks'!A775+0.25,TransfersEntries!$L:$L,"&lt;="&amp;'Daily Pork Products Stocks'!A775+1.25,TransfersEntries!$D:$D,"3600")</f>
        <v>0</v>
      </c>
      <c r="P775" s="44">
        <f t="shared" si="214"/>
        <v>0</v>
      </c>
      <c r="Q775" s="44">
        <f t="shared" si="215"/>
        <v>0</v>
      </c>
      <c r="R775" s="148"/>
      <c r="S775" s="148"/>
      <c r="T775" s="44">
        <f t="shared" si="218"/>
        <v>0</v>
      </c>
      <c r="U775" s="44">
        <f t="shared" si="216"/>
        <v>0</v>
      </c>
      <c r="V775" s="44">
        <f t="shared" si="217"/>
        <v>0</v>
      </c>
      <c r="W775" s="51" t="str">
        <f t="shared" si="212"/>
        <v>Inactive</v>
      </c>
      <c r="X775" s="44"/>
    </row>
    <row r="776" spans="1:24" ht="15" hidden="1" customHeight="1" x14ac:dyDescent="0.25">
      <c r="A776" s="42" t="e">
        <v>#VALUE!</v>
      </c>
      <c r="B776" s="43" t="s">
        <v>28</v>
      </c>
      <c r="C776" s="43" t="s">
        <v>29</v>
      </c>
      <c r="D776" s="142"/>
      <c r="E776" s="44">
        <f t="shared" si="213"/>
        <v>0</v>
      </c>
      <c r="F776" s="44">
        <f>SUMIFS(ProductionLines!$H:$H,ProductionLines!$C:$C,'Daily Pork Products Stocks'!$B776,ProductionLines!$K:$K,'Daily Pork Products Stocks'!$A776,ProductionLines!$E:$E,"&lt;&gt;Intake")</f>
        <v>0</v>
      </c>
      <c r="G776" s="57"/>
      <c r="H776" s="44">
        <f>SUMIFS(ProductionLines!$H:$H,ProductionLines!$C:$C,'Daily Pork Products Stocks'!$B776,ProductionLines!$K:$K,'Daily Pork Products Stocks'!$A776,ProductionLines!$E:$E,"Intake")</f>
        <v>0</v>
      </c>
      <c r="I776" s="148"/>
      <c r="J776" s="148"/>
      <c r="K776" s="148"/>
      <c r="L776" s="152"/>
      <c r="M776" s="44">
        <f>SUMIFS(TransfersEntries!$F:$F,TransfersEntries!$B:$B,$B776,TransfersEntries!$L:$L,"&gt;="&amp;'Daily Pork Products Stocks'!A776+0.25,TransfersEntries!$L:$L,"&lt;="&amp;'Daily Pork Products Stocks'!A776+1.25,TransfersEntries!$D:$D,"2055")</f>
        <v>0</v>
      </c>
      <c r="N776" s="44">
        <f>SUMIFS(TransfersEntries!$F:$F,TransfersEntries!$B:$B,INDEX(ItemTable!$A:$A,MATCH('Daily Pork Products Stocks'!B776,ItemTable!$B:$B,0)),TransfersEntries!$L:$L,"&gt;="&amp;'Daily Pork Products Stocks'!A776+0.25,TransfersEntries!$L:$L,"&lt;="&amp;'Daily Pork Products Stocks'!A776+1.25,TransfersEntries!$D:$D,"3535")</f>
        <v>0</v>
      </c>
      <c r="O776" s="44">
        <f>SUMIFS(TransfersEntries!$F:$F,TransfersEntries!$B:$B,INDEX(ItemTable!$A:$A,MATCH('Daily Pork Products Stocks'!B776,ItemTable!$B:$B,0)),TransfersEntries!$L:$L,"&gt;="&amp;'Daily Pork Products Stocks'!A776+0.25,TransfersEntries!$L:$L,"&lt;="&amp;'Daily Pork Products Stocks'!A776+1.25,TransfersEntries!$D:$D,"3600")</f>
        <v>0</v>
      </c>
      <c r="P776" s="44">
        <f t="shared" si="214"/>
        <v>0</v>
      </c>
      <c r="Q776" s="44">
        <f t="shared" si="215"/>
        <v>0</v>
      </c>
      <c r="R776" s="148"/>
      <c r="S776" s="148"/>
      <c r="T776" s="44">
        <f t="shared" si="218"/>
        <v>0</v>
      </c>
      <c r="U776" s="44">
        <f t="shared" si="216"/>
        <v>0</v>
      </c>
      <c r="V776" s="44">
        <f t="shared" si="217"/>
        <v>0</v>
      </c>
      <c r="W776" s="51" t="str">
        <f t="shared" si="212"/>
        <v>Inactive</v>
      </c>
      <c r="X776" s="44"/>
    </row>
    <row r="777" spans="1:24" ht="15" hidden="1" customHeight="1" x14ac:dyDescent="0.25">
      <c r="A777" s="42" t="e">
        <v>#VALUE!</v>
      </c>
      <c r="B777" s="45" t="s">
        <v>30</v>
      </c>
      <c r="C777" s="45" t="s">
        <v>31</v>
      </c>
      <c r="D777" s="142"/>
      <c r="E777" s="44">
        <f t="shared" si="213"/>
        <v>0</v>
      </c>
      <c r="F777" s="44">
        <f>SUMIFS(ProductionLines!$H:$H,ProductionLines!$C:$C,'Daily Pork Products Stocks'!$B777,ProductionLines!$K:$K,'Daily Pork Products Stocks'!$A777,ProductionLines!$E:$E,"&lt;&gt;Intake")</f>
        <v>0</v>
      </c>
      <c r="G777" s="57"/>
      <c r="H777" s="44">
        <f>SUMIFS(ProductionLines!$H:$H,ProductionLines!$C:$C,'Daily Pork Products Stocks'!$B777,ProductionLines!$K:$K,'Daily Pork Products Stocks'!$A777,ProductionLines!$E:$E,"Intake")</f>
        <v>0</v>
      </c>
      <c r="I777" s="148"/>
      <c r="J777" s="148"/>
      <c r="K777" s="148"/>
      <c r="L777" s="152"/>
      <c r="M777" s="44">
        <f>SUMIFS(TransfersEntries!$F:$F,TransfersEntries!$B:$B,$B777,TransfersEntries!$L:$L,"&gt;="&amp;'Daily Pork Products Stocks'!A777+0.25,TransfersEntries!$L:$L,"&lt;="&amp;'Daily Pork Products Stocks'!A777+1.25,TransfersEntries!$D:$D,"2055")</f>
        <v>0</v>
      </c>
      <c r="N777" s="44">
        <f>SUMIFS(TransfersEntries!$F:$F,TransfersEntries!$B:$B,INDEX(ItemTable!$A:$A,MATCH('Daily Pork Products Stocks'!B777,ItemTable!$B:$B,0)),TransfersEntries!$L:$L,"&gt;="&amp;'Daily Pork Products Stocks'!A777+0.25,TransfersEntries!$L:$L,"&lt;="&amp;'Daily Pork Products Stocks'!A777+1.25,TransfersEntries!$D:$D,"3535")</f>
        <v>0</v>
      </c>
      <c r="O777" s="44">
        <f>SUMIFS(TransfersEntries!$F:$F,TransfersEntries!$B:$B,INDEX(ItemTable!$A:$A,MATCH('Daily Pork Products Stocks'!B777,ItemTable!$B:$B,0)),TransfersEntries!$L:$L,"&gt;="&amp;'Daily Pork Products Stocks'!A777+0.25,TransfersEntries!$L:$L,"&lt;="&amp;'Daily Pork Products Stocks'!A777+1.25,TransfersEntries!$D:$D,"3600")</f>
        <v>0</v>
      </c>
      <c r="P777" s="44">
        <f t="shared" si="214"/>
        <v>0</v>
      </c>
      <c r="Q777" s="44">
        <f t="shared" si="215"/>
        <v>0</v>
      </c>
      <c r="R777" s="148"/>
      <c r="S777" s="148"/>
      <c r="T777" s="44">
        <f t="shared" si="218"/>
        <v>0</v>
      </c>
      <c r="U777" s="44">
        <f t="shared" si="216"/>
        <v>0</v>
      </c>
      <c r="V777" s="44">
        <f t="shared" si="217"/>
        <v>0</v>
      </c>
      <c r="W777" s="51" t="str">
        <f t="shared" si="212"/>
        <v>Inactive</v>
      </c>
      <c r="X777" s="44"/>
    </row>
    <row r="778" spans="1:24" ht="15" hidden="1" customHeight="1" x14ac:dyDescent="0.25">
      <c r="A778" s="42" t="e">
        <v>#VALUE!</v>
      </c>
      <c r="B778" s="43" t="s">
        <v>36</v>
      </c>
      <c r="C778" s="43" t="s">
        <v>37</v>
      </c>
      <c r="D778" s="142"/>
      <c r="E778" s="44">
        <f t="shared" si="213"/>
        <v>0</v>
      </c>
      <c r="F778" s="44">
        <f>SUMIFS(ProductionLines!$H:$H,ProductionLines!$C:$C,'Daily Pork Products Stocks'!$B778,ProductionLines!$K:$K,'Daily Pork Products Stocks'!$A778,ProductionLines!$E:$E,"&lt;&gt;Intake")</f>
        <v>0</v>
      </c>
      <c r="G778" s="57"/>
      <c r="H778" s="44">
        <f>SUMIFS(ProductionLines!$H:$H,ProductionLines!$C:$C,'Daily Pork Products Stocks'!$B778,ProductionLines!$K:$K,'Daily Pork Products Stocks'!$A778,ProductionLines!$E:$E,"Intake")</f>
        <v>0</v>
      </c>
      <c r="I778" s="148"/>
      <c r="J778" s="148"/>
      <c r="K778" s="148"/>
      <c r="L778" s="152"/>
      <c r="M778" s="44">
        <f>SUMIFS(TransfersEntries!$F:$F,TransfersEntries!$B:$B,$B778,TransfersEntries!$L:$L,"&gt;="&amp;'Daily Pork Products Stocks'!A778+0.25,TransfersEntries!$L:$L,"&lt;="&amp;'Daily Pork Products Stocks'!A778+1.25,TransfersEntries!$D:$D,"2055")</f>
        <v>0</v>
      </c>
      <c r="N778" s="44">
        <f>SUMIFS(TransfersEntries!$F:$F,TransfersEntries!$B:$B,INDEX(ItemTable!$A:$A,MATCH('Daily Pork Products Stocks'!B778,ItemTable!$B:$B,0)),TransfersEntries!$L:$L,"&gt;="&amp;'Daily Pork Products Stocks'!A778+0.25,TransfersEntries!$L:$L,"&lt;="&amp;'Daily Pork Products Stocks'!A778+1.25,TransfersEntries!$D:$D,"3535")</f>
        <v>0</v>
      </c>
      <c r="O778" s="44">
        <f>SUMIFS(TransfersEntries!$F:$F,TransfersEntries!$B:$B,INDEX(ItemTable!$A:$A,MATCH('Daily Pork Products Stocks'!B778,ItemTable!$B:$B,0)),TransfersEntries!$L:$L,"&gt;="&amp;'Daily Pork Products Stocks'!A778+0.25,TransfersEntries!$L:$L,"&lt;="&amp;'Daily Pork Products Stocks'!A778+1.25,TransfersEntries!$D:$D,"3600")</f>
        <v>0</v>
      </c>
      <c r="P778" s="44">
        <f t="shared" si="214"/>
        <v>0</v>
      </c>
      <c r="Q778" s="44">
        <f t="shared" si="215"/>
        <v>0</v>
      </c>
      <c r="R778" s="148"/>
      <c r="S778" s="148"/>
      <c r="T778" s="44">
        <f t="shared" si="218"/>
        <v>0</v>
      </c>
      <c r="U778" s="44">
        <f t="shared" si="216"/>
        <v>0</v>
      </c>
      <c r="V778" s="44">
        <f t="shared" si="217"/>
        <v>0</v>
      </c>
      <c r="W778" s="51" t="str">
        <f t="shared" si="212"/>
        <v>Inactive</v>
      </c>
      <c r="X778" s="44"/>
    </row>
    <row r="779" spans="1:24" ht="15" hidden="1" customHeight="1" x14ac:dyDescent="0.25">
      <c r="A779" s="42" t="e">
        <v>#VALUE!</v>
      </c>
      <c r="B779" s="43" t="s">
        <v>45</v>
      </c>
      <c r="C779" s="43" t="s">
        <v>46</v>
      </c>
      <c r="D779" s="142"/>
      <c r="E779" s="44">
        <f t="shared" si="213"/>
        <v>0</v>
      </c>
      <c r="F779" s="44">
        <f>SUMIFS(ProductionLines!$H:$H,ProductionLines!$C:$C,'Daily Pork Products Stocks'!$B779,ProductionLines!$K:$K,'Daily Pork Products Stocks'!$A779,ProductionLines!$E:$E,"&lt;&gt;Intake")</f>
        <v>0</v>
      </c>
      <c r="G779" s="57"/>
      <c r="H779" s="44">
        <f>SUMIFS(ProductionLines!$H:$H,ProductionLines!$C:$C,'Daily Pork Products Stocks'!$B779,ProductionLines!$K:$K,'Daily Pork Products Stocks'!$A779,ProductionLines!$E:$E,"Intake")</f>
        <v>0</v>
      </c>
      <c r="I779" s="148"/>
      <c r="J779" s="148"/>
      <c r="K779" s="148"/>
      <c r="L779" s="152"/>
      <c r="M779" s="44">
        <f>SUMIFS(TransfersEntries!$F:$F,TransfersEntries!$B:$B,$B779,TransfersEntries!$L:$L,"&gt;="&amp;'Daily Pork Products Stocks'!A779+0.25,TransfersEntries!$L:$L,"&lt;="&amp;'Daily Pork Products Stocks'!A779+1.25,TransfersEntries!$D:$D,"2055")</f>
        <v>0</v>
      </c>
      <c r="N779" s="44">
        <f>SUMIFS(TransfersEntries!$F:$F,TransfersEntries!$B:$B,INDEX(ItemTable!$A:$A,MATCH('Daily Pork Products Stocks'!B779,ItemTable!$B:$B,0)),TransfersEntries!$L:$L,"&gt;="&amp;'Daily Pork Products Stocks'!A779+0.25,TransfersEntries!$L:$L,"&lt;="&amp;'Daily Pork Products Stocks'!A779+1.25,TransfersEntries!$D:$D,"3535")</f>
        <v>0</v>
      </c>
      <c r="O779" s="44">
        <f>SUMIFS(TransfersEntries!$F:$F,TransfersEntries!$B:$B,INDEX(ItemTable!$A:$A,MATCH('Daily Pork Products Stocks'!B779,ItemTable!$B:$B,0)),TransfersEntries!$L:$L,"&gt;="&amp;'Daily Pork Products Stocks'!A779+0.25,TransfersEntries!$L:$L,"&lt;="&amp;'Daily Pork Products Stocks'!A779+1.25,TransfersEntries!$D:$D,"3600")</f>
        <v>0</v>
      </c>
      <c r="P779" s="44">
        <f t="shared" si="214"/>
        <v>0</v>
      </c>
      <c r="Q779" s="44">
        <f t="shared" si="215"/>
        <v>0</v>
      </c>
      <c r="R779" s="148"/>
      <c r="S779" s="148"/>
      <c r="T779" s="44">
        <f t="shared" si="218"/>
        <v>0</v>
      </c>
      <c r="U779" s="44">
        <f t="shared" si="216"/>
        <v>0</v>
      </c>
      <c r="V779" s="44">
        <f t="shared" si="217"/>
        <v>0</v>
      </c>
      <c r="W779" s="51" t="str">
        <f t="shared" si="212"/>
        <v>Inactive</v>
      </c>
      <c r="X779" s="44"/>
    </row>
    <row r="780" spans="1:24" ht="15" hidden="1" customHeight="1" x14ac:dyDescent="0.25">
      <c r="A780" s="42" t="e">
        <v>#VALUE!</v>
      </c>
      <c r="B780" s="47" t="s">
        <v>181</v>
      </c>
      <c r="C780" s="47" t="s">
        <v>182</v>
      </c>
      <c r="D780" s="142"/>
      <c r="E780" s="44">
        <f t="shared" si="213"/>
        <v>0</v>
      </c>
      <c r="F780" s="44">
        <f>SUMIFS(ProductionLines!$H:$H,ProductionLines!$C:$C,'Daily Pork Products Stocks'!$B780,ProductionLines!$K:$K,'Daily Pork Products Stocks'!$A780,ProductionLines!$E:$E,"&lt;&gt;Intake")</f>
        <v>0</v>
      </c>
      <c r="G780" s="57"/>
      <c r="H780" s="44">
        <f>SUMIFS(ProductionLines!$H:$H,ProductionLines!$C:$C,'Daily Pork Products Stocks'!$B780,ProductionLines!$K:$K,'Daily Pork Products Stocks'!$A780,ProductionLines!$E:$E,"Intake")</f>
        <v>0</v>
      </c>
      <c r="I780" s="148"/>
      <c r="J780" s="148"/>
      <c r="K780" s="148"/>
      <c r="L780" s="152"/>
      <c r="M780" s="44">
        <f>SUMIFS(TransfersEntries!$F:$F,TransfersEntries!$B:$B,$B780,TransfersEntries!$L:$L,"&gt;="&amp;'Daily Pork Products Stocks'!A780+0.25,TransfersEntries!$L:$L,"&lt;="&amp;'Daily Pork Products Stocks'!A780+1.25,TransfersEntries!$D:$D,"2055")</f>
        <v>0</v>
      </c>
      <c r="N780" s="44">
        <f>SUMIFS(TransfersEntries!$F:$F,TransfersEntries!$B:$B,INDEX(ItemTable!$A:$A,MATCH('Daily Pork Products Stocks'!B780,ItemTable!$B:$B,0)),TransfersEntries!$L:$L,"&gt;="&amp;'Daily Pork Products Stocks'!A780+0.25,TransfersEntries!$L:$L,"&lt;="&amp;'Daily Pork Products Stocks'!A780+1.25,TransfersEntries!$D:$D,"3535")</f>
        <v>0</v>
      </c>
      <c r="O780" s="44">
        <f>SUMIFS(TransfersEntries!$F:$F,TransfersEntries!$B:$B,INDEX(ItemTable!$A:$A,MATCH('Daily Pork Products Stocks'!B780,ItemTable!$B:$B,0)),TransfersEntries!$L:$L,"&gt;="&amp;'Daily Pork Products Stocks'!A780+0.25,TransfersEntries!$L:$L,"&lt;="&amp;'Daily Pork Products Stocks'!A780+1.25,TransfersEntries!$D:$D,"3600")</f>
        <v>0</v>
      </c>
      <c r="P780" s="44">
        <f t="shared" si="214"/>
        <v>0</v>
      </c>
      <c r="Q780" s="44">
        <f t="shared" si="215"/>
        <v>0</v>
      </c>
      <c r="R780" s="148"/>
      <c r="S780" s="148"/>
      <c r="T780" s="44">
        <f t="shared" si="218"/>
        <v>0</v>
      </c>
      <c r="U780" s="44">
        <f t="shared" si="216"/>
        <v>0</v>
      </c>
      <c r="V780" s="44">
        <f t="shared" si="217"/>
        <v>0</v>
      </c>
      <c r="W780" s="51" t="str">
        <f t="shared" si="212"/>
        <v>Inactive</v>
      </c>
      <c r="X780" s="44"/>
    </row>
    <row r="781" spans="1:24" ht="15" hidden="1" customHeight="1" x14ac:dyDescent="0.25">
      <c r="A781" s="128" t="e">
        <v>#VALUE!</v>
      </c>
      <c r="B781" s="129"/>
      <c r="C781" s="130" t="s">
        <v>1168</v>
      </c>
      <c r="D781" s="141">
        <v>1E-3</v>
      </c>
      <c r="E781" s="134">
        <f t="shared" si="213"/>
        <v>1E-3</v>
      </c>
      <c r="F781" s="134">
        <f>SUMIFS(ProductionLines!$H:$H,ProductionLines!$C:$C,'Daily Pork Products Stocks'!$B781,ProductionLines!$K:$K,'Daily Pork Products Stocks'!$A781,ProductionLines!$E:$E,"&lt;&gt;Intake")</f>
        <v>0</v>
      </c>
      <c r="G781" s="135"/>
      <c r="H781" s="134">
        <f>SUMIFS(ProductionLines!$H:$H,ProductionLines!$C:$C,'Daily Pork Products Stocks'!$B781,ProductionLines!$K:$K,'Daily Pork Products Stocks'!$A781,ProductionLines!$E:$E,"Intake")</f>
        <v>0</v>
      </c>
      <c r="I781" s="149"/>
      <c r="J781" s="149"/>
      <c r="K781" s="149"/>
      <c r="L781" s="153"/>
      <c r="M781" s="134">
        <f>SUMIFS(TransfersEntries!$F:$F,TransfersEntries!$B:$B,$B781,TransfersEntries!$L:$L,"&gt;="&amp;'Daily Pork Products Stocks'!A781+0.25,TransfersEntries!$L:$L,"&lt;="&amp;'Daily Pork Products Stocks'!A781+1.25,TransfersEntries!$D:$D,"2055")</f>
        <v>0</v>
      </c>
      <c r="N781" s="134">
        <f>SUMIFS(TransfersEntries!$F:$F,TransfersEntries!$B:$B,INDEX(ItemTable!$A:$A,MATCH('Daily Pork Products Stocks'!B781,ItemTable!$B:$B,0)),TransfersEntries!$L:$L,"&gt;="&amp;'Daily Pork Products Stocks'!A781+0.25,TransfersEntries!$L:$L,"&lt;="&amp;'Daily Pork Products Stocks'!A781+1.25,TransfersEntries!$D:$D,"3535")</f>
        <v>0</v>
      </c>
      <c r="O781" s="134">
        <f>SUMIFS(TransfersEntries!$F:$F,TransfersEntries!$B:$B,INDEX(ItemTable!$A:$A,MATCH('Daily Pork Products Stocks'!B781,ItemTable!$B:$B,0)),TransfersEntries!$L:$L,"&gt;="&amp;'Daily Pork Products Stocks'!A781+0.25,TransfersEntries!$L:$L,"&lt;="&amp;'Daily Pork Products Stocks'!A781+1.25,TransfersEntries!$D:$D,"3600")</f>
        <v>0</v>
      </c>
      <c r="P781" s="134">
        <f t="shared" si="214"/>
        <v>1E-3</v>
      </c>
      <c r="Q781" s="134">
        <f t="shared" si="215"/>
        <v>1E-3</v>
      </c>
      <c r="R781" s="149"/>
      <c r="S781" s="149"/>
      <c r="T781" s="134">
        <f>R781+S781+D781</f>
        <v>1E-3</v>
      </c>
      <c r="U781" s="134">
        <f t="shared" si="216"/>
        <v>0</v>
      </c>
      <c r="V781" s="134">
        <f t="shared" si="217"/>
        <v>0</v>
      </c>
      <c r="W781" s="51" t="str">
        <f t="shared" si="212"/>
        <v>Active</v>
      </c>
      <c r="X781" s="134"/>
    </row>
    <row r="782" spans="1:24" ht="15" hidden="1" customHeight="1" x14ac:dyDescent="0.25">
      <c r="A782" s="42" t="e">
        <v>#VALUE!</v>
      </c>
      <c r="B782" s="47" t="s">
        <v>7</v>
      </c>
      <c r="C782" s="47" t="s">
        <v>1292</v>
      </c>
      <c r="D782" s="142"/>
      <c r="E782" s="44">
        <f>D782</f>
        <v>0</v>
      </c>
      <c r="F782" s="44">
        <f>SUMIFS(ProductionLines!$H:$H,ProductionLines!$C:$C,'Daily Pork Products Stocks'!$B782,ProductionLines!$K:$K,'Daily Pork Products Stocks'!$A782,ProductionLines!$E:$E,"&lt;&gt;Intake")</f>
        <v>0</v>
      </c>
      <c r="G782" s="57"/>
      <c r="H782" s="44">
        <f>SUMIFS(ProductionLines!$H:$H,ProductionLines!$C:$C,'Daily Pork Products Stocks'!$B782,ProductionLines!$K:$K,'Daily Pork Products Stocks'!$A782,ProductionLines!$E:$E,"Intake")</f>
        <v>0</v>
      </c>
      <c r="I782" s="148"/>
      <c r="J782" s="148"/>
      <c r="K782" s="148"/>
      <c r="L782" s="152"/>
      <c r="M782" s="44">
        <f>SUMIFS(TransfersEntries!$F:$F,TransfersEntries!$B:$B,$B782,TransfersEntries!$L:$L,"&gt;="&amp;'Daily Pork Products Stocks'!A782+0.25,TransfersEntries!$L:$L,"&lt;="&amp;'Daily Pork Products Stocks'!A782+1.25,TransfersEntries!$D:$D,"2055")</f>
        <v>0</v>
      </c>
      <c r="N782" s="44">
        <f>SUMIFS(TransfersEntries!$F:$F,TransfersEntries!$B:$B,INDEX(ItemTable!$A:$A,MATCH('Daily Pork Products Stocks'!B782,ItemTable!$B:$B,0)),TransfersEntries!$L:$L,"&gt;="&amp;'Daily Pork Products Stocks'!A782+0.25,TransfersEntries!$L:$L,"&lt;="&amp;'Daily Pork Products Stocks'!A782+1.25,TransfersEntries!$D:$D,"3535")</f>
        <v>0</v>
      </c>
      <c r="O782" s="44">
        <f>SUMIFS(TransfersEntries!$F:$F,TransfersEntries!$B:$B,INDEX(ItemTable!$A:$A,MATCH('Daily Pork Products Stocks'!B782,ItemTable!$B:$B,0)),TransfersEntries!$L:$L,"&gt;="&amp;'Daily Pork Products Stocks'!A782+0.25,TransfersEntries!$L:$L,"&lt;="&amp;'Daily Pork Products Stocks'!A782+1.25,TransfersEntries!$D:$D,"3600")</f>
        <v>0</v>
      </c>
      <c r="P782" s="44">
        <f>D782+F782+G782-SUM(H782:O782)</f>
        <v>0</v>
      </c>
      <c r="Q782" s="44">
        <f>E782+F782+G782-SUM(H782:O782)</f>
        <v>0</v>
      </c>
      <c r="R782" s="148"/>
      <c r="S782" s="148"/>
      <c r="T782" s="44">
        <f>R782+S782</f>
        <v>0</v>
      </c>
      <c r="U782" s="44">
        <f>T782-P782</f>
        <v>0</v>
      </c>
      <c r="V782" s="44">
        <f>T782-Q782</f>
        <v>0</v>
      </c>
      <c r="W782" s="51" t="str">
        <f t="shared" si="212"/>
        <v>Inactive</v>
      </c>
      <c r="X782" s="44"/>
    </row>
    <row r="783" spans="1:24" ht="15" hidden="1" customHeight="1" x14ac:dyDescent="0.25">
      <c r="A783" s="42" t="e">
        <v>#VALUE!</v>
      </c>
      <c r="B783" s="47" t="s">
        <v>1293</v>
      </c>
      <c r="C783" s="47" t="s">
        <v>1294</v>
      </c>
      <c r="D783" s="142"/>
      <c r="E783" s="44">
        <f>D783</f>
        <v>0</v>
      </c>
      <c r="F783" s="44">
        <f>SUMIFS(ProductionLines!$H:$H,ProductionLines!$C:$C,'Daily Pork Products Stocks'!$B783,ProductionLines!$K:$K,'Daily Pork Products Stocks'!$A783,ProductionLines!$E:$E,"&lt;&gt;Intake")</f>
        <v>0</v>
      </c>
      <c r="G783" s="57"/>
      <c r="H783" s="44">
        <f>SUMIFS(ProductionLines!$H:$H,ProductionLines!$C:$C,'Daily Pork Products Stocks'!$B783,ProductionLines!$K:$K,'Daily Pork Products Stocks'!$A783,ProductionLines!$E:$E,"Intake")</f>
        <v>0</v>
      </c>
      <c r="I783" s="148"/>
      <c r="J783" s="148"/>
      <c r="K783" s="148"/>
      <c r="L783" s="152"/>
      <c r="M783" s="44">
        <f>SUMIFS(TransfersEntries!$F:$F,TransfersEntries!$B:$B,$B783,TransfersEntries!$L:$L,"&gt;="&amp;'Daily Pork Products Stocks'!A783+0.25,TransfersEntries!$L:$L,"&lt;="&amp;'Daily Pork Products Stocks'!A783+1.25,TransfersEntries!$D:$D,"2055")</f>
        <v>0</v>
      </c>
      <c r="N783" s="44">
        <f>SUMIFS(TransfersEntries!$F:$F,TransfersEntries!$B:$B,INDEX(ItemTable!$A:$A,MATCH('Daily Pork Products Stocks'!B783,ItemTable!$B:$B,0)),TransfersEntries!$L:$L,"&gt;="&amp;'Daily Pork Products Stocks'!A783+0.25,TransfersEntries!$L:$L,"&lt;="&amp;'Daily Pork Products Stocks'!A783+1.25,TransfersEntries!$D:$D,"3535")</f>
        <v>0</v>
      </c>
      <c r="O783" s="44">
        <f>SUMIFS(TransfersEntries!$F:$F,TransfersEntries!$B:$B,INDEX(ItemTable!$A:$A,MATCH('Daily Pork Products Stocks'!B783,ItemTable!$B:$B,0)),TransfersEntries!$L:$L,"&gt;="&amp;'Daily Pork Products Stocks'!A783+0.25,TransfersEntries!$L:$L,"&lt;="&amp;'Daily Pork Products Stocks'!A783+1.25,TransfersEntries!$D:$D,"3600")</f>
        <v>0</v>
      </c>
      <c r="P783" s="44">
        <f>D783+F783+G783-SUM(H783:O783)</f>
        <v>0</v>
      </c>
      <c r="Q783" s="44">
        <f>E783+F783+G783-SUM(H783:O783)</f>
        <v>0</v>
      </c>
      <c r="R783" s="148"/>
      <c r="S783" s="148"/>
      <c r="T783" s="44">
        <f>R783+S783</f>
        <v>0</v>
      </c>
      <c r="U783" s="44">
        <f>T783-P783</f>
        <v>0</v>
      </c>
      <c r="V783" s="44">
        <f>T783-Q783</f>
        <v>0</v>
      </c>
      <c r="W783" s="51" t="str">
        <f t="shared" si="212"/>
        <v>Inactive</v>
      </c>
      <c r="X783" s="44"/>
    </row>
    <row r="784" spans="1:24" ht="15" hidden="1" customHeight="1" x14ac:dyDescent="0.25">
      <c r="A784" s="42" t="e">
        <v>#VALUE!</v>
      </c>
      <c r="B784" s="47" t="s">
        <v>76</v>
      </c>
      <c r="C784" s="47" t="s">
        <v>77</v>
      </c>
      <c r="D784" s="142"/>
      <c r="E784" s="44">
        <f t="shared" ref="E784:E847" si="219">D784</f>
        <v>0</v>
      </c>
      <c r="F784" s="44">
        <f>SUMIFS(ProductionLines!$H:$H,ProductionLines!$C:$C,'Daily Pork Products Stocks'!$B784,ProductionLines!$K:$K,'Daily Pork Products Stocks'!$A784,ProductionLines!$E:$E,"&lt;&gt;Intake")</f>
        <v>0</v>
      </c>
      <c r="G784" s="57"/>
      <c r="H784" s="44">
        <f>SUMIFS(ProductionLines!$H:$H,ProductionLines!$C:$C,'Daily Pork Products Stocks'!$B784,ProductionLines!$K:$K,'Daily Pork Products Stocks'!$A784,ProductionLines!$E:$E,"Intake")</f>
        <v>0</v>
      </c>
      <c r="I784" s="148"/>
      <c r="J784" s="148"/>
      <c r="K784" s="148"/>
      <c r="L784" s="152"/>
      <c r="M784" s="44">
        <f>SUMIFS(TransfersEntries!$F:$F,TransfersEntries!$B:$B,$B784,TransfersEntries!$L:$L,"&gt;="&amp;'Daily Pork Products Stocks'!A784+0.25,TransfersEntries!$L:$L,"&lt;="&amp;'Daily Pork Products Stocks'!A784+1.25,TransfersEntries!$D:$D,"2055")</f>
        <v>0</v>
      </c>
      <c r="N784" s="44">
        <f>SUMIFS(TransfersEntries!$F:$F,TransfersEntries!$B:$B,INDEX(ItemTable!$A:$A,MATCH('Daily Pork Products Stocks'!B784,ItemTable!$B:$B,0)),TransfersEntries!$L:$L,"&gt;="&amp;'Daily Pork Products Stocks'!A784+0.25,TransfersEntries!$L:$L,"&lt;="&amp;'Daily Pork Products Stocks'!A784+1.25,TransfersEntries!$D:$D,"3535")</f>
        <v>0</v>
      </c>
      <c r="O784" s="44">
        <f>SUMIFS(TransfersEntries!$F:$F,TransfersEntries!$B:$B,INDEX(ItemTable!$A:$A,MATCH('Daily Pork Products Stocks'!B784,ItemTable!$B:$B,0)),TransfersEntries!$L:$L,"&gt;="&amp;'Daily Pork Products Stocks'!A784+0.25,TransfersEntries!$L:$L,"&lt;="&amp;'Daily Pork Products Stocks'!A784+1.25,TransfersEntries!$D:$D,"3600")</f>
        <v>0</v>
      </c>
      <c r="P784" s="44">
        <f t="shared" ref="P784:P847" si="220">D784+F784+G784-SUM(H784:O784)</f>
        <v>0</v>
      </c>
      <c r="Q784" s="44">
        <f t="shared" ref="Q784:Q847" si="221">E784+F784+G784-SUM(H784:O784)</f>
        <v>0</v>
      </c>
      <c r="R784" s="148"/>
      <c r="S784" s="148"/>
      <c r="T784" s="44">
        <f t="shared" ref="T784:T799" si="222">R784+S784</f>
        <v>0</v>
      </c>
      <c r="U784" s="44">
        <f t="shared" ref="U784:U847" si="223">T784-P784</f>
        <v>0</v>
      </c>
      <c r="V784" s="44">
        <f t="shared" ref="V784:V847" si="224">T784-Q784</f>
        <v>0</v>
      </c>
      <c r="W784" s="51" t="str">
        <f t="shared" ref="W784:W847" si="225">IF(SUM(ABS(D784),ABS(E784),ABS(F784),ABS(G784),ABS(H784),ABS(I784),ABS(J784),ABS(K784),ABS(L784),ABS(M784),ABS(N784),ABS(O784),ABS(P784),ABS(Q784),ABS(R784),ABS(S784),ABS(T784))=0,"Inactive","Active")</f>
        <v>Inactive</v>
      </c>
      <c r="X784" s="44"/>
    </row>
    <row r="785" spans="1:24" ht="15" hidden="1" customHeight="1" x14ac:dyDescent="0.25">
      <c r="A785" s="42" t="e">
        <v>#VALUE!</v>
      </c>
      <c r="B785" s="47" t="s">
        <v>80</v>
      </c>
      <c r="C785" s="47" t="s">
        <v>81</v>
      </c>
      <c r="D785" s="142"/>
      <c r="E785" s="44">
        <f t="shared" si="219"/>
        <v>0</v>
      </c>
      <c r="F785" s="44">
        <f>SUMIFS(ProductionLines!$H:$H,ProductionLines!$C:$C,'Daily Pork Products Stocks'!$B785,ProductionLines!$K:$K,'Daily Pork Products Stocks'!$A785,ProductionLines!$E:$E,"&lt;&gt;Intake")</f>
        <v>0</v>
      </c>
      <c r="G785" s="57"/>
      <c r="H785" s="44">
        <f>SUMIFS(ProductionLines!$H:$H,ProductionLines!$C:$C,'Daily Pork Products Stocks'!$B785,ProductionLines!$K:$K,'Daily Pork Products Stocks'!$A785,ProductionLines!$E:$E,"Intake")</f>
        <v>0</v>
      </c>
      <c r="I785" s="148"/>
      <c r="J785" s="148"/>
      <c r="K785" s="148"/>
      <c r="L785" s="152"/>
      <c r="M785" s="44">
        <f>SUMIFS(TransfersEntries!$F:$F,TransfersEntries!$B:$B,$B785,TransfersEntries!$L:$L,"&gt;="&amp;'Daily Pork Products Stocks'!A785+0.25,TransfersEntries!$L:$L,"&lt;="&amp;'Daily Pork Products Stocks'!A785+1.25,TransfersEntries!$D:$D,"2055")</f>
        <v>0</v>
      </c>
      <c r="N785" s="44">
        <f>SUMIFS(TransfersEntries!$F:$F,TransfersEntries!$B:$B,INDEX(ItemTable!$A:$A,MATCH('Daily Pork Products Stocks'!B785,ItemTable!$B:$B,0)),TransfersEntries!$L:$L,"&gt;="&amp;'Daily Pork Products Stocks'!A785+0.25,TransfersEntries!$L:$L,"&lt;="&amp;'Daily Pork Products Stocks'!A785+1.25,TransfersEntries!$D:$D,"3535")</f>
        <v>0</v>
      </c>
      <c r="O785" s="44">
        <f>SUMIFS(TransfersEntries!$F:$F,TransfersEntries!$B:$B,INDEX(ItemTable!$A:$A,MATCH('Daily Pork Products Stocks'!B785,ItemTable!$B:$B,0)),TransfersEntries!$L:$L,"&gt;="&amp;'Daily Pork Products Stocks'!A785+0.25,TransfersEntries!$L:$L,"&lt;="&amp;'Daily Pork Products Stocks'!A785+1.25,TransfersEntries!$D:$D,"3600")</f>
        <v>0</v>
      </c>
      <c r="P785" s="44">
        <f t="shared" si="220"/>
        <v>0</v>
      </c>
      <c r="Q785" s="44">
        <f t="shared" si="221"/>
        <v>0</v>
      </c>
      <c r="R785" s="148"/>
      <c r="S785" s="148"/>
      <c r="T785" s="44">
        <f t="shared" si="222"/>
        <v>0</v>
      </c>
      <c r="U785" s="44">
        <f t="shared" si="223"/>
        <v>0</v>
      </c>
      <c r="V785" s="44">
        <f t="shared" si="224"/>
        <v>0</v>
      </c>
      <c r="W785" s="51" t="str">
        <f t="shared" si="225"/>
        <v>Inactive</v>
      </c>
      <c r="X785" s="44"/>
    </row>
    <row r="786" spans="1:24" ht="15" hidden="1" customHeight="1" x14ac:dyDescent="0.25">
      <c r="A786" s="42" t="e">
        <v>#VALUE!</v>
      </c>
      <c r="B786" s="47" t="s">
        <v>86</v>
      </c>
      <c r="C786" s="47" t="s">
        <v>87</v>
      </c>
      <c r="D786" s="142"/>
      <c r="E786" s="44">
        <f t="shared" si="219"/>
        <v>0</v>
      </c>
      <c r="F786" s="44">
        <f>SUMIFS(ProductionLines!$H:$H,ProductionLines!$C:$C,'Daily Pork Products Stocks'!$B786,ProductionLines!$K:$K,'Daily Pork Products Stocks'!$A786,ProductionLines!$E:$E,"&lt;&gt;Intake")</f>
        <v>0</v>
      </c>
      <c r="G786" s="57"/>
      <c r="H786" s="44">
        <f>SUMIFS(ProductionLines!$H:$H,ProductionLines!$C:$C,'Daily Pork Products Stocks'!$B786,ProductionLines!$K:$K,'Daily Pork Products Stocks'!$A786,ProductionLines!$E:$E,"Intake")</f>
        <v>0</v>
      </c>
      <c r="I786" s="148"/>
      <c r="J786" s="148"/>
      <c r="K786" s="148"/>
      <c r="L786" s="152"/>
      <c r="M786" s="44">
        <f>SUMIFS(TransfersEntries!$F:$F,TransfersEntries!$B:$B,$B786,TransfersEntries!$L:$L,"&gt;="&amp;'Daily Pork Products Stocks'!A786+0.25,TransfersEntries!$L:$L,"&lt;="&amp;'Daily Pork Products Stocks'!A786+1.25,TransfersEntries!$D:$D,"2055")</f>
        <v>0</v>
      </c>
      <c r="N786" s="44">
        <f>SUMIFS(TransfersEntries!$F:$F,TransfersEntries!$B:$B,INDEX(ItemTable!$A:$A,MATCH('Daily Pork Products Stocks'!B786,ItemTable!$B:$B,0)),TransfersEntries!$L:$L,"&gt;="&amp;'Daily Pork Products Stocks'!A786+0.25,TransfersEntries!$L:$L,"&lt;="&amp;'Daily Pork Products Stocks'!A786+1.25,TransfersEntries!$D:$D,"3535")</f>
        <v>0</v>
      </c>
      <c r="O786" s="44">
        <f>SUMIFS(TransfersEntries!$F:$F,TransfersEntries!$B:$B,INDEX(ItemTable!$A:$A,MATCH('Daily Pork Products Stocks'!B786,ItemTable!$B:$B,0)),TransfersEntries!$L:$L,"&gt;="&amp;'Daily Pork Products Stocks'!A786+0.25,TransfersEntries!$L:$L,"&lt;="&amp;'Daily Pork Products Stocks'!A786+1.25,TransfersEntries!$D:$D,"3600")</f>
        <v>0</v>
      </c>
      <c r="P786" s="44">
        <f t="shared" si="220"/>
        <v>0</v>
      </c>
      <c r="Q786" s="44">
        <f t="shared" si="221"/>
        <v>0</v>
      </c>
      <c r="R786" s="148"/>
      <c r="S786" s="148"/>
      <c r="T786" s="44">
        <f t="shared" si="222"/>
        <v>0</v>
      </c>
      <c r="U786" s="44">
        <f t="shared" si="223"/>
        <v>0</v>
      </c>
      <c r="V786" s="44">
        <f t="shared" si="224"/>
        <v>0</v>
      </c>
      <c r="W786" s="51" t="str">
        <f t="shared" si="225"/>
        <v>Inactive</v>
      </c>
      <c r="X786" s="44"/>
    </row>
    <row r="787" spans="1:24" ht="15" hidden="1" customHeight="1" x14ac:dyDescent="0.25">
      <c r="A787" s="42" t="e">
        <v>#VALUE!</v>
      </c>
      <c r="B787" s="47" t="s">
        <v>88</v>
      </c>
      <c r="C787" s="47" t="s">
        <v>89</v>
      </c>
      <c r="D787" s="142"/>
      <c r="E787" s="44">
        <f t="shared" si="219"/>
        <v>0</v>
      </c>
      <c r="F787" s="44">
        <f>SUMIFS(ProductionLines!$H:$H,ProductionLines!$C:$C,'Daily Pork Products Stocks'!$B787,ProductionLines!$K:$K,'Daily Pork Products Stocks'!$A787,ProductionLines!$E:$E,"&lt;&gt;Intake")</f>
        <v>0</v>
      </c>
      <c r="G787" s="57"/>
      <c r="H787" s="44">
        <f>SUMIFS(ProductionLines!$H:$H,ProductionLines!$C:$C,'Daily Pork Products Stocks'!$B787,ProductionLines!$K:$K,'Daily Pork Products Stocks'!$A787,ProductionLines!$E:$E,"Intake")</f>
        <v>0</v>
      </c>
      <c r="I787" s="148"/>
      <c r="J787" s="148"/>
      <c r="K787" s="148"/>
      <c r="L787" s="152"/>
      <c r="M787" s="44">
        <f>SUMIFS(TransfersEntries!$F:$F,TransfersEntries!$B:$B,$B787,TransfersEntries!$L:$L,"&gt;="&amp;'Daily Pork Products Stocks'!A787+0.25,TransfersEntries!$L:$L,"&lt;="&amp;'Daily Pork Products Stocks'!A787+1.25,TransfersEntries!$D:$D,"2055")</f>
        <v>0</v>
      </c>
      <c r="N787" s="44">
        <f>SUMIFS(TransfersEntries!$F:$F,TransfersEntries!$B:$B,INDEX(ItemTable!$A:$A,MATCH('Daily Pork Products Stocks'!B787,ItemTable!$B:$B,0)),TransfersEntries!$L:$L,"&gt;="&amp;'Daily Pork Products Stocks'!A787+0.25,TransfersEntries!$L:$L,"&lt;="&amp;'Daily Pork Products Stocks'!A787+1.25,TransfersEntries!$D:$D,"3535")</f>
        <v>0</v>
      </c>
      <c r="O787" s="44">
        <f>SUMIFS(TransfersEntries!$F:$F,TransfersEntries!$B:$B,INDEX(ItemTable!$A:$A,MATCH('Daily Pork Products Stocks'!B787,ItemTable!$B:$B,0)),TransfersEntries!$L:$L,"&gt;="&amp;'Daily Pork Products Stocks'!A787+0.25,TransfersEntries!$L:$L,"&lt;="&amp;'Daily Pork Products Stocks'!A787+1.25,TransfersEntries!$D:$D,"3600")</f>
        <v>0</v>
      </c>
      <c r="P787" s="44">
        <f t="shared" si="220"/>
        <v>0</v>
      </c>
      <c r="Q787" s="44">
        <f t="shared" si="221"/>
        <v>0</v>
      </c>
      <c r="R787" s="148"/>
      <c r="S787" s="148"/>
      <c r="T787" s="44">
        <f t="shared" si="222"/>
        <v>0</v>
      </c>
      <c r="U787" s="44">
        <f t="shared" si="223"/>
        <v>0</v>
      </c>
      <c r="V787" s="44">
        <f t="shared" si="224"/>
        <v>0</v>
      </c>
      <c r="W787" s="51" t="str">
        <f t="shared" si="225"/>
        <v>Inactive</v>
      </c>
      <c r="X787" s="44"/>
    </row>
    <row r="788" spans="1:24" ht="15" hidden="1" customHeight="1" x14ac:dyDescent="0.25">
      <c r="A788" s="42" t="e">
        <v>#VALUE!</v>
      </c>
      <c r="B788" s="47" t="s">
        <v>90</v>
      </c>
      <c r="C788" s="47" t="s">
        <v>91</v>
      </c>
      <c r="D788" s="142"/>
      <c r="E788" s="44">
        <f t="shared" si="219"/>
        <v>0</v>
      </c>
      <c r="F788" s="44">
        <f>SUMIFS(ProductionLines!$H:$H,ProductionLines!$C:$C,'Daily Pork Products Stocks'!$B788,ProductionLines!$K:$K,'Daily Pork Products Stocks'!$A788,ProductionLines!$E:$E,"&lt;&gt;Intake")</f>
        <v>0</v>
      </c>
      <c r="G788" s="57"/>
      <c r="H788" s="44">
        <f>SUMIFS(ProductionLines!$H:$H,ProductionLines!$C:$C,'Daily Pork Products Stocks'!$B788,ProductionLines!$K:$K,'Daily Pork Products Stocks'!$A788,ProductionLines!$E:$E,"Intake")</f>
        <v>0</v>
      </c>
      <c r="I788" s="148"/>
      <c r="J788" s="148"/>
      <c r="K788" s="148"/>
      <c r="L788" s="152"/>
      <c r="M788" s="44">
        <f>SUMIFS(TransfersEntries!$F:$F,TransfersEntries!$B:$B,$B788,TransfersEntries!$L:$L,"&gt;="&amp;'Daily Pork Products Stocks'!A788+0.25,TransfersEntries!$L:$L,"&lt;="&amp;'Daily Pork Products Stocks'!A788+1.25,TransfersEntries!$D:$D,"2055")</f>
        <v>0</v>
      </c>
      <c r="N788" s="44">
        <f>SUMIFS(TransfersEntries!$F:$F,TransfersEntries!$B:$B,INDEX(ItemTable!$A:$A,MATCH('Daily Pork Products Stocks'!B788,ItemTable!$B:$B,0)),TransfersEntries!$L:$L,"&gt;="&amp;'Daily Pork Products Stocks'!A788+0.25,TransfersEntries!$L:$L,"&lt;="&amp;'Daily Pork Products Stocks'!A788+1.25,TransfersEntries!$D:$D,"3535")</f>
        <v>0</v>
      </c>
      <c r="O788" s="44">
        <f>SUMIFS(TransfersEntries!$F:$F,TransfersEntries!$B:$B,INDEX(ItemTable!$A:$A,MATCH('Daily Pork Products Stocks'!B788,ItemTable!$B:$B,0)),TransfersEntries!$L:$L,"&gt;="&amp;'Daily Pork Products Stocks'!A788+0.25,TransfersEntries!$L:$L,"&lt;="&amp;'Daily Pork Products Stocks'!A788+1.25,TransfersEntries!$D:$D,"3600")</f>
        <v>0</v>
      </c>
      <c r="P788" s="44">
        <f t="shared" si="220"/>
        <v>0</v>
      </c>
      <c r="Q788" s="44">
        <f t="shared" si="221"/>
        <v>0</v>
      </c>
      <c r="R788" s="148"/>
      <c r="S788" s="148"/>
      <c r="T788" s="44">
        <f t="shared" si="222"/>
        <v>0</v>
      </c>
      <c r="U788" s="44">
        <f t="shared" si="223"/>
        <v>0</v>
      </c>
      <c r="V788" s="44">
        <f t="shared" si="224"/>
        <v>0</v>
      </c>
      <c r="W788" s="51" t="str">
        <f t="shared" si="225"/>
        <v>Inactive</v>
      </c>
      <c r="X788" s="44"/>
    </row>
    <row r="789" spans="1:24" ht="15" hidden="1" customHeight="1" x14ac:dyDescent="0.25">
      <c r="A789" s="42" t="e">
        <v>#VALUE!</v>
      </c>
      <c r="B789" s="47" t="s">
        <v>92</v>
      </c>
      <c r="C789" s="47" t="s">
        <v>93</v>
      </c>
      <c r="D789" s="142"/>
      <c r="E789" s="44">
        <f t="shared" si="219"/>
        <v>0</v>
      </c>
      <c r="F789" s="44">
        <f>SUMIFS(ProductionLines!$H:$H,ProductionLines!$C:$C,'Daily Pork Products Stocks'!$B789,ProductionLines!$K:$K,'Daily Pork Products Stocks'!$A789,ProductionLines!$E:$E,"&lt;&gt;Intake")</f>
        <v>0</v>
      </c>
      <c r="G789" s="57"/>
      <c r="H789" s="44">
        <f>SUMIFS(ProductionLines!$H:$H,ProductionLines!$C:$C,'Daily Pork Products Stocks'!$B789,ProductionLines!$K:$K,'Daily Pork Products Stocks'!$A789,ProductionLines!$E:$E,"Intake")</f>
        <v>0</v>
      </c>
      <c r="I789" s="148"/>
      <c r="J789" s="148"/>
      <c r="K789" s="148"/>
      <c r="L789" s="152"/>
      <c r="M789" s="44">
        <f>SUMIFS(TransfersEntries!$F:$F,TransfersEntries!$B:$B,$B789,TransfersEntries!$L:$L,"&gt;="&amp;'Daily Pork Products Stocks'!A789+0.25,TransfersEntries!$L:$L,"&lt;="&amp;'Daily Pork Products Stocks'!A789+1.25,TransfersEntries!$D:$D,"2055")</f>
        <v>0</v>
      </c>
      <c r="N789" s="44">
        <f>SUMIFS(TransfersEntries!$F:$F,TransfersEntries!$B:$B,INDEX(ItemTable!$A:$A,MATCH('Daily Pork Products Stocks'!B789,ItemTable!$B:$B,0)),TransfersEntries!$L:$L,"&gt;="&amp;'Daily Pork Products Stocks'!A789+0.25,TransfersEntries!$L:$L,"&lt;="&amp;'Daily Pork Products Stocks'!A789+1.25,TransfersEntries!$D:$D,"3535")</f>
        <v>0</v>
      </c>
      <c r="O789" s="44">
        <f>SUMIFS(TransfersEntries!$F:$F,TransfersEntries!$B:$B,INDEX(ItemTable!$A:$A,MATCH('Daily Pork Products Stocks'!B789,ItemTable!$B:$B,0)),TransfersEntries!$L:$L,"&gt;="&amp;'Daily Pork Products Stocks'!A789+0.25,TransfersEntries!$L:$L,"&lt;="&amp;'Daily Pork Products Stocks'!A789+1.25,TransfersEntries!$D:$D,"3600")</f>
        <v>0</v>
      </c>
      <c r="P789" s="44">
        <f t="shared" si="220"/>
        <v>0</v>
      </c>
      <c r="Q789" s="44">
        <f t="shared" si="221"/>
        <v>0</v>
      </c>
      <c r="R789" s="148"/>
      <c r="S789" s="148"/>
      <c r="T789" s="44">
        <f t="shared" si="222"/>
        <v>0</v>
      </c>
      <c r="U789" s="44">
        <f t="shared" si="223"/>
        <v>0</v>
      </c>
      <c r="V789" s="44">
        <f t="shared" si="224"/>
        <v>0</v>
      </c>
      <c r="W789" s="51" t="str">
        <f t="shared" si="225"/>
        <v>Inactive</v>
      </c>
      <c r="X789" s="44"/>
    </row>
    <row r="790" spans="1:24" ht="15" hidden="1" customHeight="1" x14ac:dyDescent="0.25">
      <c r="A790" s="42" t="e">
        <v>#VALUE!</v>
      </c>
      <c r="B790" s="47" t="s">
        <v>94</v>
      </c>
      <c r="C790" s="47" t="s">
        <v>95</v>
      </c>
      <c r="D790" s="142"/>
      <c r="E790" s="44">
        <f t="shared" si="219"/>
        <v>0</v>
      </c>
      <c r="F790" s="44">
        <f>SUMIFS(ProductionLines!$H:$H,ProductionLines!$C:$C,'Daily Pork Products Stocks'!$B790,ProductionLines!$K:$K,'Daily Pork Products Stocks'!$A790,ProductionLines!$E:$E,"&lt;&gt;Intake")</f>
        <v>0</v>
      </c>
      <c r="G790" s="57"/>
      <c r="H790" s="44">
        <f>SUMIFS(ProductionLines!$H:$H,ProductionLines!$C:$C,'Daily Pork Products Stocks'!$B790,ProductionLines!$K:$K,'Daily Pork Products Stocks'!$A790,ProductionLines!$E:$E,"Intake")</f>
        <v>0</v>
      </c>
      <c r="I790" s="148"/>
      <c r="J790" s="148"/>
      <c r="K790" s="148"/>
      <c r="L790" s="152"/>
      <c r="M790" s="44">
        <f>SUMIFS(TransfersEntries!$F:$F,TransfersEntries!$B:$B,$B790,TransfersEntries!$L:$L,"&gt;="&amp;'Daily Pork Products Stocks'!A790+0.25,TransfersEntries!$L:$L,"&lt;="&amp;'Daily Pork Products Stocks'!A790+1.25,TransfersEntries!$D:$D,"2055")</f>
        <v>0</v>
      </c>
      <c r="N790" s="44">
        <f>SUMIFS(TransfersEntries!$F:$F,TransfersEntries!$B:$B,INDEX(ItemTable!$A:$A,MATCH('Daily Pork Products Stocks'!B790,ItemTable!$B:$B,0)),TransfersEntries!$L:$L,"&gt;="&amp;'Daily Pork Products Stocks'!A790+0.25,TransfersEntries!$L:$L,"&lt;="&amp;'Daily Pork Products Stocks'!A790+1.25,TransfersEntries!$D:$D,"3535")</f>
        <v>0</v>
      </c>
      <c r="O790" s="44">
        <f>SUMIFS(TransfersEntries!$F:$F,TransfersEntries!$B:$B,INDEX(ItemTable!$A:$A,MATCH('Daily Pork Products Stocks'!B790,ItemTable!$B:$B,0)),TransfersEntries!$L:$L,"&gt;="&amp;'Daily Pork Products Stocks'!A790+0.25,TransfersEntries!$L:$L,"&lt;="&amp;'Daily Pork Products Stocks'!A790+1.25,TransfersEntries!$D:$D,"3600")</f>
        <v>0</v>
      </c>
      <c r="P790" s="44">
        <f t="shared" si="220"/>
        <v>0</v>
      </c>
      <c r="Q790" s="44">
        <f t="shared" si="221"/>
        <v>0</v>
      </c>
      <c r="R790" s="148"/>
      <c r="S790" s="148"/>
      <c r="T790" s="44">
        <f t="shared" si="222"/>
        <v>0</v>
      </c>
      <c r="U790" s="44">
        <f t="shared" si="223"/>
        <v>0</v>
      </c>
      <c r="V790" s="44">
        <f t="shared" si="224"/>
        <v>0</v>
      </c>
      <c r="W790" s="51" t="str">
        <f t="shared" si="225"/>
        <v>Inactive</v>
      </c>
      <c r="X790" s="44"/>
    </row>
    <row r="791" spans="1:24" ht="15" hidden="1" customHeight="1" x14ac:dyDescent="0.25">
      <c r="A791" s="42" t="e">
        <v>#VALUE!</v>
      </c>
      <c r="B791" s="45" t="s">
        <v>96</v>
      </c>
      <c r="C791" s="45" t="s">
        <v>97</v>
      </c>
      <c r="D791" s="142"/>
      <c r="E791" s="44">
        <f t="shared" si="219"/>
        <v>0</v>
      </c>
      <c r="F791" s="44">
        <f>SUMIFS(ProductionLines!$H:$H,ProductionLines!$C:$C,'Daily Pork Products Stocks'!$B791,ProductionLines!$K:$K,'Daily Pork Products Stocks'!$A791,ProductionLines!$E:$E,"&lt;&gt;Intake")</f>
        <v>0</v>
      </c>
      <c r="G791" s="57"/>
      <c r="H791" s="44">
        <f>SUMIFS(ProductionLines!$H:$H,ProductionLines!$C:$C,'Daily Pork Products Stocks'!$B791,ProductionLines!$K:$K,'Daily Pork Products Stocks'!$A791,ProductionLines!$E:$E,"Intake")</f>
        <v>0</v>
      </c>
      <c r="I791" s="148"/>
      <c r="J791" s="148"/>
      <c r="K791" s="148"/>
      <c r="L791" s="152"/>
      <c r="M791" s="44">
        <f>SUMIFS(TransfersEntries!$F:$F,TransfersEntries!$B:$B,$B791,TransfersEntries!$L:$L,"&gt;="&amp;'Daily Pork Products Stocks'!A791+0.25,TransfersEntries!$L:$L,"&lt;="&amp;'Daily Pork Products Stocks'!A791+1.25,TransfersEntries!$D:$D,"2055")</f>
        <v>0</v>
      </c>
      <c r="N791" s="44">
        <f>SUMIFS(TransfersEntries!$F:$F,TransfersEntries!$B:$B,INDEX(ItemTable!$A:$A,MATCH('Daily Pork Products Stocks'!B791,ItemTable!$B:$B,0)),TransfersEntries!$L:$L,"&gt;="&amp;'Daily Pork Products Stocks'!A791+0.25,TransfersEntries!$L:$L,"&lt;="&amp;'Daily Pork Products Stocks'!A791+1.25,TransfersEntries!$D:$D,"3535")</f>
        <v>0</v>
      </c>
      <c r="O791" s="44">
        <f>SUMIFS(TransfersEntries!$F:$F,TransfersEntries!$B:$B,INDEX(ItemTable!$A:$A,MATCH('Daily Pork Products Stocks'!B791,ItemTable!$B:$B,0)),TransfersEntries!$L:$L,"&gt;="&amp;'Daily Pork Products Stocks'!A791+0.25,TransfersEntries!$L:$L,"&lt;="&amp;'Daily Pork Products Stocks'!A791+1.25,TransfersEntries!$D:$D,"3600")</f>
        <v>0</v>
      </c>
      <c r="P791" s="44">
        <f t="shared" si="220"/>
        <v>0</v>
      </c>
      <c r="Q791" s="44">
        <f t="shared" si="221"/>
        <v>0</v>
      </c>
      <c r="R791" s="148"/>
      <c r="S791" s="148"/>
      <c r="T791" s="44">
        <f t="shared" si="222"/>
        <v>0</v>
      </c>
      <c r="U791" s="44">
        <f t="shared" si="223"/>
        <v>0</v>
      </c>
      <c r="V791" s="44">
        <f t="shared" si="224"/>
        <v>0</v>
      </c>
      <c r="W791" s="51" t="str">
        <f t="shared" si="225"/>
        <v>Inactive</v>
      </c>
      <c r="X791" s="44"/>
    </row>
    <row r="792" spans="1:24" ht="15" hidden="1" customHeight="1" x14ac:dyDescent="0.25">
      <c r="A792" s="42" t="e">
        <v>#VALUE!</v>
      </c>
      <c r="B792" s="45" t="s">
        <v>98</v>
      </c>
      <c r="C792" s="45" t="s">
        <v>99</v>
      </c>
      <c r="D792" s="142"/>
      <c r="E792" s="44">
        <f t="shared" si="219"/>
        <v>0</v>
      </c>
      <c r="F792" s="44">
        <f>SUMIFS(ProductionLines!$H:$H,ProductionLines!$C:$C,'Daily Pork Products Stocks'!$B792,ProductionLines!$K:$K,'Daily Pork Products Stocks'!$A792,ProductionLines!$E:$E,"&lt;&gt;Intake")</f>
        <v>0</v>
      </c>
      <c r="G792" s="57"/>
      <c r="H792" s="44">
        <f>SUMIFS(ProductionLines!$H:$H,ProductionLines!$C:$C,'Daily Pork Products Stocks'!$B792,ProductionLines!$K:$K,'Daily Pork Products Stocks'!$A792,ProductionLines!$E:$E,"Intake")</f>
        <v>0</v>
      </c>
      <c r="I792" s="148"/>
      <c r="J792" s="148"/>
      <c r="K792" s="148"/>
      <c r="L792" s="152"/>
      <c r="M792" s="44">
        <f>SUMIFS(TransfersEntries!$F:$F,TransfersEntries!$B:$B,$B792,TransfersEntries!$L:$L,"&gt;="&amp;'Daily Pork Products Stocks'!A792+0.25,TransfersEntries!$L:$L,"&lt;="&amp;'Daily Pork Products Stocks'!A792+1.25,TransfersEntries!$D:$D,"2055")</f>
        <v>0</v>
      </c>
      <c r="N792" s="44">
        <f>SUMIFS(TransfersEntries!$F:$F,TransfersEntries!$B:$B,INDEX(ItemTable!$A:$A,MATCH('Daily Pork Products Stocks'!B792,ItemTable!$B:$B,0)),TransfersEntries!$L:$L,"&gt;="&amp;'Daily Pork Products Stocks'!A792+0.25,TransfersEntries!$L:$L,"&lt;="&amp;'Daily Pork Products Stocks'!A792+1.25,TransfersEntries!$D:$D,"3535")</f>
        <v>0</v>
      </c>
      <c r="O792" s="44">
        <f>SUMIFS(TransfersEntries!$F:$F,TransfersEntries!$B:$B,INDEX(ItemTable!$A:$A,MATCH('Daily Pork Products Stocks'!B792,ItemTable!$B:$B,0)),TransfersEntries!$L:$L,"&gt;="&amp;'Daily Pork Products Stocks'!A792+0.25,TransfersEntries!$L:$L,"&lt;="&amp;'Daily Pork Products Stocks'!A792+1.25,TransfersEntries!$D:$D,"3600")</f>
        <v>0</v>
      </c>
      <c r="P792" s="44">
        <f t="shared" si="220"/>
        <v>0</v>
      </c>
      <c r="Q792" s="44">
        <f t="shared" si="221"/>
        <v>0</v>
      </c>
      <c r="R792" s="148"/>
      <c r="S792" s="148"/>
      <c r="T792" s="44">
        <f t="shared" si="222"/>
        <v>0</v>
      </c>
      <c r="U792" s="44">
        <f t="shared" si="223"/>
        <v>0</v>
      </c>
      <c r="V792" s="44">
        <f t="shared" si="224"/>
        <v>0</v>
      </c>
      <c r="W792" s="51" t="str">
        <f t="shared" si="225"/>
        <v>Inactive</v>
      </c>
      <c r="X792" s="44"/>
    </row>
    <row r="793" spans="1:24" ht="15" hidden="1" customHeight="1" x14ac:dyDescent="0.25">
      <c r="A793" s="42" t="e">
        <v>#VALUE!</v>
      </c>
      <c r="B793" s="45" t="s">
        <v>47</v>
      </c>
      <c r="C793" s="45" t="s">
        <v>48</v>
      </c>
      <c r="D793" s="142"/>
      <c r="E793" s="44">
        <f t="shared" si="219"/>
        <v>0</v>
      </c>
      <c r="F793" s="44">
        <f>SUMIFS(ProductionLines!$H:$H,ProductionLines!$C:$C,'Daily Pork Products Stocks'!$B793,ProductionLines!$K:$K,'Daily Pork Products Stocks'!$A793,ProductionLines!$E:$E,"&lt;&gt;Intake")</f>
        <v>0</v>
      </c>
      <c r="G793" s="57"/>
      <c r="H793" s="44">
        <f>SUMIFS(ProductionLines!$H:$H,ProductionLines!$C:$C,'Daily Pork Products Stocks'!$B793,ProductionLines!$K:$K,'Daily Pork Products Stocks'!$A793,ProductionLines!$E:$E,"Intake")</f>
        <v>0</v>
      </c>
      <c r="I793" s="148"/>
      <c r="J793" s="148"/>
      <c r="K793" s="148"/>
      <c r="L793" s="152"/>
      <c r="M793" s="44">
        <f>SUMIFS(TransfersEntries!$F:$F,TransfersEntries!$B:$B,$B793,TransfersEntries!$L:$L,"&gt;="&amp;'Daily Pork Products Stocks'!A793+0.25,TransfersEntries!$L:$L,"&lt;="&amp;'Daily Pork Products Stocks'!A793+1.25,TransfersEntries!$D:$D,"2055")</f>
        <v>0</v>
      </c>
      <c r="N793" s="44">
        <f>SUMIFS(TransfersEntries!$F:$F,TransfersEntries!$B:$B,INDEX(ItemTable!$A:$A,MATCH('Daily Pork Products Stocks'!B793,ItemTable!$B:$B,0)),TransfersEntries!$L:$L,"&gt;="&amp;'Daily Pork Products Stocks'!A793+0.25,TransfersEntries!$L:$L,"&lt;="&amp;'Daily Pork Products Stocks'!A793+1.25,TransfersEntries!$D:$D,"3535")</f>
        <v>0</v>
      </c>
      <c r="O793" s="44">
        <f>SUMIFS(TransfersEntries!$F:$F,TransfersEntries!$B:$B,INDEX(ItemTable!$A:$A,MATCH('Daily Pork Products Stocks'!B793,ItemTable!$B:$B,0)),TransfersEntries!$L:$L,"&gt;="&amp;'Daily Pork Products Stocks'!A793+0.25,TransfersEntries!$L:$L,"&lt;="&amp;'Daily Pork Products Stocks'!A793+1.25,TransfersEntries!$D:$D,"3600")</f>
        <v>0</v>
      </c>
      <c r="P793" s="44">
        <f t="shared" si="220"/>
        <v>0</v>
      </c>
      <c r="Q793" s="44">
        <f t="shared" si="221"/>
        <v>0</v>
      </c>
      <c r="R793" s="148"/>
      <c r="S793" s="148"/>
      <c r="T793" s="44">
        <f t="shared" si="222"/>
        <v>0</v>
      </c>
      <c r="U793" s="44">
        <f t="shared" si="223"/>
        <v>0</v>
      </c>
      <c r="V793" s="44">
        <f t="shared" si="224"/>
        <v>0</v>
      </c>
      <c r="W793" s="51" t="str">
        <f t="shared" si="225"/>
        <v>Inactive</v>
      </c>
      <c r="X793" s="44"/>
    </row>
    <row r="794" spans="1:24" ht="15" hidden="1" customHeight="1" x14ac:dyDescent="0.25">
      <c r="A794" s="42" t="e">
        <v>#VALUE!</v>
      </c>
      <c r="B794" s="45" t="s">
        <v>103</v>
      </c>
      <c r="C794" s="45" t="s">
        <v>104</v>
      </c>
      <c r="D794" s="142"/>
      <c r="E794" s="44">
        <f t="shared" si="219"/>
        <v>0</v>
      </c>
      <c r="F794" s="44">
        <f>SUMIFS(ProductionLines!$H:$H,ProductionLines!$C:$C,'Daily Pork Products Stocks'!$B794,ProductionLines!$K:$K,'Daily Pork Products Stocks'!$A794,ProductionLines!$E:$E,"&lt;&gt;Intake")</f>
        <v>0</v>
      </c>
      <c r="G794" s="57"/>
      <c r="H794" s="44">
        <f>SUMIFS(ProductionLines!$H:$H,ProductionLines!$C:$C,'Daily Pork Products Stocks'!$B794,ProductionLines!$K:$K,'Daily Pork Products Stocks'!$A794,ProductionLines!$E:$E,"Intake")</f>
        <v>0</v>
      </c>
      <c r="I794" s="148"/>
      <c r="J794" s="148"/>
      <c r="K794" s="148"/>
      <c r="L794" s="152"/>
      <c r="M794" s="44">
        <f>SUMIFS(TransfersEntries!$F:$F,TransfersEntries!$B:$B,$B794,TransfersEntries!$L:$L,"&gt;="&amp;'Daily Pork Products Stocks'!A794+0.25,TransfersEntries!$L:$L,"&lt;="&amp;'Daily Pork Products Stocks'!A794+1.25,TransfersEntries!$D:$D,"2055")</f>
        <v>0</v>
      </c>
      <c r="N794" s="44">
        <f>SUMIFS(TransfersEntries!$F:$F,TransfersEntries!$B:$B,INDEX(ItemTable!$A:$A,MATCH('Daily Pork Products Stocks'!B794,ItemTable!$B:$B,0)),TransfersEntries!$L:$L,"&gt;="&amp;'Daily Pork Products Stocks'!A794+0.25,TransfersEntries!$L:$L,"&lt;="&amp;'Daily Pork Products Stocks'!A794+1.25,TransfersEntries!$D:$D,"3535")</f>
        <v>0</v>
      </c>
      <c r="O794" s="44">
        <f>SUMIFS(TransfersEntries!$F:$F,TransfersEntries!$B:$B,INDEX(ItemTable!$A:$A,MATCH('Daily Pork Products Stocks'!B794,ItemTable!$B:$B,0)),TransfersEntries!$L:$L,"&gt;="&amp;'Daily Pork Products Stocks'!A794+0.25,TransfersEntries!$L:$L,"&lt;="&amp;'Daily Pork Products Stocks'!A794+1.25,TransfersEntries!$D:$D,"3600")</f>
        <v>0</v>
      </c>
      <c r="P794" s="44">
        <f t="shared" si="220"/>
        <v>0</v>
      </c>
      <c r="Q794" s="44">
        <f t="shared" si="221"/>
        <v>0</v>
      </c>
      <c r="R794" s="148"/>
      <c r="S794" s="148"/>
      <c r="T794" s="44">
        <f t="shared" si="222"/>
        <v>0</v>
      </c>
      <c r="U794" s="44">
        <f t="shared" si="223"/>
        <v>0</v>
      </c>
      <c r="V794" s="44">
        <f t="shared" si="224"/>
        <v>0</v>
      </c>
      <c r="W794" s="51" t="str">
        <f t="shared" si="225"/>
        <v>Inactive</v>
      </c>
      <c r="X794" s="44"/>
    </row>
    <row r="795" spans="1:24" ht="15" hidden="1" customHeight="1" x14ac:dyDescent="0.25">
      <c r="A795" s="42" t="e">
        <v>#VALUE!</v>
      </c>
      <c r="B795" s="45" t="s">
        <v>105</v>
      </c>
      <c r="C795" s="45" t="s">
        <v>106</v>
      </c>
      <c r="D795" s="142"/>
      <c r="E795" s="44">
        <f t="shared" si="219"/>
        <v>0</v>
      </c>
      <c r="F795" s="44">
        <f>SUMIFS(ProductionLines!$H:$H,ProductionLines!$C:$C,'Daily Pork Products Stocks'!$B795,ProductionLines!$K:$K,'Daily Pork Products Stocks'!$A795,ProductionLines!$E:$E,"&lt;&gt;Intake")</f>
        <v>0</v>
      </c>
      <c r="G795" s="57"/>
      <c r="H795" s="44">
        <f>SUMIFS(ProductionLines!$H:$H,ProductionLines!$C:$C,'Daily Pork Products Stocks'!$B795,ProductionLines!$K:$K,'Daily Pork Products Stocks'!$A795,ProductionLines!$E:$E,"Intake")</f>
        <v>0</v>
      </c>
      <c r="I795" s="148"/>
      <c r="J795" s="148"/>
      <c r="K795" s="148"/>
      <c r="L795" s="152"/>
      <c r="M795" s="44">
        <f>SUMIFS(TransfersEntries!$F:$F,TransfersEntries!$B:$B,$B795,TransfersEntries!$L:$L,"&gt;="&amp;'Daily Pork Products Stocks'!A795+0.25,TransfersEntries!$L:$L,"&lt;="&amp;'Daily Pork Products Stocks'!A795+1.25,TransfersEntries!$D:$D,"2055")</f>
        <v>0</v>
      </c>
      <c r="N795" s="44">
        <f>SUMIFS(TransfersEntries!$F:$F,TransfersEntries!$B:$B,INDEX(ItemTable!$A:$A,MATCH('Daily Pork Products Stocks'!B795,ItemTable!$B:$B,0)),TransfersEntries!$L:$L,"&gt;="&amp;'Daily Pork Products Stocks'!A795+0.25,TransfersEntries!$L:$L,"&lt;="&amp;'Daily Pork Products Stocks'!A795+1.25,TransfersEntries!$D:$D,"3535")</f>
        <v>0</v>
      </c>
      <c r="O795" s="44">
        <f>SUMIFS(TransfersEntries!$F:$F,TransfersEntries!$B:$B,INDEX(ItemTable!$A:$A,MATCH('Daily Pork Products Stocks'!B795,ItemTable!$B:$B,0)),TransfersEntries!$L:$L,"&gt;="&amp;'Daily Pork Products Stocks'!A795+0.25,TransfersEntries!$L:$L,"&lt;="&amp;'Daily Pork Products Stocks'!A795+1.25,TransfersEntries!$D:$D,"3600")</f>
        <v>0</v>
      </c>
      <c r="P795" s="44">
        <f t="shared" si="220"/>
        <v>0</v>
      </c>
      <c r="Q795" s="44">
        <f t="shared" si="221"/>
        <v>0</v>
      </c>
      <c r="R795" s="148"/>
      <c r="S795" s="148"/>
      <c r="T795" s="44">
        <f t="shared" si="222"/>
        <v>0</v>
      </c>
      <c r="U795" s="44">
        <f t="shared" si="223"/>
        <v>0</v>
      </c>
      <c r="V795" s="44">
        <f t="shared" si="224"/>
        <v>0</v>
      </c>
      <c r="W795" s="51" t="str">
        <f t="shared" si="225"/>
        <v>Inactive</v>
      </c>
      <c r="X795" s="44"/>
    </row>
    <row r="796" spans="1:24" ht="15" hidden="1" customHeight="1" x14ac:dyDescent="0.25">
      <c r="A796" s="42" t="e">
        <v>#VALUE!</v>
      </c>
      <c r="B796" s="45" t="s">
        <v>107</v>
      </c>
      <c r="C796" s="45" t="s">
        <v>108</v>
      </c>
      <c r="D796" s="142"/>
      <c r="E796" s="44">
        <f t="shared" si="219"/>
        <v>0</v>
      </c>
      <c r="F796" s="44">
        <f>SUMIFS(ProductionLines!$H:$H,ProductionLines!$C:$C,'Daily Pork Products Stocks'!$B796,ProductionLines!$K:$K,'Daily Pork Products Stocks'!$A796,ProductionLines!$E:$E,"&lt;&gt;Intake")</f>
        <v>0</v>
      </c>
      <c r="G796" s="57"/>
      <c r="H796" s="44">
        <f>SUMIFS(ProductionLines!$H:$H,ProductionLines!$C:$C,'Daily Pork Products Stocks'!$B796,ProductionLines!$K:$K,'Daily Pork Products Stocks'!$A796,ProductionLines!$E:$E,"Intake")</f>
        <v>0</v>
      </c>
      <c r="I796" s="148"/>
      <c r="J796" s="148"/>
      <c r="K796" s="148"/>
      <c r="L796" s="152"/>
      <c r="M796" s="44">
        <f>SUMIFS(TransfersEntries!$F:$F,TransfersEntries!$B:$B,$B796,TransfersEntries!$L:$L,"&gt;="&amp;'Daily Pork Products Stocks'!A796+0.25,TransfersEntries!$L:$L,"&lt;="&amp;'Daily Pork Products Stocks'!A796+1.25,TransfersEntries!$D:$D,"2055")</f>
        <v>0</v>
      </c>
      <c r="N796" s="44">
        <f>SUMIFS(TransfersEntries!$F:$F,TransfersEntries!$B:$B,INDEX(ItemTable!$A:$A,MATCH('Daily Pork Products Stocks'!B796,ItemTable!$B:$B,0)),TransfersEntries!$L:$L,"&gt;="&amp;'Daily Pork Products Stocks'!A796+0.25,TransfersEntries!$L:$L,"&lt;="&amp;'Daily Pork Products Stocks'!A796+1.25,TransfersEntries!$D:$D,"3535")</f>
        <v>0</v>
      </c>
      <c r="O796" s="44">
        <f>SUMIFS(TransfersEntries!$F:$F,TransfersEntries!$B:$B,INDEX(ItemTable!$A:$A,MATCH('Daily Pork Products Stocks'!B796,ItemTable!$B:$B,0)),TransfersEntries!$L:$L,"&gt;="&amp;'Daily Pork Products Stocks'!A796+0.25,TransfersEntries!$L:$L,"&lt;="&amp;'Daily Pork Products Stocks'!A796+1.25,TransfersEntries!$D:$D,"3600")</f>
        <v>0</v>
      </c>
      <c r="P796" s="44">
        <f t="shared" si="220"/>
        <v>0</v>
      </c>
      <c r="Q796" s="44">
        <f t="shared" si="221"/>
        <v>0</v>
      </c>
      <c r="R796" s="148"/>
      <c r="S796" s="148"/>
      <c r="T796" s="44">
        <f t="shared" si="222"/>
        <v>0</v>
      </c>
      <c r="U796" s="44">
        <f t="shared" si="223"/>
        <v>0</v>
      </c>
      <c r="V796" s="44">
        <f t="shared" si="224"/>
        <v>0</v>
      </c>
      <c r="W796" s="51" t="str">
        <f t="shared" si="225"/>
        <v>Inactive</v>
      </c>
      <c r="X796" s="44"/>
    </row>
    <row r="797" spans="1:24" ht="15" hidden="1" customHeight="1" x14ac:dyDescent="0.25">
      <c r="A797" s="42" t="e">
        <v>#VALUE!</v>
      </c>
      <c r="B797" s="45" t="s">
        <v>109</v>
      </c>
      <c r="C797" s="45" t="s">
        <v>110</v>
      </c>
      <c r="D797" s="142"/>
      <c r="E797" s="44">
        <f t="shared" si="219"/>
        <v>0</v>
      </c>
      <c r="F797" s="44">
        <f>SUMIFS(ProductionLines!$H:$H,ProductionLines!$C:$C,'Daily Pork Products Stocks'!$B797,ProductionLines!$K:$K,'Daily Pork Products Stocks'!$A797,ProductionLines!$E:$E,"&lt;&gt;Intake")</f>
        <v>0</v>
      </c>
      <c r="G797" s="57"/>
      <c r="H797" s="44">
        <f>SUMIFS(ProductionLines!$H:$H,ProductionLines!$C:$C,'Daily Pork Products Stocks'!$B797,ProductionLines!$K:$K,'Daily Pork Products Stocks'!$A797,ProductionLines!$E:$E,"Intake")</f>
        <v>0</v>
      </c>
      <c r="I797" s="148"/>
      <c r="J797" s="148"/>
      <c r="K797" s="148"/>
      <c r="L797" s="152"/>
      <c r="M797" s="44">
        <f>SUMIFS(TransfersEntries!$F:$F,TransfersEntries!$B:$B,$B797,TransfersEntries!$L:$L,"&gt;="&amp;'Daily Pork Products Stocks'!A797+0.25,TransfersEntries!$L:$L,"&lt;="&amp;'Daily Pork Products Stocks'!A797+1.25,TransfersEntries!$D:$D,"2055")</f>
        <v>0</v>
      </c>
      <c r="N797" s="44">
        <f>SUMIFS(TransfersEntries!$F:$F,TransfersEntries!$B:$B,INDEX(ItemTable!$A:$A,MATCH('Daily Pork Products Stocks'!B797,ItemTable!$B:$B,0)),TransfersEntries!$L:$L,"&gt;="&amp;'Daily Pork Products Stocks'!A797+0.25,TransfersEntries!$L:$L,"&lt;="&amp;'Daily Pork Products Stocks'!A797+1.25,TransfersEntries!$D:$D,"3535")</f>
        <v>0</v>
      </c>
      <c r="O797" s="44">
        <f>SUMIFS(TransfersEntries!$F:$F,TransfersEntries!$B:$B,INDEX(ItemTable!$A:$A,MATCH('Daily Pork Products Stocks'!B797,ItemTable!$B:$B,0)),TransfersEntries!$L:$L,"&gt;="&amp;'Daily Pork Products Stocks'!A797+0.25,TransfersEntries!$L:$L,"&lt;="&amp;'Daily Pork Products Stocks'!A797+1.25,TransfersEntries!$D:$D,"3600")</f>
        <v>0</v>
      </c>
      <c r="P797" s="44">
        <f t="shared" si="220"/>
        <v>0</v>
      </c>
      <c r="Q797" s="44">
        <f t="shared" si="221"/>
        <v>0</v>
      </c>
      <c r="R797" s="148"/>
      <c r="S797" s="148"/>
      <c r="T797" s="44">
        <f t="shared" si="222"/>
        <v>0</v>
      </c>
      <c r="U797" s="44">
        <f t="shared" si="223"/>
        <v>0</v>
      </c>
      <c r="V797" s="44">
        <f t="shared" si="224"/>
        <v>0</v>
      </c>
      <c r="W797" s="51" t="str">
        <f t="shared" si="225"/>
        <v>Inactive</v>
      </c>
      <c r="X797" s="44"/>
    </row>
    <row r="798" spans="1:24" ht="15" hidden="1" customHeight="1" x14ac:dyDescent="0.25">
      <c r="A798" s="42" t="e">
        <v>#VALUE!</v>
      </c>
      <c r="B798" s="45" t="s">
        <v>84</v>
      </c>
      <c r="C798" s="45" t="s">
        <v>1152</v>
      </c>
      <c r="D798" s="142"/>
      <c r="E798" s="44">
        <f t="shared" si="219"/>
        <v>0</v>
      </c>
      <c r="F798" s="44">
        <f>SUMIFS(ProductionLines!$H:$H,ProductionLines!$C:$C,'Daily Pork Products Stocks'!$B798,ProductionLines!$K:$K,'Daily Pork Products Stocks'!$A798,ProductionLines!$E:$E,"&lt;&gt;Intake")</f>
        <v>0</v>
      </c>
      <c r="G798" s="57"/>
      <c r="H798" s="44">
        <f>SUMIFS(ProductionLines!$H:$H,ProductionLines!$C:$C,'Daily Pork Products Stocks'!$B798,ProductionLines!$K:$K,'Daily Pork Products Stocks'!$A798,ProductionLines!$E:$E,"Intake")</f>
        <v>0</v>
      </c>
      <c r="I798" s="148"/>
      <c r="J798" s="148"/>
      <c r="K798" s="148"/>
      <c r="L798" s="152"/>
      <c r="M798" s="44">
        <f>SUMIFS(TransfersEntries!$F:$F,TransfersEntries!$B:$B,$B798,TransfersEntries!$L:$L,"&gt;="&amp;'Daily Pork Products Stocks'!A798+0.25,TransfersEntries!$L:$L,"&lt;="&amp;'Daily Pork Products Stocks'!A798+1.25,TransfersEntries!$D:$D,"2055")</f>
        <v>0</v>
      </c>
      <c r="N798" s="44">
        <f>SUMIFS(TransfersEntries!$F:$F,TransfersEntries!$B:$B,INDEX(ItemTable!$A:$A,MATCH('Daily Pork Products Stocks'!B798,ItemTable!$B:$B,0)),TransfersEntries!$L:$L,"&gt;="&amp;'Daily Pork Products Stocks'!A798+0.25,TransfersEntries!$L:$L,"&lt;="&amp;'Daily Pork Products Stocks'!A798+1.25,TransfersEntries!$D:$D,"3535")</f>
        <v>0</v>
      </c>
      <c r="O798" s="44">
        <f>SUMIFS(TransfersEntries!$F:$F,TransfersEntries!$B:$B,INDEX(ItemTable!$A:$A,MATCH('Daily Pork Products Stocks'!B798,ItemTable!$B:$B,0)),TransfersEntries!$L:$L,"&gt;="&amp;'Daily Pork Products Stocks'!A798+0.25,TransfersEntries!$L:$L,"&lt;="&amp;'Daily Pork Products Stocks'!A798+1.25,TransfersEntries!$D:$D,"3600")</f>
        <v>0</v>
      </c>
      <c r="P798" s="44">
        <f t="shared" si="220"/>
        <v>0</v>
      </c>
      <c r="Q798" s="44">
        <f t="shared" si="221"/>
        <v>0</v>
      </c>
      <c r="R798" s="148"/>
      <c r="S798" s="148"/>
      <c r="T798" s="44">
        <f t="shared" si="222"/>
        <v>0</v>
      </c>
      <c r="U798" s="44">
        <f t="shared" si="223"/>
        <v>0</v>
      </c>
      <c r="V798" s="44">
        <f t="shared" si="224"/>
        <v>0</v>
      </c>
      <c r="W798" s="51" t="str">
        <f t="shared" si="225"/>
        <v>Inactive</v>
      </c>
      <c r="X798" s="44"/>
    </row>
    <row r="799" spans="1:24" ht="15" hidden="1" customHeight="1" x14ac:dyDescent="0.25">
      <c r="A799" s="42" t="e">
        <v>#VALUE!</v>
      </c>
      <c r="B799" s="47" t="s">
        <v>85</v>
      </c>
      <c r="C799" s="47" t="s">
        <v>1153</v>
      </c>
      <c r="D799" s="142"/>
      <c r="E799" s="44">
        <f t="shared" si="219"/>
        <v>0</v>
      </c>
      <c r="F799" s="44">
        <f>SUMIFS(ProductionLines!$H:$H,ProductionLines!$C:$C,'Daily Pork Products Stocks'!$B799,ProductionLines!$K:$K,'Daily Pork Products Stocks'!$A799,ProductionLines!$E:$E,"&lt;&gt;Intake")</f>
        <v>0</v>
      </c>
      <c r="G799" s="57"/>
      <c r="H799" s="44">
        <f>SUMIFS(ProductionLines!$H:$H,ProductionLines!$C:$C,'Daily Pork Products Stocks'!$B799,ProductionLines!$K:$K,'Daily Pork Products Stocks'!$A799,ProductionLines!$E:$E,"Intake")</f>
        <v>0</v>
      </c>
      <c r="I799" s="148"/>
      <c r="J799" s="148"/>
      <c r="K799" s="148"/>
      <c r="L799" s="152"/>
      <c r="M799" s="44">
        <f>SUMIFS(TransfersEntries!$F:$F,TransfersEntries!$B:$B,$B799,TransfersEntries!$L:$L,"&gt;="&amp;'Daily Pork Products Stocks'!A799+0.25,TransfersEntries!$L:$L,"&lt;="&amp;'Daily Pork Products Stocks'!A799+1.25,TransfersEntries!$D:$D,"2055")</f>
        <v>0</v>
      </c>
      <c r="N799" s="44">
        <f>SUMIFS(TransfersEntries!$F:$F,TransfersEntries!$B:$B,INDEX(ItemTable!$A:$A,MATCH('Daily Pork Products Stocks'!B799,ItemTable!$B:$B,0)),TransfersEntries!$L:$L,"&gt;="&amp;'Daily Pork Products Stocks'!A799+0.25,TransfersEntries!$L:$L,"&lt;="&amp;'Daily Pork Products Stocks'!A799+1.25,TransfersEntries!$D:$D,"3535")</f>
        <v>0</v>
      </c>
      <c r="O799" s="44">
        <f>SUMIFS(TransfersEntries!$F:$F,TransfersEntries!$B:$B,INDEX(ItemTable!$A:$A,MATCH('Daily Pork Products Stocks'!B799,ItemTable!$B:$B,0)),TransfersEntries!$L:$L,"&gt;="&amp;'Daily Pork Products Stocks'!A799+0.25,TransfersEntries!$L:$L,"&lt;="&amp;'Daily Pork Products Stocks'!A799+1.25,TransfersEntries!$D:$D,"3600")</f>
        <v>0</v>
      </c>
      <c r="P799" s="44">
        <f t="shared" si="220"/>
        <v>0</v>
      </c>
      <c r="Q799" s="44">
        <f t="shared" si="221"/>
        <v>0</v>
      </c>
      <c r="R799" s="148"/>
      <c r="S799" s="148"/>
      <c r="T799" s="44">
        <f t="shared" si="222"/>
        <v>0</v>
      </c>
      <c r="U799" s="44">
        <f t="shared" si="223"/>
        <v>0</v>
      </c>
      <c r="V799" s="44">
        <f t="shared" si="224"/>
        <v>0</v>
      </c>
      <c r="W799" s="51" t="str">
        <f t="shared" si="225"/>
        <v>Inactive</v>
      </c>
      <c r="X799" s="44"/>
    </row>
    <row r="800" spans="1:24" ht="15" hidden="1" customHeight="1" x14ac:dyDescent="0.25">
      <c r="A800" s="128" t="e">
        <v>#VALUE!</v>
      </c>
      <c r="B800" s="129"/>
      <c r="C800" s="130" t="s">
        <v>1169</v>
      </c>
      <c r="D800" s="141">
        <v>1E-3</v>
      </c>
      <c r="E800" s="134">
        <f t="shared" si="219"/>
        <v>1E-3</v>
      </c>
      <c r="F800" s="134">
        <f>SUMIFS(ProductionLines!$H:$H,ProductionLines!$C:$C,'Daily Pork Products Stocks'!$B800,ProductionLines!$K:$K,'Daily Pork Products Stocks'!$A800,ProductionLines!$E:$E,"&lt;&gt;Intake")</f>
        <v>0</v>
      </c>
      <c r="G800" s="135"/>
      <c r="H800" s="134">
        <f>SUMIFS(ProductionLines!$H:$H,ProductionLines!$C:$C,'Daily Pork Products Stocks'!$B800,ProductionLines!$K:$K,'Daily Pork Products Stocks'!$A800,ProductionLines!$E:$E,"Intake")</f>
        <v>0</v>
      </c>
      <c r="I800" s="149"/>
      <c r="J800" s="149"/>
      <c r="K800" s="149"/>
      <c r="L800" s="153"/>
      <c r="M800" s="134">
        <f>SUMIFS(TransfersEntries!$F:$F,TransfersEntries!$B:$B,$B800,TransfersEntries!$L:$L,"&gt;="&amp;'Daily Pork Products Stocks'!A800+0.25,TransfersEntries!$L:$L,"&lt;="&amp;'Daily Pork Products Stocks'!A800+1.25,TransfersEntries!$D:$D,"2055")</f>
        <v>0</v>
      </c>
      <c r="N800" s="134">
        <f>SUMIFS(TransfersEntries!$F:$F,TransfersEntries!$B:$B,INDEX(ItemTable!$A:$A,MATCH('Daily Pork Products Stocks'!B800,ItemTable!$B:$B,0)),TransfersEntries!$L:$L,"&gt;="&amp;'Daily Pork Products Stocks'!A800+0.25,TransfersEntries!$L:$L,"&lt;="&amp;'Daily Pork Products Stocks'!A800+1.25,TransfersEntries!$D:$D,"3535")</f>
        <v>0</v>
      </c>
      <c r="O800" s="134">
        <f>SUMIFS(TransfersEntries!$F:$F,TransfersEntries!$B:$B,INDEX(ItemTable!$A:$A,MATCH('Daily Pork Products Stocks'!B800,ItemTable!$B:$B,0)),TransfersEntries!$L:$L,"&gt;="&amp;'Daily Pork Products Stocks'!A800+0.25,TransfersEntries!$L:$L,"&lt;="&amp;'Daily Pork Products Stocks'!A800+1.25,TransfersEntries!$D:$D,"3600")</f>
        <v>0</v>
      </c>
      <c r="P800" s="134">
        <f t="shared" si="220"/>
        <v>1E-3</v>
      </c>
      <c r="Q800" s="134">
        <f t="shared" si="221"/>
        <v>1E-3</v>
      </c>
      <c r="R800" s="149"/>
      <c r="S800" s="149"/>
      <c r="T800" s="134">
        <f>R800+S800+D800</f>
        <v>1E-3</v>
      </c>
      <c r="U800" s="134">
        <f t="shared" si="223"/>
        <v>0</v>
      </c>
      <c r="V800" s="134">
        <f t="shared" si="224"/>
        <v>0</v>
      </c>
      <c r="W800" s="51" t="str">
        <f t="shared" si="225"/>
        <v>Active</v>
      </c>
      <c r="X800" s="134"/>
    </row>
    <row r="801" spans="1:24" ht="15" hidden="1" customHeight="1" x14ac:dyDescent="0.25">
      <c r="A801" s="42" t="e">
        <v>#VALUE!</v>
      </c>
      <c r="B801" s="47" t="s">
        <v>57</v>
      </c>
      <c r="C801" s="47" t="s">
        <v>58</v>
      </c>
      <c r="D801" s="142"/>
      <c r="E801" s="44">
        <f t="shared" si="219"/>
        <v>0</v>
      </c>
      <c r="F801" s="44">
        <f>SUMIFS(ProductionLines!$H:$H,ProductionLines!$C:$C,'Daily Pork Products Stocks'!$B801,ProductionLines!$K:$K,'Daily Pork Products Stocks'!$A801,ProductionLines!$E:$E,"&lt;&gt;Intake")</f>
        <v>0</v>
      </c>
      <c r="G801" s="57"/>
      <c r="H801" s="44">
        <f>SUMIFS(ProductionLines!$H:$H,ProductionLines!$C:$C,'Daily Pork Products Stocks'!$B801,ProductionLines!$K:$K,'Daily Pork Products Stocks'!$A801,ProductionLines!$E:$E,"Intake")</f>
        <v>0</v>
      </c>
      <c r="I801" s="148"/>
      <c r="J801" s="148"/>
      <c r="K801" s="148"/>
      <c r="L801" s="152"/>
      <c r="M801" s="44">
        <f>SUMIFS(TransfersEntries!$F:$F,TransfersEntries!$B:$B,$B801,TransfersEntries!$L:$L,"&gt;="&amp;'Daily Pork Products Stocks'!A801+0.25,TransfersEntries!$L:$L,"&lt;="&amp;'Daily Pork Products Stocks'!A801+1.25,TransfersEntries!$D:$D,"2055")</f>
        <v>0</v>
      </c>
      <c r="N801" s="44">
        <f>SUMIFS(TransfersEntries!$F:$F,TransfersEntries!$B:$B,INDEX(ItemTable!$A:$A,MATCH('Daily Pork Products Stocks'!B801,ItemTable!$B:$B,0)),TransfersEntries!$L:$L,"&gt;="&amp;'Daily Pork Products Stocks'!A801+0.25,TransfersEntries!$L:$L,"&lt;="&amp;'Daily Pork Products Stocks'!A801+1.25,TransfersEntries!$D:$D,"3535")</f>
        <v>0</v>
      </c>
      <c r="O801" s="44">
        <f>SUMIFS(TransfersEntries!$F:$F,TransfersEntries!$B:$B,INDEX(ItemTable!$A:$A,MATCH('Daily Pork Products Stocks'!B801,ItemTable!$B:$B,0)),TransfersEntries!$L:$L,"&gt;="&amp;'Daily Pork Products Stocks'!A801+0.25,TransfersEntries!$L:$L,"&lt;="&amp;'Daily Pork Products Stocks'!A801+1.25,TransfersEntries!$D:$D,"3600")</f>
        <v>0</v>
      </c>
      <c r="P801" s="44">
        <f t="shared" si="220"/>
        <v>0</v>
      </c>
      <c r="Q801" s="44">
        <f t="shared" si="221"/>
        <v>0</v>
      </c>
      <c r="R801" s="148"/>
      <c r="S801" s="148"/>
      <c r="T801" s="44">
        <f t="shared" ref="T801:T812" si="226">R801+S801</f>
        <v>0</v>
      </c>
      <c r="U801" s="44">
        <f t="shared" si="223"/>
        <v>0</v>
      </c>
      <c r="V801" s="44">
        <f t="shared" si="224"/>
        <v>0</v>
      </c>
      <c r="W801" s="51" t="str">
        <f t="shared" si="225"/>
        <v>Inactive</v>
      </c>
      <c r="X801" s="44"/>
    </row>
    <row r="802" spans="1:24" ht="15" hidden="1" customHeight="1" x14ac:dyDescent="0.25">
      <c r="A802" s="42" t="e">
        <v>#VALUE!</v>
      </c>
      <c r="B802" s="47" t="s">
        <v>51</v>
      </c>
      <c r="C802" s="47" t="s">
        <v>52</v>
      </c>
      <c r="D802" s="142"/>
      <c r="E802" s="44">
        <f t="shared" si="219"/>
        <v>0</v>
      </c>
      <c r="F802" s="44">
        <f>SUMIFS(ProductionLines!$H:$H,ProductionLines!$C:$C,'Daily Pork Products Stocks'!$B802,ProductionLines!$K:$K,'Daily Pork Products Stocks'!$A802,ProductionLines!$E:$E,"&lt;&gt;Intake")</f>
        <v>0</v>
      </c>
      <c r="G802" s="57"/>
      <c r="H802" s="44">
        <f>SUMIFS(ProductionLines!$H:$H,ProductionLines!$C:$C,'Daily Pork Products Stocks'!$B802,ProductionLines!$K:$K,'Daily Pork Products Stocks'!$A802,ProductionLines!$E:$E,"Intake")</f>
        <v>0</v>
      </c>
      <c r="I802" s="148"/>
      <c r="J802" s="148"/>
      <c r="K802" s="148"/>
      <c r="L802" s="152"/>
      <c r="M802" s="44">
        <f>SUMIFS(TransfersEntries!$F:$F,TransfersEntries!$B:$B,$B802,TransfersEntries!$L:$L,"&gt;="&amp;'Daily Pork Products Stocks'!A802+0.25,TransfersEntries!$L:$L,"&lt;="&amp;'Daily Pork Products Stocks'!A802+1.25,TransfersEntries!$D:$D,"2055")</f>
        <v>0</v>
      </c>
      <c r="N802" s="44">
        <f>SUMIFS(TransfersEntries!$F:$F,TransfersEntries!$B:$B,INDEX(ItemTable!$A:$A,MATCH('Daily Pork Products Stocks'!B802,ItemTable!$B:$B,0)),TransfersEntries!$L:$L,"&gt;="&amp;'Daily Pork Products Stocks'!A802+0.25,TransfersEntries!$L:$L,"&lt;="&amp;'Daily Pork Products Stocks'!A802+1.25,TransfersEntries!$D:$D,"3535")</f>
        <v>0</v>
      </c>
      <c r="O802" s="44">
        <f>SUMIFS(TransfersEntries!$F:$F,TransfersEntries!$B:$B,INDEX(ItemTable!$A:$A,MATCH('Daily Pork Products Stocks'!B802,ItemTable!$B:$B,0)),TransfersEntries!$L:$L,"&gt;="&amp;'Daily Pork Products Stocks'!A802+0.25,TransfersEntries!$L:$L,"&lt;="&amp;'Daily Pork Products Stocks'!A802+1.25,TransfersEntries!$D:$D,"3600")</f>
        <v>0</v>
      </c>
      <c r="P802" s="44">
        <f t="shared" si="220"/>
        <v>0</v>
      </c>
      <c r="Q802" s="44">
        <f t="shared" si="221"/>
        <v>0</v>
      </c>
      <c r="R802" s="148"/>
      <c r="S802" s="148"/>
      <c r="T802" s="44">
        <f t="shared" si="226"/>
        <v>0</v>
      </c>
      <c r="U802" s="44">
        <f t="shared" si="223"/>
        <v>0</v>
      </c>
      <c r="V802" s="44">
        <f t="shared" si="224"/>
        <v>0</v>
      </c>
      <c r="W802" s="51" t="str">
        <f t="shared" si="225"/>
        <v>Inactive</v>
      </c>
      <c r="X802" s="44"/>
    </row>
    <row r="803" spans="1:24" ht="15" hidden="1" customHeight="1" x14ac:dyDescent="0.25">
      <c r="A803" s="42" t="e">
        <v>#VALUE!</v>
      </c>
      <c r="B803" s="47" t="s">
        <v>63</v>
      </c>
      <c r="C803" s="47" t="s">
        <v>64</v>
      </c>
      <c r="D803" s="142"/>
      <c r="E803" s="44">
        <f t="shared" si="219"/>
        <v>0</v>
      </c>
      <c r="F803" s="44">
        <f>SUMIFS(ProductionLines!$H:$H,ProductionLines!$C:$C,'Daily Pork Products Stocks'!$B803,ProductionLines!$K:$K,'Daily Pork Products Stocks'!$A803,ProductionLines!$E:$E,"&lt;&gt;Intake")</f>
        <v>0</v>
      </c>
      <c r="G803" s="57"/>
      <c r="H803" s="44">
        <f>SUMIFS(ProductionLines!$H:$H,ProductionLines!$C:$C,'Daily Pork Products Stocks'!$B803,ProductionLines!$K:$K,'Daily Pork Products Stocks'!$A803,ProductionLines!$E:$E,"Intake")</f>
        <v>0</v>
      </c>
      <c r="I803" s="148"/>
      <c r="J803" s="148"/>
      <c r="K803" s="148"/>
      <c r="L803" s="152"/>
      <c r="M803" s="44">
        <f>SUMIFS(TransfersEntries!$F:$F,TransfersEntries!$B:$B,$B803,TransfersEntries!$L:$L,"&gt;="&amp;'Daily Pork Products Stocks'!A803+0.25,TransfersEntries!$L:$L,"&lt;="&amp;'Daily Pork Products Stocks'!A803+1.25,TransfersEntries!$D:$D,"2055")</f>
        <v>0</v>
      </c>
      <c r="N803" s="44">
        <f>SUMIFS(TransfersEntries!$F:$F,TransfersEntries!$B:$B,INDEX(ItemTable!$A:$A,MATCH('Daily Pork Products Stocks'!B803,ItemTable!$B:$B,0)),TransfersEntries!$L:$L,"&gt;="&amp;'Daily Pork Products Stocks'!A803+0.25,TransfersEntries!$L:$L,"&lt;="&amp;'Daily Pork Products Stocks'!A803+1.25,TransfersEntries!$D:$D,"3535")</f>
        <v>0</v>
      </c>
      <c r="O803" s="44">
        <f>SUMIFS(TransfersEntries!$F:$F,TransfersEntries!$B:$B,INDEX(ItemTable!$A:$A,MATCH('Daily Pork Products Stocks'!B803,ItemTable!$B:$B,0)),TransfersEntries!$L:$L,"&gt;="&amp;'Daily Pork Products Stocks'!A803+0.25,TransfersEntries!$L:$L,"&lt;="&amp;'Daily Pork Products Stocks'!A803+1.25,TransfersEntries!$D:$D,"3600")</f>
        <v>0</v>
      </c>
      <c r="P803" s="44">
        <f t="shared" si="220"/>
        <v>0</v>
      </c>
      <c r="Q803" s="44">
        <f t="shared" si="221"/>
        <v>0</v>
      </c>
      <c r="R803" s="148"/>
      <c r="S803" s="148"/>
      <c r="T803" s="44">
        <f t="shared" si="226"/>
        <v>0</v>
      </c>
      <c r="U803" s="44">
        <f t="shared" si="223"/>
        <v>0</v>
      </c>
      <c r="V803" s="44">
        <f t="shared" si="224"/>
        <v>0</v>
      </c>
      <c r="W803" s="51" t="str">
        <f t="shared" si="225"/>
        <v>Inactive</v>
      </c>
      <c r="X803" s="44"/>
    </row>
    <row r="804" spans="1:24" ht="15" hidden="1" customHeight="1" x14ac:dyDescent="0.25">
      <c r="A804" s="42" t="e">
        <v>#VALUE!</v>
      </c>
      <c r="B804" s="47" t="s">
        <v>49</v>
      </c>
      <c r="C804" s="47" t="s">
        <v>50</v>
      </c>
      <c r="D804" s="142"/>
      <c r="E804" s="44">
        <f t="shared" si="219"/>
        <v>0</v>
      </c>
      <c r="F804" s="44">
        <f>SUMIFS(ProductionLines!$H:$H,ProductionLines!$C:$C,'Daily Pork Products Stocks'!$B804,ProductionLines!$K:$K,'Daily Pork Products Stocks'!$A804,ProductionLines!$E:$E,"&lt;&gt;Intake")</f>
        <v>0</v>
      </c>
      <c r="G804" s="57"/>
      <c r="H804" s="44">
        <f>SUMIFS(ProductionLines!$H:$H,ProductionLines!$C:$C,'Daily Pork Products Stocks'!$B804,ProductionLines!$K:$K,'Daily Pork Products Stocks'!$A804,ProductionLines!$E:$E,"Intake")</f>
        <v>0</v>
      </c>
      <c r="I804" s="148"/>
      <c r="J804" s="148"/>
      <c r="K804" s="148"/>
      <c r="L804" s="152"/>
      <c r="M804" s="44">
        <f>SUMIFS(TransfersEntries!$F:$F,TransfersEntries!$B:$B,$B804,TransfersEntries!$L:$L,"&gt;="&amp;'Daily Pork Products Stocks'!A804+0.25,TransfersEntries!$L:$L,"&lt;="&amp;'Daily Pork Products Stocks'!A804+1.25,TransfersEntries!$D:$D,"2055")</f>
        <v>0</v>
      </c>
      <c r="N804" s="44">
        <f>SUMIFS(TransfersEntries!$F:$F,TransfersEntries!$B:$B,INDEX(ItemTable!$A:$A,MATCH('Daily Pork Products Stocks'!B804,ItemTable!$B:$B,0)),TransfersEntries!$L:$L,"&gt;="&amp;'Daily Pork Products Stocks'!A804+0.25,TransfersEntries!$L:$L,"&lt;="&amp;'Daily Pork Products Stocks'!A804+1.25,TransfersEntries!$D:$D,"3535")</f>
        <v>0</v>
      </c>
      <c r="O804" s="44">
        <f>SUMIFS(TransfersEntries!$F:$F,TransfersEntries!$B:$B,INDEX(ItemTable!$A:$A,MATCH('Daily Pork Products Stocks'!B804,ItemTable!$B:$B,0)),TransfersEntries!$L:$L,"&gt;="&amp;'Daily Pork Products Stocks'!A804+0.25,TransfersEntries!$L:$L,"&lt;="&amp;'Daily Pork Products Stocks'!A804+1.25,TransfersEntries!$D:$D,"3600")</f>
        <v>0</v>
      </c>
      <c r="P804" s="44">
        <f t="shared" si="220"/>
        <v>0</v>
      </c>
      <c r="Q804" s="44">
        <f t="shared" si="221"/>
        <v>0</v>
      </c>
      <c r="R804" s="148"/>
      <c r="S804" s="148"/>
      <c r="T804" s="44">
        <f t="shared" si="226"/>
        <v>0</v>
      </c>
      <c r="U804" s="44">
        <f t="shared" si="223"/>
        <v>0</v>
      </c>
      <c r="V804" s="44">
        <f t="shared" si="224"/>
        <v>0</v>
      </c>
      <c r="W804" s="51" t="str">
        <f t="shared" si="225"/>
        <v>Inactive</v>
      </c>
      <c r="X804" s="44"/>
    </row>
    <row r="805" spans="1:24" ht="15" hidden="1" customHeight="1" x14ac:dyDescent="0.25">
      <c r="A805" s="42" t="e">
        <v>#VALUE!</v>
      </c>
      <c r="B805" s="47" t="s">
        <v>61</v>
      </c>
      <c r="C805" s="47" t="s">
        <v>62</v>
      </c>
      <c r="D805" s="142"/>
      <c r="E805" s="44">
        <f t="shared" si="219"/>
        <v>0</v>
      </c>
      <c r="F805" s="44">
        <f>SUMIFS(ProductionLines!$H:$H,ProductionLines!$C:$C,'Daily Pork Products Stocks'!$B805,ProductionLines!$K:$K,'Daily Pork Products Stocks'!$A805,ProductionLines!$E:$E,"&lt;&gt;Intake")</f>
        <v>0</v>
      </c>
      <c r="G805" s="57"/>
      <c r="H805" s="44">
        <f>SUMIFS(ProductionLines!$H:$H,ProductionLines!$C:$C,'Daily Pork Products Stocks'!$B805,ProductionLines!$K:$K,'Daily Pork Products Stocks'!$A805,ProductionLines!$E:$E,"Intake")</f>
        <v>0</v>
      </c>
      <c r="I805" s="148"/>
      <c r="J805" s="148"/>
      <c r="K805" s="148"/>
      <c r="L805" s="152"/>
      <c r="M805" s="44">
        <f>SUMIFS(TransfersEntries!$F:$F,TransfersEntries!$B:$B,$B805,TransfersEntries!$L:$L,"&gt;="&amp;'Daily Pork Products Stocks'!A805+0.25,TransfersEntries!$L:$L,"&lt;="&amp;'Daily Pork Products Stocks'!A805+1.25,TransfersEntries!$D:$D,"2055")</f>
        <v>0</v>
      </c>
      <c r="N805" s="44">
        <f>SUMIFS(TransfersEntries!$F:$F,TransfersEntries!$B:$B,INDEX(ItemTable!$A:$A,MATCH('Daily Pork Products Stocks'!B805,ItemTable!$B:$B,0)),TransfersEntries!$L:$L,"&gt;="&amp;'Daily Pork Products Stocks'!A805+0.25,TransfersEntries!$L:$L,"&lt;="&amp;'Daily Pork Products Stocks'!A805+1.25,TransfersEntries!$D:$D,"3535")</f>
        <v>0</v>
      </c>
      <c r="O805" s="44">
        <f>SUMIFS(TransfersEntries!$F:$F,TransfersEntries!$B:$B,INDEX(ItemTable!$A:$A,MATCH('Daily Pork Products Stocks'!B805,ItemTable!$B:$B,0)),TransfersEntries!$L:$L,"&gt;="&amp;'Daily Pork Products Stocks'!A805+0.25,TransfersEntries!$L:$L,"&lt;="&amp;'Daily Pork Products Stocks'!A805+1.25,TransfersEntries!$D:$D,"3600")</f>
        <v>0</v>
      </c>
      <c r="P805" s="44">
        <f t="shared" si="220"/>
        <v>0</v>
      </c>
      <c r="Q805" s="44">
        <f t="shared" si="221"/>
        <v>0</v>
      </c>
      <c r="R805" s="148"/>
      <c r="S805" s="148"/>
      <c r="T805" s="44">
        <f t="shared" si="226"/>
        <v>0</v>
      </c>
      <c r="U805" s="44">
        <f t="shared" si="223"/>
        <v>0</v>
      </c>
      <c r="V805" s="44">
        <f t="shared" si="224"/>
        <v>0</v>
      </c>
      <c r="W805" s="51" t="str">
        <f t="shared" si="225"/>
        <v>Inactive</v>
      </c>
      <c r="X805" s="44"/>
    </row>
    <row r="806" spans="1:24" ht="15" hidden="1" customHeight="1" x14ac:dyDescent="0.25">
      <c r="A806" s="42" t="e">
        <v>#VALUE!</v>
      </c>
      <c r="B806" s="45" t="s">
        <v>68</v>
      </c>
      <c r="C806" s="45" t="s">
        <v>69</v>
      </c>
      <c r="D806" s="142"/>
      <c r="E806" s="44">
        <f t="shared" si="219"/>
        <v>0</v>
      </c>
      <c r="F806" s="44">
        <f>SUMIFS(ProductionLines!$H:$H,ProductionLines!$C:$C,'Daily Pork Products Stocks'!$B806,ProductionLines!$K:$K,'Daily Pork Products Stocks'!$A806,ProductionLines!$E:$E,"&lt;&gt;Intake")</f>
        <v>0</v>
      </c>
      <c r="G806" s="57"/>
      <c r="H806" s="44">
        <f>SUMIFS(ProductionLines!$H:$H,ProductionLines!$C:$C,'Daily Pork Products Stocks'!$B806,ProductionLines!$K:$K,'Daily Pork Products Stocks'!$A806,ProductionLines!$E:$E,"Intake")</f>
        <v>0</v>
      </c>
      <c r="I806" s="148"/>
      <c r="J806" s="148"/>
      <c r="K806" s="148"/>
      <c r="L806" s="152"/>
      <c r="M806" s="44">
        <f>SUMIFS(TransfersEntries!$F:$F,TransfersEntries!$B:$B,$B806,TransfersEntries!$L:$L,"&gt;="&amp;'Daily Pork Products Stocks'!A806+0.25,TransfersEntries!$L:$L,"&lt;="&amp;'Daily Pork Products Stocks'!A806+1.25,TransfersEntries!$D:$D,"2055")</f>
        <v>0</v>
      </c>
      <c r="N806" s="44">
        <f>SUMIFS(TransfersEntries!$F:$F,TransfersEntries!$B:$B,INDEX(ItemTable!$A:$A,MATCH('Daily Pork Products Stocks'!B806,ItemTable!$B:$B,0)),TransfersEntries!$L:$L,"&gt;="&amp;'Daily Pork Products Stocks'!A806+0.25,TransfersEntries!$L:$L,"&lt;="&amp;'Daily Pork Products Stocks'!A806+1.25,TransfersEntries!$D:$D,"3535")</f>
        <v>0</v>
      </c>
      <c r="O806" s="44">
        <f>SUMIFS(TransfersEntries!$F:$F,TransfersEntries!$B:$B,INDEX(ItemTable!$A:$A,MATCH('Daily Pork Products Stocks'!B806,ItemTable!$B:$B,0)),TransfersEntries!$L:$L,"&gt;="&amp;'Daily Pork Products Stocks'!A806+0.25,TransfersEntries!$L:$L,"&lt;="&amp;'Daily Pork Products Stocks'!A806+1.25,TransfersEntries!$D:$D,"3600")</f>
        <v>0</v>
      </c>
      <c r="P806" s="44">
        <f t="shared" si="220"/>
        <v>0</v>
      </c>
      <c r="Q806" s="44">
        <f t="shared" si="221"/>
        <v>0</v>
      </c>
      <c r="R806" s="148"/>
      <c r="S806" s="148"/>
      <c r="T806" s="44">
        <f t="shared" si="226"/>
        <v>0</v>
      </c>
      <c r="U806" s="44">
        <f t="shared" si="223"/>
        <v>0</v>
      </c>
      <c r="V806" s="44">
        <f t="shared" si="224"/>
        <v>0</v>
      </c>
      <c r="W806" s="51" t="str">
        <f t="shared" si="225"/>
        <v>Inactive</v>
      </c>
      <c r="X806" s="44"/>
    </row>
    <row r="807" spans="1:24" ht="15" hidden="1" customHeight="1" x14ac:dyDescent="0.25">
      <c r="A807" s="42" t="e">
        <v>#VALUE!</v>
      </c>
      <c r="B807" s="45" t="s">
        <v>70</v>
      </c>
      <c r="C807" s="45" t="s">
        <v>71</v>
      </c>
      <c r="D807" s="142"/>
      <c r="E807" s="44">
        <f t="shared" si="219"/>
        <v>0</v>
      </c>
      <c r="F807" s="44">
        <f>SUMIFS(ProductionLines!$H:$H,ProductionLines!$C:$C,'Daily Pork Products Stocks'!$B807,ProductionLines!$K:$K,'Daily Pork Products Stocks'!$A807,ProductionLines!$E:$E,"&lt;&gt;Intake")</f>
        <v>0</v>
      </c>
      <c r="G807" s="57"/>
      <c r="H807" s="44">
        <f>SUMIFS(ProductionLines!$H:$H,ProductionLines!$C:$C,'Daily Pork Products Stocks'!$B807,ProductionLines!$K:$K,'Daily Pork Products Stocks'!$A807,ProductionLines!$E:$E,"Intake")</f>
        <v>0</v>
      </c>
      <c r="I807" s="148"/>
      <c r="J807" s="148"/>
      <c r="K807" s="148"/>
      <c r="L807" s="152"/>
      <c r="M807" s="44">
        <f>SUMIFS(TransfersEntries!$F:$F,TransfersEntries!$B:$B,$B807,TransfersEntries!$L:$L,"&gt;="&amp;'Daily Pork Products Stocks'!A807+0.25,TransfersEntries!$L:$L,"&lt;="&amp;'Daily Pork Products Stocks'!A807+1.25,TransfersEntries!$D:$D,"2055")</f>
        <v>0</v>
      </c>
      <c r="N807" s="44">
        <f>SUMIFS(TransfersEntries!$F:$F,TransfersEntries!$B:$B,INDEX(ItemTable!$A:$A,MATCH('Daily Pork Products Stocks'!B807,ItemTable!$B:$B,0)),TransfersEntries!$L:$L,"&gt;="&amp;'Daily Pork Products Stocks'!A807+0.25,TransfersEntries!$L:$L,"&lt;="&amp;'Daily Pork Products Stocks'!A807+1.25,TransfersEntries!$D:$D,"3535")</f>
        <v>0</v>
      </c>
      <c r="O807" s="44">
        <f>SUMIFS(TransfersEntries!$F:$F,TransfersEntries!$B:$B,INDEX(ItemTable!$A:$A,MATCH('Daily Pork Products Stocks'!B807,ItemTable!$B:$B,0)),TransfersEntries!$L:$L,"&gt;="&amp;'Daily Pork Products Stocks'!A807+0.25,TransfersEntries!$L:$L,"&lt;="&amp;'Daily Pork Products Stocks'!A807+1.25,TransfersEntries!$D:$D,"3600")</f>
        <v>0</v>
      </c>
      <c r="P807" s="44">
        <f t="shared" si="220"/>
        <v>0</v>
      </c>
      <c r="Q807" s="44">
        <f t="shared" si="221"/>
        <v>0</v>
      </c>
      <c r="R807" s="148"/>
      <c r="S807" s="148"/>
      <c r="T807" s="44">
        <f t="shared" si="226"/>
        <v>0</v>
      </c>
      <c r="U807" s="44">
        <f t="shared" si="223"/>
        <v>0</v>
      </c>
      <c r="V807" s="44">
        <f t="shared" si="224"/>
        <v>0</v>
      </c>
      <c r="W807" s="51" t="str">
        <f t="shared" si="225"/>
        <v>Inactive</v>
      </c>
      <c r="X807" s="44"/>
    </row>
    <row r="808" spans="1:24" ht="15" hidden="1" customHeight="1" x14ac:dyDescent="0.25">
      <c r="A808" s="42" t="e">
        <v>#VALUE!</v>
      </c>
      <c r="B808" s="45" t="s">
        <v>161</v>
      </c>
      <c r="C808" s="45" t="s">
        <v>162</v>
      </c>
      <c r="D808" s="142"/>
      <c r="E808" s="44">
        <f t="shared" si="219"/>
        <v>0</v>
      </c>
      <c r="F808" s="44">
        <f>SUMIFS(ProductionLines!$H:$H,ProductionLines!$C:$C,'Daily Pork Products Stocks'!$B808,ProductionLines!$K:$K,'Daily Pork Products Stocks'!$A808,ProductionLines!$E:$E,"&lt;&gt;Intake")</f>
        <v>0</v>
      </c>
      <c r="G808" s="57"/>
      <c r="H808" s="44">
        <f>SUMIFS(ProductionLines!$H:$H,ProductionLines!$C:$C,'Daily Pork Products Stocks'!$B808,ProductionLines!$K:$K,'Daily Pork Products Stocks'!$A808,ProductionLines!$E:$E,"Intake")</f>
        <v>0</v>
      </c>
      <c r="I808" s="148"/>
      <c r="J808" s="148"/>
      <c r="K808" s="148"/>
      <c r="L808" s="152"/>
      <c r="M808" s="44">
        <f>SUMIFS(TransfersEntries!$F:$F,TransfersEntries!$B:$B,$B808,TransfersEntries!$L:$L,"&gt;="&amp;'Daily Pork Products Stocks'!A808+0.25,TransfersEntries!$L:$L,"&lt;="&amp;'Daily Pork Products Stocks'!A808+1.25,TransfersEntries!$D:$D,"2055")</f>
        <v>0</v>
      </c>
      <c r="N808" s="44">
        <f>SUMIFS(TransfersEntries!$F:$F,TransfersEntries!$B:$B,INDEX(ItemTable!$A:$A,MATCH('Daily Pork Products Stocks'!B808,ItemTable!$B:$B,0)),TransfersEntries!$L:$L,"&gt;="&amp;'Daily Pork Products Stocks'!A808+0.25,TransfersEntries!$L:$L,"&lt;="&amp;'Daily Pork Products Stocks'!A808+1.25,TransfersEntries!$D:$D,"3535")</f>
        <v>0</v>
      </c>
      <c r="O808" s="44">
        <f>SUMIFS(TransfersEntries!$F:$F,TransfersEntries!$B:$B,INDEX(ItemTable!$A:$A,MATCH('Daily Pork Products Stocks'!B808,ItemTable!$B:$B,0)),TransfersEntries!$L:$L,"&gt;="&amp;'Daily Pork Products Stocks'!A808+0.25,TransfersEntries!$L:$L,"&lt;="&amp;'Daily Pork Products Stocks'!A808+1.25,TransfersEntries!$D:$D,"3600")</f>
        <v>0</v>
      </c>
      <c r="P808" s="44">
        <f t="shared" si="220"/>
        <v>0</v>
      </c>
      <c r="Q808" s="44">
        <f t="shared" si="221"/>
        <v>0</v>
      </c>
      <c r="R808" s="148"/>
      <c r="S808" s="148"/>
      <c r="T808" s="44">
        <f t="shared" si="226"/>
        <v>0</v>
      </c>
      <c r="U808" s="44">
        <f t="shared" si="223"/>
        <v>0</v>
      </c>
      <c r="V808" s="44">
        <f t="shared" si="224"/>
        <v>0</v>
      </c>
      <c r="W808" s="51" t="str">
        <f t="shared" si="225"/>
        <v>Inactive</v>
      </c>
      <c r="X808" s="44"/>
    </row>
    <row r="809" spans="1:24" ht="15" hidden="1" customHeight="1" x14ac:dyDescent="0.25">
      <c r="A809" s="42" t="e">
        <v>#VALUE!</v>
      </c>
      <c r="B809" s="45" t="s">
        <v>65</v>
      </c>
      <c r="C809" s="45" t="s">
        <v>66</v>
      </c>
      <c r="D809" s="142"/>
      <c r="E809" s="44">
        <f t="shared" si="219"/>
        <v>0</v>
      </c>
      <c r="F809" s="44">
        <f>SUMIFS(ProductionLines!$H:$H,ProductionLines!$C:$C,'Daily Pork Products Stocks'!$B809,ProductionLines!$K:$K,'Daily Pork Products Stocks'!$A809,ProductionLines!$E:$E,"&lt;&gt;Intake")</f>
        <v>0</v>
      </c>
      <c r="G809" s="57"/>
      <c r="H809" s="44">
        <f>SUMIFS(ProductionLines!$H:$H,ProductionLines!$C:$C,'Daily Pork Products Stocks'!$B809,ProductionLines!$K:$K,'Daily Pork Products Stocks'!$A809,ProductionLines!$E:$E,"Intake")</f>
        <v>0</v>
      </c>
      <c r="I809" s="148"/>
      <c r="J809" s="148"/>
      <c r="K809" s="148"/>
      <c r="L809" s="152"/>
      <c r="M809" s="44">
        <f>SUMIFS(TransfersEntries!$F:$F,TransfersEntries!$B:$B,$B809,TransfersEntries!$L:$L,"&gt;="&amp;'Daily Pork Products Stocks'!A809+0.25,TransfersEntries!$L:$L,"&lt;="&amp;'Daily Pork Products Stocks'!A809+1.25,TransfersEntries!$D:$D,"2055")</f>
        <v>0</v>
      </c>
      <c r="N809" s="44">
        <f>SUMIFS(TransfersEntries!$F:$F,TransfersEntries!$B:$B,INDEX(ItemTable!$A:$A,MATCH('Daily Pork Products Stocks'!B809,ItemTable!$B:$B,0)),TransfersEntries!$L:$L,"&gt;="&amp;'Daily Pork Products Stocks'!A809+0.25,TransfersEntries!$L:$L,"&lt;="&amp;'Daily Pork Products Stocks'!A809+1.25,TransfersEntries!$D:$D,"3535")</f>
        <v>0</v>
      </c>
      <c r="O809" s="44">
        <f>SUMIFS(TransfersEntries!$F:$F,TransfersEntries!$B:$B,INDEX(ItemTable!$A:$A,MATCH('Daily Pork Products Stocks'!B809,ItemTable!$B:$B,0)),TransfersEntries!$L:$L,"&gt;="&amp;'Daily Pork Products Stocks'!A809+0.25,TransfersEntries!$L:$L,"&lt;="&amp;'Daily Pork Products Stocks'!A809+1.25,TransfersEntries!$D:$D,"3600")</f>
        <v>0</v>
      </c>
      <c r="P809" s="44">
        <f t="shared" si="220"/>
        <v>0</v>
      </c>
      <c r="Q809" s="44">
        <f t="shared" si="221"/>
        <v>0</v>
      </c>
      <c r="R809" s="148"/>
      <c r="S809" s="148"/>
      <c r="T809" s="44">
        <f t="shared" si="226"/>
        <v>0</v>
      </c>
      <c r="U809" s="44">
        <f t="shared" si="223"/>
        <v>0</v>
      </c>
      <c r="V809" s="44">
        <f t="shared" si="224"/>
        <v>0</v>
      </c>
      <c r="W809" s="51" t="str">
        <f t="shared" si="225"/>
        <v>Inactive</v>
      </c>
      <c r="X809" s="44"/>
    </row>
    <row r="810" spans="1:24" ht="15" hidden="1" customHeight="1" x14ac:dyDescent="0.25">
      <c r="A810" s="42" t="e">
        <v>#VALUE!</v>
      </c>
      <c r="B810" s="45" t="s">
        <v>139</v>
      </c>
      <c r="C810" s="45" t="s">
        <v>1157</v>
      </c>
      <c r="D810" s="142"/>
      <c r="E810" s="44">
        <f t="shared" si="219"/>
        <v>0</v>
      </c>
      <c r="F810" s="44">
        <f>SUMIFS(ProductionLines!$H:$H,ProductionLines!$C:$C,'Daily Pork Products Stocks'!$B810,ProductionLines!$K:$K,'Daily Pork Products Stocks'!$A810,ProductionLines!$E:$E,"&lt;&gt;Intake")</f>
        <v>0</v>
      </c>
      <c r="G810" s="57"/>
      <c r="H810" s="44">
        <f>SUMIFS(ProductionLines!$H:$H,ProductionLines!$C:$C,'Daily Pork Products Stocks'!$B810,ProductionLines!$K:$K,'Daily Pork Products Stocks'!$A810,ProductionLines!$E:$E,"Intake")</f>
        <v>0</v>
      </c>
      <c r="I810" s="148"/>
      <c r="J810" s="148"/>
      <c r="K810" s="148"/>
      <c r="L810" s="152"/>
      <c r="M810" s="44">
        <f>SUMIFS(TransfersEntries!$F:$F,TransfersEntries!$B:$B,$B810,TransfersEntries!$L:$L,"&gt;="&amp;'Daily Pork Products Stocks'!A810+0.25,TransfersEntries!$L:$L,"&lt;="&amp;'Daily Pork Products Stocks'!A810+1.25,TransfersEntries!$D:$D,"2055")</f>
        <v>0</v>
      </c>
      <c r="N810" s="44">
        <f>SUMIFS(TransfersEntries!$F:$F,TransfersEntries!$B:$B,INDEX(ItemTable!$A:$A,MATCH('Daily Pork Products Stocks'!B810,ItemTable!$B:$B,0)),TransfersEntries!$L:$L,"&gt;="&amp;'Daily Pork Products Stocks'!A810+0.25,TransfersEntries!$L:$L,"&lt;="&amp;'Daily Pork Products Stocks'!A810+1.25,TransfersEntries!$D:$D,"3535")</f>
        <v>0</v>
      </c>
      <c r="O810" s="44">
        <f>SUMIFS(TransfersEntries!$F:$F,TransfersEntries!$B:$B,INDEX(ItemTable!$A:$A,MATCH('Daily Pork Products Stocks'!B810,ItemTable!$B:$B,0)),TransfersEntries!$L:$L,"&gt;="&amp;'Daily Pork Products Stocks'!A810+0.25,TransfersEntries!$L:$L,"&lt;="&amp;'Daily Pork Products Stocks'!A810+1.25,TransfersEntries!$D:$D,"3600")</f>
        <v>0</v>
      </c>
      <c r="P810" s="44">
        <f t="shared" si="220"/>
        <v>0</v>
      </c>
      <c r="Q810" s="44">
        <f t="shared" si="221"/>
        <v>0</v>
      </c>
      <c r="R810" s="148"/>
      <c r="S810" s="148"/>
      <c r="T810" s="44">
        <f t="shared" si="226"/>
        <v>0</v>
      </c>
      <c r="U810" s="44">
        <f t="shared" si="223"/>
        <v>0</v>
      </c>
      <c r="V810" s="44">
        <f t="shared" si="224"/>
        <v>0</v>
      </c>
      <c r="W810" s="51" t="str">
        <f t="shared" si="225"/>
        <v>Inactive</v>
      </c>
      <c r="X810" s="44"/>
    </row>
    <row r="811" spans="1:24" ht="15" hidden="1" customHeight="1" x14ac:dyDescent="0.25">
      <c r="A811" s="42" t="e">
        <v>#VALUE!</v>
      </c>
      <c r="B811" s="45" t="s">
        <v>67</v>
      </c>
      <c r="C811" s="45" t="s">
        <v>1158</v>
      </c>
      <c r="D811" s="142"/>
      <c r="E811" s="44">
        <f t="shared" si="219"/>
        <v>0</v>
      </c>
      <c r="F811" s="44">
        <f>SUMIFS(ProductionLines!$H:$H,ProductionLines!$C:$C,'Daily Pork Products Stocks'!$B811,ProductionLines!$K:$K,'Daily Pork Products Stocks'!$A811,ProductionLines!$E:$E,"&lt;&gt;Intake")</f>
        <v>0</v>
      </c>
      <c r="G811" s="57"/>
      <c r="H811" s="44">
        <f>SUMIFS(ProductionLines!$H:$H,ProductionLines!$C:$C,'Daily Pork Products Stocks'!$B811,ProductionLines!$K:$K,'Daily Pork Products Stocks'!$A811,ProductionLines!$E:$E,"Intake")</f>
        <v>0</v>
      </c>
      <c r="I811" s="148"/>
      <c r="J811" s="148"/>
      <c r="K811" s="148"/>
      <c r="L811" s="152"/>
      <c r="M811" s="44">
        <f>SUMIFS(TransfersEntries!$F:$F,TransfersEntries!$B:$B,$B811,TransfersEntries!$L:$L,"&gt;="&amp;'Daily Pork Products Stocks'!A811+0.25,TransfersEntries!$L:$L,"&lt;="&amp;'Daily Pork Products Stocks'!A811+1.25,TransfersEntries!$D:$D,"2055")</f>
        <v>0</v>
      </c>
      <c r="N811" s="44">
        <f>SUMIFS(TransfersEntries!$F:$F,TransfersEntries!$B:$B,INDEX(ItemTable!$A:$A,MATCH('Daily Pork Products Stocks'!B811,ItemTable!$B:$B,0)),TransfersEntries!$L:$L,"&gt;="&amp;'Daily Pork Products Stocks'!A811+0.25,TransfersEntries!$L:$L,"&lt;="&amp;'Daily Pork Products Stocks'!A811+1.25,TransfersEntries!$D:$D,"3535")</f>
        <v>0</v>
      </c>
      <c r="O811" s="44">
        <f>SUMIFS(TransfersEntries!$F:$F,TransfersEntries!$B:$B,INDEX(ItemTable!$A:$A,MATCH('Daily Pork Products Stocks'!B811,ItemTable!$B:$B,0)),TransfersEntries!$L:$L,"&gt;="&amp;'Daily Pork Products Stocks'!A811+0.25,TransfersEntries!$L:$L,"&lt;="&amp;'Daily Pork Products Stocks'!A811+1.25,TransfersEntries!$D:$D,"3600")</f>
        <v>0</v>
      </c>
      <c r="P811" s="44">
        <f t="shared" si="220"/>
        <v>0</v>
      </c>
      <c r="Q811" s="44">
        <f t="shared" si="221"/>
        <v>0</v>
      </c>
      <c r="R811" s="148"/>
      <c r="S811" s="148"/>
      <c r="T811" s="44">
        <f t="shared" si="226"/>
        <v>0</v>
      </c>
      <c r="U811" s="44">
        <f t="shared" si="223"/>
        <v>0</v>
      </c>
      <c r="V811" s="44">
        <f t="shared" si="224"/>
        <v>0</v>
      </c>
      <c r="W811" s="51" t="str">
        <f t="shared" si="225"/>
        <v>Inactive</v>
      </c>
      <c r="X811" s="44"/>
    </row>
    <row r="812" spans="1:24" ht="15" hidden="1" customHeight="1" x14ac:dyDescent="0.25">
      <c r="A812" s="42" t="e">
        <v>#VALUE!</v>
      </c>
      <c r="B812" s="45" t="s">
        <v>159</v>
      </c>
      <c r="C812" s="45" t="s">
        <v>1159</v>
      </c>
      <c r="D812" s="142"/>
      <c r="E812" s="44">
        <f t="shared" si="219"/>
        <v>0</v>
      </c>
      <c r="F812" s="44">
        <f>SUMIFS(ProductionLines!$H:$H,ProductionLines!$C:$C,'Daily Pork Products Stocks'!$B812,ProductionLines!$K:$K,'Daily Pork Products Stocks'!$A812,ProductionLines!$E:$E,"&lt;&gt;Intake")</f>
        <v>0</v>
      </c>
      <c r="G812" s="57"/>
      <c r="H812" s="44">
        <f>SUMIFS(ProductionLines!$H:$H,ProductionLines!$C:$C,'Daily Pork Products Stocks'!$B812,ProductionLines!$K:$K,'Daily Pork Products Stocks'!$A812,ProductionLines!$E:$E,"Intake")</f>
        <v>0</v>
      </c>
      <c r="I812" s="148"/>
      <c r="J812" s="148"/>
      <c r="K812" s="148"/>
      <c r="L812" s="152"/>
      <c r="M812" s="44">
        <f>SUMIFS(TransfersEntries!$F:$F,TransfersEntries!$B:$B,$B812,TransfersEntries!$L:$L,"&gt;="&amp;'Daily Pork Products Stocks'!A812+0.25,TransfersEntries!$L:$L,"&lt;="&amp;'Daily Pork Products Stocks'!A812+1.25,TransfersEntries!$D:$D,"2055")</f>
        <v>0</v>
      </c>
      <c r="N812" s="44">
        <f>SUMIFS(TransfersEntries!$F:$F,TransfersEntries!$B:$B,INDEX(ItemTable!$A:$A,MATCH('Daily Pork Products Stocks'!B812,ItemTable!$B:$B,0)),TransfersEntries!$L:$L,"&gt;="&amp;'Daily Pork Products Stocks'!A812+0.25,TransfersEntries!$L:$L,"&lt;="&amp;'Daily Pork Products Stocks'!A812+1.25,TransfersEntries!$D:$D,"3535")</f>
        <v>0</v>
      </c>
      <c r="O812" s="44">
        <f>SUMIFS(TransfersEntries!$F:$F,TransfersEntries!$B:$B,INDEX(ItemTable!$A:$A,MATCH('Daily Pork Products Stocks'!B812,ItemTable!$B:$B,0)),TransfersEntries!$L:$L,"&gt;="&amp;'Daily Pork Products Stocks'!A812+0.25,TransfersEntries!$L:$L,"&lt;="&amp;'Daily Pork Products Stocks'!A812+1.25,TransfersEntries!$D:$D,"3600")</f>
        <v>0</v>
      </c>
      <c r="P812" s="44">
        <f t="shared" si="220"/>
        <v>0</v>
      </c>
      <c r="Q812" s="44">
        <f t="shared" si="221"/>
        <v>0</v>
      </c>
      <c r="R812" s="148"/>
      <c r="S812" s="148"/>
      <c r="T812" s="44">
        <f t="shared" si="226"/>
        <v>0</v>
      </c>
      <c r="U812" s="44">
        <f t="shared" si="223"/>
        <v>0</v>
      </c>
      <c r="V812" s="44">
        <f t="shared" si="224"/>
        <v>0</v>
      </c>
      <c r="W812" s="51" t="str">
        <f t="shared" si="225"/>
        <v>Inactive</v>
      </c>
      <c r="X812" s="44"/>
    </row>
    <row r="813" spans="1:24" ht="15" hidden="1" customHeight="1" x14ac:dyDescent="0.25">
      <c r="A813" s="128" t="e">
        <v>#VALUE!</v>
      </c>
      <c r="B813" s="129"/>
      <c r="C813" s="130" t="s">
        <v>1208</v>
      </c>
      <c r="D813" s="141">
        <v>1E-3</v>
      </c>
      <c r="E813" s="134">
        <f t="shared" si="219"/>
        <v>1E-3</v>
      </c>
      <c r="F813" s="134">
        <f>SUMIFS(ProductionLines!$H:$H,ProductionLines!$C:$C,'Daily Pork Products Stocks'!$B813,ProductionLines!$K:$K,'Daily Pork Products Stocks'!$A813,ProductionLines!$E:$E,"&lt;&gt;Intake")</f>
        <v>0</v>
      </c>
      <c r="G813" s="135"/>
      <c r="H813" s="134">
        <f>SUMIFS(ProductionLines!$H:$H,ProductionLines!$C:$C,'Daily Pork Products Stocks'!$B813,ProductionLines!$K:$K,'Daily Pork Products Stocks'!$A813,ProductionLines!$E:$E,"Intake")</f>
        <v>0</v>
      </c>
      <c r="I813" s="149"/>
      <c r="J813" s="149"/>
      <c r="K813" s="149"/>
      <c r="L813" s="153"/>
      <c r="M813" s="134">
        <f>SUMIFS(TransfersEntries!$F:$F,TransfersEntries!$B:$B,$B813,TransfersEntries!$L:$L,"&gt;="&amp;'Daily Pork Products Stocks'!A813+0.25,TransfersEntries!$L:$L,"&lt;="&amp;'Daily Pork Products Stocks'!A813+1.25,TransfersEntries!$D:$D,"2055")</f>
        <v>0</v>
      </c>
      <c r="N813" s="134">
        <f>SUMIFS(TransfersEntries!$F:$F,TransfersEntries!$B:$B,INDEX(ItemTable!$A:$A,MATCH('Daily Pork Products Stocks'!B813,ItemTable!$B:$B,0)),TransfersEntries!$L:$L,"&gt;="&amp;'Daily Pork Products Stocks'!A813+0.25,TransfersEntries!$L:$L,"&lt;="&amp;'Daily Pork Products Stocks'!A813+1.25,TransfersEntries!$D:$D,"3535")</f>
        <v>0</v>
      </c>
      <c r="O813" s="134">
        <f>SUMIFS(TransfersEntries!$F:$F,TransfersEntries!$B:$B,INDEX(ItemTable!$A:$A,MATCH('Daily Pork Products Stocks'!B813,ItemTable!$B:$B,0)),TransfersEntries!$L:$L,"&gt;="&amp;'Daily Pork Products Stocks'!A813+0.25,TransfersEntries!$L:$L,"&lt;="&amp;'Daily Pork Products Stocks'!A813+1.25,TransfersEntries!$D:$D,"3600")</f>
        <v>0</v>
      </c>
      <c r="P813" s="134">
        <f t="shared" si="220"/>
        <v>1E-3</v>
      </c>
      <c r="Q813" s="134">
        <f t="shared" si="221"/>
        <v>1E-3</v>
      </c>
      <c r="R813" s="149"/>
      <c r="S813" s="149"/>
      <c r="T813" s="134">
        <f>R813+S813+D813</f>
        <v>1E-3</v>
      </c>
      <c r="U813" s="134">
        <f t="shared" si="223"/>
        <v>0</v>
      </c>
      <c r="V813" s="134">
        <f t="shared" si="224"/>
        <v>0</v>
      </c>
      <c r="W813" s="51" t="str">
        <f t="shared" si="225"/>
        <v>Active</v>
      </c>
      <c r="X813" s="134"/>
    </row>
    <row r="814" spans="1:24" ht="15" hidden="1" customHeight="1" x14ac:dyDescent="0.25">
      <c r="A814" s="42" t="e">
        <v>#VALUE!</v>
      </c>
      <c r="B814" s="47" t="s">
        <v>1209</v>
      </c>
      <c r="C814" s="47" t="s">
        <v>1210</v>
      </c>
      <c r="D814" s="142"/>
      <c r="E814" s="44">
        <f t="shared" si="219"/>
        <v>0</v>
      </c>
      <c r="F814" s="44">
        <f>SUMIFS(ProductionLines!$H:$H,ProductionLines!$C:$C,'Daily Pork Products Stocks'!$B814,ProductionLines!$K:$K,'Daily Pork Products Stocks'!$A814,ProductionLines!$E:$E,"&lt;&gt;Intake")</f>
        <v>0</v>
      </c>
      <c r="G814" s="57"/>
      <c r="H814" s="44">
        <f>SUMIFS(ProductionLines!$H:$H,ProductionLines!$C:$C,'Daily Pork Products Stocks'!$B814,ProductionLines!$K:$K,'Daily Pork Products Stocks'!$A814,ProductionLines!$E:$E,"Intake")</f>
        <v>0</v>
      </c>
      <c r="I814" s="148"/>
      <c r="J814" s="148"/>
      <c r="K814" s="148"/>
      <c r="L814" s="152"/>
      <c r="M814" s="44">
        <f>SUMIFS(TransfersEntries!$F:$F,TransfersEntries!$B:$B,$B814,TransfersEntries!$L:$L,"&gt;="&amp;'Daily Pork Products Stocks'!A814+0.25,TransfersEntries!$L:$L,"&lt;="&amp;'Daily Pork Products Stocks'!A814+1.25,TransfersEntries!$D:$D,"2055")</f>
        <v>0</v>
      </c>
      <c r="N814" s="44">
        <f>SUMIFS(TransfersEntries!$F:$F,TransfersEntries!$B:$B,INDEX(ItemTable!$A:$A,MATCH('Daily Pork Products Stocks'!B814,ItemTable!$B:$B,0)),TransfersEntries!$L:$L,"&gt;="&amp;'Daily Pork Products Stocks'!A814+0.25,TransfersEntries!$L:$L,"&lt;="&amp;'Daily Pork Products Stocks'!A814+1.25,TransfersEntries!$D:$D,"3535")</f>
        <v>0</v>
      </c>
      <c r="O814" s="44">
        <f>SUMIFS(TransfersEntries!$F:$F,TransfersEntries!$B:$B,INDEX(ItemTable!$A:$A,MATCH('Daily Pork Products Stocks'!B814,ItemTable!$B:$B,0)),TransfersEntries!$L:$L,"&gt;="&amp;'Daily Pork Products Stocks'!A814+0.25,TransfersEntries!$L:$L,"&lt;="&amp;'Daily Pork Products Stocks'!A814+1.25,TransfersEntries!$D:$D,"3600")</f>
        <v>0</v>
      </c>
      <c r="P814" s="44">
        <f t="shared" si="220"/>
        <v>0</v>
      </c>
      <c r="Q814" s="44">
        <f t="shared" si="221"/>
        <v>0</v>
      </c>
      <c r="R814" s="148"/>
      <c r="S814" s="148"/>
      <c r="T814" s="44">
        <f t="shared" ref="T814:T830" si="227">R814+S814</f>
        <v>0</v>
      </c>
      <c r="U814" s="44">
        <f t="shared" si="223"/>
        <v>0</v>
      </c>
      <c r="V814" s="44">
        <f t="shared" si="224"/>
        <v>0</v>
      </c>
      <c r="W814" s="51" t="str">
        <f t="shared" si="225"/>
        <v>Inactive</v>
      </c>
      <c r="X814" s="44"/>
    </row>
    <row r="815" spans="1:24" ht="15" hidden="1" customHeight="1" x14ac:dyDescent="0.25">
      <c r="A815" s="42" t="e">
        <v>#VALUE!</v>
      </c>
      <c r="B815" s="47" t="s">
        <v>1211</v>
      </c>
      <c r="C815" s="47" t="s">
        <v>1212</v>
      </c>
      <c r="D815" s="142"/>
      <c r="E815" s="44">
        <f t="shared" si="219"/>
        <v>0</v>
      </c>
      <c r="F815" s="44">
        <f>SUMIFS(ProductionLines!$H:$H,ProductionLines!$C:$C,'Daily Pork Products Stocks'!$B815,ProductionLines!$K:$K,'Daily Pork Products Stocks'!$A815,ProductionLines!$E:$E,"&lt;&gt;Intake")</f>
        <v>0</v>
      </c>
      <c r="G815" s="57"/>
      <c r="H815" s="44">
        <f>SUMIFS(ProductionLines!$H:$H,ProductionLines!$C:$C,'Daily Pork Products Stocks'!$B815,ProductionLines!$K:$K,'Daily Pork Products Stocks'!$A815,ProductionLines!$E:$E,"Intake")</f>
        <v>0</v>
      </c>
      <c r="I815" s="148"/>
      <c r="J815" s="148"/>
      <c r="K815" s="148"/>
      <c r="L815" s="152"/>
      <c r="M815" s="44">
        <f>SUMIFS(TransfersEntries!$F:$F,TransfersEntries!$B:$B,$B815,TransfersEntries!$L:$L,"&gt;="&amp;'Daily Pork Products Stocks'!A815+0.25,TransfersEntries!$L:$L,"&lt;="&amp;'Daily Pork Products Stocks'!A815+1.25,TransfersEntries!$D:$D,"2055")</f>
        <v>0</v>
      </c>
      <c r="N815" s="44">
        <f>SUMIFS(TransfersEntries!$F:$F,TransfersEntries!$B:$B,INDEX(ItemTable!$A:$A,MATCH('Daily Pork Products Stocks'!B815,ItemTable!$B:$B,0)),TransfersEntries!$L:$L,"&gt;="&amp;'Daily Pork Products Stocks'!A815+0.25,TransfersEntries!$L:$L,"&lt;="&amp;'Daily Pork Products Stocks'!A815+1.25,TransfersEntries!$D:$D,"3535")</f>
        <v>0</v>
      </c>
      <c r="O815" s="44">
        <f>SUMIFS(TransfersEntries!$F:$F,TransfersEntries!$B:$B,INDEX(ItemTable!$A:$A,MATCH('Daily Pork Products Stocks'!B815,ItemTable!$B:$B,0)),TransfersEntries!$L:$L,"&gt;="&amp;'Daily Pork Products Stocks'!A815+0.25,TransfersEntries!$L:$L,"&lt;="&amp;'Daily Pork Products Stocks'!A815+1.25,TransfersEntries!$D:$D,"3600")</f>
        <v>0</v>
      </c>
      <c r="P815" s="44">
        <f t="shared" si="220"/>
        <v>0</v>
      </c>
      <c r="Q815" s="44">
        <f t="shared" si="221"/>
        <v>0</v>
      </c>
      <c r="R815" s="148"/>
      <c r="S815" s="148"/>
      <c r="T815" s="44">
        <f t="shared" si="227"/>
        <v>0</v>
      </c>
      <c r="U815" s="44">
        <f t="shared" si="223"/>
        <v>0</v>
      </c>
      <c r="V815" s="44">
        <f t="shared" si="224"/>
        <v>0</v>
      </c>
      <c r="W815" s="51" t="str">
        <f t="shared" si="225"/>
        <v>Inactive</v>
      </c>
      <c r="X815" s="44"/>
    </row>
    <row r="816" spans="1:24" ht="15" hidden="1" customHeight="1" x14ac:dyDescent="0.25">
      <c r="A816" s="42" t="e">
        <v>#VALUE!</v>
      </c>
      <c r="B816" s="47" t="s">
        <v>1213</v>
      </c>
      <c r="C816" s="47" t="s">
        <v>1214</v>
      </c>
      <c r="D816" s="142"/>
      <c r="E816" s="44">
        <f t="shared" si="219"/>
        <v>0</v>
      </c>
      <c r="F816" s="44">
        <f>SUMIFS(ProductionLines!$H:$H,ProductionLines!$C:$C,'Daily Pork Products Stocks'!$B816,ProductionLines!$K:$K,'Daily Pork Products Stocks'!$A816,ProductionLines!$E:$E,"&lt;&gt;Intake")</f>
        <v>0</v>
      </c>
      <c r="G816" s="57"/>
      <c r="H816" s="44">
        <f>SUMIFS(ProductionLines!$H:$H,ProductionLines!$C:$C,'Daily Pork Products Stocks'!$B816,ProductionLines!$K:$K,'Daily Pork Products Stocks'!$A816,ProductionLines!$E:$E,"Intake")</f>
        <v>0</v>
      </c>
      <c r="I816" s="148"/>
      <c r="J816" s="148"/>
      <c r="K816" s="148"/>
      <c r="L816" s="152"/>
      <c r="M816" s="44">
        <f>SUMIFS(TransfersEntries!$F:$F,TransfersEntries!$B:$B,$B816,TransfersEntries!$L:$L,"&gt;="&amp;'Daily Pork Products Stocks'!A816+0.25,TransfersEntries!$L:$L,"&lt;="&amp;'Daily Pork Products Stocks'!A816+1.25,TransfersEntries!$D:$D,"2055")</f>
        <v>0</v>
      </c>
      <c r="N816" s="44">
        <f>SUMIFS(TransfersEntries!$F:$F,TransfersEntries!$B:$B,INDEX(ItemTable!$A:$A,MATCH('Daily Pork Products Stocks'!B816,ItemTable!$B:$B,0)),TransfersEntries!$L:$L,"&gt;="&amp;'Daily Pork Products Stocks'!A816+0.25,TransfersEntries!$L:$L,"&lt;="&amp;'Daily Pork Products Stocks'!A816+1.25,TransfersEntries!$D:$D,"3535")</f>
        <v>0</v>
      </c>
      <c r="O816" s="44">
        <f>SUMIFS(TransfersEntries!$F:$F,TransfersEntries!$B:$B,INDEX(ItemTable!$A:$A,MATCH('Daily Pork Products Stocks'!B816,ItemTable!$B:$B,0)),TransfersEntries!$L:$L,"&gt;="&amp;'Daily Pork Products Stocks'!A816+0.25,TransfersEntries!$L:$L,"&lt;="&amp;'Daily Pork Products Stocks'!A816+1.25,TransfersEntries!$D:$D,"3600")</f>
        <v>0</v>
      </c>
      <c r="P816" s="44">
        <f t="shared" si="220"/>
        <v>0</v>
      </c>
      <c r="Q816" s="44">
        <f t="shared" si="221"/>
        <v>0</v>
      </c>
      <c r="R816" s="148"/>
      <c r="S816" s="148"/>
      <c r="T816" s="44">
        <f t="shared" si="227"/>
        <v>0</v>
      </c>
      <c r="U816" s="44">
        <f t="shared" si="223"/>
        <v>0</v>
      </c>
      <c r="V816" s="44">
        <f t="shared" si="224"/>
        <v>0</v>
      </c>
      <c r="W816" s="51" t="str">
        <f t="shared" si="225"/>
        <v>Inactive</v>
      </c>
      <c r="X816" s="44"/>
    </row>
    <row r="817" spans="1:24" ht="15" hidden="1" customHeight="1" x14ac:dyDescent="0.25">
      <c r="A817" s="42" t="e">
        <v>#VALUE!</v>
      </c>
      <c r="B817" s="47" t="s">
        <v>1215</v>
      </c>
      <c r="C817" s="47" t="s">
        <v>1216</v>
      </c>
      <c r="D817" s="142"/>
      <c r="E817" s="44">
        <f t="shared" si="219"/>
        <v>0</v>
      </c>
      <c r="F817" s="44">
        <f>SUMIFS(ProductionLines!$H:$H,ProductionLines!$C:$C,'Daily Pork Products Stocks'!$B817,ProductionLines!$K:$K,'Daily Pork Products Stocks'!$A817,ProductionLines!$E:$E,"&lt;&gt;Intake")</f>
        <v>0</v>
      </c>
      <c r="G817" s="57"/>
      <c r="H817" s="44">
        <f>SUMIFS(ProductionLines!$H:$H,ProductionLines!$C:$C,'Daily Pork Products Stocks'!$B817,ProductionLines!$K:$K,'Daily Pork Products Stocks'!$A817,ProductionLines!$E:$E,"Intake")</f>
        <v>0</v>
      </c>
      <c r="I817" s="148"/>
      <c r="J817" s="148"/>
      <c r="K817" s="148"/>
      <c r="L817" s="152"/>
      <c r="M817" s="44">
        <f>SUMIFS(TransfersEntries!$F:$F,TransfersEntries!$B:$B,$B817,TransfersEntries!$L:$L,"&gt;="&amp;'Daily Pork Products Stocks'!A817+0.25,TransfersEntries!$L:$L,"&lt;="&amp;'Daily Pork Products Stocks'!A817+1.25,TransfersEntries!$D:$D,"2055")</f>
        <v>0</v>
      </c>
      <c r="N817" s="44">
        <f>SUMIFS(TransfersEntries!$F:$F,TransfersEntries!$B:$B,INDEX(ItemTable!$A:$A,MATCH('Daily Pork Products Stocks'!B817,ItemTable!$B:$B,0)),TransfersEntries!$L:$L,"&gt;="&amp;'Daily Pork Products Stocks'!A817+0.25,TransfersEntries!$L:$L,"&lt;="&amp;'Daily Pork Products Stocks'!A817+1.25,TransfersEntries!$D:$D,"3535")</f>
        <v>0</v>
      </c>
      <c r="O817" s="44">
        <f>SUMIFS(TransfersEntries!$F:$F,TransfersEntries!$B:$B,INDEX(ItemTable!$A:$A,MATCH('Daily Pork Products Stocks'!B817,ItemTable!$B:$B,0)),TransfersEntries!$L:$L,"&gt;="&amp;'Daily Pork Products Stocks'!A817+0.25,TransfersEntries!$L:$L,"&lt;="&amp;'Daily Pork Products Stocks'!A817+1.25,TransfersEntries!$D:$D,"3600")</f>
        <v>0</v>
      </c>
      <c r="P817" s="44">
        <f t="shared" si="220"/>
        <v>0</v>
      </c>
      <c r="Q817" s="44">
        <f t="shared" si="221"/>
        <v>0</v>
      </c>
      <c r="R817" s="148"/>
      <c r="S817" s="148"/>
      <c r="T817" s="44">
        <f t="shared" si="227"/>
        <v>0</v>
      </c>
      <c r="U817" s="44">
        <f t="shared" si="223"/>
        <v>0</v>
      </c>
      <c r="V817" s="44">
        <f t="shared" si="224"/>
        <v>0</v>
      </c>
      <c r="W817" s="51" t="str">
        <f t="shared" si="225"/>
        <v>Inactive</v>
      </c>
      <c r="X817" s="44"/>
    </row>
    <row r="818" spans="1:24" ht="15" hidden="1" customHeight="1" x14ac:dyDescent="0.25">
      <c r="A818" s="42" t="e">
        <v>#VALUE!</v>
      </c>
      <c r="B818" s="47" t="s">
        <v>1217</v>
      </c>
      <c r="C818" s="47" t="s">
        <v>1218</v>
      </c>
      <c r="D818" s="142"/>
      <c r="E818" s="44">
        <f t="shared" si="219"/>
        <v>0</v>
      </c>
      <c r="F818" s="44">
        <f>SUMIFS(ProductionLines!$H:$H,ProductionLines!$C:$C,'Daily Pork Products Stocks'!$B818,ProductionLines!$K:$K,'Daily Pork Products Stocks'!$A818,ProductionLines!$E:$E,"&lt;&gt;Intake")</f>
        <v>0</v>
      </c>
      <c r="G818" s="57"/>
      <c r="H818" s="44">
        <f>SUMIFS(ProductionLines!$H:$H,ProductionLines!$C:$C,'Daily Pork Products Stocks'!$B818,ProductionLines!$K:$K,'Daily Pork Products Stocks'!$A818,ProductionLines!$E:$E,"Intake")</f>
        <v>0</v>
      </c>
      <c r="I818" s="148"/>
      <c r="J818" s="148"/>
      <c r="K818" s="148"/>
      <c r="L818" s="152"/>
      <c r="M818" s="44">
        <f>SUMIFS(TransfersEntries!$F:$F,TransfersEntries!$B:$B,$B818,TransfersEntries!$L:$L,"&gt;="&amp;'Daily Pork Products Stocks'!A818+0.25,TransfersEntries!$L:$L,"&lt;="&amp;'Daily Pork Products Stocks'!A818+1.25,TransfersEntries!$D:$D,"2055")</f>
        <v>0</v>
      </c>
      <c r="N818" s="44">
        <f>SUMIFS(TransfersEntries!$F:$F,TransfersEntries!$B:$B,INDEX(ItemTable!$A:$A,MATCH('Daily Pork Products Stocks'!B818,ItemTable!$B:$B,0)),TransfersEntries!$L:$L,"&gt;="&amp;'Daily Pork Products Stocks'!A818+0.25,TransfersEntries!$L:$L,"&lt;="&amp;'Daily Pork Products Stocks'!A818+1.25,TransfersEntries!$D:$D,"3535")</f>
        <v>0</v>
      </c>
      <c r="O818" s="44">
        <f>SUMIFS(TransfersEntries!$F:$F,TransfersEntries!$B:$B,INDEX(ItemTable!$A:$A,MATCH('Daily Pork Products Stocks'!B818,ItemTable!$B:$B,0)),TransfersEntries!$L:$L,"&gt;="&amp;'Daily Pork Products Stocks'!A818+0.25,TransfersEntries!$L:$L,"&lt;="&amp;'Daily Pork Products Stocks'!A818+1.25,TransfersEntries!$D:$D,"3600")</f>
        <v>0</v>
      </c>
      <c r="P818" s="44">
        <f t="shared" si="220"/>
        <v>0</v>
      </c>
      <c r="Q818" s="44">
        <f t="shared" si="221"/>
        <v>0</v>
      </c>
      <c r="R818" s="148"/>
      <c r="S818" s="148"/>
      <c r="T818" s="44">
        <f t="shared" si="227"/>
        <v>0</v>
      </c>
      <c r="U818" s="44">
        <f t="shared" si="223"/>
        <v>0</v>
      </c>
      <c r="V818" s="44">
        <f t="shared" si="224"/>
        <v>0</v>
      </c>
      <c r="W818" s="51" t="str">
        <f t="shared" si="225"/>
        <v>Inactive</v>
      </c>
      <c r="X818" s="44"/>
    </row>
    <row r="819" spans="1:24" ht="15" hidden="1" customHeight="1" x14ac:dyDescent="0.25">
      <c r="A819" s="42" t="e">
        <v>#VALUE!</v>
      </c>
      <c r="B819" s="47" t="s">
        <v>1219</v>
      </c>
      <c r="C819" s="47" t="s">
        <v>1220</v>
      </c>
      <c r="D819" s="142"/>
      <c r="E819" s="44">
        <f t="shared" si="219"/>
        <v>0</v>
      </c>
      <c r="F819" s="44">
        <f>SUMIFS(ProductionLines!$H:$H,ProductionLines!$C:$C,'Daily Pork Products Stocks'!$B819,ProductionLines!$K:$K,'Daily Pork Products Stocks'!$A819,ProductionLines!$E:$E,"&lt;&gt;Intake")</f>
        <v>0</v>
      </c>
      <c r="G819" s="57"/>
      <c r="H819" s="44">
        <f>SUMIFS(ProductionLines!$H:$H,ProductionLines!$C:$C,'Daily Pork Products Stocks'!$B819,ProductionLines!$K:$K,'Daily Pork Products Stocks'!$A819,ProductionLines!$E:$E,"Intake")</f>
        <v>0</v>
      </c>
      <c r="I819" s="148"/>
      <c r="J819" s="148"/>
      <c r="K819" s="148"/>
      <c r="L819" s="152"/>
      <c r="M819" s="44">
        <f>SUMIFS(TransfersEntries!$F:$F,TransfersEntries!$B:$B,$B819,TransfersEntries!$L:$L,"&gt;="&amp;'Daily Pork Products Stocks'!A819+0.25,TransfersEntries!$L:$L,"&lt;="&amp;'Daily Pork Products Stocks'!A819+1.25,TransfersEntries!$D:$D,"2055")</f>
        <v>0</v>
      </c>
      <c r="N819" s="44">
        <f>SUMIFS(TransfersEntries!$F:$F,TransfersEntries!$B:$B,INDEX(ItemTable!$A:$A,MATCH('Daily Pork Products Stocks'!B819,ItemTable!$B:$B,0)),TransfersEntries!$L:$L,"&gt;="&amp;'Daily Pork Products Stocks'!A819+0.25,TransfersEntries!$L:$L,"&lt;="&amp;'Daily Pork Products Stocks'!A819+1.25,TransfersEntries!$D:$D,"3535")</f>
        <v>0</v>
      </c>
      <c r="O819" s="44">
        <f>SUMIFS(TransfersEntries!$F:$F,TransfersEntries!$B:$B,INDEX(ItemTable!$A:$A,MATCH('Daily Pork Products Stocks'!B819,ItemTable!$B:$B,0)),TransfersEntries!$L:$L,"&gt;="&amp;'Daily Pork Products Stocks'!A819+0.25,TransfersEntries!$L:$L,"&lt;="&amp;'Daily Pork Products Stocks'!A819+1.25,TransfersEntries!$D:$D,"3600")</f>
        <v>0</v>
      </c>
      <c r="P819" s="44">
        <f t="shared" si="220"/>
        <v>0</v>
      </c>
      <c r="Q819" s="44">
        <f t="shared" si="221"/>
        <v>0</v>
      </c>
      <c r="R819" s="148"/>
      <c r="S819" s="148"/>
      <c r="T819" s="44">
        <f t="shared" si="227"/>
        <v>0</v>
      </c>
      <c r="U819" s="44">
        <f t="shared" si="223"/>
        <v>0</v>
      </c>
      <c r="V819" s="44">
        <f t="shared" si="224"/>
        <v>0</v>
      </c>
      <c r="W819" s="51" t="str">
        <f t="shared" si="225"/>
        <v>Inactive</v>
      </c>
      <c r="X819" s="44"/>
    </row>
    <row r="820" spans="1:24" ht="15" hidden="1" customHeight="1" x14ac:dyDescent="0.25">
      <c r="A820" s="42" t="e">
        <v>#VALUE!</v>
      </c>
      <c r="B820" s="47" t="s">
        <v>1221</v>
      </c>
      <c r="C820" s="47" t="s">
        <v>1222</v>
      </c>
      <c r="D820" s="142"/>
      <c r="E820" s="44">
        <f t="shared" si="219"/>
        <v>0</v>
      </c>
      <c r="F820" s="44">
        <f>SUMIFS(ProductionLines!$H:$H,ProductionLines!$C:$C,'Daily Pork Products Stocks'!$B820,ProductionLines!$K:$K,'Daily Pork Products Stocks'!$A820,ProductionLines!$E:$E,"&lt;&gt;Intake")</f>
        <v>0</v>
      </c>
      <c r="G820" s="57"/>
      <c r="H820" s="44">
        <f>SUMIFS(ProductionLines!$H:$H,ProductionLines!$C:$C,'Daily Pork Products Stocks'!$B820,ProductionLines!$K:$K,'Daily Pork Products Stocks'!$A820,ProductionLines!$E:$E,"Intake")</f>
        <v>0</v>
      </c>
      <c r="I820" s="148"/>
      <c r="J820" s="148"/>
      <c r="K820" s="148"/>
      <c r="L820" s="152"/>
      <c r="M820" s="44">
        <f>SUMIFS(TransfersEntries!$F:$F,TransfersEntries!$B:$B,$B820,TransfersEntries!$L:$L,"&gt;="&amp;'Daily Pork Products Stocks'!A820+0.25,TransfersEntries!$L:$L,"&lt;="&amp;'Daily Pork Products Stocks'!A820+1.25,TransfersEntries!$D:$D,"2055")</f>
        <v>0</v>
      </c>
      <c r="N820" s="44">
        <f>SUMIFS(TransfersEntries!$F:$F,TransfersEntries!$B:$B,INDEX(ItemTable!$A:$A,MATCH('Daily Pork Products Stocks'!B820,ItemTable!$B:$B,0)),TransfersEntries!$L:$L,"&gt;="&amp;'Daily Pork Products Stocks'!A820+0.25,TransfersEntries!$L:$L,"&lt;="&amp;'Daily Pork Products Stocks'!A820+1.25,TransfersEntries!$D:$D,"3535")</f>
        <v>0</v>
      </c>
      <c r="O820" s="44">
        <f>SUMIFS(TransfersEntries!$F:$F,TransfersEntries!$B:$B,INDEX(ItemTable!$A:$A,MATCH('Daily Pork Products Stocks'!B820,ItemTable!$B:$B,0)),TransfersEntries!$L:$L,"&gt;="&amp;'Daily Pork Products Stocks'!A820+0.25,TransfersEntries!$L:$L,"&lt;="&amp;'Daily Pork Products Stocks'!A820+1.25,TransfersEntries!$D:$D,"3600")</f>
        <v>0</v>
      </c>
      <c r="P820" s="44">
        <f t="shared" si="220"/>
        <v>0</v>
      </c>
      <c r="Q820" s="44">
        <f t="shared" si="221"/>
        <v>0</v>
      </c>
      <c r="R820" s="148"/>
      <c r="S820" s="148"/>
      <c r="T820" s="44">
        <f t="shared" si="227"/>
        <v>0</v>
      </c>
      <c r="U820" s="44">
        <f t="shared" si="223"/>
        <v>0</v>
      </c>
      <c r="V820" s="44">
        <f t="shared" si="224"/>
        <v>0</v>
      </c>
      <c r="W820" s="51" t="str">
        <f t="shared" si="225"/>
        <v>Inactive</v>
      </c>
      <c r="X820" s="44"/>
    </row>
    <row r="821" spans="1:24" ht="15" hidden="1" customHeight="1" x14ac:dyDescent="0.25">
      <c r="A821" s="42" t="e">
        <v>#VALUE!</v>
      </c>
      <c r="B821" s="45" t="s">
        <v>1223</v>
      </c>
      <c r="C821" s="45" t="s">
        <v>1224</v>
      </c>
      <c r="D821" s="142"/>
      <c r="E821" s="44">
        <f t="shared" si="219"/>
        <v>0</v>
      </c>
      <c r="F821" s="44">
        <f>SUMIFS(ProductionLines!$H:$H,ProductionLines!$C:$C,'Daily Pork Products Stocks'!$B821,ProductionLines!$K:$K,'Daily Pork Products Stocks'!$A821,ProductionLines!$E:$E,"&lt;&gt;Intake")</f>
        <v>0</v>
      </c>
      <c r="G821" s="57"/>
      <c r="H821" s="44">
        <f>SUMIFS(ProductionLines!$H:$H,ProductionLines!$C:$C,'Daily Pork Products Stocks'!$B821,ProductionLines!$K:$K,'Daily Pork Products Stocks'!$A821,ProductionLines!$E:$E,"Intake")</f>
        <v>0</v>
      </c>
      <c r="I821" s="148"/>
      <c r="J821" s="148"/>
      <c r="K821" s="148"/>
      <c r="L821" s="152"/>
      <c r="M821" s="44">
        <f>SUMIFS(TransfersEntries!$F:$F,TransfersEntries!$B:$B,$B821,TransfersEntries!$L:$L,"&gt;="&amp;'Daily Pork Products Stocks'!A821+0.25,TransfersEntries!$L:$L,"&lt;="&amp;'Daily Pork Products Stocks'!A821+1.25,TransfersEntries!$D:$D,"2055")</f>
        <v>0</v>
      </c>
      <c r="N821" s="44">
        <f>SUMIFS(TransfersEntries!$F:$F,TransfersEntries!$B:$B,INDEX(ItemTable!$A:$A,MATCH('Daily Pork Products Stocks'!B821,ItemTable!$B:$B,0)),TransfersEntries!$L:$L,"&gt;="&amp;'Daily Pork Products Stocks'!A821+0.25,TransfersEntries!$L:$L,"&lt;="&amp;'Daily Pork Products Stocks'!A821+1.25,TransfersEntries!$D:$D,"3535")</f>
        <v>0</v>
      </c>
      <c r="O821" s="44">
        <f>SUMIFS(TransfersEntries!$F:$F,TransfersEntries!$B:$B,INDEX(ItemTable!$A:$A,MATCH('Daily Pork Products Stocks'!B821,ItemTable!$B:$B,0)),TransfersEntries!$L:$L,"&gt;="&amp;'Daily Pork Products Stocks'!A821+0.25,TransfersEntries!$L:$L,"&lt;="&amp;'Daily Pork Products Stocks'!A821+1.25,TransfersEntries!$D:$D,"3600")</f>
        <v>0</v>
      </c>
      <c r="P821" s="44">
        <f t="shared" si="220"/>
        <v>0</v>
      </c>
      <c r="Q821" s="44">
        <f t="shared" si="221"/>
        <v>0</v>
      </c>
      <c r="R821" s="148"/>
      <c r="S821" s="148"/>
      <c r="T821" s="44">
        <f t="shared" si="227"/>
        <v>0</v>
      </c>
      <c r="U821" s="44">
        <f t="shared" si="223"/>
        <v>0</v>
      </c>
      <c r="V821" s="44">
        <f t="shared" si="224"/>
        <v>0</v>
      </c>
      <c r="W821" s="51" t="str">
        <f t="shared" si="225"/>
        <v>Inactive</v>
      </c>
      <c r="X821" s="44"/>
    </row>
    <row r="822" spans="1:24" ht="15" hidden="1" customHeight="1" x14ac:dyDescent="0.25">
      <c r="A822" s="42" t="e">
        <v>#VALUE!</v>
      </c>
      <c r="B822" s="45" t="s">
        <v>44</v>
      </c>
      <c r="C822" s="45" t="s">
        <v>1225</v>
      </c>
      <c r="D822" s="142"/>
      <c r="E822" s="44">
        <f t="shared" si="219"/>
        <v>0</v>
      </c>
      <c r="F822" s="44">
        <f>SUMIFS(ProductionLines!$H:$H,ProductionLines!$C:$C,'Daily Pork Products Stocks'!$B822,ProductionLines!$K:$K,'Daily Pork Products Stocks'!$A822,ProductionLines!$E:$E,"&lt;&gt;Intake")</f>
        <v>0</v>
      </c>
      <c r="G822" s="57"/>
      <c r="H822" s="44">
        <f>SUMIFS(ProductionLines!$H:$H,ProductionLines!$C:$C,'Daily Pork Products Stocks'!$B822,ProductionLines!$K:$K,'Daily Pork Products Stocks'!$A822,ProductionLines!$E:$E,"Intake")</f>
        <v>0</v>
      </c>
      <c r="I822" s="148"/>
      <c r="J822" s="148"/>
      <c r="K822" s="148"/>
      <c r="L822" s="152"/>
      <c r="M822" s="44">
        <f>SUMIFS(TransfersEntries!$F:$F,TransfersEntries!$B:$B,$B822,TransfersEntries!$L:$L,"&gt;="&amp;'Daily Pork Products Stocks'!A822+0.25,TransfersEntries!$L:$L,"&lt;="&amp;'Daily Pork Products Stocks'!A822+1.25,TransfersEntries!$D:$D,"2055")</f>
        <v>0</v>
      </c>
      <c r="N822" s="44">
        <f>SUMIFS(TransfersEntries!$F:$F,TransfersEntries!$B:$B,INDEX(ItemTable!$A:$A,MATCH('Daily Pork Products Stocks'!B822,ItemTable!$B:$B,0)),TransfersEntries!$L:$L,"&gt;="&amp;'Daily Pork Products Stocks'!A822+0.25,TransfersEntries!$L:$L,"&lt;="&amp;'Daily Pork Products Stocks'!A822+1.25,TransfersEntries!$D:$D,"3535")</f>
        <v>0</v>
      </c>
      <c r="O822" s="44">
        <f>SUMIFS(TransfersEntries!$F:$F,TransfersEntries!$B:$B,INDEX(ItemTable!$A:$A,MATCH('Daily Pork Products Stocks'!B822,ItemTable!$B:$B,0)),TransfersEntries!$L:$L,"&gt;="&amp;'Daily Pork Products Stocks'!A822+0.25,TransfersEntries!$L:$L,"&lt;="&amp;'Daily Pork Products Stocks'!A822+1.25,TransfersEntries!$D:$D,"3600")</f>
        <v>0</v>
      </c>
      <c r="P822" s="44">
        <f t="shared" si="220"/>
        <v>0</v>
      </c>
      <c r="Q822" s="44">
        <f t="shared" si="221"/>
        <v>0</v>
      </c>
      <c r="R822" s="148"/>
      <c r="S822" s="148"/>
      <c r="T822" s="44">
        <f t="shared" si="227"/>
        <v>0</v>
      </c>
      <c r="U822" s="44">
        <f t="shared" si="223"/>
        <v>0</v>
      </c>
      <c r="V822" s="44">
        <f t="shared" si="224"/>
        <v>0</v>
      </c>
      <c r="W822" s="51" t="str">
        <f t="shared" si="225"/>
        <v>Inactive</v>
      </c>
      <c r="X822" s="44"/>
    </row>
    <row r="823" spans="1:24" ht="15" hidden="1" customHeight="1" x14ac:dyDescent="0.25">
      <c r="A823" s="42" t="e">
        <v>#VALUE!</v>
      </c>
      <c r="B823" s="45" t="s">
        <v>1226</v>
      </c>
      <c r="C823" s="45" t="s">
        <v>1227</v>
      </c>
      <c r="D823" s="142"/>
      <c r="E823" s="44">
        <f t="shared" si="219"/>
        <v>0</v>
      </c>
      <c r="F823" s="44">
        <f>SUMIFS(ProductionLines!$H:$H,ProductionLines!$C:$C,'Daily Pork Products Stocks'!$B823,ProductionLines!$K:$K,'Daily Pork Products Stocks'!$A823,ProductionLines!$E:$E,"&lt;&gt;Intake")</f>
        <v>0</v>
      </c>
      <c r="G823" s="57"/>
      <c r="H823" s="44">
        <f>SUMIFS(ProductionLines!$H:$H,ProductionLines!$C:$C,'Daily Pork Products Stocks'!$B823,ProductionLines!$K:$K,'Daily Pork Products Stocks'!$A823,ProductionLines!$E:$E,"Intake")</f>
        <v>0</v>
      </c>
      <c r="I823" s="148"/>
      <c r="J823" s="148"/>
      <c r="K823" s="148"/>
      <c r="L823" s="152"/>
      <c r="M823" s="44">
        <f>SUMIFS(TransfersEntries!$F:$F,TransfersEntries!$B:$B,$B823,TransfersEntries!$L:$L,"&gt;="&amp;'Daily Pork Products Stocks'!A823+0.25,TransfersEntries!$L:$L,"&lt;="&amp;'Daily Pork Products Stocks'!A823+1.25,TransfersEntries!$D:$D,"2055")</f>
        <v>0</v>
      </c>
      <c r="N823" s="44">
        <f>SUMIFS(TransfersEntries!$F:$F,TransfersEntries!$B:$B,INDEX(ItemTable!$A:$A,MATCH('Daily Pork Products Stocks'!B823,ItemTable!$B:$B,0)),TransfersEntries!$L:$L,"&gt;="&amp;'Daily Pork Products Stocks'!A823+0.25,TransfersEntries!$L:$L,"&lt;="&amp;'Daily Pork Products Stocks'!A823+1.25,TransfersEntries!$D:$D,"3535")</f>
        <v>0</v>
      </c>
      <c r="O823" s="44">
        <f>SUMIFS(TransfersEntries!$F:$F,TransfersEntries!$B:$B,INDEX(ItemTable!$A:$A,MATCH('Daily Pork Products Stocks'!B823,ItemTable!$B:$B,0)),TransfersEntries!$L:$L,"&gt;="&amp;'Daily Pork Products Stocks'!A823+0.25,TransfersEntries!$L:$L,"&lt;="&amp;'Daily Pork Products Stocks'!A823+1.25,TransfersEntries!$D:$D,"3600")</f>
        <v>0</v>
      </c>
      <c r="P823" s="44">
        <f t="shared" si="220"/>
        <v>0</v>
      </c>
      <c r="Q823" s="44">
        <f t="shared" si="221"/>
        <v>0</v>
      </c>
      <c r="R823" s="148"/>
      <c r="S823" s="148"/>
      <c r="T823" s="44">
        <f t="shared" si="227"/>
        <v>0</v>
      </c>
      <c r="U823" s="44">
        <f t="shared" si="223"/>
        <v>0</v>
      </c>
      <c r="V823" s="44">
        <f t="shared" si="224"/>
        <v>0</v>
      </c>
      <c r="W823" s="51" t="str">
        <f t="shared" si="225"/>
        <v>Inactive</v>
      </c>
      <c r="X823" s="44"/>
    </row>
    <row r="824" spans="1:24" ht="15" hidden="1" customHeight="1" x14ac:dyDescent="0.25">
      <c r="A824" s="42" t="e">
        <v>#VALUE!</v>
      </c>
      <c r="B824" s="45" t="s">
        <v>1228</v>
      </c>
      <c r="C824" s="45" t="s">
        <v>1229</v>
      </c>
      <c r="D824" s="142"/>
      <c r="E824" s="44">
        <f t="shared" si="219"/>
        <v>0</v>
      </c>
      <c r="F824" s="44">
        <f>SUMIFS(ProductionLines!$H:$H,ProductionLines!$C:$C,'Daily Pork Products Stocks'!$B824,ProductionLines!$K:$K,'Daily Pork Products Stocks'!$A824,ProductionLines!$E:$E,"&lt;&gt;Intake")</f>
        <v>0</v>
      </c>
      <c r="G824" s="57"/>
      <c r="H824" s="44">
        <f>SUMIFS(ProductionLines!$H:$H,ProductionLines!$C:$C,'Daily Pork Products Stocks'!$B824,ProductionLines!$K:$K,'Daily Pork Products Stocks'!$A824,ProductionLines!$E:$E,"Intake")</f>
        <v>0</v>
      </c>
      <c r="I824" s="148"/>
      <c r="J824" s="148"/>
      <c r="K824" s="148"/>
      <c r="L824" s="152"/>
      <c r="M824" s="44">
        <f>SUMIFS(TransfersEntries!$F:$F,TransfersEntries!$B:$B,$B824,TransfersEntries!$L:$L,"&gt;="&amp;'Daily Pork Products Stocks'!A824+0.25,TransfersEntries!$L:$L,"&lt;="&amp;'Daily Pork Products Stocks'!A824+1.25,TransfersEntries!$D:$D,"2055")</f>
        <v>0</v>
      </c>
      <c r="N824" s="44">
        <f>SUMIFS(TransfersEntries!$F:$F,TransfersEntries!$B:$B,INDEX(ItemTable!$A:$A,MATCH('Daily Pork Products Stocks'!B824,ItemTable!$B:$B,0)),TransfersEntries!$L:$L,"&gt;="&amp;'Daily Pork Products Stocks'!A824+0.25,TransfersEntries!$L:$L,"&lt;="&amp;'Daily Pork Products Stocks'!A824+1.25,TransfersEntries!$D:$D,"3535")</f>
        <v>0</v>
      </c>
      <c r="O824" s="44">
        <f>SUMIFS(TransfersEntries!$F:$F,TransfersEntries!$B:$B,INDEX(ItemTable!$A:$A,MATCH('Daily Pork Products Stocks'!B824,ItemTable!$B:$B,0)),TransfersEntries!$L:$L,"&gt;="&amp;'Daily Pork Products Stocks'!A824+0.25,TransfersEntries!$L:$L,"&lt;="&amp;'Daily Pork Products Stocks'!A824+1.25,TransfersEntries!$D:$D,"3600")</f>
        <v>0</v>
      </c>
      <c r="P824" s="44">
        <f t="shared" si="220"/>
        <v>0</v>
      </c>
      <c r="Q824" s="44">
        <f t="shared" si="221"/>
        <v>0</v>
      </c>
      <c r="R824" s="148"/>
      <c r="S824" s="148"/>
      <c r="T824" s="44">
        <f t="shared" si="227"/>
        <v>0</v>
      </c>
      <c r="U824" s="44">
        <f t="shared" si="223"/>
        <v>0</v>
      </c>
      <c r="V824" s="44">
        <f t="shared" si="224"/>
        <v>0</v>
      </c>
      <c r="W824" s="51" t="str">
        <f t="shared" si="225"/>
        <v>Inactive</v>
      </c>
      <c r="X824" s="44"/>
    </row>
    <row r="825" spans="1:24" ht="15" hidden="1" customHeight="1" x14ac:dyDescent="0.25">
      <c r="A825" s="42" t="e">
        <v>#VALUE!</v>
      </c>
      <c r="B825" s="45" t="s">
        <v>153</v>
      </c>
      <c r="C825" s="45" t="s">
        <v>1230</v>
      </c>
      <c r="D825" s="142"/>
      <c r="E825" s="44">
        <f t="shared" si="219"/>
        <v>0</v>
      </c>
      <c r="F825" s="44">
        <f>SUMIFS(ProductionLines!$H:$H,ProductionLines!$C:$C,'Daily Pork Products Stocks'!$B825,ProductionLines!$K:$K,'Daily Pork Products Stocks'!$A825,ProductionLines!$E:$E,"&lt;&gt;Intake")</f>
        <v>0</v>
      </c>
      <c r="G825" s="57"/>
      <c r="H825" s="44">
        <f>SUMIFS(ProductionLines!$H:$H,ProductionLines!$C:$C,'Daily Pork Products Stocks'!$B825,ProductionLines!$K:$K,'Daily Pork Products Stocks'!$A825,ProductionLines!$E:$E,"Intake")</f>
        <v>0</v>
      </c>
      <c r="I825" s="148"/>
      <c r="J825" s="148"/>
      <c r="K825" s="148"/>
      <c r="L825" s="152"/>
      <c r="M825" s="44">
        <f>SUMIFS(TransfersEntries!$F:$F,TransfersEntries!$B:$B,$B825,TransfersEntries!$L:$L,"&gt;="&amp;'Daily Pork Products Stocks'!A825+0.25,TransfersEntries!$L:$L,"&lt;="&amp;'Daily Pork Products Stocks'!A825+1.25,TransfersEntries!$D:$D,"2055")</f>
        <v>0</v>
      </c>
      <c r="N825" s="44">
        <f>SUMIFS(TransfersEntries!$F:$F,TransfersEntries!$B:$B,INDEX(ItemTable!$A:$A,MATCH('Daily Pork Products Stocks'!B825,ItemTable!$B:$B,0)),TransfersEntries!$L:$L,"&gt;="&amp;'Daily Pork Products Stocks'!A825+0.25,TransfersEntries!$L:$L,"&lt;="&amp;'Daily Pork Products Stocks'!A825+1.25,TransfersEntries!$D:$D,"3535")</f>
        <v>0</v>
      </c>
      <c r="O825" s="44">
        <f>SUMIFS(TransfersEntries!$F:$F,TransfersEntries!$B:$B,INDEX(ItemTable!$A:$A,MATCH('Daily Pork Products Stocks'!B825,ItemTable!$B:$B,0)),TransfersEntries!$L:$L,"&gt;="&amp;'Daily Pork Products Stocks'!A825+0.25,TransfersEntries!$L:$L,"&lt;="&amp;'Daily Pork Products Stocks'!A825+1.25,TransfersEntries!$D:$D,"3600")</f>
        <v>0</v>
      </c>
      <c r="P825" s="44">
        <f t="shared" si="220"/>
        <v>0</v>
      </c>
      <c r="Q825" s="44">
        <f t="shared" si="221"/>
        <v>0</v>
      </c>
      <c r="R825" s="148"/>
      <c r="S825" s="148"/>
      <c r="T825" s="44">
        <f t="shared" si="227"/>
        <v>0</v>
      </c>
      <c r="U825" s="44">
        <f t="shared" si="223"/>
        <v>0</v>
      </c>
      <c r="V825" s="44">
        <f t="shared" si="224"/>
        <v>0</v>
      </c>
      <c r="W825" s="51" t="str">
        <f t="shared" si="225"/>
        <v>Inactive</v>
      </c>
      <c r="X825" s="44"/>
    </row>
    <row r="826" spans="1:24" ht="15" hidden="1" customHeight="1" x14ac:dyDescent="0.25">
      <c r="A826" s="42" t="e">
        <v>#VALUE!</v>
      </c>
      <c r="B826" s="45" t="s">
        <v>1231</v>
      </c>
      <c r="C826" s="45" t="s">
        <v>1232</v>
      </c>
      <c r="D826" s="142"/>
      <c r="E826" s="44">
        <f t="shared" si="219"/>
        <v>0</v>
      </c>
      <c r="F826" s="44">
        <f>SUMIFS(ProductionLines!$H:$H,ProductionLines!$C:$C,'Daily Pork Products Stocks'!$B826,ProductionLines!$K:$K,'Daily Pork Products Stocks'!$A826,ProductionLines!$E:$E,"&lt;&gt;Intake")</f>
        <v>0</v>
      </c>
      <c r="G826" s="57"/>
      <c r="H826" s="44">
        <f>SUMIFS(ProductionLines!$H:$H,ProductionLines!$C:$C,'Daily Pork Products Stocks'!$B826,ProductionLines!$K:$K,'Daily Pork Products Stocks'!$A826,ProductionLines!$E:$E,"Intake")</f>
        <v>0</v>
      </c>
      <c r="I826" s="148"/>
      <c r="J826" s="148"/>
      <c r="K826" s="148"/>
      <c r="L826" s="152"/>
      <c r="M826" s="44">
        <f>SUMIFS(TransfersEntries!$F:$F,TransfersEntries!$B:$B,$B826,TransfersEntries!$L:$L,"&gt;="&amp;'Daily Pork Products Stocks'!A826+0.25,TransfersEntries!$L:$L,"&lt;="&amp;'Daily Pork Products Stocks'!A826+1.25,TransfersEntries!$D:$D,"2055")</f>
        <v>0</v>
      </c>
      <c r="N826" s="44">
        <f>SUMIFS(TransfersEntries!$F:$F,TransfersEntries!$B:$B,INDEX(ItemTable!$A:$A,MATCH('Daily Pork Products Stocks'!B826,ItemTable!$B:$B,0)),TransfersEntries!$L:$L,"&gt;="&amp;'Daily Pork Products Stocks'!A826+0.25,TransfersEntries!$L:$L,"&lt;="&amp;'Daily Pork Products Stocks'!A826+1.25,TransfersEntries!$D:$D,"3535")</f>
        <v>0</v>
      </c>
      <c r="O826" s="44">
        <f>SUMIFS(TransfersEntries!$F:$F,TransfersEntries!$B:$B,INDEX(ItemTable!$A:$A,MATCH('Daily Pork Products Stocks'!B826,ItemTable!$B:$B,0)),TransfersEntries!$L:$L,"&gt;="&amp;'Daily Pork Products Stocks'!A826+0.25,TransfersEntries!$L:$L,"&lt;="&amp;'Daily Pork Products Stocks'!A826+1.25,TransfersEntries!$D:$D,"3600")</f>
        <v>0</v>
      </c>
      <c r="P826" s="44">
        <f t="shared" si="220"/>
        <v>0</v>
      </c>
      <c r="Q826" s="44">
        <f t="shared" si="221"/>
        <v>0</v>
      </c>
      <c r="R826" s="148"/>
      <c r="S826" s="148"/>
      <c r="T826" s="44">
        <f t="shared" si="227"/>
        <v>0</v>
      </c>
      <c r="U826" s="44">
        <f t="shared" si="223"/>
        <v>0</v>
      </c>
      <c r="V826" s="44">
        <f t="shared" si="224"/>
        <v>0</v>
      </c>
      <c r="W826" s="51" t="str">
        <f t="shared" si="225"/>
        <v>Inactive</v>
      </c>
      <c r="X826" s="44"/>
    </row>
    <row r="827" spans="1:24" ht="15" hidden="1" customHeight="1" x14ac:dyDescent="0.25">
      <c r="A827" s="42" t="e">
        <v>#VALUE!</v>
      </c>
      <c r="B827" s="45" t="s">
        <v>1233</v>
      </c>
      <c r="C827" s="45" t="s">
        <v>1234</v>
      </c>
      <c r="D827" s="142"/>
      <c r="E827" s="44">
        <f t="shared" si="219"/>
        <v>0</v>
      </c>
      <c r="F827" s="44">
        <f>SUMIFS(ProductionLines!$H:$H,ProductionLines!$C:$C,'Daily Pork Products Stocks'!$B827,ProductionLines!$K:$K,'Daily Pork Products Stocks'!$A827,ProductionLines!$E:$E,"&lt;&gt;Intake")</f>
        <v>0</v>
      </c>
      <c r="G827" s="57"/>
      <c r="H827" s="44">
        <f>SUMIFS(ProductionLines!$H:$H,ProductionLines!$C:$C,'Daily Pork Products Stocks'!$B827,ProductionLines!$K:$K,'Daily Pork Products Stocks'!$A827,ProductionLines!$E:$E,"Intake")</f>
        <v>0</v>
      </c>
      <c r="I827" s="148"/>
      <c r="J827" s="148"/>
      <c r="K827" s="148"/>
      <c r="L827" s="152"/>
      <c r="M827" s="44">
        <f>SUMIFS(TransfersEntries!$F:$F,TransfersEntries!$B:$B,$B827,TransfersEntries!$L:$L,"&gt;="&amp;'Daily Pork Products Stocks'!A827+0.25,TransfersEntries!$L:$L,"&lt;="&amp;'Daily Pork Products Stocks'!A827+1.25,TransfersEntries!$D:$D,"2055")</f>
        <v>0</v>
      </c>
      <c r="N827" s="44">
        <f>SUMIFS(TransfersEntries!$F:$F,TransfersEntries!$B:$B,INDEX(ItemTable!$A:$A,MATCH('Daily Pork Products Stocks'!B827,ItemTable!$B:$B,0)),TransfersEntries!$L:$L,"&gt;="&amp;'Daily Pork Products Stocks'!A827+0.25,TransfersEntries!$L:$L,"&lt;="&amp;'Daily Pork Products Stocks'!A827+1.25,TransfersEntries!$D:$D,"3535")</f>
        <v>0</v>
      </c>
      <c r="O827" s="44">
        <f>SUMIFS(TransfersEntries!$F:$F,TransfersEntries!$B:$B,INDEX(ItemTable!$A:$A,MATCH('Daily Pork Products Stocks'!B827,ItemTable!$B:$B,0)),TransfersEntries!$L:$L,"&gt;="&amp;'Daily Pork Products Stocks'!A827+0.25,TransfersEntries!$L:$L,"&lt;="&amp;'Daily Pork Products Stocks'!A827+1.25,TransfersEntries!$D:$D,"3600")</f>
        <v>0</v>
      </c>
      <c r="P827" s="44">
        <f t="shared" si="220"/>
        <v>0</v>
      </c>
      <c r="Q827" s="44">
        <f t="shared" si="221"/>
        <v>0</v>
      </c>
      <c r="R827" s="148"/>
      <c r="S827" s="148"/>
      <c r="T827" s="44">
        <f t="shared" si="227"/>
        <v>0</v>
      </c>
      <c r="U827" s="44">
        <f t="shared" si="223"/>
        <v>0</v>
      </c>
      <c r="V827" s="44">
        <f t="shared" si="224"/>
        <v>0</v>
      </c>
      <c r="W827" s="51" t="str">
        <f t="shared" si="225"/>
        <v>Inactive</v>
      </c>
      <c r="X827" s="44"/>
    </row>
    <row r="828" spans="1:24" ht="15" hidden="1" customHeight="1" x14ac:dyDescent="0.25">
      <c r="A828" s="42" t="e">
        <v>#VALUE!</v>
      </c>
      <c r="B828" s="45" t="s">
        <v>1235</v>
      </c>
      <c r="C828" s="45" t="s">
        <v>1236</v>
      </c>
      <c r="D828" s="142"/>
      <c r="E828" s="44">
        <f t="shared" si="219"/>
        <v>0</v>
      </c>
      <c r="F828" s="44">
        <f>SUMIFS(ProductionLines!$H:$H,ProductionLines!$C:$C,'Daily Pork Products Stocks'!$B828,ProductionLines!$K:$K,'Daily Pork Products Stocks'!$A828,ProductionLines!$E:$E,"&lt;&gt;Intake")</f>
        <v>0</v>
      </c>
      <c r="G828" s="57"/>
      <c r="H828" s="44">
        <f>SUMIFS(ProductionLines!$H:$H,ProductionLines!$C:$C,'Daily Pork Products Stocks'!$B828,ProductionLines!$K:$K,'Daily Pork Products Stocks'!$A828,ProductionLines!$E:$E,"Intake")</f>
        <v>0</v>
      </c>
      <c r="I828" s="148"/>
      <c r="J828" s="148"/>
      <c r="K828" s="148"/>
      <c r="L828" s="152"/>
      <c r="M828" s="44">
        <f>SUMIFS(TransfersEntries!$F:$F,TransfersEntries!$B:$B,$B828,TransfersEntries!$L:$L,"&gt;="&amp;'Daily Pork Products Stocks'!A828+0.25,TransfersEntries!$L:$L,"&lt;="&amp;'Daily Pork Products Stocks'!A828+1.25,TransfersEntries!$D:$D,"2055")</f>
        <v>0</v>
      </c>
      <c r="N828" s="44">
        <f>SUMIFS(TransfersEntries!$F:$F,TransfersEntries!$B:$B,INDEX(ItemTable!$A:$A,MATCH('Daily Pork Products Stocks'!B828,ItemTable!$B:$B,0)),TransfersEntries!$L:$L,"&gt;="&amp;'Daily Pork Products Stocks'!A828+0.25,TransfersEntries!$L:$L,"&lt;="&amp;'Daily Pork Products Stocks'!A828+1.25,TransfersEntries!$D:$D,"3535")</f>
        <v>0</v>
      </c>
      <c r="O828" s="44">
        <f>SUMIFS(TransfersEntries!$F:$F,TransfersEntries!$B:$B,INDEX(ItemTable!$A:$A,MATCH('Daily Pork Products Stocks'!B828,ItemTable!$B:$B,0)),TransfersEntries!$L:$L,"&gt;="&amp;'Daily Pork Products Stocks'!A828+0.25,TransfersEntries!$L:$L,"&lt;="&amp;'Daily Pork Products Stocks'!A828+1.25,TransfersEntries!$D:$D,"3600")</f>
        <v>0</v>
      </c>
      <c r="P828" s="44">
        <f t="shared" si="220"/>
        <v>0</v>
      </c>
      <c r="Q828" s="44">
        <f t="shared" si="221"/>
        <v>0</v>
      </c>
      <c r="R828" s="148"/>
      <c r="S828" s="148"/>
      <c r="T828" s="44">
        <f t="shared" si="227"/>
        <v>0</v>
      </c>
      <c r="U828" s="44">
        <f t="shared" si="223"/>
        <v>0</v>
      </c>
      <c r="V828" s="44">
        <f t="shared" si="224"/>
        <v>0</v>
      </c>
      <c r="W828" s="51" t="str">
        <f t="shared" si="225"/>
        <v>Inactive</v>
      </c>
      <c r="X828" s="44"/>
    </row>
    <row r="829" spans="1:24" ht="15" hidden="1" customHeight="1" x14ac:dyDescent="0.25">
      <c r="A829" s="42" t="e">
        <v>#VALUE!</v>
      </c>
      <c r="B829" s="45" t="s">
        <v>1237</v>
      </c>
      <c r="C829" s="45" t="s">
        <v>1238</v>
      </c>
      <c r="D829" s="142"/>
      <c r="E829" s="44">
        <f t="shared" si="219"/>
        <v>0</v>
      </c>
      <c r="F829" s="44">
        <f>SUMIFS(ProductionLines!$H:$H,ProductionLines!$C:$C,'Daily Pork Products Stocks'!$B829,ProductionLines!$K:$K,'Daily Pork Products Stocks'!$A829,ProductionLines!$E:$E,"&lt;&gt;Intake")</f>
        <v>0</v>
      </c>
      <c r="G829" s="57"/>
      <c r="H829" s="44">
        <f>SUMIFS(ProductionLines!$H:$H,ProductionLines!$C:$C,'Daily Pork Products Stocks'!$B829,ProductionLines!$K:$K,'Daily Pork Products Stocks'!$A829,ProductionLines!$E:$E,"Intake")</f>
        <v>0</v>
      </c>
      <c r="I829" s="148"/>
      <c r="J829" s="148"/>
      <c r="K829" s="148"/>
      <c r="L829" s="152"/>
      <c r="M829" s="44">
        <f>SUMIFS(TransfersEntries!$F:$F,TransfersEntries!$B:$B,$B829,TransfersEntries!$L:$L,"&gt;="&amp;'Daily Pork Products Stocks'!A829+0.25,TransfersEntries!$L:$L,"&lt;="&amp;'Daily Pork Products Stocks'!A829+1.25,TransfersEntries!$D:$D,"2055")</f>
        <v>0</v>
      </c>
      <c r="N829" s="44">
        <f>SUMIFS(TransfersEntries!$F:$F,TransfersEntries!$B:$B,INDEX(ItemTable!$A:$A,MATCH('Daily Pork Products Stocks'!B829,ItemTable!$B:$B,0)),TransfersEntries!$L:$L,"&gt;="&amp;'Daily Pork Products Stocks'!A829+0.25,TransfersEntries!$L:$L,"&lt;="&amp;'Daily Pork Products Stocks'!A829+1.25,TransfersEntries!$D:$D,"3535")</f>
        <v>0</v>
      </c>
      <c r="O829" s="44">
        <f>SUMIFS(TransfersEntries!$F:$F,TransfersEntries!$B:$B,INDEX(ItemTable!$A:$A,MATCH('Daily Pork Products Stocks'!B829,ItemTable!$B:$B,0)),TransfersEntries!$L:$L,"&gt;="&amp;'Daily Pork Products Stocks'!A829+0.25,TransfersEntries!$L:$L,"&lt;="&amp;'Daily Pork Products Stocks'!A829+1.25,TransfersEntries!$D:$D,"3600")</f>
        <v>0</v>
      </c>
      <c r="P829" s="44">
        <f t="shared" si="220"/>
        <v>0</v>
      </c>
      <c r="Q829" s="44">
        <f t="shared" si="221"/>
        <v>0</v>
      </c>
      <c r="R829" s="148"/>
      <c r="S829" s="148"/>
      <c r="T829" s="44">
        <f t="shared" si="227"/>
        <v>0</v>
      </c>
      <c r="U829" s="44">
        <f t="shared" si="223"/>
        <v>0</v>
      </c>
      <c r="V829" s="44">
        <f t="shared" si="224"/>
        <v>0</v>
      </c>
      <c r="W829" s="51" t="str">
        <f t="shared" si="225"/>
        <v>Inactive</v>
      </c>
      <c r="X829" s="44"/>
    </row>
    <row r="830" spans="1:24" ht="15" hidden="1" customHeight="1" x14ac:dyDescent="0.25">
      <c r="A830" s="42" t="e">
        <v>#VALUE!</v>
      </c>
      <c r="B830" s="45" t="s">
        <v>1239</v>
      </c>
      <c r="C830" s="45" t="s">
        <v>1240</v>
      </c>
      <c r="D830" s="142"/>
      <c r="E830" s="44">
        <f t="shared" si="219"/>
        <v>0</v>
      </c>
      <c r="F830" s="44">
        <f>SUMIFS(ProductionLines!$H:$H,ProductionLines!$C:$C,'Daily Pork Products Stocks'!$B830,ProductionLines!$K:$K,'Daily Pork Products Stocks'!$A830,ProductionLines!$E:$E,"&lt;&gt;Intake")</f>
        <v>0</v>
      </c>
      <c r="G830" s="57"/>
      <c r="H830" s="44">
        <f>SUMIFS(ProductionLines!$H:$H,ProductionLines!$C:$C,'Daily Pork Products Stocks'!$B830,ProductionLines!$K:$K,'Daily Pork Products Stocks'!$A830,ProductionLines!$E:$E,"Intake")</f>
        <v>0</v>
      </c>
      <c r="I830" s="148"/>
      <c r="J830" s="148"/>
      <c r="K830" s="148"/>
      <c r="L830" s="152"/>
      <c r="M830" s="44">
        <f>SUMIFS(TransfersEntries!$F:$F,TransfersEntries!$B:$B,$B830,TransfersEntries!$L:$L,"&gt;="&amp;'Daily Pork Products Stocks'!A830+0.25,TransfersEntries!$L:$L,"&lt;="&amp;'Daily Pork Products Stocks'!A830+1.25,TransfersEntries!$D:$D,"2055")</f>
        <v>0</v>
      </c>
      <c r="N830" s="44">
        <f>SUMIFS(TransfersEntries!$F:$F,TransfersEntries!$B:$B,INDEX(ItemTable!$A:$A,MATCH('Daily Pork Products Stocks'!B830,ItemTable!$B:$B,0)),TransfersEntries!$L:$L,"&gt;="&amp;'Daily Pork Products Stocks'!A830+0.25,TransfersEntries!$L:$L,"&lt;="&amp;'Daily Pork Products Stocks'!A830+1.25,TransfersEntries!$D:$D,"3535")</f>
        <v>0</v>
      </c>
      <c r="O830" s="44">
        <f>SUMIFS(TransfersEntries!$F:$F,TransfersEntries!$B:$B,INDEX(ItemTable!$A:$A,MATCH('Daily Pork Products Stocks'!B830,ItemTable!$B:$B,0)),TransfersEntries!$L:$L,"&gt;="&amp;'Daily Pork Products Stocks'!A830+0.25,TransfersEntries!$L:$L,"&lt;="&amp;'Daily Pork Products Stocks'!A830+1.25,TransfersEntries!$D:$D,"3600")</f>
        <v>0</v>
      </c>
      <c r="P830" s="44">
        <f t="shared" si="220"/>
        <v>0</v>
      </c>
      <c r="Q830" s="44">
        <f t="shared" si="221"/>
        <v>0</v>
      </c>
      <c r="R830" s="148"/>
      <c r="S830" s="148"/>
      <c r="T830" s="44">
        <f t="shared" si="227"/>
        <v>0</v>
      </c>
      <c r="U830" s="44">
        <f t="shared" si="223"/>
        <v>0</v>
      </c>
      <c r="V830" s="44">
        <f t="shared" si="224"/>
        <v>0</v>
      </c>
      <c r="W830" s="51" t="str">
        <f t="shared" si="225"/>
        <v>Inactive</v>
      </c>
      <c r="X830" s="44"/>
    </row>
    <row r="831" spans="1:24" ht="15" hidden="1" customHeight="1" x14ac:dyDescent="0.25">
      <c r="A831" s="128" t="e">
        <v>#VALUE!</v>
      </c>
      <c r="B831" s="129"/>
      <c r="C831" s="130" t="s">
        <v>1241</v>
      </c>
      <c r="D831" s="141">
        <v>1E-3</v>
      </c>
      <c r="E831" s="134">
        <f t="shared" si="219"/>
        <v>1E-3</v>
      </c>
      <c r="F831" s="134">
        <f>SUMIFS(ProductionLines!$H:$H,ProductionLines!$C:$C,'Daily Pork Products Stocks'!$B831,ProductionLines!$K:$K,'Daily Pork Products Stocks'!$A831,ProductionLines!$E:$E,"&lt;&gt;Intake")</f>
        <v>0</v>
      </c>
      <c r="G831" s="135"/>
      <c r="H831" s="134">
        <f>SUMIFS(ProductionLines!$H:$H,ProductionLines!$C:$C,'Daily Pork Products Stocks'!$B831,ProductionLines!$K:$K,'Daily Pork Products Stocks'!$A831,ProductionLines!$E:$E,"Intake")</f>
        <v>0</v>
      </c>
      <c r="I831" s="149"/>
      <c r="J831" s="149"/>
      <c r="K831" s="149"/>
      <c r="L831" s="153"/>
      <c r="M831" s="134">
        <f>SUMIFS(TransfersEntries!$F:$F,TransfersEntries!$B:$B,$B831,TransfersEntries!$L:$L,"&gt;="&amp;'Daily Pork Products Stocks'!A831+0.25,TransfersEntries!$L:$L,"&lt;="&amp;'Daily Pork Products Stocks'!A831+1.25,TransfersEntries!$D:$D,"2055")</f>
        <v>0</v>
      </c>
      <c r="N831" s="134">
        <f>SUMIFS(TransfersEntries!$F:$F,TransfersEntries!$B:$B,INDEX(ItemTable!$A:$A,MATCH('Daily Pork Products Stocks'!B831,ItemTable!$B:$B,0)),TransfersEntries!$L:$L,"&gt;="&amp;'Daily Pork Products Stocks'!A831+0.25,TransfersEntries!$L:$L,"&lt;="&amp;'Daily Pork Products Stocks'!A831+1.25,TransfersEntries!$D:$D,"3535")</f>
        <v>0</v>
      </c>
      <c r="O831" s="134">
        <f>SUMIFS(TransfersEntries!$F:$F,TransfersEntries!$B:$B,INDEX(ItemTable!$A:$A,MATCH('Daily Pork Products Stocks'!B831,ItemTable!$B:$B,0)),TransfersEntries!$L:$L,"&gt;="&amp;'Daily Pork Products Stocks'!A831+0.25,TransfersEntries!$L:$L,"&lt;="&amp;'Daily Pork Products Stocks'!A831+1.25,TransfersEntries!$D:$D,"3600")</f>
        <v>0</v>
      </c>
      <c r="P831" s="134">
        <f t="shared" si="220"/>
        <v>1E-3</v>
      </c>
      <c r="Q831" s="134">
        <f t="shared" si="221"/>
        <v>1E-3</v>
      </c>
      <c r="R831" s="149"/>
      <c r="S831" s="149"/>
      <c r="T831" s="134">
        <f>R831+S831+D831</f>
        <v>1E-3</v>
      </c>
      <c r="U831" s="134">
        <f t="shared" si="223"/>
        <v>0</v>
      </c>
      <c r="V831" s="134">
        <f t="shared" si="224"/>
        <v>0</v>
      </c>
      <c r="W831" s="51" t="str">
        <f t="shared" si="225"/>
        <v>Active</v>
      </c>
      <c r="X831" s="134"/>
    </row>
    <row r="832" spans="1:24" ht="15" hidden="1" customHeight="1" x14ac:dyDescent="0.25">
      <c r="A832" s="42" t="e">
        <v>#VALUE!</v>
      </c>
      <c r="B832" s="45" t="s">
        <v>1242</v>
      </c>
      <c r="C832" s="45" t="s">
        <v>1243</v>
      </c>
      <c r="D832" s="142"/>
      <c r="E832" s="44">
        <f t="shared" si="219"/>
        <v>0</v>
      </c>
      <c r="F832" s="44">
        <f>SUMIFS(ProductionLines!$H:$H,ProductionLines!$C:$C,'Daily Pork Products Stocks'!$B832,ProductionLines!$K:$K,'Daily Pork Products Stocks'!$A832,ProductionLines!$E:$E,"&lt;&gt;Intake")</f>
        <v>0</v>
      </c>
      <c r="G832" s="57"/>
      <c r="H832" s="44">
        <f>SUMIFS(ProductionLines!$H:$H,ProductionLines!$C:$C,'Daily Pork Products Stocks'!$B832,ProductionLines!$K:$K,'Daily Pork Products Stocks'!$A832,ProductionLines!$E:$E,"Intake")</f>
        <v>0</v>
      </c>
      <c r="I832" s="148"/>
      <c r="J832" s="148"/>
      <c r="K832" s="148"/>
      <c r="L832" s="152"/>
      <c r="M832" s="44">
        <f>SUMIFS(TransfersEntries!$F:$F,TransfersEntries!$B:$B,$B832,TransfersEntries!$L:$L,"&gt;="&amp;'Daily Pork Products Stocks'!A832+0.25,TransfersEntries!$L:$L,"&lt;="&amp;'Daily Pork Products Stocks'!A832+1.25,TransfersEntries!$D:$D,"2055")</f>
        <v>0</v>
      </c>
      <c r="N832" s="44">
        <f>SUMIFS(TransfersEntries!$F:$F,TransfersEntries!$B:$B,INDEX(ItemTable!$A:$A,MATCH('Daily Pork Products Stocks'!B832,ItemTable!$B:$B,0)),TransfersEntries!$L:$L,"&gt;="&amp;'Daily Pork Products Stocks'!A832+0.25,TransfersEntries!$L:$L,"&lt;="&amp;'Daily Pork Products Stocks'!A832+1.25,TransfersEntries!$D:$D,"3535")</f>
        <v>0</v>
      </c>
      <c r="O832" s="44">
        <f>SUMIFS(TransfersEntries!$F:$F,TransfersEntries!$B:$B,INDEX(ItemTable!$A:$A,MATCH('Daily Pork Products Stocks'!B832,ItemTable!$B:$B,0)),TransfersEntries!$L:$L,"&gt;="&amp;'Daily Pork Products Stocks'!A832+0.25,TransfersEntries!$L:$L,"&lt;="&amp;'Daily Pork Products Stocks'!A832+1.25,TransfersEntries!$D:$D,"3600")</f>
        <v>0</v>
      </c>
      <c r="P832" s="44">
        <f t="shared" si="220"/>
        <v>0</v>
      </c>
      <c r="Q832" s="44">
        <f t="shared" si="221"/>
        <v>0</v>
      </c>
      <c r="R832" s="148"/>
      <c r="S832" s="148"/>
      <c r="T832" s="44">
        <f t="shared" ref="T832:T843" si="228">R832+S832</f>
        <v>0</v>
      </c>
      <c r="U832" s="44">
        <f t="shared" si="223"/>
        <v>0</v>
      </c>
      <c r="V832" s="44">
        <f t="shared" si="224"/>
        <v>0</v>
      </c>
      <c r="W832" s="51" t="str">
        <f t="shared" si="225"/>
        <v>Inactive</v>
      </c>
      <c r="X832" s="44"/>
    </row>
    <row r="833" spans="1:24" ht="15" hidden="1" customHeight="1" x14ac:dyDescent="0.25">
      <c r="A833" s="42" t="e">
        <v>#VALUE!</v>
      </c>
      <c r="B833" s="45" t="s">
        <v>1244</v>
      </c>
      <c r="C833" s="45" t="s">
        <v>1245</v>
      </c>
      <c r="D833" s="142"/>
      <c r="E833" s="44">
        <f t="shared" si="219"/>
        <v>0</v>
      </c>
      <c r="F833" s="44">
        <f>SUMIFS(ProductionLines!$H:$H,ProductionLines!$C:$C,'Daily Pork Products Stocks'!$B833,ProductionLines!$K:$K,'Daily Pork Products Stocks'!$A833,ProductionLines!$E:$E,"&lt;&gt;Intake")</f>
        <v>0</v>
      </c>
      <c r="G833" s="57"/>
      <c r="H833" s="44">
        <f>SUMIFS(ProductionLines!$H:$H,ProductionLines!$C:$C,'Daily Pork Products Stocks'!$B833,ProductionLines!$K:$K,'Daily Pork Products Stocks'!$A833,ProductionLines!$E:$E,"Intake")</f>
        <v>0</v>
      </c>
      <c r="I833" s="148"/>
      <c r="J833" s="148"/>
      <c r="K833" s="148"/>
      <c r="L833" s="152"/>
      <c r="M833" s="44">
        <f>SUMIFS(TransfersEntries!$F:$F,TransfersEntries!$B:$B,$B833,TransfersEntries!$L:$L,"&gt;="&amp;'Daily Pork Products Stocks'!A833+0.25,TransfersEntries!$L:$L,"&lt;="&amp;'Daily Pork Products Stocks'!A833+1.25,TransfersEntries!$D:$D,"2055")</f>
        <v>0</v>
      </c>
      <c r="N833" s="44">
        <f>SUMIFS(TransfersEntries!$F:$F,TransfersEntries!$B:$B,INDEX(ItemTable!$A:$A,MATCH('Daily Pork Products Stocks'!B833,ItemTable!$B:$B,0)),TransfersEntries!$L:$L,"&gt;="&amp;'Daily Pork Products Stocks'!A833+0.25,TransfersEntries!$L:$L,"&lt;="&amp;'Daily Pork Products Stocks'!A833+1.25,TransfersEntries!$D:$D,"3535")</f>
        <v>0</v>
      </c>
      <c r="O833" s="44">
        <f>SUMIFS(TransfersEntries!$F:$F,TransfersEntries!$B:$B,INDEX(ItemTable!$A:$A,MATCH('Daily Pork Products Stocks'!B833,ItemTable!$B:$B,0)),TransfersEntries!$L:$L,"&gt;="&amp;'Daily Pork Products Stocks'!A833+0.25,TransfersEntries!$L:$L,"&lt;="&amp;'Daily Pork Products Stocks'!A833+1.25,TransfersEntries!$D:$D,"3600")</f>
        <v>0</v>
      </c>
      <c r="P833" s="44">
        <f t="shared" si="220"/>
        <v>0</v>
      </c>
      <c r="Q833" s="44">
        <f t="shared" si="221"/>
        <v>0</v>
      </c>
      <c r="R833" s="148"/>
      <c r="S833" s="148"/>
      <c r="T833" s="44">
        <f t="shared" si="228"/>
        <v>0</v>
      </c>
      <c r="U833" s="44">
        <f t="shared" si="223"/>
        <v>0</v>
      </c>
      <c r="V833" s="44">
        <f t="shared" si="224"/>
        <v>0</v>
      </c>
      <c r="W833" s="51" t="str">
        <f t="shared" si="225"/>
        <v>Inactive</v>
      </c>
      <c r="X833" s="44"/>
    </row>
    <row r="834" spans="1:24" ht="15" hidden="1" customHeight="1" x14ac:dyDescent="0.25">
      <c r="A834" s="42" t="e">
        <v>#VALUE!</v>
      </c>
      <c r="B834" s="45" t="s">
        <v>144</v>
      </c>
      <c r="C834" s="45" t="s">
        <v>1246</v>
      </c>
      <c r="D834" s="142"/>
      <c r="E834" s="44">
        <f t="shared" si="219"/>
        <v>0</v>
      </c>
      <c r="F834" s="44">
        <f>SUMIFS(ProductionLines!$H:$H,ProductionLines!$C:$C,'Daily Pork Products Stocks'!$B834,ProductionLines!$K:$K,'Daily Pork Products Stocks'!$A834,ProductionLines!$E:$E,"&lt;&gt;Intake")</f>
        <v>0</v>
      </c>
      <c r="G834" s="57"/>
      <c r="H834" s="44">
        <f>SUMIFS(ProductionLines!$H:$H,ProductionLines!$C:$C,'Daily Pork Products Stocks'!$B834,ProductionLines!$K:$K,'Daily Pork Products Stocks'!$A834,ProductionLines!$E:$E,"Intake")</f>
        <v>0</v>
      </c>
      <c r="I834" s="148"/>
      <c r="J834" s="148"/>
      <c r="K834" s="148"/>
      <c r="L834" s="152"/>
      <c r="M834" s="44">
        <f>SUMIFS(TransfersEntries!$F:$F,TransfersEntries!$B:$B,$B834,TransfersEntries!$L:$L,"&gt;="&amp;'Daily Pork Products Stocks'!A834+0.25,TransfersEntries!$L:$L,"&lt;="&amp;'Daily Pork Products Stocks'!A834+1.25,TransfersEntries!$D:$D,"2055")</f>
        <v>0</v>
      </c>
      <c r="N834" s="44">
        <f>SUMIFS(TransfersEntries!$F:$F,TransfersEntries!$B:$B,INDEX(ItemTable!$A:$A,MATCH('Daily Pork Products Stocks'!B834,ItemTable!$B:$B,0)),TransfersEntries!$L:$L,"&gt;="&amp;'Daily Pork Products Stocks'!A834+0.25,TransfersEntries!$L:$L,"&lt;="&amp;'Daily Pork Products Stocks'!A834+1.25,TransfersEntries!$D:$D,"3535")</f>
        <v>0</v>
      </c>
      <c r="O834" s="44">
        <f>SUMIFS(TransfersEntries!$F:$F,TransfersEntries!$B:$B,INDEX(ItemTable!$A:$A,MATCH('Daily Pork Products Stocks'!B834,ItemTable!$B:$B,0)),TransfersEntries!$L:$L,"&gt;="&amp;'Daily Pork Products Stocks'!A834+0.25,TransfersEntries!$L:$L,"&lt;="&amp;'Daily Pork Products Stocks'!A834+1.25,TransfersEntries!$D:$D,"3600")</f>
        <v>0</v>
      </c>
      <c r="P834" s="44">
        <f t="shared" si="220"/>
        <v>0</v>
      </c>
      <c r="Q834" s="44">
        <f t="shared" si="221"/>
        <v>0</v>
      </c>
      <c r="R834" s="148"/>
      <c r="S834" s="148"/>
      <c r="T834" s="44">
        <f t="shared" si="228"/>
        <v>0</v>
      </c>
      <c r="U834" s="44">
        <f t="shared" si="223"/>
        <v>0</v>
      </c>
      <c r="V834" s="44">
        <f t="shared" si="224"/>
        <v>0</v>
      </c>
      <c r="W834" s="51" t="str">
        <f t="shared" si="225"/>
        <v>Inactive</v>
      </c>
      <c r="X834" s="44"/>
    </row>
    <row r="835" spans="1:24" ht="15" hidden="1" customHeight="1" x14ac:dyDescent="0.25">
      <c r="A835" s="42" t="e">
        <v>#VALUE!</v>
      </c>
      <c r="B835" s="45" t="s">
        <v>1247</v>
      </c>
      <c r="C835" s="45" t="s">
        <v>1248</v>
      </c>
      <c r="D835" s="142"/>
      <c r="E835" s="44">
        <f t="shared" si="219"/>
        <v>0</v>
      </c>
      <c r="F835" s="44">
        <f>SUMIFS(ProductionLines!$H:$H,ProductionLines!$C:$C,'Daily Pork Products Stocks'!$B835,ProductionLines!$K:$K,'Daily Pork Products Stocks'!$A835,ProductionLines!$E:$E,"&lt;&gt;Intake")</f>
        <v>0</v>
      </c>
      <c r="G835" s="57"/>
      <c r="H835" s="44">
        <f>SUMIFS(ProductionLines!$H:$H,ProductionLines!$C:$C,'Daily Pork Products Stocks'!$B835,ProductionLines!$K:$K,'Daily Pork Products Stocks'!$A835,ProductionLines!$E:$E,"Intake")</f>
        <v>0</v>
      </c>
      <c r="I835" s="148"/>
      <c r="J835" s="148"/>
      <c r="K835" s="148"/>
      <c r="L835" s="152"/>
      <c r="M835" s="44">
        <f>SUMIFS(TransfersEntries!$F:$F,TransfersEntries!$B:$B,$B835,TransfersEntries!$L:$L,"&gt;="&amp;'Daily Pork Products Stocks'!A835+0.25,TransfersEntries!$L:$L,"&lt;="&amp;'Daily Pork Products Stocks'!A835+1.25,TransfersEntries!$D:$D,"2055")</f>
        <v>0</v>
      </c>
      <c r="N835" s="44">
        <f>SUMIFS(TransfersEntries!$F:$F,TransfersEntries!$B:$B,INDEX(ItemTable!$A:$A,MATCH('Daily Pork Products Stocks'!B835,ItemTable!$B:$B,0)),TransfersEntries!$L:$L,"&gt;="&amp;'Daily Pork Products Stocks'!A835+0.25,TransfersEntries!$L:$L,"&lt;="&amp;'Daily Pork Products Stocks'!A835+1.25,TransfersEntries!$D:$D,"3535")</f>
        <v>0</v>
      </c>
      <c r="O835" s="44">
        <f>SUMIFS(TransfersEntries!$F:$F,TransfersEntries!$B:$B,INDEX(ItemTable!$A:$A,MATCH('Daily Pork Products Stocks'!B835,ItemTable!$B:$B,0)),TransfersEntries!$L:$L,"&gt;="&amp;'Daily Pork Products Stocks'!A835+0.25,TransfersEntries!$L:$L,"&lt;="&amp;'Daily Pork Products Stocks'!A835+1.25,TransfersEntries!$D:$D,"3600")</f>
        <v>0</v>
      </c>
      <c r="P835" s="44">
        <f t="shared" si="220"/>
        <v>0</v>
      </c>
      <c r="Q835" s="44">
        <f t="shared" si="221"/>
        <v>0</v>
      </c>
      <c r="R835" s="148"/>
      <c r="S835" s="148"/>
      <c r="T835" s="44">
        <f t="shared" si="228"/>
        <v>0</v>
      </c>
      <c r="U835" s="44">
        <f t="shared" si="223"/>
        <v>0</v>
      </c>
      <c r="V835" s="44">
        <f t="shared" si="224"/>
        <v>0</v>
      </c>
      <c r="W835" s="51" t="str">
        <f t="shared" si="225"/>
        <v>Inactive</v>
      </c>
      <c r="X835" s="44"/>
    </row>
    <row r="836" spans="1:24" ht="15" hidden="1" customHeight="1" x14ac:dyDescent="0.25">
      <c r="A836" s="42" t="e">
        <v>#VALUE!</v>
      </c>
      <c r="B836" s="45" t="s">
        <v>1249</v>
      </c>
      <c r="C836" s="45" t="s">
        <v>1250</v>
      </c>
      <c r="D836" s="142"/>
      <c r="E836" s="44">
        <f t="shared" si="219"/>
        <v>0</v>
      </c>
      <c r="F836" s="44">
        <f>SUMIFS(ProductionLines!$H:$H,ProductionLines!$C:$C,'Daily Pork Products Stocks'!$B836,ProductionLines!$K:$K,'Daily Pork Products Stocks'!$A836,ProductionLines!$E:$E,"&lt;&gt;Intake")</f>
        <v>0</v>
      </c>
      <c r="G836" s="57"/>
      <c r="H836" s="44">
        <f>SUMIFS(ProductionLines!$H:$H,ProductionLines!$C:$C,'Daily Pork Products Stocks'!$B836,ProductionLines!$K:$K,'Daily Pork Products Stocks'!$A836,ProductionLines!$E:$E,"Intake")</f>
        <v>0</v>
      </c>
      <c r="I836" s="148"/>
      <c r="J836" s="148"/>
      <c r="K836" s="148"/>
      <c r="L836" s="152"/>
      <c r="M836" s="44">
        <f>SUMIFS(TransfersEntries!$F:$F,TransfersEntries!$B:$B,$B836,TransfersEntries!$L:$L,"&gt;="&amp;'Daily Pork Products Stocks'!A836+0.25,TransfersEntries!$L:$L,"&lt;="&amp;'Daily Pork Products Stocks'!A836+1.25,TransfersEntries!$D:$D,"2055")</f>
        <v>0</v>
      </c>
      <c r="N836" s="44">
        <f>SUMIFS(TransfersEntries!$F:$F,TransfersEntries!$B:$B,INDEX(ItemTable!$A:$A,MATCH('Daily Pork Products Stocks'!B836,ItemTable!$B:$B,0)),TransfersEntries!$L:$L,"&gt;="&amp;'Daily Pork Products Stocks'!A836+0.25,TransfersEntries!$L:$L,"&lt;="&amp;'Daily Pork Products Stocks'!A836+1.25,TransfersEntries!$D:$D,"3535")</f>
        <v>0</v>
      </c>
      <c r="O836" s="44">
        <f>SUMIFS(TransfersEntries!$F:$F,TransfersEntries!$B:$B,INDEX(ItemTable!$A:$A,MATCH('Daily Pork Products Stocks'!B836,ItemTable!$B:$B,0)),TransfersEntries!$L:$L,"&gt;="&amp;'Daily Pork Products Stocks'!A836+0.25,TransfersEntries!$L:$L,"&lt;="&amp;'Daily Pork Products Stocks'!A836+1.25,TransfersEntries!$D:$D,"3600")</f>
        <v>0</v>
      </c>
      <c r="P836" s="44">
        <f t="shared" si="220"/>
        <v>0</v>
      </c>
      <c r="Q836" s="44">
        <f t="shared" si="221"/>
        <v>0</v>
      </c>
      <c r="R836" s="148"/>
      <c r="S836" s="148"/>
      <c r="T836" s="44">
        <f t="shared" si="228"/>
        <v>0</v>
      </c>
      <c r="U836" s="44">
        <f t="shared" si="223"/>
        <v>0</v>
      </c>
      <c r="V836" s="44">
        <f t="shared" si="224"/>
        <v>0</v>
      </c>
      <c r="W836" s="51" t="str">
        <f t="shared" si="225"/>
        <v>Inactive</v>
      </c>
      <c r="X836" s="44"/>
    </row>
    <row r="837" spans="1:24" ht="15" hidden="1" customHeight="1" x14ac:dyDescent="0.25">
      <c r="A837" s="42" t="e">
        <v>#VALUE!</v>
      </c>
      <c r="B837" s="45" t="s">
        <v>1251</v>
      </c>
      <c r="C837" s="45" t="s">
        <v>1252</v>
      </c>
      <c r="D837" s="142"/>
      <c r="E837" s="44">
        <f t="shared" si="219"/>
        <v>0</v>
      </c>
      <c r="F837" s="44">
        <f>SUMIFS(ProductionLines!$H:$H,ProductionLines!$C:$C,'Daily Pork Products Stocks'!$B837,ProductionLines!$K:$K,'Daily Pork Products Stocks'!$A837,ProductionLines!$E:$E,"&lt;&gt;Intake")</f>
        <v>0</v>
      </c>
      <c r="G837" s="57"/>
      <c r="H837" s="44">
        <f>SUMIFS(ProductionLines!$H:$H,ProductionLines!$C:$C,'Daily Pork Products Stocks'!$B837,ProductionLines!$K:$K,'Daily Pork Products Stocks'!$A837,ProductionLines!$E:$E,"Intake")</f>
        <v>0</v>
      </c>
      <c r="I837" s="148"/>
      <c r="J837" s="148"/>
      <c r="K837" s="148"/>
      <c r="L837" s="152"/>
      <c r="M837" s="44">
        <f>SUMIFS(TransfersEntries!$F:$F,TransfersEntries!$B:$B,$B837,TransfersEntries!$L:$L,"&gt;="&amp;'Daily Pork Products Stocks'!A837+0.25,TransfersEntries!$L:$L,"&lt;="&amp;'Daily Pork Products Stocks'!A837+1.25,TransfersEntries!$D:$D,"2055")</f>
        <v>0</v>
      </c>
      <c r="N837" s="44">
        <f>SUMIFS(TransfersEntries!$F:$F,TransfersEntries!$B:$B,INDEX(ItemTable!$A:$A,MATCH('Daily Pork Products Stocks'!B837,ItemTable!$B:$B,0)),TransfersEntries!$L:$L,"&gt;="&amp;'Daily Pork Products Stocks'!A837+0.25,TransfersEntries!$L:$L,"&lt;="&amp;'Daily Pork Products Stocks'!A837+1.25,TransfersEntries!$D:$D,"3535")</f>
        <v>0</v>
      </c>
      <c r="O837" s="44">
        <f>SUMIFS(TransfersEntries!$F:$F,TransfersEntries!$B:$B,INDEX(ItemTable!$A:$A,MATCH('Daily Pork Products Stocks'!B837,ItemTable!$B:$B,0)),TransfersEntries!$L:$L,"&gt;="&amp;'Daily Pork Products Stocks'!A837+0.25,TransfersEntries!$L:$L,"&lt;="&amp;'Daily Pork Products Stocks'!A837+1.25,TransfersEntries!$D:$D,"3600")</f>
        <v>0</v>
      </c>
      <c r="P837" s="44">
        <f t="shared" si="220"/>
        <v>0</v>
      </c>
      <c r="Q837" s="44">
        <f t="shared" si="221"/>
        <v>0</v>
      </c>
      <c r="R837" s="148"/>
      <c r="S837" s="148"/>
      <c r="T837" s="44">
        <f t="shared" si="228"/>
        <v>0</v>
      </c>
      <c r="U837" s="44">
        <f t="shared" si="223"/>
        <v>0</v>
      </c>
      <c r="V837" s="44">
        <f t="shared" si="224"/>
        <v>0</v>
      </c>
      <c r="W837" s="51" t="str">
        <f t="shared" si="225"/>
        <v>Inactive</v>
      </c>
      <c r="X837" s="44"/>
    </row>
    <row r="838" spans="1:24" ht="15" hidden="1" customHeight="1" x14ac:dyDescent="0.25">
      <c r="A838" s="42" t="e">
        <v>#VALUE!</v>
      </c>
      <c r="B838" s="45" t="s">
        <v>1253</v>
      </c>
      <c r="C838" s="45" t="s">
        <v>1254</v>
      </c>
      <c r="D838" s="142"/>
      <c r="E838" s="44">
        <f t="shared" si="219"/>
        <v>0</v>
      </c>
      <c r="F838" s="44">
        <f>SUMIFS(ProductionLines!$H:$H,ProductionLines!$C:$C,'Daily Pork Products Stocks'!$B838,ProductionLines!$K:$K,'Daily Pork Products Stocks'!$A838,ProductionLines!$E:$E,"&lt;&gt;Intake")</f>
        <v>0</v>
      </c>
      <c r="G838" s="57"/>
      <c r="H838" s="44">
        <f>SUMIFS(ProductionLines!$H:$H,ProductionLines!$C:$C,'Daily Pork Products Stocks'!$B838,ProductionLines!$K:$K,'Daily Pork Products Stocks'!$A838,ProductionLines!$E:$E,"Intake")</f>
        <v>0</v>
      </c>
      <c r="I838" s="148"/>
      <c r="J838" s="148"/>
      <c r="K838" s="148"/>
      <c r="L838" s="152"/>
      <c r="M838" s="44">
        <f>SUMIFS(TransfersEntries!$F:$F,TransfersEntries!$B:$B,$B838,TransfersEntries!$L:$L,"&gt;="&amp;'Daily Pork Products Stocks'!A838+0.25,TransfersEntries!$L:$L,"&lt;="&amp;'Daily Pork Products Stocks'!A838+1.25,TransfersEntries!$D:$D,"2055")</f>
        <v>0</v>
      </c>
      <c r="N838" s="44">
        <f>SUMIFS(TransfersEntries!$F:$F,TransfersEntries!$B:$B,INDEX(ItemTable!$A:$A,MATCH('Daily Pork Products Stocks'!B838,ItemTable!$B:$B,0)),TransfersEntries!$L:$L,"&gt;="&amp;'Daily Pork Products Stocks'!A838+0.25,TransfersEntries!$L:$L,"&lt;="&amp;'Daily Pork Products Stocks'!A838+1.25,TransfersEntries!$D:$D,"3535")</f>
        <v>0</v>
      </c>
      <c r="O838" s="44">
        <f>SUMIFS(TransfersEntries!$F:$F,TransfersEntries!$B:$B,INDEX(ItemTable!$A:$A,MATCH('Daily Pork Products Stocks'!B838,ItemTable!$B:$B,0)),TransfersEntries!$L:$L,"&gt;="&amp;'Daily Pork Products Stocks'!A838+0.25,TransfersEntries!$L:$L,"&lt;="&amp;'Daily Pork Products Stocks'!A838+1.25,TransfersEntries!$D:$D,"3600")</f>
        <v>0</v>
      </c>
      <c r="P838" s="44">
        <f t="shared" si="220"/>
        <v>0</v>
      </c>
      <c r="Q838" s="44">
        <f t="shared" si="221"/>
        <v>0</v>
      </c>
      <c r="R838" s="148"/>
      <c r="S838" s="148"/>
      <c r="T838" s="44">
        <f t="shared" si="228"/>
        <v>0</v>
      </c>
      <c r="U838" s="44">
        <f t="shared" si="223"/>
        <v>0</v>
      </c>
      <c r="V838" s="44">
        <f t="shared" si="224"/>
        <v>0</v>
      </c>
      <c r="W838" s="51" t="str">
        <f t="shared" si="225"/>
        <v>Inactive</v>
      </c>
      <c r="X838" s="44"/>
    </row>
    <row r="839" spans="1:24" ht="15" hidden="1" customHeight="1" x14ac:dyDescent="0.25">
      <c r="A839" s="42" t="e">
        <v>#VALUE!</v>
      </c>
      <c r="B839" s="45" t="s">
        <v>1255</v>
      </c>
      <c r="C839" s="45" t="s">
        <v>1256</v>
      </c>
      <c r="D839" s="142"/>
      <c r="E839" s="44">
        <f t="shared" si="219"/>
        <v>0</v>
      </c>
      <c r="F839" s="44">
        <f>SUMIFS(ProductionLines!$H:$H,ProductionLines!$C:$C,'Daily Pork Products Stocks'!$B839,ProductionLines!$K:$K,'Daily Pork Products Stocks'!$A839,ProductionLines!$E:$E,"&lt;&gt;Intake")</f>
        <v>0</v>
      </c>
      <c r="G839" s="57"/>
      <c r="H839" s="44">
        <f>SUMIFS(ProductionLines!$H:$H,ProductionLines!$C:$C,'Daily Pork Products Stocks'!$B839,ProductionLines!$K:$K,'Daily Pork Products Stocks'!$A839,ProductionLines!$E:$E,"Intake")</f>
        <v>0</v>
      </c>
      <c r="I839" s="148"/>
      <c r="J839" s="148"/>
      <c r="K839" s="148"/>
      <c r="L839" s="152"/>
      <c r="M839" s="44">
        <f>SUMIFS(TransfersEntries!$F:$F,TransfersEntries!$B:$B,$B839,TransfersEntries!$L:$L,"&gt;="&amp;'Daily Pork Products Stocks'!A839+0.25,TransfersEntries!$L:$L,"&lt;="&amp;'Daily Pork Products Stocks'!A839+1.25,TransfersEntries!$D:$D,"2055")</f>
        <v>0</v>
      </c>
      <c r="N839" s="44">
        <f>SUMIFS(TransfersEntries!$F:$F,TransfersEntries!$B:$B,INDEX(ItemTable!$A:$A,MATCH('Daily Pork Products Stocks'!B839,ItemTable!$B:$B,0)),TransfersEntries!$L:$L,"&gt;="&amp;'Daily Pork Products Stocks'!A839+0.25,TransfersEntries!$L:$L,"&lt;="&amp;'Daily Pork Products Stocks'!A839+1.25,TransfersEntries!$D:$D,"3535")</f>
        <v>0</v>
      </c>
      <c r="O839" s="44">
        <f>SUMIFS(TransfersEntries!$F:$F,TransfersEntries!$B:$B,INDEX(ItemTable!$A:$A,MATCH('Daily Pork Products Stocks'!B839,ItemTable!$B:$B,0)),TransfersEntries!$L:$L,"&gt;="&amp;'Daily Pork Products Stocks'!A839+0.25,TransfersEntries!$L:$L,"&lt;="&amp;'Daily Pork Products Stocks'!A839+1.25,TransfersEntries!$D:$D,"3600")</f>
        <v>0</v>
      </c>
      <c r="P839" s="44">
        <f t="shared" si="220"/>
        <v>0</v>
      </c>
      <c r="Q839" s="44">
        <f t="shared" si="221"/>
        <v>0</v>
      </c>
      <c r="R839" s="148"/>
      <c r="S839" s="148"/>
      <c r="T839" s="44">
        <f t="shared" si="228"/>
        <v>0</v>
      </c>
      <c r="U839" s="44">
        <f t="shared" si="223"/>
        <v>0</v>
      </c>
      <c r="V839" s="44">
        <f t="shared" si="224"/>
        <v>0</v>
      </c>
      <c r="W839" s="51" t="str">
        <f t="shared" si="225"/>
        <v>Inactive</v>
      </c>
      <c r="X839" s="44"/>
    </row>
    <row r="840" spans="1:24" ht="15" hidden="1" customHeight="1" x14ac:dyDescent="0.25">
      <c r="A840" s="42" t="e">
        <v>#VALUE!</v>
      </c>
      <c r="B840" s="45" t="s">
        <v>1257</v>
      </c>
      <c r="C840" s="45" t="s">
        <v>1258</v>
      </c>
      <c r="D840" s="142"/>
      <c r="E840" s="44">
        <f t="shared" si="219"/>
        <v>0</v>
      </c>
      <c r="F840" s="44">
        <f>SUMIFS(ProductionLines!$H:$H,ProductionLines!$C:$C,'Daily Pork Products Stocks'!$B840,ProductionLines!$K:$K,'Daily Pork Products Stocks'!$A840,ProductionLines!$E:$E,"&lt;&gt;Intake")</f>
        <v>0</v>
      </c>
      <c r="G840" s="57"/>
      <c r="H840" s="44">
        <f>SUMIFS(ProductionLines!$H:$H,ProductionLines!$C:$C,'Daily Pork Products Stocks'!$B840,ProductionLines!$K:$K,'Daily Pork Products Stocks'!$A840,ProductionLines!$E:$E,"Intake")</f>
        <v>0</v>
      </c>
      <c r="I840" s="148"/>
      <c r="J840" s="148"/>
      <c r="K840" s="148"/>
      <c r="L840" s="152"/>
      <c r="M840" s="44">
        <f>SUMIFS(TransfersEntries!$F:$F,TransfersEntries!$B:$B,$B840,TransfersEntries!$L:$L,"&gt;="&amp;'Daily Pork Products Stocks'!A840+0.25,TransfersEntries!$L:$L,"&lt;="&amp;'Daily Pork Products Stocks'!A840+1.25,TransfersEntries!$D:$D,"2055")</f>
        <v>0</v>
      </c>
      <c r="N840" s="44">
        <f>SUMIFS(TransfersEntries!$F:$F,TransfersEntries!$B:$B,INDEX(ItemTable!$A:$A,MATCH('Daily Pork Products Stocks'!B840,ItemTable!$B:$B,0)),TransfersEntries!$L:$L,"&gt;="&amp;'Daily Pork Products Stocks'!A840+0.25,TransfersEntries!$L:$L,"&lt;="&amp;'Daily Pork Products Stocks'!A840+1.25,TransfersEntries!$D:$D,"3535")</f>
        <v>0</v>
      </c>
      <c r="O840" s="44">
        <f>SUMIFS(TransfersEntries!$F:$F,TransfersEntries!$B:$B,INDEX(ItemTable!$A:$A,MATCH('Daily Pork Products Stocks'!B840,ItemTable!$B:$B,0)),TransfersEntries!$L:$L,"&gt;="&amp;'Daily Pork Products Stocks'!A840+0.25,TransfersEntries!$L:$L,"&lt;="&amp;'Daily Pork Products Stocks'!A840+1.25,TransfersEntries!$D:$D,"3600")</f>
        <v>0</v>
      </c>
      <c r="P840" s="44">
        <f t="shared" si="220"/>
        <v>0</v>
      </c>
      <c r="Q840" s="44">
        <f t="shared" si="221"/>
        <v>0</v>
      </c>
      <c r="R840" s="148"/>
      <c r="S840" s="148"/>
      <c r="T840" s="44">
        <f t="shared" si="228"/>
        <v>0</v>
      </c>
      <c r="U840" s="44">
        <f t="shared" si="223"/>
        <v>0</v>
      </c>
      <c r="V840" s="44">
        <f t="shared" si="224"/>
        <v>0</v>
      </c>
      <c r="W840" s="51" t="str">
        <f t="shared" si="225"/>
        <v>Inactive</v>
      </c>
      <c r="X840" s="44"/>
    </row>
    <row r="841" spans="1:24" ht="15" hidden="1" customHeight="1" x14ac:dyDescent="0.25">
      <c r="A841" s="42" t="e">
        <v>#VALUE!</v>
      </c>
      <c r="B841" s="45" t="s">
        <v>174</v>
      </c>
      <c r="C841" s="45" t="s">
        <v>1259</v>
      </c>
      <c r="D841" s="142"/>
      <c r="E841" s="44">
        <f t="shared" si="219"/>
        <v>0</v>
      </c>
      <c r="F841" s="44">
        <f>SUMIFS(ProductionLines!$H:$H,ProductionLines!$C:$C,'Daily Pork Products Stocks'!$B841,ProductionLines!$K:$K,'Daily Pork Products Stocks'!$A841,ProductionLines!$E:$E,"&lt;&gt;Intake")</f>
        <v>0</v>
      </c>
      <c r="G841" s="57"/>
      <c r="H841" s="44">
        <f>SUMIFS(ProductionLines!$H:$H,ProductionLines!$C:$C,'Daily Pork Products Stocks'!$B841,ProductionLines!$K:$K,'Daily Pork Products Stocks'!$A841,ProductionLines!$E:$E,"Intake")</f>
        <v>0</v>
      </c>
      <c r="I841" s="148"/>
      <c r="J841" s="148"/>
      <c r="K841" s="148"/>
      <c r="L841" s="152"/>
      <c r="M841" s="44">
        <f>SUMIFS(TransfersEntries!$F:$F,TransfersEntries!$B:$B,$B841,TransfersEntries!$L:$L,"&gt;="&amp;'Daily Pork Products Stocks'!A841+0.25,TransfersEntries!$L:$L,"&lt;="&amp;'Daily Pork Products Stocks'!A841+1.25,TransfersEntries!$D:$D,"2055")</f>
        <v>0</v>
      </c>
      <c r="N841" s="44">
        <f>SUMIFS(TransfersEntries!$F:$F,TransfersEntries!$B:$B,INDEX(ItemTable!$A:$A,MATCH('Daily Pork Products Stocks'!B841,ItemTable!$B:$B,0)),TransfersEntries!$L:$L,"&gt;="&amp;'Daily Pork Products Stocks'!A841+0.25,TransfersEntries!$L:$L,"&lt;="&amp;'Daily Pork Products Stocks'!A841+1.25,TransfersEntries!$D:$D,"3535")</f>
        <v>0</v>
      </c>
      <c r="O841" s="44">
        <f>SUMIFS(TransfersEntries!$F:$F,TransfersEntries!$B:$B,INDEX(ItemTable!$A:$A,MATCH('Daily Pork Products Stocks'!B841,ItemTable!$B:$B,0)),TransfersEntries!$L:$L,"&gt;="&amp;'Daily Pork Products Stocks'!A841+0.25,TransfersEntries!$L:$L,"&lt;="&amp;'Daily Pork Products Stocks'!A841+1.25,TransfersEntries!$D:$D,"3600")</f>
        <v>0</v>
      </c>
      <c r="P841" s="44">
        <f t="shared" si="220"/>
        <v>0</v>
      </c>
      <c r="Q841" s="44">
        <f t="shared" si="221"/>
        <v>0</v>
      </c>
      <c r="R841" s="148"/>
      <c r="S841" s="148"/>
      <c r="T841" s="44">
        <f t="shared" si="228"/>
        <v>0</v>
      </c>
      <c r="U841" s="44">
        <f t="shared" si="223"/>
        <v>0</v>
      </c>
      <c r="V841" s="44">
        <f t="shared" si="224"/>
        <v>0</v>
      </c>
      <c r="W841" s="51" t="str">
        <f t="shared" si="225"/>
        <v>Inactive</v>
      </c>
      <c r="X841" s="44"/>
    </row>
    <row r="842" spans="1:24" ht="15" hidden="1" customHeight="1" x14ac:dyDescent="0.25">
      <c r="A842" s="42" t="e">
        <v>#VALUE!</v>
      </c>
      <c r="B842" s="45" t="s">
        <v>1260</v>
      </c>
      <c r="C842" s="45" t="s">
        <v>1261</v>
      </c>
      <c r="D842" s="142"/>
      <c r="E842" s="44">
        <f t="shared" si="219"/>
        <v>0</v>
      </c>
      <c r="F842" s="44">
        <f>SUMIFS(ProductionLines!$H:$H,ProductionLines!$C:$C,'Daily Pork Products Stocks'!$B842,ProductionLines!$K:$K,'Daily Pork Products Stocks'!$A842,ProductionLines!$E:$E,"&lt;&gt;Intake")</f>
        <v>0</v>
      </c>
      <c r="G842" s="57"/>
      <c r="H842" s="44">
        <f>SUMIFS(ProductionLines!$H:$H,ProductionLines!$C:$C,'Daily Pork Products Stocks'!$B842,ProductionLines!$K:$K,'Daily Pork Products Stocks'!$A842,ProductionLines!$E:$E,"Intake")</f>
        <v>0</v>
      </c>
      <c r="I842" s="148"/>
      <c r="J842" s="148"/>
      <c r="K842" s="148"/>
      <c r="L842" s="152"/>
      <c r="M842" s="44">
        <f>SUMIFS(TransfersEntries!$F:$F,TransfersEntries!$B:$B,$B842,TransfersEntries!$L:$L,"&gt;="&amp;'Daily Pork Products Stocks'!A842+0.25,TransfersEntries!$L:$L,"&lt;="&amp;'Daily Pork Products Stocks'!A842+1.25,TransfersEntries!$D:$D,"2055")</f>
        <v>0</v>
      </c>
      <c r="N842" s="44">
        <f>SUMIFS(TransfersEntries!$F:$F,TransfersEntries!$B:$B,INDEX(ItemTable!$A:$A,MATCH('Daily Pork Products Stocks'!B842,ItemTable!$B:$B,0)),TransfersEntries!$L:$L,"&gt;="&amp;'Daily Pork Products Stocks'!A842+0.25,TransfersEntries!$L:$L,"&lt;="&amp;'Daily Pork Products Stocks'!A842+1.25,TransfersEntries!$D:$D,"3535")</f>
        <v>0</v>
      </c>
      <c r="O842" s="44">
        <f>SUMIFS(TransfersEntries!$F:$F,TransfersEntries!$B:$B,INDEX(ItemTable!$A:$A,MATCH('Daily Pork Products Stocks'!B842,ItemTable!$B:$B,0)),TransfersEntries!$L:$L,"&gt;="&amp;'Daily Pork Products Stocks'!A842+0.25,TransfersEntries!$L:$L,"&lt;="&amp;'Daily Pork Products Stocks'!A842+1.25,TransfersEntries!$D:$D,"3600")</f>
        <v>0</v>
      </c>
      <c r="P842" s="44">
        <f t="shared" si="220"/>
        <v>0</v>
      </c>
      <c r="Q842" s="44">
        <f t="shared" si="221"/>
        <v>0</v>
      </c>
      <c r="R842" s="148"/>
      <c r="S842" s="148"/>
      <c r="T842" s="44">
        <f t="shared" si="228"/>
        <v>0</v>
      </c>
      <c r="U842" s="44">
        <f t="shared" si="223"/>
        <v>0</v>
      </c>
      <c r="V842" s="44">
        <f t="shared" si="224"/>
        <v>0</v>
      </c>
      <c r="W842" s="51" t="str">
        <f t="shared" si="225"/>
        <v>Inactive</v>
      </c>
      <c r="X842" s="44"/>
    </row>
    <row r="843" spans="1:24" ht="15" hidden="1" customHeight="1" x14ac:dyDescent="0.25">
      <c r="A843" s="42" t="e">
        <v>#VALUE!</v>
      </c>
      <c r="B843" s="45" t="s">
        <v>1262</v>
      </c>
      <c r="C843" s="45" t="s">
        <v>1263</v>
      </c>
      <c r="D843" s="142"/>
      <c r="E843" s="44">
        <f t="shared" si="219"/>
        <v>0</v>
      </c>
      <c r="F843" s="44">
        <f>SUMIFS(ProductionLines!$H:$H,ProductionLines!$C:$C,'Daily Pork Products Stocks'!$B843,ProductionLines!$K:$K,'Daily Pork Products Stocks'!$A843,ProductionLines!$E:$E,"&lt;&gt;Intake")</f>
        <v>0</v>
      </c>
      <c r="G843" s="57"/>
      <c r="H843" s="44">
        <f>SUMIFS(ProductionLines!$H:$H,ProductionLines!$C:$C,'Daily Pork Products Stocks'!$B843,ProductionLines!$K:$K,'Daily Pork Products Stocks'!$A843,ProductionLines!$E:$E,"Intake")</f>
        <v>0</v>
      </c>
      <c r="I843" s="148"/>
      <c r="J843" s="148"/>
      <c r="K843" s="148"/>
      <c r="L843" s="152"/>
      <c r="M843" s="44">
        <f>SUMIFS(TransfersEntries!$F:$F,TransfersEntries!$B:$B,$B843,TransfersEntries!$L:$L,"&gt;="&amp;'Daily Pork Products Stocks'!A843+0.25,TransfersEntries!$L:$L,"&lt;="&amp;'Daily Pork Products Stocks'!A843+1.25,TransfersEntries!$D:$D,"2055")</f>
        <v>0</v>
      </c>
      <c r="N843" s="44">
        <f>SUMIFS(TransfersEntries!$F:$F,TransfersEntries!$B:$B,INDEX(ItemTable!$A:$A,MATCH('Daily Pork Products Stocks'!B843,ItemTable!$B:$B,0)),TransfersEntries!$L:$L,"&gt;="&amp;'Daily Pork Products Stocks'!A843+0.25,TransfersEntries!$L:$L,"&lt;="&amp;'Daily Pork Products Stocks'!A843+1.25,TransfersEntries!$D:$D,"3535")</f>
        <v>0</v>
      </c>
      <c r="O843" s="44">
        <f>SUMIFS(TransfersEntries!$F:$F,TransfersEntries!$B:$B,INDEX(ItemTable!$A:$A,MATCH('Daily Pork Products Stocks'!B843,ItemTable!$B:$B,0)),TransfersEntries!$L:$L,"&gt;="&amp;'Daily Pork Products Stocks'!A843+0.25,TransfersEntries!$L:$L,"&lt;="&amp;'Daily Pork Products Stocks'!A843+1.25,TransfersEntries!$D:$D,"3600")</f>
        <v>0</v>
      </c>
      <c r="P843" s="44">
        <f t="shared" si="220"/>
        <v>0</v>
      </c>
      <c r="Q843" s="44">
        <f t="shared" si="221"/>
        <v>0</v>
      </c>
      <c r="R843" s="148"/>
      <c r="S843" s="148"/>
      <c r="T843" s="44">
        <f t="shared" si="228"/>
        <v>0</v>
      </c>
      <c r="U843" s="44">
        <f t="shared" si="223"/>
        <v>0</v>
      </c>
      <c r="V843" s="44">
        <f t="shared" si="224"/>
        <v>0</v>
      </c>
      <c r="W843" s="51" t="str">
        <f t="shared" si="225"/>
        <v>Inactive</v>
      </c>
      <c r="X843" s="44"/>
    </row>
    <row r="844" spans="1:24" ht="15" hidden="1" customHeight="1" x14ac:dyDescent="0.25">
      <c r="A844" s="128" t="e">
        <v>#VALUE!</v>
      </c>
      <c r="B844" s="129"/>
      <c r="C844" s="130" t="s">
        <v>1540</v>
      </c>
      <c r="D844" s="141">
        <v>1E-3</v>
      </c>
      <c r="E844" s="134">
        <f t="shared" si="219"/>
        <v>1E-3</v>
      </c>
      <c r="F844" s="134">
        <f>SUMIFS(ProductionLines!$H:$H,ProductionLines!$C:$C,'Daily Pork Products Stocks'!$B844,ProductionLines!$K:$K,'Daily Pork Products Stocks'!$A844,ProductionLines!$E:$E,"&lt;&gt;Intake")</f>
        <v>0</v>
      </c>
      <c r="G844" s="135"/>
      <c r="H844" s="134">
        <f>SUMIFS(ProductionLines!$H:$H,ProductionLines!$C:$C,'Daily Pork Products Stocks'!$B844,ProductionLines!$K:$K,'Daily Pork Products Stocks'!$A844,ProductionLines!$E:$E,"Intake")</f>
        <v>0</v>
      </c>
      <c r="I844" s="149"/>
      <c r="J844" s="149"/>
      <c r="K844" s="149"/>
      <c r="L844" s="153"/>
      <c r="M844" s="134">
        <f>SUMIFS(TransfersEntries!$F:$F,TransfersEntries!$B:$B,$B844,TransfersEntries!$L:$L,"&gt;="&amp;'Daily Pork Products Stocks'!A844+0.25,TransfersEntries!$L:$L,"&lt;="&amp;'Daily Pork Products Stocks'!A844+1.25,TransfersEntries!$D:$D,"2055")</f>
        <v>0</v>
      </c>
      <c r="N844" s="134">
        <f>SUMIFS(TransfersEntries!$F:$F,TransfersEntries!$B:$B,INDEX(ItemTable!$A:$A,MATCH('Daily Pork Products Stocks'!B844,ItemTable!$B:$B,0)),TransfersEntries!$L:$L,"&gt;="&amp;'Daily Pork Products Stocks'!A844+0.25,TransfersEntries!$L:$L,"&lt;="&amp;'Daily Pork Products Stocks'!A844+1.25,TransfersEntries!$D:$D,"3535")</f>
        <v>0</v>
      </c>
      <c r="O844" s="134">
        <f>SUMIFS(TransfersEntries!$F:$F,TransfersEntries!$B:$B,INDEX(ItemTable!$A:$A,MATCH('Daily Pork Products Stocks'!B844,ItemTable!$B:$B,0)),TransfersEntries!$L:$L,"&gt;="&amp;'Daily Pork Products Stocks'!A844+0.25,TransfersEntries!$L:$L,"&lt;="&amp;'Daily Pork Products Stocks'!A844+1.25,TransfersEntries!$D:$D,"3600")</f>
        <v>0</v>
      </c>
      <c r="P844" s="134">
        <f t="shared" si="220"/>
        <v>1E-3</v>
      </c>
      <c r="Q844" s="134">
        <f t="shared" si="221"/>
        <v>1E-3</v>
      </c>
      <c r="R844" s="149"/>
      <c r="S844" s="149"/>
      <c r="T844" s="134">
        <f>R844+S844+D844</f>
        <v>1E-3</v>
      </c>
      <c r="U844" s="134">
        <f t="shared" si="223"/>
        <v>0</v>
      </c>
      <c r="V844" s="134">
        <f t="shared" si="224"/>
        <v>0</v>
      </c>
      <c r="W844" s="51" t="str">
        <f t="shared" si="225"/>
        <v>Active</v>
      </c>
      <c r="X844" s="134"/>
    </row>
    <row r="845" spans="1:24" ht="15" hidden="1" customHeight="1" x14ac:dyDescent="0.25">
      <c r="A845" s="42" t="e">
        <v>#VALUE!</v>
      </c>
      <c r="B845" s="47" t="s">
        <v>1265</v>
      </c>
      <c r="C845" s="47" t="s">
        <v>1266</v>
      </c>
      <c r="D845" s="142"/>
      <c r="E845" s="44">
        <f t="shared" si="219"/>
        <v>0</v>
      </c>
      <c r="F845" s="44">
        <f>SUMIFS(ProductionLines!$H:$H,ProductionLines!$C:$C,'Daily Pork Products Stocks'!$B845,ProductionLines!$K:$K,'Daily Pork Products Stocks'!$A845,ProductionLines!$E:$E,"&lt;&gt;Intake")</f>
        <v>0</v>
      </c>
      <c r="G845" s="57"/>
      <c r="H845" s="44">
        <f>SUMIFS(ProductionLines!$H:$H,ProductionLines!$C:$C,'Daily Pork Products Stocks'!$B845,ProductionLines!$K:$K,'Daily Pork Products Stocks'!$A845,ProductionLines!$E:$E,"Intake")</f>
        <v>0</v>
      </c>
      <c r="I845" s="148"/>
      <c r="J845" s="148"/>
      <c r="K845" s="148"/>
      <c r="L845" s="152"/>
      <c r="M845" s="44">
        <f>SUMIFS(TransfersEntries!$F:$F,TransfersEntries!$B:$B,$B845,TransfersEntries!$L:$L,"&gt;="&amp;'Daily Pork Products Stocks'!A845+0.25,TransfersEntries!$L:$L,"&lt;="&amp;'Daily Pork Products Stocks'!A845+1.25,TransfersEntries!$D:$D,"2055")</f>
        <v>0</v>
      </c>
      <c r="N845" s="44">
        <f>SUMIFS(TransfersEntries!$F:$F,TransfersEntries!$B:$B,INDEX(ItemTable!$A:$A,MATCH('Daily Pork Products Stocks'!B845,ItemTable!$B:$B,0)),TransfersEntries!$L:$L,"&gt;="&amp;'Daily Pork Products Stocks'!A845+0.25,TransfersEntries!$L:$L,"&lt;="&amp;'Daily Pork Products Stocks'!A845+1.25,TransfersEntries!$D:$D,"3535")</f>
        <v>0</v>
      </c>
      <c r="O845" s="44">
        <f>SUMIFS(TransfersEntries!$F:$F,TransfersEntries!$B:$B,INDEX(ItemTable!$A:$A,MATCH('Daily Pork Products Stocks'!B845,ItemTable!$B:$B,0)),TransfersEntries!$L:$L,"&gt;="&amp;'Daily Pork Products Stocks'!A845+0.25,TransfersEntries!$L:$L,"&lt;="&amp;'Daily Pork Products Stocks'!A845+1.25,TransfersEntries!$D:$D,"3600")</f>
        <v>0</v>
      </c>
      <c r="P845" s="44">
        <f t="shared" si="220"/>
        <v>0</v>
      </c>
      <c r="Q845" s="44">
        <f t="shared" si="221"/>
        <v>0</v>
      </c>
      <c r="R845" s="148"/>
      <c r="S845" s="148"/>
      <c r="T845" s="44">
        <f t="shared" ref="T845:T889" si="229">R845+S845</f>
        <v>0</v>
      </c>
      <c r="U845" s="44">
        <f t="shared" si="223"/>
        <v>0</v>
      </c>
      <c r="V845" s="44">
        <f t="shared" si="224"/>
        <v>0</v>
      </c>
      <c r="W845" s="51" t="str">
        <f t="shared" si="225"/>
        <v>Inactive</v>
      </c>
      <c r="X845" s="44"/>
    </row>
    <row r="846" spans="1:24" ht="15" hidden="1" customHeight="1" x14ac:dyDescent="0.25">
      <c r="A846" s="42" t="e">
        <v>#VALUE!</v>
      </c>
      <c r="B846" s="47" t="s">
        <v>1267</v>
      </c>
      <c r="C846" s="47" t="s">
        <v>1268</v>
      </c>
      <c r="D846" s="142"/>
      <c r="E846" s="44">
        <f t="shared" si="219"/>
        <v>0</v>
      </c>
      <c r="F846" s="44">
        <f>SUMIFS(ProductionLines!$H:$H,ProductionLines!$C:$C,'Daily Pork Products Stocks'!$B846,ProductionLines!$K:$K,'Daily Pork Products Stocks'!$A846,ProductionLines!$E:$E,"&lt;&gt;Intake")</f>
        <v>0</v>
      </c>
      <c r="G846" s="57"/>
      <c r="H846" s="44">
        <f>SUMIFS(ProductionLines!$H:$H,ProductionLines!$C:$C,'Daily Pork Products Stocks'!$B846,ProductionLines!$K:$K,'Daily Pork Products Stocks'!$A846,ProductionLines!$E:$E,"Intake")</f>
        <v>0</v>
      </c>
      <c r="I846" s="148"/>
      <c r="J846" s="148"/>
      <c r="K846" s="148"/>
      <c r="L846" s="152"/>
      <c r="M846" s="44">
        <f>SUMIFS(TransfersEntries!$F:$F,TransfersEntries!$B:$B,$B846,TransfersEntries!$L:$L,"&gt;="&amp;'Daily Pork Products Stocks'!A846+0.25,TransfersEntries!$L:$L,"&lt;="&amp;'Daily Pork Products Stocks'!A846+1.25,TransfersEntries!$D:$D,"2055")</f>
        <v>0</v>
      </c>
      <c r="N846" s="44">
        <f>SUMIFS(TransfersEntries!$F:$F,TransfersEntries!$B:$B,INDEX(ItemTable!$A:$A,MATCH('Daily Pork Products Stocks'!B846,ItemTable!$B:$B,0)),TransfersEntries!$L:$L,"&gt;="&amp;'Daily Pork Products Stocks'!A846+0.25,TransfersEntries!$L:$L,"&lt;="&amp;'Daily Pork Products Stocks'!A846+1.25,TransfersEntries!$D:$D,"3535")</f>
        <v>0</v>
      </c>
      <c r="O846" s="44">
        <f>SUMIFS(TransfersEntries!$F:$F,TransfersEntries!$B:$B,INDEX(ItemTable!$A:$A,MATCH('Daily Pork Products Stocks'!B846,ItemTable!$B:$B,0)),TransfersEntries!$L:$L,"&gt;="&amp;'Daily Pork Products Stocks'!A846+0.25,TransfersEntries!$L:$L,"&lt;="&amp;'Daily Pork Products Stocks'!A846+1.25,TransfersEntries!$D:$D,"3600")</f>
        <v>0</v>
      </c>
      <c r="P846" s="44">
        <f t="shared" si="220"/>
        <v>0</v>
      </c>
      <c r="Q846" s="44">
        <f t="shared" si="221"/>
        <v>0</v>
      </c>
      <c r="R846" s="148"/>
      <c r="S846" s="148"/>
      <c r="T846" s="44">
        <f t="shared" si="229"/>
        <v>0</v>
      </c>
      <c r="U846" s="44">
        <f t="shared" si="223"/>
        <v>0</v>
      </c>
      <c r="V846" s="44">
        <f t="shared" si="224"/>
        <v>0</v>
      </c>
      <c r="W846" s="51" t="str">
        <f t="shared" si="225"/>
        <v>Inactive</v>
      </c>
      <c r="X846" s="44"/>
    </row>
    <row r="847" spans="1:24" ht="15" hidden="1" customHeight="1" x14ac:dyDescent="0.25">
      <c r="A847" s="42" t="e">
        <v>#VALUE!</v>
      </c>
      <c r="B847" s="45" t="s">
        <v>1269</v>
      </c>
      <c r="C847" s="45" t="s">
        <v>1270</v>
      </c>
      <c r="D847" s="142"/>
      <c r="E847" s="44">
        <f t="shared" si="219"/>
        <v>0</v>
      </c>
      <c r="F847" s="44">
        <f>SUMIFS(ProductionLines!$H:$H,ProductionLines!$C:$C,'Daily Pork Products Stocks'!$B847,ProductionLines!$K:$K,'Daily Pork Products Stocks'!$A847,ProductionLines!$E:$E,"&lt;&gt;Intake")</f>
        <v>0</v>
      </c>
      <c r="G847" s="57"/>
      <c r="H847" s="44">
        <f>SUMIFS(ProductionLines!$H:$H,ProductionLines!$C:$C,'Daily Pork Products Stocks'!$B847,ProductionLines!$K:$K,'Daily Pork Products Stocks'!$A847,ProductionLines!$E:$E,"Intake")</f>
        <v>0</v>
      </c>
      <c r="I847" s="148"/>
      <c r="J847" s="148"/>
      <c r="K847" s="148"/>
      <c r="L847" s="152"/>
      <c r="M847" s="44">
        <f>SUMIFS(TransfersEntries!$F:$F,TransfersEntries!$B:$B,$B847,TransfersEntries!$L:$L,"&gt;="&amp;'Daily Pork Products Stocks'!A847+0.25,TransfersEntries!$L:$L,"&lt;="&amp;'Daily Pork Products Stocks'!A847+1.25,TransfersEntries!$D:$D,"2055")</f>
        <v>0</v>
      </c>
      <c r="N847" s="44">
        <f>SUMIFS(TransfersEntries!$F:$F,TransfersEntries!$B:$B,INDEX(ItemTable!$A:$A,MATCH('Daily Pork Products Stocks'!B847,ItemTable!$B:$B,0)),TransfersEntries!$L:$L,"&gt;="&amp;'Daily Pork Products Stocks'!A847+0.25,TransfersEntries!$L:$L,"&lt;="&amp;'Daily Pork Products Stocks'!A847+1.25,TransfersEntries!$D:$D,"3535")</f>
        <v>0</v>
      </c>
      <c r="O847" s="44">
        <f>SUMIFS(TransfersEntries!$F:$F,TransfersEntries!$B:$B,INDEX(ItemTable!$A:$A,MATCH('Daily Pork Products Stocks'!B847,ItemTable!$B:$B,0)),TransfersEntries!$L:$L,"&gt;="&amp;'Daily Pork Products Stocks'!A847+0.25,TransfersEntries!$L:$L,"&lt;="&amp;'Daily Pork Products Stocks'!A847+1.25,TransfersEntries!$D:$D,"3600")</f>
        <v>0</v>
      </c>
      <c r="P847" s="44">
        <f t="shared" si="220"/>
        <v>0</v>
      </c>
      <c r="Q847" s="44">
        <f t="shared" si="221"/>
        <v>0</v>
      </c>
      <c r="R847" s="148"/>
      <c r="S847" s="148"/>
      <c r="T847" s="44">
        <f t="shared" si="229"/>
        <v>0</v>
      </c>
      <c r="U847" s="44">
        <f t="shared" si="223"/>
        <v>0</v>
      </c>
      <c r="V847" s="44">
        <f t="shared" si="224"/>
        <v>0</v>
      </c>
      <c r="W847" s="51" t="str">
        <f t="shared" si="225"/>
        <v>Inactive</v>
      </c>
      <c r="X847" s="44"/>
    </row>
    <row r="848" spans="1:24" ht="15" hidden="1" customHeight="1" x14ac:dyDescent="0.25">
      <c r="A848" s="42" t="e">
        <v>#VALUE!</v>
      </c>
      <c r="B848" s="47" t="s">
        <v>100</v>
      </c>
      <c r="C848" s="47" t="s">
        <v>1271</v>
      </c>
      <c r="D848" s="142"/>
      <c r="E848" s="44">
        <f t="shared" ref="E848:E889" si="230">D848</f>
        <v>0</v>
      </c>
      <c r="F848" s="44">
        <f>SUMIFS(ProductionLines!$H:$H,ProductionLines!$C:$C,'Daily Pork Products Stocks'!$B848,ProductionLines!$K:$K,'Daily Pork Products Stocks'!$A848,ProductionLines!$E:$E,"&lt;&gt;Intake")</f>
        <v>0</v>
      </c>
      <c r="G848" s="57"/>
      <c r="H848" s="44">
        <f>SUMIFS(ProductionLines!$H:$H,ProductionLines!$C:$C,'Daily Pork Products Stocks'!$B848,ProductionLines!$K:$K,'Daily Pork Products Stocks'!$A848,ProductionLines!$E:$E,"Intake")</f>
        <v>0</v>
      </c>
      <c r="I848" s="148"/>
      <c r="J848" s="148"/>
      <c r="K848" s="148"/>
      <c r="L848" s="152"/>
      <c r="M848" s="44">
        <f>SUMIFS(TransfersEntries!$F:$F,TransfersEntries!$B:$B,$B848,TransfersEntries!$L:$L,"&gt;="&amp;'Daily Pork Products Stocks'!A848+0.25,TransfersEntries!$L:$L,"&lt;="&amp;'Daily Pork Products Stocks'!A848+1.25,TransfersEntries!$D:$D,"2055")</f>
        <v>0</v>
      </c>
      <c r="N848" s="44">
        <f>SUMIFS(TransfersEntries!$F:$F,TransfersEntries!$B:$B,INDEX(ItemTable!$A:$A,MATCH('Daily Pork Products Stocks'!B848,ItemTable!$B:$B,0)),TransfersEntries!$L:$L,"&gt;="&amp;'Daily Pork Products Stocks'!A848+0.25,TransfersEntries!$L:$L,"&lt;="&amp;'Daily Pork Products Stocks'!A848+1.25,TransfersEntries!$D:$D,"3535")</f>
        <v>0</v>
      </c>
      <c r="O848" s="44">
        <f>SUMIFS(TransfersEntries!$F:$F,TransfersEntries!$B:$B,INDEX(ItemTable!$A:$A,MATCH('Daily Pork Products Stocks'!B848,ItemTable!$B:$B,0)),TransfersEntries!$L:$L,"&gt;="&amp;'Daily Pork Products Stocks'!A848+0.25,TransfersEntries!$L:$L,"&lt;="&amp;'Daily Pork Products Stocks'!A848+1.25,TransfersEntries!$D:$D,"3600")</f>
        <v>0</v>
      </c>
      <c r="P848" s="44">
        <f t="shared" ref="P848:P889" si="231">D848+F848+G848-SUM(H848:O848)</f>
        <v>0</v>
      </c>
      <c r="Q848" s="44">
        <f t="shared" ref="Q848:Q889" si="232">E848+F848+G848-SUM(H848:O848)</f>
        <v>0</v>
      </c>
      <c r="R848" s="148"/>
      <c r="S848" s="148"/>
      <c r="T848" s="44">
        <f t="shared" si="229"/>
        <v>0</v>
      </c>
      <c r="U848" s="44">
        <f t="shared" ref="U848:U889" si="233">T848-P848</f>
        <v>0</v>
      </c>
      <c r="V848" s="44">
        <f t="shared" ref="V848:V889" si="234">T848-Q848</f>
        <v>0</v>
      </c>
      <c r="W848" s="51" t="str">
        <f t="shared" ref="W848:W911" si="235">IF(SUM(ABS(D848),ABS(E848),ABS(F848),ABS(G848),ABS(H848),ABS(I848),ABS(J848),ABS(K848),ABS(L848),ABS(M848),ABS(N848),ABS(O848),ABS(P848),ABS(Q848),ABS(R848),ABS(S848),ABS(T848))=0,"Inactive","Active")</f>
        <v>Inactive</v>
      </c>
      <c r="X848" s="44"/>
    </row>
    <row r="849" spans="1:24" ht="15" hidden="1" customHeight="1" x14ac:dyDescent="0.25">
      <c r="A849" s="42" t="e">
        <v>#VALUE!</v>
      </c>
      <c r="B849" s="47" t="s">
        <v>1272</v>
      </c>
      <c r="C849" s="47" t="s">
        <v>1273</v>
      </c>
      <c r="D849" s="142"/>
      <c r="E849" s="44">
        <f t="shared" si="230"/>
        <v>0</v>
      </c>
      <c r="F849" s="44">
        <f>SUMIFS(ProductionLines!$H:$H,ProductionLines!$C:$C,'Daily Pork Products Stocks'!$B849,ProductionLines!$K:$K,'Daily Pork Products Stocks'!$A849,ProductionLines!$E:$E,"&lt;&gt;Intake")</f>
        <v>0</v>
      </c>
      <c r="G849" s="57"/>
      <c r="H849" s="44">
        <f>SUMIFS(ProductionLines!$H:$H,ProductionLines!$C:$C,'Daily Pork Products Stocks'!$B849,ProductionLines!$K:$K,'Daily Pork Products Stocks'!$A849,ProductionLines!$E:$E,"Intake")</f>
        <v>0</v>
      </c>
      <c r="I849" s="148"/>
      <c r="J849" s="148"/>
      <c r="K849" s="148"/>
      <c r="L849" s="152"/>
      <c r="M849" s="44">
        <f>SUMIFS(TransfersEntries!$F:$F,TransfersEntries!$B:$B,$B849,TransfersEntries!$L:$L,"&gt;="&amp;'Daily Pork Products Stocks'!A849+0.25,TransfersEntries!$L:$L,"&lt;="&amp;'Daily Pork Products Stocks'!A849+1.25,TransfersEntries!$D:$D,"2055")</f>
        <v>0</v>
      </c>
      <c r="N849" s="44">
        <f>SUMIFS(TransfersEntries!$F:$F,TransfersEntries!$B:$B,INDEX(ItemTable!$A:$A,MATCH('Daily Pork Products Stocks'!B849,ItemTable!$B:$B,0)),TransfersEntries!$L:$L,"&gt;="&amp;'Daily Pork Products Stocks'!A849+0.25,TransfersEntries!$L:$L,"&lt;="&amp;'Daily Pork Products Stocks'!A849+1.25,TransfersEntries!$D:$D,"3535")</f>
        <v>0</v>
      </c>
      <c r="O849" s="44">
        <f>SUMIFS(TransfersEntries!$F:$F,TransfersEntries!$B:$B,INDEX(ItemTable!$A:$A,MATCH('Daily Pork Products Stocks'!B849,ItemTable!$B:$B,0)),TransfersEntries!$L:$L,"&gt;="&amp;'Daily Pork Products Stocks'!A849+0.25,TransfersEntries!$L:$L,"&lt;="&amp;'Daily Pork Products Stocks'!A849+1.25,TransfersEntries!$D:$D,"3600")</f>
        <v>0</v>
      </c>
      <c r="P849" s="44">
        <f t="shared" si="231"/>
        <v>0</v>
      </c>
      <c r="Q849" s="44">
        <f t="shared" si="232"/>
        <v>0</v>
      </c>
      <c r="R849" s="148"/>
      <c r="S849" s="148"/>
      <c r="T849" s="44">
        <f t="shared" si="229"/>
        <v>0</v>
      </c>
      <c r="U849" s="44">
        <f t="shared" si="233"/>
        <v>0</v>
      </c>
      <c r="V849" s="44">
        <f t="shared" si="234"/>
        <v>0</v>
      </c>
      <c r="W849" s="51" t="str">
        <f t="shared" si="235"/>
        <v>Inactive</v>
      </c>
      <c r="X849" s="44"/>
    </row>
    <row r="850" spans="1:24" ht="15" hidden="1" customHeight="1" x14ac:dyDescent="0.25">
      <c r="A850" s="42" t="e">
        <v>#VALUE!</v>
      </c>
      <c r="B850" s="47" t="s">
        <v>102</v>
      </c>
      <c r="C850" s="47" t="s">
        <v>1274</v>
      </c>
      <c r="D850" s="142"/>
      <c r="E850" s="44">
        <f t="shared" si="230"/>
        <v>0</v>
      </c>
      <c r="F850" s="44">
        <f>SUMIFS(ProductionLines!$H:$H,ProductionLines!$C:$C,'Daily Pork Products Stocks'!$B850,ProductionLines!$K:$K,'Daily Pork Products Stocks'!$A850,ProductionLines!$E:$E,"&lt;&gt;Intake")</f>
        <v>0</v>
      </c>
      <c r="G850" s="57"/>
      <c r="H850" s="44">
        <f>SUMIFS(ProductionLines!$H:$H,ProductionLines!$C:$C,'Daily Pork Products Stocks'!$B850,ProductionLines!$K:$K,'Daily Pork Products Stocks'!$A850,ProductionLines!$E:$E,"Intake")</f>
        <v>0</v>
      </c>
      <c r="I850" s="148"/>
      <c r="J850" s="148"/>
      <c r="K850" s="148"/>
      <c r="L850" s="152"/>
      <c r="M850" s="44">
        <f>SUMIFS(TransfersEntries!$F:$F,TransfersEntries!$B:$B,$B850,TransfersEntries!$L:$L,"&gt;="&amp;'Daily Pork Products Stocks'!A850+0.25,TransfersEntries!$L:$L,"&lt;="&amp;'Daily Pork Products Stocks'!A850+1.25,TransfersEntries!$D:$D,"2055")</f>
        <v>0</v>
      </c>
      <c r="N850" s="44">
        <f>SUMIFS(TransfersEntries!$F:$F,TransfersEntries!$B:$B,INDEX(ItemTable!$A:$A,MATCH('Daily Pork Products Stocks'!B850,ItemTable!$B:$B,0)),TransfersEntries!$L:$L,"&gt;="&amp;'Daily Pork Products Stocks'!A850+0.25,TransfersEntries!$L:$L,"&lt;="&amp;'Daily Pork Products Stocks'!A850+1.25,TransfersEntries!$D:$D,"3535")</f>
        <v>0</v>
      </c>
      <c r="O850" s="44">
        <f>SUMIFS(TransfersEntries!$F:$F,TransfersEntries!$B:$B,INDEX(ItemTable!$A:$A,MATCH('Daily Pork Products Stocks'!B850,ItemTable!$B:$B,0)),TransfersEntries!$L:$L,"&gt;="&amp;'Daily Pork Products Stocks'!A850+0.25,TransfersEntries!$L:$L,"&lt;="&amp;'Daily Pork Products Stocks'!A850+1.25,TransfersEntries!$D:$D,"3600")</f>
        <v>0</v>
      </c>
      <c r="P850" s="44">
        <f t="shared" si="231"/>
        <v>0</v>
      </c>
      <c r="Q850" s="44">
        <f t="shared" si="232"/>
        <v>0</v>
      </c>
      <c r="R850" s="148"/>
      <c r="S850" s="148"/>
      <c r="T850" s="44">
        <f t="shared" si="229"/>
        <v>0</v>
      </c>
      <c r="U850" s="44">
        <f t="shared" si="233"/>
        <v>0</v>
      </c>
      <c r="V850" s="44">
        <f t="shared" si="234"/>
        <v>0</v>
      </c>
      <c r="W850" s="51" t="str">
        <f t="shared" si="235"/>
        <v>Inactive</v>
      </c>
      <c r="X850" s="44"/>
    </row>
    <row r="851" spans="1:24" ht="15" hidden="1" customHeight="1" x14ac:dyDescent="0.25">
      <c r="A851" s="42" t="e">
        <v>#VALUE!</v>
      </c>
      <c r="B851" s="45" t="s">
        <v>1275</v>
      </c>
      <c r="C851" s="45" t="s">
        <v>1276</v>
      </c>
      <c r="D851" s="142"/>
      <c r="E851" s="44">
        <f t="shared" si="230"/>
        <v>0</v>
      </c>
      <c r="F851" s="44">
        <f>SUMIFS(ProductionLines!$H:$H,ProductionLines!$C:$C,'Daily Pork Products Stocks'!$B851,ProductionLines!$K:$K,'Daily Pork Products Stocks'!$A851,ProductionLines!$E:$E,"&lt;&gt;Intake")</f>
        <v>0</v>
      </c>
      <c r="G851" s="57"/>
      <c r="H851" s="44">
        <f>SUMIFS(ProductionLines!$H:$H,ProductionLines!$C:$C,'Daily Pork Products Stocks'!$B851,ProductionLines!$K:$K,'Daily Pork Products Stocks'!$A851,ProductionLines!$E:$E,"Intake")</f>
        <v>0</v>
      </c>
      <c r="I851" s="148"/>
      <c r="J851" s="148"/>
      <c r="K851" s="148"/>
      <c r="L851" s="152"/>
      <c r="M851" s="44">
        <f>SUMIFS(TransfersEntries!$F:$F,TransfersEntries!$B:$B,$B851,TransfersEntries!$L:$L,"&gt;="&amp;'Daily Pork Products Stocks'!A851+0.25,TransfersEntries!$L:$L,"&lt;="&amp;'Daily Pork Products Stocks'!A851+1.25,TransfersEntries!$D:$D,"2055")</f>
        <v>0</v>
      </c>
      <c r="N851" s="44">
        <f>SUMIFS(TransfersEntries!$F:$F,TransfersEntries!$B:$B,INDEX(ItemTable!$A:$A,MATCH('Daily Pork Products Stocks'!B851,ItemTable!$B:$B,0)),TransfersEntries!$L:$L,"&gt;="&amp;'Daily Pork Products Stocks'!A851+0.25,TransfersEntries!$L:$L,"&lt;="&amp;'Daily Pork Products Stocks'!A851+1.25,TransfersEntries!$D:$D,"3535")</f>
        <v>0</v>
      </c>
      <c r="O851" s="44">
        <f>SUMIFS(TransfersEntries!$F:$F,TransfersEntries!$B:$B,INDEX(ItemTable!$A:$A,MATCH('Daily Pork Products Stocks'!B851,ItemTable!$B:$B,0)),TransfersEntries!$L:$L,"&gt;="&amp;'Daily Pork Products Stocks'!A851+0.25,TransfersEntries!$L:$L,"&lt;="&amp;'Daily Pork Products Stocks'!A851+1.25,TransfersEntries!$D:$D,"3600")</f>
        <v>0</v>
      </c>
      <c r="P851" s="44">
        <f t="shared" si="231"/>
        <v>0</v>
      </c>
      <c r="Q851" s="44">
        <f t="shared" si="232"/>
        <v>0</v>
      </c>
      <c r="R851" s="148"/>
      <c r="S851" s="148"/>
      <c r="T851" s="44">
        <f t="shared" si="229"/>
        <v>0</v>
      </c>
      <c r="U851" s="44">
        <f t="shared" si="233"/>
        <v>0</v>
      </c>
      <c r="V851" s="44">
        <f t="shared" si="234"/>
        <v>0</v>
      </c>
      <c r="W851" s="51" t="str">
        <f t="shared" si="235"/>
        <v>Inactive</v>
      </c>
      <c r="X851" s="44"/>
    </row>
    <row r="852" spans="1:24" ht="15" hidden="1" customHeight="1" x14ac:dyDescent="0.25">
      <c r="A852" s="42" t="e">
        <v>#VALUE!</v>
      </c>
      <c r="B852" s="47" t="s">
        <v>1277</v>
      </c>
      <c r="C852" s="47" t="s">
        <v>1278</v>
      </c>
      <c r="D852" s="142"/>
      <c r="E852" s="44">
        <f t="shared" si="230"/>
        <v>0</v>
      </c>
      <c r="F852" s="44">
        <f>SUMIFS(ProductionLines!$H:$H,ProductionLines!$C:$C,'Daily Pork Products Stocks'!$B852,ProductionLines!$K:$K,'Daily Pork Products Stocks'!$A852,ProductionLines!$E:$E,"&lt;&gt;Intake")</f>
        <v>0</v>
      </c>
      <c r="G852" s="57"/>
      <c r="H852" s="44">
        <f>SUMIFS(ProductionLines!$H:$H,ProductionLines!$C:$C,'Daily Pork Products Stocks'!$B852,ProductionLines!$K:$K,'Daily Pork Products Stocks'!$A852,ProductionLines!$E:$E,"Intake")</f>
        <v>0</v>
      </c>
      <c r="I852" s="148"/>
      <c r="J852" s="148"/>
      <c r="K852" s="148"/>
      <c r="L852" s="152"/>
      <c r="M852" s="44">
        <f>SUMIFS(TransfersEntries!$F:$F,TransfersEntries!$B:$B,$B852,TransfersEntries!$L:$L,"&gt;="&amp;'Daily Pork Products Stocks'!A852+0.25,TransfersEntries!$L:$L,"&lt;="&amp;'Daily Pork Products Stocks'!A852+1.25,TransfersEntries!$D:$D,"2055")</f>
        <v>0</v>
      </c>
      <c r="N852" s="44">
        <f>SUMIFS(TransfersEntries!$F:$F,TransfersEntries!$B:$B,INDEX(ItemTable!$A:$A,MATCH('Daily Pork Products Stocks'!B852,ItemTable!$B:$B,0)),TransfersEntries!$L:$L,"&gt;="&amp;'Daily Pork Products Stocks'!A852+0.25,TransfersEntries!$L:$L,"&lt;="&amp;'Daily Pork Products Stocks'!A852+1.25,TransfersEntries!$D:$D,"3535")</f>
        <v>0</v>
      </c>
      <c r="O852" s="44">
        <f>SUMIFS(TransfersEntries!$F:$F,TransfersEntries!$B:$B,INDEX(ItemTable!$A:$A,MATCH('Daily Pork Products Stocks'!B852,ItemTable!$B:$B,0)),TransfersEntries!$L:$L,"&gt;="&amp;'Daily Pork Products Stocks'!A852+0.25,TransfersEntries!$L:$L,"&lt;="&amp;'Daily Pork Products Stocks'!A852+1.25,TransfersEntries!$D:$D,"3600")</f>
        <v>0</v>
      </c>
      <c r="P852" s="44">
        <f t="shared" si="231"/>
        <v>0</v>
      </c>
      <c r="Q852" s="44">
        <f t="shared" si="232"/>
        <v>0</v>
      </c>
      <c r="R852" s="148"/>
      <c r="S852" s="148"/>
      <c r="T852" s="44">
        <f t="shared" si="229"/>
        <v>0</v>
      </c>
      <c r="U852" s="44">
        <f t="shared" si="233"/>
        <v>0</v>
      </c>
      <c r="V852" s="44">
        <f t="shared" si="234"/>
        <v>0</v>
      </c>
      <c r="W852" s="51" t="str">
        <f t="shared" si="235"/>
        <v>Inactive</v>
      </c>
      <c r="X852" s="44"/>
    </row>
    <row r="853" spans="1:24" ht="15" hidden="1" customHeight="1" x14ac:dyDescent="0.25">
      <c r="A853" s="42" t="e">
        <v>#VALUE!</v>
      </c>
      <c r="B853" s="47" t="s">
        <v>1279</v>
      </c>
      <c r="C853" s="47" t="s">
        <v>1280</v>
      </c>
      <c r="D853" s="142"/>
      <c r="E853" s="44">
        <f t="shared" si="230"/>
        <v>0</v>
      </c>
      <c r="F853" s="44">
        <f>SUMIFS(ProductionLines!$H:$H,ProductionLines!$C:$C,'Daily Pork Products Stocks'!$B853,ProductionLines!$K:$K,'Daily Pork Products Stocks'!$A853,ProductionLines!$E:$E,"&lt;&gt;Intake")</f>
        <v>0</v>
      </c>
      <c r="G853" s="57"/>
      <c r="H853" s="44">
        <f>SUMIFS(ProductionLines!$H:$H,ProductionLines!$C:$C,'Daily Pork Products Stocks'!$B853,ProductionLines!$K:$K,'Daily Pork Products Stocks'!$A853,ProductionLines!$E:$E,"Intake")</f>
        <v>0</v>
      </c>
      <c r="I853" s="148"/>
      <c r="J853" s="148"/>
      <c r="K853" s="148"/>
      <c r="L853" s="152"/>
      <c r="M853" s="44">
        <f>SUMIFS(TransfersEntries!$F:$F,TransfersEntries!$B:$B,$B853,TransfersEntries!$L:$L,"&gt;="&amp;'Daily Pork Products Stocks'!A853+0.25,TransfersEntries!$L:$L,"&lt;="&amp;'Daily Pork Products Stocks'!A853+1.25,TransfersEntries!$D:$D,"2055")</f>
        <v>0</v>
      </c>
      <c r="N853" s="44">
        <f>SUMIFS(TransfersEntries!$F:$F,TransfersEntries!$B:$B,INDEX(ItemTable!$A:$A,MATCH('Daily Pork Products Stocks'!B853,ItemTable!$B:$B,0)),TransfersEntries!$L:$L,"&gt;="&amp;'Daily Pork Products Stocks'!A853+0.25,TransfersEntries!$L:$L,"&lt;="&amp;'Daily Pork Products Stocks'!A853+1.25,TransfersEntries!$D:$D,"3535")</f>
        <v>0</v>
      </c>
      <c r="O853" s="44">
        <f>SUMIFS(TransfersEntries!$F:$F,TransfersEntries!$B:$B,INDEX(ItemTable!$A:$A,MATCH('Daily Pork Products Stocks'!B853,ItemTable!$B:$B,0)),TransfersEntries!$L:$L,"&gt;="&amp;'Daily Pork Products Stocks'!A853+0.25,TransfersEntries!$L:$L,"&lt;="&amp;'Daily Pork Products Stocks'!A853+1.25,TransfersEntries!$D:$D,"3600")</f>
        <v>0</v>
      </c>
      <c r="P853" s="44">
        <f t="shared" si="231"/>
        <v>0</v>
      </c>
      <c r="Q853" s="44">
        <f t="shared" si="232"/>
        <v>0</v>
      </c>
      <c r="R853" s="148"/>
      <c r="S853" s="148"/>
      <c r="T853" s="44">
        <f t="shared" si="229"/>
        <v>0</v>
      </c>
      <c r="U853" s="44">
        <f t="shared" si="233"/>
        <v>0</v>
      </c>
      <c r="V853" s="44">
        <f t="shared" si="234"/>
        <v>0</v>
      </c>
      <c r="W853" s="51" t="str">
        <f t="shared" si="235"/>
        <v>Inactive</v>
      </c>
      <c r="X853" s="44"/>
    </row>
    <row r="854" spans="1:24" ht="15" hidden="1" customHeight="1" x14ac:dyDescent="0.25">
      <c r="A854" s="42" t="e">
        <v>#VALUE!</v>
      </c>
      <c r="B854" s="47" t="s">
        <v>1281</v>
      </c>
      <c r="C854" s="47" t="s">
        <v>1282</v>
      </c>
      <c r="D854" s="142"/>
      <c r="E854" s="44">
        <f t="shared" si="230"/>
        <v>0</v>
      </c>
      <c r="F854" s="44">
        <f>SUMIFS(ProductionLines!$H:$H,ProductionLines!$C:$C,'Daily Pork Products Stocks'!$B854,ProductionLines!$K:$K,'Daily Pork Products Stocks'!$A854,ProductionLines!$E:$E,"&lt;&gt;Intake")</f>
        <v>0</v>
      </c>
      <c r="G854" s="57"/>
      <c r="H854" s="44">
        <f>SUMIFS(ProductionLines!$H:$H,ProductionLines!$C:$C,'Daily Pork Products Stocks'!$B854,ProductionLines!$K:$K,'Daily Pork Products Stocks'!$A854,ProductionLines!$E:$E,"Intake")</f>
        <v>0</v>
      </c>
      <c r="I854" s="148"/>
      <c r="J854" s="148"/>
      <c r="K854" s="148"/>
      <c r="L854" s="152"/>
      <c r="M854" s="44">
        <f>SUMIFS(TransfersEntries!$F:$F,TransfersEntries!$B:$B,$B854,TransfersEntries!$L:$L,"&gt;="&amp;'Daily Pork Products Stocks'!A854+0.25,TransfersEntries!$L:$L,"&lt;="&amp;'Daily Pork Products Stocks'!A854+1.25,TransfersEntries!$D:$D,"2055")</f>
        <v>0</v>
      </c>
      <c r="N854" s="44">
        <f>SUMIFS(TransfersEntries!$F:$F,TransfersEntries!$B:$B,INDEX(ItemTable!$A:$A,MATCH('Daily Pork Products Stocks'!B854,ItemTable!$B:$B,0)),TransfersEntries!$L:$L,"&gt;="&amp;'Daily Pork Products Stocks'!A854+0.25,TransfersEntries!$L:$L,"&lt;="&amp;'Daily Pork Products Stocks'!A854+1.25,TransfersEntries!$D:$D,"3535")</f>
        <v>0</v>
      </c>
      <c r="O854" s="44">
        <f>SUMIFS(TransfersEntries!$F:$F,TransfersEntries!$B:$B,INDEX(ItemTable!$A:$A,MATCH('Daily Pork Products Stocks'!B854,ItemTable!$B:$B,0)),TransfersEntries!$L:$L,"&gt;="&amp;'Daily Pork Products Stocks'!A854+0.25,TransfersEntries!$L:$L,"&lt;="&amp;'Daily Pork Products Stocks'!A854+1.25,TransfersEntries!$D:$D,"3600")</f>
        <v>0</v>
      </c>
      <c r="P854" s="44">
        <f t="shared" si="231"/>
        <v>0</v>
      </c>
      <c r="Q854" s="44">
        <f t="shared" si="232"/>
        <v>0</v>
      </c>
      <c r="R854" s="148"/>
      <c r="S854" s="148"/>
      <c r="T854" s="44">
        <f t="shared" si="229"/>
        <v>0</v>
      </c>
      <c r="U854" s="44">
        <f t="shared" si="233"/>
        <v>0</v>
      </c>
      <c r="V854" s="44">
        <f t="shared" si="234"/>
        <v>0</v>
      </c>
      <c r="W854" s="51" t="str">
        <f t="shared" si="235"/>
        <v>Inactive</v>
      </c>
      <c r="X854" s="44"/>
    </row>
    <row r="855" spans="1:24" ht="15" hidden="1" customHeight="1" x14ac:dyDescent="0.25">
      <c r="A855" s="42" t="e">
        <v>#VALUE!</v>
      </c>
      <c r="B855" s="45" t="s">
        <v>1283</v>
      </c>
      <c r="C855" s="45" t="s">
        <v>1284</v>
      </c>
      <c r="D855" s="142"/>
      <c r="E855" s="44">
        <f t="shared" si="230"/>
        <v>0</v>
      </c>
      <c r="F855" s="44">
        <f>SUMIFS(ProductionLines!$H:$H,ProductionLines!$C:$C,'Daily Pork Products Stocks'!$B855,ProductionLines!$K:$K,'Daily Pork Products Stocks'!$A855,ProductionLines!$E:$E,"&lt;&gt;Intake")</f>
        <v>0</v>
      </c>
      <c r="G855" s="57"/>
      <c r="H855" s="44">
        <f>SUMIFS(ProductionLines!$H:$H,ProductionLines!$C:$C,'Daily Pork Products Stocks'!$B855,ProductionLines!$K:$K,'Daily Pork Products Stocks'!$A855,ProductionLines!$E:$E,"Intake")</f>
        <v>0</v>
      </c>
      <c r="I855" s="148"/>
      <c r="J855" s="148"/>
      <c r="K855" s="148"/>
      <c r="L855" s="152"/>
      <c r="M855" s="44">
        <f>SUMIFS(TransfersEntries!$F:$F,TransfersEntries!$B:$B,$B855,TransfersEntries!$L:$L,"&gt;="&amp;'Daily Pork Products Stocks'!A855+0.25,TransfersEntries!$L:$L,"&lt;="&amp;'Daily Pork Products Stocks'!A855+1.25,TransfersEntries!$D:$D,"2055")</f>
        <v>0</v>
      </c>
      <c r="N855" s="44">
        <f>SUMIFS(TransfersEntries!$F:$F,TransfersEntries!$B:$B,INDEX(ItemTable!$A:$A,MATCH('Daily Pork Products Stocks'!B855,ItemTable!$B:$B,0)),TransfersEntries!$L:$L,"&gt;="&amp;'Daily Pork Products Stocks'!A855+0.25,TransfersEntries!$L:$L,"&lt;="&amp;'Daily Pork Products Stocks'!A855+1.25,TransfersEntries!$D:$D,"3535")</f>
        <v>0</v>
      </c>
      <c r="O855" s="44">
        <f>SUMIFS(TransfersEntries!$F:$F,TransfersEntries!$B:$B,INDEX(ItemTable!$A:$A,MATCH('Daily Pork Products Stocks'!B855,ItemTable!$B:$B,0)),TransfersEntries!$L:$L,"&gt;="&amp;'Daily Pork Products Stocks'!A855+0.25,TransfersEntries!$L:$L,"&lt;="&amp;'Daily Pork Products Stocks'!A855+1.25,TransfersEntries!$D:$D,"3600")</f>
        <v>0</v>
      </c>
      <c r="P855" s="44">
        <f t="shared" si="231"/>
        <v>0</v>
      </c>
      <c r="Q855" s="44">
        <f t="shared" si="232"/>
        <v>0</v>
      </c>
      <c r="R855" s="148"/>
      <c r="S855" s="148"/>
      <c r="T855" s="44">
        <f t="shared" si="229"/>
        <v>0</v>
      </c>
      <c r="U855" s="44">
        <f t="shared" si="233"/>
        <v>0</v>
      </c>
      <c r="V855" s="44">
        <f t="shared" si="234"/>
        <v>0</v>
      </c>
      <c r="W855" s="51" t="str">
        <f t="shared" si="235"/>
        <v>Inactive</v>
      </c>
      <c r="X855" s="44"/>
    </row>
    <row r="856" spans="1:24" ht="15" hidden="1" customHeight="1" x14ac:dyDescent="0.25">
      <c r="A856" s="42" t="e">
        <v>#VALUE!</v>
      </c>
      <c r="B856" s="47" t="s">
        <v>1285</v>
      </c>
      <c r="C856" s="47" t="s">
        <v>1286</v>
      </c>
      <c r="D856" s="142"/>
      <c r="E856" s="44">
        <f t="shared" si="230"/>
        <v>0</v>
      </c>
      <c r="F856" s="44">
        <f>SUMIFS(ProductionLines!$H:$H,ProductionLines!$C:$C,'Daily Pork Products Stocks'!$B856,ProductionLines!$K:$K,'Daily Pork Products Stocks'!$A856,ProductionLines!$E:$E,"&lt;&gt;Intake")</f>
        <v>0</v>
      </c>
      <c r="G856" s="57"/>
      <c r="H856" s="44">
        <f>SUMIFS(ProductionLines!$H:$H,ProductionLines!$C:$C,'Daily Pork Products Stocks'!$B856,ProductionLines!$K:$K,'Daily Pork Products Stocks'!$A856,ProductionLines!$E:$E,"Intake")</f>
        <v>0</v>
      </c>
      <c r="I856" s="148"/>
      <c r="J856" s="148"/>
      <c r="K856" s="148"/>
      <c r="L856" s="152"/>
      <c r="M856" s="44">
        <f>SUMIFS(TransfersEntries!$F:$F,TransfersEntries!$B:$B,$B856,TransfersEntries!$L:$L,"&gt;="&amp;'Daily Pork Products Stocks'!A856+0.25,TransfersEntries!$L:$L,"&lt;="&amp;'Daily Pork Products Stocks'!A856+1.25,TransfersEntries!$D:$D,"2055")</f>
        <v>0</v>
      </c>
      <c r="N856" s="44">
        <f>SUMIFS(TransfersEntries!$F:$F,TransfersEntries!$B:$B,INDEX(ItemTable!$A:$A,MATCH('Daily Pork Products Stocks'!B856,ItemTable!$B:$B,0)),TransfersEntries!$L:$L,"&gt;="&amp;'Daily Pork Products Stocks'!A856+0.25,TransfersEntries!$L:$L,"&lt;="&amp;'Daily Pork Products Stocks'!A856+1.25,TransfersEntries!$D:$D,"3535")</f>
        <v>0</v>
      </c>
      <c r="O856" s="44">
        <f>SUMIFS(TransfersEntries!$F:$F,TransfersEntries!$B:$B,INDEX(ItemTable!$A:$A,MATCH('Daily Pork Products Stocks'!B856,ItemTable!$B:$B,0)),TransfersEntries!$L:$L,"&gt;="&amp;'Daily Pork Products Stocks'!A856+0.25,TransfersEntries!$L:$L,"&lt;="&amp;'Daily Pork Products Stocks'!A856+1.25,TransfersEntries!$D:$D,"3600")</f>
        <v>0</v>
      </c>
      <c r="P856" s="44">
        <f t="shared" si="231"/>
        <v>0</v>
      </c>
      <c r="Q856" s="44">
        <f t="shared" si="232"/>
        <v>0</v>
      </c>
      <c r="R856" s="148"/>
      <c r="S856" s="148"/>
      <c r="T856" s="44">
        <f t="shared" si="229"/>
        <v>0</v>
      </c>
      <c r="U856" s="44">
        <f t="shared" si="233"/>
        <v>0</v>
      </c>
      <c r="V856" s="44">
        <f t="shared" si="234"/>
        <v>0</v>
      </c>
      <c r="W856" s="51" t="str">
        <f t="shared" si="235"/>
        <v>Inactive</v>
      </c>
      <c r="X856" s="44"/>
    </row>
    <row r="857" spans="1:24" ht="15" hidden="1" customHeight="1" x14ac:dyDescent="0.25">
      <c r="A857" s="42" t="e">
        <v>#VALUE!</v>
      </c>
      <c r="B857" s="47" t="s">
        <v>1287</v>
      </c>
      <c r="C857" s="47" t="s">
        <v>1288</v>
      </c>
      <c r="D857" s="142"/>
      <c r="E857" s="44">
        <f t="shared" si="230"/>
        <v>0</v>
      </c>
      <c r="F857" s="44">
        <f>SUMIFS(ProductionLines!$H:$H,ProductionLines!$C:$C,'Daily Pork Products Stocks'!$B857,ProductionLines!$K:$K,'Daily Pork Products Stocks'!$A857,ProductionLines!$E:$E,"&lt;&gt;Intake")</f>
        <v>0</v>
      </c>
      <c r="G857" s="57"/>
      <c r="H857" s="44">
        <f>SUMIFS(ProductionLines!$H:$H,ProductionLines!$C:$C,'Daily Pork Products Stocks'!$B857,ProductionLines!$K:$K,'Daily Pork Products Stocks'!$A857,ProductionLines!$E:$E,"Intake")</f>
        <v>0</v>
      </c>
      <c r="I857" s="148"/>
      <c r="J857" s="148"/>
      <c r="K857" s="148"/>
      <c r="L857" s="152"/>
      <c r="M857" s="44">
        <f>SUMIFS(TransfersEntries!$F:$F,TransfersEntries!$B:$B,$B857,TransfersEntries!$L:$L,"&gt;="&amp;'Daily Pork Products Stocks'!A857+0.25,TransfersEntries!$L:$L,"&lt;="&amp;'Daily Pork Products Stocks'!A857+1.25,TransfersEntries!$D:$D,"2055")</f>
        <v>0</v>
      </c>
      <c r="N857" s="44">
        <f>SUMIFS(TransfersEntries!$F:$F,TransfersEntries!$B:$B,INDEX(ItemTable!$A:$A,MATCH('Daily Pork Products Stocks'!B857,ItemTable!$B:$B,0)),TransfersEntries!$L:$L,"&gt;="&amp;'Daily Pork Products Stocks'!A857+0.25,TransfersEntries!$L:$L,"&lt;="&amp;'Daily Pork Products Stocks'!A857+1.25,TransfersEntries!$D:$D,"3535")</f>
        <v>0</v>
      </c>
      <c r="O857" s="44">
        <f>SUMIFS(TransfersEntries!$F:$F,TransfersEntries!$B:$B,INDEX(ItemTable!$A:$A,MATCH('Daily Pork Products Stocks'!B857,ItemTable!$B:$B,0)),TransfersEntries!$L:$L,"&gt;="&amp;'Daily Pork Products Stocks'!A857+0.25,TransfersEntries!$L:$L,"&lt;="&amp;'Daily Pork Products Stocks'!A857+1.25,TransfersEntries!$D:$D,"3600")</f>
        <v>0</v>
      </c>
      <c r="P857" s="44">
        <f t="shared" si="231"/>
        <v>0</v>
      </c>
      <c r="Q857" s="44">
        <f t="shared" si="232"/>
        <v>0</v>
      </c>
      <c r="R857" s="148"/>
      <c r="S857" s="148"/>
      <c r="T857" s="44">
        <f t="shared" si="229"/>
        <v>0</v>
      </c>
      <c r="U857" s="44">
        <f t="shared" si="233"/>
        <v>0</v>
      </c>
      <c r="V857" s="44">
        <f t="shared" si="234"/>
        <v>0</v>
      </c>
      <c r="W857" s="51" t="str">
        <f t="shared" si="235"/>
        <v>Inactive</v>
      </c>
      <c r="X857" s="44"/>
    </row>
    <row r="858" spans="1:24" ht="15" hidden="1" customHeight="1" x14ac:dyDescent="0.25">
      <c r="A858" s="42" t="e">
        <v>#VALUE!</v>
      </c>
      <c r="B858" s="47" t="s">
        <v>183</v>
      </c>
      <c r="C858" s="47" t="s">
        <v>1289</v>
      </c>
      <c r="D858" s="142"/>
      <c r="E858" s="44">
        <f t="shared" si="230"/>
        <v>0</v>
      </c>
      <c r="F858" s="44">
        <f>SUMIFS(ProductionLines!$H:$H,ProductionLines!$C:$C,'Daily Pork Products Stocks'!$B858,ProductionLines!$K:$K,'Daily Pork Products Stocks'!$A858,ProductionLines!$E:$E,"&lt;&gt;Intake")</f>
        <v>0</v>
      </c>
      <c r="G858" s="57"/>
      <c r="H858" s="44">
        <f>SUMIFS(ProductionLines!$H:$H,ProductionLines!$C:$C,'Daily Pork Products Stocks'!$B858,ProductionLines!$K:$K,'Daily Pork Products Stocks'!$A858,ProductionLines!$E:$E,"Intake")</f>
        <v>0</v>
      </c>
      <c r="I858" s="148"/>
      <c r="J858" s="148"/>
      <c r="K858" s="148"/>
      <c r="L858" s="152"/>
      <c r="M858" s="44">
        <f>SUMIFS(TransfersEntries!$F:$F,TransfersEntries!$B:$B,$B858,TransfersEntries!$L:$L,"&gt;="&amp;'Daily Pork Products Stocks'!A858+0.25,TransfersEntries!$L:$L,"&lt;="&amp;'Daily Pork Products Stocks'!A858+1.25,TransfersEntries!$D:$D,"2055")</f>
        <v>0</v>
      </c>
      <c r="N858" s="44">
        <f>SUMIFS(TransfersEntries!$F:$F,TransfersEntries!$B:$B,INDEX(ItemTable!$A:$A,MATCH('Daily Pork Products Stocks'!B858,ItemTable!$B:$B,0)),TransfersEntries!$L:$L,"&gt;="&amp;'Daily Pork Products Stocks'!A858+0.25,TransfersEntries!$L:$L,"&lt;="&amp;'Daily Pork Products Stocks'!A858+1.25,TransfersEntries!$D:$D,"3535")</f>
        <v>0</v>
      </c>
      <c r="O858" s="44">
        <f>SUMIFS(TransfersEntries!$F:$F,TransfersEntries!$B:$B,INDEX(ItemTable!$A:$A,MATCH('Daily Pork Products Stocks'!B858,ItemTable!$B:$B,0)),TransfersEntries!$L:$L,"&gt;="&amp;'Daily Pork Products Stocks'!A858+0.25,TransfersEntries!$L:$L,"&lt;="&amp;'Daily Pork Products Stocks'!A858+1.25,TransfersEntries!$D:$D,"3600")</f>
        <v>0</v>
      </c>
      <c r="P858" s="44">
        <f t="shared" si="231"/>
        <v>0</v>
      </c>
      <c r="Q858" s="44">
        <f t="shared" si="232"/>
        <v>0</v>
      </c>
      <c r="R858" s="148"/>
      <c r="S858" s="148"/>
      <c r="T858" s="44">
        <f t="shared" si="229"/>
        <v>0</v>
      </c>
      <c r="U858" s="44">
        <f t="shared" si="233"/>
        <v>0</v>
      </c>
      <c r="V858" s="44">
        <f t="shared" si="234"/>
        <v>0</v>
      </c>
      <c r="W858" s="51" t="str">
        <f t="shared" si="235"/>
        <v>Inactive</v>
      </c>
      <c r="X858" s="44"/>
    </row>
    <row r="859" spans="1:24" ht="15" hidden="1" customHeight="1" x14ac:dyDescent="0.25">
      <c r="A859" s="42" t="e">
        <v>#VALUE!</v>
      </c>
      <c r="B859" s="45" t="s">
        <v>1290</v>
      </c>
      <c r="C859" s="45" t="s">
        <v>1291</v>
      </c>
      <c r="D859" s="142"/>
      <c r="E859" s="44">
        <f t="shared" si="230"/>
        <v>0</v>
      </c>
      <c r="F859" s="44">
        <f>SUMIFS(ProductionLines!$H:$H,ProductionLines!$C:$C,'Daily Pork Products Stocks'!$B859,ProductionLines!$K:$K,'Daily Pork Products Stocks'!$A859,ProductionLines!$E:$E,"&lt;&gt;Intake")</f>
        <v>0</v>
      </c>
      <c r="G859" s="57"/>
      <c r="H859" s="44">
        <f>SUMIFS(ProductionLines!$H:$H,ProductionLines!$C:$C,'Daily Pork Products Stocks'!$B859,ProductionLines!$K:$K,'Daily Pork Products Stocks'!$A859,ProductionLines!$E:$E,"Intake")</f>
        <v>0</v>
      </c>
      <c r="I859" s="148"/>
      <c r="J859" s="148"/>
      <c r="K859" s="148"/>
      <c r="L859" s="152"/>
      <c r="M859" s="44">
        <f>SUMIFS(TransfersEntries!$F:$F,TransfersEntries!$B:$B,$B859,TransfersEntries!$L:$L,"&gt;="&amp;'Daily Pork Products Stocks'!A859+0.25,TransfersEntries!$L:$L,"&lt;="&amp;'Daily Pork Products Stocks'!A859+1.25,TransfersEntries!$D:$D,"2055")</f>
        <v>0</v>
      </c>
      <c r="N859" s="44">
        <f>SUMIFS(TransfersEntries!$F:$F,TransfersEntries!$B:$B,INDEX(ItemTable!$A:$A,MATCH('Daily Pork Products Stocks'!B859,ItemTable!$B:$B,0)),TransfersEntries!$L:$L,"&gt;="&amp;'Daily Pork Products Stocks'!A859+0.25,TransfersEntries!$L:$L,"&lt;="&amp;'Daily Pork Products Stocks'!A859+1.25,TransfersEntries!$D:$D,"3535")</f>
        <v>0</v>
      </c>
      <c r="O859" s="44">
        <f>SUMIFS(TransfersEntries!$F:$F,TransfersEntries!$B:$B,INDEX(ItemTable!$A:$A,MATCH('Daily Pork Products Stocks'!B859,ItemTable!$B:$B,0)),TransfersEntries!$L:$L,"&gt;="&amp;'Daily Pork Products Stocks'!A859+0.25,TransfersEntries!$L:$L,"&lt;="&amp;'Daily Pork Products Stocks'!A859+1.25,TransfersEntries!$D:$D,"3600")</f>
        <v>0</v>
      </c>
      <c r="P859" s="44">
        <f t="shared" si="231"/>
        <v>0</v>
      </c>
      <c r="Q859" s="44">
        <f t="shared" si="232"/>
        <v>0</v>
      </c>
      <c r="R859" s="148"/>
      <c r="S859" s="148"/>
      <c r="T859" s="44">
        <f t="shared" si="229"/>
        <v>0</v>
      </c>
      <c r="U859" s="44">
        <f t="shared" si="233"/>
        <v>0</v>
      </c>
      <c r="V859" s="44">
        <f t="shared" si="234"/>
        <v>0</v>
      </c>
      <c r="W859" s="51" t="str">
        <f t="shared" si="235"/>
        <v>Inactive</v>
      </c>
      <c r="X859" s="44"/>
    </row>
    <row r="860" spans="1:24" ht="15" hidden="1" customHeight="1" x14ac:dyDescent="0.25">
      <c r="A860" s="42" t="e">
        <v>#VALUE!</v>
      </c>
      <c r="B860" s="47" t="s">
        <v>1295</v>
      </c>
      <c r="C860" s="47" t="s">
        <v>1296</v>
      </c>
      <c r="D860" s="142"/>
      <c r="E860" s="44">
        <f t="shared" si="230"/>
        <v>0</v>
      </c>
      <c r="F860" s="44">
        <f>SUMIFS(ProductionLines!$H:$H,ProductionLines!$C:$C,'Daily Pork Products Stocks'!$B860,ProductionLines!$K:$K,'Daily Pork Products Stocks'!$A860,ProductionLines!$E:$E,"&lt;&gt;Intake")</f>
        <v>0</v>
      </c>
      <c r="G860" s="57"/>
      <c r="H860" s="44">
        <f>SUMIFS(ProductionLines!$H:$H,ProductionLines!$C:$C,'Daily Pork Products Stocks'!$B860,ProductionLines!$K:$K,'Daily Pork Products Stocks'!$A860,ProductionLines!$E:$E,"Intake")</f>
        <v>0</v>
      </c>
      <c r="I860" s="148"/>
      <c r="J860" s="148"/>
      <c r="K860" s="148"/>
      <c r="L860" s="152"/>
      <c r="M860" s="44">
        <f>SUMIFS(TransfersEntries!$F:$F,TransfersEntries!$B:$B,$B860,TransfersEntries!$L:$L,"&gt;="&amp;'Daily Pork Products Stocks'!A860+0.25,TransfersEntries!$L:$L,"&lt;="&amp;'Daily Pork Products Stocks'!A860+1.25,TransfersEntries!$D:$D,"2055")</f>
        <v>0</v>
      </c>
      <c r="N860" s="44">
        <f>SUMIFS(TransfersEntries!$F:$F,TransfersEntries!$B:$B,INDEX(ItemTable!$A:$A,MATCH('Daily Pork Products Stocks'!B860,ItemTable!$B:$B,0)),TransfersEntries!$L:$L,"&gt;="&amp;'Daily Pork Products Stocks'!A860+0.25,TransfersEntries!$L:$L,"&lt;="&amp;'Daily Pork Products Stocks'!A860+1.25,TransfersEntries!$D:$D,"3535")</f>
        <v>0</v>
      </c>
      <c r="O860" s="44">
        <f>SUMIFS(TransfersEntries!$F:$F,TransfersEntries!$B:$B,INDEX(ItemTable!$A:$A,MATCH('Daily Pork Products Stocks'!B860,ItemTable!$B:$B,0)),TransfersEntries!$L:$L,"&gt;="&amp;'Daily Pork Products Stocks'!A860+0.25,TransfersEntries!$L:$L,"&lt;="&amp;'Daily Pork Products Stocks'!A860+1.25,TransfersEntries!$D:$D,"3600")</f>
        <v>0</v>
      </c>
      <c r="P860" s="44">
        <f t="shared" si="231"/>
        <v>0</v>
      </c>
      <c r="Q860" s="44">
        <f t="shared" si="232"/>
        <v>0</v>
      </c>
      <c r="R860" s="148"/>
      <c r="S860" s="148"/>
      <c r="T860" s="44">
        <f t="shared" si="229"/>
        <v>0</v>
      </c>
      <c r="U860" s="44">
        <f t="shared" si="233"/>
        <v>0</v>
      </c>
      <c r="V860" s="44">
        <f t="shared" si="234"/>
        <v>0</v>
      </c>
      <c r="W860" s="51" t="str">
        <f t="shared" si="235"/>
        <v>Inactive</v>
      </c>
      <c r="X860" s="44"/>
    </row>
    <row r="861" spans="1:24" ht="15" hidden="1" customHeight="1" x14ac:dyDescent="0.25">
      <c r="A861" s="42" t="e">
        <v>#VALUE!</v>
      </c>
      <c r="B861" s="45" t="s">
        <v>1297</v>
      </c>
      <c r="C861" s="45" t="s">
        <v>1298</v>
      </c>
      <c r="D861" s="142"/>
      <c r="E861" s="44">
        <f t="shared" si="230"/>
        <v>0</v>
      </c>
      <c r="F861" s="44">
        <f>SUMIFS(ProductionLines!$H:$H,ProductionLines!$C:$C,'Daily Pork Products Stocks'!$B861,ProductionLines!$K:$K,'Daily Pork Products Stocks'!$A861,ProductionLines!$E:$E,"&lt;&gt;Intake")</f>
        <v>0</v>
      </c>
      <c r="G861" s="57"/>
      <c r="H861" s="44">
        <f>SUMIFS(ProductionLines!$H:$H,ProductionLines!$C:$C,'Daily Pork Products Stocks'!$B861,ProductionLines!$K:$K,'Daily Pork Products Stocks'!$A861,ProductionLines!$E:$E,"Intake")</f>
        <v>0</v>
      </c>
      <c r="I861" s="148"/>
      <c r="J861" s="148"/>
      <c r="K861" s="148"/>
      <c r="L861" s="152"/>
      <c r="M861" s="44">
        <f>SUMIFS(TransfersEntries!$F:$F,TransfersEntries!$B:$B,$B861,TransfersEntries!$L:$L,"&gt;="&amp;'Daily Pork Products Stocks'!A861+0.25,TransfersEntries!$L:$L,"&lt;="&amp;'Daily Pork Products Stocks'!A861+1.25,TransfersEntries!$D:$D,"2055")</f>
        <v>0</v>
      </c>
      <c r="N861" s="44">
        <f>SUMIFS(TransfersEntries!$F:$F,TransfersEntries!$B:$B,INDEX(ItemTable!$A:$A,MATCH('Daily Pork Products Stocks'!B861,ItemTable!$B:$B,0)),TransfersEntries!$L:$L,"&gt;="&amp;'Daily Pork Products Stocks'!A861+0.25,TransfersEntries!$L:$L,"&lt;="&amp;'Daily Pork Products Stocks'!A861+1.25,TransfersEntries!$D:$D,"3535")</f>
        <v>0</v>
      </c>
      <c r="O861" s="44">
        <f>SUMIFS(TransfersEntries!$F:$F,TransfersEntries!$B:$B,INDEX(ItemTable!$A:$A,MATCH('Daily Pork Products Stocks'!B861,ItemTable!$B:$B,0)),TransfersEntries!$L:$L,"&gt;="&amp;'Daily Pork Products Stocks'!A861+0.25,TransfersEntries!$L:$L,"&lt;="&amp;'Daily Pork Products Stocks'!A861+1.25,TransfersEntries!$D:$D,"3600")</f>
        <v>0</v>
      </c>
      <c r="P861" s="44">
        <f t="shared" si="231"/>
        <v>0</v>
      </c>
      <c r="Q861" s="44">
        <f t="shared" si="232"/>
        <v>0</v>
      </c>
      <c r="R861" s="148"/>
      <c r="S861" s="148"/>
      <c r="T861" s="44">
        <f t="shared" si="229"/>
        <v>0</v>
      </c>
      <c r="U861" s="44">
        <f t="shared" si="233"/>
        <v>0</v>
      </c>
      <c r="V861" s="44">
        <f t="shared" si="234"/>
        <v>0</v>
      </c>
      <c r="W861" s="51" t="str">
        <f t="shared" si="235"/>
        <v>Inactive</v>
      </c>
      <c r="X861" s="44"/>
    </row>
    <row r="862" spans="1:24" ht="15" hidden="1" customHeight="1" x14ac:dyDescent="0.25">
      <c r="A862" s="42" t="e">
        <v>#VALUE!</v>
      </c>
      <c r="B862" s="47" t="s">
        <v>1299</v>
      </c>
      <c r="C862" s="47" t="s">
        <v>1300</v>
      </c>
      <c r="D862" s="142"/>
      <c r="E862" s="44">
        <f t="shared" si="230"/>
        <v>0</v>
      </c>
      <c r="F862" s="44">
        <f>SUMIFS(ProductionLines!$H:$H,ProductionLines!$C:$C,'Daily Pork Products Stocks'!$B862,ProductionLines!$K:$K,'Daily Pork Products Stocks'!$A862,ProductionLines!$E:$E,"&lt;&gt;Intake")</f>
        <v>0</v>
      </c>
      <c r="G862" s="57"/>
      <c r="H862" s="44">
        <f>SUMIFS(ProductionLines!$H:$H,ProductionLines!$C:$C,'Daily Pork Products Stocks'!$B862,ProductionLines!$K:$K,'Daily Pork Products Stocks'!$A862,ProductionLines!$E:$E,"Intake")</f>
        <v>0</v>
      </c>
      <c r="I862" s="148"/>
      <c r="J862" s="148"/>
      <c r="K862" s="148"/>
      <c r="L862" s="152"/>
      <c r="M862" s="44">
        <f>SUMIFS(TransfersEntries!$F:$F,TransfersEntries!$B:$B,$B862,TransfersEntries!$L:$L,"&gt;="&amp;'Daily Pork Products Stocks'!A862+0.25,TransfersEntries!$L:$L,"&lt;="&amp;'Daily Pork Products Stocks'!A862+1.25,TransfersEntries!$D:$D,"2055")</f>
        <v>0</v>
      </c>
      <c r="N862" s="44">
        <f>SUMIFS(TransfersEntries!$F:$F,TransfersEntries!$B:$B,INDEX(ItemTable!$A:$A,MATCH('Daily Pork Products Stocks'!B862,ItemTable!$B:$B,0)),TransfersEntries!$L:$L,"&gt;="&amp;'Daily Pork Products Stocks'!A862+0.25,TransfersEntries!$L:$L,"&lt;="&amp;'Daily Pork Products Stocks'!A862+1.25,TransfersEntries!$D:$D,"3535")</f>
        <v>0</v>
      </c>
      <c r="O862" s="44">
        <f>SUMIFS(TransfersEntries!$F:$F,TransfersEntries!$B:$B,INDEX(ItemTable!$A:$A,MATCH('Daily Pork Products Stocks'!B862,ItemTable!$B:$B,0)),TransfersEntries!$L:$L,"&gt;="&amp;'Daily Pork Products Stocks'!A862+0.25,TransfersEntries!$L:$L,"&lt;="&amp;'Daily Pork Products Stocks'!A862+1.25,TransfersEntries!$D:$D,"3600")</f>
        <v>0</v>
      </c>
      <c r="P862" s="44">
        <f t="shared" si="231"/>
        <v>0</v>
      </c>
      <c r="Q862" s="44">
        <f t="shared" si="232"/>
        <v>0</v>
      </c>
      <c r="R862" s="148"/>
      <c r="S862" s="148"/>
      <c r="T862" s="44">
        <f t="shared" si="229"/>
        <v>0</v>
      </c>
      <c r="U862" s="44">
        <f t="shared" si="233"/>
        <v>0</v>
      </c>
      <c r="V862" s="44">
        <f t="shared" si="234"/>
        <v>0</v>
      </c>
      <c r="W862" s="51" t="str">
        <f t="shared" si="235"/>
        <v>Inactive</v>
      </c>
      <c r="X862" s="44"/>
    </row>
    <row r="863" spans="1:24" ht="15" hidden="1" customHeight="1" x14ac:dyDescent="0.25">
      <c r="A863" s="42" t="e">
        <v>#VALUE!</v>
      </c>
      <c r="B863" s="47" t="s">
        <v>111</v>
      </c>
      <c r="C863" s="47" t="s">
        <v>1301</v>
      </c>
      <c r="D863" s="142"/>
      <c r="E863" s="44">
        <f t="shared" si="230"/>
        <v>0</v>
      </c>
      <c r="F863" s="44">
        <f>SUMIFS(ProductionLines!$H:$H,ProductionLines!$C:$C,'Daily Pork Products Stocks'!$B863,ProductionLines!$K:$K,'Daily Pork Products Stocks'!$A863,ProductionLines!$E:$E,"&lt;&gt;Intake")</f>
        <v>0</v>
      </c>
      <c r="G863" s="57"/>
      <c r="H863" s="44">
        <f>SUMIFS(ProductionLines!$H:$H,ProductionLines!$C:$C,'Daily Pork Products Stocks'!$B863,ProductionLines!$K:$K,'Daily Pork Products Stocks'!$A863,ProductionLines!$E:$E,"Intake")</f>
        <v>0</v>
      </c>
      <c r="I863" s="148"/>
      <c r="J863" s="148"/>
      <c r="K863" s="148"/>
      <c r="L863" s="152"/>
      <c r="M863" s="44">
        <f>SUMIFS(TransfersEntries!$F:$F,TransfersEntries!$B:$B,$B863,TransfersEntries!$L:$L,"&gt;="&amp;'Daily Pork Products Stocks'!A863+0.25,TransfersEntries!$L:$L,"&lt;="&amp;'Daily Pork Products Stocks'!A863+1.25,TransfersEntries!$D:$D,"2055")</f>
        <v>0</v>
      </c>
      <c r="N863" s="44">
        <f>SUMIFS(TransfersEntries!$F:$F,TransfersEntries!$B:$B,INDEX(ItemTable!$A:$A,MATCH('Daily Pork Products Stocks'!B863,ItemTable!$B:$B,0)),TransfersEntries!$L:$L,"&gt;="&amp;'Daily Pork Products Stocks'!A863+0.25,TransfersEntries!$L:$L,"&lt;="&amp;'Daily Pork Products Stocks'!A863+1.25,TransfersEntries!$D:$D,"3535")</f>
        <v>0</v>
      </c>
      <c r="O863" s="44">
        <f>SUMIFS(TransfersEntries!$F:$F,TransfersEntries!$B:$B,INDEX(ItemTable!$A:$A,MATCH('Daily Pork Products Stocks'!B863,ItemTable!$B:$B,0)),TransfersEntries!$L:$L,"&gt;="&amp;'Daily Pork Products Stocks'!A863+0.25,TransfersEntries!$L:$L,"&lt;="&amp;'Daily Pork Products Stocks'!A863+1.25,TransfersEntries!$D:$D,"3600")</f>
        <v>0</v>
      </c>
      <c r="P863" s="44">
        <f t="shared" si="231"/>
        <v>0</v>
      </c>
      <c r="Q863" s="44">
        <f t="shared" si="232"/>
        <v>0</v>
      </c>
      <c r="R863" s="148"/>
      <c r="S863" s="148"/>
      <c r="T863" s="44">
        <f t="shared" si="229"/>
        <v>0</v>
      </c>
      <c r="U863" s="44">
        <f t="shared" si="233"/>
        <v>0</v>
      </c>
      <c r="V863" s="44">
        <f t="shared" si="234"/>
        <v>0</v>
      </c>
      <c r="W863" s="51" t="str">
        <f t="shared" si="235"/>
        <v>Inactive</v>
      </c>
      <c r="X863" s="44"/>
    </row>
    <row r="864" spans="1:24" ht="15" hidden="1" customHeight="1" x14ac:dyDescent="0.25">
      <c r="A864" s="42" t="e">
        <v>#VALUE!</v>
      </c>
      <c r="B864" s="47" t="s">
        <v>112</v>
      </c>
      <c r="C864" s="47" t="s">
        <v>113</v>
      </c>
      <c r="D864" s="142"/>
      <c r="E864" s="44">
        <f t="shared" si="230"/>
        <v>0</v>
      </c>
      <c r="F864" s="44">
        <f>SUMIFS(ProductionLines!$H:$H,ProductionLines!$C:$C,'Daily Pork Products Stocks'!$B864,ProductionLines!$K:$K,'Daily Pork Products Stocks'!$A864,ProductionLines!$E:$E,"&lt;&gt;Intake")</f>
        <v>0</v>
      </c>
      <c r="G864" s="57"/>
      <c r="H864" s="44">
        <f>SUMIFS(ProductionLines!$H:$H,ProductionLines!$C:$C,'Daily Pork Products Stocks'!$B864,ProductionLines!$K:$K,'Daily Pork Products Stocks'!$A864,ProductionLines!$E:$E,"Intake")</f>
        <v>0</v>
      </c>
      <c r="I864" s="148"/>
      <c r="J864" s="148"/>
      <c r="K864" s="148"/>
      <c r="L864" s="152"/>
      <c r="M864" s="44">
        <f>SUMIFS(TransfersEntries!$F:$F,TransfersEntries!$B:$B,$B864,TransfersEntries!$L:$L,"&gt;="&amp;'Daily Pork Products Stocks'!A864+0.25,TransfersEntries!$L:$L,"&lt;="&amp;'Daily Pork Products Stocks'!A864+1.25,TransfersEntries!$D:$D,"2055")</f>
        <v>0</v>
      </c>
      <c r="N864" s="44">
        <f>SUMIFS(TransfersEntries!$F:$F,TransfersEntries!$B:$B,INDEX(ItemTable!$A:$A,MATCH('Daily Pork Products Stocks'!B864,ItemTable!$B:$B,0)),TransfersEntries!$L:$L,"&gt;="&amp;'Daily Pork Products Stocks'!A864+0.25,TransfersEntries!$L:$L,"&lt;="&amp;'Daily Pork Products Stocks'!A864+1.25,TransfersEntries!$D:$D,"3535")</f>
        <v>0</v>
      </c>
      <c r="O864" s="44">
        <f>SUMIFS(TransfersEntries!$F:$F,TransfersEntries!$B:$B,INDEX(ItemTable!$A:$A,MATCH('Daily Pork Products Stocks'!B864,ItemTable!$B:$B,0)),TransfersEntries!$L:$L,"&gt;="&amp;'Daily Pork Products Stocks'!A864+0.25,TransfersEntries!$L:$L,"&lt;="&amp;'Daily Pork Products Stocks'!A864+1.25,TransfersEntries!$D:$D,"3600")</f>
        <v>0</v>
      </c>
      <c r="P864" s="44">
        <f t="shared" si="231"/>
        <v>0</v>
      </c>
      <c r="Q864" s="44">
        <f t="shared" si="232"/>
        <v>0</v>
      </c>
      <c r="R864" s="148"/>
      <c r="S864" s="148"/>
      <c r="T864" s="44">
        <f t="shared" si="229"/>
        <v>0</v>
      </c>
      <c r="U864" s="44">
        <f t="shared" si="233"/>
        <v>0</v>
      </c>
      <c r="V864" s="44">
        <f t="shared" si="234"/>
        <v>0</v>
      </c>
      <c r="W864" s="51" t="str">
        <f t="shared" si="235"/>
        <v>Inactive</v>
      </c>
      <c r="X864" s="44"/>
    </row>
    <row r="865" spans="1:24" ht="15" hidden="1" customHeight="1" x14ac:dyDescent="0.25">
      <c r="A865" s="42" t="e">
        <v>#VALUE!</v>
      </c>
      <c r="B865" s="45" t="s">
        <v>152</v>
      </c>
      <c r="C865" s="45" t="s">
        <v>1302</v>
      </c>
      <c r="D865" s="142"/>
      <c r="E865" s="44">
        <f t="shared" si="230"/>
        <v>0</v>
      </c>
      <c r="F865" s="44">
        <f>SUMIFS(ProductionLines!$H:$H,ProductionLines!$C:$C,'Daily Pork Products Stocks'!$B865,ProductionLines!$K:$K,'Daily Pork Products Stocks'!$A865,ProductionLines!$E:$E,"&lt;&gt;Intake")</f>
        <v>0</v>
      </c>
      <c r="G865" s="57"/>
      <c r="H865" s="44">
        <f>SUMIFS(ProductionLines!$H:$H,ProductionLines!$C:$C,'Daily Pork Products Stocks'!$B865,ProductionLines!$K:$K,'Daily Pork Products Stocks'!$A865,ProductionLines!$E:$E,"Intake")</f>
        <v>0</v>
      </c>
      <c r="I865" s="148"/>
      <c r="J865" s="148"/>
      <c r="K865" s="148"/>
      <c r="L865" s="152"/>
      <c r="M865" s="44">
        <f>SUMIFS(TransfersEntries!$F:$F,TransfersEntries!$B:$B,$B865,TransfersEntries!$L:$L,"&gt;="&amp;'Daily Pork Products Stocks'!A865+0.25,TransfersEntries!$L:$L,"&lt;="&amp;'Daily Pork Products Stocks'!A865+1.25,TransfersEntries!$D:$D,"2055")</f>
        <v>0</v>
      </c>
      <c r="N865" s="44">
        <f>SUMIFS(TransfersEntries!$F:$F,TransfersEntries!$B:$B,INDEX(ItemTable!$A:$A,MATCH('Daily Pork Products Stocks'!B865,ItemTable!$B:$B,0)),TransfersEntries!$L:$L,"&gt;="&amp;'Daily Pork Products Stocks'!A865+0.25,TransfersEntries!$L:$L,"&lt;="&amp;'Daily Pork Products Stocks'!A865+1.25,TransfersEntries!$D:$D,"3535")</f>
        <v>0</v>
      </c>
      <c r="O865" s="44">
        <f>SUMIFS(TransfersEntries!$F:$F,TransfersEntries!$B:$B,INDEX(ItemTable!$A:$A,MATCH('Daily Pork Products Stocks'!B865,ItemTable!$B:$B,0)),TransfersEntries!$L:$L,"&gt;="&amp;'Daily Pork Products Stocks'!A865+0.25,TransfersEntries!$L:$L,"&lt;="&amp;'Daily Pork Products Stocks'!A865+1.25,TransfersEntries!$D:$D,"3600")</f>
        <v>0</v>
      </c>
      <c r="P865" s="44">
        <f t="shared" si="231"/>
        <v>0</v>
      </c>
      <c r="Q865" s="44">
        <f t="shared" si="232"/>
        <v>0</v>
      </c>
      <c r="R865" s="148"/>
      <c r="S865" s="148"/>
      <c r="T865" s="44">
        <f t="shared" si="229"/>
        <v>0</v>
      </c>
      <c r="U865" s="44">
        <f t="shared" si="233"/>
        <v>0</v>
      </c>
      <c r="V865" s="44">
        <f t="shared" si="234"/>
        <v>0</v>
      </c>
      <c r="W865" s="51" t="str">
        <f t="shared" si="235"/>
        <v>Inactive</v>
      </c>
      <c r="X865" s="44"/>
    </row>
    <row r="866" spans="1:24" ht="15" hidden="1" customHeight="1" x14ac:dyDescent="0.25">
      <c r="A866" s="42" t="e">
        <v>#VALUE!</v>
      </c>
      <c r="B866" s="47" t="s">
        <v>1303</v>
      </c>
      <c r="C866" s="47" t="s">
        <v>1304</v>
      </c>
      <c r="D866" s="142"/>
      <c r="E866" s="44">
        <f t="shared" si="230"/>
        <v>0</v>
      </c>
      <c r="F866" s="44">
        <f>SUMIFS(ProductionLines!$H:$H,ProductionLines!$C:$C,'Daily Pork Products Stocks'!$B866,ProductionLines!$K:$K,'Daily Pork Products Stocks'!$A866,ProductionLines!$E:$E,"&lt;&gt;Intake")</f>
        <v>0</v>
      </c>
      <c r="G866" s="57"/>
      <c r="H866" s="44">
        <f>SUMIFS(ProductionLines!$H:$H,ProductionLines!$C:$C,'Daily Pork Products Stocks'!$B866,ProductionLines!$K:$K,'Daily Pork Products Stocks'!$A866,ProductionLines!$E:$E,"Intake")</f>
        <v>0</v>
      </c>
      <c r="I866" s="148"/>
      <c r="J866" s="148"/>
      <c r="K866" s="148"/>
      <c r="L866" s="152"/>
      <c r="M866" s="44">
        <f>SUMIFS(TransfersEntries!$F:$F,TransfersEntries!$B:$B,$B866,TransfersEntries!$L:$L,"&gt;="&amp;'Daily Pork Products Stocks'!A866+0.25,TransfersEntries!$L:$L,"&lt;="&amp;'Daily Pork Products Stocks'!A866+1.25,TransfersEntries!$D:$D,"2055")</f>
        <v>0</v>
      </c>
      <c r="N866" s="44">
        <f>SUMIFS(TransfersEntries!$F:$F,TransfersEntries!$B:$B,INDEX(ItemTable!$A:$A,MATCH('Daily Pork Products Stocks'!B866,ItemTable!$B:$B,0)),TransfersEntries!$L:$L,"&gt;="&amp;'Daily Pork Products Stocks'!A866+0.25,TransfersEntries!$L:$L,"&lt;="&amp;'Daily Pork Products Stocks'!A866+1.25,TransfersEntries!$D:$D,"3535")</f>
        <v>0</v>
      </c>
      <c r="O866" s="44">
        <f>SUMIFS(TransfersEntries!$F:$F,TransfersEntries!$B:$B,INDEX(ItemTable!$A:$A,MATCH('Daily Pork Products Stocks'!B866,ItemTable!$B:$B,0)),TransfersEntries!$L:$L,"&gt;="&amp;'Daily Pork Products Stocks'!A866+0.25,TransfersEntries!$L:$L,"&lt;="&amp;'Daily Pork Products Stocks'!A866+1.25,TransfersEntries!$D:$D,"3600")</f>
        <v>0</v>
      </c>
      <c r="P866" s="44">
        <f t="shared" si="231"/>
        <v>0</v>
      </c>
      <c r="Q866" s="44">
        <f t="shared" si="232"/>
        <v>0</v>
      </c>
      <c r="R866" s="148"/>
      <c r="S866" s="148"/>
      <c r="T866" s="44">
        <f t="shared" si="229"/>
        <v>0</v>
      </c>
      <c r="U866" s="44">
        <f t="shared" si="233"/>
        <v>0</v>
      </c>
      <c r="V866" s="44">
        <f t="shared" si="234"/>
        <v>0</v>
      </c>
      <c r="W866" s="51" t="str">
        <f t="shared" si="235"/>
        <v>Inactive</v>
      </c>
      <c r="X866" s="44"/>
    </row>
    <row r="867" spans="1:24" ht="15" hidden="1" customHeight="1" x14ac:dyDescent="0.25">
      <c r="A867" s="42" t="e">
        <v>#VALUE!</v>
      </c>
      <c r="B867" s="47" t="s">
        <v>1305</v>
      </c>
      <c r="C867" s="47" t="s">
        <v>1306</v>
      </c>
      <c r="D867" s="142"/>
      <c r="E867" s="44">
        <f t="shared" si="230"/>
        <v>0</v>
      </c>
      <c r="F867" s="44">
        <f>SUMIFS(ProductionLines!$H:$H,ProductionLines!$C:$C,'Daily Pork Products Stocks'!$B867,ProductionLines!$K:$K,'Daily Pork Products Stocks'!$A867,ProductionLines!$E:$E,"&lt;&gt;Intake")</f>
        <v>0</v>
      </c>
      <c r="G867" s="57"/>
      <c r="H867" s="44">
        <f>SUMIFS(ProductionLines!$H:$H,ProductionLines!$C:$C,'Daily Pork Products Stocks'!$B867,ProductionLines!$K:$K,'Daily Pork Products Stocks'!$A867,ProductionLines!$E:$E,"Intake")</f>
        <v>0</v>
      </c>
      <c r="I867" s="148"/>
      <c r="J867" s="148"/>
      <c r="K867" s="148"/>
      <c r="L867" s="152"/>
      <c r="M867" s="44">
        <f>SUMIFS(TransfersEntries!$F:$F,TransfersEntries!$B:$B,$B867,TransfersEntries!$L:$L,"&gt;="&amp;'Daily Pork Products Stocks'!A867+0.25,TransfersEntries!$L:$L,"&lt;="&amp;'Daily Pork Products Stocks'!A867+1.25,TransfersEntries!$D:$D,"2055")</f>
        <v>0</v>
      </c>
      <c r="N867" s="44">
        <f>SUMIFS(TransfersEntries!$F:$F,TransfersEntries!$B:$B,INDEX(ItemTable!$A:$A,MATCH('Daily Pork Products Stocks'!B867,ItemTable!$B:$B,0)),TransfersEntries!$L:$L,"&gt;="&amp;'Daily Pork Products Stocks'!A867+0.25,TransfersEntries!$L:$L,"&lt;="&amp;'Daily Pork Products Stocks'!A867+1.25,TransfersEntries!$D:$D,"3535")</f>
        <v>0</v>
      </c>
      <c r="O867" s="44">
        <f>SUMIFS(TransfersEntries!$F:$F,TransfersEntries!$B:$B,INDEX(ItemTable!$A:$A,MATCH('Daily Pork Products Stocks'!B867,ItemTable!$B:$B,0)),TransfersEntries!$L:$L,"&gt;="&amp;'Daily Pork Products Stocks'!A867+0.25,TransfersEntries!$L:$L,"&lt;="&amp;'Daily Pork Products Stocks'!A867+1.25,TransfersEntries!$D:$D,"3600")</f>
        <v>0</v>
      </c>
      <c r="P867" s="44">
        <f t="shared" si="231"/>
        <v>0</v>
      </c>
      <c r="Q867" s="44">
        <f t="shared" si="232"/>
        <v>0</v>
      </c>
      <c r="R867" s="148"/>
      <c r="S867" s="148"/>
      <c r="T867" s="44">
        <f t="shared" si="229"/>
        <v>0</v>
      </c>
      <c r="U867" s="44">
        <f t="shared" si="233"/>
        <v>0</v>
      </c>
      <c r="V867" s="44">
        <f t="shared" si="234"/>
        <v>0</v>
      </c>
      <c r="W867" s="51" t="str">
        <f t="shared" si="235"/>
        <v>Inactive</v>
      </c>
      <c r="X867" s="44"/>
    </row>
    <row r="868" spans="1:24" ht="15" hidden="1" customHeight="1" x14ac:dyDescent="0.25">
      <c r="A868" s="42" t="e">
        <v>#VALUE!</v>
      </c>
      <c r="B868" s="47" t="s">
        <v>1307</v>
      </c>
      <c r="C868" s="47" t="s">
        <v>1308</v>
      </c>
      <c r="D868" s="142"/>
      <c r="E868" s="44">
        <f t="shared" si="230"/>
        <v>0</v>
      </c>
      <c r="F868" s="44">
        <f>SUMIFS(ProductionLines!$H:$H,ProductionLines!$C:$C,'Daily Pork Products Stocks'!$B868,ProductionLines!$K:$K,'Daily Pork Products Stocks'!$A868,ProductionLines!$E:$E,"&lt;&gt;Intake")</f>
        <v>0</v>
      </c>
      <c r="G868" s="57"/>
      <c r="H868" s="44">
        <f>SUMIFS(ProductionLines!$H:$H,ProductionLines!$C:$C,'Daily Pork Products Stocks'!$B868,ProductionLines!$K:$K,'Daily Pork Products Stocks'!$A868,ProductionLines!$E:$E,"Intake")</f>
        <v>0</v>
      </c>
      <c r="I868" s="148"/>
      <c r="J868" s="148"/>
      <c r="K868" s="148"/>
      <c r="L868" s="152"/>
      <c r="M868" s="44">
        <f>SUMIFS(TransfersEntries!$F:$F,TransfersEntries!$B:$B,$B868,TransfersEntries!$L:$L,"&gt;="&amp;'Daily Pork Products Stocks'!A868+0.25,TransfersEntries!$L:$L,"&lt;="&amp;'Daily Pork Products Stocks'!A868+1.25,TransfersEntries!$D:$D,"2055")</f>
        <v>0</v>
      </c>
      <c r="N868" s="44">
        <f>SUMIFS(TransfersEntries!$F:$F,TransfersEntries!$B:$B,INDEX(ItemTable!$A:$A,MATCH('Daily Pork Products Stocks'!B868,ItemTable!$B:$B,0)),TransfersEntries!$L:$L,"&gt;="&amp;'Daily Pork Products Stocks'!A868+0.25,TransfersEntries!$L:$L,"&lt;="&amp;'Daily Pork Products Stocks'!A868+1.25,TransfersEntries!$D:$D,"3535")</f>
        <v>0</v>
      </c>
      <c r="O868" s="44">
        <f>SUMIFS(TransfersEntries!$F:$F,TransfersEntries!$B:$B,INDEX(ItemTable!$A:$A,MATCH('Daily Pork Products Stocks'!B868,ItemTable!$B:$B,0)),TransfersEntries!$L:$L,"&gt;="&amp;'Daily Pork Products Stocks'!A868+0.25,TransfersEntries!$L:$L,"&lt;="&amp;'Daily Pork Products Stocks'!A868+1.25,TransfersEntries!$D:$D,"3600")</f>
        <v>0</v>
      </c>
      <c r="P868" s="44">
        <f t="shared" si="231"/>
        <v>0</v>
      </c>
      <c r="Q868" s="44">
        <f t="shared" si="232"/>
        <v>0</v>
      </c>
      <c r="R868" s="148"/>
      <c r="S868" s="148"/>
      <c r="T868" s="44">
        <f t="shared" si="229"/>
        <v>0</v>
      </c>
      <c r="U868" s="44">
        <f t="shared" si="233"/>
        <v>0</v>
      </c>
      <c r="V868" s="44">
        <f t="shared" si="234"/>
        <v>0</v>
      </c>
      <c r="W868" s="51" t="str">
        <f t="shared" si="235"/>
        <v>Inactive</v>
      </c>
      <c r="X868" s="44"/>
    </row>
    <row r="869" spans="1:24" ht="15" hidden="1" customHeight="1" x14ac:dyDescent="0.25">
      <c r="A869" s="42" t="e">
        <v>#VALUE!</v>
      </c>
      <c r="B869" s="45" t="s">
        <v>1309</v>
      </c>
      <c r="C869" s="45" t="s">
        <v>1310</v>
      </c>
      <c r="D869" s="142"/>
      <c r="E869" s="44">
        <f t="shared" si="230"/>
        <v>0</v>
      </c>
      <c r="F869" s="44">
        <f>SUMIFS(ProductionLines!$H:$H,ProductionLines!$C:$C,'Daily Pork Products Stocks'!$B869,ProductionLines!$K:$K,'Daily Pork Products Stocks'!$A869,ProductionLines!$E:$E,"&lt;&gt;Intake")</f>
        <v>0</v>
      </c>
      <c r="G869" s="57"/>
      <c r="H869" s="44">
        <f>SUMIFS(ProductionLines!$H:$H,ProductionLines!$C:$C,'Daily Pork Products Stocks'!$B869,ProductionLines!$K:$K,'Daily Pork Products Stocks'!$A869,ProductionLines!$E:$E,"Intake")</f>
        <v>0</v>
      </c>
      <c r="I869" s="148"/>
      <c r="J869" s="148"/>
      <c r="K869" s="148"/>
      <c r="L869" s="152"/>
      <c r="M869" s="44">
        <f>SUMIFS(TransfersEntries!$F:$F,TransfersEntries!$B:$B,$B869,TransfersEntries!$L:$L,"&gt;="&amp;'Daily Pork Products Stocks'!A869+0.25,TransfersEntries!$L:$L,"&lt;="&amp;'Daily Pork Products Stocks'!A869+1.25,TransfersEntries!$D:$D,"2055")</f>
        <v>0</v>
      </c>
      <c r="N869" s="44">
        <f>SUMIFS(TransfersEntries!$F:$F,TransfersEntries!$B:$B,INDEX(ItemTable!$A:$A,MATCH('Daily Pork Products Stocks'!B869,ItemTable!$B:$B,0)),TransfersEntries!$L:$L,"&gt;="&amp;'Daily Pork Products Stocks'!A869+0.25,TransfersEntries!$L:$L,"&lt;="&amp;'Daily Pork Products Stocks'!A869+1.25,TransfersEntries!$D:$D,"3535")</f>
        <v>0</v>
      </c>
      <c r="O869" s="44">
        <f>SUMIFS(TransfersEntries!$F:$F,TransfersEntries!$B:$B,INDEX(ItemTable!$A:$A,MATCH('Daily Pork Products Stocks'!B869,ItemTable!$B:$B,0)),TransfersEntries!$L:$L,"&gt;="&amp;'Daily Pork Products Stocks'!A869+0.25,TransfersEntries!$L:$L,"&lt;="&amp;'Daily Pork Products Stocks'!A869+1.25,TransfersEntries!$D:$D,"3600")</f>
        <v>0</v>
      </c>
      <c r="P869" s="44">
        <f t="shared" si="231"/>
        <v>0</v>
      </c>
      <c r="Q869" s="44">
        <f t="shared" si="232"/>
        <v>0</v>
      </c>
      <c r="R869" s="148"/>
      <c r="S869" s="148"/>
      <c r="T869" s="44">
        <f t="shared" si="229"/>
        <v>0</v>
      </c>
      <c r="U869" s="44">
        <f t="shared" si="233"/>
        <v>0</v>
      </c>
      <c r="V869" s="44">
        <f t="shared" si="234"/>
        <v>0</v>
      </c>
      <c r="W869" s="51" t="str">
        <f t="shared" si="235"/>
        <v>Inactive</v>
      </c>
      <c r="X869" s="44"/>
    </row>
    <row r="870" spans="1:24" ht="15" hidden="1" customHeight="1" x14ac:dyDescent="0.25">
      <c r="A870" s="42" t="e">
        <v>#VALUE!</v>
      </c>
      <c r="B870" s="47" t="s">
        <v>1311</v>
      </c>
      <c r="C870" s="47" t="s">
        <v>1312</v>
      </c>
      <c r="D870" s="142"/>
      <c r="E870" s="44">
        <f t="shared" si="230"/>
        <v>0</v>
      </c>
      <c r="F870" s="44">
        <f>SUMIFS(ProductionLines!$H:$H,ProductionLines!$C:$C,'Daily Pork Products Stocks'!$B870,ProductionLines!$K:$K,'Daily Pork Products Stocks'!$A870,ProductionLines!$E:$E,"&lt;&gt;Intake")</f>
        <v>0</v>
      </c>
      <c r="G870" s="57"/>
      <c r="H870" s="44">
        <f>SUMIFS(ProductionLines!$H:$H,ProductionLines!$C:$C,'Daily Pork Products Stocks'!$B870,ProductionLines!$K:$K,'Daily Pork Products Stocks'!$A870,ProductionLines!$E:$E,"Intake")</f>
        <v>0</v>
      </c>
      <c r="I870" s="148"/>
      <c r="J870" s="148"/>
      <c r="K870" s="148"/>
      <c r="L870" s="152"/>
      <c r="M870" s="44">
        <f>SUMIFS(TransfersEntries!$F:$F,TransfersEntries!$B:$B,$B870,TransfersEntries!$L:$L,"&gt;="&amp;'Daily Pork Products Stocks'!A870+0.25,TransfersEntries!$L:$L,"&lt;="&amp;'Daily Pork Products Stocks'!A870+1.25,TransfersEntries!$D:$D,"2055")</f>
        <v>0</v>
      </c>
      <c r="N870" s="44">
        <f>SUMIFS(TransfersEntries!$F:$F,TransfersEntries!$B:$B,INDEX(ItemTable!$A:$A,MATCH('Daily Pork Products Stocks'!B870,ItemTable!$B:$B,0)),TransfersEntries!$L:$L,"&gt;="&amp;'Daily Pork Products Stocks'!A870+0.25,TransfersEntries!$L:$L,"&lt;="&amp;'Daily Pork Products Stocks'!A870+1.25,TransfersEntries!$D:$D,"3535")</f>
        <v>0</v>
      </c>
      <c r="O870" s="44">
        <f>SUMIFS(TransfersEntries!$F:$F,TransfersEntries!$B:$B,INDEX(ItemTable!$A:$A,MATCH('Daily Pork Products Stocks'!B870,ItemTable!$B:$B,0)),TransfersEntries!$L:$L,"&gt;="&amp;'Daily Pork Products Stocks'!A870+0.25,TransfersEntries!$L:$L,"&lt;="&amp;'Daily Pork Products Stocks'!A870+1.25,TransfersEntries!$D:$D,"3600")</f>
        <v>0</v>
      </c>
      <c r="P870" s="44">
        <f t="shared" si="231"/>
        <v>0</v>
      </c>
      <c r="Q870" s="44">
        <f t="shared" si="232"/>
        <v>0</v>
      </c>
      <c r="R870" s="148"/>
      <c r="S870" s="148"/>
      <c r="T870" s="44">
        <f t="shared" si="229"/>
        <v>0</v>
      </c>
      <c r="U870" s="44">
        <f t="shared" si="233"/>
        <v>0</v>
      </c>
      <c r="V870" s="44">
        <f t="shared" si="234"/>
        <v>0</v>
      </c>
      <c r="W870" s="51" t="str">
        <f t="shared" si="235"/>
        <v>Inactive</v>
      </c>
      <c r="X870" s="44"/>
    </row>
    <row r="871" spans="1:24" ht="15" hidden="1" customHeight="1" x14ac:dyDescent="0.25">
      <c r="A871" s="42" t="e">
        <v>#VALUE!</v>
      </c>
      <c r="B871" s="47" t="s">
        <v>6</v>
      </c>
      <c r="C871" s="47" t="s">
        <v>1313</v>
      </c>
      <c r="D871" s="142"/>
      <c r="E871" s="44">
        <f t="shared" si="230"/>
        <v>0</v>
      </c>
      <c r="F871" s="44">
        <f>SUMIFS(ProductionLines!$H:$H,ProductionLines!$C:$C,'Daily Pork Products Stocks'!$B871,ProductionLines!$K:$K,'Daily Pork Products Stocks'!$A871,ProductionLines!$E:$E,"&lt;&gt;Intake")</f>
        <v>0</v>
      </c>
      <c r="G871" s="57"/>
      <c r="H871" s="44">
        <f>SUMIFS(ProductionLines!$H:$H,ProductionLines!$C:$C,'Daily Pork Products Stocks'!$B871,ProductionLines!$K:$K,'Daily Pork Products Stocks'!$A871,ProductionLines!$E:$E,"Intake")</f>
        <v>0</v>
      </c>
      <c r="I871" s="148"/>
      <c r="J871" s="148"/>
      <c r="K871" s="148"/>
      <c r="L871" s="152"/>
      <c r="M871" s="44">
        <f>SUMIFS(TransfersEntries!$F:$F,TransfersEntries!$B:$B,$B871,TransfersEntries!$L:$L,"&gt;="&amp;'Daily Pork Products Stocks'!A871+0.25,TransfersEntries!$L:$L,"&lt;="&amp;'Daily Pork Products Stocks'!A871+1.25,TransfersEntries!$D:$D,"2055")</f>
        <v>0</v>
      </c>
      <c r="N871" s="44">
        <f>SUMIFS(TransfersEntries!$F:$F,TransfersEntries!$B:$B,INDEX(ItemTable!$A:$A,MATCH('Daily Pork Products Stocks'!B871,ItemTable!$B:$B,0)),TransfersEntries!$L:$L,"&gt;="&amp;'Daily Pork Products Stocks'!A871+0.25,TransfersEntries!$L:$L,"&lt;="&amp;'Daily Pork Products Stocks'!A871+1.25,TransfersEntries!$D:$D,"3535")</f>
        <v>0</v>
      </c>
      <c r="O871" s="44">
        <f>SUMIFS(TransfersEntries!$F:$F,TransfersEntries!$B:$B,INDEX(ItemTable!$A:$A,MATCH('Daily Pork Products Stocks'!B871,ItemTable!$B:$B,0)),TransfersEntries!$L:$L,"&gt;="&amp;'Daily Pork Products Stocks'!A871+0.25,TransfersEntries!$L:$L,"&lt;="&amp;'Daily Pork Products Stocks'!A871+1.25,TransfersEntries!$D:$D,"3600")</f>
        <v>0</v>
      </c>
      <c r="P871" s="44">
        <f t="shared" si="231"/>
        <v>0</v>
      </c>
      <c r="Q871" s="44">
        <f t="shared" si="232"/>
        <v>0</v>
      </c>
      <c r="R871" s="148"/>
      <c r="S871" s="148"/>
      <c r="T871" s="44">
        <f t="shared" si="229"/>
        <v>0</v>
      </c>
      <c r="U871" s="44">
        <f t="shared" si="233"/>
        <v>0</v>
      </c>
      <c r="V871" s="44">
        <f t="shared" si="234"/>
        <v>0</v>
      </c>
      <c r="W871" s="51" t="str">
        <f t="shared" si="235"/>
        <v>Inactive</v>
      </c>
      <c r="X871" s="44"/>
    </row>
    <row r="872" spans="1:24" ht="15" hidden="1" customHeight="1" x14ac:dyDescent="0.25">
      <c r="A872" s="42" t="e">
        <v>#VALUE!</v>
      </c>
      <c r="B872" s="47" t="s">
        <v>1314</v>
      </c>
      <c r="C872" s="47" t="s">
        <v>1315</v>
      </c>
      <c r="D872" s="142"/>
      <c r="E872" s="44">
        <f t="shared" si="230"/>
        <v>0</v>
      </c>
      <c r="F872" s="44">
        <f>SUMIFS(ProductionLines!$H:$H,ProductionLines!$C:$C,'Daily Pork Products Stocks'!$B872,ProductionLines!$K:$K,'Daily Pork Products Stocks'!$A872,ProductionLines!$E:$E,"&lt;&gt;Intake")</f>
        <v>0</v>
      </c>
      <c r="G872" s="57"/>
      <c r="H872" s="44">
        <f>SUMIFS(ProductionLines!$H:$H,ProductionLines!$C:$C,'Daily Pork Products Stocks'!$B872,ProductionLines!$K:$K,'Daily Pork Products Stocks'!$A872,ProductionLines!$E:$E,"Intake")</f>
        <v>0</v>
      </c>
      <c r="I872" s="148"/>
      <c r="J872" s="148"/>
      <c r="K872" s="148"/>
      <c r="L872" s="152"/>
      <c r="M872" s="44">
        <f>SUMIFS(TransfersEntries!$F:$F,TransfersEntries!$B:$B,$B872,TransfersEntries!$L:$L,"&gt;="&amp;'Daily Pork Products Stocks'!A872+0.25,TransfersEntries!$L:$L,"&lt;="&amp;'Daily Pork Products Stocks'!A872+1.25,TransfersEntries!$D:$D,"2055")</f>
        <v>0</v>
      </c>
      <c r="N872" s="44">
        <f>SUMIFS(TransfersEntries!$F:$F,TransfersEntries!$B:$B,INDEX(ItemTable!$A:$A,MATCH('Daily Pork Products Stocks'!B872,ItemTable!$B:$B,0)),TransfersEntries!$L:$L,"&gt;="&amp;'Daily Pork Products Stocks'!A872+0.25,TransfersEntries!$L:$L,"&lt;="&amp;'Daily Pork Products Stocks'!A872+1.25,TransfersEntries!$D:$D,"3535")</f>
        <v>0</v>
      </c>
      <c r="O872" s="44">
        <f>SUMIFS(TransfersEntries!$F:$F,TransfersEntries!$B:$B,INDEX(ItemTable!$A:$A,MATCH('Daily Pork Products Stocks'!B872,ItemTable!$B:$B,0)),TransfersEntries!$L:$L,"&gt;="&amp;'Daily Pork Products Stocks'!A872+0.25,TransfersEntries!$L:$L,"&lt;="&amp;'Daily Pork Products Stocks'!A872+1.25,TransfersEntries!$D:$D,"3600")</f>
        <v>0</v>
      </c>
      <c r="P872" s="44">
        <f t="shared" si="231"/>
        <v>0</v>
      </c>
      <c r="Q872" s="44">
        <f t="shared" si="232"/>
        <v>0</v>
      </c>
      <c r="R872" s="148"/>
      <c r="S872" s="148"/>
      <c r="T872" s="44">
        <f t="shared" si="229"/>
        <v>0</v>
      </c>
      <c r="U872" s="44">
        <f t="shared" si="233"/>
        <v>0</v>
      </c>
      <c r="V872" s="44">
        <f t="shared" si="234"/>
        <v>0</v>
      </c>
      <c r="W872" s="51" t="str">
        <f t="shared" si="235"/>
        <v>Inactive</v>
      </c>
      <c r="X872" s="44"/>
    </row>
    <row r="873" spans="1:24" ht="15" hidden="1" customHeight="1" x14ac:dyDescent="0.25">
      <c r="A873" s="42" t="e">
        <v>#VALUE!</v>
      </c>
      <c r="B873" s="45" t="s">
        <v>1316</v>
      </c>
      <c r="C873" s="45" t="s">
        <v>1317</v>
      </c>
      <c r="D873" s="142"/>
      <c r="E873" s="44">
        <f t="shared" si="230"/>
        <v>0</v>
      </c>
      <c r="F873" s="44">
        <f>SUMIFS(ProductionLines!$H:$H,ProductionLines!$C:$C,'Daily Pork Products Stocks'!$B873,ProductionLines!$K:$K,'Daily Pork Products Stocks'!$A873,ProductionLines!$E:$E,"&lt;&gt;Intake")</f>
        <v>0</v>
      </c>
      <c r="G873" s="57"/>
      <c r="H873" s="44">
        <f>SUMIFS(ProductionLines!$H:$H,ProductionLines!$C:$C,'Daily Pork Products Stocks'!$B873,ProductionLines!$K:$K,'Daily Pork Products Stocks'!$A873,ProductionLines!$E:$E,"Intake")</f>
        <v>0</v>
      </c>
      <c r="I873" s="148"/>
      <c r="J873" s="148"/>
      <c r="K873" s="148"/>
      <c r="L873" s="152"/>
      <c r="M873" s="44">
        <f>SUMIFS(TransfersEntries!$F:$F,TransfersEntries!$B:$B,$B873,TransfersEntries!$L:$L,"&gt;="&amp;'Daily Pork Products Stocks'!A873+0.25,TransfersEntries!$L:$L,"&lt;="&amp;'Daily Pork Products Stocks'!A873+1.25,TransfersEntries!$D:$D,"2055")</f>
        <v>0</v>
      </c>
      <c r="N873" s="44">
        <f>SUMIFS(TransfersEntries!$F:$F,TransfersEntries!$B:$B,INDEX(ItemTable!$A:$A,MATCH('Daily Pork Products Stocks'!B873,ItemTable!$B:$B,0)),TransfersEntries!$L:$L,"&gt;="&amp;'Daily Pork Products Stocks'!A873+0.25,TransfersEntries!$L:$L,"&lt;="&amp;'Daily Pork Products Stocks'!A873+1.25,TransfersEntries!$D:$D,"3535")</f>
        <v>0</v>
      </c>
      <c r="O873" s="44">
        <f>SUMIFS(TransfersEntries!$F:$F,TransfersEntries!$B:$B,INDEX(ItemTable!$A:$A,MATCH('Daily Pork Products Stocks'!B873,ItemTable!$B:$B,0)),TransfersEntries!$L:$L,"&gt;="&amp;'Daily Pork Products Stocks'!A873+0.25,TransfersEntries!$L:$L,"&lt;="&amp;'Daily Pork Products Stocks'!A873+1.25,TransfersEntries!$D:$D,"3600")</f>
        <v>0</v>
      </c>
      <c r="P873" s="44">
        <f t="shared" si="231"/>
        <v>0</v>
      </c>
      <c r="Q873" s="44">
        <f t="shared" si="232"/>
        <v>0</v>
      </c>
      <c r="R873" s="148"/>
      <c r="S873" s="148"/>
      <c r="T873" s="44">
        <f t="shared" si="229"/>
        <v>0</v>
      </c>
      <c r="U873" s="44">
        <f t="shared" si="233"/>
        <v>0</v>
      </c>
      <c r="V873" s="44">
        <f t="shared" si="234"/>
        <v>0</v>
      </c>
      <c r="W873" s="51" t="str">
        <f t="shared" si="235"/>
        <v>Inactive</v>
      </c>
      <c r="X873" s="44"/>
    </row>
    <row r="874" spans="1:24" ht="15" hidden="1" customHeight="1" x14ac:dyDescent="0.25">
      <c r="A874" s="42" t="e">
        <v>#VALUE!</v>
      </c>
      <c r="B874" s="47" t="s">
        <v>1319</v>
      </c>
      <c r="C874" s="47" t="s">
        <v>1320</v>
      </c>
      <c r="D874" s="142"/>
      <c r="E874" s="44">
        <f t="shared" si="230"/>
        <v>0</v>
      </c>
      <c r="F874" s="44">
        <f>SUMIFS(ProductionLines!$H:$H,ProductionLines!$C:$C,'Daily Pork Products Stocks'!$B874,ProductionLines!$K:$K,'Daily Pork Products Stocks'!$A874,ProductionLines!$E:$E,"&lt;&gt;Intake")</f>
        <v>0</v>
      </c>
      <c r="G874" s="57"/>
      <c r="H874" s="44">
        <f>SUMIFS(ProductionLines!$H:$H,ProductionLines!$C:$C,'Daily Pork Products Stocks'!$B874,ProductionLines!$K:$K,'Daily Pork Products Stocks'!$A874,ProductionLines!$E:$E,"Intake")</f>
        <v>0</v>
      </c>
      <c r="I874" s="148"/>
      <c r="J874" s="148"/>
      <c r="K874" s="148"/>
      <c r="L874" s="152"/>
      <c r="M874" s="44">
        <f>SUMIFS(TransfersEntries!$F:$F,TransfersEntries!$B:$B,$B874,TransfersEntries!$L:$L,"&gt;="&amp;'Daily Pork Products Stocks'!A874+0.25,TransfersEntries!$L:$L,"&lt;="&amp;'Daily Pork Products Stocks'!A874+1.25,TransfersEntries!$D:$D,"2055")</f>
        <v>0</v>
      </c>
      <c r="N874" s="44">
        <f>SUMIFS(TransfersEntries!$F:$F,TransfersEntries!$B:$B,INDEX(ItemTable!$A:$A,MATCH('Daily Pork Products Stocks'!B874,ItemTable!$B:$B,0)),TransfersEntries!$L:$L,"&gt;="&amp;'Daily Pork Products Stocks'!A874+0.25,TransfersEntries!$L:$L,"&lt;="&amp;'Daily Pork Products Stocks'!A874+1.25,TransfersEntries!$D:$D,"3535")</f>
        <v>0</v>
      </c>
      <c r="O874" s="44">
        <f>SUMIFS(TransfersEntries!$F:$F,TransfersEntries!$B:$B,INDEX(ItemTable!$A:$A,MATCH('Daily Pork Products Stocks'!B874,ItemTable!$B:$B,0)),TransfersEntries!$L:$L,"&gt;="&amp;'Daily Pork Products Stocks'!A874+0.25,TransfersEntries!$L:$L,"&lt;="&amp;'Daily Pork Products Stocks'!A874+1.25,TransfersEntries!$D:$D,"3600")</f>
        <v>0</v>
      </c>
      <c r="P874" s="44">
        <f t="shared" si="231"/>
        <v>0</v>
      </c>
      <c r="Q874" s="44">
        <f t="shared" si="232"/>
        <v>0</v>
      </c>
      <c r="R874" s="148"/>
      <c r="S874" s="148"/>
      <c r="T874" s="44">
        <f t="shared" si="229"/>
        <v>0</v>
      </c>
      <c r="U874" s="44">
        <f t="shared" si="233"/>
        <v>0</v>
      </c>
      <c r="V874" s="44">
        <f t="shared" si="234"/>
        <v>0</v>
      </c>
      <c r="W874" s="51" t="str">
        <f t="shared" si="235"/>
        <v>Inactive</v>
      </c>
      <c r="X874" s="44"/>
    </row>
    <row r="875" spans="1:24" ht="15" hidden="1" customHeight="1" x14ac:dyDescent="0.25">
      <c r="A875" s="42" t="e">
        <v>#VALUE!</v>
      </c>
      <c r="B875" s="47" t="s">
        <v>73</v>
      </c>
      <c r="C875" s="47" t="s">
        <v>1321</v>
      </c>
      <c r="D875" s="142"/>
      <c r="E875" s="44">
        <f t="shared" si="230"/>
        <v>0</v>
      </c>
      <c r="F875" s="44">
        <f>SUMIFS(ProductionLines!$H:$H,ProductionLines!$C:$C,'Daily Pork Products Stocks'!$B875,ProductionLines!$K:$K,'Daily Pork Products Stocks'!$A875,ProductionLines!$E:$E,"&lt;&gt;Intake")</f>
        <v>0</v>
      </c>
      <c r="G875" s="57"/>
      <c r="H875" s="44">
        <f>SUMIFS(ProductionLines!$H:$H,ProductionLines!$C:$C,'Daily Pork Products Stocks'!$B875,ProductionLines!$K:$K,'Daily Pork Products Stocks'!$A875,ProductionLines!$E:$E,"Intake")</f>
        <v>0</v>
      </c>
      <c r="I875" s="148"/>
      <c r="J875" s="148"/>
      <c r="K875" s="148"/>
      <c r="L875" s="152"/>
      <c r="M875" s="44">
        <f>SUMIFS(TransfersEntries!$F:$F,TransfersEntries!$B:$B,$B875,TransfersEntries!$L:$L,"&gt;="&amp;'Daily Pork Products Stocks'!A875+0.25,TransfersEntries!$L:$L,"&lt;="&amp;'Daily Pork Products Stocks'!A875+1.25,TransfersEntries!$D:$D,"2055")</f>
        <v>0</v>
      </c>
      <c r="N875" s="44">
        <f>SUMIFS(TransfersEntries!$F:$F,TransfersEntries!$B:$B,INDEX(ItemTable!$A:$A,MATCH('Daily Pork Products Stocks'!B875,ItemTable!$B:$B,0)),TransfersEntries!$L:$L,"&gt;="&amp;'Daily Pork Products Stocks'!A875+0.25,TransfersEntries!$L:$L,"&lt;="&amp;'Daily Pork Products Stocks'!A875+1.25,TransfersEntries!$D:$D,"3535")</f>
        <v>0</v>
      </c>
      <c r="O875" s="44">
        <f>SUMIFS(TransfersEntries!$F:$F,TransfersEntries!$B:$B,INDEX(ItemTable!$A:$A,MATCH('Daily Pork Products Stocks'!B875,ItemTable!$B:$B,0)),TransfersEntries!$L:$L,"&gt;="&amp;'Daily Pork Products Stocks'!A875+0.25,TransfersEntries!$L:$L,"&lt;="&amp;'Daily Pork Products Stocks'!A875+1.25,TransfersEntries!$D:$D,"3600")</f>
        <v>0</v>
      </c>
      <c r="P875" s="44">
        <f t="shared" si="231"/>
        <v>0</v>
      </c>
      <c r="Q875" s="44">
        <f t="shared" si="232"/>
        <v>0</v>
      </c>
      <c r="R875" s="148"/>
      <c r="S875" s="148"/>
      <c r="T875" s="44">
        <f t="shared" si="229"/>
        <v>0</v>
      </c>
      <c r="U875" s="44">
        <f t="shared" si="233"/>
        <v>0</v>
      </c>
      <c r="V875" s="44">
        <f t="shared" si="234"/>
        <v>0</v>
      </c>
      <c r="W875" s="51" t="str">
        <f t="shared" si="235"/>
        <v>Inactive</v>
      </c>
      <c r="X875" s="44"/>
    </row>
    <row r="876" spans="1:24" ht="15" hidden="1" customHeight="1" x14ac:dyDescent="0.25">
      <c r="A876" s="42" t="e">
        <v>#VALUE!</v>
      </c>
      <c r="B876" s="45" t="s">
        <v>1322</v>
      </c>
      <c r="C876" s="45" t="s">
        <v>1323</v>
      </c>
      <c r="D876" s="142"/>
      <c r="E876" s="44">
        <f t="shared" si="230"/>
        <v>0</v>
      </c>
      <c r="F876" s="44">
        <f>SUMIFS(ProductionLines!$H:$H,ProductionLines!$C:$C,'Daily Pork Products Stocks'!$B876,ProductionLines!$K:$K,'Daily Pork Products Stocks'!$A876,ProductionLines!$E:$E,"&lt;&gt;Intake")</f>
        <v>0</v>
      </c>
      <c r="G876" s="57"/>
      <c r="H876" s="44">
        <f>SUMIFS(ProductionLines!$H:$H,ProductionLines!$C:$C,'Daily Pork Products Stocks'!$B876,ProductionLines!$K:$K,'Daily Pork Products Stocks'!$A876,ProductionLines!$E:$E,"Intake")</f>
        <v>0</v>
      </c>
      <c r="I876" s="148"/>
      <c r="J876" s="148"/>
      <c r="K876" s="148"/>
      <c r="L876" s="152"/>
      <c r="M876" s="44">
        <f>SUMIFS(TransfersEntries!$F:$F,TransfersEntries!$B:$B,$B876,TransfersEntries!$L:$L,"&gt;="&amp;'Daily Pork Products Stocks'!A876+0.25,TransfersEntries!$L:$L,"&lt;="&amp;'Daily Pork Products Stocks'!A876+1.25,TransfersEntries!$D:$D,"2055")</f>
        <v>0</v>
      </c>
      <c r="N876" s="44">
        <f>SUMIFS(TransfersEntries!$F:$F,TransfersEntries!$B:$B,INDEX(ItemTable!$A:$A,MATCH('Daily Pork Products Stocks'!B876,ItemTable!$B:$B,0)),TransfersEntries!$L:$L,"&gt;="&amp;'Daily Pork Products Stocks'!A876+0.25,TransfersEntries!$L:$L,"&lt;="&amp;'Daily Pork Products Stocks'!A876+1.25,TransfersEntries!$D:$D,"3535")</f>
        <v>0</v>
      </c>
      <c r="O876" s="44">
        <f>SUMIFS(TransfersEntries!$F:$F,TransfersEntries!$B:$B,INDEX(ItemTable!$A:$A,MATCH('Daily Pork Products Stocks'!B876,ItemTable!$B:$B,0)),TransfersEntries!$L:$L,"&gt;="&amp;'Daily Pork Products Stocks'!A876+0.25,TransfersEntries!$L:$L,"&lt;="&amp;'Daily Pork Products Stocks'!A876+1.25,TransfersEntries!$D:$D,"3600")</f>
        <v>0</v>
      </c>
      <c r="P876" s="44">
        <f t="shared" si="231"/>
        <v>0</v>
      </c>
      <c r="Q876" s="44">
        <f t="shared" si="232"/>
        <v>0</v>
      </c>
      <c r="R876" s="148"/>
      <c r="S876" s="148"/>
      <c r="T876" s="44">
        <f t="shared" si="229"/>
        <v>0</v>
      </c>
      <c r="U876" s="44">
        <f t="shared" si="233"/>
        <v>0</v>
      </c>
      <c r="V876" s="44">
        <f t="shared" si="234"/>
        <v>0</v>
      </c>
      <c r="W876" s="51" t="str">
        <f t="shared" si="235"/>
        <v>Inactive</v>
      </c>
      <c r="X876" s="44"/>
    </row>
    <row r="877" spans="1:24" ht="15" hidden="1" customHeight="1" x14ac:dyDescent="0.25">
      <c r="A877" s="42" t="e">
        <v>#VALUE!</v>
      </c>
      <c r="B877" s="47" t="s">
        <v>1324</v>
      </c>
      <c r="C877" s="47" t="s">
        <v>1325</v>
      </c>
      <c r="D877" s="142"/>
      <c r="E877" s="44">
        <f t="shared" si="230"/>
        <v>0</v>
      </c>
      <c r="F877" s="44">
        <f>SUMIFS(ProductionLines!$H:$H,ProductionLines!$C:$C,'Daily Pork Products Stocks'!$B877,ProductionLines!$K:$K,'Daily Pork Products Stocks'!$A877,ProductionLines!$E:$E,"&lt;&gt;Intake")</f>
        <v>0</v>
      </c>
      <c r="G877" s="57"/>
      <c r="H877" s="44">
        <f>SUMIFS(ProductionLines!$H:$H,ProductionLines!$C:$C,'Daily Pork Products Stocks'!$B877,ProductionLines!$K:$K,'Daily Pork Products Stocks'!$A877,ProductionLines!$E:$E,"Intake")</f>
        <v>0</v>
      </c>
      <c r="I877" s="148"/>
      <c r="J877" s="148"/>
      <c r="K877" s="148"/>
      <c r="L877" s="152"/>
      <c r="M877" s="44">
        <f>SUMIFS(TransfersEntries!$F:$F,TransfersEntries!$B:$B,$B877,TransfersEntries!$L:$L,"&gt;="&amp;'Daily Pork Products Stocks'!A877+0.25,TransfersEntries!$L:$L,"&lt;="&amp;'Daily Pork Products Stocks'!A877+1.25,TransfersEntries!$D:$D,"2055")</f>
        <v>0</v>
      </c>
      <c r="N877" s="44">
        <f>SUMIFS(TransfersEntries!$F:$F,TransfersEntries!$B:$B,INDEX(ItemTable!$A:$A,MATCH('Daily Pork Products Stocks'!B877,ItemTable!$B:$B,0)),TransfersEntries!$L:$L,"&gt;="&amp;'Daily Pork Products Stocks'!A877+0.25,TransfersEntries!$L:$L,"&lt;="&amp;'Daily Pork Products Stocks'!A877+1.25,TransfersEntries!$D:$D,"3535")</f>
        <v>0</v>
      </c>
      <c r="O877" s="44">
        <f>SUMIFS(TransfersEntries!$F:$F,TransfersEntries!$B:$B,INDEX(ItemTable!$A:$A,MATCH('Daily Pork Products Stocks'!B877,ItemTable!$B:$B,0)),TransfersEntries!$L:$L,"&gt;="&amp;'Daily Pork Products Stocks'!A877+0.25,TransfersEntries!$L:$L,"&lt;="&amp;'Daily Pork Products Stocks'!A877+1.25,TransfersEntries!$D:$D,"3600")</f>
        <v>0</v>
      </c>
      <c r="P877" s="44">
        <f t="shared" si="231"/>
        <v>0</v>
      </c>
      <c r="Q877" s="44">
        <f t="shared" si="232"/>
        <v>0</v>
      </c>
      <c r="R877" s="148"/>
      <c r="S877" s="148"/>
      <c r="T877" s="44">
        <f t="shared" si="229"/>
        <v>0</v>
      </c>
      <c r="U877" s="44">
        <f t="shared" si="233"/>
        <v>0</v>
      </c>
      <c r="V877" s="44">
        <f t="shared" si="234"/>
        <v>0</v>
      </c>
      <c r="W877" s="51" t="str">
        <f t="shared" si="235"/>
        <v>Inactive</v>
      </c>
      <c r="X877" s="44"/>
    </row>
    <row r="878" spans="1:24" ht="15" hidden="1" customHeight="1" x14ac:dyDescent="0.25">
      <c r="A878" s="42" t="e">
        <v>#VALUE!</v>
      </c>
      <c r="B878" s="47" t="s">
        <v>101</v>
      </c>
      <c r="C878" s="47" t="s">
        <v>1326</v>
      </c>
      <c r="D878" s="142"/>
      <c r="E878" s="44">
        <f t="shared" si="230"/>
        <v>0</v>
      </c>
      <c r="F878" s="44">
        <f>SUMIFS(ProductionLines!$H:$H,ProductionLines!$C:$C,'Daily Pork Products Stocks'!$B878,ProductionLines!$K:$K,'Daily Pork Products Stocks'!$A878,ProductionLines!$E:$E,"&lt;&gt;Intake")</f>
        <v>0</v>
      </c>
      <c r="G878" s="57"/>
      <c r="H878" s="44">
        <f>SUMIFS(ProductionLines!$H:$H,ProductionLines!$C:$C,'Daily Pork Products Stocks'!$B878,ProductionLines!$K:$K,'Daily Pork Products Stocks'!$A878,ProductionLines!$E:$E,"Intake")</f>
        <v>0</v>
      </c>
      <c r="I878" s="148"/>
      <c r="J878" s="148"/>
      <c r="K878" s="148"/>
      <c r="L878" s="152"/>
      <c r="M878" s="44">
        <f>SUMIFS(TransfersEntries!$F:$F,TransfersEntries!$B:$B,$B878,TransfersEntries!$L:$L,"&gt;="&amp;'Daily Pork Products Stocks'!A878+0.25,TransfersEntries!$L:$L,"&lt;="&amp;'Daily Pork Products Stocks'!A878+1.25,TransfersEntries!$D:$D,"2055")</f>
        <v>0</v>
      </c>
      <c r="N878" s="44">
        <f>SUMIFS(TransfersEntries!$F:$F,TransfersEntries!$B:$B,INDEX(ItemTable!$A:$A,MATCH('Daily Pork Products Stocks'!B878,ItemTable!$B:$B,0)),TransfersEntries!$L:$L,"&gt;="&amp;'Daily Pork Products Stocks'!A878+0.25,TransfersEntries!$L:$L,"&lt;="&amp;'Daily Pork Products Stocks'!A878+1.25,TransfersEntries!$D:$D,"3535")</f>
        <v>0</v>
      </c>
      <c r="O878" s="44">
        <f>SUMIFS(TransfersEntries!$F:$F,TransfersEntries!$B:$B,INDEX(ItemTable!$A:$A,MATCH('Daily Pork Products Stocks'!B878,ItemTable!$B:$B,0)),TransfersEntries!$L:$L,"&gt;="&amp;'Daily Pork Products Stocks'!A878+0.25,TransfersEntries!$L:$L,"&lt;="&amp;'Daily Pork Products Stocks'!A878+1.25,TransfersEntries!$D:$D,"3600")</f>
        <v>0</v>
      </c>
      <c r="P878" s="44">
        <f t="shared" si="231"/>
        <v>0</v>
      </c>
      <c r="Q878" s="44">
        <f t="shared" si="232"/>
        <v>0</v>
      </c>
      <c r="R878" s="148"/>
      <c r="S878" s="148"/>
      <c r="T878" s="44">
        <f t="shared" si="229"/>
        <v>0</v>
      </c>
      <c r="U878" s="44">
        <f t="shared" si="233"/>
        <v>0</v>
      </c>
      <c r="V878" s="44">
        <f t="shared" si="234"/>
        <v>0</v>
      </c>
      <c r="W878" s="51" t="str">
        <f t="shared" si="235"/>
        <v>Inactive</v>
      </c>
      <c r="X878" s="44"/>
    </row>
    <row r="879" spans="1:24" ht="15" hidden="1" customHeight="1" x14ac:dyDescent="0.25">
      <c r="A879" s="42" t="e">
        <v>#VALUE!</v>
      </c>
      <c r="B879" s="47" t="s">
        <v>1327</v>
      </c>
      <c r="C879" s="47" t="s">
        <v>1328</v>
      </c>
      <c r="D879" s="142"/>
      <c r="E879" s="44">
        <f t="shared" si="230"/>
        <v>0</v>
      </c>
      <c r="F879" s="44">
        <f>SUMIFS(ProductionLines!$H:$H,ProductionLines!$C:$C,'Daily Pork Products Stocks'!$B879,ProductionLines!$K:$K,'Daily Pork Products Stocks'!$A879,ProductionLines!$E:$E,"&lt;&gt;Intake")</f>
        <v>0</v>
      </c>
      <c r="G879" s="57"/>
      <c r="H879" s="44">
        <f>SUMIFS(ProductionLines!$H:$H,ProductionLines!$C:$C,'Daily Pork Products Stocks'!$B879,ProductionLines!$K:$K,'Daily Pork Products Stocks'!$A879,ProductionLines!$E:$E,"Intake")</f>
        <v>0</v>
      </c>
      <c r="I879" s="148"/>
      <c r="J879" s="148"/>
      <c r="K879" s="148"/>
      <c r="L879" s="152"/>
      <c r="M879" s="44">
        <f>SUMIFS(TransfersEntries!$F:$F,TransfersEntries!$B:$B,$B879,TransfersEntries!$L:$L,"&gt;="&amp;'Daily Pork Products Stocks'!A879+0.25,TransfersEntries!$L:$L,"&lt;="&amp;'Daily Pork Products Stocks'!A879+1.25,TransfersEntries!$D:$D,"2055")</f>
        <v>0</v>
      </c>
      <c r="N879" s="44">
        <f>SUMIFS(TransfersEntries!$F:$F,TransfersEntries!$B:$B,INDEX(ItemTable!$A:$A,MATCH('Daily Pork Products Stocks'!B879,ItemTable!$B:$B,0)),TransfersEntries!$L:$L,"&gt;="&amp;'Daily Pork Products Stocks'!A879+0.25,TransfersEntries!$L:$L,"&lt;="&amp;'Daily Pork Products Stocks'!A879+1.25,TransfersEntries!$D:$D,"3535")</f>
        <v>0</v>
      </c>
      <c r="O879" s="44">
        <f>SUMIFS(TransfersEntries!$F:$F,TransfersEntries!$B:$B,INDEX(ItemTable!$A:$A,MATCH('Daily Pork Products Stocks'!B879,ItemTable!$B:$B,0)),TransfersEntries!$L:$L,"&gt;="&amp;'Daily Pork Products Stocks'!A879+0.25,TransfersEntries!$L:$L,"&lt;="&amp;'Daily Pork Products Stocks'!A879+1.25,TransfersEntries!$D:$D,"3600")</f>
        <v>0</v>
      </c>
      <c r="P879" s="44">
        <f t="shared" si="231"/>
        <v>0</v>
      </c>
      <c r="Q879" s="44">
        <f t="shared" si="232"/>
        <v>0</v>
      </c>
      <c r="R879" s="148"/>
      <c r="S879" s="148"/>
      <c r="T879" s="44">
        <f t="shared" si="229"/>
        <v>0</v>
      </c>
      <c r="U879" s="44">
        <f t="shared" si="233"/>
        <v>0</v>
      </c>
      <c r="V879" s="44">
        <f t="shared" si="234"/>
        <v>0</v>
      </c>
      <c r="W879" s="51" t="str">
        <f t="shared" si="235"/>
        <v>Inactive</v>
      </c>
      <c r="X879" s="44"/>
    </row>
    <row r="880" spans="1:24" ht="15" hidden="1" customHeight="1" x14ac:dyDescent="0.25">
      <c r="A880" s="42" t="e">
        <v>#VALUE!</v>
      </c>
      <c r="B880" s="45" t="s">
        <v>146</v>
      </c>
      <c r="C880" s="45" t="s">
        <v>1329</v>
      </c>
      <c r="D880" s="142"/>
      <c r="E880" s="44">
        <f t="shared" si="230"/>
        <v>0</v>
      </c>
      <c r="F880" s="44">
        <f>SUMIFS(ProductionLines!$H:$H,ProductionLines!$C:$C,'Daily Pork Products Stocks'!$B880,ProductionLines!$K:$K,'Daily Pork Products Stocks'!$A880,ProductionLines!$E:$E,"&lt;&gt;Intake")</f>
        <v>0</v>
      </c>
      <c r="G880" s="57"/>
      <c r="H880" s="44">
        <f>SUMIFS(ProductionLines!$H:$H,ProductionLines!$C:$C,'Daily Pork Products Stocks'!$B880,ProductionLines!$K:$K,'Daily Pork Products Stocks'!$A880,ProductionLines!$E:$E,"Intake")</f>
        <v>0</v>
      </c>
      <c r="I880" s="148"/>
      <c r="J880" s="148"/>
      <c r="K880" s="148"/>
      <c r="L880" s="152"/>
      <c r="M880" s="44">
        <f>SUMIFS(TransfersEntries!$F:$F,TransfersEntries!$B:$B,$B880,TransfersEntries!$L:$L,"&gt;="&amp;'Daily Pork Products Stocks'!A880+0.25,TransfersEntries!$L:$L,"&lt;="&amp;'Daily Pork Products Stocks'!A880+1.25,TransfersEntries!$D:$D,"2055")</f>
        <v>0</v>
      </c>
      <c r="N880" s="44">
        <f>SUMIFS(TransfersEntries!$F:$F,TransfersEntries!$B:$B,INDEX(ItemTable!$A:$A,MATCH('Daily Pork Products Stocks'!B880,ItemTable!$B:$B,0)),TransfersEntries!$L:$L,"&gt;="&amp;'Daily Pork Products Stocks'!A880+0.25,TransfersEntries!$L:$L,"&lt;="&amp;'Daily Pork Products Stocks'!A880+1.25,TransfersEntries!$D:$D,"3535")</f>
        <v>0</v>
      </c>
      <c r="O880" s="44">
        <f>SUMIFS(TransfersEntries!$F:$F,TransfersEntries!$B:$B,INDEX(ItemTable!$A:$A,MATCH('Daily Pork Products Stocks'!B880,ItemTable!$B:$B,0)),TransfersEntries!$L:$L,"&gt;="&amp;'Daily Pork Products Stocks'!A880+0.25,TransfersEntries!$L:$L,"&lt;="&amp;'Daily Pork Products Stocks'!A880+1.25,TransfersEntries!$D:$D,"3600")</f>
        <v>0</v>
      </c>
      <c r="P880" s="44">
        <f t="shared" si="231"/>
        <v>0</v>
      </c>
      <c r="Q880" s="44">
        <f t="shared" si="232"/>
        <v>0</v>
      </c>
      <c r="R880" s="148"/>
      <c r="S880" s="148"/>
      <c r="T880" s="44">
        <f t="shared" si="229"/>
        <v>0</v>
      </c>
      <c r="U880" s="44">
        <f t="shared" si="233"/>
        <v>0</v>
      </c>
      <c r="V880" s="44">
        <f t="shared" si="234"/>
        <v>0</v>
      </c>
      <c r="W880" s="51" t="str">
        <f t="shared" si="235"/>
        <v>Inactive</v>
      </c>
      <c r="X880" s="44"/>
    </row>
    <row r="881" spans="1:24" ht="15" hidden="1" customHeight="1" x14ac:dyDescent="0.25">
      <c r="A881" s="42" t="e">
        <v>#VALUE!</v>
      </c>
      <c r="B881" s="47" t="s">
        <v>1330</v>
      </c>
      <c r="C881" s="47" t="s">
        <v>1331</v>
      </c>
      <c r="D881" s="142"/>
      <c r="E881" s="44">
        <f t="shared" si="230"/>
        <v>0</v>
      </c>
      <c r="F881" s="44">
        <f>SUMIFS(ProductionLines!$H:$H,ProductionLines!$C:$C,'Daily Pork Products Stocks'!$B881,ProductionLines!$K:$K,'Daily Pork Products Stocks'!$A881,ProductionLines!$E:$E,"&lt;&gt;Intake")</f>
        <v>0</v>
      </c>
      <c r="G881" s="57"/>
      <c r="H881" s="44">
        <f>SUMIFS(ProductionLines!$H:$H,ProductionLines!$C:$C,'Daily Pork Products Stocks'!$B881,ProductionLines!$K:$K,'Daily Pork Products Stocks'!$A881,ProductionLines!$E:$E,"Intake")</f>
        <v>0</v>
      </c>
      <c r="I881" s="148"/>
      <c r="J881" s="148"/>
      <c r="K881" s="148"/>
      <c r="L881" s="152"/>
      <c r="M881" s="44">
        <f>SUMIFS(TransfersEntries!$F:$F,TransfersEntries!$B:$B,$B881,TransfersEntries!$L:$L,"&gt;="&amp;'Daily Pork Products Stocks'!A881+0.25,TransfersEntries!$L:$L,"&lt;="&amp;'Daily Pork Products Stocks'!A881+1.25,TransfersEntries!$D:$D,"2055")</f>
        <v>0</v>
      </c>
      <c r="N881" s="44">
        <f>SUMIFS(TransfersEntries!$F:$F,TransfersEntries!$B:$B,INDEX(ItemTable!$A:$A,MATCH('Daily Pork Products Stocks'!B881,ItemTable!$B:$B,0)),TransfersEntries!$L:$L,"&gt;="&amp;'Daily Pork Products Stocks'!A881+0.25,TransfersEntries!$L:$L,"&lt;="&amp;'Daily Pork Products Stocks'!A881+1.25,TransfersEntries!$D:$D,"3535")</f>
        <v>0</v>
      </c>
      <c r="O881" s="44">
        <f>SUMIFS(TransfersEntries!$F:$F,TransfersEntries!$B:$B,INDEX(ItemTable!$A:$A,MATCH('Daily Pork Products Stocks'!B881,ItemTable!$B:$B,0)),TransfersEntries!$L:$L,"&gt;="&amp;'Daily Pork Products Stocks'!A881+0.25,TransfersEntries!$L:$L,"&lt;="&amp;'Daily Pork Products Stocks'!A881+1.25,TransfersEntries!$D:$D,"3600")</f>
        <v>0</v>
      </c>
      <c r="P881" s="44">
        <f t="shared" si="231"/>
        <v>0</v>
      </c>
      <c r="Q881" s="44">
        <f t="shared" si="232"/>
        <v>0</v>
      </c>
      <c r="R881" s="148"/>
      <c r="S881" s="148"/>
      <c r="T881" s="44">
        <f t="shared" si="229"/>
        <v>0</v>
      </c>
      <c r="U881" s="44">
        <f t="shared" si="233"/>
        <v>0</v>
      </c>
      <c r="V881" s="44">
        <f t="shared" si="234"/>
        <v>0</v>
      </c>
      <c r="W881" s="51" t="str">
        <f t="shared" si="235"/>
        <v>Inactive</v>
      </c>
      <c r="X881" s="44"/>
    </row>
    <row r="882" spans="1:24" ht="15" hidden="1" customHeight="1" x14ac:dyDescent="0.25">
      <c r="A882" s="42" t="e">
        <v>#VALUE!</v>
      </c>
      <c r="B882" s="47" t="s">
        <v>149</v>
      </c>
      <c r="C882" s="47" t="s">
        <v>1332</v>
      </c>
      <c r="D882" s="142"/>
      <c r="E882" s="44">
        <f t="shared" si="230"/>
        <v>0</v>
      </c>
      <c r="F882" s="44">
        <f>SUMIFS(ProductionLines!$H:$H,ProductionLines!$C:$C,'Daily Pork Products Stocks'!$B882,ProductionLines!$K:$K,'Daily Pork Products Stocks'!$A882,ProductionLines!$E:$E,"&lt;&gt;Intake")</f>
        <v>0</v>
      </c>
      <c r="G882" s="57"/>
      <c r="H882" s="44">
        <f>SUMIFS(ProductionLines!$H:$H,ProductionLines!$C:$C,'Daily Pork Products Stocks'!$B882,ProductionLines!$K:$K,'Daily Pork Products Stocks'!$A882,ProductionLines!$E:$E,"Intake")</f>
        <v>0</v>
      </c>
      <c r="I882" s="148"/>
      <c r="J882" s="148"/>
      <c r="K882" s="148"/>
      <c r="L882" s="152"/>
      <c r="M882" s="44">
        <f>SUMIFS(TransfersEntries!$F:$F,TransfersEntries!$B:$B,$B882,TransfersEntries!$L:$L,"&gt;="&amp;'Daily Pork Products Stocks'!A882+0.25,TransfersEntries!$L:$L,"&lt;="&amp;'Daily Pork Products Stocks'!A882+1.25,TransfersEntries!$D:$D,"2055")</f>
        <v>0</v>
      </c>
      <c r="N882" s="44">
        <f>SUMIFS(TransfersEntries!$F:$F,TransfersEntries!$B:$B,INDEX(ItemTable!$A:$A,MATCH('Daily Pork Products Stocks'!B882,ItemTable!$B:$B,0)),TransfersEntries!$L:$L,"&gt;="&amp;'Daily Pork Products Stocks'!A882+0.25,TransfersEntries!$L:$L,"&lt;="&amp;'Daily Pork Products Stocks'!A882+1.25,TransfersEntries!$D:$D,"3535")</f>
        <v>0</v>
      </c>
      <c r="O882" s="44">
        <f>SUMIFS(TransfersEntries!$F:$F,TransfersEntries!$B:$B,INDEX(ItemTable!$A:$A,MATCH('Daily Pork Products Stocks'!B882,ItemTable!$B:$B,0)),TransfersEntries!$L:$L,"&gt;="&amp;'Daily Pork Products Stocks'!A882+0.25,TransfersEntries!$L:$L,"&lt;="&amp;'Daily Pork Products Stocks'!A882+1.25,TransfersEntries!$D:$D,"3600")</f>
        <v>0</v>
      </c>
      <c r="P882" s="44">
        <f t="shared" si="231"/>
        <v>0</v>
      </c>
      <c r="Q882" s="44">
        <f t="shared" si="232"/>
        <v>0</v>
      </c>
      <c r="R882" s="148"/>
      <c r="S882" s="148"/>
      <c r="T882" s="44">
        <f t="shared" si="229"/>
        <v>0</v>
      </c>
      <c r="U882" s="44">
        <f t="shared" si="233"/>
        <v>0</v>
      </c>
      <c r="V882" s="44">
        <f t="shared" si="234"/>
        <v>0</v>
      </c>
      <c r="W882" s="51" t="str">
        <f t="shared" si="235"/>
        <v>Inactive</v>
      </c>
      <c r="X882" s="44"/>
    </row>
    <row r="883" spans="1:24" ht="15" hidden="1" customHeight="1" x14ac:dyDescent="0.25">
      <c r="A883" s="42" t="e">
        <v>#VALUE!</v>
      </c>
      <c r="B883" s="47" t="s">
        <v>158</v>
      </c>
      <c r="C883" s="47" t="s">
        <v>1333</v>
      </c>
      <c r="D883" s="142"/>
      <c r="E883" s="44">
        <f t="shared" si="230"/>
        <v>0</v>
      </c>
      <c r="F883" s="44">
        <f>SUMIFS(ProductionLines!$H:$H,ProductionLines!$C:$C,'Daily Pork Products Stocks'!$B883,ProductionLines!$K:$K,'Daily Pork Products Stocks'!$A883,ProductionLines!$E:$E,"&lt;&gt;Intake")</f>
        <v>0</v>
      </c>
      <c r="G883" s="57"/>
      <c r="H883" s="44">
        <f>SUMIFS(ProductionLines!$H:$H,ProductionLines!$C:$C,'Daily Pork Products Stocks'!$B883,ProductionLines!$K:$K,'Daily Pork Products Stocks'!$A883,ProductionLines!$E:$E,"Intake")</f>
        <v>0</v>
      </c>
      <c r="I883" s="148"/>
      <c r="J883" s="148"/>
      <c r="K883" s="148"/>
      <c r="L883" s="152"/>
      <c r="M883" s="44">
        <f>SUMIFS(TransfersEntries!$F:$F,TransfersEntries!$B:$B,$B883,TransfersEntries!$L:$L,"&gt;="&amp;'Daily Pork Products Stocks'!A883+0.25,TransfersEntries!$L:$L,"&lt;="&amp;'Daily Pork Products Stocks'!A883+1.25,TransfersEntries!$D:$D,"2055")</f>
        <v>0</v>
      </c>
      <c r="N883" s="44">
        <f>SUMIFS(TransfersEntries!$F:$F,TransfersEntries!$B:$B,INDEX(ItemTable!$A:$A,MATCH('Daily Pork Products Stocks'!B883,ItemTable!$B:$B,0)),TransfersEntries!$L:$L,"&gt;="&amp;'Daily Pork Products Stocks'!A883+0.25,TransfersEntries!$L:$L,"&lt;="&amp;'Daily Pork Products Stocks'!A883+1.25,TransfersEntries!$D:$D,"3535")</f>
        <v>0</v>
      </c>
      <c r="O883" s="44">
        <f>SUMIFS(TransfersEntries!$F:$F,TransfersEntries!$B:$B,INDEX(ItemTable!$A:$A,MATCH('Daily Pork Products Stocks'!B883,ItemTable!$B:$B,0)),TransfersEntries!$L:$L,"&gt;="&amp;'Daily Pork Products Stocks'!A883+0.25,TransfersEntries!$L:$L,"&lt;="&amp;'Daily Pork Products Stocks'!A883+1.25,TransfersEntries!$D:$D,"3600")</f>
        <v>0</v>
      </c>
      <c r="P883" s="44">
        <f t="shared" si="231"/>
        <v>0</v>
      </c>
      <c r="Q883" s="44">
        <f t="shared" si="232"/>
        <v>0</v>
      </c>
      <c r="R883" s="148"/>
      <c r="S883" s="148"/>
      <c r="T883" s="44">
        <f t="shared" si="229"/>
        <v>0</v>
      </c>
      <c r="U883" s="44">
        <f t="shared" si="233"/>
        <v>0</v>
      </c>
      <c r="V883" s="44">
        <f t="shared" si="234"/>
        <v>0</v>
      </c>
      <c r="W883" s="51" t="str">
        <f t="shared" si="235"/>
        <v>Inactive</v>
      </c>
      <c r="X883" s="44"/>
    </row>
    <row r="884" spans="1:24" ht="15" hidden="1" customHeight="1" x14ac:dyDescent="0.25">
      <c r="A884" s="42" t="e">
        <v>#VALUE!</v>
      </c>
      <c r="B884" s="45" t="s">
        <v>1334</v>
      </c>
      <c r="C884" s="45" t="s">
        <v>1335</v>
      </c>
      <c r="D884" s="142"/>
      <c r="E884" s="44">
        <f t="shared" si="230"/>
        <v>0</v>
      </c>
      <c r="F884" s="44">
        <f>SUMIFS(ProductionLines!$H:$H,ProductionLines!$C:$C,'Daily Pork Products Stocks'!$B884,ProductionLines!$K:$K,'Daily Pork Products Stocks'!$A884,ProductionLines!$E:$E,"&lt;&gt;Intake")</f>
        <v>0</v>
      </c>
      <c r="G884" s="57"/>
      <c r="H884" s="44">
        <f>SUMIFS(ProductionLines!$H:$H,ProductionLines!$C:$C,'Daily Pork Products Stocks'!$B884,ProductionLines!$K:$K,'Daily Pork Products Stocks'!$A884,ProductionLines!$E:$E,"Intake")</f>
        <v>0</v>
      </c>
      <c r="I884" s="148"/>
      <c r="J884" s="148"/>
      <c r="K884" s="148"/>
      <c r="L884" s="152"/>
      <c r="M884" s="44">
        <f>SUMIFS(TransfersEntries!$F:$F,TransfersEntries!$B:$B,$B884,TransfersEntries!$L:$L,"&gt;="&amp;'Daily Pork Products Stocks'!A884+0.25,TransfersEntries!$L:$L,"&lt;="&amp;'Daily Pork Products Stocks'!A884+1.25,TransfersEntries!$D:$D,"2055")</f>
        <v>0</v>
      </c>
      <c r="N884" s="44">
        <f>SUMIFS(TransfersEntries!$F:$F,TransfersEntries!$B:$B,INDEX(ItemTable!$A:$A,MATCH('Daily Pork Products Stocks'!B884,ItemTable!$B:$B,0)),TransfersEntries!$L:$L,"&gt;="&amp;'Daily Pork Products Stocks'!A884+0.25,TransfersEntries!$L:$L,"&lt;="&amp;'Daily Pork Products Stocks'!A884+1.25,TransfersEntries!$D:$D,"3535")</f>
        <v>0</v>
      </c>
      <c r="O884" s="44">
        <f>SUMIFS(TransfersEntries!$F:$F,TransfersEntries!$B:$B,INDEX(ItemTable!$A:$A,MATCH('Daily Pork Products Stocks'!B884,ItemTable!$B:$B,0)),TransfersEntries!$L:$L,"&gt;="&amp;'Daily Pork Products Stocks'!A884+0.25,TransfersEntries!$L:$L,"&lt;="&amp;'Daily Pork Products Stocks'!A884+1.25,TransfersEntries!$D:$D,"3600")</f>
        <v>0</v>
      </c>
      <c r="P884" s="44">
        <f t="shared" si="231"/>
        <v>0</v>
      </c>
      <c r="Q884" s="44">
        <f t="shared" si="232"/>
        <v>0</v>
      </c>
      <c r="R884" s="148"/>
      <c r="S884" s="148"/>
      <c r="T884" s="44">
        <f t="shared" si="229"/>
        <v>0</v>
      </c>
      <c r="U884" s="44">
        <f t="shared" si="233"/>
        <v>0</v>
      </c>
      <c r="V884" s="44">
        <f t="shared" si="234"/>
        <v>0</v>
      </c>
      <c r="W884" s="51" t="str">
        <f t="shared" si="235"/>
        <v>Inactive</v>
      </c>
      <c r="X884" s="44"/>
    </row>
    <row r="885" spans="1:24" ht="15" hidden="1" customHeight="1" x14ac:dyDescent="0.25">
      <c r="A885" s="42" t="e">
        <v>#VALUE!</v>
      </c>
      <c r="B885" s="47" t="s">
        <v>1336</v>
      </c>
      <c r="C885" s="47" t="s">
        <v>1337</v>
      </c>
      <c r="D885" s="142"/>
      <c r="E885" s="44">
        <f t="shared" si="230"/>
        <v>0</v>
      </c>
      <c r="F885" s="44">
        <f>SUMIFS(ProductionLines!$H:$H,ProductionLines!$C:$C,'Daily Pork Products Stocks'!$B885,ProductionLines!$K:$K,'Daily Pork Products Stocks'!$A885,ProductionLines!$E:$E,"&lt;&gt;Intake")</f>
        <v>0</v>
      </c>
      <c r="G885" s="57"/>
      <c r="H885" s="44">
        <f>SUMIFS(ProductionLines!$H:$H,ProductionLines!$C:$C,'Daily Pork Products Stocks'!$B885,ProductionLines!$K:$K,'Daily Pork Products Stocks'!$A885,ProductionLines!$E:$E,"Intake")</f>
        <v>0</v>
      </c>
      <c r="I885" s="148"/>
      <c r="J885" s="148"/>
      <c r="K885" s="148"/>
      <c r="L885" s="152"/>
      <c r="M885" s="44">
        <f>SUMIFS(TransfersEntries!$F:$F,TransfersEntries!$B:$B,$B885,TransfersEntries!$L:$L,"&gt;="&amp;'Daily Pork Products Stocks'!A885+0.25,TransfersEntries!$L:$L,"&lt;="&amp;'Daily Pork Products Stocks'!A885+1.25,TransfersEntries!$D:$D,"2055")</f>
        <v>0</v>
      </c>
      <c r="N885" s="44">
        <f>SUMIFS(TransfersEntries!$F:$F,TransfersEntries!$B:$B,INDEX(ItemTable!$A:$A,MATCH('Daily Pork Products Stocks'!B885,ItemTable!$B:$B,0)),TransfersEntries!$L:$L,"&gt;="&amp;'Daily Pork Products Stocks'!A885+0.25,TransfersEntries!$L:$L,"&lt;="&amp;'Daily Pork Products Stocks'!A885+1.25,TransfersEntries!$D:$D,"3535")</f>
        <v>0</v>
      </c>
      <c r="O885" s="44">
        <f>SUMIFS(TransfersEntries!$F:$F,TransfersEntries!$B:$B,INDEX(ItemTable!$A:$A,MATCH('Daily Pork Products Stocks'!B885,ItemTable!$B:$B,0)),TransfersEntries!$L:$L,"&gt;="&amp;'Daily Pork Products Stocks'!A885+0.25,TransfersEntries!$L:$L,"&lt;="&amp;'Daily Pork Products Stocks'!A885+1.25,TransfersEntries!$D:$D,"3600")</f>
        <v>0</v>
      </c>
      <c r="P885" s="44">
        <f t="shared" si="231"/>
        <v>0</v>
      </c>
      <c r="Q885" s="44">
        <f t="shared" si="232"/>
        <v>0</v>
      </c>
      <c r="R885" s="148"/>
      <c r="S885" s="148"/>
      <c r="T885" s="44">
        <f t="shared" si="229"/>
        <v>0</v>
      </c>
      <c r="U885" s="44">
        <f t="shared" si="233"/>
        <v>0</v>
      </c>
      <c r="V885" s="44">
        <f t="shared" si="234"/>
        <v>0</v>
      </c>
      <c r="W885" s="51" t="str">
        <f t="shared" si="235"/>
        <v>Inactive</v>
      </c>
      <c r="X885" s="44"/>
    </row>
    <row r="886" spans="1:24" ht="15" hidden="1" customHeight="1" x14ac:dyDescent="0.25">
      <c r="A886" s="42" t="e">
        <v>#VALUE!</v>
      </c>
      <c r="B886" s="47" t="s">
        <v>160</v>
      </c>
      <c r="C886" s="47" t="s">
        <v>1338</v>
      </c>
      <c r="D886" s="142"/>
      <c r="E886" s="44">
        <f t="shared" si="230"/>
        <v>0</v>
      </c>
      <c r="F886" s="44">
        <f>SUMIFS(ProductionLines!$H:$H,ProductionLines!$C:$C,'Daily Pork Products Stocks'!$B886,ProductionLines!$K:$K,'Daily Pork Products Stocks'!$A886,ProductionLines!$E:$E,"&lt;&gt;Intake")</f>
        <v>0</v>
      </c>
      <c r="G886" s="57"/>
      <c r="H886" s="44">
        <f>SUMIFS(ProductionLines!$H:$H,ProductionLines!$C:$C,'Daily Pork Products Stocks'!$B886,ProductionLines!$K:$K,'Daily Pork Products Stocks'!$A886,ProductionLines!$E:$E,"Intake")</f>
        <v>0</v>
      </c>
      <c r="I886" s="148"/>
      <c r="J886" s="148"/>
      <c r="K886" s="148"/>
      <c r="L886" s="152"/>
      <c r="M886" s="44">
        <f>SUMIFS(TransfersEntries!$F:$F,TransfersEntries!$B:$B,$B886,TransfersEntries!$L:$L,"&gt;="&amp;'Daily Pork Products Stocks'!A886+0.25,TransfersEntries!$L:$L,"&lt;="&amp;'Daily Pork Products Stocks'!A886+1.25,TransfersEntries!$D:$D,"2055")</f>
        <v>0</v>
      </c>
      <c r="N886" s="44">
        <f>SUMIFS(TransfersEntries!$F:$F,TransfersEntries!$B:$B,INDEX(ItemTable!$A:$A,MATCH('Daily Pork Products Stocks'!B886,ItemTable!$B:$B,0)),TransfersEntries!$L:$L,"&gt;="&amp;'Daily Pork Products Stocks'!A886+0.25,TransfersEntries!$L:$L,"&lt;="&amp;'Daily Pork Products Stocks'!A886+1.25,TransfersEntries!$D:$D,"3535")</f>
        <v>0</v>
      </c>
      <c r="O886" s="44">
        <f>SUMIFS(TransfersEntries!$F:$F,TransfersEntries!$B:$B,INDEX(ItemTable!$A:$A,MATCH('Daily Pork Products Stocks'!B886,ItemTable!$B:$B,0)),TransfersEntries!$L:$L,"&gt;="&amp;'Daily Pork Products Stocks'!A886+0.25,TransfersEntries!$L:$L,"&lt;="&amp;'Daily Pork Products Stocks'!A886+1.25,TransfersEntries!$D:$D,"3600")</f>
        <v>0</v>
      </c>
      <c r="P886" s="44">
        <f t="shared" si="231"/>
        <v>0</v>
      </c>
      <c r="Q886" s="44">
        <f t="shared" si="232"/>
        <v>0</v>
      </c>
      <c r="R886" s="148"/>
      <c r="S886" s="148"/>
      <c r="T886" s="44">
        <f t="shared" si="229"/>
        <v>0</v>
      </c>
      <c r="U886" s="44">
        <f t="shared" si="233"/>
        <v>0</v>
      </c>
      <c r="V886" s="44">
        <f t="shared" si="234"/>
        <v>0</v>
      </c>
      <c r="W886" s="51" t="str">
        <f t="shared" si="235"/>
        <v>Inactive</v>
      </c>
      <c r="X886" s="44"/>
    </row>
    <row r="887" spans="1:24" ht="15" hidden="1" customHeight="1" x14ac:dyDescent="0.25">
      <c r="A887" s="42" t="e">
        <v>#VALUE!</v>
      </c>
      <c r="B887" s="47" t="s">
        <v>1339</v>
      </c>
      <c r="C887" s="47" t="s">
        <v>1340</v>
      </c>
      <c r="D887" s="142"/>
      <c r="E887" s="44">
        <f t="shared" si="230"/>
        <v>0</v>
      </c>
      <c r="F887" s="44">
        <f>SUMIFS(ProductionLines!$H:$H,ProductionLines!$C:$C,'Daily Pork Products Stocks'!$B887,ProductionLines!$K:$K,'Daily Pork Products Stocks'!$A887,ProductionLines!$E:$E,"&lt;&gt;Intake")</f>
        <v>0</v>
      </c>
      <c r="G887" s="57"/>
      <c r="H887" s="44">
        <f>SUMIFS(ProductionLines!$H:$H,ProductionLines!$C:$C,'Daily Pork Products Stocks'!$B887,ProductionLines!$K:$K,'Daily Pork Products Stocks'!$A887,ProductionLines!$E:$E,"Intake")</f>
        <v>0</v>
      </c>
      <c r="I887" s="148"/>
      <c r="J887" s="148"/>
      <c r="K887" s="148"/>
      <c r="L887" s="152"/>
      <c r="M887" s="44">
        <f>SUMIFS(TransfersEntries!$F:$F,TransfersEntries!$B:$B,$B887,TransfersEntries!$L:$L,"&gt;="&amp;'Daily Pork Products Stocks'!A887+0.25,TransfersEntries!$L:$L,"&lt;="&amp;'Daily Pork Products Stocks'!A887+1.25,TransfersEntries!$D:$D,"2055")</f>
        <v>0</v>
      </c>
      <c r="N887" s="44">
        <f>SUMIFS(TransfersEntries!$F:$F,TransfersEntries!$B:$B,INDEX(ItemTable!$A:$A,MATCH('Daily Pork Products Stocks'!B887,ItemTable!$B:$B,0)),TransfersEntries!$L:$L,"&gt;="&amp;'Daily Pork Products Stocks'!A887+0.25,TransfersEntries!$L:$L,"&lt;="&amp;'Daily Pork Products Stocks'!A887+1.25,TransfersEntries!$D:$D,"3535")</f>
        <v>0</v>
      </c>
      <c r="O887" s="44">
        <f>SUMIFS(TransfersEntries!$F:$F,TransfersEntries!$B:$B,INDEX(ItemTable!$A:$A,MATCH('Daily Pork Products Stocks'!B887,ItemTable!$B:$B,0)),TransfersEntries!$L:$L,"&gt;="&amp;'Daily Pork Products Stocks'!A887+0.25,TransfersEntries!$L:$L,"&lt;="&amp;'Daily Pork Products Stocks'!A887+1.25,TransfersEntries!$D:$D,"3600")</f>
        <v>0</v>
      </c>
      <c r="P887" s="44">
        <f t="shared" si="231"/>
        <v>0</v>
      </c>
      <c r="Q887" s="44">
        <f t="shared" si="232"/>
        <v>0</v>
      </c>
      <c r="R887" s="148"/>
      <c r="S887" s="148"/>
      <c r="T887" s="44">
        <f t="shared" si="229"/>
        <v>0</v>
      </c>
      <c r="U887" s="44">
        <f t="shared" si="233"/>
        <v>0</v>
      </c>
      <c r="V887" s="44">
        <f t="shared" si="234"/>
        <v>0</v>
      </c>
      <c r="W887" s="51" t="str">
        <f t="shared" si="235"/>
        <v>Inactive</v>
      </c>
      <c r="X887" s="44"/>
    </row>
    <row r="888" spans="1:24" ht="15" hidden="1" customHeight="1" x14ac:dyDescent="0.25">
      <c r="A888" s="42" t="e">
        <v>#VALUE!</v>
      </c>
      <c r="B888" s="45" t="s">
        <v>72</v>
      </c>
      <c r="C888" s="45" t="s">
        <v>1341</v>
      </c>
      <c r="D888" s="142"/>
      <c r="E888" s="44">
        <f t="shared" si="230"/>
        <v>0</v>
      </c>
      <c r="F888" s="44">
        <f>SUMIFS(ProductionLines!$H:$H,ProductionLines!$C:$C,'Daily Pork Products Stocks'!$B888,ProductionLines!$K:$K,'Daily Pork Products Stocks'!$A888,ProductionLines!$E:$E,"&lt;&gt;Intake")</f>
        <v>0</v>
      </c>
      <c r="G888" s="57"/>
      <c r="H888" s="44">
        <f>SUMIFS(ProductionLines!$H:$H,ProductionLines!$C:$C,'Daily Pork Products Stocks'!$B888,ProductionLines!$K:$K,'Daily Pork Products Stocks'!$A888,ProductionLines!$E:$E,"Intake")</f>
        <v>0</v>
      </c>
      <c r="I888" s="148"/>
      <c r="J888" s="148"/>
      <c r="K888" s="148"/>
      <c r="L888" s="152"/>
      <c r="M888" s="44">
        <f>SUMIFS(TransfersEntries!$F:$F,TransfersEntries!$B:$B,$B888,TransfersEntries!$L:$L,"&gt;="&amp;'Daily Pork Products Stocks'!A888+0.25,TransfersEntries!$L:$L,"&lt;="&amp;'Daily Pork Products Stocks'!A888+1.25,TransfersEntries!$D:$D,"2055")</f>
        <v>0</v>
      </c>
      <c r="N888" s="44">
        <f>SUMIFS(TransfersEntries!$F:$F,TransfersEntries!$B:$B,INDEX(ItemTable!$A:$A,MATCH('Daily Pork Products Stocks'!B888,ItemTable!$B:$B,0)),TransfersEntries!$L:$L,"&gt;="&amp;'Daily Pork Products Stocks'!A888+0.25,TransfersEntries!$L:$L,"&lt;="&amp;'Daily Pork Products Stocks'!A888+1.25,TransfersEntries!$D:$D,"3535")</f>
        <v>0</v>
      </c>
      <c r="O888" s="44">
        <f>SUMIFS(TransfersEntries!$F:$F,TransfersEntries!$B:$B,INDEX(ItemTable!$A:$A,MATCH('Daily Pork Products Stocks'!B888,ItemTable!$B:$B,0)),TransfersEntries!$L:$L,"&gt;="&amp;'Daily Pork Products Stocks'!A888+0.25,TransfersEntries!$L:$L,"&lt;="&amp;'Daily Pork Products Stocks'!A888+1.25,TransfersEntries!$D:$D,"3600")</f>
        <v>0</v>
      </c>
      <c r="P888" s="44">
        <f t="shared" si="231"/>
        <v>0</v>
      </c>
      <c r="Q888" s="44">
        <f t="shared" si="232"/>
        <v>0</v>
      </c>
      <c r="R888" s="148"/>
      <c r="S888" s="148"/>
      <c r="T888" s="44">
        <f t="shared" si="229"/>
        <v>0</v>
      </c>
      <c r="U888" s="44">
        <f t="shared" si="233"/>
        <v>0</v>
      </c>
      <c r="V888" s="44">
        <f t="shared" si="234"/>
        <v>0</v>
      </c>
      <c r="W888" s="51" t="str">
        <f t="shared" si="235"/>
        <v>Inactive</v>
      </c>
      <c r="X888" s="44"/>
    </row>
    <row r="889" spans="1:24" ht="15" hidden="1" customHeight="1" x14ac:dyDescent="0.25">
      <c r="A889" s="42" t="e">
        <v>#VALUE!</v>
      </c>
      <c r="B889" s="47" t="s">
        <v>139</v>
      </c>
      <c r="C889" s="47" t="s">
        <v>1342</v>
      </c>
      <c r="D889" s="142"/>
      <c r="E889" s="44">
        <f t="shared" si="230"/>
        <v>0</v>
      </c>
      <c r="F889" s="44">
        <f>SUMIFS(ProductionLines!$H:$H,ProductionLines!$C:$C,'Daily Pork Products Stocks'!$B889,ProductionLines!$K:$K,'Daily Pork Products Stocks'!$A889,ProductionLines!$E:$E,"&lt;&gt;Intake")</f>
        <v>0</v>
      </c>
      <c r="G889" s="57"/>
      <c r="H889" s="44">
        <f>SUMIFS(ProductionLines!$H:$H,ProductionLines!$C:$C,'Daily Pork Products Stocks'!$B889,ProductionLines!$K:$K,'Daily Pork Products Stocks'!$A889,ProductionLines!$E:$E,"Intake")</f>
        <v>0</v>
      </c>
      <c r="I889" s="148"/>
      <c r="J889" s="148"/>
      <c r="K889" s="148"/>
      <c r="L889" s="152"/>
      <c r="M889" s="44">
        <f>SUMIFS(TransfersEntries!$F:$F,TransfersEntries!$B:$B,$B889,TransfersEntries!$L:$L,"&gt;="&amp;'Daily Pork Products Stocks'!A889+0.25,TransfersEntries!$L:$L,"&lt;="&amp;'Daily Pork Products Stocks'!A889+1.25,TransfersEntries!$D:$D,"2055")</f>
        <v>0</v>
      </c>
      <c r="N889" s="44">
        <f>SUMIFS(TransfersEntries!$F:$F,TransfersEntries!$B:$B,INDEX(ItemTable!$A:$A,MATCH('Daily Pork Products Stocks'!B889,ItemTable!$B:$B,0)),TransfersEntries!$L:$L,"&gt;="&amp;'Daily Pork Products Stocks'!A889+0.25,TransfersEntries!$L:$L,"&lt;="&amp;'Daily Pork Products Stocks'!A889+1.25,TransfersEntries!$D:$D,"3535")</f>
        <v>0</v>
      </c>
      <c r="O889" s="44">
        <f>SUMIFS(TransfersEntries!$F:$F,TransfersEntries!$B:$B,INDEX(ItemTable!$A:$A,MATCH('Daily Pork Products Stocks'!B889,ItemTable!$B:$B,0)),TransfersEntries!$L:$L,"&gt;="&amp;'Daily Pork Products Stocks'!A889+0.25,TransfersEntries!$L:$L,"&lt;="&amp;'Daily Pork Products Stocks'!A889+1.25,TransfersEntries!$D:$D,"3600")</f>
        <v>0</v>
      </c>
      <c r="P889" s="44">
        <f t="shared" si="231"/>
        <v>0</v>
      </c>
      <c r="Q889" s="44">
        <f t="shared" si="232"/>
        <v>0</v>
      </c>
      <c r="R889" s="148"/>
      <c r="S889" s="148"/>
      <c r="T889" s="44">
        <f t="shared" si="229"/>
        <v>0</v>
      </c>
      <c r="U889" s="44">
        <f t="shared" si="233"/>
        <v>0</v>
      </c>
      <c r="V889" s="44">
        <f t="shared" si="234"/>
        <v>0</v>
      </c>
      <c r="W889" s="51" t="str">
        <f t="shared" si="235"/>
        <v>Inactive</v>
      </c>
      <c r="X889" s="44"/>
    </row>
    <row r="890" spans="1:24" ht="15" hidden="1" customHeight="1" x14ac:dyDescent="0.25">
      <c r="A890" s="42" t="e">
        <v>#VALUE!</v>
      </c>
      <c r="B890" s="45" t="s">
        <v>180</v>
      </c>
      <c r="C890" s="45" t="s">
        <v>1347</v>
      </c>
      <c r="D890" s="142"/>
      <c r="E890" s="44">
        <f>D890</f>
        <v>0</v>
      </c>
      <c r="F890" s="44">
        <f>SUMIFS(ProductionLines!$H:$H,ProductionLines!$C:$C,'Daily Pork Products Stocks'!$B890,ProductionLines!$K:$K,'Daily Pork Products Stocks'!$A890,ProductionLines!$E:$E,"&lt;&gt;Intake")</f>
        <v>0</v>
      </c>
      <c r="G890" s="57"/>
      <c r="H890" s="44">
        <f>SUMIFS(ProductionLines!$H:$H,ProductionLines!$C:$C,'Daily Pork Products Stocks'!$B890,ProductionLines!$K:$K,'Daily Pork Products Stocks'!$A890,ProductionLines!$E:$E,"Intake")</f>
        <v>0</v>
      </c>
      <c r="I890" s="148"/>
      <c r="J890" s="148"/>
      <c r="K890" s="148"/>
      <c r="L890" s="152"/>
      <c r="M890" s="44">
        <f>SUMIFS(TransfersEntries!$F:$F,TransfersEntries!$B:$B,$B890,TransfersEntries!$L:$L,"&gt;="&amp;'Daily Pork Products Stocks'!A890+0.25,TransfersEntries!$L:$L,"&lt;="&amp;'Daily Pork Products Stocks'!A890+1.25,TransfersEntries!$D:$D,"2055")</f>
        <v>0</v>
      </c>
      <c r="N890" s="44">
        <f>SUMIFS(TransfersEntries!$F:$F,TransfersEntries!$B:$B,INDEX(ItemTable!$A:$A,MATCH('Daily Pork Products Stocks'!B890,ItemTable!$B:$B,0)),TransfersEntries!$L:$L,"&gt;="&amp;'Daily Pork Products Stocks'!A890+0.25,TransfersEntries!$L:$L,"&lt;="&amp;'Daily Pork Products Stocks'!A890+1.25,TransfersEntries!$D:$D,"3535")</f>
        <v>0</v>
      </c>
      <c r="O890" s="44">
        <f>SUMIFS(TransfersEntries!$F:$F,TransfersEntries!$B:$B,INDEX(ItemTable!$A:$A,MATCH('Daily Pork Products Stocks'!B890,ItemTable!$B:$B,0)),TransfersEntries!$L:$L,"&gt;="&amp;'Daily Pork Products Stocks'!A890+0.25,TransfersEntries!$L:$L,"&lt;="&amp;'Daily Pork Products Stocks'!A890+1.25,TransfersEntries!$D:$D,"3600")</f>
        <v>0</v>
      </c>
      <c r="P890" s="44">
        <f>D890+F890+G890-SUM(H890:O890)</f>
        <v>0</v>
      </c>
      <c r="Q890" s="44">
        <f>E890+F890+G890-SUM(H890:O890)</f>
        <v>0</v>
      </c>
      <c r="R890" s="148"/>
      <c r="S890" s="148"/>
      <c r="T890" s="44">
        <f>R890+S890</f>
        <v>0</v>
      </c>
      <c r="U890" s="44">
        <f>T890-P890</f>
        <v>0</v>
      </c>
      <c r="V890" s="44">
        <f>T890-Q890</f>
        <v>0</v>
      </c>
      <c r="W890" s="51" t="str">
        <f t="shared" si="235"/>
        <v>Inactive</v>
      </c>
      <c r="X890" s="44"/>
    </row>
    <row r="891" spans="1:24" ht="15" hidden="1" customHeight="1" x14ac:dyDescent="0.25">
      <c r="A891" s="42" t="e">
        <v>#VALUE!</v>
      </c>
      <c r="B891" s="47" t="s">
        <v>1343</v>
      </c>
      <c r="C891" s="47" t="s">
        <v>1344</v>
      </c>
      <c r="D891" s="142"/>
      <c r="E891" s="44">
        <f t="shared" ref="E891:E918" si="236">D891</f>
        <v>0</v>
      </c>
      <c r="F891" s="44">
        <f>SUMIFS(ProductionLines!$H:$H,ProductionLines!$C:$C,'Daily Pork Products Stocks'!$B891,ProductionLines!$K:$K,'Daily Pork Products Stocks'!$A891,ProductionLines!$E:$E,"&lt;&gt;Intake")</f>
        <v>0</v>
      </c>
      <c r="G891" s="57"/>
      <c r="H891" s="44">
        <f>SUMIFS(ProductionLines!$H:$H,ProductionLines!$C:$C,'Daily Pork Products Stocks'!$B891,ProductionLines!$K:$K,'Daily Pork Products Stocks'!$A891,ProductionLines!$E:$E,"Intake")</f>
        <v>0</v>
      </c>
      <c r="I891" s="148"/>
      <c r="J891" s="148"/>
      <c r="K891" s="148"/>
      <c r="L891" s="152"/>
      <c r="M891" s="44">
        <f>SUMIFS(TransfersEntries!$F:$F,TransfersEntries!$B:$B,$B891,TransfersEntries!$L:$L,"&gt;="&amp;'Daily Pork Products Stocks'!A891+0.25,TransfersEntries!$L:$L,"&lt;="&amp;'Daily Pork Products Stocks'!A891+1.25,TransfersEntries!$D:$D,"2055")</f>
        <v>0</v>
      </c>
      <c r="N891" s="44">
        <f>SUMIFS(TransfersEntries!$F:$F,TransfersEntries!$B:$B,INDEX(ItemTable!$A:$A,MATCH('Daily Pork Products Stocks'!B891,ItemTable!$B:$B,0)),TransfersEntries!$L:$L,"&gt;="&amp;'Daily Pork Products Stocks'!A891+0.25,TransfersEntries!$L:$L,"&lt;="&amp;'Daily Pork Products Stocks'!A891+1.25,TransfersEntries!$D:$D,"3535")</f>
        <v>0</v>
      </c>
      <c r="O891" s="44">
        <f>SUMIFS(TransfersEntries!$F:$F,TransfersEntries!$B:$B,INDEX(ItemTable!$A:$A,MATCH('Daily Pork Products Stocks'!B891,ItemTable!$B:$B,0)),TransfersEntries!$L:$L,"&gt;="&amp;'Daily Pork Products Stocks'!A891+0.25,TransfersEntries!$L:$L,"&lt;="&amp;'Daily Pork Products Stocks'!A891+1.25,TransfersEntries!$D:$D,"3600")</f>
        <v>0</v>
      </c>
      <c r="P891" s="44">
        <f t="shared" ref="P891:P918" si="237">D891+F891+G891-SUM(H891:O891)</f>
        <v>0</v>
      </c>
      <c r="Q891" s="44">
        <f t="shared" ref="Q891:Q918" si="238">E891+F891+G891-SUM(H891:O891)</f>
        <v>0</v>
      </c>
      <c r="R891" s="148"/>
      <c r="S891" s="148"/>
      <c r="T891" s="44">
        <f t="shared" ref="T891:T912" si="239">R891+S891</f>
        <v>0</v>
      </c>
      <c r="U891" s="44">
        <f t="shared" ref="U891:U918" si="240">T891-P891</f>
        <v>0</v>
      </c>
      <c r="V891" s="44">
        <f t="shared" ref="V891:V918" si="241">T891-Q891</f>
        <v>0</v>
      </c>
      <c r="W891" s="51" t="str">
        <f t="shared" si="235"/>
        <v>Inactive</v>
      </c>
      <c r="X891" s="44"/>
    </row>
    <row r="892" spans="1:24" ht="15" hidden="1" customHeight="1" x14ac:dyDescent="0.25">
      <c r="A892" s="42" t="e">
        <v>#VALUE!</v>
      </c>
      <c r="B892" s="47" t="s">
        <v>1345</v>
      </c>
      <c r="C892" s="47" t="s">
        <v>1346</v>
      </c>
      <c r="D892" s="142"/>
      <c r="E892" s="44">
        <f t="shared" si="236"/>
        <v>0</v>
      </c>
      <c r="F892" s="44">
        <f>SUMIFS(ProductionLines!$H:$H,ProductionLines!$C:$C,'Daily Pork Products Stocks'!$B892,ProductionLines!$K:$K,'Daily Pork Products Stocks'!$A892,ProductionLines!$E:$E,"&lt;&gt;Intake")</f>
        <v>0</v>
      </c>
      <c r="G892" s="57"/>
      <c r="H892" s="44">
        <f>SUMIFS(ProductionLines!$H:$H,ProductionLines!$C:$C,'Daily Pork Products Stocks'!$B892,ProductionLines!$K:$K,'Daily Pork Products Stocks'!$A892,ProductionLines!$E:$E,"Intake")</f>
        <v>0</v>
      </c>
      <c r="I892" s="148"/>
      <c r="J892" s="148"/>
      <c r="K892" s="148"/>
      <c r="L892" s="152"/>
      <c r="M892" s="44">
        <f>SUMIFS(TransfersEntries!$F:$F,TransfersEntries!$B:$B,$B892,TransfersEntries!$L:$L,"&gt;="&amp;'Daily Pork Products Stocks'!A892+0.25,TransfersEntries!$L:$L,"&lt;="&amp;'Daily Pork Products Stocks'!A892+1.25,TransfersEntries!$D:$D,"2055")</f>
        <v>0</v>
      </c>
      <c r="N892" s="44">
        <f>SUMIFS(TransfersEntries!$F:$F,TransfersEntries!$B:$B,INDEX(ItemTable!$A:$A,MATCH('Daily Pork Products Stocks'!B892,ItemTable!$B:$B,0)),TransfersEntries!$L:$L,"&gt;="&amp;'Daily Pork Products Stocks'!A892+0.25,TransfersEntries!$L:$L,"&lt;="&amp;'Daily Pork Products Stocks'!A892+1.25,TransfersEntries!$D:$D,"3535")</f>
        <v>0</v>
      </c>
      <c r="O892" s="44">
        <f>SUMIFS(TransfersEntries!$F:$F,TransfersEntries!$B:$B,INDEX(ItemTable!$A:$A,MATCH('Daily Pork Products Stocks'!B892,ItemTable!$B:$B,0)),TransfersEntries!$L:$L,"&gt;="&amp;'Daily Pork Products Stocks'!A892+0.25,TransfersEntries!$L:$L,"&lt;="&amp;'Daily Pork Products Stocks'!A892+1.25,TransfersEntries!$D:$D,"3600")</f>
        <v>0</v>
      </c>
      <c r="P892" s="44">
        <f t="shared" si="237"/>
        <v>0</v>
      </c>
      <c r="Q892" s="44">
        <f t="shared" si="238"/>
        <v>0</v>
      </c>
      <c r="R892" s="148"/>
      <c r="S892" s="148"/>
      <c r="T892" s="44">
        <f t="shared" si="239"/>
        <v>0</v>
      </c>
      <c r="U892" s="44">
        <f t="shared" si="240"/>
        <v>0</v>
      </c>
      <c r="V892" s="44">
        <f t="shared" si="241"/>
        <v>0</v>
      </c>
      <c r="W892" s="51" t="str">
        <f t="shared" si="235"/>
        <v>Inactive</v>
      </c>
      <c r="X892" s="44"/>
    </row>
    <row r="893" spans="1:24" ht="15" hidden="1" customHeight="1" x14ac:dyDescent="0.25">
      <c r="A893" s="42" t="e">
        <v>#VALUE!</v>
      </c>
      <c r="B893" s="47" t="s">
        <v>1348</v>
      </c>
      <c r="C893" s="47" t="s">
        <v>1349</v>
      </c>
      <c r="D893" s="142"/>
      <c r="E893" s="44">
        <f t="shared" si="236"/>
        <v>0</v>
      </c>
      <c r="F893" s="44">
        <f>SUMIFS(ProductionLines!$H:$H,ProductionLines!$C:$C,'Daily Pork Products Stocks'!$B893,ProductionLines!$K:$K,'Daily Pork Products Stocks'!$A893,ProductionLines!$E:$E,"&lt;&gt;Intake")</f>
        <v>0</v>
      </c>
      <c r="G893" s="57"/>
      <c r="H893" s="44">
        <f>SUMIFS(ProductionLines!$H:$H,ProductionLines!$C:$C,'Daily Pork Products Stocks'!$B893,ProductionLines!$K:$K,'Daily Pork Products Stocks'!$A893,ProductionLines!$E:$E,"Intake")</f>
        <v>0</v>
      </c>
      <c r="I893" s="148"/>
      <c r="J893" s="148"/>
      <c r="K893" s="148"/>
      <c r="L893" s="152"/>
      <c r="M893" s="44">
        <f>SUMIFS(TransfersEntries!$F:$F,TransfersEntries!$B:$B,$B893,TransfersEntries!$L:$L,"&gt;="&amp;'Daily Pork Products Stocks'!A893+0.25,TransfersEntries!$L:$L,"&lt;="&amp;'Daily Pork Products Stocks'!A893+1.25,TransfersEntries!$D:$D,"2055")</f>
        <v>0</v>
      </c>
      <c r="N893" s="44">
        <f>SUMIFS(TransfersEntries!$F:$F,TransfersEntries!$B:$B,INDEX(ItemTable!$A:$A,MATCH('Daily Pork Products Stocks'!B893,ItemTable!$B:$B,0)),TransfersEntries!$L:$L,"&gt;="&amp;'Daily Pork Products Stocks'!A893+0.25,TransfersEntries!$L:$L,"&lt;="&amp;'Daily Pork Products Stocks'!A893+1.25,TransfersEntries!$D:$D,"3535")</f>
        <v>0</v>
      </c>
      <c r="O893" s="44">
        <f>SUMIFS(TransfersEntries!$F:$F,TransfersEntries!$B:$B,INDEX(ItemTable!$A:$A,MATCH('Daily Pork Products Stocks'!B893,ItemTable!$B:$B,0)),TransfersEntries!$L:$L,"&gt;="&amp;'Daily Pork Products Stocks'!A893+0.25,TransfersEntries!$L:$L,"&lt;="&amp;'Daily Pork Products Stocks'!A893+1.25,TransfersEntries!$D:$D,"3600")</f>
        <v>0</v>
      </c>
      <c r="P893" s="44">
        <f t="shared" si="237"/>
        <v>0</v>
      </c>
      <c r="Q893" s="44">
        <f t="shared" si="238"/>
        <v>0</v>
      </c>
      <c r="R893" s="148"/>
      <c r="S893" s="148"/>
      <c r="T893" s="44">
        <f t="shared" si="239"/>
        <v>0</v>
      </c>
      <c r="U893" s="44">
        <f t="shared" si="240"/>
        <v>0</v>
      </c>
      <c r="V893" s="44">
        <f t="shared" si="241"/>
        <v>0</v>
      </c>
      <c r="W893" s="51" t="str">
        <f t="shared" si="235"/>
        <v>Inactive</v>
      </c>
      <c r="X893" s="44"/>
    </row>
    <row r="894" spans="1:24" ht="15" hidden="1" customHeight="1" x14ac:dyDescent="0.25">
      <c r="A894" s="42" t="e">
        <v>#VALUE!</v>
      </c>
      <c r="B894" s="47" t="s">
        <v>1350</v>
      </c>
      <c r="C894" s="47" t="s">
        <v>1351</v>
      </c>
      <c r="D894" s="142"/>
      <c r="E894" s="44">
        <f t="shared" si="236"/>
        <v>0</v>
      </c>
      <c r="F894" s="44">
        <f>SUMIFS(ProductionLines!$H:$H,ProductionLines!$C:$C,'Daily Pork Products Stocks'!$B894,ProductionLines!$K:$K,'Daily Pork Products Stocks'!$A894,ProductionLines!$E:$E,"&lt;&gt;Intake")</f>
        <v>0</v>
      </c>
      <c r="G894" s="57"/>
      <c r="H894" s="44">
        <f>SUMIFS(ProductionLines!$H:$H,ProductionLines!$C:$C,'Daily Pork Products Stocks'!$B894,ProductionLines!$K:$K,'Daily Pork Products Stocks'!$A894,ProductionLines!$E:$E,"Intake")</f>
        <v>0</v>
      </c>
      <c r="I894" s="148"/>
      <c r="J894" s="148"/>
      <c r="K894" s="148"/>
      <c r="L894" s="152"/>
      <c r="M894" s="44">
        <f>SUMIFS(TransfersEntries!$F:$F,TransfersEntries!$B:$B,$B894,TransfersEntries!$L:$L,"&gt;="&amp;'Daily Pork Products Stocks'!A894+0.25,TransfersEntries!$L:$L,"&lt;="&amp;'Daily Pork Products Stocks'!A894+1.25,TransfersEntries!$D:$D,"2055")</f>
        <v>0</v>
      </c>
      <c r="N894" s="44">
        <f>SUMIFS(TransfersEntries!$F:$F,TransfersEntries!$B:$B,INDEX(ItemTable!$A:$A,MATCH('Daily Pork Products Stocks'!B894,ItemTable!$B:$B,0)),TransfersEntries!$L:$L,"&gt;="&amp;'Daily Pork Products Stocks'!A894+0.25,TransfersEntries!$L:$L,"&lt;="&amp;'Daily Pork Products Stocks'!A894+1.25,TransfersEntries!$D:$D,"3535")</f>
        <v>0</v>
      </c>
      <c r="O894" s="44">
        <f>SUMIFS(TransfersEntries!$F:$F,TransfersEntries!$B:$B,INDEX(ItemTable!$A:$A,MATCH('Daily Pork Products Stocks'!B894,ItemTable!$B:$B,0)),TransfersEntries!$L:$L,"&gt;="&amp;'Daily Pork Products Stocks'!A894+0.25,TransfersEntries!$L:$L,"&lt;="&amp;'Daily Pork Products Stocks'!A894+1.25,TransfersEntries!$D:$D,"3600")</f>
        <v>0</v>
      </c>
      <c r="P894" s="44">
        <f t="shared" si="237"/>
        <v>0</v>
      </c>
      <c r="Q894" s="44">
        <f t="shared" si="238"/>
        <v>0</v>
      </c>
      <c r="R894" s="148"/>
      <c r="S894" s="148"/>
      <c r="T894" s="44">
        <f t="shared" si="239"/>
        <v>0</v>
      </c>
      <c r="U894" s="44">
        <f t="shared" si="240"/>
        <v>0</v>
      </c>
      <c r="V894" s="44">
        <f t="shared" si="241"/>
        <v>0</v>
      </c>
      <c r="W894" s="51" t="str">
        <f t="shared" si="235"/>
        <v>Inactive</v>
      </c>
      <c r="X894" s="44"/>
    </row>
    <row r="895" spans="1:24" ht="15" hidden="1" customHeight="1" x14ac:dyDescent="0.25">
      <c r="A895" s="42" t="e">
        <v>#VALUE!</v>
      </c>
      <c r="B895" s="47" t="s">
        <v>1352</v>
      </c>
      <c r="C895" s="47" t="s">
        <v>1353</v>
      </c>
      <c r="D895" s="142"/>
      <c r="E895" s="44">
        <f t="shared" si="236"/>
        <v>0</v>
      </c>
      <c r="F895" s="44">
        <f>SUMIFS(ProductionLines!$H:$H,ProductionLines!$C:$C,'Daily Pork Products Stocks'!$B895,ProductionLines!$K:$K,'Daily Pork Products Stocks'!$A895,ProductionLines!$E:$E,"&lt;&gt;Intake")</f>
        <v>0</v>
      </c>
      <c r="G895" s="57"/>
      <c r="H895" s="44">
        <f>SUMIFS(ProductionLines!$H:$H,ProductionLines!$C:$C,'Daily Pork Products Stocks'!$B895,ProductionLines!$K:$K,'Daily Pork Products Stocks'!$A895,ProductionLines!$E:$E,"Intake")</f>
        <v>0</v>
      </c>
      <c r="I895" s="148"/>
      <c r="J895" s="148"/>
      <c r="K895" s="148"/>
      <c r="L895" s="152"/>
      <c r="M895" s="44">
        <f>SUMIFS(TransfersEntries!$F:$F,TransfersEntries!$B:$B,$B895,TransfersEntries!$L:$L,"&gt;="&amp;'Daily Pork Products Stocks'!A895+0.25,TransfersEntries!$L:$L,"&lt;="&amp;'Daily Pork Products Stocks'!A895+1.25,TransfersEntries!$D:$D,"2055")</f>
        <v>0</v>
      </c>
      <c r="N895" s="44">
        <f>SUMIFS(TransfersEntries!$F:$F,TransfersEntries!$B:$B,INDEX(ItemTable!$A:$A,MATCH('Daily Pork Products Stocks'!B895,ItemTable!$B:$B,0)),TransfersEntries!$L:$L,"&gt;="&amp;'Daily Pork Products Stocks'!A895+0.25,TransfersEntries!$L:$L,"&lt;="&amp;'Daily Pork Products Stocks'!A895+1.25,TransfersEntries!$D:$D,"3535")</f>
        <v>0</v>
      </c>
      <c r="O895" s="44">
        <f>SUMIFS(TransfersEntries!$F:$F,TransfersEntries!$B:$B,INDEX(ItemTable!$A:$A,MATCH('Daily Pork Products Stocks'!B895,ItemTable!$B:$B,0)),TransfersEntries!$L:$L,"&gt;="&amp;'Daily Pork Products Stocks'!A895+0.25,TransfersEntries!$L:$L,"&lt;="&amp;'Daily Pork Products Stocks'!A895+1.25,TransfersEntries!$D:$D,"3600")</f>
        <v>0</v>
      </c>
      <c r="P895" s="44">
        <f t="shared" si="237"/>
        <v>0</v>
      </c>
      <c r="Q895" s="44">
        <f t="shared" si="238"/>
        <v>0</v>
      </c>
      <c r="R895" s="148"/>
      <c r="S895" s="148"/>
      <c r="T895" s="44">
        <f t="shared" si="239"/>
        <v>0</v>
      </c>
      <c r="U895" s="44">
        <f t="shared" si="240"/>
        <v>0</v>
      </c>
      <c r="V895" s="44">
        <f t="shared" si="241"/>
        <v>0</v>
      </c>
      <c r="W895" s="51" t="str">
        <f t="shared" si="235"/>
        <v>Inactive</v>
      </c>
      <c r="X895" s="44"/>
    </row>
    <row r="896" spans="1:24" ht="15" hidden="1" customHeight="1" x14ac:dyDescent="0.25">
      <c r="A896" s="42" t="e">
        <v>#VALUE!</v>
      </c>
      <c r="B896" s="45" t="s">
        <v>118</v>
      </c>
      <c r="C896" s="45" t="s">
        <v>119</v>
      </c>
      <c r="D896" s="142"/>
      <c r="E896" s="44">
        <f t="shared" si="236"/>
        <v>0</v>
      </c>
      <c r="F896" s="44">
        <f>SUMIFS(ProductionLines!$H:$H,ProductionLines!$C:$C,'Daily Pork Products Stocks'!$B896,ProductionLines!$K:$K,'Daily Pork Products Stocks'!$A896,ProductionLines!$E:$E,"&lt;&gt;Intake")</f>
        <v>0</v>
      </c>
      <c r="G896" s="57"/>
      <c r="H896" s="44">
        <f>SUMIFS(ProductionLines!$H:$H,ProductionLines!$C:$C,'Daily Pork Products Stocks'!$B896,ProductionLines!$K:$K,'Daily Pork Products Stocks'!$A896,ProductionLines!$E:$E,"Intake")</f>
        <v>0</v>
      </c>
      <c r="I896" s="148"/>
      <c r="J896" s="148"/>
      <c r="K896" s="148"/>
      <c r="L896" s="152"/>
      <c r="M896" s="44">
        <f>SUMIFS(TransfersEntries!$F:$F,TransfersEntries!$B:$B,$B896,TransfersEntries!$L:$L,"&gt;="&amp;'Daily Pork Products Stocks'!A896+0.25,TransfersEntries!$L:$L,"&lt;="&amp;'Daily Pork Products Stocks'!A896+1.25,TransfersEntries!$D:$D,"2055")</f>
        <v>0</v>
      </c>
      <c r="N896" s="44">
        <f>SUMIFS(TransfersEntries!$F:$F,TransfersEntries!$B:$B,INDEX(ItemTable!$A:$A,MATCH('Daily Pork Products Stocks'!B896,ItemTable!$B:$B,0)),TransfersEntries!$L:$L,"&gt;="&amp;'Daily Pork Products Stocks'!A896+0.25,TransfersEntries!$L:$L,"&lt;="&amp;'Daily Pork Products Stocks'!A896+1.25,TransfersEntries!$D:$D,"3535")</f>
        <v>0</v>
      </c>
      <c r="O896" s="44">
        <f>SUMIFS(TransfersEntries!$F:$F,TransfersEntries!$B:$B,INDEX(ItemTable!$A:$A,MATCH('Daily Pork Products Stocks'!B896,ItemTable!$B:$B,0)),TransfersEntries!$L:$L,"&gt;="&amp;'Daily Pork Products Stocks'!A896+0.25,TransfersEntries!$L:$L,"&lt;="&amp;'Daily Pork Products Stocks'!A896+1.25,TransfersEntries!$D:$D,"3600")</f>
        <v>0</v>
      </c>
      <c r="P896" s="44">
        <f t="shared" si="237"/>
        <v>0</v>
      </c>
      <c r="Q896" s="44">
        <f t="shared" si="238"/>
        <v>0</v>
      </c>
      <c r="R896" s="148"/>
      <c r="S896" s="148"/>
      <c r="T896" s="44">
        <f t="shared" si="239"/>
        <v>0</v>
      </c>
      <c r="U896" s="44">
        <f t="shared" si="240"/>
        <v>0</v>
      </c>
      <c r="V896" s="44">
        <f t="shared" si="241"/>
        <v>0</v>
      </c>
      <c r="W896" s="51" t="str">
        <f t="shared" si="235"/>
        <v>Inactive</v>
      </c>
      <c r="X896" s="44"/>
    </row>
    <row r="897" spans="1:24" ht="15" hidden="1" customHeight="1" x14ac:dyDescent="0.25">
      <c r="A897" s="42" t="e">
        <v>#VALUE!</v>
      </c>
      <c r="B897" s="47" t="s">
        <v>125</v>
      </c>
      <c r="C897" s="47" t="s">
        <v>126</v>
      </c>
      <c r="D897" s="142"/>
      <c r="E897" s="44">
        <f t="shared" si="236"/>
        <v>0</v>
      </c>
      <c r="F897" s="44">
        <f>SUMIFS(ProductionLines!$H:$H,ProductionLines!$C:$C,'Daily Pork Products Stocks'!$B897,ProductionLines!$K:$K,'Daily Pork Products Stocks'!$A897,ProductionLines!$E:$E,"&lt;&gt;Intake")</f>
        <v>0</v>
      </c>
      <c r="G897" s="57"/>
      <c r="H897" s="44">
        <f>SUMIFS(ProductionLines!$H:$H,ProductionLines!$C:$C,'Daily Pork Products Stocks'!$B897,ProductionLines!$K:$K,'Daily Pork Products Stocks'!$A897,ProductionLines!$E:$E,"Intake")</f>
        <v>0</v>
      </c>
      <c r="I897" s="148"/>
      <c r="J897" s="148"/>
      <c r="K897" s="148"/>
      <c r="L897" s="152"/>
      <c r="M897" s="44">
        <f>SUMIFS(TransfersEntries!$F:$F,TransfersEntries!$B:$B,$B897,TransfersEntries!$L:$L,"&gt;="&amp;'Daily Pork Products Stocks'!A897+0.25,TransfersEntries!$L:$L,"&lt;="&amp;'Daily Pork Products Stocks'!A897+1.25,TransfersEntries!$D:$D,"2055")</f>
        <v>0</v>
      </c>
      <c r="N897" s="44">
        <f>SUMIFS(TransfersEntries!$F:$F,TransfersEntries!$B:$B,INDEX(ItemTable!$A:$A,MATCH('Daily Pork Products Stocks'!B897,ItemTable!$B:$B,0)),TransfersEntries!$L:$L,"&gt;="&amp;'Daily Pork Products Stocks'!A897+0.25,TransfersEntries!$L:$L,"&lt;="&amp;'Daily Pork Products Stocks'!A897+1.25,TransfersEntries!$D:$D,"3535")</f>
        <v>0</v>
      </c>
      <c r="O897" s="44">
        <f>SUMIFS(TransfersEntries!$F:$F,TransfersEntries!$B:$B,INDEX(ItemTable!$A:$A,MATCH('Daily Pork Products Stocks'!B897,ItemTable!$B:$B,0)),TransfersEntries!$L:$L,"&gt;="&amp;'Daily Pork Products Stocks'!A897+0.25,TransfersEntries!$L:$L,"&lt;="&amp;'Daily Pork Products Stocks'!A897+1.25,TransfersEntries!$D:$D,"3600")</f>
        <v>0</v>
      </c>
      <c r="P897" s="44">
        <f t="shared" si="237"/>
        <v>0</v>
      </c>
      <c r="Q897" s="44">
        <f t="shared" si="238"/>
        <v>0</v>
      </c>
      <c r="R897" s="148"/>
      <c r="S897" s="148"/>
      <c r="T897" s="44">
        <f t="shared" si="239"/>
        <v>0</v>
      </c>
      <c r="U897" s="44">
        <f t="shared" si="240"/>
        <v>0</v>
      </c>
      <c r="V897" s="44">
        <f t="shared" si="241"/>
        <v>0</v>
      </c>
      <c r="W897" s="51" t="str">
        <f t="shared" si="235"/>
        <v>Inactive</v>
      </c>
      <c r="X897" s="44"/>
    </row>
    <row r="898" spans="1:24" ht="15" hidden="1" customHeight="1" x14ac:dyDescent="0.25">
      <c r="A898" s="42" t="e">
        <v>#VALUE!</v>
      </c>
      <c r="B898" s="45" t="s">
        <v>130</v>
      </c>
      <c r="C898" s="45" t="s">
        <v>1354</v>
      </c>
      <c r="D898" s="142"/>
      <c r="E898" s="44">
        <f t="shared" si="236"/>
        <v>0</v>
      </c>
      <c r="F898" s="44">
        <f>SUMIFS(ProductionLines!$H:$H,ProductionLines!$C:$C,'Daily Pork Products Stocks'!$B898,ProductionLines!$K:$K,'Daily Pork Products Stocks'!$A898,ProductionLines!$E:$E,"&lt;&gt;Intake")</f>
        <v>0</v>
      </c>
      <c r="G898" s="57"/>
      <c r="H898" s="44">
        <f>SUMIFS(ProductionLines!$H:$H,ProductionLines!$C:$C,'Daily Pork Products Stocks'!$B898,ProductionLines!$K:$K,'Daily Pork Products Stocks'!$A898,ProductionLines!$E:$E,"Intake")</f>
        <v>0</v>
      </c>
      <c r="I898" s="148"/>
      <c r="J898" s="148"/>
      <c r="K898" s="148"/>
      <c r="L898" s="152"/>
      <c r="M898" s="44">
        <f>SUMIFS(TransfersEntries!$F:$F,TransfersEntries!$B:$B,$B898,TransfersEntries!$L:$L,"&gt;="&amp;'Daily Pork Products Stocks'!A898+0.25,TransfersEntries!$L:$L,"&lt;="&amp;'Daily Pork Products Stocks'!A898+1.25,TransfersEntries!$D:$D,"2055")</f>
        <v>0</v>
      </c>
      <c r="N898" s="44">
        <f>SUMIFS(TransfersEntries!$F:$F,TransfersEntries!$B:$B,INDEX(ItemTable!$A:$A,MATCH('Daily Pork Products Stocks'!B898,ItemTable!$B:$B,0)),TransfersEntries!$L:$L,"&gt;="&amp;'Daily Pork Products Stocks'!A898+0.25,TransfersEntries!$L:$L,"&lt;="&amp;'Daily Pork Products Stocks'!A898+1.25,TransfersEntries!$D:$D,"3535")</f>
        <v>0</v>
      </c>
      <c r="O898" s="44">
        <f>SUMIFS(TransfersEntries!$F:$F,TransfersEntries!$B:$B,INDEX(ItemTable!$A:$A,MATCH('Daily Pork Products Stocks'!B898,ItemTable!$B:$B,0)),TransfersEntries!$L:$L,"&gt;="&amp;'Daily Pork Products Stocks'!A898+0.25,TransfersEntries!$L:$L,"&lt;="&amp;'Daily Pork Products Stocks'!A898+1.25,TransfersEntries!$D:$D,"3600")</f>
        <v>0</v>
      </c>
      <c r="P898" s="44">
        <f t="shared" si="237"/>
        <v>0</v>
      </c>
      <c r="Q898" s="44">
        <f t="shared" si="238"/>
        <v>0</v>
      </c>
      <c r="R898" s="148"/>
      <c r="S898" s="148"/>
      <c r="T898" s="44">
        <f t="shared" si="239"/>
        <v>0</v>
      </c>
      <c r="U898" s="44">
        <f t="shared" si="240"/>
        <v>0</v>
      </c>
      <c r="V898" s="44">
        <f t="shared" si="241"/>
        <v>0</v>
      </c>
      <c r="W898" s="51" t="str">
        <f t="shared" si="235"/>
        <v>Inactive</v>
      </c>
      <c r="X898" s="44"/>
    </row>
    <row r="899" spans="1:24" ht="15" hidden="1" customHeight="1" x14ac:dyDescent="0.25">
      <c r="A899" s="42" t="e">
        <v>#VALUE!</v>
      </c>
      <c r="B899" s="47" t="s">
        <v>131</v>
      </c>
      <c r="C899" s="47" t="s">
        <v>132</v>
      </c>
      <c r="D899" s="142"/>
      <c r="E899" s="44">
        <f t="shared" si="236"/>
        <v>0</v>
      </c>
      <c r="F899" s="44">
        <f>SUMIFS(ProductionLines!$H:$H,ProductionLines!$C:$C,'Daily Pork Products Stocks'!$B899,ProductionLines!$K:$K,'Daily Pork Products Stocks'!$A899,ProductionLines!$E:$E,"&lt;&gt;Intake")</f>
        <v>0</v>
      </c>
      <c r="G899" s="57"/>
      <c r="H899" s="44">
        <f>SUMIFS(ProductionLines!$H:$H,ProductionLines!$C:$C,'Daily Pork Products Stocks'!$B899,ProductionLines!$K:$K,'Daily Pork Products Stocks'!$A899,ProductionLines!$E:$E,"Intake")</f>
        <v>0</v>
      </c>
      <c r="I899" s="148"/>
      <c r="J899" s="148"/>
      <c r="K899" s="148"/>
      <c r="L899" s="152"/>
      <c r="M899" s="44">
        <f>SUMIFS(TransfersEntries!$F:$F,TransfersEntries!$B:$B,$B899,TransfersEntries!$L:$L,"&gt;="&amp;'Daily Pork Products Stocks'!A899+0.25,TransfersEntries!$L:$L,"&lt;="&amp;'Daily Pork Products Stocks'!A899+1.25,TransfersEntries!$D:$D,"2055")</f>
        <v>0</v>
      </c>
      <c r="N899" s="44">
        <f>SUMIFS(TransfersEntries!$F:$F,TransfersEntries!$B:$B,INDEX(ItemTable!$A:$A,MATCH('Daily Pork Products Stocks'!B899,ItemTable!$B:$B,0)),TransfersEntries!$L:$L,"&gt;="&amp;'Daily Pork Products Stocks'!A899+0.25,TransfersEntries!$L:$L,"&lt;="&amp;'Daily Pork Products Stocks'!A899+1.25,TransfersEntries!$D:$D,"3535")</f>
        <v>0</v>
      </c>
      <c r="O899" s="44">
        <f>SUMIFS(TransfersEntries!$F:$F,TransfersEntries!$B:$B,INDEX(ItemTable!$A:$A,MATCH('Daily Pork Products Stocks'!B899,ItemTable!$B:$B,0)),TransfersEntries!$L:$L,"&gt;="&amp;'Daily Pork Products Stocks'!A899+0.25,TransfersEntries!$L:$L,"&lt;="&amp;'Daily Pork Products Stocks'!A899+1.25,TransfersEntries!$D:$D,"3600")</f>
        <v>0</v>
      </c>
      <c r="P899" s="44">
        <f t="shared" si="237"/>
        <v>0</v>
      </c>
      <c r="Q899" s="44">
        <f t="shared" si="238"/>
        <v>0</v>
      </c>
      <c r="R899" s="148"/>
      <c r="S899" s="148"/>
      <c r="T899" s="44">
        <f t="shared" si="239"/>
        <v>0</v>
      </c>
      <c r="U899" s="44">
        <f t="shared" si="240"/>
        <v>0</v>
      </c>
      <c r="V899" s="44">
        <f t="shared" si="241"/>
        <v>0</v>
      </c>
      <c r="W899" s="51" t="str">
        <f t="shared" si="235"/>
        <v>Inactive</v>
      </c>
      <c r="X899" s="44"/>
    </row>
    <row r="900" spans="1:24" ht="15" hidden="1" customHeight="1" x14ac:dyDescent="0.25">
      <c r="A900" s="42" t="e">
        <v>#VALUE!</v>
      </c>
      <c r="B900" s="47" t="s">
        <v>133</v>
      </c>
      <c r="C900" s="47" t="s">
        <v>134</v>
      </c>
      <c r="D900" s="142"/>
      <c r="E900" s="44">
        <f t="shared" si="236"/>
        <v>0</v>
      </c>
      <c r="F900" s="44">
        <f>SUMIFS(ProductionLines!$H:$H,ProductionLines!$C:$C,'Daily Pork Products Stocks'!$B900,ProductionLines!$K:$K,'Daily Pork Products Stocks'!$A900,ProductionLines!$E:$E,"&lt;&gt;Intake")</f>
        <v>0</v>
      </c>
      <c r="G900" s="57"/>
      <c r="H900" s="44">
        <f>SUMIFS(ProductionLines!$H:$H,ProductionLines!$C:$C,'Daily Pork Products Stocks'!$B900,ProductionLines!$K:$K,'Daily Pork Products Stocks'!$A900,ProductionLines!$E:$E,"Intake")</f>
        <v>0</v>
      </c>
      <c r="I900" s="148"/>
      <c r="J900" s="148"/>
      <c r="K900" s="148"/>
      <c r="L900" s="152"/>
      <c r="M900" s="44">
        <f>SUMIFS(TransfersEntries!$F:$F,TransfersEntries!$B:$B,$B900,TransfersEntries!$L:$L,"&gt;="&amp;'Daily Pork Products Stocks'!A900+0.25,TransfersEntries!$L:$L,"&lt;="&amp;'Daily Pork Products Stocks'!A900+1.25,TransfersEntries!$D:$D,"2055")</f>
        <v>0</v>
      </c>
      <c r="N900" s="44">
        <f>SUMIFS(TransfersEntries!$F:$F,TransfersEntries!$B:$B,INDEX(ItemTable!$A:$A,MATCH('Daily Pork Products Stocks'!B900,ItemTable!$B:$B,0)),TransfersEntries!$L:$L,"&gt;="&amp;'Daily Pork Products Stocks'!A900+0.25,TransfersEntries!$L:$L,"&lt;="&amp;'Daily Pork Products Stocks'!A900+1.25,TransfersEntries!$D:$D,"3535")</f>
        <v>0</v>
      </c>
      <c r="O900" s="44">
        <f>SUMIFS(TransfersEntries!$F:$F,TransfersEntries!$B:$B,INDEX(ItemTable!$A:$A,MATCH('Daily Pork Products Stocks'!B900,ItemTable!$B:$B,0)),TransfersEntries!$L:$L,"&gt;="&amp;'Daily Pork Products Stocks'!A900+0.25,TransfersEntries!$L:$L,"&lt;="&amp;'Daily Pork Products Stocks'!A900+1.25,TransfersEntries!$D:$D,"3600")</f>
        <v>0</v>
      </c>
      <c r="P900" s="44">
        <f t="shared" si="237"/>
        <v>0</v>
      </c>
      <c r="Q900" s="44">
        <f t="shared" si="238"/>
        <v>0</v>
      </c>
      <c r="R900" s="148"/>
      <c r="S900" s="148"/>
      <c r="T900" s="44">
        <f t="shared" si="239"/>
        <v>0</v>
      </c>
      <c r="U900" s="44">
        <f t="shared" si="240"/>
        <v>0</v>
      </c>
      <c r="V900" s="44">
        <f t="shared" si="241"/>
        <v>0</v>
      </c>
      <c r="W900" s="51" t="str">
        <f t="shared" si="235"/>
        <v>Inactive</v>
      </c>
      <c r="X900" s="44"/>
    </row>
    <row r="901" spans="1:24" ht="15" hidden="1" customHeight="1" x14ac:dyDescent="0.25">
      <c r="A901" s="42" t="e">
        <v>#VALUE!</v>
      </c>
      <c r="B901" s="47" t="s">
        <v>135</v>
      </c>
      <c r="C901" s="47" t="s">
        <v>1355</v>
      </c>
      <c r="D901" s="142"/>
      <c r="E901" s="44">
        <f t="shared" si="236"/>
        <v>0</v>
      </c>
      <c r="F901" s="44">
        <f>SUMIFS(ProductionLines!$H:$H,ProductionLines!$C:$C,'Daily Pork Products Stocks'!$B901,ProductionLines!$K:$K,'Daily Pork Products Stocks'!$A901,ProductionLines!$E:$E,"&lt;&gt;Intake")</f>
        <v>0</v>
      </c>
      <c r="G901" s="57"/>
      <c r="H901" s="44">
        <f>SUMIFS(ProductionLines!$H:$H,ProductionLines!$C:$C,'Daily Pork Products Stocks'!$B901,ProductionLines!$K:$K,'Daily Pork Products Stocks'!$A901,ProductionLines!$E:$E,"Intake")</f>
        <v>0</v>
      </c>
      <c r="I901" s="148"/>
      <c r="J901" s="148"/>
      <c r="K901" s="148"/>
      <c r="L901" s="152"/>
      <c r="M901" s="44">
        <f>SUMIFS(TransfersEntries!$F:$F,TransfersEntries!$B:$B,$B901,TransfersEntries!$L:$L,"&gt;="&amp;'Daily Pork Products Stocks'!A901+0.25,TransfersEntries!$L:$L,"&lt;="&amp;'Daily Pork Products Stocks'!A901+1.25,TransfersEntries!$D:$D,"2055")</f>
        <v>0</v>
      </c>
      <c r="N901" s="44">
        <f>SUMIFS(TransfersEntries!$F:$F,TransfersEntries!$B:$B,INDEX(ItemTable!$A:$A,MATCH('Daily Pork Products Stocks'!B901,ItemTable!$B:$B,0)),TransfersEntries!$L:$L,"&gt;="&amp;'Daily Pork Products Stocks'!A901+0.25,TransfersEntries!$L:$L,"&lt;="&amp;'Daily Pork Products Stocks'!A901+1.25,TransfersEntries!$D:$D,"3535")</f>
        <v>0</v>
      </c>
      <c r="O901" s="44">
        <f>SUMIFS(TransfersEntries!$F:$F,TransfersEntries!$B:$B,INDEX(ItemTable!$A:$A,MATCH('Daily Pork Products Stocks'!B901,ItemTable!$B:$B,0)),TransfersEntries!$L:$L,"&gt;="&amp;'Daily Pork Products Stocks'!A901+0.25,TransfersEntries!$L:$L,"&lt;="&amp;'Daily Pork Products Stocks'!A901+1.25,TransfersEntries!$D:$D,"3600")</f>
        <v>0</v>
      </c>
      <c r="P901" s="44">
        <f t="shared" si="237"/>
        <v>0</v>
      </c>
      <c r="Q901" s="44">
        <f t="shared" si="238"/>
        <v>0</v>
      </c>
      <c r="R901" s="148"/>
      <c r="S901" s="148"/>
      <c r="T901" s="44">
        <f t="shared" si="239"/>
        <v>0</v>
      </c>
      <c r="U901" s="44">
        <f t="shared" si="240"/>
        <v>0</v>
      </c>
      <c r="V901" s="44">
        <f t="shared" si="241"/>
        <v>0</v>
      </c>
      <c r="W901" s="51" t="str">
        <f t="shared" si="235"/>
        <v>Inactive</v>
      </c>
      <c r="X901" s="44"/>
    </row>
    <row r="902" spans="1:24" ht="15" hidden="1" customHeight="1" x14ac:dyDescent="0.25">
      <c r="A902" s="42" t="e">
        <v>#VALUE!</v>
      </c>
      <c r="B902" s="45" t="s">
        <v>137</v>
      </c>
      <c r="C902" s="45" t="s">
        <v>1356</v>
      </c>
      <c r="D902" s="142"/>
      <c r="E902" s="44">
        <f t="shared" si="236"/>
        <v>0</v>
      </c>
      <c r="F902" s="44">
        <f>SUMIFS(ProductionLines!$H:$H,ProductionLines!$C:$C,'Daily Pork Products Stocks'!$B902,ProductionLines!$K:$K,'Daily Pork Products Stocks'!$A902,ProductionLines!$E:$E,"&lt;&gt;Intake")</f>
        <v>0</v>
      </c>
      <c r="G902" s="57"/>
      <c r="H902" s="44">
        <f>SUMIFS(ProductionLines!$H:$H,ProductionLines!$C:$C,'Daily Pork Products Stocks'!$B902,ProductionLines!$K:$K,'Daily Pork Products Stocks'!$A902,ProductionLines!$E:$E,"Intake")</f>
        <v>0</v>
      </c>
      <c r="I902" s="148"/>
      <c r="J902" s="148"/>
      <c r="K902" s="148"/>
      <c r="L902" s="152"/>
      <c r="M902" s="44">
        <f>SUMIFS(TransfersEntries!$F:$F,TransfersEntries!$B:$B,$B902,TransfersEntries!$L:$L,"&gt;="&amp;'Daily Pork Products Stocks'!A902+0.25,TransfersEntries!$L:$L,"&lt;="&amp;'Daily Pork Products Stocks'!A902+1.25,TransfersEntries!$D:$D,"2055")</f>
        <v>0</v>
      </c>
      <c r="N902" s="44">
        <f>SUMIFS(TransfersEntries!$F:$F,TransfersEntries!$B:$B,INDEX(ItemTable!$A:$A,MATCH('Daily Pork Products Stocks'!B902,ItemTable!$B:$B,0)),TransfersEntries!$L:$L,"&gt;="&amp;'Daily Pork Products Stocks'!A902+0.25,TransfersEntries!$L:$L,"&lt;="&amp;'Daily Pork Products Stocks'!A902+1.25,TransfersEntries!$D:$D,"3535")</f>
        <v>0</v>
      </c>
      <c r="O902" s="44">
        <f>SUMIFS(TransfersEntries!$F:$F,TransfersEntries!$B:$B,INDEX(ItemTable!$A:$A,MATCH('Daily Pork Products Stocks'!B902,ItemTable!$B:$B,0)),TransfersEntries!$L:$L,"&gt;="&amp;'Daily Pork Products Stocks'!A902+0.25,TransfersEntries!$L:$L,"&lt;="&amp;'Daily Pork Products Stocks'!A902+1.25,TransfersEntries!$D:$D,"3600")</f>
        <v>0</v>
      </c>
      <c r="P902" s="44">
        <f t="shared" si="237"/>
        <v>0</v>
      </c>
      <c r="Q902" s="44">
        <f t="shared" si="238"/>
        <v>0</v>
      </c>
      <c r="R902" s="148"/>
      <c r="S902" s="148"/>
      <c r="T902" s="44">
        <f t="shared" si="239"/>
        <v>0</v>
      </c>
      <c r="U902" s="44">
        <f t="shared" si="240"/>
        <v>0</v>
      </c>
      <c r="V902" s="44">
        <f t="shared" si="241"/>
        <v>0</v>
      </c>
      <c r="W902" s="51" t="str">
        <f t="shared" si="235"/>
        <v>Inactive</v>
      </c>
      <c r="X902" s="44"/>
    </row>
    <row r="903" spans="1:24" ht="15" hidden="1" customHeight="1" x14ac:dyDescent="0.25">
      <c r="A903" s="42" t="e">
        <v>#VALUE!</v>
      </c>
      <c r="B903" s="47" t="s">
        <v>140</v>
      </c>
      <c r="C903" s="47" t="s">
        <v>1357</v>
      </c>
      <c r="D903" s="142"/>
      <c r="E903" s="44">
        <f t="shared" si="236"/>
        <v>0</v>
      </c>
      <c r="F903" s="44">
        <f>SUMIFS(ProductionLines!$H:$H,ProductionLines!$C:$C,'Daily Pork Products Stocks'!$B903,ProductionLines!$K:$K,'Daily Pork Products Stocks'!$A903,ProductionLines!$E:$E,"&lt;&gt;Intake")</f>
        <v>0</v>
      </c>
      <c r="G903" s="57"/>
      <c r="H903" s="44">
        <f>SUMIFS(ProductionLines!$H:$H,ProductionLines!$C:$C,'Daily Pork Products Stocks'!$B903,ProductionLines!$K:$K,'Daily Pork Products Stocks'!$A903,ProductionLines!$E:$E,"Intake")</f>
        <v>0</v>
      </c>
      <c r="I903" s="148"/>
      <c r="J903" s="148"/>
      <c r="K903" s="148"/>
      <c r="L903" s="152"/>
      <c r="M903" s="44">
        <f>SUMIFS(TransfersEntries!$F:$F,TransfersEntries!$B:$B,$B903,TransfersEntries!$L:$L,"&gt;="&amp;'Daily Pork Products Stocks'!A903+0.25,TransfersEntries!$L:$L,"&lt;="&amp;'Daily Pork Products Stocks'!A903+1.25,TransfersEntries!$D:$D,"2055")</f>
        <v>0</v>
      </c>
      <c r="N903" s="44">
        <f>SUMIFS(TransfersEntries!$F:$F,TransfersEntries!$B:$B,INDEX(ItemTable!$A:$A,MATCH('Daily Pork Products Stocks'!B903,ItemTable!$B:$B,0)),TransfersEntries!$L:$L,"&gt;="&amp;'Daily Pork Products Stocks'!A903+0.25,TransfersEntries!$L:$L,"&lt;="&amp;'Daily Pork Products Stocks'!A903+1.25,TransfersEntries!$D:$D,"3535")</f>
        <v>0</v>
      </c>
      <c r="O903" s="44">
        <f>SUMIFS(TransfersEntries!$F:$F,TransfersEntries!$B:$B,INDEX(ItemTable!$A:$A,MATCH('Daily Pork Products Stocks'!B903,ItemTable!$B:$B,0)),TransfersEntries!$L:$L,"&gt;="&amp;'Daily Pork Products Stocks'!A903+0.25,TransfersEntries!$L:$L,"&lt;="&amp;'Daily Pork Products Stocks'!A903+1.25,TransfersEntries!$D:$D,"3600")</f>
        <v>0</v>
      </c>
      <c r="P903" s="44">
        <f t="shared" si="237"/>
        <v>0</v>
      </c>
      <c r="Q903" s="44">
        <f t="shared" si="238"/>
        <v>0</v>
      </c>
      <c r="R903" s="148"/>
      <c r="S903" s="148"/>
      <c r="T903" s="44">
        <f t="shared" si="239"/>
        <v>0</v>
      </c>
      <c r="U903" s="44">
        <f t="shared" si="240"/>
        <v>0</v>
      </c>
      <c r="V903" s="44">
        <f t="shared" si="241"/>
        <v>0</v>
      </c>
      <c r="W903" s="51" t="str">
        <f t="shared" si="235"/>
        <v>Inactive</v>
      </c>
      <c r="X903" s="44"/>
    </row>
    <row r="904" spans="1:24" ht="15" hidden="1" customHeight="1" x14ac:dyDescent="0.25">
      <c r="A904" s="42" t="e">
        <v>#VALUE!</v>
      </c>
      <c r="B904" s="47" t="s">
        <v>141</v>
      </c>
      <c r="C904" s="47" t="s">
        <v>1358</v>
      </c>
      <c r="D904" s="142"/>
      <c r="E904" s="44">
        <f t="shared" si="236"/>
        <v>0</v>
      </c>
      <c r="F904" s="44">
        <f>SUMIFS(ProductionLines!$H:$H,ProductionLines!$C:$C,'Daily Pork Products Stocks'!$B904,ProductionLines!$K:$K,'Daily Pork Products Stocks'!$A904,ProductionLines!$E:$E,"&lt;&gt;Intake")</f>
        <v>0</v>
      </c>
      <c r="G904" s="57"/>
      <c r="H904" s="44">
        <f>SUMIFS(ProductionLines!$H:$H,ProductionLines!$C:$C,'Daily Pork Products Stocks'!$B904,ProductionLines!$K:$K,'Daily Pork Products Stocks'!$A904,ProductionLines!$E:$E,"Intake")</f>
        <v>0</v>
      </c>
      <c r="I904" s="148"/>
      <c r="J904" s="148"/>
      <c r="K904" s="148"/>
      <c r="L904" s="152"/>
      <c r="M904" s="44">
        <f>SUMIFS(TransfersEntries!$F:$F,TransfersEntries!$B:$B,$B904,TransfersEntries!$L:$L,"&gt;="&amp;'Daily Pork Products Stocks'!A904+0.25,TransfersEntries!$L:$L,"&lt;="&amp;'Daily Pork Products Stocks'!A904+1.25,TransfersEntries!$D:$D,"2055")</f>
        <v>0</v>
      </c>
      <c r="N904" s="44">
        <f>SUMIFS(TransfersEntries!$F:$F,TransfersEntries!$B:$B,INDEX(ItemTable!$A:$A,MATCH('Daily Pork Products Stocks'!B904,ItemTable!$B:$B,0)),TransfersEntries!$L:$L,"&gt;="&amp;'Daily Pork Products Stocks'!A904+0.25,TransfersEntries!$L:$L,"&lt;="&amp;'Daily Pork Products Stocks'!A904+1.25,TransfersEntries!$D:$D,"3535")</f>
        <v>0</v>
      </c>
      <c r="O904" s="44">
        <f>SUMIFS(TransfersEntries!$F:$F,TransfersEntries!$B:$B,INDEX(ItemTable!$A:$A,MATCH('Daily Pork Products Stocks'!B904,ItemTable!$B:$B,0)),TransfersEntries!$L:$L,"&gt;="&amp;'Daily Pork Products Stocks'!A904+0.25,TransfersEntries!$L:$L,"&lt;="&amp;'Daily Pork Products Stocks'!A904+1.25,TransfersEntries!$D:$D,"3600")</f>
        <v>0</v>
      </c>
      <c r="P904" s="44">
        <f t="shared" si="237"/>
        <v>0</v>
      </c>
      <c r="Q904" s="44">
        <f t="shared" si="238"/>
        <v>0</v>
      </c>
      <c r="R904" s="148"/>
      <c r="S904" s="148"/>
      <c r="T904" s="44">
        <f t="shared" si="239"/>
        <v>0</v>
      </c>
      <c r="U904" s="44">
        <f t="shared" si="240"/>
        <v>0</v>
      </c>
      <c r="V904" s="44">
        <f t="shared" si="241"/>
        <v>0</v>
      </c>
      <c r="W904" s="51" t="str">
        <f t="shared" si="235"/>
        <v>Inactive</v>
      </c>
      <c r="X904" s="44"/>
    </row>
    <row r="905" spans="1:24" ht="15" hidden="1" customHeight="1" x14ac:dyDescent="0.25">
      <c r="A905" s="42" t="e">
        <v>#VALUE!</v>
      </c>
      <c r="B905" s="47" t="s">
        <v>143</v>
      </c>
      <c r="C905" s="47" t="s">
        <v>1359</v>
      </c>
      <c r="D905" s="142"/>
      <c r="E905" s="44">
        <f t="shared" si="236"/>
        <v>0</v>
      </c>
      <c r="F905" s="44">
        <f>SUMIFS(ProductionLines!$H:$H,ProductionLines!$C:$C,'Daily Pork Products Stocks'!$B905,ProductionLines!$K:$K,'Daily Pork Products Stocks'!$A905,ProductionLines!$E:$E,"&lt;&gt;Intake")</f>
        <v>0</v>
      </c>
      <c r="G905" s="57"/>
      <c r="H905" s="44">
        <f>SUMIFS(ProductionLines!$H:$H,ProductionLines!$C:$C,'Daily Pork Products Stocks'!$B905,ProductionLines!$K:$K,'Daily Pork Products Stocks'!$A905,ProductionLines!$E:$E,"Intake")</f>
        <v>0</v>
      </c>
      <c r="I905" s="148"/>
      <c r="J905" s="148"/>
      <c r="K905" s="148"/>
      <c r="L905" s="152"/>
      <c r="M905" s="44">
        <f>SUMIFS(TransfersEntries!$F:$F,TransfersEntries!$B:$B,$B905,TransfersEntries!$L:$L,"&gt;="&amp;'Daily Pork Products Stocks'!A905+0.25,TransfersEntries!$L:$L,"&lt;="&amp;'Daily Pork Products Stocks'!A905+1.25,TransfersEntries!$D:$D,"2055")</f>
        <v>0</v>
      </c>
      <c r="N905" s="44">
        <f>SUMIFS(TransfersEntries!$F:$F,TransfersEntries!$B:$B,INDEX(ItemTable!$A:$A,MATCH('Daily Pork Products Stocks'!B905,ItemTable!$B:$B,0)),TransfersEntries!$L:$L,"&gt;="&amp;'Daily Pork Products Stocks'!A905+0.25,TransfersEntries!$L:$L,"&lt;="&amp;'Daily Pork Products Stocks'!A905+1.25,TransfersEntries!$D:$D,"3535")</f>
        <v>0</v>
      </c>
      <c r="O905" s="44">
        <f>SUMIFS(TransfersEntries!$F:$F,TransfersEntries!$B:$B,INDEX(ItemTable!$A:$A,MATCH('Daily Pork Products Stocks'!B905,ItemTable!$B:$B,0)),TransfersEntries!$L:$L,"&gt;="&amp;'Daily Pork Products Stocks'!A905+0.25,TransfersEntries!$L:$L,"&lt;="&amp;'Daily Pork Products Stocks'!A905+1.25,TransfersEntries!$D:$D,"3600")</f>
        <v>0</v>
      </c>
      <c r="P905" s="44">
        <f t="shared" si="237"/>
        <v>0</v>
      </c>
      <c r="Q905" s="44">
        <f t="shared" si="238"/>
        <v>0</v>
      </c>
      <c r="R905" s="148"/>
      <c r="S905" s="148"/>
      <c r="T905" s="44">
        <f t="shared" si="239"/>
        <v>0</v>
      </c>
      <c r="U905" s="44">
        <f t="shared" si="240"/>
        <v>0</v>
      </c>
      <c r="V905" s="44">
        <f t="shared" si="241"/>
        <v>0</v>
      </c>
      <c r="W905" s="51" t="str">
        <f t="shared" si="235"/>
        <v>Inactive</v>
      </c>
      <c r="X905" s="44"/>
    </row>
    <row r="906" spans="1:24" ht="15" hidden="1" customHeight="1" x14ac:dyDescent="0.25">
      <c r="A906" s="42" t="e">
        <v>#VALUE!</v>
      </c>
      <c r="B906" s="45" t="s">
        <v>145</v>
      </c>
      <c r="C906" s="45" t="s">
        <v>1360</v>
      </c>
      <c r="D906" s="142"/>
      <c r="E906" s="44">
        <f t="shared" si="236"/>
        <v>0</v>
      </c>
      <c r="F906" s="44">
        <f>SUMIFS(ProductionLines!$H:$H,ProductionLines!$C:$C,'Daily Pork Products Stocks'!$B906,ProductionLines!$K:$K,'Daily Pork Products Stocks'!$A906,ProductionLines!$E:$E,"&lt;&gt;Intake")</f>
        <v>0</v>
      </c>
      <c r="G906" s="57"/>
      <c r="H906" s="44">
        <f>SUMIFS(ProductionLines!$H:$H,ProductionLines!$C:$C,'Daily Pork Products Stocks'!$B906,ProductionLines!$K:$K,'Daily Pork Products Stocks'!$A906,ProductionLines!$E:$E,"Intake")</f>
        <v>0</v>
      </c>
      <c r="I906" s="148"/>
      <c r="J906" s="148"/>
      <c r="K906" s="148"/>
      <c r="L906" s="152"/>
      <c r="M906" s="44">
        <f>SUMIFS(TransfersEntries!$F:$F,TransfersEntries!$B:$B,$B906,TransfersEntries!$L:$L,"&gt;="&amp;'Daily Pork Products Stocks'!A906+0.25,TransfersEntries!$L:$L,"&lt;="&amp;'Daily Pork Products Stocks'!A906+1.25,TransfersEntries!$D:$D,"2055")</f>
        <v>0</v>
      </c>
      <c r="N906" s="44">
        <f>SUMIFS(TransfersEntries!$F:$F,TransfersEntries!$B:$B,INDEX(ItemTable!$A:$A,MATCH('Daily Pork Products Stocks'!B906,ItemTable!$B:$B,0)),TransfersEntries!$L:$L,"&gt;="&amp;'Daily Pork Products Stocks'!A906+0.25,TransfersEntries!$L:$L,"&lt;="&amp;'Daily Pork Products Stocks'!A906+1.25,TransfersEntries!$D:$D,"3535")</f>
        <v>0</v>
      </c>
      <c r="O906" s="44">
        <f>SUMIFS(TransfersEntries!$F:$F,TransfersEntries!$B:$B,INDEX(ItemTable!$A:$A,MATCH('Daily Pork Products Stocks'!B906,ItemTable!$B:$B,0)),TransfersEntries!$L:$L,"&gt;="&amp;'Daily Pork Products Stocks'!A906+0.25,TransfersEntries!$L:$L,"&lt;="&amp;'Daily Pork Products Stocks'!A906+1.25,TransfersEntries!$D:$D,"3600")</f>
        <v>0</v>
      </c>
      <c r="P906" s="44">
        <f t="shared" si="237"/>
        <v>0</v>
      </c>
      <c r="Q906" s="44">
        <f t="shared" si="238"/>
        <v>0</v>
      </c>
      <c r="R906" s="148"/>
      <c r="S906" s="148"/>
      <c r="T906" s="44">
        <f t="shared" si="239"/>
        <v>0</v>
      </c>
      <c r="U906" s="44">
        <f t="shared" si="240"/>
        <v>0</v>
      </c>
      <c r="V906" s="44">
        <f t="shared" si="241"/>
        <v>0</v>
      </c>
      <c r="W906" s="51" t="str">
        <f t="shared" si="235"/>
        <v>Inactive</v>
      </c>
      <c r="X906" s="44"/>
    </row>
    <row r="907" spans="1:24" ht="15" hidden="1" customHeight="1" x14ac:dyDescent="0.25">
      <c r="A907" s="42" t="e">
        <v>#VALUE!</v>
      </c>
      <c r="B907" s="47" t="s">
        <v>147</v>
      </c>
      <c r="C907" s="47" t="s">
        <v>1361</v>
      </c>
      <c r="D907" s="142"/>
      <c r="E907" s="44">
        <f t="shared" si="236"/>
        <v>0</v>
      </c>
      <c r="F907" s="44">
        <f>SUMIFS(ProductionLines!$H:$H,ProductionLines!$C:$C,'Daily Pork Products Stocks'!$B907,ProductionLines!$K:$K,'Daily Pork Products Stocks'!$A907,ProductionLines!$E:$E,"&lt;&gt;Intake")</f>
        <v>0</v>
      </c>
      <c r="G907" s="57"/>
      <c r="H907" s="44">
        <f>SUMIFS(ProductionLines!$H:$H,ProductionLines!$C:$C,'Daily Pork Products Stocks'!$B907,ProductionLines!$K:$K,'Daily Pork Products Stocks'!$A907,ProductionLines!$E:$E,"Intake")</f>
        <v>0</v>
      </c>
      <c r="I907" s="148"/>
      <c r="J907" s="148"/>
      <c r="K907" s="148"/>
      <c r="L907" s="152"/>
      <c r="M907" s="44">
        <f>SUMIFS(TransfersEntries!$F:$F,TransfersEntries!$B:$B,$B907,TransfersEntries!$L:$L,"&gt;="&amp;'Daily Pork Products Stocks'!A907+0.25,TransfersEntries!$L:$L,"&lt;="&amp;'Daily Pork Products Stocks'!A907+1.25,TransfersEntries!$D:$D,"2055")</f>
        <v>0</v>
      </c>
      <c r="N907" s="44">
        <f>SUMIFS(TransfersEntries!$F:$F,TransfersEntries!$B:$B,INDEX(ItemTable!$A:$A,MATCH('Daily Pork Products Stocks'!B907,ItemTable!$B:$B,0)),TransfersEntries!$L:$L,"&gt;="&amp;'Daily Pork Products Stocks'!A907+0.25,TransfersEntries!$L:$L,"&lt;="&amp;'Daily Pork Products Stocks'!A907+1.25,TransfersEntries!$D:$D,"3535")</f>
        <v>0</v>
      </c>
      <c r="O907" s="44">
        <f>SUMIFS(TransfersEntries!$F:$F,TransfersEntries!$B:$B,INDEX(ItemTable!$A:$A,MATCH('Daily Pork Products Stocks'!B907,ItemTable!$B:$B,0)),TransfersEntries!$L:$L,"&gt;="&amp;'Daily Pork Products Stocks'!A907+0.25,TransfersEntries!$L:$L,"&lt;="&amp;'Daily Pork Products Stocks'!A907+1.25,TransfersEntries!$D:$D,"3600")</f>
        <v>0</v>
      </c>
      <c r="P907" s="44">
        <f t="shared" si="237"/>
        <v>0</v>
      </c>
      <c r="Q907" s="44">
        <f t="shared" si="238"/>
        <v>0</v>
      </c>
      <c r="R907" s="148"/>
      <c r="S907" s="148"/>
      <c r="T907" s="44">
        <f t="shared" si="239"/>
        <v>0</v>
      </c>
      <c r="U907" s="44">
        <f t="shared" si="240"/>
        <v>0</v>
      </c>
      <c r="V907" s="44">
        <f t="shared" si="241"/>
        <v>0</v>
      </c>
      <c r="W907" s="51" t="str">
        <f t="shared" si="235"/>
        <v>Inactive</v>
      </c>
      <c r="X907" s="44"/>
    </row>
    <row r="908" spans="1:24" ht="15" hidden="1" customHeight="1" x14ac:dyDescent="0.25">
      <c r="A908" s="42" t="e">
        <v>#VALUE!</v>
      </c>
      <c r="B908" s="47" t="s">
        <v>148</v>
      </c>
      <c r="C908" s="47" t="s">
        <v>1362</v>
      </c>
      <c r="D908" s="142"/>
      <c r="E908" s="44">
        <f t="shared" si="236"/>
        <v>0</v>
      </c>
      <c r="F908" s="44">
        <f>SUMIFS(ProductionLines!$H:$H,ProductionLines!$C:$C,'Daily Pork Products Stocks'!$B908,ProductionLines!$K:$K,'Daily Pork Products Stocks'!$A908,ProductionLines!$E:$E,"&lt;&gt;Intake")</f>
        <v>0</v>
      </c>
      <c r="G908" s="57"/>
      <c r="H908" s="44">
        <f>SUMIFS(ProductionLines!$H:$H,ProductionLines!$C:$C,'Daily Pork Products Stocks'!$B908,ProductionLines!$K:$K,'Daily Pork Products Stocks'!$A908,ProductionLines!$E:$E,"Intake")</f>
        <v>0</v>
      </c>
      <c r="I908" s="148"/>
      <c r="J908" s="148"/>
      <c r="K908" s="148"/>
      <c r="L908" s="152"/>
      <c r="M908" s="44">
        <f>SUMIFS(TransfersEntries!$F:$F,TransfersEntries!$B:$B,$B908,TransfersEntries!$L:$L,"&gt;="&amp;'Daily Pork Products Stocks'!A908+0.25,TransfersEntries!$L:$L,"&lt;="&amp;'Daily Pork Products Stocks'!A908+1.25,TransfersEntries!$D:$D,"2055")</f>
        <v>0</v>
      </c>
      <c r="N908" s="44">
        <f>SUMIFS(TransfersEntries!$F:$F,TransfersEntries!$B:$B,INDEX(ItemTable!$A:$A,MATCH('Daily Pork Products Stocks'!B908,ItemTable!$B:$B,0)),TransfersEntries!$L:$L,"&gt;="&amp;'Daily Pork Products Stocks'!A908+0.25,TransfersEntries!$L:$L,"&lt;="&amp;'Daily Pork Products Stocks'!A908+1.25,TransfersEntries!$D:$D,"3535")</f>
        <v>0</v>
      </c>
      <c r="O908" s="44">
        <f>SUMIFS(TransfersEntries!$F:$F,TransfersEntries!$B:$B,INDEX(ItemTable!$A:$A,MATCH('Daily Pork Products Stocks'!B908,ItemTable!$B:$B,0)),TransfersEntries!$L:$L,"&gt;="&amp;'Daily Pork Products Stocks'!A908+0.25,TransfersEntries!$L:$L,"&lt;="&amp;'Daily Pork Products Stocks'!A908+1.25,TransfersEntries!$D:$D,"3600")</f>
        <v>0</v>
      </c>
      <c r="P908" s="44">
        <f t="shared" si="237"/>
        <v>0</v>
      </c>
      <c r="Q908" s="44">
        <f t="shared" si="238"/>
        <v>0</v>
      </c>
      <c r="R908" s="148"/>
      <c r="S908" s="148"/>
      <c r="T908" s="44">
        <f t="shared" si="239"/>
        <v>0</v>
      </c>
      <c r="U908" s="44">
        <f t="shared" si="240"/>
        <v>0</v>
      </c>
      <c r="V908" s="44">
        <f t="shared" si="241"/>
        <v>0</v>
      </c>
      <c r="W908" s="51" t="str">
        <f t="shared" si="235"/>
        <v>Inactive</v>
      </c>
      <c r="X908" s="44"/>
    </row>
    <row r="909" spans="1:24" ht="15" hidden="1" customHeight="1" x14ac:dyDescent="0.25">
      <c r="A909" s="42" t="e">
        <v>#VALUE!</v>
      </c>
      <c r="B909" s="47" t="s">
        <v>1363</v>
      </c>
      <c r="C909" s="47" t="s">
        <v>1364</v>
      </c>
      <c r="D909" s="142"/>
      <c r="E909" s="44">
        <f t="shared" si="236"/>
        <v>0</v>
      </c>
      <c r="F909" s="44">
        <f>SUMIFS(ProductionLines!$H:$H,ProductionLines!$C:$C,'Daily Pork Products Stocks'!$B909,ProductionLines!$K:$K,'Daily Pork Products Stocks'!$A909,ProductionLines!$E:$E,"&lt;&gt;Intake")</f>
        <v>0</v>
      </c>
      <c r="G909" s="57"/>
      <c r="H909" s="44">
        <f>SUMIFS(ProductionLines!$H:$H,ProductionLines!$C:$C,'Daily Pork Products Stocks'!$B909,ProductionLines!$K:$K,'Daily Pork Products Stocks'!$A909,ProductionLines!$E:$E,"Intake")</f>
        <v>0</v>
      </c>
      <c r="I909" s="148"/>
      <c r="J909" s="148"/>
      <c r="K909" s="148"/>
      <c r="L909" s="152"/>
      <c r="M909" s="44">
        <f>SUMIFS(TransfersEntries!$F:$F,TransfersEntries!$B:$B,$B909,TransfersEntries!$L:$L,"&gt;="&amp;'Daily Pork Products Stocks'!A909+0.25,TransfersEntries!$L:$L,"&lt;="&amp;'Daily Pork Products Stocks'!A909+1.25,TransfersEntries!$D:$D,"2055")</f>
        <v>0</v>
      </c>
      <c r="N909" s="44">
        <f>SUMIFS(TransfersEntries!$F:$F,TransfersEntries!$B:$B,INDEX(ItemTable!$A:$A,MATCH('Daily Pork Products Stocks'!B909,ItemTable!$B:$B,0)),TransfersEntries!$L:$L,"&gt;="&amp;'Daily Pork Products Stocks'!A909+0.25,TransfersEntries!$L:$L,"&lt;="&amp;'Daily Pork Products Stocks'!A909+1.25,TransfersEntries!$D:$D,"3535")</f>
        <v>0</v>
      </c>
      <c r="O909" s="44">
        <f>SUMIFS(TransfersEntries!$F:$F,TransfersEntries!$B:$B,INDEX(ItemTable!$A:$A,MATCH('Daily Pork Products Stocks'!B909,ItemTable!$B:$B,0)),TransfersEntries!$L:$L,"&gt;="&amp;'Daily Pork Products Stocks'!A909+0.25,TransfersEntries!$L:$L,"&lt;="&amp;'Daily Pork Products Stocks'!A909+1.25,TransfersEntries!$D:$D,"3600")</f>
        <v>0</v>
      </c>
      <c r="P909" s="44">
        <f t="shared" si="237"/>
        <v>0</v>
      </c>
      <c r="Q909" s="44">
        <f t="shared" si="238"/>
        <v>0</v>
      </c>
      <c r="R909" s="148"/>
      <c r="S909" s="148"/>
      <c r="T909" s="44">
        <f t="shared" si="239"/>
        <v>0</v>
      </c>
      <c r="U909" s="44">
        <f t="shared" si="240"/>
        <v>0</v>
      </c>
      <c r="V909" s="44">
        <f t="shared" si="241"/>
        <v>0</v>
      </c>
      <c r="W909" s="51" t="str">
        <f t="shared" si="235"/>
        <v>Inactive</v>
      </c>
      <c r="X909" s="44"/>
    </row>
    <row r="910" spans="1:24" ht="15" hidden="1" customHeight="1" x14ac:dyDescent="0.25">
      <c r="A910" s="42" t="e">
        <v>#VALUE!</v>
      </c>
      <c r="B910" s="45" t="s">
        <v>1365</v>
      </c>
      <c r="C910" s="45" t="s">
        <v>1366</v>
      </c>
      <c r="D910" s="142"/>
      <c r="E910" s="44">
        <f t="shared" si="236"/>
        <v>0</v>
      </c>
      <c r="F910" s="44">
        <f>SUMIFS(ProductionLines!$H:$H,ProductionLines!$C:$C,'Daily Pork Products Stocks'!$B910,ProductionLines!$K:$K,'Daily Pork Products Stocks'!$A910,ProductionLines!$E:$E,"&lt;&gt;Intake")</f>
        <v>0</v>
      </c>
      <c r="G910" s="57"/>
      <c r="H910" s="44">
        <f>SUMIFS(ProductionLines!$H:$H,ProductionLines!$C:$C,'Daily Pork Products Stocks'!$B910,ProductionLines!$K:$K,'Daily Pork Products Stocks'!$A910,ProductionLines!$E:$E,"Intake")</f>
        <v>0</v>
      </c>
      <c r="I910" s="148"/>
      <c r="J910" s="148"/>
      <c r="K910" s="148"/>
      <c r="L910" s="152"/>
      <c r="M910" s="44">
        <f>SUMIFS(TransfersEntries!$F:$F,TransfersEntries!$B:$B,$B910,TransfersEntries!$L:$L,"&gt;="&amp;'Daily Pork Products Stocks'!A910+0.25,TransfersEntries!$L:$L,"&lt;="&amp;'Daily Pork Products Stocks'!A910+1.25,TransfersEntries!$D:$D,"2055")</f>
        <v>0</v>
      </c>
      <c r="N910" s="44">
        <f>SUMIFS(TransfersEntries!$F:$F,TransfersEntries!$B:$B,INDEX(ItemTable!$A:$A,MATCH('Daily Pork Products Stocks'!B910,ItemTable!$B:$B,0)),TransfersEntries!$L:$L,"&gt;="&amp;'Daily Pork Products Stocks'!A910+0.25,TransfersEntries!$L:$L,"&lt;="&amp;'Daily Pork Products Stocks'!A910+1.25,TransfersEntries!$D:$D,"3535")</f>
        <v>0</v>
      </c>
      <c r="O910" s="44">
        <f>SUMIFS(TransfersEntries!$F:$F,TransfersEntries!$B:$B,INDEX(ItemTable!$A:$A,MATCH('Daily Pork Products Stocks'!B910,ItemTable!$B:$B,0)),TransfersEntries!$L:$L,"&gt;="&amp;'Daily Pork Products Stocks'!A910+0.25,TransfersEntries!$L:$L,"&lt;="&amp;'Daily Pork Products Stocks'!A910+1.25,TransfersEntries!$D:$D,"3600")</f>
        <v>0</v>
      </c>
      <c r="P910" s="44">
        <f t="shared" si="237"/>
        <v>0</v>
      </c>
      <c r="Q910" s="44">
        <f t="shared" si="238"/>
        <v>0</v>
      </c>
      <c r="R910" s="148"/>
      <c r="S910" s="148"/>
      <c r="T910" s="44">
        <f t="shared" si="239"/>
        <v>0</v>
      </c>
      <c r="U910" s="44">
        <f t="shared" si="240"/>
        <v>0</v>
      </c>
      <c r="V910" s="44">
        <f t="shared" si="241"/>
        <v>0</v>
      </c>
      <c r="W910" s="51" t="str">
        <f t="shared" si="235"/>
        <v>Inactive</v>
      </c>
      <c r="X910" s="44"/>
    </row>
    <row r="911" spans="1:24" ht="15" hidden="1" customHeight="1" x14ac:dyDescent="0.25">
      <c r="A911" s="42" t="e">
        <v>#VALUE!</v>
      </c>
      <c r="B911" s="47" t="s">
        <v>150</v>
      </c>
      <c r="C911" s="47" t="s">
        <v>1367</v>
      </c>
      <c r="D911" s="142"/>
      <c r="E911" s="44">
        <f t="shared" si="236"/>
        <v>0</v>
      </c>
      <c r="F911" s="44">
        <f>SUMIFS(ProductionLines!$H:$H,ProductionLines!$C:$C,'Daily Pork Products Stocks'!$B911,ProductionLines!$K:$K,'Daily Pork Products Stocks'!$A911,ProductionLines!$E:$E,"&lt;&gt;Intake")</f>
        <v>0</v>
      </c>
      <c r="G911" s="57"/>
      <c r="H911" s="44">
        <f>SUMIFS(ProductionLines!$H:$H,ProductionLines!$C:$C,'Daily Pork Products Stocks'!$B911,ProductionLines!$K:$K,'Daily Pork Products Stocks'!$A911,ProductionLines!$E:$E,"Intake")</f>
        <v>0</v>
      </c>
      <c r="I911" s="148"/>
      <c r="J911" s="148"/>
      <c r="K911" s="148"/>
      <c r="L911" s="152"/>
      <c r="M911" s="44">
        <f>SUMIFS(TransfersEntries!$F:$F,TransfersEntries!$B:$B,$B911,TransfersEntries!$L:$L,"&gt;="&amp;'Daily Pork Products Stocks'!A911+0.25,TransfersEntries!$L:$L,"&lt;="&amp;'Daily Pork Products Stocks'!A911+1.25,TransfersEntries!$D:$D,"2055")</f>
        <v>0</v>
      </c>
      <c r="N911" s="44">
        <f>SUMIFS(TransfersEntries!$F:$F,TransfersEntries!$B:$B,INDEX(ItemTable!$A:$A,MATCH('Daily Pork Products Stocks'!B911,ItemTable!$B:$B,0)),TransfersEntries!$L:$L,"&gt;="&amp;'Daily Pork Products Stocks'!A911+0.25,TransfersEntries!$L:$L,"&lt;="&amp;'Daily Pork Products Stocks'!A911+1.25,TransfersEntries!$D:$D,"3535")</f>
        <v>0</v>
      </c>
      <c r="O911" s="44">
        <f>SUMIFS(TransfersEntries!$F:$F,TransfersEntries!$B:$B,INDEX(ItemTable!$A:$A,MATCH('Daily Pork Products Stocks'!B911,ItemTable!$B:$B,0)),TransfersEntries!$L:$L,"&gt;="&amp;'Daily Pork Products Stocks'!A911+0.25,TransfersEntries!$L:$L,"&lt;="&amp;'Daily Pork Products Stocks'!A911+1.25,TransfersEntries!$D:$D,"3600")</f>
        <v>0</v>
      </c>
      <c r="P911" s="44">
        <f t="shared" si="237"/>
        <v>0</v>
      </c>
      <c r="Q911" s="44">
        <f t="shared" si="238"/>
        <v>0</v>
      </c>
      <c r="R911" s="148"/>
      <c r="S911" s="148"/>
      <c r="T911" s="44">
        <f t="shared" si="239"/>
        <v>0</v>
      </c>
      <c r="U911" s="44">
        <f t="shared" si="240"/>
        <v>0</v>
      </c>
      <c r="V911" s="44">
        <f t="shared" si="241"/>
        <v>0</v>
      </c>
      <c r="W911" s="51" t="str">
        <f t="shared" si="235"/>
        <v>Inactive</v>
      </c>
      <c r="X911" s="44"/>
    </row>
    <row r="912" spans="1:24" ht="15" hidden="1" customHeight="1" x14ac:dyDescent="0.25">
      <c r="A912" s="42" t="e">
        <v>#VALUE!</v>
      </c>
      <c r="B912" s="47" t="s">
        <v>151</v>
      </c>
      <c r="C912" s="47" t="s">
        <v>1368</v>
      </c>
      <c r="D912" s="142"/>
      <c r="E912" s="44">
        <f t="shared" si="236"/>
        <v>0</v>
      </c>
      <c r="F912" s="44">
        <f>SUMIFS(ProductionLines!$H:$H,ProductionLines!$C:$C,'Daily Pork Products Stocks'!$B912,ProductionLines!$K:$K,'Daily Pork Products Stocks'!$A912,ProductionLines!$E:$E,"&lt;&gt;Intake")</f>
        <v>0</v>
      </c>
      <c r="G912" s="57"/>
      <c r="H912" s="44">
        <f>SUMIFS(ProductionLines!$H:$H,ProductionLines!$C:$C,'Daily Pork Products Stocks'!$B912,ProductionLines!$K:$K,'Daily Pork Products Stocks'!$A912,ProductionLines!$E:$E,"Intake")</f>
        <v>0</v>
      </c>
      <c r="I912" s="148"/>
      <c r="J912" s="148"/>
      <c r="K912" s="148"/>
      <c r="L912" s="152"/>
      <c r="M912" s="44">
        <f>SUMIFS(TransfersEntries!$F:$F,TransfersEntries!$B:$B,$B912,TransfersEntries!$L:$L,"&gt;="&amp;'Daily Pork Products Stocks'!A912+0.25,TransfersEntries!$L:$L,"&lt;="&amp;'Daily Pork Products Stocks'!A912+1.25,TransfersEntries!$D:$D,"2055")</f>
        <v>0</v>
      </c>
      <c r="N912" s="44">
        <f>SUMIFS(TransfersEntries!$F:$F,TransfersEntries!$B:$B,INDEX(ItemTable!$A:$A,MATCH('Daily Pork Products Stocks'!B912,ItemTable!$B:$B,0)),TransfersEntries!$L:$L,"&gt;="&amp;'Daily Pork Products Stocks'!A912+0.25,TransfersEntries!$L:$L,"&lt;="&amp;'Daily Pork Products Stocks'!A912+1.25,TransfersEntries!$D:$D,"3535")</f>
        <v>0</v>
      </c>
      <c r="O912" s="44">
        <f>SUMIFS(TransfersEntries!$F:$F,TransfersEntries!$B:$B,INDEX(ItemTable!$A:$A,MATCH('Daily Pork Products Stocks'!B912,ItemTable!$B:$B,0)),TransfersEntries!$L:$L,"&gt;="&amp;'Daily Pork Products Stocks'!A912+0.25,TransfersEntries!$L:$L,"&lt;="&amp;'Daily Pork Products Stocks'!A912+1.25,TransfersEntries!$D:$D,"3600")</f>
        <v>0</v>
      </c>
      <c r="P912" s="44">
        <f t="shared" si="237"/>
        <v>0</v>
      </c>
      <c r="Q912" s="44">
        <f t="shared" si="238"/>
        <v>0</v>
      </c>
      <c r="R912" s="148"/>
      <c r="S912" s="148"/>
      <c r="T912" s="44">
        <f t="shared" si="239"/>
        <v>0</v>
      </c>
      <c r="U912" s="44">
        <f t="shared" si="240"/>
        <v>0</v>
      </c>
      <c r="V912" s="44">
        <f t="shared" si="241"/>
        <v>0</v>
      </c>
      <c r="W912" s="51" t="str">
        <f t="shared" ref="W912:W918" si="242">IF(SUM(ABS(D912),ABS(E912),ABS(F912),ABS(G912),ABS(H912),ABS(I912),ABS(J912),ABS(K912),ABS(L912),ABS(M912),ABS(N912),ABS(O912),ABS(P912),ABS(Q912),ABS(R912),ABS(S912),ABS(T912))=0,"Inactive","Active")</f>
        <v>Inactive</v>
      </c>
      <c r="X912" s="44"/>
    </row>
    <row r="913" spans="1:24" ht="15" hidden="1" customHeight="1" x14ac:dyDescent="0.25">
      <c r="A913" s="128" t="e">
        <v>#VALUE!</v>
      </c>
      <c r="B913" s="129"/>
      <c r="C913" s="130" t="s">
        <v>1369</v>
      </c>
      <c r="D913" s="141">
        <v>1E-3</v>
      </c>
      <c r="E913" s="134">
        <f t="shared" si="236"/>
        <v>1E-3</v>
      </c>
      <c r="F913" s="134">
        <f>SUMIFS(ProductionLines!$H:$H,ProductionLines!$C:$C,'Daily Pork Products Stocks'!$B913,ProductionLines!$K:$K,'Daily Pork Products Stocks'!$A913,ProductionLines!$E:$E,"&lt;&gt;Intake")</f>
        <v>0</v>
      </c>
      <c r="G913" s="135"/>
      <c r="H913" s="134">
        <f>SUMIFS(ProductionLines!$H:$H,ProductionLines!$C:$C,'Daily Pork Products Stocks'!$B913,ProductionLines!$K:$K,'Daily Pork Products Stocks'!$A913,ProductionLines!$E:$E,"Intake")</f>
        <v>0</v>
      </c>
      <c r="I913" s="149"/>
      <c r="J913" s="149"/>
      <c r="K913" s="149"/>
      <c r="L913" s="153"/>
      <c r="M913" s="134">
        <f>SUMIFS(TransfersEntries!$F:$F,TransfersEntries!$B:$B,$B913,TransfersEntries!$L:$L,"&gt;="&amp;'Daily Pork Products Stocks'!A913+0.25,TransfersEntries!$L:$L,"&lt;="&amp;'Daily Pork Products Stocks'!A913+1.25,TransfersEntries!$D:$D,"2055")</f>
        <v>0</v>
      </c>
      <c r="N913" s="134">
        <f>SUMIFS(TransfersEntries!$F:$F,TransfersEntries!$B:$B,INDEX(ItemTable!$A:$A,MATCH('Daily Pork Products Stocks'!B913,ItemTable!$B:$B,0)),TransfersEntries!$L:$L,"&gt;="&amp;'Daily Pork Products Stocks'!A913+0.25,TransfersEntries!$L:$L,"&lt;="&amp;'Daily Pork Products Stocks'!A913+1.25,TransfersEntries!$D:$D,"3535")</f>
        <v>0</v>
      </c>
      <c r="O913" s="134">
        <f>SUMIFS(TransfersEntries!$F:$F,TransfersEntries!$B:$B,INDEX(ItemTable!$A:$A,MATCH('Daily Pork Products Stocks'!B913,ItemTable!$B:$B,0)),TransfersEntries!$L:$L,"&gt;="&amp;'Daily Pork Products Stocks'!A913+0.25,TransfersEntries!$L:$L,"&lt;="&amp;'Daily Pork Products Stocks'!A913+1.25,TransfersEntries!$D:$D,"3600")</f>
        <v>0</v>
      </c>
      <c r="P913" s="134">
        <f t="shared" si="237"/>
        <v>1E-3</v>
      </c>
      <c r="Q913" s="134">
        <f t="shared" si="238"/>
        <v>1E-3</v>
      </c>
      <c r="R913" s="149"/>
      <c r="S913" s="149"/>
      <c r="T913" s="134">
        <f>R913+S913+D913</f>
        <v>1E-3</v>
      </c>
      <c r="U913" s="134">
        <f t="shared" si="240"/>
        <v>0</v>
      </c>
      <c r="V913" s="134">
        <f t="shared" si="241"/>
        <v>0</v>
      </c>
      <c r="W913" s="51" t="str">
        <f t="shared" si="242"/>
        <v>Active</v>
      </c>
      <c r="X913" s="134"/>
    </row>
    <row r="914" spans="1:24" ht="15" hidden="1" customHeight="1" x14ac:dyDescent="0.25">
      <c r="A914" s="42" t="e">
        <v>#VALUE!</v>
      </c>
      <c r="B914" s="45" t="s">
        <v>1370</v>
      </c>
      <c r="C914" s="45" t="s">
        <v>1371</v>
      </c>
      <c r="D914" s="142"/>
      <c r="E914" s="44">
        <f t="shared" si="236"/>
        <v>0</v>
      </c>
      <c r="F914" s="44">
        <f>SUMIFS(ProductionLines!$H:$H,ProductionLines!$C:$C,'Daily Pork Products Stocks'!$B914,ProductionLines!$K:$K,'Daily Pork Products Stocks'!$A914,ProductionLines!$E:$E,"&lt;&gt;Intake")</f>
        <v>0</v>
      </c>
      <c r="G914" s="57"/>
      <c r="H914" s="44">
        <f>SUMIFS(ProductionLines!$H:$H,ProductionLines!$C:$C,'Daily Pork Products Stocks'!$B914,ProductionLines!$K:$K,'Daily Pork Products Stocks'!$A914,ProductionLines!$E:$E,"Intake")</f>
        <v>0</v>
      </c>
      <c r="I914" s="148"/>
      <c r="J914" s="148"/>
      <c r="K914" s="148"/>
      <c r="L914" s="152"/>
      <c r="M914" s="44">
        <f>SUMIFS(TransfersEntries!$F:$F,TransfersEntries!$B:$B,$B914,TransfersEntries!$L:$L,"&gt;="&amp;'Daily Pork Products Stocks'!A914+0.25,TransfersEntries!$L:$L,"&lt;="&amp;'Daily Pork Products Stocks'!A914+1.25,TransfersEntries!$D:$D,"2055")</f>
        <v>0</v>
      </c>
      <c r="N914" s="44">
        <f>SUMIFS(TransfersEntries!$F:$F,TransfersEntries!$B:$B,INDEX(ItemTable!$A:$A,MATCH('Daily Pork Products Stocks'!B914,ItemTable!$B:$B,0)),TransfersEntries!$L:$L,"&gt;="&amp;'Daily Pork Products Stocks'!A914+0.25,TransfersEntries!$L:$L,"&lt;="&amp;'Daily Pork Products Stocks'!A914+1.25,TransfersEntries!$D:$D,"3535")</f>
        <v>0</v>
      </c>
      <c r="O914" s="44">
        <f>SUMIFS(TransfersEntries!$F:$F,TransfersEntries!$B:$B,INDEX(ItemTable!$A:$A,MATCH('Daily Pork Products Stocks'!B914,ItemTable!$B:$B,0)),TransfersEntries!$L:$L,"&gt;="&amp;'Daily Pork Products Stocks'!A914+0.25,TransfersEntries!$L:$L,"&lt;="&amp;'Daily Pork Products Stocks'!A914+1.25,TransfersEntries!$D:$D,"3600")</f>
        <v>0</v>
      </c>
      <c r="P914" s="44">
        <f t="shared" si="237"/>
        <v>0</v>
      </c>
      <c r="Q914" s="44">
        <f t="shared" si="238"/>
        <v>0</v>
      </c>
      <c r="R914" s="148"/>
      <c r="S914" s="148"/>
      <c r="T914" s="44">
        <f>R914+S914</f>
        <v>0</v>
      </c>
      <c r="U914" s="44">
        <f t="shared" si="240"/>
        <v>0</v>
      </c>
      <c r="V914" s="44">
        <f t="shared" si="241"/>
        <v>0</v>
      </c>
      <c r="W914" s="51" t="str">
        <f t="shared" si="242"/>
        <v>Inactive</v>
      </c>
      <c r="X914" s="44"/>
    </row>
    <row r="915" spans="1:24" ht="15" hidden="1" customHeight="1" x14ac:dyDescent="0.25">
      <c r="A915" s="42" t="e">
        <v>#VALUE!</v>
      </c>
      <c r="B915" s="47" t="s">
        <v>159</v>
      </c>
      <c r="C915" s="47" t="s">
        <v>1372</v>
      </c>
      <c r="D915" s="142"/>
      <c r="E915" s="44">
        <f t="shared" si="236"/>
        <v>0</v>
      </c>
      <c r="F915" s="44">
        <f>SUMIFS(ProductionLines!$H:$H,ProductionLines!$C:$C,'Daily Pork Products Stocks'!$B915,ProductionLines!$K:$K,'Daily Pork Products Stocks'!$A915,ProductionLines!$E:$E,"&lt;&gt;Intake")</f>
        <v>0</v>
      </c>
      <c r="G915" s="57"/>
      <c r="H915" s="44">
        <f>SUMIFS(ProductionLines!$H:$H,ProductionLines!$C:$C,'Daily Pork Products Stocks'!$B915,ProductionLines!$K:$K,'Daily Pork Products Stocks'!$A915,ProductionLines!$E:$E,"Intake")</f>
        <v>0</v>
      </c>
      <c r="I915" s="148"/>
      <c r="J915" s="148"/>
      <c r="K915" s="148"/>
      <c r="L915" s="152"/>
      <c r="M915" s="44">
        <f>SUMIFS(TransfersEntries!$F:$F,TransfersEntries!$B:$B,$B915,TransfersEntries!$L:$L,"&gt;="&amp;'Daily Pork Products Stocks'!A915+0.25,TransfersEntries!$L:$L,"&lt;="&amp;'Daily Pork Products Stocks'!A915+1.25,TransfersEntries!$D:$D,"2055")</f>
        <v>0</v>
      </c>
      <c r="N915" s="44">
        <f>SUMIFS(TransfersEntries!$F:$F,TransfersEntries!$B:$B,INDEX(ItemTable!$A:$A,MATCH('Daily Pork Products Stocks'!B915,ItemTable!$B:$B,0)),TransfersEntries!$L:$L,"&gt;="&amp;'Daily Pork Products Stocks'!A915+0.25,TransfersEntries!$L:$L,"&lt;="&amp;'Daily Pork Products Stocks'!A915+1.25,TransfersEntries!$D:$D,"3535")</f>
        <v>0</v>
      </c>
      <c r="O915" s="44">
        <f>SUMIFS(TransfersEntries!$F:$F,TransfersEntries!$B:$B,INDEX(ItemTable!$A:$A,MATCH('Daily Pork Products Stocks'!B915,ItemTable!$B:$B,0)),TransfersEntries!$L:$L,"&gt;="&amp;'Daily Pork Products Stocks'!A915+0.25,TransfersEntries!$L:$L,"&lt;="&amp;'Daily Pork Products Stocks'!A915+1.25,TransfersEntries!$D:$D,"3600")</f>
        <v>0</v>
      </c>
      <c r="P915" s="44">
        <f t="shared" si="237"/>
        <v>0</v>
      </c>
      <c r="Q915" s="44">
        <f t="shared" si="238"/>
        <v>0</v>
      </c>
      <c r="R915" s="148"/>
      <c r="S915" s="148"/>
      <c r="T915" s="44">
        <f>R915+S915</f>
        <v>0</v>
      </c>
      <c r="U915" s="44">
        <f t="shared" si="240"/>
        <v>0</v>
      </c>
      <c r="V915" s="44">
        <f t="shared" si="241"/>
        <v>0</v>
      </c>
      <c r="W915" s="51" t="str">
        <f t="shared" si="242"/>
        <v>Inactive</v>
      </c>
      <c r="X915" s="44"/>
    </row>
    <row r="916" spans="1:24" ht="15" hidden="1" customHeight="1" x14ac:dyDescent="0.25">
      <c r="A916" s="42" t="e">
        <v>#VALUE!</v>
      </c>
      <c r="B916" s="47" t="s">
        <v>1373</v>
      </c>
      <c r="C916" s="47" t="s">
        <v>1374</v>
      </c>
      <c r="D916" s="142"/>
      <c r="E916" s="44">
        <f t="shared" si="236"/>
        <v>0</v>
      </c>
      <c r="F916" s="44">
        <f>SUMIFS(ProductionLines!$H:$H,ProductionLines!$C:$C,'Daily Pork Products Stocks'!$B916,ProductionLines!$K:$K,'Daily Pork Products Stocks'!$A916,ProductionLines!$E:$E,"&lt;&gt;Intake")</f>
        <v>0</v>
      </c>
      <c r="G916" s="57"/>
      <c r="H916" s="44">
        <f>SUMIFS(ProductionLines!$H:$H,ProductionLines!$C:$C,'Daily Pork Products Stocks'!$B916,ProductionLines!$K:$K,'Daily Pork Products Stocks'!$A916,ProductionLines!$E:$E,"Intake")</f>
        <v>0</v>
      </c>
      <c r="I916" s="148"/>
      <c r="J916" s="148"/>
      <c r="K916" s="148"/>
      <c r="L916" s="152"/>
      <c r="M916" s="44">
        <f>SUMIFS(TransfersEntries!$F:$F,TransfersEntries!$B:$B,$B916,TransfersEntries!$L:$L,"&gt;="&amp;'Daily Pork Products Stocks'!A916+0.25,TransfersEntries!$L:$L,"&lt;="&amp;'Daily Pork Products Stocks'!A916+1.25,TransfersEntries!$D:$D,"2055")</f>
        <v>0</v>
      </c>
      <c r="N916" s="44">
        <f>SUMIFS(TransfersEntries!$F:$F,TransfersEntries!$B:$B,INDEX(ItemTable!$A:$A,MATCH('Daily Pork Products Stocks'!B916,ItemTable!$B:$B,0)),TransfersEntries!$L:$L,"&gt;="&amp;'Daily Pork Products Stocks'!A916+0.25,TransfersEntries!$L:$L,"&lt;="&amp;'Daily Pork Products Stocks'!A916+1.25,TransfersEntries!$D:$D,"3535")</f>
        <v>0</v>
      </c>
      <c r="O916" s="44">
        <f>SUMIFS(TransfersEntries!$F:$F,TransfersEntries!$B:$B,INDEX(ItemTable!$A:$A,MATCH('Daily Pork Products Stocks'!B916,ItemTable!$B:$B,0)),TransfersEntries!$L:$L,"&gt;="&amp;'Daily Pork Products Stocks'!A916+0.25,TransfersEntries!$L:$L,"&lt;="&amp;'Daily Pork Products Stocks'!A916+1.25,TransfersEntries!$D:$D,"3600")</f>
        <v>0</v>
      </c>
      <c r="P916" s="44">
        <f t="shared" si="237"/>
        <v>0</v>
      </c>
      <c r="Q916" s="44">
        <f t="shared" si="238"/>
        <v>0</v>
      </c>
      <c r="R916" s="148"/>
      <c r="S916" s="148"/>
      <c r="T916" s="44">
        <f t="shared" ref="T916:T918" si="243">R916+S916</f>
        <v>0</v>
      </c>
      <c r="U916" s="44">
        <f t="shared" si="240"/>
        <v>0</v>
      </c>
      <c r="V916" s="44">
        <f t="shared" si="241"/>
        <v>0</v>
      </c>
      <c r="W916" s="51" t="str">
        <f t="shared" si="242"/>
        <v>Inactive</v>
      </c>
      <c r="X916" s="44"/>
    </row>
    <row r="917" spans="1:24" ht="15" hidden="1" customHeight="1" x14ac:dyDescent="0.25">
      <c r="A917" s="42" t="e">
        <v>#VALUE!</v>
      </c>
      <c r="B917" s="45" t="s">
        <v>169</v>
      </c>
      <c r="C917" s="45" t="s">
        <v>1375</v>
      </c>
      <c r="D917" s="142"/>
      <c r="E917" s="44">
        <f t="shared" si="236"/>
        <v>0</v>
      </c>
      <c r="F917" s="44">
        <f>SUMIFS(ProductionLines!$H:$H,ProductionLines!$C:$C,'Daily Pork Products Stocks'!$B917,ProductionLines!$K:$K,'Daily Pork Products Stocks'!$A917,ProductionLines!$E:$E,"&lt;&gt;Intake")</f>
        <v>0</v>
      </c>
      <c r="G917" s="57"/>
      <c r="H917" s="44">
        <f>SUMIFS(ProductionLines!$H:$H,ProductionLines!$C:$C,'Daily Pork Products Stocks'!$B917,ProductionLines!$K:$K,'Daily Pork Products Stocks'!$A917,ProductionLines!$E:$E,"Intake")</f>
        <v>0</v>
      </c>
      <c r="I917" s="148"/>
      <c r="J917" s="148"/>
      <c r="K917" s="148"/>
      <c r="L917" s="152"/>
      <c r="M917" s="44">
        <f>SUMIFS(TransfersEntries!$F:$F,TransfersEntries!$B:$B,$B917,TransfersEntries!$L:$L,"&gt;="&amp;'Daily Pork Products Stocks'!A917+0.25,TransfersEntries!$L:$L,"&lt;="&amp;'Daily Pork Products Stocks'!A917+1.25,TransfersEntries!$D:$D,"2055")</f>
        <v>0</v>
      </c>
      <c r="N917" s="44">
        <f>SUMIFS(TransfersEntries!$F:$F,TransfersEntries!$B:$B,INDEX(ItemTable!$A:$A,MATCH('Daily Pork Products Stocks'!B917,ItemTable!$B:$B,0)),TransfersEntries!$L:$L,"&gt;="&amp;'Daily Pork Products Stocks'!A917+0.25,TransfersEntries!$L:$L,"&lt;="&amp;'Daily Pork Products Stocks'!A917+1.25,TransfersEntries!$D:$D,"3535")</f>
        <v>0</v>
      </c>
      <c r="O917" s="44">
        <f>SUMIFS(TransfersEntries!$F:$F,TransfersEntries!$B:$B,INDEX(ItemTable!$A:$A,MATCH('Daily Pork Products Stocks'!B917,ItemTable!$B:$B,0)),TransfersEntries!$L:$L,"&gt;="&amp;'Daily Pork Products Stocks'!A917+0.25,TransfersEntries!$L:$L,"&lt;="&amp;'Daily Pork Products Stocks'!A917+1.25,TransfersEntries!$D:$D,"3600")</f>
        <v>0</v>
      </c>
      <c r="P917" s="44">
        <f t="shared" si="237"/>
        <v>0</v>
      </c>
      <c r="Q917" s="44">
        <f t="shared" si="238"/>
        <v>0</v>
      </c>
      <c r="R917" s="148"/>
      <c r="S917" s="148"/>
      <c r="T917" s="44">
        <f t="shared" si="243"/>
        <v>0</v>
      </c>
      <c r="U917" s="44">
        <f t="shared" si="240"/>
        <v>0</v>
      </c>
      <c r="V917" s="44">
        <f t="shared" si="241"/>
        <v>0</v>
      </c>
      <c r="W917" s="51" t="str">
        <f t="shared" si="242"/>
        <v>Inactive</v>
      </c>
      <c r="X917" s="44"/>
    </row>
    <row r="918" spans="1:24" ht="15" hidden="1" customHeight="1" x14ac:dyDescent="0.25">
      <c r="A918" s="42" t="e">
        <v>#VALUE!</v>
      </c>
      <c r="B918" s="47" t="s">
        <v>170</v>
      </c>
      <c r="C918" s="47" t="s">
        <v>171</v>
      </c>
      <c r="D918" s="142"/>
      <c r="E918" s="44">
        <f t="shared" si="236"/>
        <v>0</v>
      </c>
      <c r="F918" s="44">
        <f>SUMIFS(ProductionLines!$H:$H,ProductionLines!$C:$C,'Daily Pork Products Stocks'!$B918,ProductionLines!$K:$K,'Daily Pork Products Stocks'!$A918,ProductionLines!$E:$E,"&lt;&gt;Intake")</f>
        <v>0</v>
      </c>
      <c r="G918" s="57"/>
      <c r="H918" s="44">
        <f>SUMIFS(ProductionLines!$H:$H,ProductionLines!$C:$C,'Daily Pork Products Stocks'!$B918,ProductionLines!$K:$K,'Daily Pork Products Stocks'!$A918,ProductionLines!$E:$E,"Intake")</f>
        <v>0</v>
      </c>
      <c r="I918" s="148"/>
      <c r="J918" s="148"/>
      <c r="K918" s="148"/>
      <c r="L918" s="152"/>
      <c r="M918" s="44">
        <f>SUMIFS(TransfersEntries!$F:$F,TransfersEntries!$B:$B,$B918,TransfersEntries!$L:$L,"&gt;="&amp;'Daily Pork Products Stocks'!A918+0.25,TransfersEntries!$L:$L,"&lt;="&amp;'Daily Pork Products Stocks'!A918+1.25,TransfersEntries!$D:$D,"2055")</f>
        <v>0</v>
      </c>
      <c r="N918" s="44">
        <f>SUMIFS(TransfersEntries!$F:$F,TransfersEntries!$B:$B,INDEX(ItemTable!$A:$A,MATCH('Daily Pork Products Stocks'!B918,ItemTable!$B:$B,0)),TransfersEntries!$L:$L,"&gt;="&amp;'Daily Pork Products Stocks'!A918+0.25,TransfersEntries!$L:$L,"&lt;="&amp;'Daily Pork Products Stocks'!A918+1.25,TransfersEntries!$D:$D,"3535")</f>
        <v>0</v>
      </c>
      <c r="O918" s="44">
        <f>SUMIFS(TransfersEntries!$F:$F,TransfersEntries!$B:$B,INDEX(ItemTable!$A:$A,MATCH('Daily Pork Products Stocks'!B918,ItemTable!$B:$B,0)),TransfersEntries!$L:$L,"&gt;="&amp;'Daily Pork Products Stocks'!A918+0.25,TransfersEntries!$L:$L,"&lt;="&amp;'Daily Pork Products Stocks'!A918+1.25,TransfersEntries!$D:$D,"3600")</f>
        <v>0</v>
      </c>
      <c r="P918" s="44">
        <f t="shared" si="237"/>
        <v>0</v>
      </c>
      <c r="Q918" s="44">
        <f t="shared" si="238"/>
        <v>0</v>
      </c>
      <c r="R918" s="148"/>
      <c r="S918" s="148"/>
      <c r="T918" s="44">
        <f t="shared" si="243"/>
        <v>0</v>
      </c>
      <c r="U918" s="44">
        <f t="shared" si="240"/>
        <v>0</v>
      </c>
      <c r="V918" s="44">
        <f t="shared" si="241"/>
        <v>0</v>
      </c>
      <c r="W918" s="51" t="str">
        <f t="shared" si="242"/>
        <v>Inactive</v>
      </c>
      <c r="X918" s="44"/>
    </row>
    <row r="919" spans="1:24" ht="15" hidden="1" customHeight="1" x14ac:dyDescent="0.25">
      <c r="A919" s="42" t="e">
        <v>#VALUE!</v>
      </c>
      <c r="B919" s="45" t="s">
        <v>136</v>
      </c>
      <c r="C919" s="45" t="s">
        <v>438</v>
      </c>
      <c r="D919" s="142"/>
      <c r="E919" s="44">
        <f>D919</f>
        <v>0</v>
      </c>
      <c r="F919" s="44">
        <f>SUMIFS(ProductionLines!$H:$H,ProductionLines!$C:$C,'Daily Pork Products Stocks'!$B919,ProductionLines!$K:$K,'Daily Pork Products Stocks'!$A919,ProductionLines!$E:$E,"&lt;&gt;Intake")</f>
        <v>0</v>
      </c>
      <c r="G919" s="57"/>
      <c r="H919" s="44">
        <f>SUMIFS(ProductionLines!$H:$H,ProductionLines!$C:$C,'Daily Pork Products Stocks'!$B919,ProductionLines!$K:$K,'Daily Pork Products Stocks'!$A919,ProductionLines!$E:$E,"Intake")</f>
        <v>0</v>
      </c>
      <c r="I919" s="148"/>
      <c r="J919" s="148"/>
      <c r="K919" s="148"/>
      <c r="L919" s="152"/>
      <c r="M919" s="44">
        <f>SUMIFS(TransfersEntries!$F:$F,TransfersEntries!$B:$B,$B919,TransfersEntries!$L:$L,"&gt;="&amp;'Daily Pork Products Stocks'!A919+0.25,TransfersEntries!$L:$L,"&lt;="&amp;'Daily Pork Products Stocks'!A919+1.25,TransfersEntries!$D:$D,"2055")</f>
        <v>0</v>
      </c>
      <c r="N919" s="44">
        <f>SUMIFS(TransfersEntries!$F:$F,TransfersEntries!$B:$B,INDEX(ItemTable!$A:$A,MATCH('Daily Pork Products Stocks'!B919,ItemTable!$B:$B,0)),TransfersEntries!$L:$L,"&gt;="&amp;'Daily Pork Products Stocks'!A919+0.25,TransfersEntries!$L:$L,"&lt;="&amp;'Daily Pork Products Stocks'!A919+1.25,TransfersEntries!$D:$D,"3535")</f>
        <v>0</v>
      </c>
      <c r="O919" s="44">
        <f>SUMIFS(TransfersEntries!$F:$F,TransfersEntries!$B:$B,INDEX(ItemTable!$A:$A,MATCH('Daily Pork Products Stocks'!B919,ItemTable!$B:$B,0)),TransfersEntries!$L:$L,"&gt;="&amp;'Daily Pork Products Stocks'!A919+0.25,TransfersEntries!$L:$L,"&lt;="&amp;'Daily Pork Products Stocks'!A919+1.25,TransfersEntries!$D:$D,"3600")</f>
        <v>0</v>
      </c>
      <c r="P919" s="44">
        <f>D919+F919+G919-SUM(H919:O919)</f>
        <v>0</v>
      </c>
      <c r="Q919" s="44">
        <f>E919+F919+G919-SUM(H919:O919)</f>
        <v>0</v>
      </c>
      <c r="R919" s="148"/>
      <c r="S919" s="148"/>
      <c r="T919" s="44">
        <f>R919+S919</f>
        <v>0</v>
      </c>
      <c r="U919" s="44">
        <f>T919-P919</f>
        <v>0</v>
      </c>
      <c r="V919" s="44">
        <f>T919-Q919</f>
        <v>0</v>
      </c>
      <c r="W919" s="51" t="str">
        <f>IF(SUM(ABS(D919),ABS(E919),ABS(F919),ABS(G919),ABS(H919),ABS(I919),ABS(J919),ABS(K919),ABS(L919),ABS(M919),ABS(N919),ABS(O919),ABS(P919),ABS(Q919),ABS(R919),ABS(S919),ABS(T919))=0,"Inactive","Active")</f>
        <v>Inactive</v>
      </c>
      <c r="X919" s="44"/>
    </row>
    <row r="920" spans="1:24" ht="15" hidden="1" customHeight="1" x14ac:dyDescent="0.25">
      <c r="A920" s="42" t="e">
        <v>#VALUE!</v>
      </c>
      <c r="B920" s="47" t="s">
        <v>172</v>
      </c>
      <c r="C920" s="47" t="s">
        <v>1376</v>
      </c>
      <c r="D920" s="142"/>
      <c r="E920" s="44">
        <f t="shared" ref="E920:E925" si="244">D920</f>
        <v>0</v>
      </c>
      <c r="F920" s="44">
        <f>SUMIFS(ProductionLines!$H:$H,ProductionLines!$C:$C,'Daily Pork Products Stocks'!$B920,ProductionLines!$K:$K,'Daily Pork Products Stocks'!$A920,ProductionLines!$E:$E,"&lt;&gt;Intake")</f>
        <v>0</v>
      </c>
      <c r="G920" s="57"/>
      <c r="H920" s="44">
        <f>SUMIFS(ProductionLines!$H:$H,ProductionLines!$C:$C,'Daily Pork Products Stocks'!$B920,ProductionLines!$K:$K,'Daily Pork Products Stocks'!$A920,ProductionLines!$E:$E,"Intake")</f>
        <v>0</v>
      </c>
      <c r="I920" s="148"/>
      <c r="J920" s="148"/>
      <c r="K920" s="148"/>
      <c r="L920" s="152"/>
      <c r="M920" s="44">
        <f>SUMIFS(TransfersEntries!$F:$F,TransfersEntries!$B:$B,$B920,TransfersEntries!$L:$L,"&gt;="&amp;'Daily Pork Products Stocks'!A920+0.25,TransfersEntries!$L:$L,"&lt;="&amp;'Daily Pork Products Stocks'!A920+1.25,TransfersEntries!$D:$D,"2055")</f>
        <v>0</v>
      </c>
      <c r="N920" s="44">
        <f>SUMIFS(TransfersEntries!$F:$F,TransfersEntries!$B:$B,INDEX(ItemTable!$A:$A,MATCH('Daily Pork Products Stocks'!B920,ItemTable!$B:$B,0)),TransfersEntries!$L:$L,"&gt;="&amp;'Daily Pork Products Stocks'!A920+0.25,TransfersEntries!$L:$L,"&lt;="&amp;'Daily Pork Products Stocks'!A920+1.25,TransfersEntries!$D:$D,"3535")</f>
        <v>0</v>
      </c>
      <c r="O920" s="44">
        <f>SUMIFS(TransfersEntries!$F:$F,TransfersEntries!$B:$B,INDEX(ItemTable!$A:$A,MATCH('Daily Pork Products Stocks'!B920,ItemTable!$B:$B,0)),TransfersEntries!$L:$L,"&gt;="&amp;'Daily Pork Products Stocks'!A920+0.25,TransfersEntries!$L:$L,"&lt;="&amp;'Daily Pork Products Stocks'!A920+1.25,TransfersEntries!$D:$D,"3600")</f>
        <v>0</v>
      </c>
      <c r="P920" s="44">
        <f t="shared" ref="P920:P925" si="245">D920+F920+G920-SUM(H920:O920)</f>
        <v>0</v>
      </c>
      <c r="Q920" s="44">
        <f t="shared" ref="Q920:Q925" si="246">E920+F920+G920-SUM(H920:O920)</f>
        <v>0</v>
      </c>
      <c r="R920" s="148"/>
      <c r="S920" s="148"/>
      <c r="T920" s="44">
        <f t="shared" ref="T920:T925" si="247">R920+S920</f>
        <v>0</v>
      </c>
      <c r="U920" s="44">
        <f t="shared" ref="U920:U925" si="248">T920-P920</f>
        <v>0</v>
      </c>
      <c r="V920" s="44">
        <f t="shared" ref="V920:V925" si="249">T920-Q920</f>
        <v>0</v>
      </c>
      <c r="W920" s="51" t="str">
        <f t="shared" ref="W920:W925" si="250">IF(SUM(ABS(D920),ABS(E920),ABS(F920),ABS(G920),ABS(H920),ABS(I920),ABS(J920),ABS(K920),ABS(L920),ABS(M920),ABS(N920),ABS(O920),ABS(P920),ABS(Q920),ABS(R920),ABS(S920),ABS(T920))=0,"Inactive","Active")</f>
        <v>Inactive</v>
      </c>
      <c r="X920" s="44"/>
    </row>
    <row r="921" spans="1:24" ht="15" hidden="1" customHeight="1" x14ac:dyDescent="0.25">
      <c r="A921" s="42" t="e">
        <v>#VALUE!</v>
      </c>
      <c r="B921" s="47" t="s">
        <v>173</v>
      </c>
      <c r="C921" s="47" t="s">
        <v>1377</v>
      </c>
      <c r="D921" s="142"/>
      <c r="E921" s="44">
        <f t="shared" si="244"/>
        <v>0</v>
      </c>
      <c r="F921" s="44">
        <f>SUMIFS(ProductionLines!$H:$H,ProductionLines!$C:$C,'Daily Pork Products Stocks'!$B921,ProductionLines!$K:$K,'Daily Pork Products Stocks'!$A921,ProductionLines!$E:$E,"&lt;&gt;Intake")</f>
        <v>0</v>
      </c>
      <c r="G921" s="57"/>
      <c r="H921" s="44">
        <f>SUMIFS(ProductionLines!$H:$H,ProductionLines!$C:$C,'Daily Pork Products Stocks'!$B921,ProductionLines!$K:$K,'Daily Pork Products Stocks'!$A921,ProductionLines!$E:$E,"Intake")</f>
        <v>0</v>
      </c>
      <c r="I921" s="148"/>
      <c r="J921" s="148"/>
      <c r="K921" s="148"/>
      <c r="L921" s="152"/>
      <c r="M921" s="44">
        <f>SUMIFS(TransfersEntries!$F:$F,TransfersEntries!$B:$B,$B921,TransfersEntries!$L:$L,"&gt;="&amp;'Daily Pork Products Stocks'!A921+0.25,TransfersEntries!$L:$L,"&lt;="&amp;'Daily Pork Products Stocks'!A921+1.25,TransfersEntries!$D:$D,"2055")</f>
        <v>0</v>
      </c>
      <c r="N921" s="44">
        <f>SUMIFS(TransfersEntries!$F:$F,TransfersEntries!$B:$B,INDEX(ItemTable!$A:$A,MATCH('Daily Pork Products Stocks'!B921,ItemTable!$B:$B,0)),TransfersEntries!$L:$L,"&gt;="&amp;'Daily Pork Products Stocks'!A921+0.25,TransfersEntries!$L:$L,"&lt;="&amp;'Daily Pork Products Stocks'!A921+1.25,TransfersEntries!$D:$D,"3535")</f>
        <v>0</v>
      </c>
      <c r="O921" s="44">
        <f>SUMIFS(TransfersEntries!$F:$F,TransfersEntries!$B:$B,INDEX(ItemTable!$A:$A,MATCH('Daily Pork Products Stocks'!B921,ItemTable!$B:$B,0)),TransfersEntries!$L:$L,"&gt;="&amp;'Daily Pork Products Stocks'!A921+0.25,TransfersEntries!$L:$L,"&lt;="&amp;'Daily Pork Products Stocks'!A921+1.25,TransfersEntries!$D:$D,"3600")</f>
        <v>0</v>
      </c>
      <c r="P921" s="44">
        <f t="shared" si="245"/>
        <v>0</v>
      </c>
      <c r="Q921" s="44">
        <f t="shared" si="246"/>
        <v>0</v>
      </c>
      <c r="R921" s="148"/>
      <c r="S921" s="148"/>
      <c r="T921" s="44">
        <f t="shared" si="247"/>
        <v>0</v>
      </c>
      <c r="U921" s="44">
        <f t="shared" si="248"/>
        <v>0</v>
      </c>
      <c r="V921" s="44">
        <f t="shared" si="249"/>
        <v>0</v>
      </c>
      <c r="W921" s="51" t="str">
        <f t="shared" si="250"/>
        <v>Inactive</v>
      </c>
      <c r="X921" s="44"/>
    </row>
    <row r="922" spans="1:24" ht="15" hidden="1" customHeight="1" x14ac:dyDescent="0.25">
      <c r="A922" s="42" t="e">
        <v>#VALUE!</v>
      </c>
      <c r="B922" s="45" t="s">
        <v>179</v>
      </c>
      <c r="C922" s="45" t="s">
        <v>1378</v>
      </c>
      <c r="D922" s="142"/>
      <c r="E922" s="44">
        <f t="shared" si="244"/>
        <v>0</v>
      </c>
      <c r="F922" s="44">
        <f>SUMIFS(ProductionLines!$H:$H,ProductionLines!$C:$C,'Daily Pork Products Stocks'!$B922,ProductionLines!$K:$K,'Daily Pork Products Stocks'!$A922,ProductionLines!$E:$E,"&lt;&gt;Intake")</f>
        <v>0</v>
      </c>
      <c r="G922" s="57"/>
      <c r="H922" s="44">
        <f>SUMIFS(ProductionLines!$H:$H,ProductionLines!$C:$C,'Daily Pork Products Stocks'!$B922,ProductionLines!$K:$K,'Daily Pork Products Stocks'!$A922,ProductionLines!$E:$E,"Intake")</f>
        <v>0</v>
      </c>
      <c r="I922" s="148"/>
      <c r="J922" s="148"/>
      <c r="K922" s="148"/>
      <c r="L922" s="152"/>
      <c r="M922" s="44">
        <f>SUMIFS(TransfersEntries!$F:$F,TransfersEntries!$B:$B,$B922,TransfersEntries!$L:$L,"&gt;="&amp;'Daily Pork Products Stocks'!A922+0.25,TransfersEntries!$L:$L,"&lt;="&amp;'Daily Pork Products Stocks'!A922+1.25,TransfersEntries!$D:$D,"2055")</f>
        <v>0</v>
      </c>
      <c r="N922" s="44">
        <f>SUMIFS(TransfersEntries!$F:$F,TransfersEntries!$B:$B,INDEX(ItemTable!$A:$A,MATCH('Daily Pork Products Stocks'!B922,ItemTable!$B:$B,0)),TransfersEntries!$L:$L,"&gt;="&amp;'Daily Pork Products Stocks'!A922+0.25,TransfersEntries!$L:$L,"&lt;="&amp;'Daily Pork Products Stocks'!A922+1.25,TransfersEntries!$D:$D,"3535")</f>
        <v>0</v>
      </c>
      <c r="O922" s="44">
        <f>SUMIFS(TransfersEntries!$F:$F,TransfersEntries!$B:$B,INDEX(ItemTable!$A:$A,MATCH('Daily Pork Products Stocks'!B922,ItemTable!$B:$B,0)),TransfersEntries!$L:$L,"&gt;="&amp;'Daily Pork Products Stocks'!A922+0.25,TransfersEntries!$L:$L,"&lt;="&amp;'Daily Pork Products Stocks'!A922+1.25,TransfersEntries!$D:$D,"3600")</f>
        <v>0</v>
      </c>
      <c r="P922" s="44">
        <f t="shared" si="245"/>
        <v>0</v>
      </c>
      <c r="Q922" s="44">
        <f t="shared" si="246"/>
        <v>0</v>
      </c>
      <c r="R922" s="148"/>
      <c r="S922" s="148"/>
      <c r="T922" s="44">
        <f t="shared" si="247"/>
        <v>0</v>
      </c>
      <c r="U922" s="44">
        <f t="shared" si="248"/>
        <v>0</v>
      </c>
      <c r="V922" s="44">
        <f t="shared" si="249"/>
        <v>0</v>
      </c>
      <c r="W922" s="51" t="str">
        <f t="shared" si="250"/>
        <v>Inactive</v>
      </c>
      <c r="X922" s="44"/>
    </row>
    <row r="923" spans="1:24" ht="15" hidden="1" customHeight="1" x14ac:dyDescent="0.25">
      <c r="A923" s="42" t="e">
        <v>#VALUE!</v>
      </c>
      <c r="B923" s="47" t="s">
        <v>1379</v>
      </c>
      <c r="C923" s="47" t="s">
        <v>1380</v>
      </c>
      <c r="D923" s="142"/>
      <c r="E923" s="44">
        <f t="shared" si="244"/>
        <v>0</v>
      </c>
      <c r="F923" s="44">
        <f>SUMIFS(ProductionLines!$H:$H,ProductionLines!$C:$C,'Daily Pork Products Stocks'!$B923,ProductionLines!$K:$K,'Daily Pork Products Stocks'!$A923,ProductionLines!$E:$E,"&lt;&gt;Intake")</f>
        <v>0</v>
      </c>
      <c r="G923" s="57"/>
      <c r="H923" s="44">
        <f>SUMIFS(ProductionLines!$H:$H,ProductionLines!$C:$C,'Daily Pork Products Stocks'!$B923,ProductionLines!$K:$K,'Daily Pork Products Stocks'!$A923,ProductionLines!$E:$E,"Intake")</f>
        <v>0</v>
      </c>
      <c r="I923" s="148"/>
      <c r="J923" s="148"/>
      <c r="K923" s="148"/>
      <c r="L923" s="152"/>
      <c r="M923" s="44">
        <f>SUMIFS(TransfersEntries!$F:$F,TransfersEntries!$B:$B,$B923,TransfersEntries!$L:$L,"&gt;="&amp;'Daily Pork Products Stocks'!A923+0.25,TransfersEntries!$L:$L,"&lt;="&amp;'Daily Pork Products Stocks'!A923+1.25,TransfersEntries!$D:$D,"2055")</f>
        <v>0</v>
      </c>
      <c r="N923" s="44">
        <f>SUMIFS(TransfersEntries!$F:$F,TransfersEntries!$B:$B,INDEX(ItemTable!$A:$A,MATCH('Daily Pork Products Stocks'!B923,ItemTable!$B:$B,0)),TransfersEntries!$L:$L,"&gt;="&amp;'Daily Pork Products Stocks'!A923+0.25,TransfersEntries!$L:$L,"&lt;="&amp;'Daily Pork Products Stocks'!A923+1.25,TransfersEntries!$D:$D,"3535")</f>
        <v>0</v>
      </c>
      <c r="O923" s="44">
        <f>SUMIFS(TransfersEntries!$F:$F,TransfersEntries!$B:$B,INDEX(ItemTable!$A:$A,MATCH('Daily Pork Products Stocks'!B923,ItemTable!$B:$B,0)),TransfersEntries!$L:$L,"&gt;="&amp;'Daily Pork Products Stocks'!A923+0.25,TransfersEntries!$L:$L,"&lt;="&amp;'Daily Pork Products Stocks'!A923+1.25,TransfersEntries!$D:$D,"3600")</f>
        <v>0</v>
      </c>
      <c r="P923" s="44">
        <f t="shared" si="245"/>
        <v>0</v>
      </c>
      <c r="Q923" s="44">
        <f t="shared" si="246"/>
        <v>0</v>
      </c>
      <c r="R923" s="148"/>
      <c r="S923" s="148"/>
      <c r="T923" s="44">
        <f t="shared" si="247"/>
        <v>0</v>
      </c>
      <c r="U923" s="44">
        <f t="shared" si="248"/>
        <v>0</v>
      </c>
      <c r="V923" s="44">
        <f t="shared" si="249"/>
        <v>0</v>
      </c>
      <c r="W923" s="51" t="str">
        <f t="shared" si="250"/>
        <v>Inactive</v>
      </c>
      <c r="X923" s="44"/>
    </row>
    <row r="924" spans="1:24" ht="15" hidden="1" customHeight="1" x14ac:dyDescent="0.25">
      <c r="A924" s="42" t="e">
        <v>#VALUE!</v>
      </c>
      <c r="B924" s="47" t="s">
        <v>1381</v>
      </c>
      <c r="C924" s="47" t="s">
        <v>1382</v>
      </c>
      <c r="D924" s="142"/>
      <c r="E924" s="44">
        <f t="shared" si="244"/>
        <v>0</v>
      </c>
      <c r="F924" s="44">
        <f>SUMIFS(ProductionLines!$H:$H,ProductionLines!$C:$C,'Daily Pork Products Stocks'!$B924,ProductionLines!$K:$K,'Daily Pork Products Stocks'!$A924,ProductionLines!$E:$E,"&lt;&gt;Intake")</f>
        <v>0</v>
      </c>
      <c r="G924" s="57"/>
      <c r="H924" s="44">
        <f>SUMIFS(ProductionLines!$H:$H,ProductionLines!$C:$C,'Daily Pork Products Stocks'!$B924,ProductionLines!$K:$K,'Daily Pork Products Stocks'!$A924,ProductionLines!$E:$E,"Intake")</f>
        <v>0</v>
      </c>
      <c r="I924" s="148"/>
      <c r="J924" s="148"/>
      <c r="K924" s="148"/>
      <c r="L924" s="152"/>
      <c r="M924" s="44">
        <f>SUMIFS(TransfersEntries!$F:$F,TransfersEntries!$B:$B,$B924,TransfersEntries!$L:$L,"&gt;="&amp;'Daily Pork Products Stocks'!A924+0.25,TransfersEntries!$L:$L,"&lt;="&amp;'Daily Pork Products Stocks'!A924+1.25,TransfersEntries!$D:$D,"2055")</f>
        <v>0</v>
      </c>
      <c r="N924" s="44">
        <f>SUMIFS(TransfersEntries!$F:$F,TransfersEntries!$B:$B,INDEX(ItemTable!$A:$A,MATCH('Daily Pork Products Stocks'!B924,ItemTable!$B:$B,0)),TransfersEntries!$L:$L,"&gt;="&amp;'Daily Pork Products Stocks'!A924+0.25,TransfersEntries!$L:$L,"&lt;="&amp;'Daily Pork Products Stocks'!A924+1.25,TransfersEntries!$D:$D,"3535")</f>
        <v>0</v>
      </c>
      <c r="O924" s="44">
        <f>SUMIFS(TransfersEntries!$F:$F,TransfersEntries!$B:$B,INDEX(ItemTable!$A:$A,MATCH('Daily Pork Products Stocks'!B924,ItemTable!$B:$B,0)),TransfersEntries!$L:$L,"&gt;="&amp;'Daily Pork Products Stocks'!A924+0.25,TransfersEntries!$L:$L,"&lt;="&amp;'Daily Pork Products Stocks'!A924+1.25,TransfersEntries!$D:$D,"3600")</f>
        <v>0</v>
      </c>
      <c r="P924" s="44">
        <f t="shared" si="245"/>
        <v>0</v>
      </c>
      <c r="Q924" s="44">
        <f t="shared" si="246"/>
        <v>0</v>
      </c>
      <c r="R924" s="148"/>
      <c r="S924" s="148"/>
      <c r="T924" s="44">
        <f t="shared" si="247"/>
        <v>0</v>
      </c>
      <c r="U924" s="44">
        <f t="shared" si="248"/>
        <v>0</v>
      </c>
      <c r="V924" s="44">
        <f t="shared" si="249"/>
        <v>0</v>
      </c>
      <c r="W924" s="51" t="str">
        <f t="shared" si="250"/>
        <v>Inactive</v>
      </c>
      <c r="X924" s="44"/>
    </row>
    <row r="925" spans="1:24" ht="15" hidden="1" customHeight="1" x14ac:dyDescent="0.25">
      <c r="A925" s="42" t="e">
        <v>#VALUE!</v>
      </c>
      <c r="B925" s="47" t="s">
        <v>1383</v>
      </c>
      <c r="C925" s="47" t="s">
        <v>1384</v>
      </c>
      <c r="D925" s="142"/>
      <c r="E925" s="44">
        <f t="shared" si="244"/>
        <v>0</v>
      </c>
      <c r="F925" s="44">
        <f>SUMIFS(ProductionLines!$H:$H,ProductionLines!$C:$C,'Daily Pork Products Stocks'!$B925,ProductionLines!$K:$K,'Daily Pork Products Stocks'!$A925,ProductionLines!$E:$E,"&lt;&gt;Intake")</f>
        <v>0</v>
      </c>
      <c r="G925" s="57"/>
      <c r="H925" s="44">
        <f>SUMIFS(ProductionLines!$H:$H,ProductionLines!$C:$C,'Daily Pork Products Stocks'!$B925,ProductionLines!$K:$K,'Daily Pork Products Stocks'!$A925,ProductionLines!$E:$E,"Intake")</f>
        <v>0</v>
      </c>
      <c r="I925" s="148"/>
      <c r="J925" s="148"/>
      <c r="K925" s="148"/>
      <c r="L925" s="152"/>
      <c r="M925" s="44">
        <f>SUMIFS(TransfersEntries!$F:$F,TransfersEntries!$B:$B,$B925,TransfersEntries!$L:$L,"&gt;="&amp;'Daily Pork Products Stocks'!A925+0.25,TransfersEntries!$L:$L,"&lt;="&amp;'Daily Pork Products Stocks'!A925+1.25,TransfersEntries!$D:$D,"2055")</f>
        <v>0</v>
      </c>
      <c r="N925" s="44">
        <f>SUMIFS(TransfersEntries!$F:$F,TransfersEntries!$B:$B,INDEX(ItemTable!$A:$A,MATCH('Daily Pork Products Stocks'!B925,ItemTable!$B:$B,0)),TransfersEntries!$L:$L,"&gt;="&amp;'Daily Pork Products Stocks'!A925+0.25,TransfersEntries!$L:$L,"&lt;="&amp;'Daily Pork Products Stocks'!A925+1.25,TransfersEntries!$D:$D,"3535")</f>
        <v>0</v>
      </c>
      <c r="O925" s="44">
        <f>SUMIFS(TransfersEntries!$F:$F,TransfersEntries!$B:$B,INDEX(ItemTable!$A:$A,MATCH('Daily Pork Products Stocks'!B925,ItemTable!$B:$B,0)),TransfersEntries!$L:$L,"&gt;="&amp;'Daily Pork Products Stocks'!A925+0.25,TransfersEntries!$L:$L,"&lt;="&amp;'Daily Pork Products Stocks'!A925+1.25,TransfersEntries!$D:$D,"3600")</f>
        <v>0</v>
      </c>
      <c r="P925" s="44">
        <f t="shared" si="245"/>
        <v>0</v>
      </c>
      <c r="Q925" s="44">
        <f t="shared" si="246"/>
        <v>0</v>
      </c>
      <c r="R925" s="148"/>
      <c r="S925" s="148"/>
      <c r="T925" s="44">
        <f t="shared" si="247"/>
        <v>0</v>
      </c>
      <c r="U925" s="44">
        <f t="shared" si="248"/>
        <v>0</v>
      </c>
      <c r="V925" s="44">
        <f t="shared" si="249"/>
        <v>0</v>
      </c>
      <c r="W925" s="51" t="str">
        <f t="shared" si="250"/>
        <v>Inactive</v>
      </c>
      <c r="X925" s="44"/>
    </row>
    <row r="926" spans="1:24" ht="15" hidden="1" customHeight="1" x14ac:dyDescent="0.25">
      <c r="A926" s="42" t="e">
        <v>#VALUE!</v>
      </c>
      <c r="B926" s="47" t="s">
        <v>1598</v>
      </c>
      <c r="C926" s="47" t="s">
        <v>1150</v>
      </c>
      <c r="D926" s="142"/>
      <c r="E926" s="44">
        <f>D926</f>
        <v>0</v>
      </c>
      <c r="F926" s="44">
        <f>SUMIFS(ProductionLines!$H:$H,ProductionLines!$C:$C,'Daily Pork Products Stocks'!$B926,ProductionLines!$K:$K,'Daily Pork Products Stocks'!$A926,ProductionLines!$E:$E,"&lt;&gt;Intake")</f>
        <v>0</v>
      </c>
      <c r="G926" s="57"/>
      <c r="H926" s="44">
        <f>SUMIFS(ProductionLines!$H:$H,ProductionLines!$C:$C,'Daily Pork Products Stocks'!$B926,ProductionLines!$K:$K,'Daily Pork Products Stocks'!$A926,ProductionLines!$E:$E,"Intake")</f>
        <v>0</v>
      </c>
      <c r="I926" s="148"/>
      <c r="J926" s="148"/>
      <c r="K926" s="148"/>
      <c r="L926" s="152"/>
      <c r="M926" s="44">
        <f>SUMIFS(TransfersEntries!$F:$F,TransfersEntries!$B:$B,$B926,TransfersEntries!$L:$L,"&gt;="&amp;'Daily Pork Products Stocks'!A926+0.25,TransfersEntries!$L:$L,"&lt;="&amp;'Daily Pork Products Stocks'!A926+1.25,TransfersEntries!$D:$D,"2055")</f>
        <v>0</v>
      </c>
      <c r="N926" s="44">
        <f>SUMIFS(TransfersEntries!$F:$F,TransfersEntries!$B:$B,INDEX(ItemTable!$A:$A,MATCH('Daily Pork Products Stocks'!B926,ItemTable!$B:$B,0)),TransfersEntries!$L:$L,"&gt;="&amp;'Daily Pork Products Stocks'!A926+0.25,TransfersEntries!$L:$L,"&lt;="&amp;'Daily Pork Products Stocks'!A926+1.25,TransfersEntries!$D:$D,"3535")</f>
        <v>0</v>
      </c>
      <c r="O926" s="44">
        <f>SUMIFS(TransfersEntries!$F:$F,TransfersEntries!$B:$B,INDEX(ItemTable!$A:$A,MATCH('Daily Pork Products Stocks'!B926,ItemTable!$B:$B,0)),TransfersEntries!$L:$L,"&gt;="&amp;'Daily Pork Products Stocks'!A926+0.25,TransfersEntries!$L:$L,"&lt;="&amp;'Daily Pork Products Stocks'!A926+1.25,TransfersEntries!$D:$D,"3600")</f>
        <v>0</v>
      </c>
      <c r="P926" s="44">
        <f>D926+F926+G926-SUM(H926:O926)</f>
        <v>0</v>
      </c>
      <c r="Q926" s="44">
        <f>E926+F926+G926-SUM(H926:O926)</f>
        <v>0</v>
      </c>
      <c r="R926" s="148"/>
      <c r="S926" s="148"/>
      <c r="T926" s="44">
        <f>R926+S926</f>
        <v>0</v>
      </c>
      <c r="U926" s="44">
        <f>T926-P926</f>
        <v>0</v>
      </c>
      <c r="V926" s="44">
        <f>T926-Q926</f>
        <v>0</v>
      </c>
      <c r="W926" s="51" t="str">
        <f>IF(SUM(ABS(D926),ABS(E926),ABS(F926),ABS(G926),ABS(H926),ABS(I926),ABS(J926),ABS(K926),ABS(L926),ABS(M926),ABS(N926),ABS(O926),ABS(P926),ABS(Q926),ABS(R926),ABS(S926),ABS(T926))=0,"Inactive","Active")</f>
        <v>Inactive</v>
      </c>
      <c r="X926" s="44"/>
    </row>
    <row r="927" spans="1:24" ht="15" hidden="1" customHeight="1" x14ac:dyDescent="0.25">
      <c r="A927" s="42" t="e">
        <v>#VALUE!</v>
      </c>
      <c r="B927" s="47" t="s">
        <v>123</v>
      </c>
      <c r="C927" s="47" t="s">
        <v>1155</v>
      </c>
      <c r="D927" s="142"/>
      <c r="E927" s="44">
        <f>D927</f>
        <v>0</v>
      </c>
      <c r="F927" s="44">
        <f>SUMIFS(ProductionLines!$H:$H,ProductionLines!$C:$C,'Daily Pork Products Stocks'!$B927,ProductionLines!$K:$K,'Daily Pork Products Stocks'!$A927,ProductionLines!$E:$E,"&lt;&gt;Intake")</f>
        <v>0</v>
      </c>
      <c r="G927" s="57"/>
      <c r="H927" s="44">
        <f>SUMIFS(ProductionLines!$H:$H,ProductionLines!$C:$C,'Daily Pork Products Stocks'!$B927,ProductionLines!$K:$K,'Daily Pork Products Stocks'!$A927,ProductionLines!$E:$E,"Intake")</f>
        <v>0</v>
      </c>
      <c r="I927" s="148"/>
      <c r="J927" s="148"/>
      <c r="K927" s="148"/>
      <c r="L927" s="152"/>
      <c r="M927" s="44">
        <f>SUMIFS(TransfersEntries!$F:$F,TransfersEntries!$B:$B,$B927,TransfersEntries!$L:$L,"&gt;="&amp;'Daily Pork Products Stocks'!A927+0.25,TransfersEntries!$L:$L,"&lt;="&amp;'Daily Pork Products Stocks'!A927+1.25,TransfersEntries!$D:$D,"2055")</f>
        <v>0</v>
      </c>
      <c r="N927" s="44">
        <f>SUMIFS(TransfersEntries!$F:$F,TransfersEntries!$B:$B,INDEX(ItemTable!$A:$A,MATCH('Daily Pork Products Stocks'!B927,ItemTable!$B:$B,0)),TransfersEntries!$L:$L,"&gt;="&amp;'Daily Pork Products Stocks'!A927+0.25,TransfersEntries!$L:$L,"&lt;="&amp;'Daily Pork Products Stocks'!A927+1.25,TransfersEntries!$D:$D,"3535")</f>
        <v>0</v>
      </c>
      <c r="O927" s="44">
        <f>SUMIFS(TransfersEntries!$F:$F,TransfersEntries!$B:$B,INDEX(ItemTable!$A:$A,MATCH('Daily Pork Products Stocks'!B927,ItemTable!$B:$B,0)),TransfersEntries!$L:$L,"&gt;="&amp;'Daily Pork Products Stocks'!A927+0.25,TransfersEntries!$L:$L,"&lt;="&amp;'Daily Pork Products Stocks'!A927+1.25,TransfersEntries!$D:$D,"3600")</f>
        <v>0</v>
      </c>
      <c r="P927" s="44">
        <f>D927+F927+G927-SUM(H927:O927)</f>
        <v>0</v>
      </c>
      <c r="Q927" s="44">
        <f>E927+F927+G927-SUM(H927:O927)</f>
        <v>0</v>
      </c>
      <c r="R927" s="148"/>
      <c r="S927" s="148"/>
      <c r="T927" s="44">
        <f>R927+S927</f>
        <v>0</v>
      </c>
      <c r="U927" s="44">
        <f>T927-P927</f>
        <v>0</v>
      </c>
      <c r="V927" s="44">
        <f>T927-Q927</f>
        <v>0</v>
      </c>
      <c r="W927" s="51" t="str">
        <f>IF(SUM(ABS(D927),ABS(E927),ABS(F927),ABS(G927),ABS(H927),ABS(I927),ABS(J927),ABS(K927),ABS(L927),ABS(M927),ABS(N927),ABS(O927),ABS(P927),ABS(Q927),ABS(R927),ABS(S927),ABS(T927))=0,"Inactive","Active")</f>
        <v>Inactive</v>
      </c>
      <c r="X927" s="44"/>
    </row>
    <row r="928" spans="1:24" ht="15" hidden="1" customHeight="1" x14ac:dyDescent="0.25">
      <c r="A928" s="42" t="e">
        <v>#VALUE!</v>
      </c>
      <c r="B928" s="47" t="s">
        <v>175</v>
      </c>
      <c r="C928" s="47" t="s">
        <v>176</v>
      </c>
      <c r="D928" s="142"/>
      <c r="E928" s="44">
        <f>D928</f>
        <v>0</v>
      </c>
      <c r="F928" s="44">
        <f>SUMIFS(ProductionLines!$H:$H,ProductionLines!$C:$C,'Daily Pork Products Stocks'!$B928,ProductionLines!$K:$K,'Daily Pork Products Stocks'!$A928,ProductionLines!$E:$E,"&lt;&gt;Intake")</f>
        <v>0</v>
      </c>
      <c r="G928" s="57"/>
      <c r="H928" s="44">
        <f>SUMIFS(ProductionLines!$H:$H,ProductionLines!$C:$C,'Daily Pork Products Stocks'!$B928,ProductionLines!$K:$K,'Daily Pork Products Stocks'!$A928,ProductionLines!$E:$E,"Intake")</f>
        <v>0</v>
      </c>
      <c r="I928" s="148"/>
      <c r="J928" s="148"/>
      <c r="K928" s="148"/>
      <c r="L928" s="152"/>
      <c r="M928" s="44">
        <f>SUMIFS(TransfersEntries!$F:$F,TransfersEntries!$B:$B,$B928,TransfersEntries!$L:$L,"&gt;="&amp;'Daily Pork Products Stocks'!A928+0.25,TransfersEntries!$L:$L,"&lt;="&amp;'Daily Pork Products Stocks'!A928+1.25,TransfersEntries!$D:$D,"2055")</f>
        <v>0</v>
      </c>
      <c r="N928" s="44">
        <f>SUMIFS(TransfersEntries!$F:$F,TransfersEntries!$B:$B,INDEX(ItemTable!$A:$A,MATCH('Daily Pork Products Stocks'!B928,ItemTable!$B:$B,0)),TransfersEntries!$L:$L,"&gt;="&amp;'Daily Pork Products Stocks'!A928+0.25,TransfersEntries!$L:$L,"&lt;="&amp;'Daily Pork Products Stocks'!A928+1.25,TransfersEntries!$D:$D,"3535")</f>
        <v>0</v>
      </c>
      <c r="O928" s="44">
        <f>SUMIFS(TransfersEntries!$F:$F,TransfersEntries!$B:$B,INDEX(ItemTable!$A:$A,MATCH('Daily Pork Products Stocks'!B928,ItemTable!$B:$B,0)),TransfersEntries!$L:$L,"&gt;="&amp;'Daily Pork Products Stocks'!A928+0.25,TransfersEntries!$L:$L,"&lt;="&amp;'Daily Pork Products Stocks'!A928+1.25,TransfersEntries!$D:$D,"3600")</f>
        <v>0</v>
      </c>
      <c r="P928" s="44">
        <f>D928+F928+G928-SUM(H928:O928)</f>
        <v>0</v>
      </c>
      <c r="Q928" s="44">
        <f>E928+F928+G928-SUM(H928:O928)</f>
        <v>0</v>
      </c>
      <c r="R928" s="148"/>
      <c r="S928" s="148"/>
      <c r="T928" s="44">
        <f>R928+S928</f>
        <v>0</v>
      </c>
      <c r="U928" s="44">
        <f>T928-P928</f>
        <v>0</v>
      </c>
      <c r="V928" s="44">
        <f>T928-Q928</f>
        <v>0</v>
      </c>
      <c r="W928" s="51" t="str">
        <f>IF(SUM(ABS(D928),ABS(E928),ABS(F928),ABS(G928),ABS(H928),ABS(I928),ABS(J928),ABS(K928),ABS(L928),ABS(M928),ABS(N928),ABS(O928),ABS(P928),ABS(Q928),ABS(R928),ABS(S928),ABS(T928))=0,"Inactive","Active")</f>
        <v>Inactive</v>
      </c>
      <c r="X928" s="44"/>
    </row>
    <row r="929" spans="1:24" ht="15" hidden="1" customHeight="1" x14ac:dyDescent="0.25">
      <c r="A929" s="42" t="e">
        <v>#VALUE!</v>
      </c>
      <c r="B929" s="47" t="s">
        <v>138</v>
      </c>
      <c r="C929" s="47" t="s">
        <v>1151</v>
      </c>
      <c r="D929" s="142"/>
      <c r="E929" s="44">
        <f>D929</f>
        <v>0</v>
      </c>
      <c r="F929" s="44">
        <f>SUMIFS(ProductionLines!$H:$H,ProductionLines!$C:$C,'Daily Pork Products Stocks'!$B929,ProductionLines!$K:$K,'Daily Pork Products Stocks'!$A929,ProductionLines!$E:$E,"&lt;&gt;Intake")</f>
        <v>0</v>
      </c>
      <c r="G929" s="57"/>
      <c r="H929" s="44">
        <f>SUMIFS(ProductionLines!$H:$H,ProductionLines!$C:$C,'Daily Pork Products Stocks'!$B929,ProductionLines!$K:$K,'Daily Pork Products Stocks'!$A929,ProductionLines!$E:$E,"Intake")</f>
        <v>0</v>
      </c>
      <c r="I929" s="148"/>
      <c r="J929" s="148"/>
      <c r="K929" s="148"/>
      <c r="L929" s="152"/>
      <c r="M929" s="44">
        <f>SUMIFS(TransfersEntries!$F:$F,TransfersEntries!$B:$B,$B929,TransfersEntries!$L:$L,"&gt;="&amp;'Daily Pork Products Stocks'!A929+0.25,TransfersEntries!$L:$L,"&lt;="&amp;'Daily Pork Products Stocks'!A929+1.25,TransfersEntries!$D:$D,"2055")</f>
        <v>0</v>
      </c>
      <c r="N929" s="44">
        <f>SUMIFS(TransfersEntries!$F:$F,TransfersEntries!$B:$B,INDEX(ItemTable!$A:$A,MATCH('Daily Pork Products Stocks'!B929,ItemTable!$B:$B,0)),TransfersEntries!$L:$L,"&gt;="&amp;'Daily Pork Products Stocks'!A929+0.25,TransfersEntries!$L:$L,"&lt;="&amp;'Daily Pork Products Stocks'!A929+1.25,TransfersEntries!$D:$D,"3535")</f>
        <v>0</v>
      </c>
      <c r="O929" s="44">
        <f>SUMIFS(TransfersEntries!$F:$F,TransfersEntries!$B:$B,INDEX(ItemTable!$A:$A,MATCH('Daily Pork Products Stocks'!B929,ItemTable!$B:$B,0)),TransfersEntries!$L:$L,"&gt;="&amp;'Daily Pork Products Stocks'!A929+0.25,TransfersEntries!$L:$L,"&lt;="&amp;'Daily Pork Products Stocks'!A929+1.25,TransfersEntries!$D:$D,"3600")</f>
        <v>0</v>
      </c>
      <c r="P929" s="44">
        <f>D929+F929+G929-SUM(H929:O929)</f>
        <v>0</v>
      </c>
      <c r="Q929" s="44">
        <f>E929+F929+G929-SUM(H929:O929)</f>
        <v>0</v>
      </c>
      <c r="R929" s="148"/>
      <c r="S929" s="148"/>
      <c r="T929" s="44">
        <f>R929+S929</f>
        <v>0</v>
      </c>
      <c r="U929" s="44">
        <f>T929-P929</f>
        <v>0</v>
      </c>
      <c r="V929" s="44">
        <f>T929-Q929</f>
        <v>0</v>
      </c>
      <c r="W929" s="51" t="str">
        <f>IF(SUM(ABS(D929),ABS(E929),ABS(F929),ABS(G929),ABS(H929),ABS(I929),ABS(J929),ABS(K929),ABS(L929),ABS(M929),ABS(N929),ABS(O929),ABS(P929),ABS(Q929),ABS(R929),ABS(S929),ABS(T929))=0,"Inactive","Active")</f>
        <v>Inactive</v>
      </c>
      <c r="X929" s="44"/>
    </row>
    <row r="930" spans="1:24" ht="15" hidden="1" customHeight="1" x14ac:dyDescent="0.25">
      <c r="A930" s="42" t="e">
        <v>#VALUE!</v>
      </c>
      <c r="B930" s="47" t="s">
        <v>1599</v>
      </c>
      <c r="C930" s="47" t="s">
        <v>1164</v>
      </c>
      <c r="D930" s="142"/>
      <c r="E930" s="44">
        <f>D930</f>
        <v>0</v>
      </c>
      <c r="F930" s="44">
        <f>SUMIFS(ProductionLines!$H:$H,ProductionLines!$C:$C,'Daily Pork Products Stocks'!$B930,ProductionLines!$K:$K,'Daily Pork Products Stocks'!$A930,ProductionLines!$E:$E,"&lt;&gt;Intake")</f>
        <v>0</v>
      </c>
      <c r="G930" s="57"/>
      <c r="H930" s="44">
        <f>SUMIFS(ProductionLines!$H:$H,ProductionLines!$C:$C,'Daily Pork Products Stocks'!$B930,ProductionLines!$K:$K,'Daily Pork Products Stocks'!$A930,ProductionLines!$E:$E,"Intake")</f>
        <v>0</v>
      </c>
      <c r="I930" s="148"/>
      <c r="J930" s="148"/>
      <c r="K930" s="148"/>
      <c r="L930" s="152"/>
      <c r="M930" s="44">
        <f>SUMIFS(TransfersEntries!$F:$F,TransfersEntries!$B:$B,$B930,TransfersEntries!$L:$L,"&gt;="&amp;'Daily Pork Products Stocks'!A930+0.25,TransfersEntries!$L:$L,"&lt;="&amp;'Daily Pork Products Stocks'!A930+1.25,TransfersEntries!$D:$D,"2055")</f>
        <v>0</v>
      </c>
      <c r="N930" s="44">
        <f>SUMIFS(TransfersEntries!$F:$F,TransfersEntries!$B:$B,INDEX(ItemTable!$A:$A,MATCH('Daily Pork Products Stocks'!B930,ItemTable!$B:$B,0)),TransfersEntries!$L:$L,"&gt;="&amp;'Daily Pork Products Stocks'!A930+0.25,TransfersEntries!$L:$L,"&lt;="&amp;'Daily Pork Products Stocks'!A930+1.25,TransfersEntries!$D:$D,"3535")</f>
        <v>0</v>
      </c>
      <c r="O930" s="44">
        <f>SUMIFS(TransfersEntries!$F:$F,TransfersEntries!$B:$B,INDEX(ItemTable!$A:$A,MATCH('Daily Pork Products Stocks'!B930,ItemTable!$B:$B,0)),TransfersEntries!$L:$L,"&gt;="&amp;'Daily Pork Products Stocks'!A930+0.25,TransfersEntries!$L:$L,"&lt;="&amp;'Daily Pork Products Stocks'!A930+1.25,TransfersEntries!$D:$D,"3600")</f>
        <v>0</v>
      </c>
      <c r="P930" s="44">
        <f>D930+F930+G930-SUM(H930:O930)</f>
        <v>0</v>
      </c>
      <c r="Q930" s="44">
        <f>E930+F930+G930-SUM(H930:O930)</f>
        <v>0</v>
      </c>
      <c r="R930" s="148"/>
      <c r="S930" s="148"/>
      <c r="T930" s="44">
        <f>R930+S930</f>
        <v>0</v>
      </c>
      <c r="U930" s="44">
        <f>T930-P930</f>
        <v>0</v>
      </c>
      <c r="V930" s="44">
        <f>T930-Q930</f>
        <v>0</v>
      </c>
      <c r="W930" s="51" t="str">
        <f>IF(SUM(ABS(D930),ABS(E930),ABS(F930),ABS(G930),ABS(H930),ABS(I930),ABS(J930),ABS(K930),ABS(L930),ABS(M930),ABS(N930),ABS(O930),ABS(P930),ABS(Q930),ABS(R930),ABS(S930),ABS(T930))=0,"Inactive","Active")</f>
        <v>Inactive</v>
      </c>
      <c r="X930" s="44"/>
    </row>
    <row r="931" spans="1:24" ht="15" hidden="1" customHeight="1" x14ac:dyDescent="0.25">
      <c r="A931" s="128" t="e">
        <v>#VALUE!</v>
      </c>
      <c r="B931" s="129"/>
      <c r="C931" s="130" t="s">
        <v>1385</v>
      </c>
      <c r="D931" s="141">
        <v>1E-3</v>
      </c>
      <c r="E931" s="134">
        <f t="shared" ref="E931:E932" si="251">D931</f>
        <v>1E-3</v>
      </c>
      <c r="F931" s="134">
        <f>SUMIFS(ProductionLines!$H:$H,ProductionLines!$C:$C,'Daily Pork Products Stocks'!$B931,ProductionLines!$K:$K,'Daily Pork Products Stocks'!$A931,ProductionLines!$E:$E,"&lt;&gt;Intake")</f>
        <v>0</v>
      </c>
      <c r="G931" s="135"/>
      <c r="H931" s="134">
        <f>SUMIFS(ProductionLines!$H:$H,ProductionLines!$C:$C,'Daily Pork Products Stocks'!$B931,ProductionLines!$K:$K,'Daily Pork Products Stocks'!$A931,ProductionLines!$E:$E,"Intake")</f>
        <v>0</v>
      </c>
      <c r="I931" s="149"/>
      <c r="J931" s="149"/>
      <c r="K931" s="149"/>
      <c r="L931" s="153"/>
      <c r="M931" s="134">
        <f>SUMIFS(TransfersEntries!$F:$F,TransfersEntries!$B:$B,$B931,TransfersEntries!$L:$L,"&gt;="&amp;'Daily Pork Products Stocks'!A931+0.25,TransfersEntries!$L:$L,"&lt;="&amp;'Daily Pork Products Stocks'!A931+1.25,TransfersEntries!$D:$D,"2055")</f>
        <v>0</v>
      </c>
      <c r="N931" s="134">
        <f>SUMIFS(TransfersEntries!$F:$F,TransfersEntries!$B:$B,INDEX(ItemTable!$A:$A,MATCH('Daily Pork Products Stocks'!B931,ItemTable!$B:$B,0)),TransfersEntries!$L:$L,"&gt;="&amp;'Daily Pork Products Stocks'!A931+0.25,TransfersEntries!$L:$L,"&lt;="&amp;'Daily Pork Products Stocks'!A931+1.25,TransfersEntries!$D:$D,"3535")</f>
        <v>0</v>
      </c>
      <c r="O931" s="134">
        <f>SUMIFS(TransfersEntries!$F:$F,TransfersEntries!$B:$B,INDEX(ItemTable!$A:$A,MATCH('Daily Pork Products Stocks'!B931,ItemTable!$B:$B,0)),TransfersEntries!$L:$L,"&gt;="&amp;'Daily Pork Products Stocks'!A931+0.25,TransfersEntries!$L:$L,"&lt;="&amp;'Daily Pork Products Stocks'!A931+1.25,TransfersEntries!$D:$D,"3600")</f>
        <v>0</v>
      </c>
      <c r="P931" s="134">
        <f t="shared" ref="P931:P932" si="252">D931+F931+G931-SUM(H931:O931)</f>
        <v>1E-3</v>
      </c>
      <c r="Q931" s="134">
        <f t="shared" ref="Q931:Q932" si="253">E931+F931+G931-SUM(H931:O931)</f>
        <v>1E-3</v>
      </c>
      <c r="R931" s="149"/>
      <c r="S931" s="149"/>
      <c r="T931" s="134">
        <f>R931+S931+D931</f>
        <v>1E-3</v>
      </c>
      <c r="U931" s="134">
        <f t="shared" ref="U931:U932" si="254">T931-P931</f>
        <v>0</v>
      </c>
      <c r="V931" s="134">
        <f t="shared" ref="V931:V932" si="255">T931-Q931</f>
        <v>0</v>
      </c>
      <c r="W931" s="51" t="str">
        <f t="shared" ref="W931:W932" si="256">IF(SUM(ABS(D931),ABS(E931),ABS(F931),ABS(G931),ABS(H931),ABS(I931),ABS(J931),ABS(K931),ABS(L931),ABS(M931),ABS(N931),ABS(O931),ABS(P931),ABS(Q931),ABS(R931),ABS(S931),ABS(T931))=0,"Inactive","Active")</f>
        <v>Active</v>
      </c>
      <c r="X931" s="134"/>
    </row>
    <row r="932" spans="1:24" ht="15" hidden="1" customHeight="1" x14ac:dyDescent="0.25">
      <c r="A932" s="42" t="e">
        <v>#VALUE!</v>
      </c>
      <c r="B932" s="47" t="s">
        <v>116</v>
      </c>
      <c r="C932" s="47" t="s">
        <v>117</v>
      </c>
      <c r="D932" s="142"/>
      <c r="E932" s="44">
        <f t="shared" si="251"/>
        <v>0</v>
      </c>
      <c r="F932" s="44">
        <f>SUMIFS(ProductionLines!$H:$H,ProductionLines!$C:$C,'Daily Pork Products Stocks'!$B932,ProductionLines!$K:$K,'Daily Pork Products Stocks'!$A932,ProductionLines!$E:$E,"&lt;&gt;Intake")</f>
        <v>0</v>
      </c>
      <c r="G932" s="57"/>
      <c r="H932" s="44">
        <f>SUMIFS(ProductionLines!$H:$H,ProductionLines!$C:$C,'Daily Pork Products Stocks'!$B932,ProductionLines!$K:$K,'Daily Pork Products Stocks'!$A932,ProductionLines!$E:$E,"Intake")</f>
        <v>0</v>
      </c>
      <c r="I932" s="148"/>
      <c r="J932" s="148"/>
      <c r="K932" s="148"/>
      <c r="L932" s="152"/>
      <c r="M932" s="44">
        <f>SUMIFS(TransfersEntries!$F:$F,TransfersEntries!$B:$B,$B932,TransfersEntries!$L:$L,"&gt;="&amp;'Daily Pork Products Stocks'!A932+0.25,TransfersEntries!$L:$L,"&lt;="&amp;'Daily Pork Products Stocks'!A932+1.25,TransfersEntries!$D:$D,"2055")</f>
        <v>0</v>
      </c>
      <c r="N932" s="44">
        <f>SUMIFS(TransfersEntries!$F:$F,TransfersEntries!$B:$B,INDEX(ItemTable!$A:$A,MATCH('Daily Pork Products Stocks'!B932,ItemTable!$B:$B,0)),TransfersEntries!$L:$L,"&gt;="&amp;'Daily Pork Products Stocks'!A932+0.25,TransfersEntries!$L:$L,"&lt;="&amp;'Daily Pork Products Stocks'!A932+1.25,TransfersEntries!$D:$D,"3535")</f>
        <v>0</v>
      </c>
      <c r="O932" s="44">
        <f>SUMIFS(TransfersEntries!$F:$F,TransfersEntries!$B:$B,INDEX(ItemTable!$A:$A,MATCH('Daily Pork Products Stocks'!B932,ItemTable!$B:$B,0)),TransfersEntries!$L:$L,"&gt;="&amp;'Daily Pork Products Stocks'!A932+0.25,TransfersEntries!$L:$L,"&lt;="&amp;'Daily Pork Products Stocks'!A932+1.25,TransfersEntries!$D:$D,"3600")</f>
        <v>0</v>
      </c>
      <c r="P932" s="44">
        <f t="shared" si="252"/>
        <v>0</v>
      </c>
      <c r="Q932" s="44">
        <f t="shared" si="253"/>
        <v>0</v>
      </c>
      <c r="R932" s="148"/>
      <c r="S932" s="148"/>
      <c r="T932" s="44">
        <f t="shared" ref="T932" si="257">R932+S932</f>
        <v>0</v>
      </c>
      <c r="U932" s="44">
        <f t="shared" si="254"/>
        <v>0</v>
      </c>
      <c r="V932" s="44">
        <f t="shared" si="255"/>
        <v>0</v>
      </c>
      <c r="W932" s="51" t="str">
        <f t="shared" si="256"/>
        <v>Inactive</v>
      </c>
      <c r="X932" s="44"/>
    </row>
    <row r="933" spans="1:24" ht="15" hidden="1" customHeight="1" x14ac:dyDescent="0.25">
      <c r="A933" s="42" t="e">
        <v>#VALUE!</v>
      </c>
      <c r="B933" s="47" t="s">
        <v>74</v>
      </c>
      <c r="C933" s="47" t="s">
        <v>75</v>
      </c>
      <c r="D933" s="142"/>
      <c r="E933" s="44">
        <f>D933</f>
        <v>0</v>
      </c>
      <c r="F933" s="44">
        <f>SUMIFS(ProductionLines!$H:$H,ProductionLines!$C:$C,'Daily Pork Products Stocks'!$B933,ProductionLines!$K:$K,'Daily Pork Products Stocks'!$A933,ProductionLines!$E:$E,"&lt;&gt;Intake")</f>
        <v>0</v>
      </c>
      <c r="G933" s="57"/>
      <c r="H933" s="44">
        <f>SUMIFS(ProductionLines!$H:$H,ProductionLines!$C:$C,'Daily Pork Products Stocks'!$B933,ProductionLines!$K:$K,'Daily Pork Products Stocks'!$A933,ProductionLines!$E:$E,"Intake")</f>
        <v>0</v>
      </c>
      <c r="I933" s="148"/>
      <c r="J933" s="148"/>
      <c r="K933" s="148"/>
      <c r="L933" s="152"/>
      <c r="M933" s="44">
        <f>SUMIFS(TransfersEntries!$F:$F,TransfersEntries!$B:$B,$B933,TransfersEntries!$L:$L,"&gt;="&amp;'Daily Pork Products Stocks'!A933+0.25,TransfersEntries!$L:$L,"&lt;="&amp;'Daily Pork Products Stocks'!A933+1.25,TransfersEntries!$D:$D,"2055")</f>
        <v>0</v>
      </c>
      <c r="N933" s="44">
        <f>SUMIFS(TransfersEntries!$F:$F,TransfersEntries!$B:$B,INDEX(ItemTable!$A:$A,MATCH('Daily Pork Products Stocks'!B933,ItemTable!$B:$B,0)),TransfersEntries!$L:$L,"&gt;="&amp;'Daily Pork Products Stocks'!A933+0.25,TransfersEntries!$L:$L,"&lt;="&amp;'Daily Pork Products Stocks'!A933+1.25,TransfersEntries!$D:$D,"3535")</f>
        <v>0</v>
      </c>
      <c r="O933" s="44">
        <f>SUMIFS(TransfersEntries!$F:$F,TransfersEntries!$B:$B,INDEX(ItemTable!$A:$A,MATCH('Daily Pork Products Stocks'!B933,ItemTable!$B:$B,0)),TransfersEntries!$L:$L,"&gt;="&amp;'Daily Pork Products Stocks'!A933+0.25,TransfersEntries!$L:$L,"&lt;="&amp;'Daily Pork Products Stocks'!A933+1.25,TransfersEntries!$D:$D,"3600")</f>
        <v>0</v>
      </c>
      <c r="P933" s="44">
        <f>D933+F933+G933-SUM(H933:O933)</f>
        <v>0</v>
      </c>
      <c r="Q933" s="44">
        <f>E933+F933+G933-SUM(H933:O933)</f>
        <v>0</v>
      </c>
      <c r="R933" s="148"/>
      <c r="S933" s="148"/>
      <c r="T933" s="44">
        <f>R933+S933</f>
        <v>0</v>
      </c>
      <c r="U933" s="44">
        <f>T933-P933</f>
        <v>0</v>
      </c>
      <c r="V933" s="44">
        <f>T933-Q933</f>
        <v>0</v>
      </c>
      <c r="W933" s="51" t="str">
        <f>IF(SUM(ABS(D933),ABS(E933),ABS(F933),ABS(G933),ABS(H933),ABS(I933),ABS(J933),ABS(K933),ABS(L933),ABS(M933),ABS(N933),ABS(O933),ABS(P933),ABS(Q933),ABS(R933),ABS(S933),ABS(T933))=0,"Inactive","Active")</f>
        <v>Inactive</v>
      </c>
      <c r="X933" s="44"/>
    </row>
    <row r="934" spans="1:24" ht="15" hidden="1" customHeight="1" x14ac:dyDescent="0.25">
      <c r="A934" s="42" t="e">
        <v>#VALUE!</v>
      </c>
      <c r="B934" s="47" t="s">
        <v>59</v>
      </c>
      <c r="C934" s="47" t="s">
        <v>60</v>
      </c>
      <c r="D934" s="142"/>
      <c r="E934" s="44">
        <f>D934</f>
        <v>0</v>
      </c>
      <c r="F934" s="44">
        <f>SUMIFS(ProductionLines!$H:$H,ProductionLines!$C:$C,'Daily Pork Products Stocks'!$B934,ProductionLines!$K:$K,'Daily Pork Products Stocks'!$A934,ProductionLines!$E:$E,"&lt;&gt;Intake")</f>
        <v>0</v>
      </c>
      <c r="G934" s="57"/>
      <c r="H934" s="44">
        <f>SUMIFS(ProductionLines!$H:$H,ProductionLines!$C:$C,'Daily Pork Products Stocks'!$B934,ProductionLines!$K:$K,'Daily Pork Products Stocks'!$A934,ProductionLines!$E:$E,"Intake")</f>
        <v>0</v>
      </c>
      <c r="I934" s="148"/>
      <c r="J934" s="148"/>
      <c r="K934" s="148"/>
      <c r="L934" s="152"/>
      <c r="M934" s="44">
        <f>SUMIFS(TransfersEntries!$F:$F,TransfersEntries!$B:$B,$B934,TransfersEntries!$L:$L,"&gt;="&amp;'Daily Pork Products Stocks'!A934+0.25,TransfersEntries!$L:$L,"&lt;="&amp;'Daily Pork Products Stocks'!A934+1.25,TransfersEntries!$D:$D,"2055")</f>
        <v>0</v>
      </c>
      <c r="N934" s="44">
        <f>SUMIFS(TransfersEntries!$F:$F,TransfersEntries!$B:$B,INDEX(ItemTable!$A:$A,MATCH('Daily Pork Products Stocks'!B934,ItemTable!$B:$B,0)),TransfersEntries!$L:$L,"&gt;="&amp;'Daily Pork Products Stocks'!A934+0.25,TransfersEntries!$L:$L,"&lt;="&amp;'Daily Pork Products Stocks'!A934+1.25,TransfersEntries!$D:$D,"3535")</f>
        <v>0</v>
      </c>
      <c r="O934" s="44">
        <f>SUMIFS(TransfersEntries!$F:$F,TransfersEntries!$B:$B,INDEX(ItemTable!$A:$A,MATCH('Daily Pork Products Stocks'!B934,ItemTable!$B:$B,0)),TransfersEntries!$L:$L,"&gt;="&amp;'Daily Pork Products Stocks'!A934+0.25,TransfersEntries!$L:$L,"&lt;="&amp;'Daily Pork Products Stocks'!A934+1.25,TransfersEntries!$D:$D,"3600")</f>
        <v>0</v>
      </c>
      <c r="P934" s="44">
        <f>D934+F934+G934-SUM(H934:O934)</f>
        <v>0</v>
      </c>
      <c r="Q934" s="44">
        <f>E934+F934+G934-SUM(H934:O934)</f>
        <v>0</v>
      </c>
      <c r="R934" s="148"/>
      <c r="S934" s="148"/>
      <c r="T934" s="44">
        <f>R934+S934</f>
        <v>0</v>
      </c>
      <c r="U934" s="44">
        <f>T934-P934</f>
        <v>0</v>
      </c>
      <c r="V934" s="44">
        <f>T934-Q934</f>
        <v>0</v>
      </c>
      <c r="W934" s="51" t="str">
        <f>IF(SUM(ABS(D934),ABS(E934),ABS(F934),ABS(G934),ABS(H934),ABS(I934),ABS(J934),ABS(K934),ABS(L934),ABS(M934),ABS(N934),ABS(O934),ABS(P934),ABS(Q934),ABS(R934),ABS(S934),ABS(T934))=0,"Inactive","Active")</f>
        <v>Inactive</v>
      </c>
      <c r="X934" s="44"/>
    </row>
    <row r="935" spans="1:24" ht="15" hidden="1" customHeight="1" x14ac:dyDescent="0.25">
      <c r="A935" s="42" t="e">
        <v>#VALUE!</v>
      </c>
      <c r="B935" s="43" t="s">
        <v>24</v>
      </c>
      <c r="C935" s="43" t="s">
        <v>25</v>
      </c>
      <c r="D935" s="142"/>
      <c r="E935" s="44">
        <f>D935</f>
        <v>0</v>
      </c>
      <c r="F935" s="44">
        <f>SUMIFS(ProductionLines!$H:$H,ProductionLines!$C:$C,'Daily Pork Products Stocks'!$B935,ProductionLines!$K:$K,'Daily Pork Products Stocks'!$A935,ProductionLines!$E:$E,"&lt;&gt;Intake")</f>
        <v>0</v>
      </c>
      <c r="G935" s="57"/>
      <c r="H935" s="44">
        <f>SUMIFS(ProductionLines!$H:$H,ProductionLines!$C:$C,'Daily Pork Products Stocks'!$B935,ProductionLines!$K:$K,'Daily Pork Products Stocks'!$A935,ProductionLines!$E:$E,"Intake")</f>
        <v>0</v>
      </c>
      <c r="I935" s="148"/>
      <c r="J935" s="148"/>
      <c r="K935" s="148"/>
      <c r="L935" s="152"/>
      <c r="M935" s="44">
        <f>SUMIFS(TransfersEntries!$F:$F,TransfersEntries!$B:$B,$B935,TransfersEntries!$L:$L,"&gt;="&amp;'Daily Pork Products Stocks'!A935+0.25,TransfersEntries!$L:$L,"&lt;="&amp;'Daily Pork Products Stocks'!A935+1.25,TransfersEntries!$D:$D,"2055")</f>
        <v>0</v>
      </c>
      <c r="N935" s="44">
        <f>SUMIFS(TransfersEntries!$F:$F,TransfersEntries!$B:$B,INDEX(ItemTable!$A:$A,MATCH('Daily Pork Products Stocks'!B935,ItemTable!$B:$B,0)),TransfersEntries!$L:$L,"&gt;="&amp;'Daily Pork Products Stocks'!A935+0.25,TransfersEntries!$L:$L,"&lt;="&amp;'Daily Pork Products Stocks'!A935+1.25,TransfersEntries!$D:$D,"3535")</f>
        <v>0</v>
      </c>
      <c r="O935" s="44">
        <f>SUMIFS(TransfersEntries!$F:$F,TransfersEntries!$B:$B,INDEX(ItemTable!$A:$A,MATCH('Daily Pork Products Stocks'!B935,ItemTable!$B:$B,0)),TransfersEntries!$L:$L,"&gt;="&amp;'Daily Pork Products Stocks'!A935+0.25,TransfersEntries!$L:$L,"&lt;="&amp;'Daily Pork Products Stocks'!A935+1.25,TransfersEntries!$D:$D,"3600")</f>
        <v>0</v>
      </c>
      <c r="P935" s="44">
        <f>D935+F935+G935-SUM(H935:O935)</f>
        <v>0</v>
      </c>
      <c r="Q935" s="44">
        <f>E935+F935+G935-SUM(H935:O935)</f>
        <v>0</v>
      </c>
      <c r="R935" s="148"/>
      <c r="S935" s="148"/>
      <c r="T935" s="44">
        <f>R935+S935</f>
        <v>0</v>
      </c>
      <c r="U935" s="44">
        <f>T935-P935</f>
        <v>0</v>
      </c>
      <c r="V935" s="44">
        <f>T935-Q935</f>
        <v>0</v>
      </c>
      <c r="W935" s="51" t="str">
        <f>IF(SUM(ABS(D935),ABS(E935),ABS(F935),ABS(G935),ABS(H935),ABS(I935),ABS(J935),ABS(K935),ABS(L935),ABS(M935),ABS(N935),ABS(O935),ABS(P935),ABS(Q935),ABS(R935),ABS(S935),ABS(T935))=0,"Inactive","Active")</f>
        <v>Inactive</v>
      </c>
      <c r="X935" s="44"/>
    </row>
    <row r="936" spans="1:24" ht="15" hidden="1" customHeight="1" x14ac:dyDescent="0.25">
      <c r="A936" s="42" t="e">
        <v>#VALUE!</v>
      </c>
      <c r="B936" s="43" t="s">
        <v>1206</v>
      </c>
      <c r="C936" s="43" t="s">
        <v>1207</v>
      </c>
      <c r="D936" s="142"/>
      <c r="E936" s="44">
        <f>D936</f>
        <v>0</v>
      </c>
      <c r="F936" s="44">
        <f>SUMIFS(ProductionLines!$H:$H,ProductionLines!$C:$C,'Daily Pork Products Stocks'!$B936,ProductionLines!$K:$K,'Daily Pork Products Stocks'!$A936,ProductionLines!$E:$E,"&lt;&gt;Intake")</f>
        <v>0</v>
      </c>
      <c r="G936" s="57"/>
      <c r="H936" s="44">
        <f>SUMIFS(ProductionLines!$H:$H,ProductionLines!$C:$C,'Daily Pork Products Stocks'!$B936,ProductionLines!$K:$K,'Daily Pork Products Stocks'!$A936,ProductionLines!$E:$E,"Intake")</f>
        <v>0</v>
      </c>
      <c r="I936" s="148"/>
      <c r="J936" s="148"/>
      <c r="K936" s="148"/>
      <c r="L936" s="152"/>
      <c r="M936" s="44">
        <f>SUMIFS(TransfersEntries!$F:$F,TransfersEntries!$B:$B,$B936,TransfersEntries!$L:$L,"&gt;="&amp;'Daily Pork Products Stocks'!A936+0.25,TransfersEntries!$L:$L,"&lt;="&amp;'Daily Pork Products Stocks'!A936+1.25,TransfersEntries!$D:$D,"2055")</f>
        <v>0</v>
      </c>
      <c r="N936" s="44">
        <f>SUMIFS(TransfersEntries!$F:$F,TransfersEntries!$B:$B,INDEX(ItemTable!$A:$A,MATCH('Daily Pork Products Stocks'!B936,ItemTable!$B:$B,0)),TransfersEntries!$L:$L,"&gt;="&amp;'Daily Pork Products Stocks'!A936+0.25,TransfersEntries!$L:$L,"&lt;="&amp;'Daily Pork Products Stocks'!A936+1.25,TransfersEntries!$D:$D,"3535")</f>
        <v>0</v>
      </c>
      <c r="O936" s="44">
        <f>SUMIFS(TransfersEntries!$F:$F,TransfersEntries!$B:$B,INDEX(ItemTable!$A:$A,MATCH('Daily Pork Products Stocks'!B936,ItemTable!$B:$B,0)),TransfersEntries!$L:$L,"&gt;="&amp;'Daily Pork Products Stocks'!A936+0.25,TransfersEntries!$L:$L,"&lt;="&amp;'Daily Pork Products Stocks'!A936+1.25,TransfersEntries!$D:$D,"3600")</f>
        <v>0</v>
      </c>
      <c r="P936" s="44">
        <f>D936+F936+G936-SUM(H936:O936)</f>
        <v>0</v>
      </c>
      <c r="Q936" s="44">
        <f>E936+F936+G936-SUM(H936:O936)</f>
        <v>0</v>
      </c>
      <c r="R936" s="148"/>
      <c r="S936" s="148"/>
      <c r="T936" s="44">
        <f>R936+S936</f>
        <v>0</v>
      </c>
      <c r="U936" s="44">
        <f>T936-P936</f>
        <v>0</v>
      </c>
      <c r="V936" s="44">
        <f>T936-Q936</f>
        <v>0</v>
      </c>
      <c r="W936" s="51" t="str">
        <f>IF(SUM(ABS(D936),ABS(E936),ABS(F936),ABS(G936),ABS(H936),ABS(I936),ABS(J936),ABS(K936),ABS(L936),ABS(M936),ABS(N936),ABS(O936),ABS(P936),ABS(Q936),ABS(R936),ABS(S936),ABS(T936))=0,"Inactive","Active")</f>
        <v>Inactive</v>
      </c>
      <c r="X936" s="44"/>
    </row>
    <row r="937" spans="1:24" ht="15" hidden="1" customHeight="1" x14ac:dyDescent="0.25">
      <c r="A937" s="42" t="e">
        <v>#VALUE!</v>
      </c>
      <c r="B937" s="47" t="s">
        <v>167</v>
      </c>
      <c r="C937" s="47" t="s">
        <v>168</v>
      </c>
      <c r="D937" s="142"/>
      <c r="E937" s="44">
        <f>D937</f>
        <v>0</v>
      </c>
      <c r="F937" s="44">
        <f>SUMIFS(ProductionLines!$H:$H,ProductionLines!$C:$C,'Daily Pork Products Stocks'!$B937,ProductionLines!$K:$K,'Daily Pork Products Stocks'!$A937,ProductionLines!$E:$E,"&lt;&gt;Intake")</f>
        <v>0</v>
      </c>
      <c r="G937" s="57"/>
      <c r="H937" s="44">
        <f>SUMIFS(ProductionLines!$H:$H,ProductionLines!$C:$C,'Daily Pork Products Stocks'!$B937,ProductionLines!$K:$K,'Daily Pork Products Stocks'!$A937,ProductionLines!$E:$E,"Intake")</f>
        <v>0</v>
      </c>
      <c r="I937" s="148"/>
      <c r="J937" s="148"/>
      <c r="K937" s="148"/>
      <c r="L937" s="152"/>
      <c r="M937" s="44">
        <f>SUMIFS(TransfersEntries!$F:$F,TransfersEntries!$B:$B,$B937,TransfersEntries!$L:$L,"&gt;="&amp;'Daily Pork Products Stocks'!A937+0.25,TransfersEntries!$L:$L,"&lt;="&amp;'Daily Pork Products Stocks'!A937+1.25,TransfersEntries!$D:$D,"2055")</f>
        <v>0</v>
      </c>
      <c r="N937" s="44">
        <f>SUMIFS(TransfersEntries!$F:$F,TransfersEntries!$B:$B,INDEX(ItemTable!$A:$A,MATCH('Daily Pork Products Stocks'!B937,ItemTable!$B:$B,0)),TransfersEntries!$L:$L,"&gt;="&amp;'Daily Pork Products Stocks'!A937+0.25,TransfersEntries!$L:$L,"&lt;="&amp;'Daily Pork Products Stocks'!A937+1.25,TransfersEntries!$D:$D,"3535")</f>
        <v>0</v>
      </c>
      <c r="O937" s="44">
        <f>SUMIFS(TransfersEntries!$F:$F,TransfersEntries!$B:$B,INDEX(ItemTable!$A:$A,MATCH('Daily Pork Products Stocks'!B937,ItemTable!$B:$B,0)),TransfersEntries!$L:$L,"&gt;="&amp;'Daily Pork Products Stocks'!A937+0.25,TransfersEntries!$L:$L,"&lt;="&amp;'Daily Pork Products Stocks'!A937+1.25,TransfersEntries!$D:$D,"3600")</f>
        <v>0</v>
      </c>
      <c r="P937" s="44">
        <f>D937+F937+G937-SUM(H937:O937)</f>
        <v>0</v>
      </c>
      <c r="Q937" s="44">
        <f>E937+F937+G937-SUM(H937:O937)</f>
        <v>0</v>
      </c>
      <c r="R937" s="148"/>
      <c r="S937" s="148"/>
      <c r="T937" s="44">
        <f>R937+S937</f>
        <v>0</v>
      </c>
      <c r="U937" s="44">
        <f>T937-P937</f>
        <v>0</v>
      </c>
      <c r="V937" s="44">
        <f>T937-Q937</f>
        <v>0</v>
      </c>
      <c r="W937" s="51" t="str">
        <f>IF(SUM(ABS(D937),ABS(E937),ABS(F937),ABS(G937),ABS(H937),ABS(I937),ABS(J937),ABS(K937),ABS(L937),ABS(M937),ABS(N937),ABS(O937),ABS(P937),ABS(Q937),ABS(R937),ABS(S937),ABS(T937))=0,"Inactive","Active")</f>
        <v>Inactive</v>
      </c>
      <c r="X937" s="44"/>
    </row>
    <row r="938" spans="1:24" ht="15" hidden="1" customHeight="1" x14ac:dyDescent="0.25">
      <c r="A938" s="42" t="e">
        <v>#VALUE!</v>
      </c>
      <c r="B938" s="47" t="s">
        <v>121</v>
      </c>
      <c r="C938" s="47" t="s">
        <v>1154</v>
      </c>
      <c r="D938" s="142"/>
      <c r="E938" s="44">
        <f t="shared" ref="E938:E939" si="258">D938</f>
        <v>0</v>
      </c>
      <c r="F938" s="44">
        <f>SUMIFS(ProductionLines!$H:$H,ProductionLines!$C:$C,'Daily Pork Products Stocks'!$B938,ProductionLines!$K:$K,'Daily Pork Products Stocks'!$A938,ProductionLines!$E:$E,"&lt;&gt;Intake")</f>
        <v>0</v>
      </c>
      <c r="G938" s="57"/>
      <c r="H938" s="44">
        <f>SUMIFS(ProductionLines!$H:$H,ProductionLines!$C:$C,'Daily Pork Products Stocks'!$B938,ProductionLines!$K:$K,'Daily Pork Products Stocks'!$A938,ProductionLines!$E:$E,"Intake")</f>
        <v>0</v>
      </c>
      <c r="I938" s="148"/>
      <c r="J938" s="148"/>
      <c r="K938" s="148"/>
      <c r="L938" s="152"/>
      <c r="M938" s="44">
        <f>SUMIFS(TransfersEntries!$F:$F,TransfersEntries!$B:$B,$B938,TransfersEntries!$L:$L,"&gt;="&amp;'Daily Pork Products Stocks'!A938+0.25,TransfersEntries!$L:$L,"&lt;="&amp;'Daily Pork Products Stocks'!A938+1.25,TransfersEntries!$D:$D,"2055")</f>
        <v>0</v>
      </c>
      <c r="N938" s="44">
        <f>SUMIFS(TransfersEntries!$F:$F,TransfersEntries!$B:$B,INDEX(ItemTable!$A:$A,MATCH('Daily Pork Products Stocks'!B938,ItemTable!$B:$B,0)),TransfersEntries!$L:$L,"&gt;="&amp;'Daily Pork Products Stocks'!A938+0.25,TransfersEntries!$L:$L,"&lt;="&amp;'Daily Pork Products Stocks'!A938+1.25,TransfersEntries!$D:$D,"3535")</f>
        <v>0</v>
      </c>
      <c r="O938" s="44">
        <f>SUMIFS(TransfersEntries!$F:$F,TransfersEntries!$B:$B,INDEX(ItemTable!$A:$A,MATCH('Daily Pork Products Stocks'!B938,ItemTable!$B:$B,0)),TransfersEntries!$L:$L,"&gt;="&amp;'Daily Pork Products Stocks'!A938+0.25,TransfersEntries!$L:$L,"&lt;="&amp;'Daily Pork Products Stocks'!A938+1.25,TransfersEntries!$D:$D,"3600")</f>
        <v>0</v>
      </c>
      <c r="P938" s="44">
        <f t="shared" ref="P938:P939" si="259">D938+F938+G938-SUM(H938:O938)</f>
        <v>0</v>
      </c>
      <c r="Q938" s="44">
        <f t="shared" ref="Q938:Q939" si="260">E938+F938+G938-SUM(H938:O938)</f>
        <v>0</v>
      </c>
      <c r="R938" s="148"/>
      <c r="S938" s="148"/>
      <c r="T938" s="44">
        <f t="shared" ref="T938:T939" si="261">R938+S938</f>
        <v>0</v>
      </c>
      <c r="U938" s="44">
        <f t="shared" ref="U938:U939" si="262">T938-P938</f>
        <v>0</v>
      </c>
      <c r="V938" s="44">
        <f t="shared" ref="V938:V939" si="263">T938-Q938</f>
        <v>0</v>
      </c>
      <c r="W938" s="51" t="str">
        <f t="shared" ref="W938:W939" si="264">IF(SUM(ABS(D938),ABS(E938),ABS(F938),ABS(G938),ABS(H938),ABS(I938),ABS(J938),ABS(K938),ABS(L938),ABS(M938),ABS(N938),ABS(O938),ABS(P938),ABS(Q938),ABS(R938),ABS(S938),ABS(T938))=0,"Inactive","Active")</f>
        <v>Inactive</v>
      </c>
      <c r="X938" s="44"/>
    </row>
    <row r="939" spans="1:24" ht="15" hidden="1" customHeight="1" x14ac:dyDescent="0.25">
      <c r="A939" s="42" t="e">
        <v>#VALUE!</v>
      </c>
      <c r="B939" s="47" t="s">
        <v>124</v>
      </c>
      <c r="C939" s="47" t="s">
        <v>1160</v>
      </c>
      <c r="D939" s="142"/>
      <c r="E939" s="44">
        <f t="shared" si="258"/>
        <v>0</v>
      </c>
      <c r="F939" s="44">
        <f>SUMIFS(ProductionLines!$H:$H,ProductionLines!$C:$C,'Daily Pork Products Stocks'!$B939,ProductionLines!$K:$K,'Daily Pork Products Stocks'!$A939,ProductionLines!$E:$E,"&lt;&gt;Intake")</f>
        <v>0</v>
      </c>
      <c r="G939" s="57"/>
      <c r="H939" s="44">
        <f>SUMIFS(ProductionLines!$H:$H,ProductionLines!$C:$C,'Daily Pork Products Stocks'!$B939,ProductionLines!$K:$K,'Daily Pork Products Stocks'!$A939,ProductionLines!$E:$E,"Intake")</f>
        <v>0</v>
      </c>
      <c r="I939" s="148"/>
      <c r="J939" s="148"/>
      <c r="K939" s="148"/>
      <c r="L939" s="152"/>
      <c r="M939" s="44">
        <f>SUMIFS(TransfersEntries!$F:$F,TransfersEntries!$B:$B,$B939,TransfersEntries!$L:$L,"&gt;="&amp;'Daily Pork Products Stocks'!A939+0.25,TransfersEntries!$L:$L,"&lt;="&amp;'Daily Pork Products Stocks'!A939+1.25,TransfersEntries!$D:$D,"2055")</f>
        <v>0</v>
      </c>
      <c r="N939" s="44">
        <f>SUMIFS(TransfersEntries!$F:$F,TransfersEntries!$B:$B,INDEX(ItemTable!$A:$A,MATCH('Daily Pork Products Stocks'!B939,ItemTable!$B:$B,0)),TransfersEntries!$L:$L,"&gt;="&amp;'Daily Pork Products Stocks'!A939+0.25,TransfersEntries!$L:$L,"&lt;="&amp;'Daily Pork Products Stocks'!A939+1.25,TransfersEntries!$D:$D,"3535")</f>
        <v>0</v>
      </c>
      <c r="O939" s="44">
        <f>SUMIFS(TransfersEntries!$F:$F,TransfersEntries!$B:$B,INDEX(ItemTable!$A:$A,MATCH('Daily Pork Products Stocks'!B939,ItemTable!$B:$B,0)),TransfersEntries!$L:$L,"&gt;="&amp;'Daily Pork Products Stocks'!A939+0.25,TransfersEntries!$L:$L,"&lt;="&amp;'Daily Pork Products Stocks'!A939+1.25,TransfersEntries!$D:$D,"3600")</f>
        <v>0</v>
      </c>
      <c r="P939" s="44">
        <f t="shared" si="259"/>
        <v>0</v>
      </c>
      <c r="Q939" s="44">
        <f t="shared" si="260"/>
        <v>0</v>
      </c>
      <c r="R939" s="148"/>
      <c r="S939" s="148"/>
      <c r="T939" s="44">
        <f t="shared" si="261"/>
        <v>0</v>
      </c>
      <c r="U939" s="44">
        <f t="shared" si="262"/>
        <v>0</v>
      </c>
      <c r="V939" s="44">
        <f t="shared" si="263"/>
        <v>0</v>
      </c>
      <c r="W939" s="51" t="str">
        <f t="shared" si="264"/>
        <v>Inactive</v>
      </c>
      <c r="X939" s="44"/>
    </row>
    <row r="940" spans="1:24" ht="15" hidden="1" customHeight="1" x14ac:dyDescent="0.25">
      <c r="A940" s="42" t="e">
        <v>#VALUE!</v>
      </c>
      <c r="B940" s="47" t="s">
        <v>127</v>
      </c>
      <c r="C940" s="47" t="s">
        <v>128</v>
      </c>
      <c r="D940" s="142"/>
      <c r="E940" s="44">
        <f>D940</f>
        <v>0</v>
      </c>
      <c r="F940" s="44">
        <f>SUMIFS(ProductionLines!$H:$H,ProductionLines!$C:$C,'Daily Pork Products Stocks'!$B940,ProductionLines!$K:$K,'Daily Pork Products Stocks'!$A940,ProductionLines!$E:$E,"&lt;&gt;Intake")</f>
        <v>0</v>
      </c>
      <c r="G940" s="57"/>
      <c r="H940" s="44">
        <f>SUMIFS(ProductionLines!$H:$H,ProductionLines!$C:$C,'Daily Pork Products Stocks'!$B940,ProductionLines!$K:$K,'Daily Pork Products Stocks'!$A940,ProductionLines!$E:$E,"Intake")</f>
        <v>0</v>
      </c>
      <c r="I940" s="148"/>
      <c r="J940" s="148"/>
      <c r="K940" s="148"/>
      <c r="L940" s="152"/>
      <c r="M940" s="44">
        <f>SUMIFS(TransfersEntries!$F:$F,TransfersEntries!$B:$B,$B940,TransfersEntries!$L:$L,"&gt;="&amp;'Daily Pork Products Stocks'!A940+0.25,TransfersEntries!$L:$L,"&lt;="&amp;'Daily Pork Products Stocks'!A940+1.25,TransfersEntries!$D:$D,"2055")</f>
        <v>0</v>
      </c>
      <c r="N940" s="44">
        <f>SUMIFS(TransfersEntries!$F:$F,TransfersEntries!$B:$B,INDEX(ItemTable!$A:$A,MATCH('Daily Pork Products Stocks'!B940,ItemTable!$B:$B,0)),TransfersEntries!$L:$L,"&gt;="&amp;'Daily Pork Products Stocks'!A940+0.25,TransfersEntries!$L:$L,"&lt;="&amp;'Daily Pork Products Stocks'!A940+1.25,TransfersEntries!$D:$D,"3535")</f>
        <v>0</v>
      </c>
      <c r="O940" s="44">
        <f>SUMIFS(TransfersEntries!$F:$F,TransfersEntries!$B:$B,INDEX(ItemTable!$A:$A,MATCH('Daily Pork Products Stocks'!B940,ItemTable!$B:$B,0)),TransfersEntries!$L:$L,"&gt;="&amp;'Daily Pork Products Stocks'!A940+0.25,TransfersEntries!$L:$L,"&lt;="&amp;'Daily Pork Products Stocks'!A940+1.25,TransfersEntries!$D:$D,"3600")</f>
        <v>0</v>
      </c>
      <c r="P940" s="44">
        <f>D940+F940+G940-SUM(H940:O940)</f>
        <v>0</v>
      </c>
      <c r="Q940" s="44">
        <f>E940+F940+G940-SUM(H940:O940)</f>
        <v>0</v>
      </c>
      <c r="R940" s="148"/>
      <c r="S940" s="148"/>
      <c r="T940" s="44">
        <f>R940+S940</f>
        <v>0</v>
      </c>
      <c r="U940" s="44">
        <f>T940-P940</f>
        <v>0</v>
      </c>
      <c r="V940" s="44">
        <f>T940-Q940</f>
        <v>0</v>
      </c>
      <c r="W940" s="51" t="str">
        <f>IF(SUM(ABS(D940),ABS(E940),ABS(F940),ABS(G940),ABS(H940),ABS(I940),ABS(J940),ABS(K940),ABS(L940),ABS(M940),ABS(N940),ABS(O940),ABS(P940),ABS(Q940),ABS(R940),ABS(S940),ABS(T940))=0,"Inactive","Active")</f>
        <v>Inactive</v>
      </c>
      <c r="X940" s="44"/>
    </row>
    <row r="941" spans="1:24" ht="15" hidden="1" customHeight="1" x14ac:dyDescent="0.25">
      <c r="A941" s="42" t="e">
        <v>#VALUE!</v>
      </c>
      <c r="B941" s="45" t="s">
        <v>154</v>
      </c>
      <c r="C941" s="45" t="s">
        <v>155</v>
      </c>
      <c r="D941" s="142"/>
      <c r="E941" s="44">
        <f t="shared" ref="E941:E946" si="265">D941</f>
        <v>0</v>
      </c>
      <c r="F941" s="44">
        <f>SUMIFS(ProductionLines!$H:$H,ProductionLines!$C:$C,'Daily Pork Products Stocks'!$B941,ProductionLines!$K:$K,'Daily Pork Products Stocks'!$A941,ProductionLines!$E:$E,"&lt;&gt;Intake")</f>
        <v>0</v>
      </c>
      <c r="G941" s="57"/>
      <c r="H941" s="44">
        <f>SUMIFS(ProductionLines!$H:$H,ProductionLines!$C:$C,'Daily Pork Products Stocks'!$B941,ProductionLines!$K:$K,'Daily Pork Products Stocks'!$A941,ProductionLines!$E:$E,"Intake")</f>
        <v>0</v>
      </c>
      <c r="I941" s="148"/>
      <c r="J941" s="148"/>
      <c r="K941" s="148"/>
      <c r="L941" s="152"/>
      <c r="M941" s="44">
        <f>SUMIFS(TransfersEntries!$F:$F,TransfersEntries!$B:$B,$B941,TransfersEntries!$L:$L,"&gt;="&amp;'Daily Pork Products Stocks'!A941+0.25,TransfersEntries!$L:$L,"&lt;="&amp;'Daily Pork Products Stocks'!A941+1.25,TransfersEntries!$D:$D,"2055")</f>
        <v>0</v>
      </c>
      <c r="N941" s="44">
        <f>SUMIFS(TransfersEntries!$F:$F,TransfersEntries!$B:$B,INDEX(ItemTable!$A:$A,MATCH('Daily Pork Products Stocks'!B941,ItemTable!$B:$B,0)),TransfersEntries!$L:$L,"&gt;="&amp;'Daily Pork Products Stocks'!A941+0.25,TransfersEntries!$L:$L,"&lt;="&amp;'Daily Pork Products Stocks'!A941+1.25,TransfersEntries!$D:$D,"3535")</f>
        <v>0</v>
      </c>
      <c r="O941" s="44">
        <f>SUMIFS(TransfersEntries!$F:$F,TransfersEntries!$B:$B,INDEX(ItemTable!$A:$A,MATCH('Daily Pork Products Stocks'!B941,ItemTable!$B:$B,0)),TransfersEntries!$L:$L,"&gt;="&amp;'Daily Pork Products Stocks'!A941+0.25,TransfersEntries!$L:$L,"&lt;="&amp;'Daily Pork Products Stocks'!A941+1.25,TransfersEntries!$D:$D,"3600")</f>
        <v>0</v>
      </c>
      <c r="P941" s="44">
        <f t="shared" ref="P941:P946" si="266">D941+F941+G941-SUM(H941:O941)</f>
        <v>0</v>
      </c>
      <c r="Q941" s="44">
        <f t="shared" ref="Q941:Q946" si="267">E941+F941+G941-SUM(H941:O941)</f>
        <v>0</v>
      </c>
      <c r="R941" s="148"/>
      <c r="S941" s="148"/>
      <c r="T941" s="44">
        <f t="shared" ref="T941:T946" si="268">R941+S941</f>
        <v>0</v>
      </c>
      <c r="U941" s="44">
        <f t="shared" ref="U941:U946" si="269">T941-P941</f>
        <v>0</v>
      </c>
      <c r="V941" s="44">
        <f t="shared" ref="V941:V946" si="270">T941-Q941</f>
        <v>0</v>
      </c>
      <c r="W941" s="51" t="str">
        <f t="shared" ref="W941:W947" si="271">IF(SUM(ABS(D941),ABS(E941),ABS(F941),ABS(G941),ABS(H941),ABS(I941),ABS(J941),ABS(K941),ABS(L941),ABS(M941),ABS(N941),ABS(O941),ABS(P941),ABS(Q941),ABS(R941),ABS(S941),ABS(T941))=0,"Inactive","Active")</f>
        <v>Inactive</v>
      </c>
      <c r="X941" s="44"/>
    </row>
    <row r="942" spans="1:24" ht="15" hidden="1" customHeight="1" x14ac:dyDescent="0.25">
      <c r="A942" s="42" t="e">
        <v>#VALUE!</v>
      </c>
      <c r="B942" s="47" t="s">
        <v>156</v>
      </c>
      <c r="C942" s="47" t="s">
        <v>157</v>
      </c>
      <c r="D942" s="142"/>
      <c r="E942" s="44">
        <f t="shared" si="265"/>
        <v>0</v>
      </c>
      <c r="F942" s="44">
        <f>SUMIFS(ProductionLines!$H:$H,ProductionLines!$C:$C,'Daily Pork Products Stocks'!$B942,ProductionLines!$K:$K,'Daily Pork Products Stocks'!$A942,ProductionLines!$E:$E,"&lt;&gt;Intake")</f>
        <v>0</v>
      </c>
      <c r="G942" s="57"/>
      <c r="H942" s="44">
        <f>SUMIFS(ProductionLines!$H:$H,ProductionLines!$C:$C,'Daily Pork Products Stocks'!$B942,ProductionLines!$K:$K,'Daily Pork Products Stocks'!$A942,ProductionLines!$E:$E,"Intake")</f>
        <v>0</v>
      </c>
      <c r="I942" s="148"/>
      <c r="J942" s="148"/>
      <c r="K942" s="148"/>
      <c r="L942" s="152"/>
      <c r="M942" s="44">
        <f>SUMIFS(TransfersEntries!$F:$F,TransfersEntries!$B:$B,$B942,TransfersEntries!$L:$L,"&gt;="&amp;'Daily Pork Products Stocks'!A942+0.25,TransfersEntries!$L:$L,"&lt;="&amp;'Daily Pork Products Stocks'!A942+1.25,TransfersEntries!$D:$D,"2055")</f>
        <v>0</v>
      </c>
      <c r="N942" s="44">
        <f>SUMIFS(TransfersEntries!$F:$F,TransfersEntries!$B:$B,INDEX(ItemTable!$A:$A,MATCH('Daily Pork Products Stocks'!B942,ItemTable!$B:$B,0)),TransfersEntries!$L:$L,"&gt;="&amp;'Daily Pork Products Stocks'!A942+0.25,TransfersEntries!$L:$L,"&lt;="&amp;'Daily Pork Products Stocks'!A942+1.25,TransfersEntries!$D:$D,"3535")</f>
        <v>0</v>
      </c>
      <c r="O942" s="44">
        <f>SUMIFS(TransfersEntries!$F:$F,TransfersEntries!$B:$B,INDEX(ItemTable!$A:$A,MATCH('Daily Pork Products Stocks'!B942,ItemTable!$B:$B,0)),TransfersEntries!$L:$L,"&gt;="&amp;'Daily Pork Products Stocks'!A942+0.25,TransfersEntries!$L:$L,"&lt;="&amp;'Daily Pork Products Stocks'!A942+1.25,TransfersEntries!$D:$D,"3600")</f>
        <v>0</v>
      </c>
      <c r="P942" s="44">
        <f t="shared" si="266"/>
        <v>0</v>
      </c>
      <c r="Q942" s="44">
        <f t="shared" si="267"/>
        <v>0</v>
      </c>
      <c r="R942" s="148"/>
      <c r="S942" s="148"/>
      <c r="T942" s="44">
        <f t="shared" si="268"/>
        <v>0</v>
      </c>
      <c r="U942" s="44">
        <f t="shared" si="269"/>
        <v>0</v>
      </c>
      <c r="V942" s="44">
        <f t="shared" si="270"/>
        <v>0</v>
      </c>
      <c r="W942" s="51" t="str">
        <f t="shared" si="271"/>
        <v>Inactive</v>
      </c>
      <c r="X942" s="44"/>
    </row>
    <row r="943" spans="1:24" ht="15" hidden="1" customHeight="1" x14ac:dyDescent="0.25">
      <c r="A943" s="42" t="e">
        <v>#VALUE!</v>
      </c>
      <c r="B943" s="47" t="s">
        <v>1386</v>
      </c>
      <c r="C943" s="47" t="s">
        <v>1387</v>
      </c>
      <c r="D943" s="142"/>
      <c r="E943" s="44">
        <f t="shared" si="265"/>
        <v>0</v>
      </c>
      <c r="F943" s="44">
        <f>SUMIFS(ProductionLines!$H:$H,ProductionLines!$C:$C,'Daily Pork Products Stocks'!$B943,ProductionLines!$K:$K,'Daily Pork Products Stocks'!$A943,ProductionLines!$E:$E,"&lt;&gt;Intake")</f>
        <v>0</v>
      </c>
      <c r="G943" s="57"/>
      <c r="H943" s="44">
        <f>SUMIFS(ProductionLines!$H:$H,ProductionLines!$C:$C,'Daily Pork Products Stocks'!$B943,ProductionLines!$K:$K,'Daily Pork Products Stocks'!$A943,ProductionLines!$E:$E,"Intake")</f>
        <v>0</v>
      </c>
      <c r="I943" s="148"/>
      <c r="J943" s="148"/>
      <c r="K943" s="148"/>
      <c r="L943" s="152"/>
      <c r="M943" s="44">
        <f>SUMIFS(TransfersEntries!$F:$F,TransfersEntries!$B:$B,$B943,TransfersEntries!$L:$L,"&gt;="&amp;'Daily Pork Products Stocks'!A943+0.25,TransfersEntries!$L:$L,"&lt;="&amp;'Daily Pork Products Stocks'!A943+1.25,TransfersEntries!$D:$D,"2055")</f>
        <v>0</v>
      </c>
      <c r="N943" s="44">
        <f>SUMIFS(TransfersEntries!$F:$F,TransfersEntries!$B:$B,INDEX(ItemTable!$A:$A,MATCH('Daily Pork Products Stocks'!B943,ItemTable!$B:$B,0)),TransfersEntries!$L:$L,"&gt;="&amp;'Daily Pork Products Stocks'!A943+0.25,TransfersEntries!$L:$L,"&lt;="&amp;'Daily Pork Products Stocks'!A943+1.25,TransfersEntries!$D:$D,"3535")</f>
        <v>0</v>
      </c>
      <c r="O943" s="44">
        <f>SUMIFS(TransfersEntries!$F:$F,TransfersEntries!$B:$B,INDEX(ItemTable!$A:$A,MATCH('Daily Pork Products Stocks'!B943,ItemTable!$B:$B,0)),TransfersEntries!$L:$L,"&gt;="&amp;'Daily Pork Products Stocks'!A943+0.25,TransfersEntries!$L:$L,"&lt;="&amp;'Daily Pork Products Stocks'!A943+1.25,TransfersEntries!$D:$D,"3600")</f>
        <v>0</v>
      </c>
      <c r="P943" s="44">
        <f t="shared" si="266"/>
        <v>0</v>
      </c>
      <c r="Q943" s="44">
        <f t="shared" si="267"/>
        <v>0</v>
      </c>
      <c r="R943" s="148"/>
      <c r="S943" s="148"/>
      <c r="T943" s="44">
        <f t="shared" si="268"/>
        <v>0</v>
      </c>
      <c r="U943" s="44">
        <f t="shared" si="269"/>
        <v>0</v>
      </c>
      <c r="V943" s="44">
        <f t="shared" si="270"/>
        <v>0</v>
      </c>
      <c r="W943" s="51" t="str">
        <f t="shared" si="271"/>
        <v>Inactive</v>
      </c>
      <c r="X943" s="44"/>
    </row>
    <row r="944" spans="1:24" ht="15" hidden="1" customHeight="1" x14ac:dyDescent="0.25">
      <c r="A944" s="42" t="e">
        <v>#VALUE!</v>
      </c>
      <c r="B944" s="45" t="s">
        <v>1388</v>
      </c>
      <c r="C944" s="45" t="s">
        <v>1389</v>
      </c>
      <c r="D944" s="142"/>
      <c r="E944" s="44">
        <f t="shared" si="265"/>
        <v>0</v>
      </c>
      <c r="F944" s="44">
        <f>SUMIFS(ProductionLines!$H:$H,ProductionLines!$C:$C,'Daily Pork Products Stocks'!$B944,ProductionLines!$K:$K,'Daily Pork Products Stocks'!$A944,ProductionLines!$E:$E,"&lt;&gt;Intake")</f>
        <v>0</v>
      </c>
      <c r="G944" s="57"/>
      <c r="H944" s="44">
        <f>SUMIFS(ProductionLines!$H:$H,ProductionLines!$C:$C,'Daily Pork Products Stocks'!$B944,ProductionLines!$K:$K,'Daily Pork Products Stocks'!$A944,ProductionLines!$E:$E,"Intake")</f>
        <v>0</v>
      </c>
      <c r="I944" s="148"/>
      <c r="J944" s="148"/>
      <c r="K944" s="148"/>
      <c r="L944" s="152"/>
      <c r="M944" s="44">
        <f>SUMIFS(TransfersEntries!$F:$F,TransfersEntries!$B:$B,$B944,TransfersEntries!$L:$L,"&gt;="&amp;'Daily Pork Products Stocks'!A944+0.25,TransfersEntries!$L:$L,"&lt;="&amp;'Daily Pork Products Stocks'!A944+1.25,TransfersEntries!$D:$D,"2055")</f>
        <v>0</v>
      </c>
      <c r="N944" s="44">
        <f>SUMIFS(TransfersEntries!$F:$F,TransfersEntries!$B:$B,INDEX(ItemTable!$A:$A,MATCH('Daily Pork Products Stocks'!B944,ItemTable!$B:$B,0)),TransfersEntries!$L:$L,"&gt;="&amp;'Daily Pork Products Stocks'!A944+0.25,TransfersEntries!$L:$L,"&lt;="&amp;'Daily Pork Products Stocks'!A944+1.25,TransfersEntries!$D:$D,"3535")</f>
        <v>0</v>
      </c>
      <c r="O944" s="44">
        <f>SUMIFS(TransfersEntries!$F:$F,TransfersEntries!$B:$B,INDEX(ItemTable!$A:$A,MATCH('Daily Pork Products Stocks'!B944,ItemTable!$B:$B,0)),TransfersEntries!$L:$L,"&gt;="&amp;'Daily Pork Products Stocks'!A944+0.25,TransfersEntries!$L:$L,"&lt;="&amp;'Daily Pork Products Stocks'!A944+1.25,TransfersEntries!$D:$D,"3600")</f>
        <v>0</v>
      </c>
      <c r="P944" s="44">
        <f t="shared" si="266"/>
        <v>0</v>
      </c>
      <c r="Q944" s="44">
        <f t="shared" si="267"/>
        <v>0</v>
      </c>
      <c r="R944" s="148"/>
      <c r="S944" s="148"/>
      <c r="T944" s="44">
        <f t="shared" si="268"/>
        <v>0</v>
      </c>
      <c r="U944" s="44">
        <f t="shared" si="269"/>
        <v>0</v>
      </c>
      <c r="V944" s="44">
        <f t="shared" si="270"/>
        <v>0</v>
      </c>
      <c r="W944" s="51" t="str">
        <f t="shared" si="271"/>
        <v>Inactive</v>
      </c>
      <c r="X944" s="44"/>
    </row>
    <row r="945" spans="1:24" ht="15" hidden="1" customHeight="1" x14ac:dyDescent="0.25">
      <c r="A945" s="42" t="e">
        <v>#VALUE!</v>
      </c>
      <c r="B945" s="47" t="s">
        <v>1390</v>
      </c>
      <c r="C945" s="47" t="s">
        <v>1391</v>
      </c>
      <c r="D945" s="142"/>
      <c r="E945" s="44">
        <f t="shared" si="265"/>
        <v>0</v>
      </c>
      <c r="F945" s="44">
        <f>SUMIFS(ProductionLines!$H:$H,ProductionLines!$C:$C,'Daily Pork Products Stocks'!$B945,ProductionLines!$K:$K,'Daily Pork Products Stocks'!$A945,ProductionLines!$E:$E,"&lt;&gt;Intake")</f>
        <v>0</v>
      </c>
      <c r="G945" s="57"/>
      <c r="H945" s="44">
        <f>SUMIFS(ProductionLines!$H:$H,ProductionLines!$C:$C,'Daily Pork Products Stocks'!$B945,ProductionLines!$K:$K,'Daily Pork Products Stocks'!$A945,ProductionLines!$E:$E,"Intake")</f>
        <v>0</v>
      </c>
      <c r="I945" s="148"/>
      <c r="J945" s="148"/>
      <c r="K945" s="148"/>
      <c r="L945" s="152"/>
      <c r="M945" s="44">
        <f>SUMIFS(TransfersEntries!$F:$F,TransfersEntries!$B:$B,$B945,TransfersEntries!$L:$L,"&gt;="&amp;'Daily Pork Products Stocks'!A945+0.25,TransfersEntries!$L:$L,"&lt;="&amp;'Daily Pork Products Stocks'!A945+1.25,TransfersEntries!$D:$D,"2055")</f>
        <v>0</v>
      </c>
      <c r="N945" s="44">
        <f>SUMIFS(TransfersEntries!$F:$F,TransfersEntries!$B:$B,INDEX(ItemTable!$A:$A,MATCH('Daily Pork Products Stocks'!B945,ItemTable!$B:$B,0)),TransfersEntries!$L:$L,"&gt;="&amp;'Daily Pork Products Stocks'!A945+0.25,TransfersEntries!$L:$L,"&lt;="&amp;'Daily Pork Products Stocks'!A945+1.25,TransfersEntries!$D:$D,"3535")</f>
        <v>0</v>
      </c>
      <c r="O945" s="44">
        <f>SUMIFS(TransfersEntries!$F:$F,TransfersEntries!$B:$B,INDEX(ItemTable!$A:$A,MATCH('Daily Pork Products Stocks'!B945,ItemTable!$B:$B,0)),TransfersEntries!$L:$L,"&gt;="&amp;'Daily Pork Products Stocks'!A945+0.25,TransfersEntries!$L:$L,"&lt;="&amp;'Daily Pork Products Stocks'!A945+1.25,TransfersEntries!$D:$D,"3600")</f>
        <v>0</v>
      </c>
      <c r="P945" s="44">
        <f t="shared" si="266"/>
        <v>0</v>
      </c>
      <c r="Q945" s="44">
        <f t="shared" si="267"/>
        <v>0</v>
      </c>
      <c r="R945" s="148"/>
      <c r="S945" s="148"/>
      <c r="T945" s="44">
        <f t="shared" si="268"/>
        <v>0</v>
      </c>
      <c r="U945" s="44">
        <f t="shared" si="269"/>
        <v>0</v>
      </c>
      <c r="V945" s="44">
        <f t="shared" si="270"/>
        <v>0</v>
      </c>
      <c r="W945" s="51" t="str">
        <f t="shared" si="271"/>
        <v>Inactive</v>
      </c>
      <c r="X945" s="44"/>
    </row>
    <row r="946" spans="1:24" ht="15" hidden="1" customHeight="1" x14ac:dyDescent="0.25">
      <c r="A946" s="42" t="e">
        <v>#VALUE!</v>
      </c>
      <c r="B946" s="47" t="s">
        <v>177</v>
      </c>
      <c r="C946" s="47" t="s">
        <v>178</v>
      </c>
      <c r="D946" s="142"/>
      <c r="E946" s="44">
        <f t="shared" si="265"/>
        <v>0</v>
      </c>
      <c r="F946" s="44">
        <f>SUMIFS(ProductionLines!$H:$H,ProductionLines!$C:$C,'Daily Pork Products Stocks'!$B946,ProductionLines!$K:$K,'Daily Pork Products Stocks'!$A946,ProductionLines!$E:$E,"&lt;&gt;Intake")</f>
        <v>0</v>
      </c>
      <c r="G946" s="57"/>
      <c r="H946" s="44">
        <f>SUMIFS(ProductionLines!$H:$H,ProductionLines!$C:$C,'Daily Pork Products Stocks'!$B946,ProductionLines!$K:$K,'Daily Pork Products Stocks'!$A946,ProductionLines!$E:$E,"Intake")</f>
        <v>0</v>
      </c>
      <c r="I946" s="148"/>
      <c r="J946" s="148"/>
      <c r="K946" s="148"/>
      <c r="L946" s="152"/>
      <c r="M946" s="44">
        <f>SUMIFS(TransfersEntries!$F:$F,TransfersEntries!$B:$B,$B946,TransfersEntries!$L:$L,"&gt;="&amp;'Daily Pork Products Stocks'!A946+0.25,TransfersEntries!$L:$L,"&lt;="&amp;'Daily Pork Products Stocks'!A946+1.25,TransfersEntries!$D:$D,"2055")</f>
        <v>0</v>
      </c>
      <c r="N946" s="44">
        <f>SUMIFS(TransfersEntries!$F:$F,TransfersEntries!$B:$B,INDEX(ItemTable!$A:$A,MATCH('Daily Pork Products Stocks'!B946,ItemTable!$B:$B,0)),TransfersEntries!$L:$L,"&gt;="&amp;'Daily Pork Products Stocks'!A946+0.25,TransfersEntries!$L:$L,"&lt;="&amp;'Daily Pork Products Stocks'!A946+1.25,TransfersEntries!$D:$D,"3535")</f>
        <v>0</v>
      </c>
      <c r="O946" s="44">
        <f>SUMIFS(TransfersEntries!$F:$F,TransfersEntries!$B:$B,INDEX(ItemTable!$A:$A,MATCH('Daily Pork Products Stocks'!B946,ItemTable!$B:$B,0)),TransfersEntries!$L:$L,"&gt;="&amp;'Daily Pork Products Stocks'!A946+0.25,TransfersEntries!$L:$L,"&lt;="&amp;'Daily Pork Products Stocks'!A946+1.25,TransfersEntries!$D:$D,"3600")</f>
        <v>0</v>
      </c>
      <c r="P946" s="44">
        <f t="shared" si="266"/>
        <v>0</v>
      </c>
      <c r="Q946" s="44">
        <f t="shared" si="267"/>
        <v>0</v>
      </c>
      <c r="R946" s="148"/>
      <c r="S946" s="148"/>
      <c r="T946" s="44">
        <f t="shared" si="268"/>
        <v>0</v>
      </c>
      <c r="U946" s="44">
        <f t="shared" si="269"/>
        <v>0</v>
      </c>
      <c r="V946" s="44">
        <f t="shared" si="270"/>
        <v>0</v>
      </c>
      <c r="W946" s="51" t="str">
        <f t="shared" si="271"/>
        <v>Inactive</v>
      </c>
      <c r="X946" s="44"/>
    </row>
    <row r="947" spans="1:24" ht="15" hidden="1" customHeight="1" x14ac:dyDescent="0.25">
      <c r="A947" s="42" t="e">
        <v>#VALUE!</v>
      </c>
      <c r="B947" s="47" t="s">
        <v>165</v>
      </c>
      <c r="C947" s="47" t="s">
        <v>166</v>
      </c>
      <c r="D947" s="142"/>
      <c r="E947" s="44">
        <f>D947</f>
        <v>0</v>
      </c>
      <c r="F947" s="44">
        <f>SUMIFS(ProductionLines!$H:$H,ProductionLines!$C:$C,'Daily Pork Products Stocks'!$B947,ProductionLines!$K:$K,'Daily Pork Products Stocks'!$A947,ProductionLines!$E:$E,"&lt;&gt;Intake")</f>
        <v>0</v>
      </c>
      <c r="G947" s="57"/>
      <c r="H947" s="44">
        <f>SUMIFS(ProductionLines!$H:$H,ProductionLines!$C:$C,'Daily Pork Products Stocks'!$B947,ProductionLines!$K:$K,'Daily Pork Products Stocks'!$A947,ProductionLines!$E:$E,"Intake")</f>
        <v>0</v>
      </c>
      <c r="I947" s="148"/>
      <c r="J947" s="148"/>
      <c r="K947" s="148"/>
      <c r="L947" s="152"/>
      <c r="M947" s="44">
        <f>SUMIFS(TransfersEntries!$F:$F,TransfersEntries!$B:$B,$B947,TransfersEntries!$L:$L,"&gt;="&amp;'Daily Pork Products Stocks'!A947+0.25,TransfersEntries!$L:$L,"&lt;="&amp;'Daily Pork Products Stocks'!A947+1.25,TransfersEntries!$D:$D,"2055")</f>
        <v>0</v>
      </c>
      <c r="N947" s="44">
        <f>SUMIFS(TransfersEntries!$F:$F,TransfersEntries!$B:$B,INDEX(ItemTable!$A:$A,MATCH('Daily Pork Products Stocks'!B947,ItemTable!$B:$B,0)),TransfersEntries!$L:$L,"&gt;="&amp;'Daily Pork Products Stocks'!A947+0.25,TransfersEntries!$L:$L,"&lt;="&amp;'Daily Pork Products Stocks'!A947+1.25,TransfersEntries!$D:$D,"3535")</f>
        <v>0</v>
      </c>
      <c r="O947" s="44">
        <f>SUMIFS(TransfersEntries!$F:$F,TransfersEntries!$B:$B,INDEX(ItemTable!$A:$A,MATCH('Daily Pork Products Stocks'!B947,ItemTable!$B:$B,0)),TransfersEntries!$L:$L,"&gt;="&amp;'Daily Pork Products Stocks'!A947+0.25,TransfersEntries!$L:$L,"&lt;="&amp;'Daily Pork Products Stocks'!A947+1.25,TransfersEntries!$D:$D,"3600")</f>
        <v>0</v>
      </c>
      <c r="P947" s="44">
        <f>D947+F947+G947-SUM(H947:O947)</f>
        <v>0</v>
      </c>
      <c r="Q947" s="44">
        <f>E947+F947+G947-SUM(H947:O947)</f>
        <v>0</v>
      </c>
      <c r="R947" s="148"/>
      <c r="S947" s="148"/>
      <c r="T947" s="44">
        <f>R947+S947</f>
        <v>0</v>
      </c>
      <c r="U947" s="44">
        <f>T947-P947</f>
        <v>0</v>
      </c>
      <c r="V947" s="44">
        <f>T947-Q947</f>
        <v>0</v>
      </c>
      <c r="W947" s="51" t="str">
        <f t="shared" si="271"/>
        <v>Inactive</v>
      </c>
      <c r="X947" s="44"/>
    </row>
    <row r="948" spans="1:24" ht="15" hidden="1" customHeight="1" x14ac:dyDescent="0.25">
      <c r="A948" s="42" t="e">
        <v>#VALUE!</v>
      </c>
      <c r="B948" s="45" t="s">
        <v>1435</v>
      </c>
      <c r="C948" s="45" t="s">
        <v>1436</v>
      </c>
      <c r="D948" s="142"/>
      <c r="E948" s="44">
        <f>D948</f>
        <v>0</v>
      </c>
      <c r="F948" s="44">
        <f>SUMIFS(ProductionLines!$H:$H,ProductionLines!$C:$C,'Daily Pork Products Stocks'!$B948,ProductionLines!$K:$K,'Daily Pork Products Stocks'!$A948,ProductionLines!$E:$E,"&lt;&gt;Intake")</f>
        <v>0</v>
      </c>
      <c r="G948" s="57"/>
      <c r="H948" s="44">
        <f>SUMIFS(ProductionLines!$H:$H,ProductionLines!$C:$C,'Daily Pork Products Stocks'!$B948,ProductionLines!$K:$K,'Daily Pork Products Stocks'!$A948,ProductionLines!$E:$E,"Intake")</f>
        <v>0</v>
      </c>
      <c r="I948" s="148"/>
      <c r="J948" s="148"/>
      <c r="K948" s="148"/>
      <c r="L948" s="152"/>
      <c r="M948" s="44">
        <f>SUMIFS(TransfersEntries!$F:$F,TransfersEntries!$B:$B,$B948,TransfersEntries!$L:$L,"&gt;="&amp;'Daily Pork Products Stocks'!A948+0.25,TransfersEntries!$L:$L,"&lt;="&amp;'Daily Pork Products Stocks'!A948+1.25,TransfersEntries!$D:$D,"2055")</f>
        <v>0</v>
      </c>
      <c r="N948" s="44">
        <f>SUMIFS(TransfersEntries!$F:$F,TransfersEntries!$B:$B,INDEX(ItemTable!$A:$A,MATCH('Daily Pork Products Stocks'!B948,ItemTable!$B:$B,0)),TransfersEntries!$L:$L,"&gt;="&amp;'Daily Pork Products Stocks'!A948+0.25,TransfersEntries!$L:$L,"&lt;="&amp;'Daily Pork Products Stocks'!A948+1.25,TransfersEntries!$D:$D,"3535")</f>
        <v>0</v>
      </c>
      <c r="O948" s="44">
        <f>SUMIFS(TransfersEntries!$F:$F,TransfersEntries!$B:$B,INDEX(ItemTable!$A:$A,MATCH('Daily Pork Products Stocks'!B948,ItemTable!$B:$B,0)),TransfersEntries!$L:$L,"&gt;="&amp;'Daily Pork Products Stocks'!A948+0.25,TransfersEntries!$L:$L,"&lt;="&amp;'Daily Pork Products Stocks'!A948+1.25,TransfersEntries!$D:$D,"3600")</f>
        <v>0</v>
      </c>
      <c r="P948" s="44">
        <f>D948+F948+G948-SUM(H948:O948)</f>
        <v>0</v>
      </c>
      <c r="Q948" s="44">
        <f>E948+F948+G948-SUM(H948:O948)</f>
        <v>0</v>
      </c>
      <c r="R948" s="148"/>
      <c r="S948" s="148"/>
      <c r="T948" s="44">
        <f>R948+S948</f>
        <v>0</v>
      </c>
      <c r="U948" s="44">
        <f>T948-P948</f>
        <v>0</v>
      </c>
      <c r="V948" s="44">
        <f>T948-Q948</f>
        <v>0</v>
      </c>
      <c r="W948" s="51" t="str">
        <f>IF(SUM(ABS(D948),ABS(E948),ABS(F948),ABS(G948),ABS(H948),ABS(I948),ABS(J948),ABS(K948),ABS(L948),ABS(M948),ABS(N948),ABS(O948),ABS(P948),ABS(Q948),ABS(R948),ABS(S948),ABS(T948))=0,"Inactive","Active")</f>
        <v>Inactive</v>
      </c>
      <c r="X948" s="44"/>
    </row>
    <row r="949" spans="1:24" ht="15" hidden="1" customHeight="1" x14ac:dyDescent="0.25">
      <c r="A949" s="42" t="e">
        <v>#VALUE!</v>
      </c>
      <c r="B949" s="47" t="s">
        <v>1532</v>
      </c>
      <c r="C949" s="47" t="s">
        <v>1533</v>
      </c>
      <c r="D949" s="142"/>
      <c r="E949" s="44">
        <f>D949</f>
        <v>0</v>
      </c>
      <c r="F949" s="44">
        <f>SUMIFS(ProductionLines!$H:$H,ProductionLines!$C:$C,'Daily Pork Products Stocks'!$B949,ProductionLines!$K:$K,'Daily Pork Products Stocks'!$A949,ProductionLines!$E:$E,"&lt;&gt;Intake")</f>
        <v>0</v>
      </c>
      <c r="G949" s="57"/>
      <c r="H949" s="44">
        <f>SUMIFS(ProductionLines!$H:$H,ProductionLines!$C:$C,'Daily Pork Products Stocks'!$B949,ProductionLines!$K:$K,'Daily Pork Products Stocks'!$A949,ProductionLines!$E:$E,"Intake")</f>
        <v>0</v>
      </c>
      <c r="I949" s="148"/>
      <c r="J949" s="148"/>
      <c r="K949" s="148"/>
      <c r="L949" s="152"/>
      <c r="M949" s="44">
        <f>SUMIFS(TransfersEntries!$F:$F,TransfersEntries!$B:$B,$B949,TransfersEntries!$L:$L,"&gt;="&amp;'Daily Pork Products Stocks'!A949+0.25,TransfersEntries!$L:$L,"&lt;="&amp;'Daily Pork Products Stocks'!A949+1.25,TransfersEntries!$D:$D,"2055")</f>
        <v>0</v>
      </c>
      <c r="N949" s="44">
        <f>SUMIFS(TransfersEntries!$F:$F,TransfersEntries!$B:$B,INDEX(ItemTable!$A:$A,MATCH('Daily Pork Products Stocks'!B949,ItemTable!$B:$B,0)),TransfersEntries!$L:$L,"&gt;="&amp;'Daily Pork Products Stocks'!A949+0.25,TransfersEntries!$L:$L,"&lt;="&amp;'Daily Pork Products Stocks'!A949+1.25,TransfersEntries!$D:$D,"3535")</f>
        <v>0</v>
      </c>
      <c r="O949" s="44">
        <f>SUMIFS(TransfersEntries!$F:$F,TransfersEntries!$B:$B,INDEX(ItemTable!$A:$A,MATCH('Daily Pork Products Stocks'!B949,ItemTable!$B:$B,0)),TransfersEntries!$L:$L,"&gt;="&amp;'Daily Pork Products Stocks'!A949+0.25,TransfersEntries!$L:$L,"&lt;="&amp;'Daily Pork Products Stocks'!A949+1.25,TransfersEntries!$D:$D,"3600")</f>
        <v>0</v>
      </c>
      <c r="P949" s="44">
        <f>D949+F949+G949-SUM(H949:O949)</f>
        <v>0</v>
      </c>
      <c r="Q949" s="44">
        <f>E949+F949+G949-SUM(H949:O949)</f>
        <v>0</v>
      </c>
      <c r="R949" s="148"/>
      <c r="S949" s="148"/>
      <c r="T949" s="44">
        <f>R949+S949</f>
        <v>0</v>
      </c>
      <c r="U949" s="44">
        <f>T949-P949</f>
        <v>0</v>
      </c>
      <c r="V949" s="44">
        <f>T949-Q949</f>
        <v>0</v>
      </c>
      <c r="W949" s="51" t="str">
        <f>IF(SUM(ABS(D949),ABS(E949),ABS(F949),ABS(G949),ABS(H949),ABS(I949),ABS(J949),ABS(K949),ABS(L949),ABS(M949),ABS(N949),ABS(O949),ABS(P949),ABS(Q949),ABS(R949),ABS(S949),ABS(T949))=0,"Inactive","Active")</f>
        <v>Inactive</v>
      </c>
      <c r="X949" s="44"/>
    </row>
    <row r="950" spans="1:24" ht="15" hidden="1" customHeight="1" x14ac:dyDescent="0.25">
      <c r="A950" s="128" t="e">
        <v>#VALUE!</v>
      </c>
      <c r="B950" s="129"/>
      <c r="C950" s="130" t="s">
        <v>1396</v>
      </c>
      <c r="D950" s="141">
        <v>1E-3</v>
      </c>
      <c r="E950" s="134"/>
      <c r="F950" s="134">
        <f>SUMIFS(ProductionLines!$H:$H,ProductionLines!$C:$C,'Daily Pork Products Stocks'!$B950,ProductionLines!$K:$K,'Daily Pork Products Stocks'!$A950,ProductionLines!$E:$E,"&lt;&gt;Intake")</f>
        <v>0</v>
      </c>
      <c r="G950" s="135"/>
      <c r="H950" s="134">
        <f>SUMIFS(ProductionLines!$H:$H,ProductionLines!$C:$C,'Daily Pork Products Stocks'!$B950,ProductionLines!$K:$K,'Daily Pork Products Stocks'!$A950,ProductionLines!$E:$E,"Intake")</f>
        <v>0</v>
      </c>
      <c r="I950" s="149"/>
      <c r="J950" s="149"/>
      <c r="K950" s="149"/>
      <c r="L950" s="153"/>
      <c r="M950" s="134">
        <f>SUMIFS(TransfersEntries!$F:$F,TransfersEntries!$B:$B,$B950,TransfersEntries!$L:$L,"&gt;="&amp;'Daily Pork Products Stocks'!A950+0.25,TransfersEntries!$L:$L,"&lt;="&amp;'Daily Pork Products Stocks'!A950+1.25,TransfersEntries!$D:$D,"2055")</f>
        <v>0</v>
      </c>
      <c r="N950" s="134">
        <f>SUMIFS(TransfersEntries!$F:$F,TransfersEntries!$B:$B,INDEX(ItemTable!$A:$A,MATCH('Daily Pork Products Stocks'!B950,ItemTable!$B:$B,0)),TransfersEntries!$L:$L,"&gt;="&amp;'Daily Pork Products Stocks'!A950+0.25,TransfersEntries!$L:$L,"&lt;="&amp;'Daily Pork Products Stocks'!A950+1.25,TransfersEntries!$D:$D,"3535")</f>
        <v>0</v>
      </c>
      <c r="O950" s="134">
        <f>SUMIFS(TransfersEntries!$F:$F,TransfersEntries!$B:$B,INDEX(ItemTable!$A:$A,MATCH('Daily Pork Products Stocks'!B950,ItemTable!$B:$B,0)),TransfersEntries!$L:$L,"&gt;="&amp;'Daily Pork Products Stocks'!A950+0.25,TransfersEntries!$L:$L,"&lt;="&amp;'Daily Pork Products Stocks'!A950+1.25,TransfersEntries!$D:$D,"3600")</f>
        <v>0</v>
      </c>
      <c r="P950" s="134"/>
      <c r="Q950" s="134"/>
      <c r="R950" s="149"/>
      <c r="S950" s="149"/>
      <c r="T950" s="134">
        <f>R950+S950+D950</f>
        <v>1E-3</v>
      </c>
      <c r="U950" s="134"/>
      <c r="V950" s="134"/>
      <c r="W950" s="51" t="str">
        <f t="shared" ref="W950:W961" si="272">IF(SUM(ABS(D950),ABS(E950),ABS(F950),ABS(G950),ABS(H950),ABS(I950),ABS(J950),ABS(K950),ABS(L950),ABS(M950),ABS(N950),ABS(O950),ABS(P950),ABS(Q950),ABS(R950),ABS(S950),ABS(T950))=0,"Inactive","Active")</f>
        <v>Active</v>
      </c>
      <c r="X950" s="134"/>
    </row>
    <row r="951" spans="1:24" ht="15" hidden="1" customHeight="1" x14ac:dyDescent="0.25">
      <c r="A951" s="42" t="e">
        <v>#VALUE!</v>
      </c>
      <c r="B951" s="43" t="s">
        <v>8</v>
      </c>
      <c r="C951" s="43" t="s">
        <v>9</v>
      </c>
      <c r="D951" s="142"/>
      <c r="E951" s="44">
        <f t="shared" ref="E951:E961" si="273">D951</f>
        <v>0</v>
      </c>
      <c r="F951" s="44">
        <f>SUMIFS(ProductionLines!$H:$H,ProductionLines!$C:$C,'Daily Pork Products Stocks'!$B951,ProductionLines!$K:$K,'Daily Pork Products Stocks'!$A951,ProductionLines!$E:$E,"&lt;&gt;Intake")</f>
        <v>0</v>
      </c>
      <c r="G951" s="57"/>
      <c r="H951" s="44">
        <f>SUMIFS(ProductionLines!$H:$H,ProductionLines!$C:$C,'Daily Pork Products Stocks'!$B951,ProductionLines!$K:$K,'Daily Pork Products Stocks'!$A951,ProductionLines!$E:$E,"Intake")</f>
        <v>0</v>
      </c>
      <c r="I951" s="148"/>
      <c r="J951" s="148"/>
      <c r="K951" s="148"/>
      <c r="L951" s="152"/>
      <c r="M951" s="44">
        <f>SUMIFS(TransfersEntries!$F:$F,TransfersEntries!$B:$B,$B951,TransfersEntries!$L:$L,"&gt;="&amp;'Daily Pork Products Stocks'!A951+0.25,TransfersEntries!$L:$L,"&lt;="&amp;'Daily Pork Products Stocks'!A951+1.25,TransfersEntries!$D:$D,"2055")</f>
        <v>0</v>
      </c>
      <c r="N951" s="44">
        <f>SUMIFS(TransfersEntries!$F:$F,TransfersEntries!$B:$B,INDEX(ItemTable!$A:$A,MATCH('Daily Pork Products Stocks'!B951,ItemTable!$B:$B,0)),TransfersEntries!$L:$L,"&gt;="&amp;'Daily Pork Products Stocks'!A951+0.25,TransfersEntries!$L:$L,"&lt;="&amp;'Daily Pork Products Stocks'!A951+1.25,TransfersEntries!$D:$D,"3535")</f>
        <v>0</v>
      </c>
      <c r="O951" s="44">
        <f>SUMIFS(TransfersEntries!$F:$F,TransfersEntries!$B:$B,INDEX(ItemTable!$A:$A,MATCH('Daily Pork Products Stocks'!B951,ItemTable!$B:$B,0)),TransfersEntries!$L:$L,"&gt;="&amp;'Daily Pork Products Stocks'!A951+0.25,TransfersEntries!$L:$L,"&lt;="&amp;'Daily Pork Products Stocks'!A951+1.25,TransfersEntries!$D:$D,"3600")</f>
        <v>0</v>
      </c>
      <c r="P951" s="44">
        <f t="shared" ref="P951:P961" si="274">D951+F951+G951-SUM(H951:O951)</f>
        <v>0</v>
      </c>
      <c r="Q951" s="44">
        <f t="shared" ref="Q951:Q961" si="275">E951+F951+G951-SUM(H951:O951)</f>
        <v>0</v>
      </c>
      <c r="R951" s="148"/>
      <c r="S951" s="148"/>
      <c r="T951" s="44">
        <f t="shared" ref="T951:T961" si="276">R951+S951</f>
        <v>0</v>
      </c>
      <c r="U951" s="44">
        <f t="shared" ref="U951:U961" si="277">T951-P951</f>
        <v>0</v>
      </c>
      <c r="V951" s="44">
        <f t="shared" ref="V951:V961" si="278">T951-Q951</f>
        <v>0</v>
      </c>
      <c r="W951" s="51" t="str">
        <f t="shared" si="272"/>
        <v>Inactive</v>
      </c>
      <c r="X951" s="44"/>
    </row>
    <row r="952" spans="1:24" ht="15" hidden="1" customHeight="1" x14ac:dyDescent="0.25">
      <c r="A952" s="42" t="e">
        <v>#VALUE!</v>
      </c>
      <c r="B952" s="43" t="s">
        <v>14</v>
      </c>
      <c r="C952" s="43" t="s">
        <v>15</v>
      </c>
      <c r="D952" s="142"/>
      <c r="E952" s="44">
        <f t="shared" si="273"/>
        <v>0</v>
      </c>
      <c r="F952" s="44">
        <f>SUMIFS(ProductionLines!$H:$H,ProductionLines!$C:$C,'Daily Pork Products Stocks'!$B952,ProductionLines!$K:$K,'Daily Pork Products Stocks'!$A952,ProductionLines!$E:$E,"&lt;&gt;Intake")</f>
        <v>0</v>
      </c>
      <c r="G952" s="57"/>
      <c r="H952" s="44">
        <f>SUMIFS(ProductionLines!$H:$H,ProductionLines!$C:$C,'Daily Pork Products Stocks'!$B952,ProductionLines!$K:$K,'Daily Pork Products Stocks'!$A952,ProductionLines!$E:$E,"Intake")</f>
        <v>0</v>
      </c>
      <c r="I952" s="148"/>
      <c r="J952" s="148"/>
      <c r="K952" s="148"/>
      <c r="L952" s="152"/>
      <c r="M952" s="44">
        <f>SUMIFS(TransfersEntries!$F:$F,TransfersEntries!$B:$B,$B952,TransfersEntries!$L:$L,"&gt;="&amp;'Daily Pork Products Stocks'!A952+0.25,TransfersEntries!$L:$L,"&lt;="&amp;'Daily Pork Products Stocks'!A952+1.25,TransfersEntries!$D:$D,"2055")</f>
        <v>0</v>
      </c>
      <c r="N952" s="44">
        <f>SUMIFS(TransfersEntries!$F:$F,TransfersEntries!$B:$B,INDEX(ItemTable!$A:$A,MATCH('Daily Pork Products Stocks'!B952,ItemTable!$B:$B,0)),TransfersEntries!$L:$L,"&gt;="&amp;'Daily Pork Products Stocks'!A952+0.25,TransfersEntries!$L:$L,"&lt;="&amp;'Daily Pork Products Stocks'!A952+1.25,TransfersEntries!$D:$D,"3535")</f>
        <v>0</v>
      </c>
      <c r="O952" s="44">
        <f>SUMIFS(TransfersEntries!$F:$F,TransfersEntries!$B:$B,INDEX(ItemTable!$A:$A,MATCH('Daily Pork Products Stocks'!B952,ItemTable!$B:$B,0)),TransfersEntries!$L:$L,"&gt;="&amp;'Daily Pork Products Stocks'!A952+0.25,TransfersEntries!$L:$L,"&lt;="&amp;'Daily Pork Products Stocks'!A952+1.25,TransfersEntries!$D:$D,"3600")</f>
        <v>0</v>
      </c>
      <c r="P952" s="44">
        <f t="shared" si="274"/>
        <v>0</v>
      </c>
      <c r="Q952" s="44">
        <f t="shared" si="275"/>
        <v>0</v>
      </c>
      <c r="R952" s="148"/>
      <c r="S952" s="148"/>
      <c r="T952" s="44">
        <f t="shared" si="276"/>
        <v>0</v>
      </c>
      <c r="U952" s="44">
        <f t="shared" si="277"/>
        <v>0</v>
      </c>
      <c r="V952" s="44">
        <f t="shared" si="278"/>
        <v>0</v>
      </c>
      <c r="W952" s="51" t="str">
        <f t="shared" si="272"/>
        <v>Inactive</v>
      </c>
      <c r="X952" s="44"/>
    </row>
    <row r="953" spans="1:24" ht="15" hidden="1" customHeight="1" x14ac:dyDescent="0.25">
      <c r="A953" s="42" t="e">
        <v>#VALUE!</v>
      </c>
      <c r="B953" s="43" t="s">
        <v>16</v>
      </c>
      <c r="C953" s="43" t="s">
        <v>17</v>
      </c>
      <c r="D953" s="142"/>
      <c r="E953" s="44">
        <f t="shared" si="273"/>
        <v>0</v>
      </c>
      <c r="F953" s="44">
        <f>SUMIFS(ProductionLines!$H:$H,ProductionLines!$C:$C,'Daily Pork Products Stocks'!$B953,ProductionLines!$K:$K,'Daily Pork Products Stocks'!$A953,ProductionLines!$E:$E,"&lt;&gt;Intake")</f>
        <v>0</v>
      </c>
      <c r="G953" s="57"/>
      <c r="H953" s="44">
        <f>SUMIFS(ProductionLines!$H:$H,ProductionLines!$C:$C,'Daily Pork Products Stocks'!$B953,ProductionLines!$K:$K,'Daily Pork Products Stocks'!$A953,ProductionLines!$E:$E,"Intake")</f>
        <v>0</v>
      </c>
      <c r="I953" s="148"/>
      <c r="J953" s="148"/>
      <c r="K953" s="148"/>
      <c r="L953" s="152"/>
      <c r="M953" s="44">
        <f>SUMIFS(TransfersEntries!$F:$F,TransfersEntries!$B:$B,$B953,TransfersEntries!$L:$L,"&gt;="&amp;'Daily Pork Products Stocks'!A953+0.25,TransfersEntries!$L:$L,"&lt;="&amp;'Daily Pork Products Stocks'!A953+1.25,TransfersEntries!$D:$D,"2055")</f>
        <v>0</v>
      </c>
      <c r="N953" s="44">
        <f>SUMIFS(TransfersEntries!$F:$F,TransfersEntries!$B:$B,INDEX(ItemTable!$A:$A,MATCH('Daily Pork Products Stocks'!B953,ItemTable!$B:$B,0)),TransfersEntries!$L:$L,"&gt;="&amp;'Daily Pork Products Stocks'!A953+0.25,TransfersEntries!$L:$L,"&lt;="&amp;'Daily Pork Products Stocks'!A953+1.25,TransfersEntries!$D:$D,"3535")</f>
        <v>0</v>
      </c>
      <c r="O953" s="44">
        <f>SUMIFS(TransfersEntries!$F:$F,TransfersEntries!$B:$B,INDEX(ItemTable!$A:$A,MATCH('Daily Pork Products Stocks'!B953,ItemTable!$B:$B,0)),TransfersEntries!$L:$L,"&gt;="&amp;'Daily Pork Products Stocks'!A953+0.25,TransfersEntries!$L:$L,"&lt;="&amp;'Daily Pork Products Stocks'!A953+1.25,TransfersEntries!$D:$D,"3600")</f>
        <v>0</v>
      </c>
      <c r="P953" s="44">
        <f t="shared" si="274"/>
        <v>0</v>
      </c>
      <c r="Q953" s="44">
        <f t="shared" si="275"/>
        <v>0</v>
      </c>
      <c r="R953" s="148"/>
      <c r="S953" s="148"/>
      <c r="T953" s="44">
        <f t="shared" si="276"/>
        <v>0</v>
      </c>
      <c r="U953" s="44">
        <f t="shared" si="277"/>
        <v>0</v>
      </c>
      <c r="V953" s="44">
        <f t="shared" si="278"/>
        <v>0</v>
      </c>
      <c r="W953" s="51" t="str">
        <f t="shared" si="272"/>
        <v>Inactive</v>
      </c>
      <c r="X953" s="44"/>
    </row>
    <row r="954" spans="1:24" ht="15" hidden="1" customHeight="1" x14ac:dyDescent="0.25">
      <c r="A954" s="42" t="e">
        <v>#VALUE!</v>
      </c>
      <c r="B954" s="43" t="s">
        <v>18</v>
      </c>
      <c r="C954" s="43" t="s">
        <v>19</v>
      </c>
      <c r="D954" s="142"/>
      <c r="E954" s="44">
        <f t="shared" si="273"/>
        <v>0</v>
      </c>
      <c r="F954" s="44">
        <f>SUMIFS(ProductionLines!$H:$H,ProductionLines!$C:$C,'Daily Pork Products Stocks'!$B954,ProductionLines!$K:$K,'Daily Pork Products Stocks'!$A954,ProductionLines!$E:$E,"&lt;&gt;Intake")</f>
        <v>0</v>
      </c>
      <c r="G954" s="57"/>
      <c r="H954" s="44">
        <f>SUMIFS(ProductionLines!$H:$H,ProductionLines!$C:$C,'Daily Pork Products Stocks'!$B954,ProductionLines!$K:$K,'Daily Pork Products Stocks'!$A954,ProductionLines!$E:$E,"Intake")</f>
        <v>0</v>
      </c>
      <c r="I954" s="148"/>
      <c r="J954" s="148"/>
      <c r="K954" s="148"/>
      <c r="L954" s="152"/>
      <c r="M954" s="44">
        <f>SUMIFS(TransfersEntries!$F:$F,TransfersEntries!$B:$B,$B954,TransfersEntries!$L:$L,"&gt;="&amp;'Daily Pork Products Stocks'!A954+0.25,TransfersEntries!$L:$L,"&lt;="&amp;'Daily Pork Products Stocks'!A954+1.25,TransfersEntries!$D:$D,"2055")</f>
        <v>0</v>
      </c>
      <c r="N954" s="44">
        <f>SUMIFS(TransfersEntries!$F:$F,TransfersEntries!$B:$B,INDEX(ItemTable!$A:$A,MATCH('Daily Pork Products Stocks'!B954,ItemTable!$B:$B,0)),TransfersEntries!$L:$L,"&gt;="&amp;'Daily Pork Products Stocks'!A954+0.25,TransfersEntries!$L:$L,"&lt;="&amp;'Daily Pork Products Stocks'!A954+1.25,TransfersEntries!$D:$D,"3535")</f>
        <v>0</v>
      </c>
      <c r="O954" s="44">
        <f>SUMIFS(TransfersEntries!$F:$F,TransfersEntries!$B:$B,INDEX(ItemTable!$A:$A,MATCH('Daily Pork Products Stocks'!B954,ItemTable!$B:$B,0)),TransfersEntries!$L:$L,"&gt;="&amp;'Daily Pork Products Stocks'!A954+0.25,TransfersEntries!$L:$L,"&lt;="&amp;'Daily Pork Products Stocks'!A954+1.25,TransfersEntries!$D:$D,"3600")</f>
        <v>0</v>
      </c>
      <c r="P954" s="44">
        <f t="shared" si="274"/>
        <v>0</v>
      </c>
      <c r="Q954" s="44">
        <f t="shared" si="275"/>
        <v>0</v>
      </c>
      <c r="R954" s="148"/>
      <c r="S954" s="148"/>
      <c r="T954" s="44">
        <f t="shared" si="276"/>
        <v>0</v>
      </c>
      <c r="U954" s="44">
        <f t="shared" si="277"/>
        <v>0</v>
      </c>
      <c r="V954" s="44">
        <f t="shared" si="278"/>
        <v>0</v>
      </c>
      <c r="W954" s="51" t="str">
        <f t="shared" si="272"/>
        <v>Inactive</v>
      </c>
      <c r="X954" s="44"/>
    </row>
    <row r="955" spans="1:24" ht="15" hidden="1" customHeight="1" x14ac:dyDescent="0.25">
      <c r="A955" s="42" t="e">
        <v>#VALUE!</v>
      </c>
      <c r="B955" s="43" t="s">
        <v>20</v>
      </c>
      <c r="C955" s="43" t="s">
        <v>21</v>
      </c>
      <c r="D955" s="142"/>
      <c r="E955" s="44">
        <f t="shared" si="273"/>
        <v>0</v>
      </c>
      <c r="F955" s="44">
        <f>SUMIFS(ProductionLines!$H:$H,ProductionLines!$C:$C,'Daily Pork Products Stocks'!$B955,ProductionLines!$K:$K,'Daily Pork Products Stocks'!$A955,ProductionLines!$E:$E,"&lt;&gt;Intake")</f>
        <v>0</v>
      </c>
      <c r="G955" s="57"/>
      <c r="H955" s="44">
        <f>SUMIFS(ProductionLines!$H:$H,ProductionLines!$C:$C,'Daily Pork Products Stocks'!$B955,ProductionLines!$K:$K,'Daily Pork Products Stocks'!$A955,ProductionLines!$E:$E,"Intake")</f>
        <v>0</v>
      </c>
      <c r="I955" s="148"/>
      <c r="J955" s="148"/>
      <c r="K955" s="148"/>
      <c r="L955" s="152"/>
      <c r="M955" s="44">
        <f>SUMIFS(TransfersEntries!$F:$F,TransfersEntries!$B:$B,$B955,TransfersEntries!$L:$L,"&gt;="&amp;'Daily Pork Products Stocks'!A955+0.25,TransfersEntries!$L:$L,"&lt;="&amp;'Daily Pork Products Stocks'!A955+1.25,TransfersEntries!$D:$D,"2055")</f>
        <v>0</v>
      </c>
      <c r="N955" s="44">
        <f>SUMIFS(TransfersEntries!$F:$F,TransfersEntries!$B:$B,INDEX(ItemTable!$A:$A,MATCH('Daily Pork Products Stocks'!B955,ItemTable!$B:$B,0)),TransfersEntries!$L:$L,"&gt;="&amp;'Daily Pork Products Stocks'!A955+0.25,TransfersEntries!$L:$L,"&lt;="&amp;'Daily Pork Products Stocks'!A955+1.25,TransfersEntries!$D:$D,"3535")</f>
        <v>0</v>
      </c>
      <c r="O955" s="44">
        <f>SUMIFS(TransfersEntries!$F:$F,TransfersEntries!$B:$B,INDEX(ItemTable!$A:$A,MATCH('Daily Pork Products Stocks'!B955,ItemTable!$B:$B,0)),TransfersEntries!$L:$L,"&gt;="&amp;'Daily Pork Products Stocks'!A955+0.25,TransfersEntries!$L:$L,"&lt;="&amp;'Daily Pork Products Stocks'!A955+1.25,TransfersEntries!$D:$D,"3600")</f>
        <v>0</v>
      </c>
      <c r="P955" s="44">
        <f t="shared" si="274"/>
        <v>0</v>
      </c>
      <c r="Q955" s="44">
        <f t="shared" si="275"/>
        <v>0</v>
      </c>
      <c r="R955" s="148"/>
      <c r="S955" s="148"/>
      <c r="T955" s="44">
        <f t="shared" si="276"/>
        <v>0</v>
      </c>
      <c r="U955" s="44">
        <f t="shared" si="277"/>
        <v>0</v>
      </c>
      <c r="V955" s="44">
        <f t="shared" si="278"/>
        <v>0</v>
      </c>
      <c r="W955" s="51" t="str">
        <f t="shared" si="272"/>
        <v>Inactive</v>
      </c>
      <c r="X955" s="44"/>
    </row>
    <row r="956" spans="1:24" ht="15" hidden="1" customHeight="1" x14ac:dyDescent="0.25">
      <c r="A956" s="42" t="e">
        <v>#VALUE!</v>
      </c>
      <c r="B956" s="43" t="s">
        <v>22</v>
      </c>
      <c r="C956" s="43" t="s">
        <v>23</v>
      </c>
      <c r="D956" s="142"/>
      <c r="E956" s="44">
        <f t="shared" si="273"/>
        <v>0</v>
      </c>
      <c r="F956" s="44">
        <f>SUMIFS(ProductionLines!$H:$H,ProductionLines!$C:$C,'Daily Pork Products Stocks'!$B956,ProductionLines!$K:$K,'Daily Pork Products Stocks'!$A956,ProductionLines!$E:$E,"&lt;&gt;Intake")</f>
        <v>0</v>
      </c>
      <c r="G956" s="57"/>
      <c r="H956" s="44">
        <f>SUMIFS(ProductionLines!$H:$H,ProductionLines!$C:$C,'Daily Pork Products Stocks'!$B956,ProductionLines!$K:$K,'Daily Pork Products Stocks'!$A956,ProductionLines!$E:$E,"Intake")</f>
        <v>0</v>
      </c>
      <c r="I956" s="148"/>
      <c r="J956" s="148"/>
      <c r="K956" s="148"/>
      <c r="L956" s="152"/>
      <c r="M956" s="44">
        <f>SUMIFS(TransfersEntries!$F:$F,TransfersEntries!$B:$B,$B956,TransfersEntries!$L:$L,"&gt;="&amp;'Daily Pork Products Stocks'!A956+0.25,TransfersEntries!$L:$L,"&lt;="&amp;'Daily Pork Products Stocks'!A956+1.25,TransfersEntries!$D:$D,"2055")</f>
        <v>0</v>
      </c>
      <c r="N956" s="44">
        <f>SUMIFS(TransfersEntries!$F:$F,TransfersEntries!$B:$B,INDEX(ItemTable!$A:$A,MATCH('Daily Pork Products Stocks'!B956,ItemTable!$B:$B,0)),TransfersEntries!$L:$L,"&gt;="&amp;'Daily Pork Products Stocks'!A956+0.25,TransfersEntries!$L:$L,"&lt;="&amp;'Daily Pork Products Stocks'!A956+1.25,TransfersEntries!$D:$D,"3535")</f>
        <v>0</v>
      </c>
      <c r="O956" s="44">
        <f>SUMIFS(TransfersEntries!$F:$F,TransfersEntries!$B:$B,INDEX(ItemTable!$A:$A,MATCH('Daily Pork Products Stocks'!B956,ItemTable!$B:$B,0)),TransfersEntries!$L:$L,"&gt;="&amp;'Daily Pork Products Stocks'!A956+0.25,TransfersEntries!$L:$L,"&lt;="&amp;'Daily Pork Products Stocks'!A956+1.25,TransfersEntries!$D:$D,"3600")</f>
        <v>0</v>
      </c>
      <c r="P956" s="44">
        <f t="shared" si="274"/>
        <v>0</v>
      </c>
      <c r="Q956" s="44">
        <f t="shared" si="275"/>
        <v>0</v>
      </c>
      <c r="R956" s="148"/>
      <c r="S956" s="148"/>
      <c r="T956" s="44">
        <f t="shared" si="276"/>
        <v>0</v>
      </c>
      <c r="U956" s="44">
        <f t="shared" si="277"/>
        <v>0</v>
      </c>
      <c r="V956" s="44">
        <f t="shared" si="278"/>
        <v>0</v>
      </c>
      <c r="W956" s="51" t="str">
        <f t="shared" si="272"/>
        <v>Inactive</v>
      </c>
      <c r="X956" s="44"/>
    </row>
    <row r="957" spans="1:24" ht="15" hidden="1" customHeight="1" x14ac:dyDescent="0.25">
      <c r="A957" s="42" t="e">
        <v>#VALUE!</v>
      </c>
      <c r="B957" s="43" t="s">
        <v>32</v>
      </c>
      <c r="C957" s="43" t="s">
        <v>33</v>
      </c>
      <c r="D957" s="142"/>
      <c r="E957" s="44">
        <f t="shared" si="273"/>
        <v>0</v>
      </c>
      <c r="F957" s="44">
        <f>SUMIFS(ProductionLines!$H:$H,ProductionLines!$C:$C,'Daily Pork Products Stocks'!$B957,ProductionLines!$K:$K,'Daily Pork Products Stocks'!$A957,ProductionLines!$E:$E,"&lt;&gt;Intake")</f>
        <v>0</v>
      </c>
      <c r="G957" s="57"/>
      <c r="H957" s="44">
        <f>SUMIFS(ProductionLines!$H:$H,ProductionLines!$C:$C,'Daily Pork Products Stocks'!$B957,ProductionLines!$K:$K,'Daily Pork Products Stocks'!$A957,ProductionLines!$E:$E,"Intake")</f>
        <v>0</v>
      </c>
      <c r="I957" s="148"/>
      <c r="J957" s="148"/>
      <c r="K957" s="148"/>
      <c r="L957" s="152"/>
      <c r="M957" s="44">
        <f>SUMIFS(TransfersEntries!$F:$F,TransfersEntries!$B:$B,$B957,TransfersEntries!$L:$L,"&gt;="&amp;'Daily Pork Products Stocks'!A957+0.25,TransfersEntries!$L:$L,"&lt;="&amp;'Daily Pork Products Stocks'!A957+1.25,TransfersEntries!$D:$D,"2055")</f>
        <v>0</v>
      </c>
      <c r="N957" s="44">
        <f>SUMIFS(TransfersEntries!$F:$F,TransfersEntries!$B:$B,INDEX(ItemTable!$A:$A,MATCH('Daily Pork Products Stocks'!B957,ItemTable!$B:$B,0)),TransfersEntries!$L:$L,"&gt;="&amp;'Daily Pork Products Stocks'!A957+0.25,TransfersEntries!$L:$L,"&lt;="&amp;'Daily Pork Products Stocks'!A957+1.25,TransfersEntries!$D:$D,"3535")</f>
        <v>0</v>
      </c>
      <c r="O957" s="44">
        <f>SUMIFS(TransfersEntries!$F:$F,TransfersEntries!$B:$B,INDEX(ItemTable!$A:$A,MATCH('Daily Pork Products Stocks'!B957,ItemTable!$B:$B,0)),TransfersEntries!$L:$L,"&gt;="&amp;'Daily Pork Products Stocks'!A957+0.25,TransfersEntries!$L:$L,"&lt;="&amp;'Daily Pork Products Stocks'!A957+1.25,TransfersEntries!$D:$D,"3600")</f>
        <v>0</v>
      </c>
      <c r="P957" s="44">
        <f t="shared" si="274"/>
        <v>0</v>
      </c>
      <c r="Q957" s="44">
        <f t="shared" si="275"/>
        <v>0</v>
      </c>
      <c r="R957" s="148"/>
      <c r="S957" s="148"/>
      <c r="T957" s="44">
        <f t="shared" si="276"/>
        <v>0</v>
      </c>
      <c r="U957" s="44">
        <f t="shared" si="277"/>
        <v>0</v>
      </c>
      <c r="V957" s="44">
        <f t="shared" si="278"/>
        <v>0</v>
      </c>
      <c r="W957" s="51" t="str">
        <f t="shared" si="272"/>
        <v>Inactive</v>
      </c>
      <c r="X957" s="44"/>
    </row>
    <row r="958" spans="1:24" ht="15" hidden="1" customHeight="1" x14ac:dyDescent="0.25">
      <c r="A958" s="42" t="e">
        <v>#VALUE!</v>
      </c>
      <c r="B958" s="43" t="s">
        <v>34</v>
      </c>
      <c r="C958" s="43" t="s">
        <v>35</v>
      </c>
      <c r="D958" s="142"/>
      <c r="E958" s="44">
        <f t="shared" si="273"/>
        <v>0</v>
      </c>
      <c r="F958" s="44">
        <f>SUMIFS(ProductionLines!$H:$H,ProductionLines!$C:$C,'Daily Pork Products Stocks'!$B958,ProductionLines!$K:$K,'Daily Pork Products Stocks'!$A958,ProductionLines!$E:$E,"&lt;&gt;Intake")</f>
        <v>0</v>
      </c>
      <c r="G958" s="57"/>
      <c r="H958" s="44">
        <f>SUMIFS(ProductionLines!$H:$H,ProductionLines!$C:$C,'Daily Pork Products Stocks'!$B958,ProductionLines!$K:$K,'Daily Pork Products Stocks'!$A958,ProductionLines!$E:$E,"Intake")</f>
        <v>0</v>
      </c>
      <c r="I958" s="148"/>
      <c r="J958" s="148"/>
      <c r="K958" s="148"/>
      <c r="L958" s="152"/>
      <c r="M958" s="44">
        <f>SUMIFS(TransfersEntries!$F:$F,TransfersEntries!$B:$B,$B958,TransfersEntries!$L:$L,"&gt;="&amp;'Daily Pork Products Stocks'!A958+0.25,TransfersEntries!$L:$L,"&lt;="&amp;'Daily Pork Products Stocks'!A958+1.25,TransfersEntries!$D:$D,"2055")</f>
        <v>0</v>
      </c>
      <c r="N958" s="44">
        <f>SUMIFS(TransfersEntries!$F:$F,TransfersEntries!$B:$B,INDEX(ItemTable!$A:$A,MATCH('Daily Pork Products Stocks'!B958,ItemTable!$B:$B,0)),TransfersEntries!$L:$L,"&gt;="&amp;'Daily Pork Products Stocks'!A958+0.25,TransfersEntries!$L:$L,"&lt;="&amp;'Daily Pork Products Stocks'!A958+1.25,TransfersEntries!$D:$D,"3535")</f>
        <v>0</v>
      </c>
      <c r="O958" s="44">
        <f>SUMIFS(TransfersEntries!$F:$F,TransfersEntries!$B:$B,INDEX(ItemTable!$A:$A,MATCH('Daily Pork Products Stocks'!B958,ItemTable!$B:$B,0)),TransfersEntries!$L:$L,"&gt;="&amp;'Daily Pork Products Stocks'!A958+0.25,TransfersEntries!$L:$L,"&lt;="&amp;'Daily Pork Products Stocks'!A958+1.25,TransfersEntries!$D:$D,"3600")</f>
        <v>0</v>
      </c>
      <c r="P958" s="44">
        <f t="shared" si="274"/>
        <v>0</v>
      </c>
      <c r="Q958" s="44">
        <f t="shared" si="275"/>
        <v>0</v>
      </c>
      <c r="R958" s="148"/>
      <c r="S958" s="148"/>
      <c r="T958" s="44">
        <f t="shared" si="276"/>
        <v>0</v>
      </c>
      <c r="U958" s="44">
        <f t="shared" si="277"/>
        <v>0</v>
      </c>
      <c r="V958" s="44">
        <f t="shared" si="278"/>
        <v>0</v>
      </c>
      <c r="W958" s="51" t="str">
        <f t="shared" si="272"/>
        <v>Inactive</v>
      </c>
      <c r="X958" s="44"/>
    </row>
    <row r="959" spans="1:24" ht="15" hidden="1" customHeight="1" x14ac:dyDescent="0.25">
      <c r="A959" s="42" t="e">
        <v>#VALUE!</v>
      </c>
      <c r="B959" s="43" t="s">
        <v>38</v>
      </c>
      <c r="C959" s="43" t="s">
        <v>39</v>
      </c>
      <c r="D959" s="142"/>
      <c r="E959" s="44">
        <f t="shared" si="273"/>
        <v>0</v>
      </c>
      <c r="F959" s="44">
        <f>SUMIFS(ProductionLines!$H:$H,ProductionLines!$C:$C,'Daily Pork Products Stocks'!$B959,ProductionLines!$K:$K,'Daily Pork Products Stocks'!$A959,ProductionLines!$E:$E,"&lt;&gt;Intake")</f>
        <v>0</v>
      </c>
      <c r="G959" s="57"/>
      <c r="H959" s="44">
        <f>SUMIFS(ProductionLines!$H:$H,ProductionLines!$C:$C,'Daily Pork Products Stocks'!$B959,ProductionLines!$K:$K,'Daily Pork Products Stocks'!$A959,ProductionLines!$E:$E,"Intake")</f>
        <v>0</v>
      </c>
      <c r="I959" s="148"/>
      <c r="J959" s="148"/>
      <c r="K959" s="148"/>
      <c r="L959" s="152"/>
      <c r="M959" s="44">
        <f>SUMIFS(TransfersEntries!$F:$F,TransfersEntries!$B:$B,$B959,TransfersEntries!$L:$L,"&gt;="&amp;'Daily Pork Products Stocks'!A959+0.25,TransfersEntries!$L:$L,"&lt;="&amp;'Daily Pork Products Stocks'!A959+1.25,TransfersEntries!$D:$D,"2055")</f>
        <v>0</v>
      </c>
      <c r="N959" s="44">
        <f>SUMIFS(TransfersEntries!$F:$F,TransfersEntries!$B:$B,INDEX(ItemTable!$A:$A,MATCH('Daily Pork Products Stocks'!B959,ItemTable!$B:$B,0)),TransfersEntries!$L:$L,"&gt;="&amp;'Daily Pork Products Stocks'!A959+0.25,TransfersEntries!$L:$L,"&lt;="&amp;'Daily Pork Products Stocks'!A959+1.25,TransfersEntries!$D:$D,"3535")</f>
        <v>0</v>
      </c>
      <c r="O959" s="44">
        <f>SUMIFS(TransfersEntries!$F:$F,TransfersEntries!$B:$B,INDEX(ItemTable!$A:$A,MATCH('Daily Pork Products Stocks'!B959,ItemTable!$B:$B,0)),TransfersEntries!$L:$L,"&gt;="&amp;'Daily Pork Products Stocks'!A959+0.25,TransfersEntries!$L:$L,"&lt;="&amp;'Daily Pork Products Stocks'!A959+1.25,TransfersEntries!$D:$D,"3600")</f>
        <v>0</v>
      </c>
      <c r="P959" s="44">
        <f t="shared" si="274"/>
        <v>0</v>
      </c>
      <c r="Q959" s="44">
        <f t="shared" si="275"/>
        <v>0</v>
      </c>
      <c r="R959" s="148"/>
      <c r="S959" s="148"/>
      <c r="T959" s="44">
        <f t="shared" si="276"/>
        <v>0</v>
      </c>
      <c r="U959" s="44">
        <f t="shared" si="277"/>
        <v>0</v>
      </c>
      <c r="V959" s="44">
        <f t="shared" si="278"/>
        <v>0</v>
      </c>
      <c r="W959" s="51" t="str">
        <f t="shared" si="272"/>
        <v>Inactive</v>
      </c>
      <c r="X959" s="44"/>
    </row>
    <row r="960" spans="1:24" ht="15" hidden="1" customHeight="1" x14ac:dyDescent="0.25">
      <c r="A960" s="42" t="e">
        <v>#VALUE!</v>
      </c>
      <c r="B960" s="43" t="s">
        <v>40</v>
      </c>
      <c r="C960" s="43" t="s">
        <v>41</v>
      </c>
      <c r="D960" s="142"/>
      <c r="E960" s="44">
        <f t="shared" si="273"/>
        <v>0</v>
      </c>
      <c r="F960" s="44">
        <f>SUMIFS(ProductionLines!$H:$H,ProductionLines!$C:$C,'Daily Pork Products Stocks'!$B960,ProductionLines!$K:$K,'Daily Pork Products Stocks'!$A960,ProductionLines!$E:$E,"&lt;&gt;Intake")</f>
        <v>0</v>
      </c>
      <c r="G960" s="57"/>
      <c r="H960" s="44">
        <f>SUMIFS(ProductionLines!$H:$H,ProductionLines!$C:$C,'Daily Pork Products Stocks'!$B960,ProductionLines!$K:$K,'Daily Pork Products Stocks'!$A960,ProductionLines!$E:$E,"Intake")</f>
        <v>0</v>
      </c>
      <c r="I960" s="148"/>
      <c r="J960" s="148"/>
      <c r="K960" s="148"/>
      <c r="L960" s="152"/>
      <c r="M960" s="44">
        <f>SUMIFS(TransfersEntries!$F:$F,TransfersEntries!$B:$B,$B960,TransfersEntries!$L:$L,"&gt;="&amp;'Daily Pork Products Stocks'!A960+0.25,TransfersEntries!$L:$L,"&lt;="&amp;'Daily Pork Products Stocks'!A960+1.25,TransfersEntries!$D:$D,"2055")</f>
        <v>0</v>
      </c>
      <c r="N960" s="44">
        <f>SUMIFS(TransfersEntries!$F:$F,TransfersEntries!$B:$B,INDEX(ItemTable!$A:$A,MATCH('Daily Pork Products Stocks'!B960,ItemTable!$B:$B,0)),TransfersEntries!$L:$L,"&gt;="&amp;'Daily Pork Products Stocks'!A960+0.25,TransfersEntries!$L:$L,"&lt;="&amp;'Daily Pork Products Stocks'!A960+1.25,TransfersEntries!$D:$D,"3535")</f>
        <v>0</v>
      </c>
      <c r="O960" s="44">
        <f>SUMIFS(TransfersEntries!$F:$F,TransfersEntries!$B:$B,INDEX(ItemTable!$A:$A,MATCH('Daily Pork Products Stocks'!B960,ItemTable!$B:$B,0)),TransfersEntries!$L:$L,"&gt;="&amp;'Daily Pork Products Stocks'!A960+0.25,TransfersEntries!$L:$L,"&lt;="&amp;'Daily Pork Products Stocks'!A960+1.25,TransfersEntries!$D:$D,"3600")</f>
        <v>0</v>
      </c>
      <c r="P960" s="44">
        <f t="shared" si="274"/>
        <v>0</v>
      </c>
      <c r="Q960" s="44">
        <f t="shared" si="275"/>
        <v>0</v>
      </c>
      <c r="R960" s="148"/>
      <c r="S960" s="148"/>
      <c r="T960" s="44">
        <f t="shared" si="276"/>
        <v>0</v>
      </c>
      <c r="U960" s="44">
        <f t="shared" si="277"/>
        <v>0</v>
      </c>
      <c r="V960" s="44">
        <f t="shared" si="278"/>
        <v>0</v>
      </c>
      <c r="W960" s="51" t="str">
        <f t="shared" si="272"/>
        <v>Inactive</v>
      </c>
      <c r="X960" s="44"/>
    </row>
    <row r="961" spans="1:24" ht="15" hidden="1" customHeight="1" x14ac:dyDescent="0.25">
      <c r="A961" s="42" t="e">
        <v>#VALUE!</v>
      </c>
      <c r="B961" s="43" t="s">
        <v>42</v>
      </c>
      <c r="C961" s="43" t="s">
        <v>43</v>
      </c>
      <c r="D961" s="142"/>
      <c r="E961" s="44">
        <f t="shared" si="273"/>
        <v>0</v>
      </c>
      <c r="F961" s="44">
        <f>SUMIFS(ProductionLines!$H:$H,ProductionLines!$C:$C,'Daily Pork Products Stocks'!$B961,ProductionLines!$K:$K,'Daily Pork Products Stocks'!$A961,ProductionLines!$E:$E,"&lt;&gt;Intake")</f>
        <v>0</v>
      </c>
      <c r="G961" s="57"/>
      <c r="H961" s="44">
        <f>SUMIFS(ProductionLines!$H:$H,ProductionLines!$C:$C,'Daily Pork Products Stocks'!$B961,ProductionLines!$K:$K,'Daily Pork Products Stocks'!$A961,ProductionLines!$E:$E,"Intake")</f>
        <v>0</v>
      </c>
      <c r="I961" s="148"/>
      <c r="J961" s="148"/>
      <c r="K961" s="148"/>
      <c r="L961" s="152"/>
      <c r="M961" s="44">
        <f>SUMIFS(TransfersEntries!$F:$F,TransfersEntries!$B:$B,$B961,TransfersEntries!$L:$L,"&gt;="&amp;'Daily Pork Products Stocks'!A961+0.25,TransfersEntries!$L:$L,"&lt;="&amp;'Daily Pork Products Stocks'!A961+1.25,TransfersEntries!$D:$D,"2055")</f>
        <v>0</v>
      </c>
      <c r="N961" s="44">
        <f>SUMIFS(TransfersEntries!$F:$F,TransfersEntries!$B:$B,INDEX(ItemTable!$A:$A,MATCH('Daily Pork Products Stocks'!B961,ItemTable!$B:$B,0)),TransfersEntries!$L:$L,"&gt;="&amp;'Daily Pork Products Stocks'!A961+0.25,TransfersEntries!$L:$L,"&lt;="&amp;'Daily Pork Products Stocks'!A961+1.25,TransfersEntries!$D:$D,"3535")</f>
        <v>0</v>
      </c>
      <c r="O961" s="44">
        <f>SUMIFS(TransfersEntries!$F:$F,TransfersEntries!$B:$B,INDEX(ItemTable!$A:$A,MATCH('Daily Pork Products Stocks'!B961,ItemTable!$B:$B,0)),TransfersEntries!$L:$L,"&gt;="&amp;'Daily Pork Products Stocks'!A961+0.25,TransfersEntries!$L:$L,"&lt;="&amp;'Daily Pork Products Stocks'!A961+1.25,TransfersEntries!$D:$D,"3600")</f>
        <v>0</v>
      </c>
      <c r="P961" s="44">
        <f t="shared" si="274"/>
        <v>0</v>
      </c>
      <c r="Q961" s="44">
        <f t="shared" si="275"/>
        <v>0</v>
      </c>
      <c r="R961" s="148"/>
      <c r="S961" s="148"/>
      <c r="T961" s="44">
        <f t="shared" si="276"/>
        <v>0</v>
      </c>
      <c r="U961" s="44">
        <f t="shared" si="277"/>
        <v>0</v>
      </c>
      <c r="V961" s="44">
        <f t="shared" si="278"/>
        <v>0</v>
      </c>
      <c r="W961" s="51" t="str">
        <f t="shared" si="272"/>
        <v>Inactive</v>
      </c>
      <c r="X961" s="44"/>
    </row>
    <row r="962" spans="1:24" ht="15" hidden="1" customHeight="1" x14ac:dyDescent="0.25">
      <c r="A962" s="42" t="e">
        <v>#VALUE!</v>
      </c>
      <c r="B962" s="47" t="s">
        <v>55</v>
      </c>
      <c r="C962" s="47" t="s">
        <v>56</v>
      </c>
      <c r="D962" s="142"/>
      <c r="E962" s="44">
        <f>D962</f>
        <v>0</v>
      </c>
      <c r="F962" s="44">
        <f>SUMIFS(ProductionLines!$H:$H,ProductionLines!$C:$C,'Daily Pork Products Stocks'!$B962,ProductionLines!$K:$K,'Daily Pork Products Stocks'!$A962,ProductionLines!$E:$E,"&lt;&gt;Intake")</f>
        <v>0</v>
      </c>
      <c r="G962" s="57"/>
      <c r="H962" s="44">
        <f>SUMIFS(ProductionLines!$H:$H,ProductionLines!$C:$C,'Daily Pork Products Stocks'!$B962,ProductionLines!$K:$K,'Daily Pork Products Stocks'!$A962,ProductionLines!$E:$E,"Intake")</f>
        <v>0</v>
      </c>
      <c r="I962" s="148"/>
      <c r="J962" s="148"/>
      <c r="K962" s="148"/>
      <c r="L962" s="152"/>
      <c r="M962" s="44">
        <f>SUMIFS(TransfersEntries!$F:$F,TransfersEntries!$B:$B,$B962,TransfersEntries!$L:$L,"&gt;="&amp;'Daily Pork Products Stocks'!A962+0.25,TransfersEntries!$L:$L,"&lt;="&amp;'Daily Pork Products Stocks'!A962+1.25,TransfersEntries!$D:$D,"2055")</f>
        <v>0</v>
      </c>
      <c r="N962" s="44">
        <f>SUMIFS(TransfersEntries!$F:$F,TransfersEntries!$B:$B,INDEX(ItemTable!$A:$A,MATCH('Daily Pork Products Stocks'!B962,ItemTable!$B:$B,0)),TransfersEntries!$L:$L,"&gt;="&amp;'Daily Pork Products Stocks'!A962+0.25,TransfersEntries!$L:$L,"&lt;="&amp;'Daily Pork Products Stocks'!A962+1.25,TransfersEntries!$D:$D,"3535")</f>
        <v>0</v>
      </c>
      <c r="O962" s="44">
        <f>SUMIFS(TransfersEntries!$F:$F,TransfersEntries!$B:$B,INDEX(ItemTable!$A:$A,MATCH('Daily Pork Products Stocks'!B962,ItemTable!$B:$B,0)),TransfersEntries!$L:$L,"&gt;="&amp;'Daily Pork Products Stocks'!A962+0.25,TransfersEntries!$L:$L,"&lt;="&amp;'Daily Pork Products Stocks'!A962+1.25,TransfersEntries!$D:$D,"3600")</f>
        <v>0</v>
      </c>
      <c r="P962" s="44">
        <f>D962+F962+G962-SUM(H962:O962)</f>
        <v>0</v>
      </c>
      <c r="Q962" s="44">
        <f>E962+F962+G962-SUM(H962:O962)</f>
        <v>0</v>
      </c>
      <c r="R962" s="148"/>
      <c r="S962" s="148"/>
      <c r="T962" s="44">
        <f>R962+S962</f>
        <v>0</v>
      </c>
      <c r="U962" s="44">
        <f>T962-P962</f>
        <v>0</v>
      </c>
      <c r="V962" s="44">
        <f>T962-Q962</f>
        <v>0</v>
      </c>
      <c r="W962" s="51" t="str">
        <f>IF(SUM(ABS(D962),ABS(E962),ABS(F962),ABS(G962),ABS(H962),ABS(I962),ABS(J962),ABS(K962),ABS(L962),ABS(M962),ABS(N962),ABS(O962),ABS(P962),ABS(Q962),ABS(R962),ABS(S962),ABS(T962))=0,"Inactive","Active")</f>
        <v>Inactive</v>
      </c>
      <c r="X962" s="44"/>
    </row>
    <row r="963" spans="1:24" ht="15" hidden="1" customHeight="1" x14ac:dyDescent="0.25">
      <c r="A963" s="42" t="e">
        <v>#VALUE!</v>
      </c>
      <c r="B963" s="43" t="s">
        <v>78</v>
      </c>
      <c r="C963" s="43" t="s">
        <v>79</v>
      </c>
      <c r="D963" s="142"/>
      <c r="E963" s="44">
        <f t="shared" ref="E963:E966" si="279">D963</f>
        <v>0</v>
      </c>
      <c r="F963" s="44">
        <f>SUMIFS(ProductionLines!$H:$H,ProductionLines!$C:$C,'Daily Pork Products Stocks'!$B963,ProductionLines!$K:$K,'Daily Pork Products Stocks'!$A963,ProductionLines!$E:$E,"&lt;&gt;Intake")</f>
        <v>0</v>
      </c>
      <c r="G963" s="57"/>
      <c r="H963" s="44">
        <f>SUMIFS(ProductionLines!$H:$H,ProductionLines!$C:$C,'Daily Pork Products Stocks'!$B963,ProductionLines!$K:$K,'Daily Pork Products Stocks'!$A963,ProductionLines!$E:$E,"Intake")</f>
        <v>0</v>
      </c>
      <c r="I963" s="148"/>
      <c r="J963" s="148"/>
      <c r="K963" s="148"/>
      <c r="L963" s="152"/>
      <c r="M963" s="44">
        <f>SUMIFS(TransfersEntries!$F:$F,TransfersEntries!$B:$B,$B963,TransfersEntries!$L:$L,"&gt;="&amp;'Daily Pork Products Stocks'!A963+0.25,TransfersEntries!$L:$L,"&lt;="&amp;'Daily Pork Products Stocks'!A963+1.25,TransfersEntries!$D:$D,"2055")</f>
        <v>0</v>
      </c>
      <c r="N963" s="44">
        <f>SUMIFS(TransfersEntries!$F:$F,TransfersEntries!$B:$B,INDEX(ItemTable!$A:$A,MATCH('Daily Pork Products Stocks'!B963,ItemTable!$B:$B,0)),TransfersEntries!$L:$L,"&gt;="&amp;'Daily Pork Products Stocks'!A963+0.25,TransfersEntries!$L:$L,"&lt;="&amp;'Daily Pork Products Stocks'!A963+1.25,TransfersEntries!$D:$D,"3535")</f>
        <v>0</v>
      </c>
      <c r="O963" s="44">
        <f>SUMIFS(TransfersEntries!$F:$F,TransfersEntries!$B:$B,INDEX(ItemTable!$A:$A,MATCH('Daily Pork Products Stocks'!B963,ItemTable!$B:$B,0)),TransfersEntries!$L:$L,"&gt;="&amp;'Daily Pork Products Stocks'!A963+0.25,TransfersEntries!$L:$L,"&lt;="&amp;'Daily Pork Products Stocks'!A963+1.25,TransfersEntries!$D:$D,"3600")</f>
        <v>0</v>
      </c>
      <c r="P963" s="44">
        <f t="shared" ref="P963:P966" si="280">D963+F963+G963-SUM(H963:O963)</f>
        <v>0</v>
      </c>
      <c r="Q963" s="44">
        <f t="shared" ref="Q963:Q966" si="281">E963+F963+G963-SUM(H963:O963)</f>
        <v>0</v>
      </c>
      <c r="R963" s="148"/>
      <c r="S963" s="148"/>
      <c r="T963" s="44">
        <f t="shared" ref="T963:T966" si="282">R963+S963</f>
        <v>0</v>
      </c>
      <c r="U963" s="44">
        <f t="shared" ref="U963:U966" si="283">T963-P963</f>
        <v>0</v>
      </c>
      <c r="V963" s="44">
        <f t="shared" ref="V963:V966" si="284">T963-Q963</f>
        <v>0</v>
      </c>
      <c r="W963" s="51" t="str">
        <f t="shared" ref="W963:W966" si="285">IF(SUM(ABS(D963),ABS(E963),ABS(F963),ABS(G963),ABS(H963),ABS(I963),ABS(J963),ABS(K963),ABS(L963),ABS(M963),ABS(N963),ABS(O963),ABS(P963),ABS(Q963),ABS(R963),ABS(S963),ABS(T963))=0,"Inactive","Active")</f>
        <v>Inactive</v>
      </c>
      <c r="X963" s="44"/>
    </row>
    <row r="964" spans="1:24" ht="15" hidden="1" customHeight="1" x14ac:dyDescent="0.25">
      <c r="A964" s="42" t="e">
        <v>#VALUE!</v>
      </c>
      <c r="B964" s="45" t="s">
        <v>114</v>
      </c>
      <c r="C964" s="45" t="s">
        <v>115</v>
      </c>
      <c r="D964" s="142"/>
      <c r="E964" s="44">
        <f t="shared" si="279"/>
        <v>0</v>
      </c>
      <c r="F964" s="44">
        <f>SUMIFS(ProductionLines!$H:$H,ProductionLines!$C:$C,'Daily Pork Products Stocks'!$B964,ProductionLines!$K:$K,'Daily Pork Products Stocks'!$A964,ProductionLines!$E:$E,"&lt;&gt;Intake")</f>
        <v>0</v>
      </c>
      <c r="G964" s="57"/>
      <c r="H964" s="44">
        <f>SUMIFS(ProductionLines!$H:$H,ProductionLines!$C:$C,'Daily Pork Products Stocks'!$B964,ProductionLines!$K:$K,'Daily Pork Products Stocks'!$A964,ProductionLines!$E:$E,"Intake")</f>
        <v>0</v>
      </c>
      <c r="I964" s="148"/>
      <c r="J964" s="148"/>
      <c r="K964" s="148"/>
      <c r="L964" s="152"/>
      <c r="M964" s="44">
        <f>SUMIFS(TransfersEntries!$F:$F,TransfersEntries!$B:$B,$B964,TransfersEntries!$L:$L,"&gt;="&amp;'Daily Pork Products Stocks'!A964+0.25,TransfersEntries!$L:$L,"&lt;="&amp;'Daily Pork Products Stocks'!A964+1.25,TransfersEntries!$D:$D,"2055")</f>
        <v>0</v>
      </c>
      <c r="N964" s="44">
        <f>SUMIFS(TransfersEntries!$F:$F,TransfersEntries!$B:$B,INDEX(ItemTable!$A:$A,MATCH('Daily Pork Products Stocks'!B964,ItemTable!$B:$B,0)),TransfersEntries!$L:$L,"&gt;="&amp;'Daily Pork Products Stocks'!A964+0.25,TransfersEntries!$L:$L,"&lt;="&amp;'Daily Pork Products Stocks'!A964+1.25,TransfersEntries!$D:$D,"3535")</f>
        <v>0</v>
      </c>
      <c r="O964" s="44">
        <f>SUMIFS(TransfersEntries!$F:$F,TransfersEntries!$B:$B,INDEX(ItemTable!$A:$A,MATCH('Daily Pork Products Stocks'!B964,ItemTable!$B:$B,0)),TransfersEntries!$L:$L,"&gt;="&amp;'Daily Pork Products Stocks'!A964+0.25,TransfersEntries!$L:$L,"&lt;="&amp;'Daily Pork Products Stocks'!A964+1.25,TransfersEntries!$D:$D,"3600")</f>
        <v>0</v>
      </c>
      <c r="P964" s="44">
        <f t="shared" si="280"/>
        <v>0</v>
      </c>
      <c r="Q964" s="44">
        <f t="shared" si="281"/>
        <v>0</v>
      </c>
      <c r="R964" s="148"/>
      <c r="S964" s="148"/>
      <c r="T964" s="44">
        <f t="shared" si="282"/>
        <v>0</v>
      </c>
      <c r="U964" s="44">
        <f t="shared" si="283"/>
        <v>0</v>
      </c>
      <c r="V964" s="44">
        <f t="shared" si="284"/>
        <v>0</v>
      </c>
      <c r="W964" s="51" t="str">
        <f t="shared" si="285"/>
        <v>Inactive</v>
      </c>
      <c r="X964" s="44"/>
    </row>
    <row r="965" spans="1:24" ht="15" hidden="1" customHeight="1" x14ac:dyDescent="0.25">
      <c r="A965" s="42" t="e">
        <v>#VALUE!</v>
      </c>
      <c r="B965" s="45" t="s">
        <v>82</v>
      </c>
      <c r="C965" s="45" t="s">
        <v>83</v>
      </c>
      <c r="D965" s="142"/>
      <c r="E965" s="44">
        <f t="shared" si="279"/>
        <v>0</v>
      </c>
      <c r="F965" s="44">
        <f>SUMIFS(ProductionLines!$H:$H,ProductionLines!$C:$C,'Daily Pork Products Stocks'!$B965,ProductionLines!$K:$K,'Daily Pork Products Stocks'!$A965,ProductionLines!$E:$E,"&lt;&gt;Intake")</f>
        <v>0</v>
      </c>
      <c r="G965" s="57"/>
      <c r="H965" s="44">
        <f>SUMIFS(ProductionLines!$H:$H,ProductionLines!$C:$C,'Daily Pork Products Stocks'!$B965,ProductionLines!$K:$K,'Daily Pork Products Stocks'!$A965,ProductionLines!$E:$E,"Intake")</f>
        <v>0</v>
      </c>
      <c r="I965" s="148"/>
      <c r="J965" s="148"/>
      <c r="K965" s="148"/>
      <c r="L965" s="152"/>
      <c r="M965" s="44">
        <f>SUMIFS(TransfersEntries!$F:$F,TransfersEntries!$B:$B,$B965,TransfersEntries!$L:$L,"&gt;="&amp;'Daily Pork Products Stocks'!A965+0.25,TransfersEntries!$L:$L,"&lt;="&amp;'Daily Pork Products Stocks'!A965+1.25,TransfersEntries!$D:$D,"2055")</f>
        <v>0</v>
      </c>
      <c r="N965" s="44">
        <f>SUMIFS(TransfersEntries!$F:$F,TransfersEntries!$B:$B,INDEX(ItemTable!$A:$A,MATCH('Daily Pork Products Stocks'!B965,ItemTable!$B:$B,0)),TransfersEntries!$L:$L,"&gt;="&amp;'Daily Pork Products Stocks'!A965+0.25,TransfersEntries!$L:$L,"&lt;="&amp;'Daily Pork Products Stocks'!A965+1.25,TransfersEntries!$D:$D,"3535")</f>
        <v>0</v>
      </c>
      <c r="O965" s="44">
        <f>SUMIFS(TransfersEntries!$F:$F,TransfersEntries!$B:$B,INDEX(ItemTable!$A:$A,MATCH('Daily Pork Products Stocks'!B965,ItemTable!$B:$B,0)),TransfersEntries!$L:$L,"&gt;="&amp;'Daily Pork Products Stocks'!A965+0.25,TransfersEntries!$L:$L,"&lt;="&amp;'Daily Pork Products Stocks'!A965+1.25,TransfersEntries!$D:$D,"3600")</f>
        <v>0</v>
      </c>
      <c r="P965" s="44">
        <f t="shared" si="280"/>
        <v>0</v>
      </c>
      <c r="Q965" s="44">
        <f t="shared" si="281"/>
        <v>0</v>
      </c>
      <c r="R965" s="148"/>
      <c r="S965" s="148"/>
      <c r="T965" s="44">
        <f t="shared" si="282"/>
        <v>0</v>
      </c>
      <c r="U965" s="44">
        <f t="shared" si="283"/>
        <v>0</v>
      </c>
      <c r="V965" s="44">
        <f t="shared" si="284"/>
        <v>0</v>
      </c>
      <c r="W965" s="51" t="str">
        <f t="shared" si="285"/>
        <v>Inactive</v>
      </c>
      <c r="X965" s="44"/>
    </row>
    <row r="966" spans="1:24" ht="15" hidden="1" customHeight="1" x14ac:dyDescent="0.25">
      <c r="A966" s="42" t="e">
        <v>#VALUE!</v>
      </c>
      <c r="B966" s="47" t="s">
        <v>53</v>
      </c>
      <c r="C966" s="47" t="s">
        <v>54</v>
      </c>
      <c r="D966" s="142"/>
      <c r="E966" s="44">
        <f t="shared" si="279"/>
        <v>0</v>
      </c>
      <c r="F966" s="44">
        <f>SUMIFS(ProductionLines!$H:$H,ProductionLines!$C:$C,'Daily Pork Products Stocks'!$B966,ProductionLines!$K:$K,'Daily Pork Products Stocks'!$A966,ProductionLines!$E:$E,"&lt;&gt;Intake")</f>
        <v>0</v>
      </c>
      <c r="G966" s="57"/>
      <c r="H966" s="44">
        <f>SUMIFS(ProductionLines!$H:$H,ProductionLines!$C:$C,'Daily Pork Products Stocks'!$B966,ProductionLines!$K:$K,'Daily Pork Products Stocks'!$A966,ProductionLines!$E:$E,"Intake")</f>
        <v>0</v>
      </c>
      <c r="I966" s="148"/>
      <c r="J966" s="148"/>
      <c r="K966" s="148"/>
      <c r="L966" s="152"/>
      <c r="M966" s="44">
        <f>SUMIFS(TransfersEntries!$F:$F,TransfersEntries!$B:$B,$B966,TransfersEntries!$L:$L,"&gt;="&amp;'Daily Pork Products Stocks'!A966+0.25,TransfersEntries!$L:$L,"&lt;="&amp;'Daily Pork Products Stocks'!A966+1.25,TransfersEntries!$D:$D,"2055")</f>
        <v>0</v>
      </c>
      <c r="N966" s="44">
        <f>SUMIFS(TransfersEntries!$F:$F,TransfersEntries!$B:$B,INDEX(ItemTable!$A:$A,MATCH('Daily Pork Products Stocks'!B966,ItemTable!$B:$B,0)),TransfersEntries!$L:$L,"&gt;="&amp;'Daily Pork Products Stocks'!A966+0.25,TransfersEntries!$L:$L,"&lt;="&amp;'Daily Pork Products Stocks'!A966+1.25,TransfersEntries!$D:$D,"3535")</f>
        <v>0</v>
      </c>
      <c r="O966" s="44">
        <f>SUMIFS(TransfersEntries!$F:$F,TransfersEntries!$B:$B,INDEX(ItemTable!$A:$A,MATCH('Daily Pork Products Stocks'!B966,ItemTable!$B:$B,0)),TransfersEntries!$L:$L,"&gt;="&amp;'Daily Pork Products Stocks'!A966+0.25,TransfersEntries!$L:$L,"&lt;="&amp;'Daily Pork Products Stocks'!A966+1.25,TransfersEntries!$D:$D,"3600")</f>
        <v>0</v>
      </c>
      <c r="P966" s="44">
        <f t="shared" si="280"/>
        <v>0</v>
      </c>
      <c r="Q966" s="44">
        <f t="shared" si="281"/>
        <v>0</v>
      </c>
      <c r="R966" s="148"/>
      <c r="S966" s="148"/>
      <c r="T966" s="44">
        <f t="shared" si="282"/>
        <v>0</v>
      </c>
      <c r="U966" s="44">
        <f t="shared" si="283"/>
        <v>0</v>
      </c>
      <c r="V966" s="44">
        <f t="shared" si="284"/>
        <v>0</v>
      </c>
      <c r="W966" s="51" t="str">
        <f t="shared" si="285"/>
        <v>Inactive</v>
      </c>
      <c r="X966" s="44"/>
    </row>
    <row r="967" spans="1:24" ht="15" hidden="1" customHeight="1" x14ac:dyDescent="0.25">
      <c r="A967" s="42" t="e">
        <v>#VALUE!</v>
      </c>
      <c r="B967" s="47" t="s">
        <v>1534</v>
      </c>
      <c r="C967" s="47" t="s">
        <v>1535</v>
      </c>
      <c r="D967" s="142"/>
      <c r="E967" s="44">
        <f>D967</f>
        <v>0</v>
      </c>
      <c r="F967" s="44">
        <f>SUMIFS(ProductionLines!$H:$H,ProductionLines!$C:$C,'Daily Pork Products Stocks'!$B967,ProductionLines!$K:$K,'Daily Pork Products Stocks'!$A967,ProductionLines!$E:$E,"&lt;&gt;Intake")</f>
        <v>0</v>
      </c>
      <c r="G967" s="57"/>
      <c r="H967" s="44">
        <f>SUMIFS(ProductionLines!$H:$H,ProductionLines!$C:$C,'Daily Pork Products Stocks'!$B967,ProductionLines!$K:$K,'Daily Pork Products Stocks'!$A967,ProductionLines!$E:$E,"Intake")</f>
        <v>0</v>
      </c>
      <c r="I967" s="148"/>
      <c r="J967" s="148"/>
      <c r="K967" s="148"/>
      <c r="L967" s="152"/>
      <c r="M967" s="44">
        <f>SUMIFS(TransfersEntries!$F:$F,TransfersEntries!$B:$B,$B967,TransfersEntries!$L:$L,"&gt;="&amp;'Daily Pork Products Stocks'!A967+0.25,TransfersEntries!$L:$L,"&lt;="&amp;'Daily Pork Products Stocks'!A967+1.25,TransfersEntries!$D:$D,"2055")</f>
        <v>0</v>
      </c>
      <c r="N967" s="44">
        <f>SUMIFS(TransfersEntries!$F:$F,TransfersEntries!$B:$B,INDEX(ItemTable!$A:$A,MATCH('Daily Pork Products Stocks'!B967,ItemTable!$B:$B,0)),TransfersEntries!$L:$L,"&gt;="&amp;'Daily Pork Products Stocks'!A967+0.25,TransfersEntries!$L:$L,"&lt;="&amp;'Daily Pork Products Stocks'!A967+1.25,TransfersEntries!$D:$D,"3535")</f>
        <v>0</v>
      </c>
      <c r="O967" s="44">
        <f>SUMIFS(TransfersEntries!$F:$F,TransfersEntries!$B:$B,INDEX(ItemTable!$A:$A,MATCH('Daily Pork Products Stocks'!B967,ItemTable!$B:$B,0)),TransfersEntries!$L:$L,"&gt;="&amp;'Daily Pork Products Stocks'!A967+0.25,TransfersEntries!$L:$L,"&lt;="&amp;'Daily Pork Products Stocks'!A967+1.25,TransfersEntries!$D:$D,"3600")</f>
        <v>0</v>
      </c>
      <c r="P967" s="44">
        <f>D967+F967+G967-SUM(H967:O967)</f>
        <v>0</v>
      </c>
      <c r="Q967" s="44">
        <f>E967+F967+G967-SUM(H967:O967)</f>
        <v>0</v>
      </c>
      <c r="R967" s="148"/>
      <c r="S967" s="148"/>
      <c r="T967" s="44">
        <f>R967+S967</f>
        <v>0</v>
      </c>
      <c r="U967" s="44">
        <f>T967-P967</f>
        <v>0</v>
      </c>
      <c r="V967" s="44">
        <f>T967-Q967</f>
        <v>0</v>
      </c>
      <c r="W967" s="51" t="str">
        <f>IF(SUM(ABS(D967),ABS(E967),ABS(F967),ABS(G967),ABS(H967),ABS(I967),ABS(J967),ABS(K967),ABS(L967),ABS(M967),ABS(N967),ABS(O967),ABS(P967),ABS(Q967),ABS(R967),ABS(S967),ABS(T967))=0,"Inactive","Active")</f>
        <v>Inactive</v>
      </c>
      <c r="X967" s="44"/>
    </row>
    <row r="968" spans="1:24" ht="15" hidden="1" customHeight="1" x14ac:dyDescent="0.25">
      <c r="A968" s="42" t="e">
        <v>#VALUE!</v>
      </c>
      <c r="B968" s="45" t="s">
        <v>125</v>
      </c>
      <c r="C968" s="45" t="s">
        <v>1161</v>
      </c>
      <c r="D968" s="142"/>
      <c r="E968" s="44">
        <f t="shared" ref="E968:E1015" si="286">D968</f>
        <v>0</v>
      </c>
      <c r="F968" s="44">
        <f>SUMIFS(ProductionLines!$H:$H,ProductionLines!$C:$C,'Daily Pork Products Stocks'!$B968,ProductionLines!$K:$K,'Daily Pork Products Stocks'!$A968,ProductionLines!$E:$E,"&lt;&gt;Intake")</f>
        <v>0</v>
      </c>
      <c r="G968" s="57"/>
      <c r="H968" s="44">
        <f>SUMIFS(ProductionLines!$H:$H,ProductionLines!$C:$C,'Daily Pork Products Stocks'!$B968,ProductionLines!$K:$K,'Daily Pork Products Stocks'!$A968,ProductionLines!$E:$E,"Intake")</f>
        <v>0</v>
      </c>
      <c r="I968" s="148"/>
      <c r="J968" s="148"/>
      <c r="K968" s="148"/>
      <c r="L968" s="152"/>
      <c r="M968" s="44">
        <f>SUMIFS(TransfersEntries!$F:$F,TransfersEntries!$B:$B,$B968,TransfersEntries!$L:$L,"&gt;="&amp;'Daily Pork Products Stocks'!A968+0.25,TransfersEntries!$L:$L,"&lt;="&amp;'Daily Pork Products Stocks'!A968+1.25,TransfersEntries!$D:$D,"2055")</f>
        <v>0</v>
      </c>
      <c r="N968" s="44">
        <f>SUMIFS(TransfersEntries!$F:$F,TransfersEntries!$B:$B,INDEX(ItemTable!$A:$A,MATCH('Daily Pork Products Stocks'!B968,ItemTable!$B:$B,0)),TransfersEntries!$L:$L,"&gt;="&amp;'Daily Pork Products Stocks'!A968+0.25,TransfersEntries!$L:$L,"&lt;="&amp;'Daily Pork Products Stocks'!A968+1.25,TransfersEntries!$D:$D,"3535")</f>
        <v>0</v>
      </c>
      <c r="O968" s="44">
        <f>SUMIFS(TransfersEntries!$F:$F,TransfersEntries!$B:$B,INDEX(ItemTable!$A:$A,MATCH('Daily Pork Products Stocks'!B968,ItemTable!$B:$B,0)),TransfersEntries!$L:$L,"&gt;="&amp;'Daily Pork Products Stocks'!A968+0.25,TransfersEntries!$L:$L,"&lt;="&amp;'Daily Pork Products Stocks'!A968+1.25,TransfersEntries!$D:$D,"3600")</f>
        <v>0</v>
      </c>
      <c r="P968" s="44">
        <f t="shared" ref="P968:P1015" si="287">D968+F968+G968-SUM(H968:O968)</f>
        <v>0</v>
      </c>
      <c r="Q968" s="44">
        <f t="shared" ref="Q968:Q1015" si="288">E968+F968+G968-SUM(H968:O968)</f>
        <v>0</v>
      </c>
      <c r="R968" s="148"/>
      <c r="S968" s="148"/>
      <c r="T968" s="44">
        <f t="shared" ref="T968:T1015" si="289">R968+S968</f>
        <v>0</v>
      </c>
      <c r="U968" s="44">
        <f t="shared" ref="U968:U1015" si="290">T968-P968</f>
        <v>0</v>
      </c>
      <c r="V968" s="44">
        <f t="shared" ref="V968:V1015" si="291">T968-Q968</f>
        <v>0</v>
      </c>
      <c r="W968" s="51" t="str">
        <f t="shared" ref="W968:W1031" si="292">IF(SUM(ABS(D968),ABS(E968),ABS(F968),ABS(G968),ABS(H968),ABS(I968),ABS(J968),ABS(K968),ABS(L968),ABS(M968),ABS(N968),ABS(O968),ABS(P968),ABS(Q968),ABS(R968),ABS(S968),ABS(T968))=0,"Inactive","Active")</f>
        <v>Inactive</v>
      </c>
      <c r="X968" s="44"/>
    </row>
    <row r="969" spans="1:24" ht="15" hidden="1" customHeight="1" x14ac:dyDescent="0.25">
      <c r="A969" s="42" t="e">
        <v>#VALUE!</v>
      </c>
      <c r="B969" s="47" t="s">
        <v>129</v>
      </c>
      <c r="C969" s="47" t="s">
        <v>1162</v>
      </c>
      <c r="D969" s="142"/>
      <c r="E969" s="44">
        <f t="shared" si="286"/>
        <v>0</v>
      </c>
      <c r="F969" s="44">
        <f>SUMIFS(ProductionLines!$H:$H,ProductionLines!$C:$C,'Daily Pork Products Stocks'!$B969,ProductionLines!$K:$K,'Daily Pork Products Stocks'!$A969,ProductionLines!$E:$E,"&lt;&gt;Intake")</f>
        <v>0</v>
      </c>
      <c r="G969" s="57"/>
      <c r="H969" s="44">
        <f>SUMIFS(ProductionLines!$H:$H,ProductionLines!$C:$C,'Daily Pork Products Stocks'!$B969,ProductionLines!$K:$K,'Daily Pork Products Stocks'!$A969,ProductionLines!$E:$E,"Intake")</f>
        <v>0</v>
      </c>
      <c r="I969" s="148"/>
      <c r="J969" s="148"/>
      <c r="K969" s="148"/>
      <c r="L969" s="152"/>
      <c r="M969" s="44">
        <f>SUMIFS(TransfersEntries!$F:$F,TransfersEntries!$B:$B,$B969,TransfersEntries!$L:$L,"&gt;="&amp;'Daily Pork Products Stocks'!A969+0.25,TransfersEntries!$L:$L,"&lt;="&amp;'Daily Pork Products Stocks'!A969+1.25,TransfersEntries!$D:$D,"2055")</f>
        <v>0</v>
      </c>
      <c r="N969" s="44">
        <f>SUMIFS(TransfersEntries!$F:$F,TransfersEntries!$B:$B,INDEX(ItemTable!$A:$A,MATCH('Daily Pork Products Stocks'!B969,ItemTable!$B:$B,0)),TransfersEntries!$L:$L,"&gt;="&amp;'Daily Pork Products Stocks'!A969+0.25,TransfersEntries!$L:$L,"&lt;="&amp;'Daily Pork Products Stocks'!A969+1.25,TransfersEntries!$D:$D,"3535")</f>
        <v>0</v>
      </c>
      <c r="O969" s="44">
        <f>SUMIFS(TransfersEntries!$F:$F,TransfersEntries!$B:$B,INDEX(ItemTable!$A:$A,MATCH('Daily Pork Products Stocks'!B969,ItemTable!$B:$B,0)),TransfersEntries!$L:$L,"&gt;="&amp;'Daily Pork Products Stocks'!A969+0.25,TransfersEntries!$L:$L,"&lt;="&amp;'Daily Pork Products Stocks'!A969+1.25,TransfersEntries!$D:$D,"3600")</f>
        <v>0</v>
      </c>
      <c r="P969" s="44">
        <f t="shared" si="287"/>
        <v>0</v>
      </c>
      <c r="Q969" s="44">
        <f t="shared" si="288"/>
        <v>0</v>
      </c>
      <c r="R969" s="148"/>
      <c r="S969" s="148"/>
      <c r="T969" s="44">
        <f t="shared" si="289"/>
        <v>0</v>
      </c>
      <c r="U969" s="44">
        <f t="shared" si="290"/>
        <v>0</v>
      </c>
      <c r="V969" s="44">
        <f t="shared" si="291"/>
        <v>0</v>
      </c>
      <c r="W969" s="51" t="str">
        <f t="shared" si="292"/>
        <v>Inactive</v>
      </c>
      <c r="X969" s="44"/>
    </row>
    <row r="970" spans="1:24" ht="15" hidden="1" customHeight="1" x14ac:dyDescent="0.25">
      <c r="A970" s="42" t="e">
        <v>#VALUE!</v>
      </c>
      <c r="B970" s="45" t="s">
        <v>82</v>
      </c>
      <c r="C970" s="45" t="s">
        <v>83</v>
      </c>
      <c r="D970" s="142"/>
      <c r="E970" s="44">
        <f t="shared" si="286"/>
        <v>0</v>
      </c>
      <c r="F970" s="44">
        <f>SUMIFS(ProductionLines!$H:$H,ProductionLines!$C:$C,'Daily Pork Products Stocks'!$B970,ProductionLines!$K:$K,'Daily Pork Products Stocks'!$A970,ProductionLines!$E:$E,"&lt;&gt;Intake")</f>
        <v>0</v>
      </c>
      <c r="G970" s="57"/>
      <c r="H970" s="44">
        <f>SUMIFS(ProductionLines!$H:$H,ProductionLines!$C:$C,'Daily Pork Products Stocks'!$B970,ProductionLines!$K:$K,'Daily Pork Products Stocks'!$A970,ProductionLines!$E:$E,"Intake")</f>
        <v>0</v>
      </c>
      <c r="I970" s="148"/>
      <c r="J970" s="148"/>
      <c r="K970" s="148"/>
      <c r="L970" s="152"/>
      <c r="M970" s="44">
        <f>SUMIFS(TransfersEntries!$F:$F,TransfersEntries!$B:$B,$B970,TransfersEntries!$L:$L,"&gt;="&amp;'Daily Pork Products Stocks'!A970+0.25,TransfersEntries!$L:$L,"&lt;="&amp;'Daily Pork Products Stocks'!A970+1.25,TransfersEntries!$D:$D,"2055")</f>
        <v>0</v>
      </c>
      <c r="N970" s="44">
        <f>SUMIFS(TransfersEntries!$F:$F,TransfersEntries!$B:$B,INDEX(ItemTable!$A:$A,MATCH('Daily Pork Products Stocks'!B970,ItemTable!$B:$B,0)),TransfersEntries!$L:$L,"&gt;="&amp;'Daily Pork Products Stocks'!A970+0.25,TransfersEntries!$L:$L,"&lt;="&amp;'Daily Pork Products Stocks'!A970+1.25,TransfersEntries!$D:$D,"3535")</f>
        <v>0</v>
      </c>
      <c r="O970" s="44">
        <f>SUMIFS(TransfersEntries!$F:$F,TransfersEntries!$B:$B,INDEX(ItemTable!$A:$A,MATCH('Daily Pork Products Stocks'!B970,ItemTable!$B:$B,0)),TransfersEntries!$L:$L,"&gt;="&amp;'Daily Pork Products Stocks'!A970+0.25,TransfersEntries!$L:$L,"&lt;="&amp;'Daily Pork Products Stocks'!A970+1.25,TransfersEntries!$D:$D,"3600")</f>
        <v>0</v>
      </c>
      <c r="P970" s="44">
        <f t="shared" si="287"/>
        <v>0</v>
      </c>
      <c r="Q970" s="44">
        <f t="shared" si="288"/>
        <v>0</v>
      </c>
      <c r="R970" s="148"/>
      <c r="S970" s="148"/>
      <c r="T970" s="44">
        <f t="shared" si="289"/>
        <v>0</v>
      </c>
      <c r="U970" s="44">
        <f t="shared" si="290"/>
        <v>0</v>
      </c>
      <c r="V970" s="44">
        <f t="shared" si="291"/>
        <v>0</v>
      </c>
      <c r="W970" s="51" t="str">
        <f t="shared" si="292"/>
        <v>Inactive</v>
      </c>
      <c r="X970" s="44"/>
    </row>
    <row r="971" spans="1:24" ht="15" hidden="1" customHeight="1" x14ac:dyDescent="0.25">
      <c r="A971" s="128" t="e">
        <v>#VALUE!</v>
      </c>
      <c r="B971" s="129"/>
      <c r="C971" s="130" t="s">
        <v>1541</v>
      </c>
      <c r="D971" s="141">
        <v>1E-3</v>
      </c>
      <c r="E971" s="134">
        <f t="shared" si="286"/>
        <v>1E-3</v>
      </c>
      <c r="F971" s="134">
        <f>SUMIFS(ProductionLines!$H:$H,ProductionLines!$C:$C,'Daily Pork Products Stocks'!$B971,ProductionLines!$K:$K,'Daily Pork Products Stocks'!$A971,ProductionLines!$E:$E,"&lt;&gt;Intake")</f>
        <v>0</v>
      </c>
      <c r="G971" s="135"/>
      <c r="H971" s="134">
        <f>SUMIFS(ProductionLines!$H:$H,ProductionLines!$C:$C,'Daily Pork Products Stocks'!$B971,ProductionLines!$K:$K,'Daily Pork Products Stocks'!$A971,ProductionLines!$E:$E,"Intake")</f>
        <v>0</v>
      </c>
      <c r="I971" s="149"/>
      <c r="J971" s="149"/>
      <c r="K971" s="149"/>
      <c r="L971" s="153"/>
      <c r="M971" s="134">
        <f>SUMIFS(TransfersEntries!$F:$F,TransfersEntries!$B:$B,$B971,TransfersEntries!$L:$L,"&gt;="&amp;'Daily Pork Products Stocks'!A971+0.25,TransfersEntries!$L:$L,"&lt;="&amp;'Daily Pork Products Stocks'!A971+1.25,TransfersEntries!$D:$D,"2055")</f>
        <v>0</v>
      </c>
      <c r="N971" s="134">
        <f>SUMIFS(TransfersEntries!$F:$F,TransfersEntries!$B:$B,INDEX(ItemTable!$A:$A,MATCH('Daily Pork Products Stocks'!B971,ItemTable!$B:$B,0)),TransfersEntries!$L:$L,"&gt;="&amp;'Daily Pork Products Stocks'!A971+0.25,TransfersEntries!$L:$L,"&lt;="&amp;'Daily Pork Products Stocks'!A971+1.25,TransfersEntries!$D:$D,"3535")</f>
        <v>0</v>
      </c>
      <c r="O971" s="134">
        <f>SUMIFS(TransfersEntries!$F:$F,TransfersEntries!$B:$B,INDEX(ItemTable!$A:$A,MATCH('Daily Pork Products Stocks'!B971,ItemTable!$B:$B,0)),TransfersEntries!$L:$L,"&gt;="&amp;'Daily Pork Products Stocks'!A971+0.25,TransfersEntries!$L:$L,"&lt;="&amp;'Daily Pork Products Stocks'!A971+1.25,TransfersEntries!$D:$D,"3600")</f>
        <v>0</v>
      </c>
      <c r="P971" s="134">
        <f t="shared" si="287"/>
        <v>1E-3</v>
      </c>
      <c r="Q971" s="134">
        <f t="shared" si="288"/>
        <v>1E-3</v>
      </c>
      <c r="R971" s="149"/>
      <c r="S971" s="149"/>
      <c r="T971" s="134">
        <f t="shared" si="289"/>
        <v>0</v>
      </c>
      <c r="U971" s="134">
        <f t="shared" si="290"/>
        <v>-1E-3</v>
      </c>
      <c r="V971" s="134">
        <f t="shared" si="291"/>
        <v>-1E-3</v>
      </c>
      <c r="W971" s="51" t="str">
        <f t="shared" si="292"/>
        <v>Active</v>
      </c>
      <c r="X971" s="134"/>
    </row>
    <row r="972" spans="1:24" ht="15" hidden="1" customHeight="1" x14ac:dyDescent="0.25">
      <c r="A972" s="126" t="e">
        <v>#VALUE!</v>
      </c>
      <c r="B972" s="127" t="s">
        <v>1542</v>
      </c>
      <c r="C972" s="127" t="s">
        <v>1543</v>
      </c>
      <c r="D972" s="143"/>
      <c r="E972" s="44">
        <f t="shared" si="286"/>
        <v>0</v>
      </c>
      <c r="F972" s="44">
        <f>SUMIFS(ProductionLines!$H:$H,ProductionLines!$C:$C,'Daily Pork Products Stocks'!$B972,ProductionLines!$K:$K,'Daily Pork Products Stocks'!$A972,ProductionLines!$E:$E,"&lt;&gt;Intake")</f>
        <v>0</v>
      </c>
      <c r="G972" s="57"/>
      <c r="H972" s="44">
        <f>SUMIFS(ProductionLines!$H:$H,ProductionLines!$C:$C,'Daily Pork Products Stocks'!$B972,ProductionLines!$K:$K,'Daily Pork Products Stocks'!$A972,ProductionLines!$E:$E,"Intake")</f>
        <v>0</v>
      </c>
      <c r="I972" s="148"/>
      <c r="J972" s="148"/>
      <c r="K972" s="148"/>
      <c r="L972" s="152"/>
      <c r="M972" s="44">
        <f>SUMIFS(TransfersEntries!$F:$F,TransfersEntries!$B:$B,$B972,TransfersEntries!$L:$L,"&gt;="&amp;'Daily Pork Products Stocks'!A972+0.25,TransfersEntries!$L:$L,"&lt;="&amp;'Daily Pork Products Stocks'!A972+1.25,TransfersEntries!$D:$D,"2055")</f>
        <v>0</v>
      </c>
      <c r="N972" s="44">
        <f>SUMIFS(TransfersEntries!$F:$F,TransfersEntries!$B:$B,INDEX(ItemTable!$A:$A,MATCH('Daily Pork Products Stocks'!B972,ItemTable!$B:$B,0)),TransfersEntries!$L:$L,"&gt;="&amp;'Daily Pork Products Stocks'!A972+0.25,TransfersEntries!$L:$L,"&lt;="&amp;'Daily Pork Products Stocks'!A972+1.25,TransfersEntries!$D:$D,"3535")</f>
        <v>0</v>
      </c>
      <c r="O972" s="44">
        <f>SUMIFS(TransfersEntries!$F:$F,TransfersEntries!$B:$B,INDEX(ItemTable!$A:$A,MATCH('Daily Pork Products Stocks'!B972,ItemTable!$B:$B,0)),TransfersEntries!$L:$L,"&gt;="&amp;'Daily Pork Products Stocks'!A972+0.25,TransfersEntries!$L:$L,"&lt;="&amp;'Daily Pork Products Stocks'!A972+1.25,TransfersEntries!$D:$D,"3600")</f>
        <v>0</v>
      </c>
      <c r="P972" s="44">
        <f t="shared" si="287"/>
        <v>0</v>
      </c>
      <c r="Q972" s="44">
        <f t="shared" si="288"/>
        <v>0</v>
      </c>
      <c r="R972" s="148"/>
      <c r="S972" s="148"/>
      <c r="T972" s="44">
        <f t="shared" si="289"/>
        <v>0</v>
      </c>
      <c r="U972" s="44">
        <f t="shared" si="290"/>
        <v>0</v>
      </c>
      <c r="V972" s="44">
        <f t="shared" si="291"/>
        <v>0</v>
      </c>
      <c r="W972" s="51" t="str">
        <f t="shared" si="292"/>
        <v>Inactive</v>
      </c>
      <c r="X972" s="44"/>
    </row>
    <row r="973" spans="1:24" ht="15" hidden="1" customHeight="1" x14ac:dyDescent="0.25">
      <c r="A973" s="124" t="e">
        <v>#VALUE!</v>
      </c>
      <c r="B973" s="125" t="s">
        <v>1544</v>
      </c>
      <c r="C973" s="125" t="s">
        <v>1545</v>
      </c>
      <c r="D973" s="142"/>
      <c r="E973" s="44">
        <f t="shared" si="286"/>
        <v>0</v>
      </c>
      <c r="F973" s="44">
        <f>SUMIFS(ProductionLines!$H:$H,ProductionLines!$C:$C,'Daily Pork Products Stocks'!$B973,ProductionLines!$K:$K,'Daily Pork Products Stocks'!$A973,ProductionLines!$E:$E,"&lt;&gt;Intake")</f>
        <v>0</v>
      </c>
      <c r="G973" s="57"/>
      <c r="H973" s="44">
        <f>SUMIFS(ProductionLines!$H:$H,ProductionLines!$C:$C,'Daily Pork Products Stocks'!$B973,ProductionLines!$K:$K,'Daily Pork Products Stocks'!$A973,ProductionLines!$E:$E,"Intake")</f>
        <v>0</v>
      </c>
      <c r="I973" s="148"/>
      <c r="J973" s="148"/>
      <c r="K973" s="148"/>
      <c r="L973" s="152"/>
      <c r="M973" s="44">
        <f>SUMIFS(TransfersEntries!$F:$F,TransfersEntries!$B:$B,$B973,TransfersEntries!$L:$L,"&gt;="&amp;'Daily Pork Products Stocks'!A973+0.25,TransfersEntries!$L:$L,"&lt;="&amp;'Daily Pork Products Stocks'!A973+1.25,TransfersEntries!$D:$D,"2055")</f>
        <v>0</v>
      </c>
      <c r="N973" s="44">
        <f>SUMIFS(TransfersEntries!$F:$F,TransfersEntries!$B:$B,INDEX(ItemTable!$A:$A,MATCH('Daily Pork Products Stocks'!B973,ItemTable!$B:$B,0)),TransfersEntries!$L:$L,"&gt;="&amp;'Daily Pork Products Stocks'!A973+0.25,TransfersEntries!$L:$L,"&lt;="&amp;'Daily Pork Products Stocks'!A973+1.25,TransfersEntries!$D:$D,"3535")</f>
        <v>0</v>
      </c>
      <c r="O973" s="44">
        <f>SUMIFS(TransfersEntries!$F:$F,TransfersEntries!$B:$B,INDEX(ItemTable!$A:$A,MATCH('Daily Pork Products Stocks'!B973,ItemTable!$B:$B,0)),TransfersEntries!$L:$L,"&gt;="&amp;'Daily Pork Products Stocks'!A973+0.25,TransfersEntries!$L:$L,"&lt;="&amp;'Daily Pork Products Stocks'!A973+1.25,TransfersEntries!$D:$D,"3600")</f>
        <v>0</v>
      </c>
      <c r="P973" s="44">
        <f t="shared" si="287"/>
        <v>0</v>
      </c>
      <c r="Q973" s="44">
        <f t="shared" si="288"/>
        <v>0</v>
      </c>
      <c r="R973" s="148"/>
      <c r="S973" s="148"/>
      <c r="T973" s="44">
        <f t="shared" si="289"/>
        <v>0</v>
      </c>
      <c r="U973" s="44">
        <f t="shared" si="290"/>
        <v>0</v>
      </c>
      <c r="V973" s="44">
        <f t="shared" si="291"/>
        <v>0</v>
      </c>
      <c r="W973" s="51" t="str">
        <f t="shared" si="292"/>
        <v>Inactive</v>
      </c>
      <c r="X973" s="44"/>
    </row>
    <row r="974" spans="1:24" ht="15" hidden="1" customHeight="1" x14ac:dyDescent="0.25">
      <c r="A974" s="124" t="e">
        <v>#VALUE!</v>
      </c>
      <c r="B974" s="125" t="s">
        <v>1546</v>
      </c>
      <c r="C974" s="125" t="s">
        <v>1547</v>
      </c>
      <c r="D974" s="142"/>
      <c r="E974" s="44">
        <f t="shared" si="286"/>
        <v>0</v>
      </c>
      <c r="F974" s="44">
        <f>SUMIFS(ProductionLines!$H:$H,ProductionLines!$C:$C,'Daily Pork Products Stocks'!$B974,ProductionLines!$K:$K,'Daily Pork Products Stocks'!$A974,ProductionLines!$E:$E,"&lt;&gt;Intake")</f>
        <v>0</v>
      </c>
      <c r="G974" s="57"/>
      <c r="H974" s="44">
        <f>SUMIFS(ProductionLines!$H:$H,ProductionLines!$C:$C,'Daily Pork Products Stocks'!$B974,ProductionLines!$K:$K,'Daily Pork Products Stocks'!$A974,ProductionLines!$E:$E,"Intake")</f>
        <v>0</v>
      </c>
      <c r="I974" s="148"/>
      <c r="J974" s="148"/>
      <c r="K974" s="148"/>
      <c r="L974" s="152"/>
      <c r="M974" s="44">
        <f>SUMIFS(TransfersEntries!$F:$F,TransfersEntries!$B:$B,$B974,TransfersEntries!$L:$L,"&gt;="&amp;'Daily Pork Products Stocks'!A974+0.25,TransfersEntries!$L:$L,"&lt;="&amp;'Daily Pork Products Stocks'!A974+1.25,TransfersEntries!$D:$D,"2055")</f>
        <v>0</v>
      </c>
      <c r="N974" s="44">
        <f>SUMIFS(TransfersEntries!$F:$F,TransfersEntries!$B:$B,INDEX(ItemTable!$A:$A,MATCH('Daily Pork Products Stocks'!B974,ItemTable!$B:$B,0)),TransfersEntries!$L:$L,"&gt;="&amp;'Daily Pork Products Stocks'!A974+0.25,TransfersEntries!$L:$L,"&lt;="&amp;'Daily Pork Products Stocks'!A974+1.25,TransfersEntries!$D:$D,"3535")</f>
        <v>0</v>
      </c>
      <c r="O974" s="44">
        <f>SUMIFS(TransfersEntries!$F:$F,TransfersEntries!$B:$B,INDEX(ItemTable!$A:$A,MATCH('Daily Pork Products Stocks'!B974,ItemTable!$B:$B,0)),TransfersEntries!$L:$L,"&gt;="&amp;'Daily Pork Products Stocks'!A974+0.25,TransfersEntries!$L:$L,"&lt;="&amp;'Daily Pork Products Stocks'!A974+1.25,TransfersEntries!$D:$D,"3600")</f>
        <v>0</v>
      </c>
      <c r="P974" s="44">
        <f t="shared" si="287"/>
        <v>0</v>
      </c>
      <c r="Q974" s="44">
        <f t="shared" si="288"/>
        <v>0</v>
      </c>
      <c r="R974" s="148"/>
      <c r="S974" s="148"/>
      <c r="T974" s="44">
        <f t="shared" si="289"/>
        <v>0</v>
      </c>
      <c r="U974" s="44">
        <f t="shared" si="290"/>
        <v>0</v>
      </c>
      <c r="V974" s="44">
        <f t="shared" si="291"/>
        <v>0</v>
      </c>
      <c r="W974" s="51" t="str">
        <f t="shared" si="292"/>
        <v>Inactive</v>
      </c>
      <c r="X974" s="44"/>
    </row>
    <row r="975" spans="1:24" ht="15" hidden="1" customHeight="1" x14ac:dyDescent="0.25">
      <c r="A975" s="124" t="e">
        <v>#VALUE!</v>
      </c>
      <c r="B975" s="125" t="s">
        <v>1538</v>
      </c>
      <c r="C975" s="125" t="s">
        <v>1539</v>
      </c>
      <c r="D975" s="142"/>
      <c r="E975" s="44">
        <f t="shared" si="286"/>
        <v>0</v>
      </c>
      <c r="F975" s="44">
        <f>SUMIFS(ProductionLines!$H:$H,ProductionLines!$C:$C,'Daily Pork Products Stocks'!$B975,ProductionLines!$K:$K,'Daily Pork Products Stocks'!$A975,ProductionLines!$E:$E,"&lt;&gt;Intake")</f>
        <v>0</v>
      </c>
      <c r="G975" s="57"/>
      <c r="H975" s="44">
        <f>SUMIFS(ProductionLines!$H:$H,ProductionLines!$C:$C,'Daily Pork Products Stocks'!$B975,ProductionLines!$K:$K,'Daily Pork Products Stocks'!$A975,ProductionLines!$E:$E,"Intake")</f>
        <v>0</v>
      </c>
      <c r="I975" s="148"/>
      <c r="J975" s="148"/>
      <c r="K975" s="148"/>
      <c r="L975" s="152"/>
      <c r="M975" s="44">
        <f>SUMIFS(TransfersEntries!$F:$F,TransfersEntries!$B:$B,$B975,TransfersEntries!$L:$L,"&gt;="&amp;'Daily Pork Products Stocks'!A975+0.25,TransfersEntries!$L:$L,"&lt;="&amp;'Daily Pork Products Stocks'!A975+1.25,TransfersEntries!$D:$D,"2055")</f>
        <v>0</v>
      </c>
      <c r="N975" s="44">
        <f>SUMIFS(TransfersEntries!$F:$F,TransfersEntries!$B:$B,INDEX(ItemTable!$A:$A,MATCH('Daily Pork Products Stocks'!B975,ItemTable!$B:$B,0)),TransfersEntries!$L:$L,"&gt;="&amp;'Daily Pork Products Stocks'!A975+0.25,TransfersEntries!$L:$L,"&lt;="&amp;'Daily Pork Products Stocks'!A975+1.25,TransfersEntries!$D:$D,"3535")</f>
        <v>0</v>
      </c>
      <c r="O975" s="44">
        <f>SUMIFS(TransfersEntries!$F:$F,TransfersEntries!$B:$B,INDEX(ItemTable!$A:$A,MATCH('Daily Pork Products Stocks'!B975,ItemTable!$B:$B,0)),TransfersEntries!$L:$L,"&gt;="&amp;'Daily Pork Products Stocks'!A975+0.25,TransfersEntries!$L:$L,"&lt;="&amp;'Daily Pork Products Stocks'!A975+1.25,TransfersEntries!$D:$D,"3600")</f>
        <v>0</v>
      </c>
      <c r="P975" s="44">
        <f t="shared" si="287"/>
        <v>0</v>
      </c>
      <c r="Q975" s="44">
        <f t="shared" si="288"/>
        <v>0</v>
      </c>
      <c r="R975" s="148"/>
      <c r="S975" s="148"/>
      <c r="T975" s="44">
        <f t="shared" si="289"/>
        <v>0</v>
      </c>
      <c r="U975" s="44">
        <f t="shared" si="290"/>
        <v>0</v>
      </c>
      <c r="V975" s="44">
        <f t="shared" si="291"/>
        <v>0</v>
      </c>
      <c r="W975" s="51" t="str">
        <f t="shared" si="292"/>
        <v>Inactive</v>
      </c>
      <c r="X975" s="44"/>
    </row>
    <row r="976" spans="1:24" ht="15" hidden="1" customHeight="1" x14ac:dyDescent="0.25">
      <c r="A976" s="42" t="e">
        <v>#VALUE!</v>
      </c>
      <c r="B976" s="45" t="s">
        <v>1548</v>
      </c>
      <c r="C976" s="45" t="s">
        <v>1549</v>
      </c>
      <c r="D976" s="142"/>
      <c r="E976" s="44">
        <f t="shared" si="286"/>
        <v>0</v>
      </c>
      <c r="F976" s="44">
        <f>SUMIFS(ProductionLines!$H:$H,ProductionLines!$C:$C,'Daily Pork Products Stocks'!$B976,ProductionLines!$K:$K,'Daily Pork Products Stocks'!$A976,ProductionLines!$E:$E,"&lt;&gt;Intake")</f>
        <v>0</v>
      </c>
      <c r="G976" s="57"/>
      <c r="H976" s="44">
        <f>SUMIFS(ProductionLines!$H:$H,ProductionLines!$C:$C,'Daily Pork Products Stocks'!$B976,ProductionLines!$K:$K,'Daily Pork Products Stocks'!$A976,ProductionLines!$E:$E,"Intake")</f>
        <v>0</v>
      </c>
      <c r="I976" s="148"/>
      <c r="J976" s="148"/>
      <c r="K976" s="148"/>
      <c r="L976" s="152"/>
      <c r="M976" s="44">
        <f>SUMIFS(TransfersEntries!$F:$F,TransfersEntries!$B:$B,$B976,TransfersEntries!$L:$L,"&gt;="&amp;'Daily Pork Products Stocks'!A976+0.25,TransfersEntries!$L:$L,"&lt;="&amp;'Daily Pork Products Stocks'!A976+1.25,TransfersEntries!$D:$D,"2055")</f>
        <v>0</v>
      </c>
      <c r="N976" s="44">
        <f>SUMIFS(TransfersEntries!$F:$F,TransfersEntries!$B:$B,INDEX(ItemTable!$A:$A,MATCH('Daily Pork Products Stocks'!B976,ItemTable!$B:$B,0)),TransfersEntries!$L:$L,"&gt;="&amp;'Daily Pork Products Stocks'!A976+0.25,TransfersEntries!$L:$L,"&lt;="&amp;'Daily Pork Products Stocks'!A976+1.25,TransfersEntries!$D:$D,"3535")</f>
        <v>0</v>
      </c>
      <c r="O976" s="44">
        <f>SUMIFS(TransfersEntries!$F:$F,TransfersEntries!$B:$B,INDEX(ItemTable!$A:$A,MATCH('Daily Pork Products Stocks'!B976,ItemTable!$B:$B,0)),TransfersEntries!$L:$L,"&gt;="&amp;'Daily Pork Products Stocks'!A976+0.25,TransfersEntries!$L:$L,"&lt;="&amp;'Daily Pork Products Stocks'!A976+1.25,TransfersEntries!$D:$D,"3600")</f>
        <v>0</v>
      </c>
      <c r="P976" s="44">
        <f t="shared" si="287"/>
        <v>0</v>
      </c>
      <c r="Q976" s="44">
        <f t="shared" si="288"/>
        <v>0</v>
      </c>
      <c r="R976" s="148"/>
      <c r="S976" s="148"/>
      <c r="T976" s="44">
        <f t="shared" si="289"/>
        <v>0</v>
      </c>
      <c r="U976" s="44">
        <f t="shared" si="290"/>
        <v>0</v>
      </c>
      <c r="V976" s="44">
        <f t="shared" si="291"/>
        <v>0</v>
      </c>
      <c r="W976" s="51" t="str">
        <f t="shared" si="292"/>
        <v>Inactive</v>
      </c>
      <c r="X976" s="44"/>
    </row>
    <row r="977" spans="1:24" ht="15" hidden="1" customHeight="1" x14ac:dyDescent="0.25">
      <c r="A977" s="42" t="e">
        <v>#VALUE!</v>
      </c>
      <c r="B977" s="47" t="s">
        <v>1536</v>
      </c>
      <c r="C977" s="47" t="s">
        <v>1537</v>
      </c>
      <c r="D977" s="142"/>
      <c r="E977" s="44">
        <f t="shared" si="286"/>
        <v>0</v>
      </c>
      <c r="F977" s="44">
        <f>SUMIFS(ProductionLines!$H:$H,ProductionLines!$C:$C,'Daily Pork Products Stocks'!$B977,ProductionLines!$K:$K,'Daily Pork Products Stocks'!$A977,ProductionLines!$E:$E,"&lt;&gt;Intake")</f>
        <v>0</v>
      </c>
      <c r="G977" s="57"/>
      <c r="H977" s="44">
        <f>SUMIFS(ProductionLines!$H:$H,ProductionLines!$C:$C,'Daily Pork Products Stocks'!$B977,ProductionLines!$K:$K,'Daily Pork Products Stocks'!$A977,ProductionLines!$E:$E,"Intake")</f>
        <v>0</v>
      </c>
      <c r="I977" s="148"/>
      <c r="J977" s="148"/>
      <c r="K977" s="148"/>
      <c r="L977" s="152"/>
      <c r="M977" s="44">
        <f>SUMIFS(TransfersEntries!$F:$F,TransfersEntries!$B:$B,$B977,TransfersEntries!$L:$L,"&gt;="&amp;'Daily Pork Products Stocks'!A977+0.25,TransfersEntries!$L:$L,"&lt;="&amp;'Daily Pork Products Stocks'!A977+1.25,TransfersEntries!$D:$D,"2055")</f>
        <v>0</v>
      </c>
      <c r="N977" s="44">
        <f>SUMIFS(TransfersEntries!$F:$F,TransfersEntries!$B:$B,INDEX(ItemTable!$A:$A,MATCH('Daily Pork Products Stocks'!B977,ItemTable!$B:$B,0)),TransfersEntries!$L:$L,"&gt;="&amp;'Daily Pork Products Stocks'!A977+0.25,TransfersEntries!$L:$L,"&lt;="&amp;'Daily Pork Products Stocks'!A977+1.25,TransfersEntries!$D:$D,"3535")</f>
        <v>0</v>
      </c>
      <c r="O977" s="44">
        <f>SUMIFS(TransfersEntries!$F:$F,TransfersEntries!$B:$B,INDEX(ItemTable!$A:$A,MATCH('Daily Pork Products Stocks'!B977,ItemTable!$B:$B,0)),TransfersEntries!$L:$L,"&gt;="&amp;'Daily Pork Products Stocks'!A977+0.25,TransfersEntries!$L:$L,"&lt;="&amp;'Daily Pork Products Stocks'!A977+1.25,TransfersEntries!$D:$D,"3600")</f>
        <v>0</v>
      </c>
      <c r="P977" s="44">
        <f t="shared" si="287"/>
        <v>0</v>
      </c>
      <c r="Q977" s="44">
        <f t="shared" si="288"/>
        <v>0</v>
      </c>
      <c r="R977" s="148"/>
      <c r="S977" s="148"/>
      <c r="T977" s="44">
        <f t="shared" si="289"/>
        <v>0</v>
      </c>
      <c r="U977" s="44">
        <f t="shared" si="290"/>
        <v>0</v>
      </c>
      <c r="V977" s="44">
        <f t="shared" si="291"/>
        <v>0</v>
      </c>
      <c r="W977" s="51" t="str">
        <f t="shared" si="292"/>
        <v>Inactive</v>
      </c>
      <c r="X977" s="44"/>
    </row>
    <row r="978" spans="1:24" ht="15" hidden="1" customHeight="1" x14ac:dyDescent="0.25">
      <c r="A978" s="124" t="e">
        <v>#VALUE!</v>
      </c>
      <c r="B978" s="125" t="s">
        <v>1550</v>
      </c>
      <c r="C978" s="125" t="s">
        <v>1551</v>
      </c>
      <c r="D978" s="142"/>
      <c r="E978" s="44">
        <f t="shared" si="286"/>
        <v>0</v>
      </c>
      <c r="F978" s="44">
        <f>SUMIFS(ProductionLines!$H:$H,ProductionLines!$C:$C,'Daily Pork Products Stocks'!$B978,ProductionLines!$K:$K,'Daily Pork Products Stocks'!$A978,ProductionLines!$E:$E,"&lt;&gt;Intake")</f>
        <v>0</v>
      </c>
      <c r="G978" s="57"/>
      <c r="H978" s="44">
        <f>SUMIFS(ProductionLines!$H:$H,ProductionLines!$C:$C,'Daily Pork Products Stocks'!$B978,ProductionLines!$K:$K,'Daily Pork Products Stocks'!$A978,ProductionLines!$E:$E,"Intake")</f>
        <v>0</v>
      </c>
      <c r="I978" s="148"/>
      <c r="J978" s="148"/>
      <c r="K978" s="148"/>
      <c r="L978" s="152"/>
      <c r="M978" s="44">
        <f>SUMIFS(TransfersEntries!$F:$F,TransfersEntries!$B:$B,$B978,TransfersEntries!$L:$L,"&gt;="&amp;'Daily Pork Products Stocks'!A978+0.25,TransfersEntries!$L:$L,"&lt;="&amp;'Daily Pork Products Stocks'!A978+1.25,TransfersEntries!$D:$D,"2055")</f>
        <v>0</v>
      </c>
      <c r="N978" s="44">
        <f>SUMIFS(TransfersEntries!$F:$F,TransfersEntries!$B:$B,INDEX(ItemTable!$A:$A,MATCH('Daily Pork Products Stocks'!B978,ItemTable!$B:$B,0)),TransfersEntries!$L:$L,"&gt;="&amp;'Daily Pork Products Stocks'!A978+0.25,TransfersEntries!$L:$L,"&lt;="&amp;'Daily Pork Products Stocks'!A978+1.25,TransfersEntries!$D:$D,"3535")</f>
        <v>0</v>
      </c>
      <c r="O978" s="44">
        <f>SUMIFS(TransfersEntries!$F:$F,TransfersEntries!$B:$B,INDEX(ItemTable!$A:$A,MATCH('Daily Pork Products Stocks'!B978,ItemTable!$B:$B,0)),TransfersEntries!$L:$L,"&gt;="&amp;'Daily Pork Products Stocks'!A978+0.25,TransfersEntries!$L:$L,"&lt;="&amp;'Daily Pork Products Stocks'!A978+1.25,TransfersEntries!$D:$D,"3600")</f>
        <v>0</v>
      </c>
      <c r="P978" s="44">
        <f t="shared" si="287"/>
        <v>0</v>
      </c>
      <c r="Q978" s="44">
        <f t="shared" si="288"/>
        <v>0</v>
      </c>
      <c r="R978" s="148"/>
      <c r="S978" s="148"/>
      <c r="T978" s="44">
        <f t="shared" si="289"/>
        <v>0</v>
      </c>
      <c r="U978" s="44">
        <f t="shared" si="290"/>
        <v>0</v>
      </c>
      <c r="V978" s="44">
        <f t="shared" si="291"/>
        <v>0</v>
      </c>
      <c r="W978" s="51" t="str">
        <f t="shared" si="292"/>
        <v>Inactive</v>
      </c>
      <c r="X978" s="44"/>
    </row>
    <row r="979" spans="1:24" ht="15" hidden="1" customHeight="1" x14ac:dyDescent="0.25">
      <c r="A979" s="124" t="e">
        <v>#VALUE!</v>
      </c>
      <c r="B979" s="125" t="s">
        <v>1552</v>
      </c>
      <c r="C979" s="125" t="s">
        <v>1553</v>
      </c>
      <c r="D979" s="142"/>
      <c r="E979" s="44">
        <f t="shared" si="286"/>
        <v>0</v>
      </c>
      <c r="F979" s="44">
        <f>SUMIFS(ProductionLines!$H:$H,ProductionLines!$C:$C,'Daily Pork Products Stocks'!$B979,ProductionLines!$K:$K,'Daily Pork Products Stocks'!$A979,ProductionLines!$E:$E,"&lt;&gt;Intake")</f>
        <v>0</v>
      </c>
      <c r="G979" s="57"/>
      <c r="H979" s="44">
        <f>SUMIFS(ProductionLines!$H:$H,ProductionLines!$C:$C,'Daily Pork Products Stocks'!$B979,ProductionLines!$K:$K,'Daily Pork Products Stocks'!$A979,ProductionLines!$E:$E,"Intake")</f>
        <v>0</v>
      </c>
      <c r="I979" s="148"/>
      <c r="J979" s="148"/>
      <c r="K979" s="148"/>
      <c r="L979" s="152"/>
      <c r="M979" s="44">
        <f>SUMIFS(TransfersEntries!$F:$F,TransfersEntries!$B:$B,$B979,TransfersEntries!$L:$L,"&gt;="&amp;'Daily Pork Products Stocks'!A979+0.25,TransfersEntries!$L:$L,"&lt;="&amp;'Daily Pork Products Stocks'!A979+1.25,TransfersEntries!$D:$D,"2055")</f>
        <v>0</v>
      </c>
      <c r="N979" s="44">
        <f>SUMIFS(TransfersEntries!$F:$F,TransfersEntries!$B:$B,INDEX(ItemTable!$A:$A,MATCH('Daily Pork Products Stocks'!B979,ItemTable!$B:$B,0)),TransfersEntries!$L:$L,"&gt;="&amp;'Daily Pork Products Stocks'!A979+0.25,TransfersEntries!$L:$L,"&lt;="&amp;'Daily Pork Products Stocks'!A979+1.25,TransfersEntries!$D:$D,"3535")</f>
        <v>0</v>
      </c>
      <c r="O979" s="44">
        <f>SUMIFS(TransfersEntries!$F:$F,TransfersEntries!$B:$B,INDEX(ItemTable!$A:$A,MATCH('Daily Pork Products Stocks'!B979,ItemTable!$B:$B,0)),TransfersEntries!$L:$L,"&gt;="&amp;'Daily Pork Products Stocks'!A979+0.25,TransfersEntries!$L:$L,"&lt;="&amp;'Daily Pork Products Stocks'!A979+1.25,TransfersEntries!$D:$D,"3600")</f>
        <v>0</v>
      </c>
      <c r="P979" s="44">
        <f t="shared" si="287"/>
        <v>0</v>
      </c>
      <c r="Q979" s="44">
        <f t="shared" si="288"/>
        <v>0</v>
      </c>
      <c r="R979" s="148"/>
      <c r="S979" s="148"/>
      <c r="T979" s="44">
        <f t="shared" si="289"/>
        <v>0</v>
      </c>
      <c r="U979" s="44">
        <f t="shared" si="290"/>
        <v>0</v>
      </c>
      <c r="V979" s="44">
        <f t="shared" si="291"/>
        <v>0</v>
      </c>
      <c r="W979" s="51" t="str">
        <f t="shared" si="292"/>
        <v>Inactive</v>
      </c>
      <c r="X979" s="44"/>
    </row>
    <row r="980" spans="1:24" ht="15" hidden="1" customHeight="1" x14ac:dyDescent="0.25">
      <c r="A980" s="124" t="e">
        <v>#VALUE!</v>
      </c>
      <c r="B980" s="125" t="s">
        <v>1554</v>
      </c>
      <c r="C980" s="125" t="s">
        <v>1555</v>
      </c>
      <c r="D980" s="142"/>
      <c r="E980" s="44">
        <f t="shared" si="286"/>
        <v>0</v>
      </c>
      <c r="F980" s="44">
        <f>SUMIFS(ProductionLines!$H:$H,ProductionLines!$C:$C,'Daily Pork Products Stocks'!$B980,ProductionLines!$K:$K,'Daily Pork Products Stocks'!$A980,ProductionLines!$E:$E,"&lt;&gt;Intake")</f>
        <v>0</v>
      </c>
      <c r="G980" s="57"/>
      <c r="H980" s="44">
        <f>SUMIFS(ProductionLines!$H:$H,ProductionLines!$C:$C,'Daily Pork Products Stocks'!$B980,ProductionLines!$K:$K,'Daily Pork Products Stocks'!$A980,ProductionLines!$E:$E,"Intake")</f>
        <v>0</v>
      </c>
      <c r="I980" s="148"/>
      <c r="J980" s="148"/>
      <c r="K980" s="148"/>
      <c r="L980" s="152"/>
      <c r="M980" s="44">
        <f>SUMIFS(TransfersEntries!$F:$F,TransfersEntries!$B:$B,$B980,TransfersEntries!$L:$L,"&gt;="&amp;'Daily Pork Products Stocks'!A980+0.25,TransfersEntries!$L:$L,"&lt;="&amp;'Daily Pork Products Stocks'!A980+1.25,TransfersEntries!$D:$D,"2055")</f>
        <v>0</v>
      </c>
      <c r="N980" s="44">
        <f>SUMIFS(TransfersEntries!$F:$F,TransfersEntries!$B:$B,INDEX(ItemTable!$A:$A,MATCH('Daily Pork Products Stocks'!B980,ItemTable!$B:$B,0)),TransfersEntries!$L:$L,"&gt;="&amp;'Daily Pork Products Stocks'!A980+0.25,TransfersEntries!$L:$L,"&lt;="&amp;'Daily Pork Products Stocks'!A980+1.25,TransfersEntries!$D:$D,"3535")</f>
        <v>0</v>
      </c>
      <c r="O980" s="44">
        <f>SUMIFS(TransfersEntries!$F:$F,TransfersEntries!$B:$B,INDEX(ItemTable!$A:$A,MATCH('Daily Pork Products Stocks'!B980,ItemTable!$B:$B,0)),TransfersEntries!$L:$L,"&gt;="&amp;'Daily Pork Products Stocks'!A980+0.25,TransfersEntries!$L:$L,"&lt;="&amp;'Daily Pork Products Stocks'!A980+1.25,TransfersEntries!$D:$D,"3600")</f>
        <v>0</v>
      </c>
      <c r="P980" s="44">
        <f t="shared" si="287"/>
        <v>0</v>
      </c>
      <c r="Q980" s="44">
        <f t="shared" si="288"/>
        <v>0</v>
      </c>
      <c r="R980" s="148"/>
      <c r="S980" s="148"/>
      <c r="T980" s="44">
        <f t="shared" si="289"/>
        <v>0</v>
      </c>
      <c r="U980" s="44">
        <f t="shared" si="290"/>
        <v>0</v>
      </c>
      <c r="V980" s="44">
        <f t="shared" si="291"/>
        <v>0</v>
      </c>
      <c r="W980" s="51" t="str">
        <f t="shared" si="292"/>
        <v>Inactive</v>
      </c>
      <c r="X980" s="44"/>
    </row>
    <row r="981" spans="1:24" ht="15" hidden="1" customHeight="1" x14ac:dyDescent="0.25">
      <c r="A981" s="124" t="e">
        <v>#VALUE!</v>
      </c>
      <c r="B981" s="125" t="s">
        <v>1556</v>
      </c>
      <c r="C981" s="125" t="s">
        <v>1557</v>
      </c>
      <c r="D981" s="142"/>
      <c r="E981" s="44">
        <f t="shared" si="286"/>
        <v>0</v>
      </c>
      <c r="F981" s="44">
        <f>SUMIFS(ProductionLines!$H:$H,ProductionLines!$C:$C,'Daily Pork Products Stocks'!$B981,ProductionLines!$K:$K,'Daily Pork Products Stocks'!$A981,ProductionLines!$E:$E,"&lt;&gt;Intake")</f>
        <v>0</v>
      </c>
      <c r="G981" s="57"/>
      <c r="H981" s="44">
        <f>SUMIFS(ProductionLines!$H:$H,ProductionLines!$C:$C,'Daily Pork Products Stocks'!$B981,ProductionLines!$K:$K,'Daily Pork Products Stocks'!$A981,ProductionLines!$E:$E,"Intake")</f>
        <v>0</v>
      </c>
      <c r="I981" s="148"/>
      <c r="J981" s="148"/>
      <c r="K981" s="148"/>
      <c r="L981" s="152"/>
      <c r="M981" s="44">
        <f>SUMIFS(TransfersEntries!$F:$F,TransfersEntries!$B:$B,$B981,TransfersEntries!$L:$L,"&gt;="&amp;'Daily Pork Products Stocks'!A981+0.25,TransfersEntries!$L:$L,"&lt;="&amp;'Daily Pork Products Stocks'!A981+1.25,TransfersEntries!$D:$D,"2055")</f>
        <v>0</v>
      </c>
      <c r="N981" s="44">
        <f>SUMIFS(TransfersEntries!$F:$F,TransfersEntries!$B:$B,INDEX(ItemTable!$A:$A,MATCH('Daily Pork Products Stocks'!B981,ItemTable!$B:$B,0)),TransfersEntries!$L:$L,"&gt;="&amp;'Daily Pork Products Stocks'!A981+0.25,TransfersEntries!$L:$L,"&lt;="&amp;'Daily Pork Products Stocks'!A981+1.25,TransfersEntries!$D:$D,"3535")</f>
        <v>0</v>
      </c>
      <c r="O981" s="44">
        <f>SUMIFS(TransfersEntries!$F:$F,TransfersEntries!$B:$B,INDEX(ItemTable!$A:$A,MATCH('Daily Pork Products Stocks'!B981,ItemTable!$B:$B,0)),TransfersEntries!$L:$L,"&gt;="&amp;'Daily Pork Products Stocks'!A981+0.25,TransfersEntries!$L:$L,"&lt;="&amp;'Daily Pork Products Stocks'!A981+1.25,TransfersEntries!$D:$D,"3600")</f>
        <v>0</v>
      </c>
      <c r="P981" s="44">
        <f t="shared" si="287"/>
        <v>0</v>
      </c>
      <c r="Q981" s="44">
        <f t="shared" si="288"/>
        <v>0</v>
      </c>
      <c r="R981" s="148"/>
      <c r="S981" s="148"/>
      <c r="T981" s="44">
        <f t="shared" si="289"/>
        <v>0</v>
      </c>
      <c r="U981" s="44">
        <f t="shared" si="290"/>
        <v>0</v>
      </c>
      <c r="V981" s="44">
        <f t="shared" si="291"/>
        <v>0</v>
      </c>
      <c r="W981" s="51" t="str">
        <f t="shared" si="292"/>
        <v>Inactive</v>
      </c>
      <c r="X981" s="44"/>
    </row>
    <row r="982" spans="1:24" ht="15" hidden="1" customHeight="1" x14ac:dyDescent="0.25">
      <c r="A982" s="124" t="e">
        <v>#VALUE!</v>
      </c>
      <c r="B982" s="125" t="s">
        <v>1558</v>
      </c>
      <c r="C982" s="125" t="s">
        <v>1559</v>
      </c>
      <c r="D982" s="142"/>
      <c r="E982" s="44">
        <f t="shared" si="286"/>
        <v>0</v>
      </c>
      <c r="F982" s="44">
        <f>SUMIFS(ProductionLines!$H:$H,ProductionLines!$C:$C,'Daily Pork Products Stocks'!$B982,ProductionLines!$K:$K,'Daily Pork Products Stocks'!$A982,ProductionLines!$E:$E,"&lt;&gt;Intake")</f>
        <v>0</v>
      </c>
      <c r="G982" s="57"/>
      <c r="H982" s="44">
        <f>SUMIFS(ProductionLines!$H:$H,ProductionLines!$C:$C,'Daily Pork Products Stocks'!$B982,ProductionLines!$K:$K,'Daily Pork Products Stocks'!$A982,ProductionLines!$E:$E,"Intake")</f>
        <v>0</v>
      </c>
      <c r="I982" s="148"/>
      <c r="J982" s="148"/>
      <c r="K982" s="148"/>
      <c r="L982" s="152"/>
      <c r="M982" s="44">
        <f>SUMIFS(TransfersEntries!$F:$F,TransfersEntries!$B:$B,$B982,TransfersEntries!$L:$L,"&gt;="&amp;'Daily Pork Products Stocks'!A982+0.25,TransfersEntries!$L:$L,"&lt;="&amp;'Daily Pork Products Stocks'!A982+1.25,TransfersEntries!$D:$D,"2055")</f>
        <v>0</v>
      </c>
      <c r="N982" s="44">
        <f>SUMIFS(TransfersEntries!$F:$F,TransfersEntries!$B:$B,INDEX(ItemTable!$A:$A,MATCH('Daily Pork Products Stocks'!B982,ItemTable!$B:$B,0)),TransfersEntries!$L:$L,"&gt;="&amp;'Daily Pork Products Stocks'!A982+0.25,TransfersEntries!$L:$L,"&lt;="&amp;'Daily Pork Products Stocks'!A982+1.25,TransfersEntries!$D:$D,"3535")</f>
        <v>0</v>
      </c>
      <c r="O982" s="44">
        <f>SUMIFS(TransfersEntries!$F:$F,TransfersEntries!$B:$B,INDEX(ItemTable!$A:$A,MATCH('Daily Pork Products Stocks'!B982,ItemTable!$B:$B,0)),TransfersEntries!$L:$L,"&gt;="&amp;'Daily Pork Products Stocks'!A982+0.25,TransfersEntries!$L:$L,"&lt;="&amp;'Daily Pork Products Stocks'!A982+1.25,TransfersEntries!$D:$D,"3600")</f>
        <v>0</v>
      </c>
      <c r="P982" s="44">
        <f t="shared" si="287"/>
        <v>0</v>
      </c>
      <c r="Q982" s="44">
        <f t="shared" si="288"/>
        <v>0</v>
      </c>
      <c r="R982" s="148"/>
      <c r="S982" s="148"/>
      <c r="T982" s="44">
        <f t="shared" si="289"/>
        <v>0</v>
      </c>
      <c r="U982" s="44">
        <f t="shared" si="290"/>
        <v>0</v>
      </c>
      <c r="V982" s="44">
        <f t="shared" si="291"/>
        <v>0</v>
      </c>
      <c r="W982" s="51" t="str">
        <f t="shared" si="292"/>
        <v>Inactive</v>
      </c>
      <c r="X982" s="44"/>
    </row>
    <row r="983" spans="1:24" ht="15" hidden="1" customHeight="1" x14ac:dyDescent="0.25">
      <c r="A983" s="124" t="e">
        <v>#VALUE!</v>
      </c>
      <c r="B983" s="125" t="s">
        <v>1560</v>
      </c>
      <c r="C983" s="125" t="s">
        <v>1561</v>
      </c>
      <c r="D983" s="142"/>
      <c r="E983" s="44">
        <f t="shared" si="286"/>
        <v>0</v>
      </c>
      <c r="F983" s="44">
        <f>SUMIFS(ProductionLines!$H:$H,ProductionLines!$C:$C,'Daily Pork Products Stocks'!$B983,ProductionLines!$K:$K,'Daily Pork Products Stocks'!$A983,ProductionLines!$E:$E,"&lt;&gt;Intake")</f>
        <v>0</v>
      </c>
      <c r="G983" s="57"/>
      <c r="H983" s="44">
        <f>SUMIFS(ProductionLines!$H:$H,ProductionLines!$C:$C,'Daily Pork Products Stocks'!$B983,ProductionLines!$K:$K,'Daily Pork Products Stocks'!$A983,ProductionLines!$E:$E,"Intake")</f>
        <v>0</v>
      </c>
      <c r="I983" s="148"/>
      <c r="J983" s="148"/>
      <c r="K983" s="148"/>
      <c r="L983" s="152"/>
      <c r="M983" s="44">
        <f>SUMIFS(TransfersEntries!$F:$F,TransfersEntries!$B:$B,$B983,TransfersEntries!$L:$L,"&gt;="&amp;'Daily Pork Products Stocks'!A983+0.25,TransfersEntries!$L:$L,"&lt;="&amp;'Daily Pork Products Stocks'!A983+1.25,TransfersEntries!$D:$D,"2055")</f>
        <v>0</v>
      </c>
      <c r="N983" s="44">
        <f>SUMIFS(TransfersEntries!$F:$F,TransfersEntries!$B:$B,INDEX(ItemTable!$A:$A,MATCH('Daily Pork Products Stocks'!B983,ItemTable!$B:$B,0)),TransfersEntries!$L:$L,"&gt;="&amp;'Daily Pork Products Stocks'!A983+0.25,TransfersEntries!$L:$L,"&lt;="&amp;'Daily Pork Products Stocks'!A983+1.25,TransfersEntries!$D:$D,"3535")</f>
        <v>0</v>
      </c>
      <c r="O983" s="44">
        <f>SUMIFS(TransfersEntries!$F:$F,TransfersEntries!$B:$B,INDEX(ItemTable!$A:$A,MATCH('Daily Pork Products Stocks'!B983,ItemTable!$B:$B,0)),TransfersEntries!$L:$L,"&gt;="&amp;'Daily Pork Products Stocks'!A983+0.25,TransfersEntries!$L:$L,"&lt;="&amp;'Daily Pork Products Stocks'!A983+1.25,TransfersEntries!$D:$D,"3600")</f>
        <v>0</v>
      </c>
      <c r="P983" s="44">
        <f t="shared" si="287"/>
        <v>0</v>
      </c>
      <c r="Q983" s="44">
        <f t="shared" si="288"/>
        <v>0</v>
      </c>
      <c r="R983" s="148"/>
      <c r="S983" s="148"/>
      <c r="T983" s="44">
        <f t="shared" si="289"/>
        <v>0</v>
      </c>
      <c r="U983" s="44">
        <f t="shared" si="290"/>
        <v>0</v>
      </c>
      <c r="V983" s="44">
        <f t="shared" si="291"/>
        <v>0</v>
      </c>
      <c r="W983" s="51" t="str">
        <f t="shared" si="292"/>
        <v>Inactive</v>
      </c>
      <c r="X983" s="44"/>
    </row>
    <row r="984" spans="1:24" ht="15" hidden="1" customHeight="1" x14ac:dyDescent="0.25">
      <c r="A984" s="124" t="e">
        <v>#VALUE!</v>
      </c>
      <c r="B984" s="125" t="s">
        <v>1562</v>
      </c>
      <c r="C984" s="125" t="s">
        <v>1563</v>
      </c>
      <c r="D984" s="142"/>
      <c r="E984" s="44">
        <f t="shared" si="286"/>
        <v>0</v>
      </c>
      <c r="F984" s="44">
        <f>SUMIFS(ProductionLines!$H:$H,ProductionLines!$C:$C,'Daily Pork Products Stocks'!$B984,ProductionLines!$K:$K,'Daily Pork Products Stocks'!$A984,ProductionLines!$E:$E,"&lt;&gt;Intake")</f>
        <v>0</v>
      </c>
      <c r="G984" s="57"/>
      <c r="H984" s="44">
        <f>SUMIFS(ProductionLines!$H:$H,ProductionLines!$C:$C,'Daily Pork Products Stocks'!$B984,ProductionLines!$K:$K,'Daily Pork Products Stocks'!$A984,ProductionLines!$E:$E,"Intake")</f>
        <v>0</v>
      </c>
      <c r="I984" s="148"/>
      <c r="J984" s="148"/>
      <c r="K984" s="148"/>
      <c r="L984" s="152"/>
      <c r="M984" s="44">
        <f>SUMIFS(TransfersEntries!$F:$F,TransfersEntries!$B:$B,$B984,TransfersEntries!$L:$L,"&gt;="&amp;'Daily Pork Products Stocks'!A984+0.25,TransfersEntries!$L:$L,"&lt;="&amp;'Daily Pork Products Stocks'!A984+1.25,TransfersEntries!$D:$D,"2055")</f>
        <v>0</v>
      </c>
      <c r="N984" s="44">
        <f>SUMIFS(TransfersEntries!$F:$F,TransfersEntries!$B:$B,INDEX(ItemTable!$A:$A,MATCH('Daily Pork Products Stocks'!B984,ItemTable!$B:$B,0)),TransfersEntries!$L:$L,"&gt;="&amp;'Daily Pork Products Stocks'!A984+0.25,TransfersEntries!$L:$L,"&lt;="&amp;'Daily Pork Products Stocks'!A984+1.25,TransfersEntries!$D:$D,"3535")</f>
        <v>0</v>
      </c>
      <c r="O984" s="44">
        <f>SUMIFS(TransfersEntries!$F:$F,TransfersEntries!$B:$B,INDEX(ItemTable!$A:$A,MATCH('Daily Pork Products Stocks'!B984,ItemTable!$B:$B,0)),TransfersEntries!$L:$L,"&gt;="&amp;'Daily Pork Products Stocks'!A984+0.25,TransfersEntries!$L:$L,"&lt;="&amp;'Daily Pork Products Stocks'!A984+1.25,TransfersEntries!$D:$D,"3600")</f>
        <v>0</v>
      </c>
      <c r="P984" s="44">
        <f t="shared" si="287"/>
        <v>0</v>
      </c>
      <c r="Q984" s="44">
        <f t="shared" si="288"/>
        <v>0</v>
      </c>
      <c r="R984" s="148"/>
      <c r="S984" s="148"/>
      <c r="T984" s="44">
        <f t="shared" si="289"/>
        <v>0</v>
      </c>
      <c r="U984" s="44">
        <f t="shared" si="290"/>
        <v>0</v>
      </c>
      <c r="V984" s="44">
        <f t="shared" si="291"/>
        <v>0</v>
      </c>
      <c r="W984" s="51" t="str">
        <f t="shared" si="292"/>
        <v>Inactive</v>
      </c>
      <c r="X984" s="44"/>
    </row>
    <row r="985" spans="1:24" ht="15" hidden="1" customHeight="1" x14ac:dyDescent="0.25">
      <c r="A985" s="124" t="e">
        <v>#VALUE!</v>
      </c>
      <c r="B985" s="125" t="s">
        <v>1564</v>
      </c>
      <c r="C985" s="125" t="s">
        <v>1565</v>
      </c>
      <c r="D985" s="142"/>
      <c r="E985" s="44">
        <f t="shared" si="286"/>
        <v>0</v>
      </c>
      <c r="F985" s="44">
        <f>SUMIFS(ProductionLines!$H:$H,ProductionLines!$C:$C,'Daily Pork Products Stocks'!$B985,ProductionLines!$K:$K,'Daily Pork Products Stocks'!$A985,ProductionLines!$E:$E,"&lt;&gt;Intake")</f>
        <v>0</v>
      </c>
      <c r="G985" s="57"/>
      <c r="H985" s="44">
        <f>SUMIFS(ProductionLines!$H:$H,ProductionLines!$C:$C,'Daily Pork Products Stocks'!$B985,ProductionLines!$K:$K,'Daily Pork Products Stocks'!$A985,ProductionLines!$E:$E,"Intake")</f>
        <v>0</v>
      </c>
      <c r="I985" s="148"/>
      <c r="J985" s="148"/>
      <c r="K985" s="148"/>
      <c r="L985" s="152"/>
      <c r="M985" s="44">
        <f>SUMIFS(TransfersEntries!$F:$F,TransfersEntries!$B:$B,$B985,TransfersEntries!$L:$L,"&gt;="&amp;'Daily Pork Products Stocks'!A985+0.25,TransfersEntries!$L:$L,"&lt;="&amp;'Daily Pork Products Stocks'!A985+1.25,TransfersEntries!$D:$D,"2055")</f>
        <v>0</v>
      </c>
      <c r="N985" s="44">
        <f>SUMIFS(TransfersEntries!$F:$F,TransfersEntries!$B:$B,INDEX(ItemTable!$A:$A,MATCH('Daily Pork Products Stocks'!B985,ItemTable!$B:$B,0)),TransfersEntries!$L:$L,"&gt;="&amp;'Daily Pork Products Stocks'!A985+0.25,TransfersEntries!$L:$L,"&lt;="&amp;'Daily Pork Products Stocks'!A985+1.25,TransfersEntries!$D:$D,"3535")</f>
        <v>0</v>
      </c>
      <c r="O985" s="44">
        <f>SUMIFS(TransfersEntries!$F:$F,TransfersEntries!$B:$B,INDEX(ItemTable!$A:$A,MATCH('Daily Pork Products Stocks'!B985,ItemTable!$B:$B,0)),TransfersEntries!$L:$L,"&gt;="&amp;'Daily Pork Products Stocks'!A985+0.25,TransfersEntries!$L:$L,"&lt;="&amp;'Daily Pork Products Stocks'!A985+1.25,TransfersEntries!$D:$D,"3600")</f>
        <v>0</v>
      </c>
      <c r="P985" s="44">
        <f t="shared" si="287"/>
        <v>0</v>
      </c>
      <c r="Q985" s="44">
        <f t="shared" si="288"/>
        <v>0</v>
      </c>
      <c r="R985" s="148"/>
      <c r="S985" s="148"/>
      <c r="T985" s="44">
        <f t="shared" si="289"/>
        <v>0</v>
      </c>
      <c r="U985" s="44">
        <f t="shared" si="290"/>
        <v>0</v>
      </c>
      <c r="V985" s="44">
        <f t="shared" si="291"/>
        <v>0</v>
      </c>
      <c r="W985" s="51" t="str">
        <f t="shared" si="292"/>
        <v>Inactive</v>
      </c>
      <c r="X985" s="44"/>
    </row>
    <row r="986" spans="1:24" ht="15" hidden="1" customHeight="1" x14ac:dyDescent="0.25">
      <c r="A986" s="124" t="e">
        <v>#VALUE!</v>
      </c>
      <c r="B986" s="125" t="s">
        <v>1566</v>
      </c>
      <c r="C986" s="125" t="s">
        <v>1567</v>
      </c>
      <c r="D986" s="142"/>
      <c r="E986" s="44">
        <f t="shared" si="286"/>
        <v>0</v>
      </c>
      <c r="F986" s="44">
        <f>SUMIFS(ProductionLines!$H:$H,ProductionLines!$C:$C,'Daily Pork Products Stocks'!$B986,ProductionLines!$K:$K,'Daily Pork Products Stocks'!$A986,ProductionLines!$E:$E,"&lt;&gt;Intake")</f>
        <v>0</v>
      </c>
      <c r="G986" s="57"/>
      <c r="H986" s="44">
        <f>SUMIFS(ProductionLines!$H:$H,ProductionLines!$C:$C,'Daily Pork Products Stocks'!$B986,ProductionLines!$K:$K,'Daily Pork Products Stocks'!$A986,ProductionLines!$E:$E,"Intake")</f>
        <v>0</v>
      </c>
      <c r="I986" s="148"/>
      <c r="J986" s="148"/>
      <c r="K986" s="148"/>
      <c r="L986" s="152"/>
      <c r="M986" s="44">
        <f>SUMIFS(TransfersEntries!$F:$F,TransfersEntries!$B:$B,$B986,TransfersEntries!$L:$L,"&gt;="&amp;'Daily Pork Products Stocks'!A986+0.25,TransfersEntries!$L:$L,"&lt;="&amp;'Daily Pork Products Stocks'!A986+1.25,TransfersEntries!$D:$D,"2055")</f>
        <v>0</v>
      </c>
      <c r="N986" s="44">
        <f>SUMIFS(TransfersEntries!$F:$F,TransfersEntries!$B:$B,INDEX(ItemTable!$A:$A,MATCH('Daily Pork Products Stocks'!B986,ItemTable!$B:$B,0)),TransfersEntries!$L:$L,"&gt;="&amp;'Daily Pork Products Stocks'!A986+0.25,TransfersEntries!$L:$L,"&lt;="&amp;'Daily Pork Products Stocks'!A986+1.25,TransfersEntries!$D:$D,"3535")</f>
        <v>0</v>
      </c>
      <c r="O986" s="44">
        <f>SUMIFS(TransfersEntries!$F:$F,TransfersEntries!$B:$B,INDEX(ItemTable!$A:$A,MATCH('Daily Pork Products Stocks'!B986,ItemTable!$B:$B,0)),TransfersEntries!$L:$L,"&gt;="&amp;'Daily Pork Products Stocks'!A986+0.25,TransfersEntries!$L:$L,"&lt;="&amp;'Daily Pork Products Stocks'!A986+1.25,TransfersEntries!$D:$D,"3600")</f>
        <v>0</v>
      </c>
      <c r="P986" s="44">
        <f t="shared" si="287"/>
        <v>0</v>
      </c>
      <c r="Q986" s="44">
        <f t="shared" si="288"/>
        <v>0</v>
      </c>
      <c r="R986" s="148"/>
      <c r="S986" s="148"/>
      <c r="T986" s="44">
        <f t="shared" si="289"/>
        <v>0</v>
      </c>
      <c r="U986" s="44">
        <f t="shared" si="290"/>
        <v>0</v>
      </c>
      <c r="V986" s="44">
        <f t="shared" si="291"/>
        <v>0</v>
      </c>
      <c r="W986" s="51" t="str">
        <f t="shared" si="292"/>
        <v>Inactive</v>
      </c>
      <c r="X986" s="44"/>
    </row>
    <row r="987" spans="1:24" ht="15" hidden="1" customHeight="1" x14ac:dyDescent="0.25">
      <c r="A987" s="124" t="e">
        <v>#VALUE!</v>
      </c>
      <c r="B987" s="125" t="s">
        <v>1568</v>
      </c>
      <c r="C987" s="125" t="s">
        <v>1569</v>
      </c>
      <c r="D987" s="142"/>
      <c r="E987" s="44">
        <f t="shared" si="286"/>
        <v>0</v>
      </c>
      <c r="F987" s="44">
        <f>SUMIFS(ProductionLines!$H:$H,ProductionLines!$C:$C,'Daily Pork Products Stocks'!$B987,ProductionLines!$K:$K,'Daily Pork Products Stocks'!$A987,ProductionLines!$E:$E,"&lt;&gt;Intake")</f>
        <v>0</v>
      </c>
      <c r="G987" s="57"/>
      <c r="H987" s="44">
        <f>SUMIFS(ProductionLines!$H:$H,ProductionLines!$C:$C,'Daily Pork Products Stocks'!$B987,ProductionLines!$K:$K,'Daily Pork Products Stocks'!$A987,ProductionLines!$E:$E,"Intake")</f>
        <v>0</v>
      </c>
      <c r="I987" s="148"/>
      <c r="J987" s="148"/>
      <c r="K987" s="148"/>
      <c r="L987" s="152"/>
      <c r="M987" s="44">
        <f>SUMIFS(TransfersEntries!$F:$F,TransfersEntries!$B:$B,$B987,TransfersEntries!$L:$L,"&gt;="&amp;'Daily Pork Products Stocks'!A987+0.25,TransfersEntries!$L:$L,"&lt;="&amp;'Daily Pork Products Stocks'!A987+1.25,TransfersEntries!$D:$D,"2055")</f>
        <v>0</v>
      </c>
      <c r="N987" s="44">
        <f>SUMIFS(TransfersEntries!$F:$F,TransfersEntries!$B:$B,INDEX(ItemTable!$A:$A,MATCH('Daily Pork Products Stocks'!B987,ItemTable!$B:$B,0)),TransfersEntries!$L:$L,"&gt;="&amp;'Daily Pork Products Stocks'!A987+0.25,TransfersEntries!$L:$L,"&lt;="&amp;'Daily Pork Products Stocks'!A987+1.25,TransfersEntries!$D:$D,"3535")</f>
        <v>0</v>
      </c>
      <c r="O987" s="44">
        <f>SUMIFS(TransfersEntries!$F:$F,TransfersEntries!$B:$B,INDEX(ItemTable!$A:$A,MATCH('Daily Pork Products Stocks'!B987,ItemTable!$B:$B,0)),TransfersEntries!$L:$L,"&gt;="&amp;'Daily Pork Products Stocks'!A987+0.25,TransfersEntries!$L:$L,"&lt;="&amp;'Daily Pork Products Stocks'!A987+1.25,TransfersEntries!$D:$D,"3600")</f>
        <v>0</v>
      </c>
      <c r="P987" s="44">
        <f t="shared" si="287"/>
        <v>0</v>
      </c>
      <c r="Q987" s="44">
        <f t="shared" si="288"/>
        <v>0</v>
      </c>
      <c r="R987" s="148"/>
      <c r="S987" s="148"/>
      <c r="T987" s="44">
        <f t="shared" si="289"/>
        <v>0</v>
      </c>
      <c r="U987" s="44">
        <f t="shared" si="290"/>
        <v>0</v>
      </c>
      <c r="V987" s="44">
        <f t="shared" si="291"/>
        <v>0</v>
      </c>
      <c r="W987" s="51" t="str">
        <f t="shared" si="292"/>
        <v>Inactive</v>
      </c>
      <c r="X987" s="44"/>
    </row>
    <row r="988" spans="1:24" ht="15" hidden="1" customHeight="1" x14ac:dyDescent="0.25">
      <c r="A988" s="124" t="e">
        <v>#VALUE!</v>
      </c>
      <c r="B988" s="125" t="s">
        <v>1570</v>
      </c>
      <c r="C988" s="125" t="s">
        <v>1571</v>
      </c>
      <c r="D988" s="142"/>
      <c r="E988" s="44">
        <f t="shared" si="286"/>
        <v>0</v>
      </c>
      <c r="F988" s="44">
        <f>SUMIFS(ProductionLines!$H:$H,ProductionLines!$C:$C,'Daily Pork Products Stocks'!$B988,ProductionLines!$K:$K,'Daily Pork Products Stocks'!$A988,ProductionLines!$E:$E,"&lt;&gt;Intake")</f>
        <v>0</v>
      </c>
      <c r="G988" s="57"/>
      <c r="H988" s="44">
        <f>SUMIFS(ProductionLines!$H:$H,ProductionLines!$C:$C,'Daily Pork Products Stocks'!$B988,ProductionLines!$K:$K,'Daily Pork Products Stocks'!$A988,ProductionLines!$E:$E,"Intake")</f>
        <v>0</v>
      </c>
      <c r="I988" s="148"/>
      <c r="J988" s="148"/>
      <c r="K988" s="148"/>
      <c r="L988" s="152"/>
      <c r="M988" s="44">
        <f>SUMIFS(TransfersEntries!$F:$F,TransfersEntries!$B:$B,$B988,TransfersEntries!$L:$L,"&gt;="&amp;'Daily Pork Products Stocks'!A988+0.25,TransfersEntries!$L:$L,"&lt;="&amp;'Daily Pork Products Stocks'!A988+1.25,TransfersEntries!$D:$D,"2055")</f>
        <v>0</v>
      </c>
      <c r="N988" s="44">
        <f>SUMIFS(TransfersEntries!$F:$F,TransfersEntries!$B:$B,INDEX(ItemTable!$A:$A,MATCH('Daily Pork Products Stocks'!B988,ItemTable!$B:$B,0)),TransfersEntries!$L:$L,"&gt;="&amp;'Daily Pork Products Stocks'!A988+0.25,TransfersEntries!$L:$L,"&lt;="&amp;'Daily Pork Products Stocks'!A988+1.25,TransfersEntries!$D:$D,"3535")</f>
        <v>0</v>
      </c>
      <c r="O988" s="44">
        <f>SUMIFS(TransfersEntries!$F:$F,TransfersEntries!$B:$B,INDEX(ItemTable!$A:$A,MATCH('Daily Pork Products Stocks'!B988,ItemTable!$B:$B,0)),TransfersEntries!$L:$L,"&gt;="&amp;'Daily Pork Products Stocks'!A988+0.25,TransfersEntries!$L:$L,"&lt;="&amp;'Daily Pork Products Stocks'!A988+1.25,TransfersEntries!$D:$D,"3600")</f>
        <v>0</v>
      </c>
      <c r="P988" s="44">
        <f t="shared" si="287"/>
        <v>0</v>
      </c>
      <c r="Q988" s="44">
        <f t="shared" si="288"/>
        <v>0</v>
      </c>
      <c r="R988" s="148"/>
      <c r="S988" s="148"/>
      <c r="T988" s="44">
        <f t="shared" si="289"/>
        <v>0</v>
      </c>
      <c r="U988" s="44">
        <f t="shared" si="290"/>
        <v>0</v>
      </c>
      <c r="V988" s="44">
        <f t="shared" si="291"/>
        <v>0</v>
      </c>
      <c r="W988" s="51" t="str">
        <f t="shared" si="292"/>
        <v>Inactive</v>
      </c>
      <c r="X988" s="44"/>
    </row>
    <row r="989" spans="1:24" ht="15" hidden="1" customHeight="1" x14ac:dyDescent="0.25">
      <c r="A989" s="124" t="e">
        <v>#VALUE!</v>
      </c>
      <c r="B989" s="125" t="s">
        <v>1572</v>
      </c>
      <c r="C989" s="125" t="s">
        <v>1573</v>
      </c>
      <c r="D989" s="142"/>
      <c r="E989" s="44">
        <f t="shared" si="286"/>
        <v>0</v>
      </c>
      <c r="F989" s="44">
        <f>SUMIFS(ProductionLines!$H:$H,ProductionLines!$C:$C,'Daily Pork Products Stocks'!$B989,ProductionLines!$K:$K,'Daily Pork Products Stocks'!$A989,ProductionLines!$E:$E,"&lt;&gt;Intake")</f>
        <v>0</v>
      </c>
      <c r="G989" s="57"/>
      <c r="H989" s="44">
        <f>SUMIFS(ProductionLines!$H:$H,ProductionLines!$C:$C,'Daily Pork Products Stocks'!$B989,ProductionLines!$K:$K,'Daily Pork Products Stocks'!$A989,ProductionLines!$E:$E,"Intake")</f>
        <v>0</v>
      </c>
      <c r="I989" s="148"/>
      <c r="J989" s="148"/>
      <c r="K989" s="148"/>
      <c r="L989" s="152"/>
      <c r="M989" s="44">
        <f>SUMIFS(TransfersEntries!$F:$F,TransfersEntries!$B:$B,$B989,TransfersEntries!$L:$L,"&gt;="&amp;'Daily Pork Products Stocks'!A989+0.25,TransfersEntries!$L:$L,"&lt;="&amp;'Daily Pork Products Stocks'!A989+1.25,TransfersEntries!$D:$D,"2055")</f>
        <v>0</v>
      </c>
      <c r="N989" s="44">
        <f>SUMIFS(TransfersEntries!$F:$F,TransfersEntries!$B:$B,INDEX(ItemTable!$A:$A,MATCH('Daily Pork Products Stocks'!B989,ItemTable!$B:$B,0)),TransfersEntries!$L:$L,"&gt;="&amp;'Daily Pork Products Stocks'!A989+0.25,TransfersEntries!$L:$L,"&lt;="&amp;'Daily Pork Products Stocks'!A989+1.25,TransfersEntries!$D:$D,"3535")</f>
        <v>0</v>
      </c>
      <c r="O989" s="44">
        <f>SUMIFS(TransfersEntries!$F:$F,TransfersEntries!$B:$B,INDEX(ItemTable!$A:$A,MATCH('Daily Pork Products Stocks'!B989,ItemTable!$B:$B,0)),TransfersEntries!$L:$L,"&gt;="&amp;'Daily Pork Products Stocks'!A989+0.25,TransfersEntries!$L:$L,"&lt;="&amp;'Daily Pork Products Stocks'!A989+1.25,TransfersEntries!$D:$D,"3600")</f>
        <v>0</v>
      </c>
      <c r="P989" s="44">
        <f t="shared" si="287"/>
        <v>0</v>
      </c>
      <c r="Q989" s="44">
        <f t="shared" si="288"/>
        <v>0</v>
      </c>
      <c r="R989" s="148"/>
      <c r="S989" s="148"/>
      <c r="T989" s="44">
        <f t="shared" si="289"/>
        <v>0</v>
      </c>
      <c r="U989" s="44">
        <f t="shared" si="290"/>
        <v>0</v>
      </c>
      <c r="V989" s="44">
        <f t="shared" si="291"/>
        <v>0</v>
      </c>
      <c r="W989" s="51" t="str">
        <f t="shared" si="292"/>
        <v>Inactive</v>
      </c>
      <c r="X989" s="44"/>
    </row>
    <row r="990" spans="1:24" ht="15" hidden="1" customHeight="1" x14ac:dyDescent="0.25">
      <c r="A990" s="124" t="e">
        <v>#VALUE!</v>
      </c>
      <c r="B990" s="125" t="s">
        <v>1574</v>
      </c>
      <c r="C990" s="125" t="s">
        <v>1575</v>
      </c>
      <c r="D990" s="142"/>
      <c r="E990" s="44">
        <f t="shared" si="286"/>
        <v>0</v>
      </c>
      <c r="F990" s="44">
        <f>SUMIFS(ProductionLines!$H:$H,ProductionLines!$C:$C,'Daily Pork Products Stocks'!$B990,ProductionLines!$K:$K,'Daily Pork Products Stocks'!$A990,ProductionLines!$E:$E,"&lt;&gt;Intake")</f>
        <v>0</v>
      </c>
      <c r="G990" s="57"/>
      <c r="H990" s="44">
        <f>SUMIFS(ProductionLines!$H:$H,ProductionLines!$C:$C,'Daily Pork Products Stocks'!$B990,ProductionLines!$K:$K,'Daily Pork Products Stocks'!$A990,ProductionLines!$E:$E,"Intake")</f>
        <v>0</v>
      </c>
      <c r="I990" s="148"/>
      <c r="J990" s="148"/>
      <c r="K990" s="148"/>
      <c r="L990" s="152"/>
      <c r="M990" s="44">
        <f>SUMIFS(TransfersEntries!$F:$F,TransfersEntries!$B:$B,$B990,TransfersEntries!$L:$L,"&gt;="&amp;'Daily Pork Products Stocks'!A990+0.25,TransfersEntries!$L:$L,"&lt;="&amp;'Daily Pork Products Stocks'!A990+1.25,TransfersEntries!$D:$D,"2055")</f>
        <v>0</v>
      </c>
      <c r="N990" s="44">
        <f>SUMIFS(TransfersEntries!$F:$F,TransfersEntries!$B:$B,INDEX(ItemTable!$A:$A,MATCH('Daily Pork Products Stocks'!B990,ItemTable!$B:$B,0)),TransfersEntries!$L:$L,"&gt;="&amp;'Daily Pork Products Stocks'!A990+0.25,TransfersEntries!$L:$L,"&lt;="&amp;'Daily Pork Products Stocks'!A990+1.25,TransfersEntries!$D:$D,"3535")</f>
        <v>0</v>
      </c>
      <c r="O990" s="44">
        <f>SUMIFS(TransfersEntries!$F:$F,TransfersEntries!$B:$B,INDEX(ItemTable!$A:$A,MATCH('Daily Pork Products Stocks'!B990,ItemTable!$B:$B,0)),TransfersEntries!$L:$L,"&gt;="&amp;'Daily Pork Products Stocks'!A990+0.25,TransfersEntries!$L:$L,"&lt;="&amp;'Daily Pork Products Stocks'!A990+1.25,TransfersEntries!$D:$D,"3600")</f>
        <v>0</v>
      </c>
      <c r="P990" s="44">
        <f t="shared" si="287"/>
        <v>0</v>
      </c>
      <c r="Q990" s="44">
        <f t="shared" si="288"/>
        <v>0</v>
      </c>
      <c r="R990" s="148"/>
      <c r="S990" s="148"/>
      <c r="T990" s="44">
        <f t="shared" si="289"/>
        <v>0</v>
      </c>
      <c r="U990" s="44">
        <f t="shared" si="290"/>
        <v>0</v>
      </c>
      <c r="V990" s="44">
        <f t="shared" si="291"/>
        <v>0</v>
      </c>
      <c r="W990" s="51" t="str">
        <f t="shared" si="292"/>
        <v>Inactive</v>
      </c>
      <c r="X990" s="44"/>
    </row>
    <row r="991" spans="1:24" ht="15" hidden="1" customHeight="1" x14ac:dyDescent="0.25">
      <c r="A991" s="42" t="e">
        <v>#VALUE!</v>
      </c>
      <c r="B991" s="45" t="s">
        <v>1576</v>
      </c>
      <c r="C991" s="45" t="s">
        <v>1577</v>
      </c>
      <c r="D991" s="142"/>
      <c r="E991" s="44">
        <f t="shared" si="286"/>
        <v>0</v>
      </c>
      <c r="F991" s="44">
        <f>SUMIFS(ProductionLines!$H:$H,ProductionLines!$C:$C,'Daily Pork Products Stocks'!$B991,ProductionLines!$K:$K,'Daily Pork Products Stocks'!$A991,ProductionLines!$E:$E,"&lt;&gt;Intake")</f>
        <v>0</v>
      </c>
      <c r="G991" s="57"/>
      <c r="H991" s="44">
        <f>SUMIFS(ProductionLines!$H:$H,ProductionLines!$C:$C,'Daily Pork Products Stocks'!$B991,ProductionLines!$K:$K,'Daily Pork Products Stocks'!$A991,ProductionLines!$E:$E,"Intake")</f>
        <v>0</v>
      </c>
      <c r="I991" s="148"/>
      <c r="J991" s="148"/>
      <c r="K991" s="148"/>
      <c r="L991" s="152"/>
      <c r="M991" s="44">
        <f>SUMIFS(TransfersEntries!$F:$F,TransfersEntries!$B:$B,$B991,TransfersEntries!$L:$L,"&gt;="&amp;'Daily Pork Products Stocks'!A991+0.25,TransfersEntries!$L:$L,"&lt;="&amp;'Daily Pork Products Stocks'!A991+1.25,TransfersEntries!$D:$D,"2055")</f>
        <v>0</v>
      </c>
      <c r="N991" s="44">
        <f>SUMIFS(TransfersEntries!$F:$F,TransfersEntries!$B:$B,INDEX(ItemTable!$A:$A,MATCH('Daily Pork Products Stocks'!B991,ItemTable!$B:$B,0)),TransfersEntries!$L:$L,"&gt;="&amp;'Daily Pork Products Stocks'!A991+0.25,TransfersEntries!$L:$L,"&lt;="&amp;'Daily Pork Products Stocks'!A991+1.25,TransfersEntries!$D:$D,"3535")</f>
        <v>0</v>
      </c>
      <c r="O991" s="44">
        <f>SUMIFS(TransfersEntries!$F:$F,TransfersEntries!$B:$B,INDEX(ItemTable!$A:$A,MATCH('Daily Pork Products Stocks'!B991,ItemTable!$B:$B,0)),TransfersEntries!$L:$L,"&gt;="&amp;'Daily Pork Products Stocks'!A991+0.25,TransfersEntries!$L:$L,"&lt;="&amp;'Daily Pork Products Stocks'!A991+1.25,TransfersEntries!$D:$D,"3600")</f>
        <v>0</v>
      </c>
      <c r="P991" s="44">
        <f t="shared" si="287"/>
        <v>0</v>
      </c>
      <c r="Q991" s="44">
        <f t="shared" si="288"/>
        <v>0</v>
      </c>
      <c r="R991" s="148"/>
      <c r="S991" s="148"/>
      <c r="T991" s="44">
        <f t="shared" si="289"/>
        <v>0</v>
      </c>
      <c r="U991" s="44">
        <f t="shared" si="290"/>
        <v>0</v>
      </c>
      <c r="V991" s="44">
        <f t="shared" si="291"/>
        <v>0</v>
      </c>
      <c r="W991" s="51" t="str">
        <f t="shared" si="292"/>
        <v>Inactive</v>
      </c>
      <c r="X991" s="44"/>
    </row>
    <row r="992" spans="1:24" ht="15" hidden="1" customHeight="1" x14ac:dyDescent="0.25">
      <c r="A992" s="42" t="e">
        <v>#VALUE!</v>
      </c>
      <c r="B992" s="47" t="s">
        <v>1578</v>
      </c>
      <c r="C992" s="47" t="s">
        <v>1579</v>
      </c>
      <c r="D992" s="142"/>
      <c r="E992" s="44">
        <f t="shared" si="286"/>
        <v>0</v>
      </c>
      <c r="F992" s="44">
        <f>SUMIFS(ProductionLines!$H:$H,ProductionLines!$C:$C,'Daily Pork Products Stocks'!$B992,ProductionLines!$K:$K,'Daily Pork Products Stocks'!$A992,ProductionLines!$E:$E,"&lt;&gt;Intake")</f>
        <v>0</v>
      </c>
      <c r="G992" s="57"/>
      <c r="H992" s="44">
        <f>SUMIFS(ProductionLines!$H:$H,ProductionLines!$C:$C,'Daily Pork Products Stocks'!$B992,ProductionLines!$K:$K,'Daily Pork Products Stocks'!$A992,ProductionLines!$E:$E,"Intake")</f>
        <v>0</v>
      </c>
      <c r="I992" s="148"/>
      <c r="J992" s="148"/>
      <c r="K992" s="148"/>
      <c r="L992" s="152"/>
      <c r="M992" s="44">
        <f>SUMIFS(TransfersEntries!$F:$F,TransfersEntries!$B:$B,$B992,TransfersEntries!$L:$L,"&gt;="&amp;'Daily Pork Products Stocks'!A992+0.25,TransfersEntries!$L:$L,"&lt;="&amp;'Daily Pork Products Stocks'!A992+1.25,TransfersEntries!$D:$D,"2055")</f>
        <v>0</v>
      </c>
      <c r="N992" s="44">
        <f>SUMIFS(TransfersEntries!$F:$F,TransfersEntries!$B:$B,INDEX(ItemTable!$A:$A,MATCH('Daily Pork Products Stocks'!B992,ItemTable!$B:$B,0)),TransfersEntries!$L:$L,"&gt;="&amp;'Daily Pork Products Stocks'!A992+0.25,TransfersEntries!$L:$L,"&lt;="&amp;'Daily Pork Products Stocks'!A992+1.25,TransfersEntries!$D:$D,"3535")</f>
        <v>0</v>
      </c>
      <c r="O992" s="44">
        <f>SUMIFS(TransfersEntries!$F:$F,TransfersEntries!$B:$B,INDEX(ItemTable!$A:$A,MATCH('Daily Pork Products Stocks'!B992,ItemTable!$B:$B,0)),TransfersEntries!$L:$L,"&gt;="&amp;'Daily Pork Products Stocks'!A992+0.25,TransfersEntries!$L:$L,"&lt;="&amp;'Daily Pork Products Stocks'!A992+1.25,TransfersEntries!$D:$D,"3600")</f>
        <v>0</v>
      </c>
      <c r="P992" s="44">
        <f t="shared" si="287"/>
        <v>0</v>
      </c>
      <c r="Q992" s="44">
        <f t="shared" si="288"/>
        <v>0</v>
      </c>
      <c r="R992" s="148"/>
      <c r="S992" s="148"/>
      <c r="T992" s="44">
        <f t="shared" si="289"/>
        <v>0</v>
      </c>
      <c r="U992" s="44">
        <f t="shared" si="290"/>
        <v>0</v>
      </c>
      <c r="V992" s="44">
        <f t="shared" si="291"/>
        <v>0</v>
      </c>
      <c r="W992" s="51" t="str">
        <f t="shared" si="292"/>
        <v>Inactive</v>
      </c>
      <c r="X992" s="44"/>
    </row>
    <row r="993" spans="1:24" ht="15" hidden="1" customHeight="1" x14ac:dyDescent="0.25">
      <c r="A993" s="124" t="e">
        <v>#VALUE!</v>
      </c>
      <c r="B993" s="125" t="s">
        <v>1580</v>
      </c>
      <c r="C993" s="125" t="s">
        <v>1581</v>
      </c>
      <c r="D993" s="142"/>
      <c r="E993" s="44">
        <f t="shared" si="286"/>
        <v>0</v>
      </c>
      <c r="F993" s="44">
        <f>SUMIFS(ProductionLines!$H:$H,ProductionLines!$C:$C,'Daily Pork Products Stocks'!$B993,ProductionLines!$K:$K,'Daily Pork Products Stocks'!$A993,ProductionLines!$E:$E,"&lt;&gt;Intake")</f>
        <v>0</v>
      </c>
      <c r="G993" s="57"/>
      <c r="H993" s="44">
        <f>SUMIFS(ProductionLines!$H:$H,ProductionLines!$C:$C,'Daily Pork Products Stocks'!$B993,ProductionLines!$K:$K,'Daily Pork Products Stocks'!$A993,ProductionLines!$E:$E,"Intake")</f>
        <v>0</v>
      </c>
      <c r="I993" s="148"/>
      <c r="J993" s="148"/>
      <c r="K993" s="148"/>
      <c r="L993" s="152"/>
      <c r="M993" s="44">
        <f>SUMIFS(TransfersEntries!$F:$F,TransfersEntries!$B:$B,$B993,TransfersEntries!$L:$L,"&gt;="&amp;'Daily Pork Products Stocks'!A993+0.25,TransfersEntries!$L:$L,"&lt;="&amp;'Daily Pork Products Stocks'!A993+1.25,TransfersEntries!$D:$D,"2055")</f>
        <v>0</v>
      </c>
      <c r="N993" s="44">
        <f>SUMIFS(TransfersEntries!$F:$F,TransfersEntries!$B:$B,INDEX(ItemTable!$A:$A,MATCH('Daily Pork Products Stocks'!B993,ItemTable!$B:$B,0)),TransfersEntries!$L:$L,"&gt;="&amp;'Daily Pork Products Stocks'!A993+0.25,TransfersEntries!$L:$L,"&lt;="&amp;'Daily Pork Products Stocks'!A993+1.25,TransfersEntries!$D:$D,"3535")</f>
        <v>0</v>
      </c>
      <c r="O993" s="44">
        <f>SUMIFS(TransfersEntries!$F:$F,TransfersEntries!$B:$B,INDEX(ItemTable!$A:$A,MATCH('Daily Pork Products Stocks'!B993,ItemTable!$B:$B,0)),TransfersEntries!$L:$L,"&gt;="&amp;'Daily Pork Products Stocks'!A993+0.25,TransfersEntries!$L:$L,"&lt;="&amp;'Daily Pork Products Stocks'!A993+1.25,TransfersEntries!$D:$D,"3600")</f>
        <v>0</v>
      </c>
      <c r="P993" s="44">
        <f t="shared" si="287"/>
        <v>0</v>
      </c>
      <c r="Q993" s="44">
        <f t="shared" si="288"/>
        <v>0</v>
      </c>
      <c r="R993" s="148"/>
      <c r="S993" s="148"/>
      <c r="T993" s="44">
        <f t="shared" si="289"/>
        <v>0</v>
      </c>
      <c r="U993" s="44">
        <f t="shared" si="290"/>
        <v>0</v>
      </c>
      <c r="V993" s="44">
        <f t="shared" si="291"/>
        <v>0</v>
      </c>
      <c r="W993" s="51" t="str">
        <f t="shared" si="292"/>
        <v>Inactive</v>
      </c>
      <c r="X993" s="44"/>
    </row>
    <row r="994" spans="1:24" ht="15" hidden="1" customHeight="1" x14ac:dyDescent="0.25">
      <c r="A994" s="124" t="e">
        <v>#VALUE!</v>
      </c>
      <c r="B994" s="125" t="s">
        <v>1582</v>
      </c>
      <c r="C994" s="125" t="s">
        <v>1583</v>
      </c>
      <c r="D994" s="142"/>
      <c r="E994" s="44">
        <f t="shared" si="286"/>
        <v>0</v>
      </c>
      <c r="F994" s="44">
        <f>SUMIFS(ProductionLines!$H:$H,ProductionLines!$C:$C,'Daily Pork Products Stocks'!$B994,ProductionLines!$K:$K,'Daily Pork Products Stocks'!$A994,ProductionLines!$E:$E,"&lt;&gt;Intake")</f>
        <v>0</v>
      </c>
      <c r="G994" s="57"/>
      <c r="H994" s="44">
        <f>SUMIFS(ProductionLines!$H:$H,ProductionLines!$C:$C,'Daily Pork Products Stocks'!$B994,ProductionLines!$K:$K,'Daily Pork Products Stocks'!$A994,ProductionLines!$E:$E,"Intake")</f>
        <v>0</v>
      </c>
      <c r="I994" s="148"/>
      <c r="J994" s="148"/>
      <c r="K994" s="148"/>
      <c r="L994" s="152"/>
      <c r="M994" s="44">
        <f>SUMIFS(TransfersEntries!$F:$F,TransfersEntries!$B:$B,$B994,TransfersEntries!$L:$L,"&gt;="&amp;'Daily Pork Products Stocks'!A994+0.25,TransfersEntries!$L:$L,"&lt;="&amp;'Daily Pork Products Stocks'!A994+1.25,TransfersEntries!$D:$D,"2055")</f>
        <v>0</v>
      </c>
      <c r="N994" s="44">
        <f>SUMIFS(TransfersEntries!$F:$F,TransfersEntries!$B:$B,INDEX(ItemTable!$A:$A,MATCH('Daily Pork Products Stocks'!B994,ItemTable!$B:$B,0)),TransfersEntries!$L:$L,"&gt;="&amp;'Daily Pork Products Stocks'!A994+0.25,TransfersEntries!$L:$L,"&lt;="&amp;'Daily Pork Products Stocks'!A994+1.25,TransfersEntries!$D:$D,"3535")</f>
        <v>0</v>
      </c>
      <c r="O994" s="44">
        <f>SUMIFS(TransfersEntries!$F:$F,TransfersEntries!$B:$B,INDEX(ItemTable!$A:$A,MATCH('Daily Pork Products Stocks'!B994,ItemTable!$B:$B,0)),TransfersEntries!$L:$L,"&gt;="&amp;'Daily Pork Products Stocks'!A994+0.25,TransfersEntries!$L:$L,"&lt;="&amp;'Daily Pork Products Stocks'!A994+1.25,TransfersEntries!$D:$D,"3600")</f>
        <v>0</v>
      </c>
      <c r="P994" s="44">
        <f t="shared" si="287"/>
        <v>0</v>
      </c>
      <c r="Q994" s="44">
        <f t="shared" si="288"/>
        <v>0</v>
      </c>
      <c r="R994" s="148"/>
      <c r="S994" s="148"/>
      <c r="T994" s="44">
        <f t="shared" si="289"/>
        <v>0</v>
      </c>
      <c r="U994" s="44">
        <f t="shared" si="290"/>
        <v>0</v>
      </c>
      <c r="V994" s="44">
        <f t="shared" si="291"/>
        <v>0</v>
      </c>
      <c r="W994" s="51" t="str">
        <f t="shared" si="292"/>
        <v>Inactive</v>
      </c>
      <c r="X994" s="44"/>
    </row>
    <row r="995" spans="1:24" ht="15" hidden="1" customHeight="1" x14ac:dyDescent="0.25">
      <c r="A995" s="124" t="e">
        <v>#VALUE!</v>
      </c>
      <c r="B995" s="125" t="s">
        <v>1584</v>
      </c>
      <c r="C995" s="125" t="s">
        <v>1585</v>
      </c>
      <c r="D995" s="142"/>
      <c r="E995" s="44">
        <f t="shared" si="286"/>
        <v>0</v>
      </c>
      <c r="F995" s="44">
        <f>SUMIFS(ProductionLines!$H:$H,ProductionLines!$C:$C,'Daily Pork Products Stocks'!$B995,ProductionLines!$K:$K,'Daily Pork Products Stocks'!$A995,ProductionLines!$E:$E,"&lt;&gt;Intake")</f>
        <v>0</v>
      </c>
      <c r="G995" s="57"/>
      <c r="H995" s="44">
        <f>SUMIFS(ProductionLines!$H:$H,ProductionLines!$C:$C,'Daily Pork Products Stocks'!$B995,ProductionLines!$K:$K,'Daily Pork Products Stocks'!$A995,ProductionLines!$E:$E,"Intake")</f>
        <v>0</v>
      </c>
      <c r="I995" s="148"/>
      <c r="J995" s="148"/>
      <c r="K995" s="148"/>
      <c r="L995" s="152"/>
      <c r="M995" s="44">
        <f>SUMIFS(TransfersEntries!$F:$F,TransfersEntries!$B:$B,$B995,TransfersEntries!$L:$L,"&gt;="&amp;'Daily Pork Products Stocks'!A995+0.25,TransfersEntries!$L:$L,"&lt;="&amp;'Daily Pork Products Stocks'!A995+1.25,TransfersEntries!$D:$D,"2055")</f>
        <v>0</v>
      </c>
      <c r="N995" s="44">
        <f>SUMIFS(TransfersEntries!$F:$F,TransfersEntries!$B:$B,INDEX(ItemTable!$A:$A,MATCH('Daily Pork Products Stocks'!B995,ItemTable!$B:$B,0)),TransfersEntries!$L:$L,"&gt;="&amp;'Daily Pork Products Stocks'!A995+0.25,TransfersEntries!$L:$L,"&lt;="&amp;'Daily Pork Products Stocks'!A995+1.25,TransfersEntries!$D:$D,"3535")</f>
        <v>0</v>
      </c>
      <c r="O995" s="44">
        <f>SUMIFS(TransfersEntries!$F:$F,TransfersEntries!$B:$B,INDEX(ItemTable!$A:$A,MATCH('Daily Pork Products Stocks'!B995,ItemTable!$B:$B,0)),TransfersEntries!$L:$L,"&gt;="&amp;'Daily Pork Products Stocks'!A995+0.25,TransfersEntries!$L:$L,"&lt;="&amp;'Daily Pork Products Stocks'!A995+1.25,TransfersEntries!$D:$D,"3600")</f>
        <v>0</v>
      </c>
      <c r="P995" s="44">
        <f t="shared" si="287"/>
        <v>0</v>
      </c>
      <c r="Q995" s="44">
        <f t="shared" si="288"/>
        <v>0</v>
      </c>
      <c r="R995" s="148"/>
      <c r="S995" s="148"/>
      <c r="T995" s="44">
        <f t="shared" si="289"/>
        <v>0</v>
      </c>
      <c r="U995" s="44">
        <f t="shared" si="290"/>
        <v>0</v>
      </c>
      <c r="V995" s="44">
        <f t="shared" si="291"/>
        <v>0</v>
      </c>
      <c r="W995" s="51" t="str">
        <f t="shared" si="292"/>
        <v>Inactive</v>
      </c>
      <c r="X995" s="44"/>
    </row>
    <row r="996" spans="1:24" ht="15" hidden="1" customHeight="1" x14ac:dyDescent="0.25">
      <c r="A996" s="124" t="e">
        <v>#VALUE!</v>
      </c>
      <c r="B996" s="125" t="s">
        <v>1586</v>
      </c>
      <c r="C996" s="125" t="s">
        <v>1587</v>
      </c>
      <c r="D996" s="142"/>
      <c r="E996" s="44">
        <f t="shared" si="286"/>
        <v>0</v>
      </c>
      <c r="F996" s="44">
        <f>SUMIFS(ProductionLines!$H:$H,ProductionLines!$C:$C,'Daily Pork Products Stocks'!$B996,ProductionLines!$K:$K,'Daily Pork Products Stocks'!$A996,ProductionLines!$E:$E,"&lt;&gt;Intake")</f>
        <v>0</v>
      </c>
      <c r="G996" s="57"/>
      <c r="H996" s="44">
        <f>SUMIFS(ProductionLines!$H:$H,ProductionLines!$C:$C,'Daily Pork Products Stocks'!$B996,ProductionLines!$K:$K,'Daily Pork Products Stocks'!$A996,ProductionLines!$E:$E,"Intake")</f>
        <v>0</v>
      </c>
      <c r="I996" s="148"/>
      <c r="J996" s="148"/>
      <c r="K996" s="148"/>
      <c r="L996" s="152"/>
      <c r="M996" s="44">
        <f>SUMIFS(TransfersEntries!$F:$F,TransfersEntries!$B:$B,$B996,TransfersEntries!$L:$L,"&gt;="&amp;'Daily Pork Products Stocks'!A996+0.25,TransfersEntries!$L:$L,"&lt;="&amp;'Daily Pork Products Stocks'!A996+1.25,TransfersEntries!$D:$D,"2055")</f>
        <v>0</v>
      </c>
      <c r="N996" s="44">
        <f>SUMIFS(TransfersEntries!$F:$F,TransfersEntries!$B:$B,INDEX(ItemTable!$A:$A,MATCH('Daily Pork Products Stocks'!B996,ItemTable!$B:$B,0)),TransfersEntries!$L:$L,"&gt;="&amp;'Daily Pork Products Stocks'!A996+0.25,TransfersEntries!$L:$L,"&lt;="&amp;'Daily Pork Products Stocks'!A996+1.25,TransfersEntries!$D:$D,"3535")</f>
        <v>0</v>
      </c>
      <c r="O996" s="44">
        <f>SUMIFS(TransfersEntries!$F:$F,TransfersEntries!$B:$B,INDEX(ItemTable!$A:$A,MATCH('Daily Pork Products Stocks'!B996,ItemTable!$B:$B,0)),TransfersEntries!$L:$L,"&gt;="&amp;'Daily Pork Products Stocks'!A996+0.25,TransfersEntries!$L:$L,"&lt;="&amp;'Daily Pork Products Stocks'!A996+1.25,TransfersEntries!$D:$D,"3600")</f>
        <v>0</v>
      </c>
      <c r="P996" s="44">
        <f t="shared" si="287"/>
        <v>0</v>
      </c>
      <c r="Q996" s="44">
        <f t="shared" si="288"/>
        <v>0</v>
      </c>
      <c r="R996" s="148"/>
      <c r="S996" s="148"/>
      <c r="T996" s="44">
        <f t="shared" si="289"/>
        <v>0</v>
      </c>
      <c r="U996" s="44">
        <f t="shared" si="290"/>
        <v>0</v>
      </c>
      <c r="V996" s="44">
        <f t="shared" si="291"/>
        <v>0</v>
      </c>
      <c r="W996" s="51" t="str">
        <f t="shared" si="292"/>
        <v>Inactive</v>
      </c>
      <c r="X996" s="44"/>
    </row>
    <row r="997" spans="1:24" ht="15" hidden="1" customHeight="1" thickBot="1" x14ac:dyDescent="0.3">
      <c r="A997" s="133" t="e">
        <v>#VALUE!</v>
      </c>
      <c r="B997" s="48" t="s">
        <v>1588</v>
      </c>
      <c r="C997" s="48" t="s">
        <v>1589</v>
      </c>
      <c r="D997" s="144"/>
      <c r="E997" s="49">
        <f t="shared" si="286"/>
        <v>0</v>
      </c>
      <c r="F997" s="49">
        <f>SUMIFS(ProductionLines!$H:$H,ProductionLines!$C:$C,'Daily Pork Products Stocks'!$B997,ProductionLines!$K:$K,'Daily Pork Products Stocks'!$A997,ProductionLines!$E:$E,"&lt;&gt;Intake")</f>
        <v>0</v>
      </c>
      <c r="G997" s="58"/>
      <c r="H997" s="49">
        <f>SUMIFS(ProductionLines!$H:$H,ProductionLines!$C:$C,'Daily Pork Products Stocks'!$B997,ProductionLines!$K:$K,'Daily Pork Products Stocks'!$A997,ProductionLines!$E:$E,"Intake")</f>
        <v>0</v>
      </c>
      <c r="I997" s="150"/>
      <c r="J997" s="150"/>
      <c r="K997" s="150"/>
      <c r="L997" s="154"/>
      <c r="M997" s="49">
        <f>SUMIFS(TransfersEntries!$F:$F,TransfersEntries!$B:$B,$B997,TransfersEntries!$L:$L,"&gt;="&amp;'Daily Pork Products Stocks'!A997+0.25,TransfersEntries!$L:$L,"&lt;="&amp;'Daily Pork Products Stocks'!A997+1.25,TransfersEntries!$D:$D,"2055")</f>
        <v>0</v>
      </c>
      <c r="N997" s="49">
        <f>SUMIFS(TransfersEntries!$F:$F,TransfersEntries!$B:$B,INDEX(ItemTable!$A:$A,MATCH('Daily Pork Products Stocks'!B997,ItemTable!$B:$B,0)),TransfersEntries!$L:$L,"&gt;="&amp;'Daily Pork Products Stocks'!A997+0.25,TransfersEntries!$L:$L,"&lt;="&amp;'Daily Pork Products Stocks'!A997+1.25,TransfersEntries!$D:$D,"3535")</f>
        <v>0</v>
      </c>
      <c r="O997" s="49">
        <f>SUMIFS(TransfersEntries!$F:$F,TransfersEntries!$B:$B,INDEX(ItemTable!$A:$A,MATCH('Daily Pork Products Stocks'!B997,ItemTable!$B:$B,0)),TransfersEntries!$L:$L,"&gt;="&amp;'Daily Pork Products Stocks'!A997+0.25,TransfersEntries!$L:$L,"&lt;="&amp;'Daily Pork Products Stocks'!A997+1.25,TransfersEntries!$D:$D,"3600")</f>
        <v>0</v>
      </c>
      <c r="P997" s="49">
        <f t="shared" si="287"/>
        <v>0</v>
      </c>
      <c r="Q997" s="49">
        <f t="shared" si="288"/>
        <v>0</v>
      </c>
      <c r="R997" s="150"/>
      <c r="S997" s="150"/>
      <c r="T997" s="49">
        <f t="shared" si="289"/>
        <v>0</v>
      </c>
      <c r="U997" s="49">
        <f t="shared" si="290"/>
        <v>0</v>
      </c>
      <c r="V997" s="49">
        <f t="shared" si="291"/>
        <v>0</v>
      </c>
      <c r="W997" s="51" t="str">
        <f t="shared" si="292"/>
        <v>Inactive</v>
      </c>
      <c r="X997" s="49"/>
    </row>
    <row r="998" spans="1:24" ht="15" hidden="1" customHeight="1" thickTop="1" x14ac:dyDescent="0.25">
      <c r="A998" s="128" t="e">
        <f t="array" ref="A998:A1245">A997+1</f>
        <v>#VALUE!</v>
      </c>
      <c r="B998" s="129"/>
      <c r="C998" s="130" t="s">
        <v>1178</v>
      </c>
      <c r="D998" s="139"/>
      <c r="E998" s="131">
        <f t="shared" si="286"/>
        <v>0</v>
      </c>
      <c r="F998" s="131">
        <f>SUMIFS(ProductionLines!$H:$H,ProductionLines!$C:$C,'Daily Pork Products Stocks'!$B998,ProductionLines!$K:$K,'Daily Pork Products Stocks'!$A998,ProductionLines!$E:$E,"&lt;&gt;Intake")</f>
        <v>0</v>
      </c>
      <c r="G998" s="132"/>
      <c r="H998" s="131">
        <f>SUMIFS(ProductionLines!$H:$H,ProductionLines!$C:$C,'Daily Pork Products Stocks'!$B998,ProductionLines!$K:$K,'Daily Pork Products Stocks'!$A998,ProductionLines!$E:$E,"Intake")</f>
        <v>0</v>
      </c>
      <c r="I998" s="147"/>
      <c r="J998" s="147"/>
      <c r="K998" s="147"/>
      <c r="L998" s="151"/>
      <c r="M998" s="131">
        <f>SUMIFS(TransfersEntries!$F:$F,TransfersEntries!$B:$B,$B998,TransfersEntries!$L:$L,"&gt;="&amp;'Daily Pork Products Stocks'!A998+0.25,TransfersEntries!$L:$L,"&lt;="&amp;'Daily Pork Products Stocks'!A998+1.25,TransfersEntries!$D:$D,"2055")</f>
        <v>0</v>
      </c>
      <c r="N998" s="131">
        <f>SUMIFS(TransfersEntries!$F:$F,TransfersEntries!$B:$B,INDEX(ItemTable!$A:$A,MATCH('Daily Pork Products Stocks'!B998,ItemTable!$B:$B,0)),TransfersEntries!$L:$L,"&gt;="&amp;'Daily Pork Products Stocks'!A998+0.25,TransfersEntries!$L:$L,"&lt;="&amp;'Daily Pork Products Stocks'!A998+1.25,TransfersEntries!$D:$D,"3535")</f>
        <v>0</v>
      </c>
      <c r="O998" s="131">
        <f>SUMIFS(TransfersEntries!$F:$F,TransfersEntries!$B:$B,INDEX(ItemTable!$A:$A,MATCH('Daily Pork Products Stocks'!B998,ItemTable!$B:$B,0)),TransfersEntries!$L:$L,"&gt;="&amp;'Daily Pork Products Stocks'!A998+0.25,TransfersEntries!$L:$L,"&lt;="&amp;'Daily Pork Products Stocks'!A998+1.25,TransfersEntries!$D:$D,"3600")</f>
        <v>0</v>
      </c>
      <c r="P998" s="131">
        <f t="shared" si="287"/>
        <v>0</v>
      </c>
      <c r="Q998" s="131">
        <f t="shared" si="288"/>
        <v>0</v>
      </c>
      <c r="R998" s="147"/>
      <c r="S998" s="147"/>
      <c r="T998" s="131">
        <f t="shared" si="289"/>
        <v>0</v>
      </c>
      <c r="U998" s="131">
        <f t="shared" si="290"/>
        <v>0</v>
      </c>
      <c r="V998" s="131">
        <f t="shared" si="291"/>
        <v>0</v>
      </c>
      <c r="W998" s="51" t="str">
        <f t="shared" si="292"/>
        <v>Inactive</v>
      </c>
      <c r="X998" s="131"/>
    </row>
    <row r="999" spans="1:24" ht="15" hidden="1" customHeight="1" x14ac:dyDescent="0.25">
      <c r="A999" s="42" t="e">
        <v>#VALUE!</v>
      </c>
      <c r="B999" s="43" t="s">
        <v>1179</v>
      </c>
      <c r="C999" s="43" t="s">
        <v>1180</v>
      </c>
      <c r="D999" s="140"/>
      <c r="E999" s="44">
        <f t="shared" si="286"/>
        <v>0</v>
      </c>
      <c r="F999" s="44">
        <f>SUMIFS(ProductionLines!$H:$H,ProductionLines!$C:$C,'Daily Pork Products Stocks'!$B999,ProductionLines!$K:$K,'Daily Pork Products Stocks'!$A999,ProductionLines!$E:$E,"&lt;&gt;Intake")</f>
        <v>0</v>
      </c>
      <c r="G999" s="57"/>
      <c r="H999" s="44">
        <f>SUMIFS(ProductionLines!$H:$H,ProductionLines!$C:$C,'Daily Pork Products Stocks'!$B999,ProductionLines!$K:$K,'Daily Pork Products Stocks'!$A999,ProductionLines!$E:$E,"Intake")</f>
        <v>0</v>
      </c>
      <c r="I999" s="148"/>
      <c r="J999" s="148"/>
      <c r="K999" s="148"/>
      <c r="L999" s="152"/>
      <c r="M999" s="44">
        <f>SUMIFS(TransfersEntries!$F:$F,TransfersEntries!$B:$B,$B999,TransfersEntries!$L:$L,"&gt;="&amp;'Daily Pork Products Stocks'!A999+0.25,TransfersEntries!$L:$L,"&lt;="&amp;'Daily Pork Products Stocks'!A999+1.25,TransfersEntries!$D:$D,"2055")</f>
        <v>0</v>
      </c>
      <c r="N999" s="44">
        <f>SUMIFS(TransfersEntries!$F:$F,TransfersEntries!$B:$B,INDEX(ItemTable!$A:$A,MATCH('Daily Pork Products Stocks'!B999,ItemTable!$B:$B,0)),TransfersEntries!$L:$L,"&gt;="&amp;'Daily Pork Products Stocks'!A999+0.25,TransfersEntries!$L:$L,"&lt;="&amp;'Daily Pork Products Stocks'!A999+1.25,TransfersEntries!$D:$D,"3535")</f>
        <v>0</v>
      </c>
      <c r="O999" s="44">
        <f>SUMIFS(TransfersEntries!$F:$F,TransfersEntries!$B:$B,INDEX(ItemTable!$A:$A,MATCH('Daily Pork Products Stocks'!B999,ItemTable!$B:$B,0)),TransfersEntries!$L:$L,"&gt;="&amp;'Daily Pork Products Stocks'!A999+0.25,TransfersEntries!$L:$L,"&lt;="&amp;'Daily Pork Products Stocks'!A999+1.25,TransfersEntries!$D:$D,"3600")</f>
        <v>0</v>
      </c>
      <c r="P999" s="44">
        <f t="shared" si="287"/>
        <v>0</v>
      </c>
      <c r="Q999" s="44">
        <f t="shared" si="288"/>
        <v>0</v>
      </c>
      <c r="R999" s="148"/>
      <c r="S999" s="148"/>
      <c r="T999" s="44">
        <f t="shared" si="289"/>
        <v>0</v>
      </c>
      <c r="U999" s="44">
        <f t="shared" si="290"/>
        <v>0</v>
      </c>
      <c r="V999" s="44">
        <f t="shared" si="291"/>
        <v>0</v>
      </c>
      <c r="W999" s="51" t="str">
        <f t="shared" si="292"/>
        <v>Inactive</v>
      </c>
      <c r="X999" s="44"/>
    </row>
    <row r="1000" spans="1:24" ht="15" hidden="1" customHeight="1" x14ac:dyDescent="0.25">
      <c r="A1000" s="42" t="e">
        <v>#VALUE!</v>
      </c>
      <c r="B1000" s="43" t="s">
        <v>1181</v>
      </c>
      <c r="C1000" s="43" t="s">
        <v>1182</v>
      </c>
      <c r="D1000" s="140"/>
      <c r="E1000" s="44">
        <f t="shared" si="286"/>
        <v>0</v>
      </c>
      <c r="F1000" s="44">
        <f>SUMIFS(ProductionLines!$H:$H,ProductionLines!$C:$C,'Daily Pork Products Stocks'!$B1000,ProductionLines!$K:$K,'Daily Pork Products Stocks'!$A1000,ProductionLines!$E:$E,"&lt;&gt;Intake")</f>
        <v>0</v>
      </c>
      <c r="G1000" s="57"/>
      <c r="H1000" s="44">
        <f>SUMIFS(ProductionLines!$H:$H,ProductionLines!$C:$C,'Daily Pork Products Stocks'!$B1000,ProductionLines!$K:$K,'Daily Pork Products Stocks'!$A1000,ProductionLines!$E:$E,"Intake")</f>
        <v>0</v>
      </c>
      <c r="I1000" s="148"/>
      <c r="J1000" s="148"/>
      <c r="K1000" s="148"/>
      <c r="L1000" s="152"/>
      <c r="M1000" s="44">
        <f>SUMIFS(TransfersEntries!$F:$F,TransfersEntries!$B:$B,$B1000,TransfersEntries!$L:$L,"&gt;="&amp;'Daily Pork Products Stocks'!A1000+0.25,TransfersEntries!$L:$L,"&lt;="&amp;'Daily Pork Products Stocks'!A1000+1.25,TransfersEntries!$D:$D,"2055")</f>
        <v>0</v>
      </c>
      <c r="N1000" s="44">
        <f>SUMIFS(TransfersEntries!$F:$F,TransfersEntries!$B:$B,INDEX(ItemTable!$A:$A,MATCH('Daily Pork Products Stocks'!B1000,ItemTable!$B:$B,0)),TransfersEntries!$L:$L,"&gt;="&amp;'Daily Pork Products Stocks'!A1000+0.25,TransfersEntries!$L:$L,"&lt;="&amp;'Daily Pork Products Stocks'!A1000+1.25,TransfersEntries!$D:$D,"3535")</f>
        <v>0</v>
      </c>
      <c r="O1000" s="44">
        <f>SUMIFS(TransfersEntries!$F:$F,TransfersEntries!$B:$B,INDEX(ItemTable!$A:$A,MATCH('Daily Pork Products Stocks'!B1000,ItemTable!$B:$B,0)),TransfersEntries!$L:$L,"&gt;="&amp;'Daily Pork Products Stocks'!A1000+0.25,TransfersEntries!$L:$L,"&lt;="&amp;'Daily Pork Products Stocks'!A1000+1.25,TransfersEntries!$D:$D,"3600")</f>
        <v>0</v>
      </c>
      <c r="P1000" s="44">
        <f t="shared" si="287"/>
        <v>0</v>
      </c>
      <c r="Q1000" s="44">
        <f t="shared" si="288"/>
        <v>0</v>
      </c>
      <c r="R1000" s="148"/>
      <c r="S1000" s="148"/>
      <c r="T1000" s="44">
        <f t="shared" si="289"/>
        <v>0</v>
      </c>
      <c r="U1000" s="44">
        <f t="shared" si="290"/>
        <v>0</v>
      </c>
      <c r="V1000" s="44">
        <f t="shared" si="291"/>
        <v>0</v>
      </c>
      <c r="W1000" s="51" t="str">
        <f t="shared" si="292"/>
        <v>Inactive</v>
      </c>
      <c r="X1000" s="44"/>
    </row>
    <row r="1001" spans="1:24" ht="15" hidden="1" customHeight="1" x14ac:dyDescent="0.25">
      <c r="A1001" s="42" t="e">
        <v>#VALUE!</v>
      </c>
      <c r="B1001" s="43" t="s">
        <v>4</v>
      </c>
      <c r="C1001" s="43" t="s">
        <v>1183</v>
      </c>
      <c r="D1001" s="140"/>
      <c r="E1001" s="44">
        <f t="shared" si="286"/>
        <v>0</v>
      </c>
      <c r="F1001" s="44">
        <f>SUMIFS(ProductionLines!$H:$H,ProductionLines!$C:$C,'Daily Pork Products Stocks'!$B1001,ProductionLines!$K:$K,'Daily Pork Products Stocks'!$A1001,ProductionLines!$E:$E,"&lt;&gt;Intake")</f>
        <v>0</v>
      </c>
      <c r="G1001" s="57"/>
      <c r="H1001" s="44">
        <f>SUMIFS(ProductionLines!$H:$H,ProductionLines!$C:$C,'Daily Pork Products Stocks'!$B1001,ProductionLines!$K:$K,'Daily Pork Products Stocks'!$A1001,ProductionLines!$E:$E,"Intake")</f>
        <v>0</v>
      </c>
      <c r="I1001" s="148"/>
      <c r="J1001" s="148"/>
      <c r="K1001" s="148"/>
      <c r="L1001" s="152"/>
      <c r="M1001" s="44">
        <f>SUMIFS(TransfersEntries!$F:$F,TransfersEntries!$B:$B,$B1001,TransfersEntries!$L:$L,"&gt;="&amp;'Daily Pork Products Stocks'!A1001+0.25,TransfersEntries!$L:$L,"&lt;="&amp;'Daily Pork Products Stocks'!A1001+1.25,TransfersEntries!$D:$D,"2055")</f>
        <v>0</v>
      </c>
      <c r="N1001" s="44">
        <f>SUMIFS(TransfersEntries!$F:$F,TransfersEntries!$B:$B,INDEX(ItemTable!$A:$A,MATCH('Daily Pork Products Stocks'!B1001,ItemTable!$B:$B,0)),TransfersEntries!$L:$L,"&gt;="&amp;'Daily Pork Products Stocks'!A1001+0.25,TransfersEntries!$L:$L,"&lt;="&amp;'Daily Pork Products Stocks'!A1001+1.25,TransfersEntries!$D:$D,"3535")</f>
        <v>0</v>
      </c>
      <c r="O1001" s="44">
        <f>SUMIFS(TransfersEntries!$F:$F,TransfersEntries!$B:$B,INDEX(ItemTable!$A:$A,MATCH('Daily Pork Products Stocks'!B1001,ItemTable!$B:$B,0)),TransfersEntries!$L:$L,"&gt;="&amp;'Daily Pork Products Stocks'!A1001+0.25,TransfersEntries!$L:$L,"&lt;="&amp;'Daily Pork Products Stocks'!A1001+1.25,TransfersEntries!$D:$D,"3600")</f>
        <v>0</v>
      </c>
      <c r="P1001" s="44">
        <f t="shared" si="287"/>
        <v>0</v>
      </c>
      <c r="Q1001" s="44">
        <f t="shared" si="288"/>
        <v>0</v>
      </c>
      <c r="R1001" s="148"/>
      <c r="S1001" s="148"/>
      <c r="T1001" s="44">
        <f t="shared" si="289"/>
        <v>0</v>
      </c>
      <c r="U1001" s="44">
        <f t="shared" si="290"/>
        <v>0</v>
      </c>
      <c r="V1001" s="44">
        <f t="shared" si="291"/>
        <v>0</v>
      </c>
      <c r="W1001" s="51" t="str">
        <f t="shared" si="292"/>
        <v>Inactive</v>
      </c>
      <c r="X1001" s="44"/>
    </row>
    <row r="1002" spans="1:24" ht="15" hidden="1" customHeight="1" x14ac:dyDescent="0.25">
      <c r="A1002" s="42" t="e">
        <v>#VALUE!</v>
      </c>
      <c r="B1002" s="43" t="s">
        <v>1184</v>
      </c>
      <c r="C1002" s="43" t="s">
        <v>1185</v>
      </c>
      <c r="D1002" s="140"/>
      <c r="E1002" s="44">
        <f t="shared" si="286"/>
        <v>0</v>
      </c>
      <c r="F1002" s="44">
        <f>SUMIFS(ProductionLines!$H:$H,ProductionLines!$C:$C,'Daily Pork Products Stocks'!$B1002,ProductionLines!$K:$K,'Daily Pork Products Stocks'!$A1002,ProductionLines!$E:$E,"&lt;&gt;Intake")</f>
        <v>0</v>
      </c>
      <c r="G1002" s="57"/>
      <c r="H1002" s="44">
        <f>SUMIFS(ProductionLines!$H:$H,ProductionLines!$C:$C,'Daily Pork Products Stocks'!$B1002,ProductionLines!$K:$K,'Daily Pork Products Stocks'!$A1002,ProductionLines!$E:$E,"Intake")</f>
        <v>0</v>
      </c>
      <c r="I1002" s="148"/>
      <c r="J1002" s="148"/>
      <c r="K1002" s="148"/>
      <c r="L1002" s="152"/>
      <c r="M1002" s="44">
        <f>SUMIFS(TransfersEntries!$F:$F,TransfersEntries!$B:$B,$B1002,TransfersEntries!$L:$L,"&gt;="&amp;'Daily Pork Products Stocks'!A1002+0.25,TransfersEntries!$L:$L,"&lt;="&amp;'Daily Pork Products Stocks'!A1002+1.25,TransfersEntries!$D:$D,"2055")</f>
        <v>0</v>
      </c>
      <c r="N1002" s="44">
        <f>SUMIFS(TransfersEntries!$F:$F,TransfersEntries!$B:$B,INDEX(ItemTable!$A:$A,MATCH('Daily Pork Products Stocks'!B1002,ItemTable!$B:$B,0)),TransfersEntries!$L:$L,"&gt;="&amp;'Daily Pork Products Stocks'!A1002+0.25,TransfersEntries!$L:$L,"&lt;="&amp;'Daily Pork Products Stocks'!A1002+1.25,TransfersEntries!$D:$D,"3535")</f>
        <v>0</v>
      </c>
      <c r="O1002" s="44">
        <f>SUMIFS(TransfersEntries!$F:$F,TransfersEntries!$B:$B,INDEX(ItemTable!$A:$A,MATCH('Daily Pork Products Stocks'!B1002,ItemTable!$B:$B,0)),TransfersEntries!$L:$L,"&gt;="&amp;'Daily Pork Products Stocks'!A1002+0.25,TransfersEntries!$L:$L,"&lt;="&amp;'Daily Pork Products Stocks'!A1002+1.25,TransfersEntries!$D:$D,"3600")</f>
        <v>0</v>
      </c>
      <c r="P1002" s="44">
        <f t="shared" si="287"/>
        <v>0</v>
      </c>
      <c r="Q1002" s="44">
        <f t="shared" si="288"/>
        <v>0</v>
      </c>
      <c r="R1002" s="148"/>
      <c r="S1002" s="148"/>
      <c r="T1002" s="44">
        <f t="shared" si="289"/>
        <v>0</v>
      </c>
      <c r="U1002" s="44">
        <f t="shared" si="290"/>
        <v>0</v>
      </c>
      <c r="V1002" s="44">
        <f t="shared" si="291"/>
        <v>0</v>
      </c>
      <c r="W1002" s="51" t="str">
        <f t="shared" si="292"/>
        <v>Inactive</v>
      </c>
      <c r="X1002" s="44"/>
    </row>
    <row r="1003" spans="1:24" ht="15" hidden="1" customHeight="1" x14ac:dyDescent="0.25">
      <c r="A1003" s="42" t="e">
        <v>#VALUE!</v>
      </c>
      <c r="B1003" s="43" t="s">
        <v>1186</v>
      </c>
      <c r="C1003" s="43" t="s">
        <v>1187</v>
      </c>
      <c r="D1003" s="140"/>
      <c r="E1003" s="44">
        <f t="shared" si="286"/>
        <v>0</v>
      </c>
      <c r="F1003" s="44">
        <f>SUMIFS(ProductionLines!$H:$H,ProductionLines!$C:$C,'Daily Pork Products Stocks'!$B1003,ProductionLines!$K:$K,'Daily Pork Products Stocks'!$A1003,ProductionLines!$E:$E,"&lt;&gt;Intake")</f>
        <v>0</v>
      </c>
      <c r="G1003" s="57"/>
      <c r="H1003" s="44">
        <f>SUMIFS(ProductionLines!$H:$H,ProductionLines!$C:$C,'Daily Pork Products Stocks'!$B1003,ProductionLines!$K:$K,'Daily Pork Products Stocks'!$A1003,ProductionLines!$E:$E,"Intake")</f>
        <v>0</v>
      </c>
      <c r="I1003" s="148"/>
      <c r="J1003" s="148"/>
      <c r="K1003" s="148"/>
      <c r="L1003" s="152"/>
      <c r="M1003" s="44">
        <f>SUMIFS(TransfersEntries!$F:$F,TransfersEntries!$B:$B,$B1003,TransfersEntries!$L:$L,"&gt;="&amp;'Daily Pork Products Stocks'!A1003+0.25,TransfersEntries!$L:$L,"&lt;="&amp;'Daily Pork Products Stocks'!A1003+1.25,TransfersEntries!$D:$D,"2055")</f>
        <v>0</v>
      </c>
      <c r="N1003" s="44">
        <f>SUMIFS(TransfersEntries!$F:$F,TransfersEntries!$B:$B,INDEX(ItemTable!$A:$A,MATCH('Daily Pork Products Stocks'!B1003,ItemTable!$B:$B,0)),TransfersEntries!$L:$L,"&gt;="&amp;'Daily Pork Products Stocks'!A1003+0.25,TransfersEntries!$L:$L,"&lt;="&amp;'Daily Pork Products Stocks'!A1003+1.25,TransfersEntries!$D:$D,"3535")</f>
        <v>0</v>
      </c>
      <c r="O1003" s="44">
        <f>SUMIFS(TransfersEntries!$F:$F,TransfersEntries!$B:$B,INDEX(ItemTable!$A:$A,MATCH('Daily Pork Products Stocks'!B1003,ItemTable!$B:$B,0)),TransfersEntries!$L:$L,"&gt;="&amp;'Daily Pork Products Stocks'!A1003+0.25,TransfersEntries!$L:$L,"&lt;="&amp;'Daily Pork Products Stocks'!A1003+1.25,TransfersEntries!$D:$D,"3600")</f>
        <v>0</v>
      </c>
      <c r="P1003" s="44">
        <f t="shared" si="287"/>
        <v>0</v>
      </c>
      <c r="Q1003" s="44">
        <f t="shared" si="288"/>
        <v>0</v>
      </c>
      <c r="R1003" s="148"/>
      <c r="S1003" s="148"/>
      <c r="T1003" s="44">
        <f t="shared" si="289"/>
        <v>0</v>
      </c>
      <c r="U1003" s="44">
        <f t="shared" si="290"/>
        <v>0</v>
      </c>
      <c r="V1003" s="44">
        <f t="shared" si="291"/>
        <v>0</v>
      </c>
      <c r="W1003" s="51" t="str">
        <f t="shared" si="292"/>
        <v>Inactive</v>
      </c>
      <c r="X1003" s="44"/>
    </row>
    <row r="1004" spans="1:24" ht="15" hidden="1" customHeight="1" x14ac:dyDescent="0.25">
      <c r="A1004" s="42" t="e">
        <v>#VALUE!</v>
      </c>
      <c r="B1004" s="43" t="s">
        <v>3</v>
      </c>
      <c r="C1004" s="43" t="s">
        <v>1188</v>
      </c>
      <c r="D1004" s="140"/>
      <c r="E1004" s="44">
        <f t="shared" si="286"/>
        <v>0</v>
      </c>
      <c r="F1004" s="44">
        <f>SUMIFS(ProductionLines!$H:$H,ProductionLines!$C:$C,'Daily Pork Products Stocks'!$B1004,ProductionLines!$K:$K,'Daily Pork Products Stocks'!$A1004,ProductionLines!$E:$E,"&lt;&gt;Intake")</f>
        <v>0</v>
      </c>
      <c r="G1004" s="57"/>
      <c r="H1004" s="44">
        <f>SUMIFS(ProductionLines!$H:$H,ProductionLines!$C:$C,'Daily Pork Products Stocks'!$B1004,ProductionLines!$K:$K,'Daily Pork Products Stocks'!$A1004,ProductionLines!$E:$E,"Intake")</f>
        <v>0</v>
      </c>
      <c r="I1004" s="148"/>
      <c r="J1004" s="148"/>
      <c r="K1004" s="148"/>
      <c r="L1004" s="152"/>
      <c r="M1004" s="44">
        <f>SUMIFS(TransfersEntries!$F:$F,TransfersEntries!$B:$B,$B1004,TransfersEntries!$L:$L,"&gt;="&amp;'Daily Pork Products Stocks'!A1004+0.25,TransfersEntries!$L:$L,"&lt;="&amp;'Daily Pork Products Stocks'!A1004+1.25,TransfersEntries!$D:$D,"2055")</f>
        <v>0</v>
      </c>
      <c r="N1004" s="44">
        <f>SUMIFS(TransfersEntries!$F:$F,TransfersEntries!$B:$B,INDEX(ItemTable!$A:$A,MATCH('Daily Pork Products Stocks'!B1004,ItemTable!$B:$B,0)),TransfersEntries!$L:$L,"&gt;="&amp;'Daily Pork Products Stocks'!A1004+0.25,TransfersEntries!$L:$L,"&lt;="&amp;'Daily Pork Products Stocks'!A1004+1.25,TransfersEntries!$D:$D,"3535")</f>
        <v>0</v>
      </c>
      <c r="O1004" s="44">
        <f>SUMIFS(TransfersEntries!$F:$F,TransfersEntries!$B:$B,INDEX(ItemTable!$A:$A,MATCH('Daily Pork Products Stocks'!B1004,ItemTable!$B:$B,0)),TransfersEntries!$L:$L,"&gt;="&amp;'Daily Pork Products Stocks'!A1004+0.25,TransfersEntries!$L:$L,"&lt;="&amp;'Daily Pork Products Stocks'!A1004+1.25,TransfersEntries!$D:$D,"3600")</f>
        <v>0</v>
      </c>
      <c r="P1004" s="44">
        <f t="shared" si="287"/>
        <v>0</v>
      </c>
      <c r="Q1004" s="44">
        <f t="shared" si="288"/>
        <v>0</v>
      </c>
      <c r="R1004" s="148"/>
      <c r="S1004" s="148"/>
      <c r="T1004" s="44">
        <f t="shared" si="289"/>
        <v>0</v>
      </c>
      <c r="U1004" s="44">
        <f t="shared" si="290"/>
        <v>0</v>
      </c>
      <c r="V1004" s="44">
        <f t="shared" si="291"/>
        <v>0</v>
      </c>
      <c r="W1004" s="51" t="str">
        <f t="shared" si="292"/>
        <v>Inactive</v>
      </c>
      <c r="X1004" s="44"/>
    </row>
    <row r="1005" spans="1:24" ht="15" hidden="1" customHeight="1" x14ac:dyDescent="0.25">
      <c r="A1005" s="128" t="e">
        <v>#VALUE!</v>
      </c>
      <c r="B1005" s="129"/>
      <c r="C1005" s="130" t="s">
        <v>1189</v>
      </c>
      <c r="D1005" s="139"/>
      <c r="E1005" s="131">
        <f t="shared" si="286"/>
        <v>0</v>
      </c>
      <c r="F1005" s="131">
        <f>SUMIFS(ProductionLines!$H:$H,ProductionLines!$C:$C,'Daily Pork Products Stocks'!$B1005,ProductionLines!$K:$K,'Daily Pork Products Stocks'!$A1005,ProductionLines!$E:$E,"&lt;&gt;Intake")</f>
        <v>0</v>
      </c>
      <c r="G1005" s="132"/>
      <c r="H1005" s="131">
        <f>SUMIFS(ProductionLines!$H:$H,ProductionLines!$C:$C,'Daily Pork Products Stocks'!$B1005,ProductionLines!$K:$K,'Daily Pork Products Stocks'!$A1005,ProductionLines!$E:$E,"Intake")</f>
        <v>0</v>
      </c>
      <c r="I1005" s="147"/>
      <c r="J1005" s="147"/>
      <c r="K1005" s="147"/>
      <c r="L1005" s="151"/>
      <c r="M1005" s="131">
        <f>SUMIFS(TransfersEntries!$F:$F,TransfersEntries!$B:$B,$B1005,TransfersEntries!$L:$L,"&gt;="&amp;'Daily Pork Products Stocks'!A1005+0.25,TransfersEntries!$L:$L,"&lt;="&amp;'Daily Pork Products Stocks'!A1005+1.25,TransfersEntries!$D:$D,"2055")</f>
        <v>0</v>
      </c>
      <c r="N1005" s="131">
        <f>SUMIFS(TransfersEntries!$F:$F,TransfersEntries!$B:$B,INDEX(ItemTable!$A:$A,MATCH('Daily Pork Products Stocks'!B1005,ItemTable!$B:$B,0)),TransfersEntries!$L:$L,"&gt;="&amp;'Daily Pork Products Stocks'!A1005+0.25,TransfersEntries!$L:$L,"&lt;="&amp;'Daily Pork Products Stocks'!A1005+1.25,TransfersEntries!$D:$D,"3535")</f>
        <v>0</v>
      </c>
      <c r="O1005" s="131">
        <f>SUMIFS(TransfersEntries!$F:$F,TransfersEntries!$B:$B,INDEX(ItemTable!$A:$A,MATCH('Daily Pork Products Stocks'!B1005,ItemTable!$B:$B,0)),TransfersEntries!$L:$L,"&gt;="&amp;'Daily Pork Products Stocks'!A1005+0.25,TransfersEntries!$L:$L,"&lt;="&amp;'Daily Pork Products Stocks'!A1005+1.25,TransfersEntries!$D:$D,"3600")</f>
        <v>0</v>
      </c>
      <c r="P1005" s="131">
        <f t="shared" si="287"/>
        <v>0</v>
      </c>
      <c r="Q1005" s="131">
        <f t="shared" si="288"/>
        <v>0</v>
      </c>
      <c r="R1005" s="147"/>
      <c r="S1005" s="147"/>
      <c r="T1005" s="131">
        <f t="shared" si="289"/>
        <v>0</v>
      </c>
      <c r="U1005" s="131">
        <f t="shared" si="290"/>
        <v>0</v>
      </c>
      <c r="V1005" s="131">
        <f t="shared" si="291"/>
        <v>0</v>
      </c>
      <c r="W1005" s="51" t="str">
        <f t="shared" si="292"/>
        <v>Inactive</v>
      </c>
      <c r="X1005" s="131"/>
    </row>
    <row r="1006" spans="1:24" ht="15" hidden="1" customHeight="1" x14ac:dyDescent="0.25">
      <c r="A1006" s="46" t="e">
        <v>#VALUE!</v>
      </c>
      <c r="B1006" s="43" t="s">
        <v>1190</v>
      </c>
      <c r="C1006" s="43" t="s">
        <v>1191</v>
      </c>
      <c r="D1006" s="140"/>
      <c r="E1006" s="44">
        <f t="shared" si="286"/>
        <v>0</v>
      </c>
      <c r="F1006" s="44">
        <f>SUMIFS(ProductionLines!$H:$H,ProductionLines!$C:$C,'Daily Pork Products Stocks'!$B1006,ProductionLines!$K:$K,'Daily Pork Products Stocks'!$A1006,ProductionLines!$E:$E,"&lt;&gt;Intake")</f>
        <v>0</v>
      </c>
      <c r="G1006" s="57"/>
      <c r="H1006" s="44">
        <f>SUMIFS(ProductionLines!$H:$H,ProductionLines!$C:$C,'Daily Pork Products Stocks'!$B1006,ProductionLines!$K:$K,'Daily Pork Products Stocks'!$A1006,ProductionLines!$E:$E,"Intake")</f>
        <v>0</v>
      </c>
      <c r="I1006" s="148"/>
      <c r="J1006" s="148"/>
      <c r="K1006" s="148"/>
      <c r="L1006" s="152"/>
      <c r="M1006" s="44">
        <f>SUMIFS(TransfersEntries!$F:$F,TransfersEntries!$B:$B,$B1006,TransfersEntries!$L:$L,"&gt;="&amp;'Daily Pork Products Stocks'!A1006+0.25,TransfersEntries!$L:$L,"&lt;="&amp;'Daily Pork Products Stocks'!A1006+1.25,TransfersEntries!$D:$D,"2055")</f>
        <v>0</v>
      </c>
      <c r="N1006" s="44">
        <f>SUMIFS(TransfersEntries!$F:$F,TransfersEntries!$B:$B,INDEX(ItemTable!$A:$A,MATCH('Daily Pork Products Stocks'!B1006,ItemTable!$B:$B,0)),TransfersEntries!$L:$L,"&gt;="&amp;'Daily Pork Products Stocks'!A1006+0.25,TransfersEntries!$L:$L,"&lt;="&amp;'Daily Pork Products Stocks'!A1006+1.25,TransfersEntries!$D:$D,"3535")</f>
        <v>0</v>
      </c>
      <c r="O1006" s="44">
        <f>SUMIFS(TransfersEntries!$F:$F,TransfersEntries!$B:$B,INDEX(ItemTable!$A:$A,MATCH('Daily Pork Products Stocks'!B1006,ItemTable!$B:$B,0)),TransfersEntries!$L:$L,"&gt;="&amp;'Daily Pork Products Stocks'!A1006+0.25,TransfersEntries!$L:$L,"&lt;="&amp;'Daily Pork Products Stocks'!A1006+1.25,TransfersEntries!$D:$D,"3600")</f>
        <v>0</v>
      </c>
      <c r="P1006" s="44">
        <f t="shared" si="287"/>
        <v>0</v>
      </c>
      <c r="Q1006" s="44">
        <f t="shared" si="288"/>
        <v>0</v>
      </c>
      <c r="R1006" s="148"/>
      <c r="S1006" s="148"/>
      <c r="T1006" s="44">
        <f t="shared" si="289"/>
        <v>0</v>
      </c>
      <c r="U1006" s="44">
        <f t="shared" si="290"/>
        <v>0</v>
      </c>
      <c r="V1006" s="44">
        <f t="shared" si="291"/>
        <v>0</v>
      </c>
      <c r="W1006" s="51" t="str">
        <f t="shared" si="292"/>
        <v>Inactive</v>
      </c>
      <c r="X1006" s="44"/>
    </row>
    <row r="1007" spans="1:24" ht="15" hidden="1" customHeight="1" x14ac:dyDescent="0.25">
      <c r="A1007" s="42" t="e">
        <v>#VALUE!</v>
      </c>
      <c r="B1007" s="43" t="s">
        <v>1192</v>
      </c>
      <c r="C1007" s="43" t="s">
        <v>1193</v>
      </c>
      <c r="D1007" s="140"/>
      <c r="E1007" s="44">
        <f t="shared" si="286"/>
        <v>0</v>
      </c>
      <c r="F1007" s="44">
        <f>SUMIFS(ProductionLines!$H:$H,ProductionLines!$C:$C,'Daily Pork Products Stocks'!$B1007,ProductionLines!$K:$K,'Daily Pork Products Stocks'!$A1007,ProductionLines!$E:$E,"&lt;&gt;Intake")</f>
        <v>0</v>
      </c>
      <c r="G1007" s="57"/>
      <c r="H1007" s="44">
        <f>SUMIFS(ProductionLines!$H:$H,ProductionLines!$C:$C,'Daily Pork Products Stocks'!$B1007,ProductionLines!$K:$K,'Daily Pork Products Stocks'!$A1007,ProductionLines!$E:$E,"Intake")</f>
        <v>0</v>
      </c>
      <c r="I1007" s="148"/>
      <c r="J1007" s="148"/>
      <c r="K1007" s="148"/>
      <c r="L1007" s="152"/>
      <c r="M1007" s="44">
        <f>SUMIFS(TransfersEntries!$F:$F,TransfersEntries!$B:$B,$B1007,TransfersEntries!$L:$L,"&gt;="&amp;'Daily Pork Products Stocks'!A1007+0.25,TransfersEntries!$L:$L,"&lt;="&amp;'Daily Pork Products Stocks'!A1007+1.25,TransfersEntries!$D:$D,"2055")</f>
        <v>0</v>
      </c>
      <c r="N1007" s="44">
        <f>SUMIFS(TransfersEntries!$F:$F,TransfersEntries!$B:$B,INDEX(ItemTable!$A:$A,MATCH('Daily Pork Products Stocks'!B1007,ItemTable!$B:$B,0)),TransfersEntries!$L:$L,"&gt;="&amp;'Daily Pork Products Stocks'!A1007+0.25,TransfersEntries!$L:$L,"&lt;="&amp;'Daily Pork Products Stocks'!A1007+1.25,TransfersEntries!$D:$D,"3535")</f>
        <v>0</v>
      </c>
      <c r="O1007" s="44">
        <f>SUMIFS(TransfersEntries!$F:$F,TransfersEntries!$B:$B,INDEX(ItemTable!$A:$A,MATCH('Daily Pork Products Stocks'!B1007,ItemTable!$B:$B,0)),TransfersEntries!$L:$L,"&gt;="&amp;'Daily Pork Products Stocks'!A1007+0.25,TransfersEntries!$L:$L,"&lt;="&amp;'Daily Pork Products Stocks'!A1007+1.25,TransfersEntries!$D:$D,"3600")</f>
        <v>0</v>
      </c>
      <c r="P1007" s="44">
        <f t="shared" si="287"/>
        <v>0</v>
      </c>
      <c r="Q1007" s="44">
        <f t="shared" si="288"/>
        <v>0</v>
      </c>
      <c r="R1007" s="148"/>
      <c r="S1007" s="148"/>
      <c r="T1007" s="44">
        <f t="shared" si="289"/>
        <v>0</v>
      </c>
      <c r="U1007" s="44">
        <f t="shared" si="290"/>
        <v>0</v>
      </c>
      <c r="V1007" s="44">
        <f t="shared" si="291"/>
        <v>0</v>
      </c>
      <c r="W1007" s="51" t="str">
        <f t="shared" si="292"/>
        <v>Inactive</v>
      </c>
      <c r="X1007" s="44"/>
    </row>
    <row r="1008" spans="1:24" ht="15" hidden="1" customHeight="1" x14ac:dyDescent="0.25">
      <c r="A1008" s="42" t="e">
        <v>#VALUE!</v>
      </c>
      <c r="B1008" s="43" t="s">
        <v>1194</v>
      </c>
      <c r="C1008" s="43" t="s">
        <v>1195</v>
      </c>
      <c r="D1008" s="140"/>
      <c r="E1008" s="44">
        <f t="shared" si="286"/>
        <v>0</v>
      </c>
      <c r="F1008" s="44">
        <f>SUMIFS(ProductionLines!$H:$H,ProductionLines!$C:$C,'Daily Pork Products Stocks'!$B1008,ProductionLines!$K:$K,'Daily Pork Products Stocks'!$A1008,ProductionLines!$E:$E,"&lt;&gt;Intake")</f>
        <v>0</v>
      </c>
      <c r="G1008" s="57"/>
      <c r="H1008" s="44">
        <f>SUMIFS(ProductionLines!$H:$H,ProductionLines!$C:$C,'Daily Pork Products Stocks'!$B1008,ProductionLines!$K:$K,'Daily Pork Products Stocks'!$A1008,ProductionLines!$E:$E,"Intake")</f>
        <v>0</v>
      </c>
      <c r="I1008" s="148"/>
      <c r="J1008" s="148"/>
      <c r="K1008" s="148"/>
      <c r="L1008" s="152"/>
      <c r="M1008" s="44">
        <f>SUMIFS(TransfersEntries!$F:$F,TransfersEntries!$B:$B,$B1008,TransfersEntries!$L:$L,"&gt;="&amp;'Daily Pork Products Stocks'!A1008+0.25,TransfersEntries!$L:$L,"&lt;="&amp;'Daily Pork Products Stocks'!A1008+1.25,TransfersEntries!$D:$D,"2055")</f>
        <v>0</v>
      </c>
      <c r="N1008" s="44">
        <f>SUMIFS(TransfersEntries!$F:$F,TransfersEntries!$B:$B,INDEX(ItemTable!$A:$A,MATCH('Daily Pork Products Stocks'!B1008,ItemTable!$B:$B,0)),TransfersEntries!$L:$L,"&gt;="&amp;'Daily Pork Products Stocks'!A1008+0.25,TransfersEntries!$L:$L,"&lt;="&amp;'Daily Pork Products Stocks'!A1008+1.25,TransfersEntries!$D:$D,"3535")</f>
        <v>0</v>
      </c>
      <c r="O1008" s="44">
        <f>SUMIFS(TransfersEntries!$F:$F,TransfersEntries!$B:$B,INDEX(ItemTable!$A:$A,MATCH('Daily Pork Products Stocks'!B1008,ItemTable!$B:$B,0)),TransfersEntries!$L:$L,"&gt;="&amp;'Daily Pork Products Stocks'!A1008+0.25,TransfersEntries!$L:$L,"&lt;="&amp;'Daily Pork Products Stocks'!A1008+1.25,TransfersEntries!$D:$D,"3600")</f>
        <v>0</v>
      </c>
      <c r="P1008" s="44">
        <f t="shared" si="287"/>
        <v>0</v>
      </c>
      <c r="Q1008" s="44">
        <f t="shared" si="288"/>
        <v>0</v>
      </c>
      <c r="R1008" s="148"/>
      <c r="S1008" s="148"/>
      <c r="T1008" s="44">
        <f t="shared" si="289"/>
        <v>0</v>
      </c>
      <c r="U1008" s="44">
        <f t="shared" si="290"/>
        <v>0</v>
      </c>
      <c r="V1008" s="44">
        <f t="shared" si="291"/>
        <v>0</v>
      </c>
      <c r="W1008" s="51" t="str">
        <f t="shared" si="292"/>
        <v>Inactive</v>
      </c>
      <c r="X1008" s="44"/>
    </row>
    <row r="1009" spans="1:24" ht="15" hidden="1" customHeight="1" x14ac:dyDescent="0.25">
      <c r="A1009" s="42" t="e">
        <v>#VALUE!</v>
      </c>
      <c r="B1009" s="43" t="s">
        <v>1196</v>
      </c>
      <c r="C1009" s="43" t="s">
        <v>1197</v>
      </c>
      <c r="D1009" s="140"/>
      <c r="E1009" s="44">
        <f t="shared" si="286"/>
        <v>0</v>
      </c>
      <c r="F1009" s="44">
        <f>SUMIFS(ProductionLines!$H:$H,ProductionLines!$C:$C,'Daily Pork Products Stocks'!$B1009,ProductionLines!$K:$K,'Daily Pork Products Stocks'!$A1009,ProductionLines!$E:$E,"&lt;&gt;Intake")</f>
        <v>0</v>
      </c>
      <c r="G1009" s="57"/>
      <c r="H1009" s="44">
        <f>SUMIFS(ProductionLines!$H:$H,ProductionLines!$C:$C,'Daily Pork Products Stocks'!$B1009,ProductionLines!$K:$K,'Daily Pork Products Stocks'!$A1009,ProductionLines!$E:$E,"Intake")</f>
        <v>0</v>
      </c>
      <c r="I1009" s="148"/>
      <c r="J1009" s="148"/>
      <c r="K1009" s="148"/>
      <c r="L1009" s="152"/>
      <c r="M1009" s="44">
        <f>SUMIFS(TransfersEntries!$F:$F,TransfersEntries!$B:$B,$B1009,TransfersEntries!$L:$L,"&gt;="&amp;'Daily Pork Products Stocks'!A1009+0.25,TransfersEntries!$L:$L,"&lt;="&amp;'Daily Pork Products Stocks'!A1009+1.25,TransfersEntries!$D:$D,"2055")</f>
        <v>0</v>
      </c>
      <c r="N1009" s="44">
        <f>SUMIFS(TransfersEntries!$F:$F,TransfersEntries!$B:$B,INDEX(ItemTable!$A:$A,MATCH('Daily Pork Products Stocks'!B1009,ItemTable!$B:$B,0)),TransfersEntries!$L:$L,"&gt;="&amp;'Daily Pork Products Stocks'!A1009+0.25,TransfersEntries!$L:$L,"&lt;="&amp;'Daily Pork Products Stocks'!A1009+1.25,TransfersEntries!$D:$D,"3535")</f>
        <v>0</v>
      </c>
      <c r="O1009" s="44">
        <f>SUMIFS(TransfersEntries!$F:$F,TransfersEntries!$B:$B,INDEX(ItemTable!$A:$A,MATCH('Daily Pork Products Stocks'!B1009,ItemTable!$B:$B,0)),TransfersEntries!$L:$L,"&gt;="&amp;'Daily Pork Products Stocks'!A1009+0.25,TransfersEntries!$L:$L,"&lt;="&amp;'Daily Pork Products Stocks'!A1009+1.25,TransfersEntries!$D:$D,"3600")</f>
        <v>0</v>
      </c>
      <c r="P1009" s="44">
        <f t="shared" si="287"/>
        <v>0</v>
      </c>
      <c r="Q1009" s="44">
        <f t="shared" si="288"/>
        <v>0</v>
      </c>
      <c r="R1009" s="148"/>
      <c r="S1009" s="148"/>
      <c r="T1009" s="44">
        <f t="shared" si="289"/>
        <v>0</v>
      </c>
      <c r="U1009" s="44">
        <f t="shared" si="290"/>
        <v>0</v>
      </c>
      <c r="V1009" s="44">
        <f t="shared" si="291"/>
        <v>0</v>
      </c>
      <c r="W1009" s="51" t="str">
        <f t="shared" si="292"/>
        <v>Inactive</v>
      </c>
      <c r="X1009" s="44"/>
    </row>
    <row r="1010" spans="1:24" ht="15" hidden="1" customHeight="1" x14ac:dyDescent="0.25">
      <c r="A1010" s="42" t="e">
        <v>#VALUE!</v>
      </c>
      <c r="B1010" s="43" t="s">
        <v>1198</v>
      </c>
      <c r="C1010" s="43" t="s">
        <v>1199</v>
      </c>
      <c r="D1010" s="140"/>
      <c r="E1010" s="44">
        <f t="shared" si="286"/>
        <v>0</v>
      </c>
      <c r="F1010" s="44">
        <f>SUMIFS(ProductionLines!$H:$H,ProductionLines!$C:$C,'Daily Pork Products Stocks'!$B1010,ProductionLines!$K:$K,'Daily Pork Products Stocks'!$A1010,ProductionLines!$E:$E,"&lt;&gt;Intake")</f>
        <v>0</v>
      </c>
      <c r="G1010" s="57"/>
      <c r="H1010" s="44">
        <f>SUMIFS(ProductionLines!$H:$H,ProductionLines!$C:$C,'Daily Pork Products Stocks'!$B1010,ProductionLines!$K:$K,'Daily Pork Products Stocks'!$A1010,ProductionLines!$E:$E,"Intake")</f>
        <v>0</v>
      </c>
      <c r="I1010" s="148"/>
      <c r="J1010" s="148"/>
      <c r="K1010" s="148"/>
      <c r="L1010" s="152"/>
      <c r="M1010" s="44">
        <f>SUMIFS(TransfersEntries!$F:$F,TransfersEntries!$B:$B,$B1010,TransfersEntries!$L:$L,"&gt;="&amp;'Daily Pork Products Stocks'!A1010+0.25,TransfersEntries!$L:$L,"&lt;="&amp;'Daily Pork Products Stocks'!A1010+1.25,TransfersEntries!$D:$D,"2055")</f>
        <v>0</v>
      </c>
      <c r="N1010" s="44">
        <f>SUMIFS(TransfersEntries!$F:$F,TransfersEntries!$B:$B,INDEX(ItemTable!$A:$A,MATCH('Daily Pork Products Stocks'!B1010,ItemTable!$B:$B,0)),TransfersEntries!$L:$L,"&gt;="&amp;'Daily Pork Products Stocks'!A1010+0.25,TransfersEntries!$L:$L,"&lt;="&amp;'Daily Pork Products Stocks'!A1010+1.25,TransfersEntries!$D:$D,"3535")</f>
        <v>0</v>
      </c>
      <c r="O1010" s="44">
        <f>SUMIFS(TransfersEntries!$F:$F,TransfersEntries!$B:$B,INDEX(ItemTable!$A:$A,MATCH('Daily Pork Products Stocks'!B1010,ItemTable!$B:$B,0)),TransfersEntries!$L:$L,"&gt;="&amp;'Daily Pork Products Stocks'!A1010+0.25,TransfersEntries!$L:$L,"&lt;="&amp;'Daily Pork Products Stocks'!A1010+1.25,TransfersEntries!$D:$D,"3600")</f>
        <v>0</v>
      </c>
      <c r="P1010" s="44">
        <f t="shared" si="287"/>
        <v>0</v>
      </c>
      <c r="Q1010" s="44">
        <f t="shared" si="288"/>
        <v>0</v>
      </c>
      <c r="R1010" s="148"/>
      <c r="S1010" s="148"/>
      <c r="T1010" s="44">
        <f t="shared" si="289"/>
        <v>0</v>
      </c>
      <c r="U1010" s="44">
        <f t="shared" si="290"/>
        <v>0</v>
      </c>
      <c r="V1010" s="44">
        <f t="shared" si="291"/>
        <v>0</v>
      </c>
      <c r="W1010" s="51" t="str">
        <f t="shared" si="292"/>
        <v>Inactive</v>
      </c>
      <c r="X1010" s="44"/>
    </row>
    <row r="1011" spans="1:24" ht="15" hidden="1" customHeight="1" x14ac:dyDescent="0.25">
      <c r="A1011" s="42" t="e">
        <v>#VALUE!</v>
      </c>
      <c r="B1011" s="43" t="s">
        <v>1200</v>
      </c>
      <c r="C1011" s="43" t="s">
        <v>1201</v>
      </c>
      <c r="D1011" s="140"/>
      <c r="E1011" s="44">
        <f t="shared" si="286"/>
        <v>0</v>
      </c>
      <c r="F1011" s="44">
        <f>SUMIFS(ProductionLines!$H:$H,ProductionLines!$C:$C,'Daily Pork Products Stocks'!$B1011,ProductionLines!$K:$K,'Daily Pork Products Stocks'!$A1011,ProductionLines!$E:$E,"&lt;&gt;Intake")</f>
        <v>0</v>
      </c>
      <c r="G1011" s="57"/>
      <c r="H1011" s="44">
        <f>SUMIFS(ProductionLines!$H:$H,ProductionLines!$C:$C,'Daily Pork Products Stocks'!$B1011,ProductionLines!$K:$K,'Daily Pork Products Stocks'!$A1011,ProductionLines!$E:$E,"Intake")</f>
        <v>0</v>
      </c>
      <c r="I1011" s="148"/>
      <c r="J1011" s="148"/>
      <c r="K1011" s="148"/>
      <c r="L1011" s="152"/>
      <c r="M1011" s="44">
        <f>SUMIFS(TransfersEntries!$F:$F,TransfersEntries!$B:$B,$B1011,TransfersEntries!$L:$L,"&gt;="&amp;'Daily Pork Products Stocks'!A1011+0.25,TransfersEntries!$L:$L,"&lt;="&amp;'Daily Pork Products Stocks'!A1011+1.25,TransfersEntries!$D:$D,"2055")</f>
        <v>0</v>
      </c>
      <c r="N1011" s="44">
        <f>SUMIFS(TransfersEntries!$F:$F,TransfersEntries!$B:$B,INDEX(ItemTable!$A:$A,MATCH('Daily Pork Products Stocks'!B1011,ItemTable!$B:$B,0)),TransfersEntries!$L:$L,"&gt;="&amp;'Daily Pork Products Stocks'!A1011+0.25,TransfersEntries!$L:$L,"&lt;="&amp;'Daily Pork Products Stocks'!A1011+1.25,TransfersEntries!$D:$D,"3535")</f>
        <v>0</v>
      </c>
      <c r="O1011" s="44">
        <f>SUMIFS(TransfersEntries!$F:$F,TransfersEntries!$B:$B,INDEX(ItemTable!$A:$A,MATCH('Daily Pork Products Stocks'!B1011,ItemTable!$B:$B,0)),TransfersEntries!$L:$L,"&gt;="&amp;'Daily Pork Products Stocks'!A1011+0.25,TransfersEntries!$L:$L,"&lt;="&amp;'Daily Pork Products Stocks'!A1011+1.25,TransfersEntries!$D:$D,"3600")</f>
        <v>0</v>
      </c>
      <c r="P1011" s="44">
        <f t="shared" si="287"/>
        <v>0</v>
      </c>
      <c r="Q1011" s="44">
        <f t="shared" si="288"/>
        <v>0</v>
      </c>
      <c r="R1011" s="148"/>
      <c r="S1011" s="148"/>
      <c r="T1011" s="44">
        <f t="shared" si="289"/>
        <v>0</v>
      </c>
      <c r="U1011" s="44">
        <f t="shared" si="290"/>
        <v>0</v>
      </c>
      <c r="V1011" s="44">
        <f t="shared" si="291"/>
        <v>0</v>
      </c>
      <c r="W1011" s="51" t="str">
        <f t="shared" si="292"/>
        <v>Inactive</v>
      </c>
      <c r="X1011" s="44"/>
    </row>
    <row r="1012" spans="1:24" ht="15" hidden="1" customHeight="1" x14ac:dyDescent="0.25">
      <c r="A1012" s="42" t="e">
        <v>#VALUE!</v>
      </c>
      <c r="B1012" s="43" t="s">
        <v>163</v>
      </c>
      <c r="C1012" s="43" t="s">
        <v>164</v>
      </c>
      <c r="D1012" s="140"/>
      <c r="E1012" s="44">
        <f t="shared" si="286"/>
        <v>0</v>
      </c>
      <c r="F1012" s="44">
        <f>SUMIFS(ProductionLines!$H:$H,ProductionLines!$C:$C,'Daily Pork Products Stocks'!$B1012,ProductionLines!$K:$K,'Daily Pork Products Stocks'!$A1012,ProductionLines!$E:$E,"&lt;&gt;Intake")</f>
        <v>0</v>
      </c>
      <c r="G1012" s="57"/>
      <c r="H1012" s="44">
        <f>SUMIFS(ProductionLines!$H:$H,ProductionLines!$C:$C,'Daily Pork Products Stocks'!$B1012,ProductionLines!$K:$K,'Daily Pork Products Stocks'!$A1012,ProductionLines!$E:$E,"Intake")</f>
        <v>0</v>
      </c>
      <c r="I1012" s="148"/>
      <c r="J1012" s="148"/>
      <c r="K1012" s="148"/>
      <c r="L1012" s="152"/>
      <c r="M1012" s="44">
        <f>SUMIFS(TransfersEntries!$F:$F,TransfersEntries!$B:$B,$B1012,TransfersEntries!$L:$L,"&gt;="&amp;'Daily Pork Products Stocks'!A1012+0.25,TransfersEntries!$L:$L,"&lt;="&amp;'Daily Pork Products Stocks'!A1012+1.25,TransfersEntries!$D:$D,"2055")</f>
        <v>0</v>
      </c>
      <c r="N1012" s="44">
        <f>SUMIFS(TransfersEntries!$F:$F,TransfersEntries!$B:$B,INDEX(ItemTable!$A:$A,MATCH('Daily Pork Products Stocks'!B1012,ItemTable!$B:$B,0)),TransfersEntries!$L:$L,"&gt;="&amp;'Daily Pork Products Stocks'!A1012+0.25,TransfersEntries!$L:$L,"&lt;="&amp;'Daily Pork Products Stocks'!A1012+1.25,TransfersEntries!$D:$D,"3535")</f>
        <v>0</v>
      </c>
      <c r="O1012" s="44">
        <f>SUMIFS(TransfersEntries!$F:$F,TransfersEntries!$B:$B,INDEX(ItemTable!$A:$A,MATCH('Daily Pork Products Stocks'!B1012,ItemTable!$B:$B,0)),TransfersEntries!$L:$L,"&gt;="&amp;'Daily Pork Products Stocks'!A1012+0.25,TransfersEntries!$L:$L,"&lt;="&amp;'Daily Pork Products Stocks'!A1012+1.25,TransfersEntries!$D:$D,"3600")</f>
        <v>0</v>
      </c>
      <c r="P1012" s="44">
        <f t="shared" si="287"/>
        <v>0</v>
      </c>
      <c r="Q1012" s="44">
        <f t="shared" si="288"/>
        <v>0</v>
      </c>
      <c r="R1012" s="148"/>
      <c r="S1012" s="148"/>
      <c r="T1012" s="44">
        <f t="shared" si="289"/>
        <v>0</v>
      </c>
      <c r="U1012" s="44">
        <f t="shared" si="290"/>
        <v>0</v>
      </c>
      <c r="V1012" s="44">
        <f t="shared" si="291"/>
        <v>0</v>
      </c>
      <c r="W1012" s="51" t="str">
        <f t="shared" si="292"/>
        <v>Inactive</v>
      </c>
      <c r="X1012" s="44"/>
    </row>
    <row r="1013" spans="1:24" ht="15" hidden="1" customHeight="1" x14ac:dyDescent="0.25">
      <c r="A1013" s="128" t="e">
        <v>#VALUE!</v>
      </c>
      <c r="B1013" s="129"/>
      <c r="C1013" s="130" t="s">
        <v>1202</v>
      </c>
      <c r="D1013" s="139"/>
      <c r="E1013" s="131">
        <f t="shared" si="286"/>
        <v>0</v>
      </c>
      <c r="F1013" s="131">
        <f>SUMIFS(ProductionLines!$H:$H,ProductionLines!$C:$C,'Daily Pork Products Stocks'!$B1013,ProductionLines!$K:$K,'Daily Pork Products Stocks'!$A1013,ProductionLines!$E:$E,"&lt;&gt;Intake")</f>
        <v>0</v>
      </c>
      <c r="G1013" s="132"/>
      <c r="H1013" s="131">
        <f>SUMIFS(ProductionLines!$H:$H,ProductionLines!$C:$C,'Daily Pork Products Stocks'!$B1013,ProductionLines!$K:$K,'Daily Pork Products Stocks'!$A1013,ProductionLines!$E:$E,"Intake")</f>
        <v>0</v>
      </c>
      <c r="I1013" s="147"/>
      <c r="J1013" s="147"/>
      <c r="K1013" s="147"/>
      <c r="L1013" s="151"/>
      <c r="M1013" s="131">
        <f>SUMIFS(TransfersEntries!$F:$F,TransfersEntries!$B:$B,$B1013,TransfersEntries!$L:$L,"&gt;="&amp;'Daily Pork Products Stocks'!A1013+0.25,TransfersEntries!$L:$L,"&lt;="&amp;'Daily Pork Products Stocks'!A1013+1.25,TransfersEntries!$D:$D,"2055")</f>
        <v>0</v>
      </c>
      <c r="N1013" s="131">
        <f>SUMIFS(TransfersEntries!$F:$F,TransfersEntries!$B:$B,INDEX(ItemTable!$A:$A,MATCH('Daily Pork Products Stocks'!B1013,ItemTable!$B:$B,0)),TransfersEntries!$L:$L,"&gt;="&amp;'Daily Pork Products Stocks'!A1013+0.25,TransfersEntries!$L:$L,"&lt;="&amp;'Daily Pork Products Stocks'!A1013+1.25,TransfersEntries!$D:$D,"3535")</f>
        <v>0</v>
      </c>
      <c r="O1013" s="131">
        <f>SUMIFS(TransfersEntries!$F:$F,TransfersEntries!$B:$B,INDEX(ItemTable!$A:$A,MATCH('Daily Pork Products Stocks'!B1013,ItemTable!$B:$B,0)),TransfersEntries!$L:$L,"&gt;="&amp;'Daily Pork Products Stocks'!A1013+0.25,TransfersEntries!$L:$L,"&lt;="&amp;'Daily Pork Products Stocks'!A1013+1.25,TransfersEntries!$D:$D,"3600")</f>
        <v>0</v>
      </c>
      <c r="P1013" s="131">
        <f t="shared" si="287"/>
        <v>0</v>
      </c>
      <c r="Q1013" s="131">
        <f t="shared" si="288"/>
        <v>0</v>
      </c>
      <c r="R1013" s="147"/>
      <c r="S1013" s="147"/>
      <c r="T1013" s="131">
        <f t="shared" si="289"/>
        <v>0</v>
      </c>
      <c r="U1013" s="131">
        <f t="shared" si="290"/>
        <v>0</v>
      </c>
      <c r="V1013" s="131">
        <f t="shared" si="291"/>
        <v>0</v>
      </c>
      <c r="W1013" s="51" t="str">
        <f t="shared" si="292"/>
        <v>Inactive</v>
      </c>
      <c r="X1013" s="131"/>
    </row>
    <row r="1014" spans="1:24" ht="15" hidden="1" customHeight="1" x14ac:dyDescent="0.25">
      <c r="A1014" s="42" t="e">
        <v>#VALUE!</v>
      </c>
      <c r="B1014" s="43" t="s">
        <v>1203</v>
      </c>
      <c r="C1014" s="43" t="s">
        <v>1204</v>
      </c>
      <c r="D1014" s="140"/>
      <c r="E1014" s="44">
        <f t="shared" si="286"/>
        <v>0</v>
      </c>
      <c r="F1014" s="44">
        <f>SUMIFS(ProductionLines!$H:$H,ProductionLines!$C:$C,'Daily Pork Products Stocks'!$B1014,ProductionLines!$K:$K,'Daily Pork Products Stocks'!$A1014,ProductionLines!$E:$E,"&lt;&gt;Intake")</f>
        <v>0</v>
      </c>
      <c r="G1014" s="57"/>
      <c r="H1014" s="44">
        <f>SUMIFS(ProductionLines!$H:$H,ProductionLines!$C:$C,'Daily Pork Products Stocks'!$B1014,ProductionLines!$K:$K,'Daily Pork Products Stocks'!$A1014,ProductionLines!$E:$E,"Intake")</f>
        <v>0</v>
      </c>
      <c r="I1014" s="148"/>
      <c r="J1014" s="148"/>
      <c r="K1014" s="148"/>
      <c r="L1014" s="152"/>
      <c r="M1014" s="44">
        <f>SUMIFS(TransfersEntries!$F:$F,TransfersEntries!$B:$B,$B1014,TransfersEntries!$L:$L,"&gt;="&amp;'Daily Pork Products Stocks'!A1014+0.25,TransfersEntries!$L:$L,"&lt;="&amp;'Daily Pork Products Stocks'!A1014+1.25,TransfersEntries!$D:$D,"2055")</f>
        <v>0</v>
      </c>
      <c r="N1014" s="44">
        <f>SUMIFS(TransfersEntries!$F:$F,TransfersEntries!$B:$B,INDEX(ItemTable!$A:$A,MATCH('Daily Pork Products Stocks'!B1014,ItemTable!$B:$B,0)),TransfersEntries!$L:$L,"&gt;="&amp;'Daily Pork Products Stocks'!A1014+0.25,TransfersEntries!$L:$L,"&lt;="&amp;'Daily Pork Products Stocks'!A1014+1.25,TransfersEntries!$D:$D,"3535")</f>
        <v>0</v>
      </c>
      <c r="O1014" s="44">
        <f>SUMIFS(TransfersEntries!$F:$F,TransfersEntries!$B:$B,INDEX(ItemTable!$A:$A,MATCH('Daily Pork Products Stocks'!B1014,ItemTable!$B:$B,0)),TransfersEntries!$L:$L,"&gt;="&amp;'Daily Pork Products Stocks'!A1014+0.25,TransfersEntries!$L:$L,"&lt;="&amp;'Daily Pork Products Stocks'!A1014+1.25,TransfersEntries!$D:$D,"3600")</f>
        <v>0</v>
      </c>
      <c r="P1014" s="44">
        <f t="shared" si="287"/>
        <v>0</v>
      </c>
      <c r="Q1014" s="44">
        <f t="shared" si="288"/>
        <v>0</v>
      </c>
      <c r="R1014" s="148"/>
      <c r="S1014" s="148"/>
      <c r="T1014" s="44">
        <f t="shared" si="289"/>
        <v>0</v>
      </c>
      <c r="U1014" s="44">
        <f t="shared" si="290"/>
        <v>0</v>
      </c>
      <c r="V1014" s="44">
        <f t="shared" si="291"/>
        <v>0</v>
      </c>
      <c r="W1014" s="51" t="str">
        <f t="shared" si="292"/>
        <v>Inactive</v>
      </c>
      <c r="X1014" s="44"/>
    </row>
    <row r="1015" spans="1:24" ht="15" hidden="1" customHeight="1" x14ac:dyDescent="0.25">
      <c r="A1015" s="42" t="e">
        <v>#VALUE!</v>
      </c>
      <c r="B1015" s="43" t="s">
        <v>2</v>
      </c>
      <c r="C1015" s="43" t="s">
        <v>1205</v>
      </c>
      <c r="D1015" s="140"/>
      <c r="E1015" s="44">
        <f t="shared" si="286"/>
        <v>0</v>
      </c>
      <c r="F1015" s="44">
        <f>SUMIFS(ProductionLines!$H:$H,ProductionLines!$C:$C,'Daily Pork Products Stocks'!$B1015,ProductionLines!$K:$K,'Daily Pork Products Stocks'!$A1015,ProductionLines!$E:$E,"&lt;&gt;Intake")</f>
        <v>0</v>
      </c>
      <c r="G1015" s="57"/>
      <c r="H1015" s="44">
        <f>SUMIFS(ProductionLines!$H:$H,ProductionLines!$C:$C,'Daily Pork Products Stocks'!$B1015,ProductionLines!$K:$K,'Daily Pork Products Stocks'!$A1015,ProductionLines!$E:$E,"Intake")</f>
        <v>0</v>
      </c>
      <c r="I1015" s="148"/>
      <c r="J1015" s="148"/>
      <c r="K1015" s="148"/>
      <c r="L1015" s="152"/>
      <c r="M1015" s="44">
        <f>SUMIFS(TransfersEntries!$F:$F,TransfersEntries!$B:$B,$B1015,TransfersEntries!$L:$L,"&gt;="&amp;'Daily Pork Products Stocks'!A1015+0.25,TransfersEntries!$L:$L,"&lt;="&amp;'Daily Pork Products Stocks'!A1015+1.25,TransfersEntries!$D:$D,"2055")</f>
        <v>0</v>
      </c>
      <c r="N1015" s="44">
        <f>SUMIFS(TransfersEntries!$F:$F,TransfersEntries!$B:$B,INDEX(ItemTable!$A:$A,MATCH('Daily Pork Products Stocks'!B1015,ItemTable!$B:$B,0)),TransfersEntries!$L:$L,"&gt;="&amp;'Daily Pork Products Stocks'!A1015+0.25,TransfersEntries!$L:$L,"&lt;="&amp;'Daily Pork Products Stocks'!A1015+1.25,TransfersEntries!$D:$D,"3535")</f>
        <v>0</v>
      </c>
      <c r="O1015" s="44">
        <f>SUMIFS(TransfersEntries!$F:$F,TransfersEntries!$B:$B,INDEX(ItemTable!$A:$A,MATCH('Daily Pork Products Stocks'!B1015,ItemTable!$B:$B,0)),TransfersEntries!$L:$L,"&gt;="&amp;'Daily Pork Products Stocks'!A1015+0.25,TransfersEntries!$L:$L,"&lt;="&amp;'Daily Pork Products Stocks'!A1015+1.25,TransfersEntries!$D:$D,"3600")</f>
        <v>0</v>
      </c>
      <c r="P1015" s="44">
        <f t="shared" si="287"/>
        <v>0</v>
      </c>
      <c r="Q1015" s="44">
        <f t="shared" si="288"/>
        <v>0</v>
      </c>
      <c r="R1015" s="148"/>
      <c r="S1015" s="148"/>
      <c r="T1015" s="44">
        <f t="shared" si="289"/>
        <v>0</v>
      </c>
      <c r="U1015" s="44">
        <f t="shared" si="290"/>
        <v>0</v>
      </c>
      <c r="V1015" s="44">
        <f t="shared" si="291"/>
        <v>0</v>
      </c>
      <c r="W1015" s="51" t="str">
        <f t="shared" si="292"/>
        <v>Inactive</v>
      </c>
      <c r="X1015" s="44"/>
    </row>
    <row r="1016" spans="1:24" ht="15" hidden="1" customHeight="1" x14ac:dyDescent="0.25">
      <c r="A1016" s="128" t="e">
        <v>#VALUE!</v>
      </c>
      <c r="B1016" s="129"/>
      <c r="C1016" s="130" t="s">
        <v>1171</v>
      </c>
      <c r="D1016" s="139"/>
      <c r="E1016" s="131">
        <f>D1016</f>
        <v>0</v>
      </c>
      <c r="F1016" s="131">
        <f>SUMIFS(ProductionLines!$H:$H,ProductionLines!$C:$C,'Daily Pork Products Stocks'!$B1016,ProductionLines!$K:$K,'Daily Pork Products Stocks'!$A1016,ProductionLines!$E:$E,"&lt;&gt;Intake")</f>
        <v>0</v>
      </c>
      <c r="G1016" s="132"/>
      <c r="H1016" s="131">
        <f>SUMIFS(ProductionLines!$H:$H,ProductionLines!$C:$C,'Daily Pork Products Stocks'!$B1016,ProductionLines!$K:$K,'Daily Pork Products Stocks'!$A1016,ProductionLines!$E:$E,"Intake")</f>
        <v>0</v>
      </c>
      <c r="I1016" s="147"/>
      <c r="J1016" s="147"/>
      <c r="K1016" s="147"/>
      <c r="L1016" s="151"/>
      <c r="M1016" s="131">
        <f>SUMIFS(TransfersEntries!$F:$F,TransfersEntries!$B:$B,$B1016,TransfersEntries!$L:$L,"&gt;="&amp;'Daily Pork Products Stocks'!A1016+0.25,TransfersEntries!$L:$L,"&lt;="&amp;'Daily Pork Products Stocks'!A1016+1.25,TransfersEntries!$D:$D,"2055")</f>
        <v>0</v>
      </c>
      <c r="N1016" s="131">
        <f>SUMIFS(TransfersEntries!$F:$F,TransfersEntries!$B:$B,INDEX(ItemTable!$A:$A,MATCH('Daily Pork Products Stocks'!B1016,ItemTable!$B:$B,0)),TransfersEntries!$L:$L,"&gt;="&amp;'Daily Pork Products Stocks'!A1016+0.25,TransfersEntries!$L:$L,"&lt;="&amp;'Daily Pork Products Stocks'!A1016+1.25,TransfersEntries!$D:$D,"3535")</f>
        <v>0</v>
      </c>
      <c r="O1016" s="131">
        <f>SUMIFS(TransfersEntries!$F:$F,TransfersEntries!$B:$B,INDEX(ItemTable!$A:$A,MATCH('Daily Pork Products Stocks'!B1016,ItemTable!$B:$B,0)),TransfersEntries!$L:$L,"&gt;="&amp;'Daily Pork Products Stocks'!A1016+0.25,TransfersEntries!$L:$L,"&lt;="&amp;'Daily Pork Products Stocks'!A1016+1.25,TransfersEntries!$D:$D,"3600")</f>
        <v>0</v>
      </c>
      <c r="P1016" s="131">
        <f>D1016+F1016+G1016-SUM(H1016:O1016)</f>
        <v>0</v>
      </c>
      <c r="Q1016" s="131">
        <f>E1016+F1016+G1016-SUM(H1016:O1016)</f>
        <v>0</v>
      </c>
      <c r="R1016" s="147"/>
      <c r="S1016" s="147"/>
      <c r="T1016" s="131">
        <f>R1016+S1016</f>
        <v>0</v>
      </c>
      <c r="U1016" s="131">
        <f>T1016-P1016</f>
        <v>0</v>
      </c>
      <c r="V1016" s="131">
        <f>T1016-Q1016</f>
        <v>0</v>
      </c>
      <c r="W1016" s="51" t="str">
        <f t="shared" si="292"/>
        <v>Inactive</v>
      </c>
      <c r="X1016" s="131"/>
    </row>
    <row r="1017" spans="1:24" ht="15" hidden="1" customHeight="1" x14ac:dyDescent="0.25">
      <c r="A1017" s="42" t="e">
        <v>#VALUE!</v>
      </c>
      <c r="B1017" s="43" t="s">
        <v>1172</v>
      </c>
      <c r="C1017" s="43" t="s">
        <v>1173</v>
      </c>
      <c r="D1017" s="140"/>
      <c r="E1017" s="44">
        <f>D1017</f>
        <v>0</v>
      </c>
      <c r="F1017" s="44">
        <f>SUMIFS(ProductionLines!$H:$H,ProductionLines!$C:$C,'Daily Pork Products Stocks'!$B1017,ProductionLines!$K:$K,'Daily Pork Products Stocks'!$A1017,ProductionLines!$E:$E,"&lt;&gt;Intake")</f>
        <v>0</v>
      </c>
      <c r="G1017" s="57"/>
      <c r="H1017" s="44">
        <f>SUMIFS(ProductionLines!$H:$H,ProductionLines!$C:$C,'Daily Pork Products Stocks'!$B1017,ProductionLines!$K:$K,'Daily Pork Products Stocks'!$A1017,ProductionLines!$E:$E,"Intake")</f>
        <v>0</v>
      </c>
      <c r="I1017" s="148"/>
      <c r="J1017" s="148"/>
      <c r="K1017" s="148"/>
      <c r="L1017" s="152"/>
      <c r="M1017" s="44">
        <f>SUMIFS(TransfersEntries!$F:$F,TransfersEntries!$B:$B,$B1017,TransfersEntries!$L:$L,"&gt;="&amp;'Daily Pork Products Stocks'!A1017+0.25,TransfersEntries!$L:$L,"&lt;="&amp;'Daily Pork Products Stocks'!A1017+1.25,TransfersEntries!$D:$D,"2055")</f>
        <v>0</v>
      </c>
      <c r="N1017" s="44">
        <f>SUMIFS(TransfersEntries!$F:$F,TransfersEntries!$B:$B,INDEX(ItemTable!$A:$A,MATCH('Daily Pork Products Stocks'!B1017,ItemTable!$B:$B,0)),TransfersEntries!$L:$L,"&gt;="&amp;'Daily Pork Products Stocks'!A1017+0.25,TransfersEntries!$L:$L,"&lt;="&amp;'Daily Pork Products Stocks'!A1017+1.25,TransfersEntries!$D:$D,"3535")</f>
        <v>0</v>
      </c>
      <c r="O1017" s="44">
        <f>SUMIFS(TransfersEntries!$F:$F,TransfersEntries!$B:$B,INDEX(ItemTable!$A:$A,MATCH('Daily Pork Products Stocks'!B1017,ItemTable!$B:$B,0)),TransfersEntries!$L:$L,"&gt;="&amp;'Daily Pork Products Stocks'!A1017+0.25,TransfersEntries!$L:$L,"&lt;="&amp;'Daily Pork Products Stocks'!A1017+1.25,TransfersEntries!$D:$D,"3600")</f>
        <v>0</v>
      </c>
      <c r="P1017" s="44">
        <f>D1017+F1017+G1017-SUM(H1017:O1017)</f>
        <v>0</v>
      </c>
      <c r="Q1017" s="44">
        <f>E1017+F1017+G1017-SUM(H1017:O1017)</f>
        <v>0</v>
      </c>
      <c r="R1017" s="148"/>
      <c r="S1017" s="148"/>
      <c r="T1017" s="44">
        <f>R1017+S1017</f>
        <v>0</v>
      </c>
      <c r="U1017" s="44">
        <f>T1017-P1017</f>
        <v>0</v>
      </c>
      <c r="V1017" s="44">
        <f>T1017-Q1017</f>
        <v>0</v>
      </c>
      <c r="W1017" s="51" t="str">
        <f t="shared" si="292"/>
        <v>Inactive</v>
      </c>
      <c r="X1017" s="44"/>
    </row>
    <row r="1018" spans="1:24" ht="15" hidden="1" customHeight="1" x14ac:dyDescent="0.25">
      <c r="A1018" s="42" t="e">
        <v>#VALUE!</v>
      </c>
      <c r="B1018" s="43" t="s">
        <v>1174</v>
      </c>
      <c r="C1018" s="43" t="s">
        <v>1175</v>
      </c>
      <c r="D1018" s="140"/>
      <c r="E1018" s="44">
        <f>D1018</f>
        <v>0</v>
      </c>
      <c r="F1018" s="44">
        <f>SUMIFS(ProductionLines!$H:$H,ProductionLines!$C:$C,'Daily Pork Products Stocks'!$B1018,ProductionLines!$K:$K,'Daily Pork Products Stocks'!$A1018,ProductionLines!$E:$E,"&lt;&gt;Intake")</f>
        <v>0</v>
      </c>
      <c r="G1018" s="57"/>
      <c r="H1018" s="44">
        <f>SUMIFS(ProductionLines!$H:$H,ProductionLines!$C:$C,'Daily Pork Products Stocks'!$B1018,ProductionLines!$K:$K,'Daily Pork Products Stocks'!$A1018,ProductionLines!$E:$E,"Intake")</f>
        <v>0</v>
      </c>
      <c r="I1018" s="148"/>
      <c r="J1018" s="148"/>
      <c r="K1018" s="148"/>
      <c r="L1018" s="152"/>
      <c r="M1018" s="44">
        <f>SUMIFS(TransfersEntries!$F:$F,TransfersEntries!$B:$B,$B1018,TransfersEntries!$L:$L,"&gt;="&amp;'Daily Pork Products Stocks'!A1018+0.25,TransfersEntries!$L:$L,"&lt;="&amp;'Daily Pork Products Stocks'!A1018+1.25,TransfersEntries!$D:$D,"2055")</f>
        <v>0</v>
      </c>
      <c r="N1018" s="44">
        <f>SUMIFS(TransfersEntries!$F:$F,TransfersEntries!$B:$B,INDEX(ItemTable!$A:$A,MATCH('Daily Pork Products Stocks'!B1018,ItemTable!$B:$B,0)),TransfersEntries!$L:$L,"&gt;="&amp;'Daily Pork Products Stocks'!A1018+0.25,TransfersEntries!$L:$L,"&lt;="&amp;'Daily Pork Products Stocks'!A1018+1.25,TransfersEntries!$D:$D,"3535")</f>
        <v>0</v>
      </c>
      <c r="O1018" s="44">
        <f>SUMIFS(TransfersEntries!$F:$F,TransfersEntries!$B:$B,INDEX(ItemTable!$A:$A,MATCH('Daily Pork Products Stocks'!B1018,ItemTable!$B:$B,0)),TransfersEntries!$L:$L,"&gt;="&amp;'Daily Pork Products Stocks'!A1018+0.25,TransfersEntries!$L:$L,"&lt;="&amp;'Daily Pork Products Stocks'!A1018+1.25,TransfersEntries!$D:$D,"3600")</f>
        <v>0</v>
      </c>
      <c r="P1018" s="44">
        <f>D1018+F1018+G1018-SUM(H1018:O1018)</f>
        <v>0</v>
      </c>
      <c r="Q1018" s="44">
        <f>E1018+F1018+G1018-SUM(H1018:O1018)</f>
        <v>0</v>
      </c>
      <c r="R1018" s="148"/>
      <c r="S1018" s="148"/>
      <c r="T1018" s="44">
        <f>R1018+S1018</f>
        <v>0</v>
      </c>
      <c r="U1018" s="44">
        <f>T1018-P1018</f>
        <v>0</v>
      </c>
      <c r="V1018" s="44">
        <f>T1018-Q1018</f>
        <v>0</v>
      </c>
      <c r="W1018" s="51" t="str">
        <f t="shared" si="292"/>
        <v>Inactive</v>
      </c>
      <c r="X1018" s="44"/>
    </row>
    <row r="1019" spans="1:24" ht="15" hidden="1" customHeight="1" x14ac:dyDescent="0.25">
      <c r="A1019" s="42" t="e">
        <v>#VALUE!</v>
      </c>
      <c r="B1019" s="43" t="s">
        <v>1176</v>
      </c>
      <c r="C1019" s="43" t="s">
        <v>1177</v>
      </c>
      <c r="D1019" s="140"/>
      <c r="E1019" s="44">
        <f>D1019</f>
        <v>0</v>
      </c>
      <c r="F1019" s="44">
        <f>SUMIFS(ProductionLines!$H:$H,ProductionLines!$C:$C,'Daily Pork Products Stocks'!$B1019,ProductionLines!$K:$K,'Daily Pork Products Stocks'!$A1019,ProductionLines!$E:$E,"&lt;&gt;Intake")</f>
        <v>0</v>
      </c>
      <c r="G1019" s="57"/>
      <c r="H1019" s="44">
        <f>SUMIFS(ProductionLines!$H:$H,ProductionLines!$C:$C,'Daily Pork Products Stocks'!$B1019,ProductionLines!$K:$K,'Daily Pork Products Stocks'!$A1019,ProductionLines!$E:$E,"Intake")</f>
        <v>0</v>
      </c>
      <c r="I1019" s="148"/>
      <c r="J1019" s="148"/>
      <c r="K1019" s="148"/>
      <c r="L1019" s="152"/>
      <c r="M1019" s="44">
        <f>SUMIFS(TransfersEntries!$F:$F,TransfersEntries!$B:$B,$B1019,TransfersEntries!$L:$L,"&gt;="&amp;'Daily Pork Products Stocks'!A1019+0.25,TransfersEntries!$L:$L,"&lt;="&amp;'Daily Pork Products Stocks'!A1019+1.25,TransfersEntries!$D:$D,"2055")</f>
        <v>0</v>
      </c>
      <c r="N1019" s="44">
        <f>SUMIFS(TransfersEntries!$F:$F,TransfersEntries!$B:$B,INDEX(ItemTable!$A:$A,MATCH('Daily Pork Products Stocks'!B1019,ItemTable!$B:$B,0)),TransfersEntries!$L:$L,"&gt;="&amp;'Daily Pork Products Stocks'!A1019+0.25,TransfersEntries!$L:$L,"&lt;="&amp;'Daily Pork Products Stocks'!A1019+1.25,TransfersEntries!$D:$D,"3535")</f>
        <v>0</v>
      </c>
      <c r="O1019" s="44">
        <f>SUMIFS(TransfersEntries!$F:$F,TransfersEntries!$B:$B,INDEX(ItemTable!$A:$A,MATCH('Daily Pork Products Stocks'!B1019,ItemTable!$B:$B,0)),TransfersEntries!$L:$L,"&gt;="&amp;'Daily Pork Products Stocks'!A1019+0.25,TransfersEntries!$L:$L,"&lt;="&amp;'Daily Pork Products Stocks'!A1019+1.25,TransfersEntries!$D:$D,"3600")</f>
        <v>0</v>
      </c>
      <c r="P1019" s="44">
        <f>D1019+F1019+G1019-SUM(H1019:O1019)</f>
        <v>0</v>
      </c>
      <c r="Q1019" s="44">
        <f>E1019+F1019+G1019-SUM(H1019:O1019)</f>
        <v>0</v>
      </c>
      <c r="R1019" s="148"/>
      <c r="S1019" s="148"/>
      <c r="T1019" s="44">
        <f>R1019+S1019</f>
        <v>0</v>
      </c>
      <c r="U1019" s="44">
        <f>T1019-P1019</f>
        <v>0</v>
      </c>
      <c r="V1019" s="44">
        <f>T1019-Q1019</f>
        <v>0</v>
      </c>
      <c r="W1019" s="51" t="str">
        <f t="shared" si="292"/>
        <v>Inactive</v>
      </c>
      <c r="X1019" s="44"/>
    </row>
    <row r="1020" spans="1:24" ht="15" hidden="1" customHeight="1" x14ac:dyDescent="0.25">
      <c r="A1020" s="128" t="e">
        <v>#VALUE!</v>
      </c>
      <c r="B1020" s="129"/>
      <c r="C1020" s="130" t="s">
        <v>1170</v>
      </c>
      <c r="D1020" s="141">
        <v>1E-3</v>
      </c>
      <c r="E1020" s="131">
        <f t="shared" ref="E1020:E1029" si="293">D1020</f>
        <v>1E-3</v>
      </c>
      <c r="F1020" s="131">
        <f>SUMIFS(ProductionLines!$H:$H,ProductionLines!$C:$C,'Daily Pork Products Stocks'!$B1020,ProductionLines!$K:$K,'Daily Pork Products Stocks'!$A1020,ProductionLines!$E:$E,"&lt;&gt;Intake")</f>
        <v>0</v>
      </c>
      <c r="G1020" s="132"/>
      <c r="H1020" s="131">
        <f>SUMIFS(ProductionLines!$H:$H,ProductionLines!$C:$C,'Daily Pork Products Stocks'!$B1020,ProductionLines!$K:$K,'Daily Pork Products Stocks'!$A1020,ProductionLines!$E:$E,"Intake")</f>
        <v>0</v>
      </c>
      <c r="I1020" s="147"/>
      <c r="J1020" s="147"/>
      <c r="K1020" s="147"/>
      <c r="L1020" s="151"/>
      <c r="M1020" s="131">
        <f>SUMIFS(TransfersEntries!$F:$F,TransfersEntries!$B:$B,$B1020,TransfersEntries!$L:$L,"&gt;="&amp;'Daily Pork Products Stocks'!A1020+0.25,TransfersEntries!$L:$L,"&lt;="&amp;'Daily Pork Products Stocks'!A1020+1.25,TransfersEntries!$D:$D,"2055")</f>
        <v>0</v>
      </c>
      <c r="N1020" s="131">
        <f>SUMIFS(TransfersEntries!$F:$F,TransfersEntries!$B:$B,INDEX(ItemTable!$A:$A,MATCH('Daily Pork Products Stocks'!B1020,ItemTable!$B:$B,0)),TransfersEntries!$L:$L,"&gt;="&amp;'Daily Pork Products Stocks'!A1020+0.25,TransfersEntries!$L:$L,"&lt;="&amp;'Daily Pork Products Stocks'!A1020+1.25,TransfersEntries!$D:$D,"3535")</f>
        <v>0</v>
      </c>
      <c r="O1020" s="131">
        <f>SUMIFS(TransfersEntries!$F:$F,TransfersEntries!$B:$B,INDEX(ItemTable!$A:$A,MATCH('Daily Pork Products Stocks'!B1020,ItemTable!$B:$B,0)),TransfersEntries!$L:$L,"&gt;="&amp;'Daily Pork Products Stocks'!A1020+0.25,TransfersEntries!$L:$L,"&lt;="&amp;'Daily Pork Products Stocks'!A1020+1.25,TransfersEntries!$D:$D,"3600")</f>
        <v>0</v>
      </c>
      <c r="P1020" s="131">
        <f t="shared" ref="P1020:P1029" si="294">D1020+F1020+G1020-SUM(H1020:O1020)</f>
        <v>1E-3</v>
      </c>
      <c r="Q1020" s="131">
        <f t="shared" ref="Q1020:Q1029" si="295">E1020+F1020+G1020-SUM(H1020:O1020)</f>
        <v>1E-3</v>
      </c>
      <c r="R1020" s="147"/>
      <c r="S1020" s="147"/>
      <c r="T1020" s="134">
        <f>R1020+S1020+D1020</f>
        <v>1E-3</v>
      </c>
      <c r="U1020" s="131">
        <f t="shared" ref="U1020:U1029" si="296">T1020-P1020</f>
        <v>0</v>
      </c>
      <c r="V1020" s="131">
        <f t="shared" ref="V1020:V1029" si="297">T1020-Q1020</f>
        <v>0</v>
      </c>
      <c r="W1020" s="51" t="str">
        <f t="shared" si="292"/>
        <v>Active</v>
      </c>
      <c r="X1020" s="131"/>
    </row>
    <row r="1021" spans="1:24" ht="15" hidden="1" customHeight="1" x14ac:dyDescent="0.25">
      <c r="A1021" s="42" t="e">
        <v>#VALUE!</v>
      </c>
      <c r="B1021" s="43" t="s">
        <v>10</v>
      </c>
      <c r="C1021" s="78" t="s">
        <v>11</v>
      </c>
      <c r="D1021" s="142"/>
      <c r="E1021" s="44">
        <f t="shared" si="293"/>
        <v>0</v>
      </c>
      <c r="F1021" s="44">
        <f>SUMIFS(ProductionLines!$H:$H,ProductionLines!$C:$C,'Daily Pork Products Stocks'!$B1021,ProductionLines!$K:$K,'Daily Pork Products Stocks'!$A1021,ProductionLines!$E:$E,"&lt;&gt;Intake")</f>
        <v>0</v>
      </c>
      <c r="G1021" s="57"/>
      <c r="H1021" s="44">
        <f>SUMIFS(ProductionLines!$H:$H,ProductionLines!$C:$C,'Daily Pork Products Stocks'!$B1021,ProductionLines!$K:$K,'Daily Pork Products Stocks'!$A1021,ProductionLines!$E:$E,"Intake")</f>
        <v>0</v>
      </c>
      <c r="I1021" s="148"/>
      <c r="J1021" s="148"/>
      <c r="K1021" s="148"/>
      <c r="L1021" s="152"/>
      <c r="M1021" s="44">
        <f>SUMIFS(TransfersEntries!$F:$F,TransfersEntries!$B:$B,$B1021,TransfersEntries!$L:$L,"&gt;="&amp;'Daily Pork Products Stocks'!A1021+0.25,TransfersEntries!$L:$L,"&lt;="&amp;'Daily Pork Products Stocks'!A1021+1.25,TransfersEntries!$D:$D,"2055")</f>
        <v>0</v>
      </c>
      <c r="N1021" s="44">
        <f>SUMIFS(TransfersEntries!$F:$F,TransfersEntries!$B:$B,INDEX(ItemTable!$A:$A,MATCH('Daily Pork Products Stocks'!B1021,ItemTable!$B:$B,0)),TransfersEntries!$L:$L,"&gt;="&amp;'Daily Pork Products Stocks'!A1021+0.25,TransfersEntries!$L:$L,"&lt;="&amp;'Daily Pork Products Stocks'!A1021+1.25,TransfersEntries!$D:$D,"3535")</f>
        <v>0</v>
      </c>
      <c r="O1021" s="44">
        <f>SUMIFS(TransfersEntries!$F:$F,TransfersEntries!$B:$B,INDEX(ItemTable!$A:$A,MATCH('Daily Pork Products Stocks'!B1021,ItemTable!$B:$B,0)),TransfersEntries!$L:$L,"&gt;="&amp;'Daily Pork Products Stocks'!A1021+0.25,TransfersEntries!$L:$L,"&lt;="&amp;'Daily Pork Products Stocks'!A1021+1.25,TransfersEntries!$D:$D,"3600")</f>
        <v>0</v>
      </c>
      <c r="P1021" s="44">
        <f t="shared" si="294"/>
        <v>0</v>
      </c>
      <c r="Q1021" s="44">
        <f t="shared" si="295"/>
        <v>0</v>
      </c>
      <c r="R1021" s="148"/>
      <c r="S1021" s="148"/>
      <c r="T1021" s="44">
        <f t="shared" ref="T1021:T1028" si="298">R1021+S1021</f>
        <v>0</v>
      </c>
      <c r="U1021" s="44">
        <f t="shared" si="296"/>
        <v>0</v>
      </c>
      <c r="V1021" s="44">
        <f t="shared" si="297"/>
        <v>0</v>
      </c>
      <c r="W1021" s="51" t="str">
        <f t="shared" si="292"/>
        <v>Inactive</v>
      </c>
      <c r="X1021" s="44"/>
    </row>
    <row r="1022" spans="1:24" ht="15" hidden="1" customHeight="1" x14ac:dyDescent="0.25">
      <c r="A1022" s="42" t="e">
        <v>#VALUE!</v>
      </c>
      <c r="B1022" s="43" t="s">
        <v>12</v>
      </c>
      <c r="C1022" s="43" t="s">
        <v>13</v>
      </c>
      <c r="D1022" s="142"/>
      <c r="E1022" s="44">
        <f t="shared" si="293"/>
        <v>0</v>
      </c>
      <c r="F1022" s="44">
        <f>SUMIFS(ProductionLines!$H:$H,ProductionLines!$C:$C,'Daily Pork Products Stocks'!$B1022,ProductionLines!$K:$K,'Daily Pork Products Stocks'!$A1022,ProductionLines!$E:$E,"&lt;&gt;Intake")</f>
        <v>0</v>
      </c>
      <c r="G1022" s="57"/>
      <c r="H1022" s="44">
        <f>SUMIFS(ProductionLines!$H:$H,ProductionLines!$C:$C,'Daily Pork Products Stocks'!$B1022,ProductionLines!$K:$K,'Daily Pork Products Stocks'!$A1022,ProductionLines!$E:$E,"Intake")</f>
        <v>0</v>
      </c>
      <c r="I1022" s="148"/>
      <c r="J1022" s="148"/>
      <c r="K1022" s="148"/>
      <c r="L1022" s="152"/>
      <c r="M1022" s="44">
        <f>SUMIFS(TransfersEntries!$F:$F,TransfersEntries!$B:$B,$B1022,TransfersEntries!$L:$L,"&gt;="&amp;'Daily Pork Products Stocks'!A1022+0.25,TransfersEntries!$L:$L,"&lt;="&amp;'Daily Pork Products Stocks'!A1022+1.25,TransfersEntries!$D:$D,"2055")</f>
        <v>0</v>
      </c>
      <c r="N1022" s="44">
        <f>SUMIFS(TransfersEntries!$F:$F,TransfersEntries!$B:$B,INDEX(ItemTable!$A:$A,MATCH('Daily Pork Products Stocks'!B1022,ItemTable!$B:$B,0)),TransfersEntries!$L:$L,"&gt;="&amp;'Daily Pork Products Stocks'!A1022+0.25,TransfersEntries!$L:$L,"&lt;="&amp;'Daily Pork Products Stocks'!A1022+1.25,TransfersEntries!$D:$D,"3535")</f>
        <v>0</v>
      </c>
      <c r="O1022" s="44">
        <f>SUMIFS(TransfersEntries!$F:$F,TransfersEntries!$B:$B,INDEX(ItemTable!$A:$A,MATCH('Daily Pork Products Stocks'!B1022,ItemTable!$B:$B,0)),TransfersEntries!$L:$L,"&gt;="&amp;'Daily Pork Products Stocks'!A1022+0.25,TransfersEntries!$L:$L,"&lt;="&amp;'Daily Pork Products Stocks'!A1022+1.25,TransfersEntries!$D:$D,"3600")</f>
        <v>0</v>
      </c>
      <c r="P1022" s="44">
        <f t="shared" si="294"/>
        <v>0</v>
      </c>
      <c r="Q1022" s="44">
        <f t="shared" si="295"/>
        <v>0</v>
      </c>
      <c r="R1022" s="148"/>
      <c r="S1022" s="148"/>
      <c r="T1022" s="44">
        <f t="shared" si="298"/>
        <v>0</v>
      </c>
      <c r="U1022" s="44">
        <f t="shared" si="296"/>
        <v>0</v>
      </c>
      <c r="V1022" s="44">
        <f t="shared" si="297"/>
        <v>0</v>
      </c>
      <c r="W1022" s="51" t="str">
        <f t="shared" si="292"/>
        <v>Inactive</v>
      </c>
      <c r="X1022" s="44"/>
    </row>
    <row r="1023" spans="1:24" ht="15" hidden="1" customHeight="1" x14ac:dyDescent="0.25">
      <c r="A1023" s="42" t="e">
        <v>#VALUE!</v>
      </c>
      <c r="B1023" s="43" t="s">
        <v>26</v>
      </c>
      <c r="C1023" s="43" t="s">
        <v>27</v>
      </c>
      <c r="D1023" s="142"/>
      <c r="E1023" s="44">
        <f t="shared" si="293"/>
        <v>0</v>
      </c>
      <c r="F1023" s="44">
        <f>SUMIFS(ProductionLines!$H:$H,ProductionLines!$C:$C,'Daily Pork Products Stocks'!$B1023,ProductionLines!$K:$K,'Daily Pork Products Stocks'!$A1023,ProductionLines!$E:$E,"&lt;&gt;Intake")</f>
        <v>0</v>
      </c>
      <c r="G1023" s="57"/>
      <c r="H1023" s="44">
        <f>SUMIFS(ProductionLines!$H:$H,ProductionLines!$C:$C,'Daily Pork Products Stocks'!$B1023,ProductionLines!$K:$K,'Daily Pork Products Stocks'!$A1023,ProductionLines!$E:$E,"Intake")</f>
        <v>0</v>
      </c>
      <c r="I1023" s="148"/>
      <c r="J1023" s="148"/>
      <c r="K1023" s="148"/>
      <c r="L1023" s="152"/>
      <c r="M1023" s="44">
        <f>SUMIFS(TransfersEntries!$F:$F,TransfersEntries!$B:$B,$B1023,TransfersEntries!$L:$L,"&gt;="&amp;'Daily Pork Products Stocks'!A1023+0.25,TransfersEntries!$L:$L,"&lt;="&amp;'Daily Pork Products Stocks'!A1023+1.25,TransfersEntries!$D:$D,"2055")</f>
        <v>0</v>
      </c>
      <c r="N1023" s="44">
        <f>SUMIFS(TransfersEntries!$F:$F,TransfersEntries!$B:$B,INDEX(ItemTable!$A:$A,MATCH('Daily Pork Products Stocks'!B1023,ItemTable!$B:$B,0)),TransfersEntries!$L:$L,"&gt;="&amp;'Daily Pork Products Stocks'!A1023+0.25,TransfersEntries!$L:$L,"&lt;="&amp;'Daily Pork Products Stocks'!A1023+1.25,TransfersEntries!$D:$D,"3535")</f>
        <v>0</v>
      </c>
      <c r="O1023" s="44">
        <f>SUMIFS(TransfersEntries!$F:$F,TransfersEntries!$B:$B,INDEX(ItemTable!$A:$A,MATCH('Daily Pork Products Stocks'!B1023,ItemTable!$B:$B,0)),TransfersEntries!$L:$L,"&gt;="&amp;'Daily Pork Products Stocks'!A1023+0.25,TransfersEntries!$L:$L,"&lt;="&amp;'Daily Pork Products Stocks'!A1023+1.25,TransfersEntries!$D:$D,"3600")</f>
        <v>0</v>
      </c>
      <c r="P1023" s="44">
        <f t="shared" si="294"/>
        <v>0</v>
      </c>
      <c r="Q1023" s="44">
        <f t="shared" si="295"/>
        <v>0</v>
      </c>
      <c r="R1023" s="148"/>
      <c r="S1023" s="148"/>
      <c r="T1023" s="44">
        <f t="shared" si="298"/>
        <v>0</v>
      </c>
      <c r="U1023" s="44">
        <f t="shared" si="296"/>
        <v>0</v>
      </c>
      <c r="V1023" s="44">
        <f t="shared" si="297"/>
        <v>0</v>
      </c>
      <c r="W1023" s="51" t="str">
        <f t="shared" si="292"/>
        <v>Inactive</v>
      </c>
      <c r="X1023" s="44"/>
    </row>
    <row r="1024" spans="1:24" ht="15" hidden="1" customHeight="1" x14ac:dyDescent="0.25">
      <c r="A1024" s="42" t="e">
        <v>#VALUE!</v>
      </c>
      <c r="B1024" s="43" t="s">
        <v>28</v>
      </c>
      <c r="C1024" s="43" t="s">
        <v>29</v>
      </c>
      <c r="D1024" s="142"/>
      <c r="E1024" s="44">
        <f t="shared" si="293"/>
        <v>0</v>
      </c>
      <c r="F1024" s="44">
        <f>SUMIFS(ProductionLines!$H:$H,ProductionLines!$C:$C,'Daily Pork Products Stocks'!$B1024,ProductionLines!$K:$K,'Daily Pork Products Stocks'!$A1024,ProductionLines!$E:$E,"&lt;&gt;Intake")</f>
        <v>0</v>
      </c>
      <c r="G1024" s="57"/>
      <c r="H1024" s="44">
        <f>SUMIFS(ProductionLines!$H:$H,ProductionLines!$C:$C,'Daily Pork Products Stocks'!$B1024,ProductionLines!$K:$K,'Daily Pork Products Stocks'!$A1024,ProductionLines!$E:$E,"Intake")</f>
        <v>0</v>
      </c>
      <c r="I1024" s="148"/>
      <c r="J1024" s="148"/>
      <c r="K1024" s="148"/>
      <c r="L1024" s="152"/>
      <c r="M1024" s="44">
        <f>SUMIFS(TransfersEntries!$F:$F,TransfersEntries!$B:$B,$B1024,TransfersEntries!$L:$L,"&gt;="&amp;'Daily Pork Products Stocks'!A1024+0.25,TransfersEntries!$L:$L,"&lt;="&amp;'Daily Pork Products Stocks'!A1024+1.25,TransfersEntries!$D:$D,"2055")</f>
        <v>0</v>
      </c>
      <c r="N1024" s="44">
        <f>SUMIFS(TransfersEntries!$F:$F,TransfersEntries!$B:$B,INDEX(ItemTable!$A:$A,MATCH('Daily Pork Products Stocks'!B1024,ItemTable!$B:$B,0)),TransfersEntries!$L:$L,"&gt;="&amp;'Daily Pork Products Stocks'!A1024+0.25,TransfersEntries!$L:$L,"&lt;="&amp;'Daily Pork Products Stocks'!A1024+1.25,TransfersEntries!$D:$D,"3535")</f>
        <v>0</v>
      </c>
      <c r="O1024" s="44">
        <f>SUMIFS(TransfersEntries!$F:$F,TransfersEntries!$B:$B,INDEX(ItemTable!$A:$A,MATCH('Daily Pork Products Stocks'!B1024,ItemTable!$B:$B,0)),TransfersEntries!$L:$L,"&gt;="&amp;'Daily Pork Products Stocks'!A1024+0.25,TransfersEntries!$L:$L,"&lt;="&amp;'Daily Pork Products Stocks'!A1024+1.25,TransfersEntries!$D:$D,"3600")</f>
        <v>0</v>
      </c>
      <c r="P1024" s="44">
        <f t="shared" si="294"/>
        <v>0</v>
      </c>
      <c r="Q1024" s="44">
        <f t="shared" si="295"/>
        <v>0</v>
      </c>
      <c r="R1024" s="148"/>
      <c r="S1024" s="148"/>
      <c r="T1024" s="44">
        <f t="shared" si="298"/>
        <v>0</v>
      </c>
      <c r="U1024" s="44">
        <f t="shared" si="296"/>
        <v>0</v>
      </c>
      <c r="V1024" s="44">
        <f t="shared" si="297"/>
        <v>0</v>
      </c>
      <c r="W1024" s="51" t="str">
        <f t="shared" si="292"/>
        <v>Inactive</v>
      </c>
      <c r="X1024" s="44"/>
    </row>
    <row r="1025" spans="1:24" ht="15" hidden="1" customHeight="1" x14ac:dyDescent="0.25">
      <c r="A1025" s="42" t="e">
        <v>#VALUE!</v>
      </c>
      <c r="B1025" s="45" t="s">
        <v>30</v>
      </c>
      <c r="C1025" s="45" t="s">
        <v>31</v>
      </c>
      <c r="D1025" s="142"/>
      <c r="E1025" s="44">
        <f t="shared" si="293"/>
        <v>0</v>
      </c>
      <c r="F1025" s="44">
        <f>SUMIFS(ProductionLines!$H:$H,ProductionLines!$C:$C,'Daily Pork Products Stocks'!$B1025,ProductionLines!$K:$K,'Daily Pork Products Stocks'!$A1025,ProductionLines!$E:$E,"&lt;&gt;Intake")</f>
        <v>0</v>
      </c>
      <c r="G1025" s="57"/>
      <c r="H1025" s="44">
        <f>SUMIFS(ProductionLines!$H:$H,ProductionLines!$C:$C,'Daily Pork Products Stocks'!$B1025,ProductionLines!$K:$K,'Daily Pork Products Stocks'!$A1025,ProductionLines!$E:$E,"Intake")</f>
        <v>0</v>
      </c>
      <c r="I1025" s="148"/>
      <c r="J1025" s="148"/>
      <c r="K1025" s="148"/>
      <c r="L1025" s="152"/>
      <c r="M1025" s="44">
        <f>SUMIFS(TransfersEntries!$F:$F,TransfersEntries!$B:$B,$B1025,TransfersEntries!$L:$L,"&gt;="&amp;'Daily Pork Products Stocks'!A1025+0.25,TransfersEntries!$L:$L,"&lt;="&amp;'Daily Pork Products Stocks'!A1025+1.25,TransfersEntries!$D:$D,"2055")</f>
        <v>0</v>
      </c>
      <c r="N1025" s="44">
        <f>SUMIFS(TransfersEntries!$F:$F,TransfersEntries!$B:$B,INDEX(ItemTable!$A:$A,MATCH('Daily Pork Products Stocks'!B1025,ItemTable!$B:$B,0)),TransfersEntries!$L:$L,"&gt;="&amp;'Daily Pork Products Stocks'!A1025+0.25,TransfersEntries!$L:$L,"&lt;="&amp;'Daily Pork Products Stocks'!A1025+1.25,TransfersEntries!$D:$D,"3535")</f>
        <v>0</v>
      </c>
      <c r="O1025" s="44">
        <f>SUMIFS(TransfersEntries!$F:$F,TransfersEntries!$B:$B,INDEX(ItemTable!$A:$A,MATCH('Daily Pork Products Stocks'!B1025,ItemTable!$B:$B,0)),TransfersEntries!$L:$L,"&gt;="&amp;'Daily Pork Products Stocks'!A1025+0.25,TransfersEntries!$L:$L,"&lt;="&amp;'Daily Pork Products Stocks'!A1025+1.25,TransfersEntries!$D:$D,"3600")</f>
        <v>0</v>
      </c>
      <c r="P1025" s="44">
        <f t="shared" si="294"/>
        <v>0</v>
      </c>
      <c r="Q1025" s="44">
        <f t="shared" si="295"/>
        <v>0</v>
      </c>
      <c r="R1025" s="148"/>
      <c r="S1025" s="148"/>
      <c r="T1025" s="44">
        <f t="shared" si="298"/>
        <v>0</v>
      </c>
      <c r="U1025" s="44">
        <f t="shared" si="296"/>
        <v>0</v>
      </c>
      <c r="V1025" s="44">
        <f t="shared" si="297"/>
        <v>0</v>
      </c>
      <c r="W1025" s="51" t="str">
        <f t="shared" si="292"/>
        <v>Inactive</v>
      </c>
      <c r="X1025" s="44"/>
    </row>
    <row r="1026" spans="1:24" ht="15" hidden="1" customHeight="1" x14ac:dyDescent="0.25">
      <c r="A1026" s="42" t="e">
        <v>#VALUE!</v>
      </c>
      <c r="B1026" s="43" t="s">
        <v>36</v>
      </c>
      <c r="C1026" s="43" t="s">
        <v>37</v>
      </c>
      <c r="D1026" s="142"/>
      <c r="E1026" s="44">
        <f t="shared" si="293"/>
        <v>0</v>
      </c>
      <c r="F1026" s="44">
        <f>SUMIFS(ProductionLines!$H:$H,ProductionLines!$C:$C,'Daily Pork Products Stocks'!$B1026,ProductionLines!$K:$K,'Daily Pork Products Stocks'!$A1026,ProductionLines!$E:$E,"&lt;&gt;Intake")</f>
        <v>0</v>
      </c>
      <c r="G1026" s="57"/>
      <c r="H1026" s="44">
        <f>SUMIFS(ProductionLines!$H:$H,ProductionLines!$C:$C,'Daily Pork Products Stocks'!$B1026,ProductionLines!$K:$K,'Daily Pork Products Stocks'!$A1026,ProductionLines!$E:$E,"Intake")</f>
        <v>0</v>
      </c>
      <c r="I1026" s="148"/>
      <c r="J1026" s="148"/>
      <c r="K1026" s="148"/>
      <c r="L1026" s="152"/>
      <c r="M1026" s="44">
        <f>SUMIFS(TransfersEntries!$F:$F,TransfersEntries!$B:$B,$B1026,TransfersEntries!$L:$L,"&gt;="&amp;'Daily Pork Products Stocks'!A1026+0.25,TransfersEntries!$L:$L,"&lt;="&amp;'Daily Pork Products Stocks'!A1026+1.25,TransfersEntries!$D:$D,"2055")</f>
        <v>0</v>
      </c>
      <c r="N1026" s="44">
        <f>SUMIFS(TransfersEntries!$F:$F,TransfersEntries!$B:$B,INDEX(ItemTable!$A:$A,MATCH('Daily Pork Products Stocks'!B1026,ItemTable!$B:$B,0)),TransfersEntries!$L:$L,"&gt;="&amp;'Daily Pork Products Stocks'!A1026+0.25,TransfersEntries!$L:$L,"&lt;="&amp;'Daily Pork Products Stocks'!A1026+1.25,TransfersEntries!$D:$D,"3535")</f>
        <v>0</v>
      </c>
      <c r="O1026" s="44">
        <f>SUMIFS(TransfersEntries!$F:$F,TransfersEntries!$B:$B,INDEX(ItemTable!$A:$A,MATCH('Daily Pork Products Stocks'!B1026,ItemTable!$B:$B,0)),TransfersEntries!$L:$L,"&gt;="&amp;'Daily Pork Products Stocks'!A1026+0.25,TransfersEntries!$L:$L,"&lt;="&amp;'Daily Pork Products Stocks'!A1026+1.25,TransfersEntries!$D:$D,"3600")</f>
        <v>0</v>
      </c>
      <c r="P1026" s="44">
        <f t="shared" si="294"/>
        <v>0</v>
      </c>
      <c r="Q1026" s="44">
        <f t="shared" si="295"/>
        <v>0</v>
      </c>
      <c r="R1026" s="148"/>
      <c r="S1026" s="148"/>
      <c r="T1026" s="44">
        <f t="shared" si="298"/>
        <v>0</v>
      </c>
      <c r="U1026" s="44">
        <f t="shared" si="296"/>
        <v>0</v>
      </c>
      <c r="V1026" s="44">
        <f t="shared" si="297"/>
        <v>0</v>
      </c>
      <c r="W1026" s="51" t="str">
        <f t="shared" si="292"/>
        <v>Inactive</v>
      </c>
      <c r="X1026" s="44"/>
    </row>
    <row r="1027" spans="1:24" ht="15" hidden="1" customHeight="1" x14ac:dyDescent="0.25">
      <c r="A1027" s="42" t="e">
        <v>#VALUE!</v>
      </c>
      <c r="B1027" s="43" t="s">
        <v>45</v>
      </c>
      <c r="C1027" s="43" t="s">
        <v>46</v>
      </c>
      <c r="D1027" s="142"/>
      <c r="E1027" s="44">
        <f t="shared" si="293"/>
        <v>0</v>
      </c>
      <c r="F1027" s="44">
        <f>SUMIFS(ProductionLines!$H:$H,ProductionLines!$C:$C,'Daily Pork Products Stocks'!$B1027,ProductionLines!$K:$K,'Daily Pork Products Stocks'!$A1027,ProductionLines!$E:$E,"&lt;&gt;Intake")</f>
        <v>0</v>
      </c>
      <c r="G1027" s="57"/>
      <c r="H1027" s="44">
        <f>SUMIFS(ProductionLines!$H:$H,ProductionLines!$C:$C,'Daily Pork Products Stocks'!$B1027,ProductionLines!$K:$K,'Daily Pork Products Stocks'!$A1027,ProductionLines!$E:$E,"Intake")</f>
        <v>0</v>
      </c>
      <c r="I1027" s="148"/>
      <c r="J1027" s="148"/>
      <c r="K1027" s="148"/>
      <c r="L1027" s="152"/>
      <c r="M1027" s="44">
        <f>SUMIFS(TransfersEntries!$F:$F,TransfersEntries!$B:$B,$B1027,TransfersEntries!$L:$L,"&gt;="&amp;'Daily Pork Products Stocks'!A1027+0.25,TransfersEntries!$L:$L,"&lt;="&amp;'Daily Pork Products Stocks'!A1027+1.25,TransfersEntries!$D:$D,"2055")</f>
        <v>0</v>
      </c>
      <c r="N1027" s="44">
        <f>SUMIFS(TransfersEntries!$F:$F,TransfersEntries!$B:$B,INDEX(ItemTable!$A:$A,MATCH('Daily Pork Products Stocks'!B1027,ItemTable!$B:$B,0)),TransfersEntries!$L:$L,"&gt;="&amp;'Daily Pork Products Stocks'!A1027+0.25,TransfersEntries!$L:$L,"&lt;="&amp;'Daily Pork Products Stocks'!A1027+1.25,TransfersEntries!$D:$D,"3535")</f>
        <v>0</v>
      </c>
      <c r="O1027" s="44">
        <f>SUMIFS(TransfersEntries!$F:$F,TransfersEntries!$B:$B,INDEX(ItemTable!$A:$A,MATCH('Daily Pork Products Stocks'!B1027,ItemTable!$B:$B,0)),TransfersEntries!$L:$L,"&gt;="&amp;'Daily Pork Products Stocks'!A1027+0.25,TransfersEntries!$L:$L,"&lt;="&amp;'Daily Pork Products Stocks'!A1027+1.25,TransfersEntries!$D:$D,"3600")</f>
        <v>0</v>
      </c>
      <c r="P1027" s="44">
        <f t="shared" si="294"/>
        <v>0</v>
      </c>
      <c r="Q1027" s="44">
        <f t="shared" si="295"/>
        <v>0</v>
      </c>
      <c r="R1027" s="148"/>
      <c r="S1027" s="148"/>
      <c r="T1027" s="44">
        <f t="shared" si="298"/>
        <v>0</v>
      </c>
      <c r="U1027" s="44">
        <f t="shared" si="296"/>
        <v>0</v>
      </c>
      <c r="V1027" s="44">
        <f t="shared" si="297"/>
        <v>0</v>
      </c>
      <c r="W1027" s="51" t="str">
        <f t="shared" si="292"/>
        <v>Inactive</v>
      </c>
      <c r="X1027" s="44"/>
    </row>
    <row r="1028" spans="1:24" ht="15" hidden="1" customHeight="1" x14ac:dyDescent="0.25">
      <c r="A1028" s="42" t="e">
        <v>#VALUE!</v>
      </c>
      <c r="B1028" s="47" t="s">
        <v>181</v>
      </c>
      <c r="C1028" s="47" t="s">
        <v>182</v>
      </c>
      <c r="D1028" s="142"/>
      <c r="E1028" s="44">
        <f t="shared" si="293"/>
        <v>0</v>
      </c>
      <c r="F1028" s="44">
        <f>SUMIFS(ProductionLines!$H:$H,ProductionLines!$C:$C,'Daily Pork Products Stocks'!$B1028,ProductionLines!$K:$K,'Daily Pork Products Stocks'!$A1028,ProductionLines!$E:$E,"&lt;&gt;Intake")</f>
        <v>0</v>
      </c>
      <c r="G1028" s="57"/>
      <c r="H1028" s="44">
        <f>SUMIFS(ProductionLines!$H:$H,ProductionLines!$C:$C,'Daily Pork Products Stocks'!$B1028,ProductionLines!$K:$K,'Daily Pork Products Stocks'!$A1028,ProductionLines!$E:$E,"Intake")</f>
        <v>0</v>
      </c>
      <c r="I1028" s="148"/>
      <c r="J1028" s="148"/>
      <c r="K1028" s="148"/>
      <c r="L1028" s="152"/>
      <c r="M1028" s="44">
        <f>SUMIFS(TransfersEntries!$F:$F,TransfersEntries!$B:$B,$B1028,TransfersEntries!$L:$L,"&gt;="&amp;'Daily Pork Products Stocks'!A1028+0.25,TransfersEntries!$L:$L,"&lt;="&amp;'Daily Pork Products Stocks'!A1028+1.25,TransfersEntries!$D:$D,"2055")</f>
        <v>0</v>
      </c>
      <c r="N1028" s="44">
        <f>SUMIFS(TransfersEntries!$F:$F,TransfersEntries!$B:$B,INDEX(ItemTable!$A:$A,MATCH('Daily Pork Products Stocks'!B1028,ItemTable!$B:$B,0)),TransfersEntries!$L:$L,"&gt;="&amp;'Daily Pork Products Stocks'!A1028+0.25,TransfersEntries!$L:$L,"&lt;="&amp;'Daily Pork Products Stocks'!A1028+1.25,TransfersEntries!$D:$D,"3535")</f>
        <v>0</v>
      </c>
      <c r="O1028" s="44">
        <f>SUMIFS(TransfersEntries!$F:$F,TransfersEntries!$B:$B,INDEX(ItemTable!$A:$A,MATCH('Daily Pork Products Stocks'!B1028,ItemTable!$B:$B,0)),TransfersEntries!$L:$L,"&gt;="&amp;'Daily Pork Products Stocks'!A1028+0.25,TransfersEntries!$L:$L,"&lt;="&amp;'Daily Pork Products Stocks'!A1028+1.25,TransfersEntries!$D:$D,"3600")</f>
        <v>0</v>
      </c>
      <c r="P1028" s="44">
        <f t="shared" si="294"/>
        <v>0</v>
      </c>
      <c r="Q1028" s="44">
        <f t="shared" si="295"/>
        <v>0</v>
      </c>
      <c r="R1028" s="148"/>
      <c r="S1028" s="148"/>
      <c r="T1028" s="44">
        <f t="shared" si="298"/>
        <v>0</v>
      </c>
      <c r="U1028" s="44">
        <f t="shared" si="296"/>
        <v>0</v>
      </c>
      <c r="V1028" s="44">
        <f t="shared" si="297"/>
        <v>0</v>
      </c>
      <c r="W1028" s="51" t="str">
        <f t="shared" si="292"/>
        <v>Inactive</v>
      </c>
      <c r="X1028" s="44"/>
    </row>
    <row r="1029" spans="1:24" ht="15" hidden="1" customHeight="1" x14ac:dyDescent="0.25">
      <c r="A1029" s="128" t="e">
        <v>#VALUE!</v>
      </c>
      <c r="B1029" s="129"/>
      <c r="C1029" s="130" t="s">
        <v>1168</v>
      </c>
      <c r="D1029" s="141">
        <v>1E-3</v>
      </c>
      <c r="E1029" s="134">
        <f t="shared" si="293"/>
        <v>1E-3</v>
      </c>
      <c r="F1029" s="134">
        <f>SUMIFS(ProductionLines!$H:$H,ProductionLines!$C:$C,'Daily Pork Products Stocks'!$B1029,ProductionLines!$K:$K,'Daily Pork Products Stocks'!$A1029,ProductionLines!$E:$E,"&lt;&gt;Intake")</f>
        <v>0</v>
      </c>
      <c r="G1029" s="135"/>
      <c r="H1029" s="134">
        <f>SUMIFS(ProductionLines!$H:$H,ProductionLines!$C:$C,'Daily Pork Products Stocks'!$B1029,ProductionLines!$K:$K,'Daily Pork Products Stocks'!$A1029,ProductionLines!$E:$E,"Intake")</f>
        <v>0</v>
      </c>
      <c r="I1029" s="149"/>
      <c r="J1029" s="149"/>
      <c r="K1029" s="149"/>
      <c r="L1029" s="153"/>
      <c r="M1029" s="134">
        <f>SUMIFS(TransfersEntries!$F:$F,TransfersEntries!$B:$B,$B1029,TransfersEntries!$L:$L,"&gt;="&amp;'Daily Pork Products Stocks'!A1029+0.25,TransfersEntries!$L:$L,"&lt;="&amp;'Daily Pork Products Stocks'!A1029+1.25,TransfersEntries!$D:$D,"2055")</f>
        <v>0</v>
      </c>
      <c r="N1029" s="134">
        <f>SUMIFS(TransfersEntries!$F:$F,TransfersEntries!$B:$B,INDEX(ItemTable!$A:$A,MATCH('Daily Pork Products Stocks'!B1029,ItemTable!$B:$B,0)),TransfersEntries!$L:$L,"&gt;="&amp;'Daily Pork Products Stocks'!A1029+0.25,TransfersEntries!$L:$L,"&lt;="&amp;'Daily Pork Products Stocks'!A1029+1.25,TransfersEntries!$D:$D,"3535")</f>
        <v>0</v>
      </c>
      <c r="O1029" s="134">
        <f>SUMIFS(TransfersEntries!$F:$F,TransfersEntries!$B:$B,INDEX(ItemTable!$A:$A,MATCH('Daily Pork Products Stocks'!B1029,ItemTable!$B:$B,0)),TransfersEntries!$L:$L,"&gt;="&amp;'Daily Pork Products Stocks'!A1029+0.25,TransfersEntries!$L:$L,"&lt;="&amp;'Daily Pork Products Stocks'!A1029+1.25,TransfersEntries!$D:$D,"3600")</f>
        <v>0</v>
      </c>
      <c r="P1029" s="134">
        <f t="shared" si="294"/>
        <v>1E-3</v>
      </c>
      <c r="Q1029" s="134">
        <f t="shared" si="295"/>
        <v>1E-3</v>
      </c>
      <c r="R1029" s="149"/>
      <c r="S1029" s="149"/>
      <c r="T1029" s="134">
        <f>R1029+S1029+D1029</f>
        <v>1E-3</v>
      </c>
      <c r="U1029" s="134">
        <f t="shared" si="296"/>
        <v>0</v>
      </c>
      <c r="V1029" s="134">
        <f t="shared" si="297"/>
        <v>0</v>
      </c>
      <c r="W1029" s="51" t="str">
        <f t="shared" si="292"/>
        <v>Active</v>
      </c>
      <c r="X1029" s="134"/>
    </row>
    <row r="1030" spans="1:24" ht="15" hidden="1" customHeight="1" x14ac:dyDescent="0.25">
      <c r="A1030" s="42" t="e">
        <v>#VALUE!</v>
      </c>
      <c r="B1030" s="47" t="s">
        <v>7</v>
      </c>
      <c r="C1030" s="47" t="s">
        <v>1292</v>
      </c>
      <c r="D1030" s="142"/>
      <c r="E1030" s="44">
        <f>D1030</f>
        <v>0</v>
      </c>
      <c r="F1030" s="44">
        <f>SUMIFS(ProductionLines!$H:$H,ProductionLines!$C:$C,'Daily Pork Products Stocks'!$B1030,ProductionLines!$K:$K,'Daily Pork Products Stocks'!$A1030,ProductionLines!$E:$E,"&lt;&gt;Intake")</f>
        <v>0</v>
      </c>
      <c r="G1030" s="57"/>
      <c r="H1030" s="44">
        <f>SUMIFS(ProductionLines!$H:$H,ProductionLines!$C:$C,'Daily Pork Products Stocks'!$B1030,ProductionLines!$K:$K,'Daily Pork Products Stocks'!$A1030,ProductionLines!$E:$E,"Intake")</f>
        <v>0</v>
      </c>
      <c r="I1030" s="148"/>
      <c r="J1030" s="148"/>
      <c r="K1030" s="148"/>
      <c r="L1030" s="152"/>
      <c r="M1030" s="44">
        <f>SUMIFS(TransfersEntries!$F:$F,TransfersEntries!$B:$B,$B1030,TransfersEntries!$L:$L,"&gt;="&amp;'Daily Pork Products Stocks'!A1030+0.25,TransfersEntries!$L:$L,"&lt;="&amp;'Daily Pork Products Stocks'!A1030+1.25,TransfersEntries!$D:$D,"2055")</f>
        <v>0</v>
      </c>
      <c r="N1030" s="44">
        <f>SUMIFS(TransfersEntries!$F:$F,TransfersEntries!$B:$B,INDEX(ItemTable!$A:$A,MATCH('Daily Pork Products Stocks'!B1030,ItemTable!$B:$B,0)),TransfersEntries!$L:$L,"&gt;="&amp;'Daily Pork Products Stocks'!A1030+0.25,TransfersEntries!$L:$L,"&lt;="&amp;'Daily Pork Products Stocks'!A1030+1.25,TransfersEntries!$D:$D,"3535")</f>
        <v>0</v>
      </c>
      <c r="O1030" s="44">
        <f>SUMIFS(TransfersEntries!$F:$F,TransfersEntries!$B:$B,INDEX(ItemTable!$A:$A,MATCH('Daily Pork Products Stocks'!B1030,ItemTable!$B:$B,0)),TransfersEntries!$L:$L,"&gt;="&amp;'Daily Pork Products Stocks'!A1030+0.25,TransfersEntries!$L:$L,"&lt;="&amp;'Daily Pork Products Stocks'!A1030+1.25,TransfersEntries!$D:$D,"3600")</f>
        <v>0</v>
      </c>
      <c r="P1030" s="44">
        <f>D1030+F1030+G1030-SUM(H1030:O1030)</f>
        <v>0</v>
      </c>
      <c r="Q1030" s="44">
        <f>E1030+F1030+G1030-SUM(H1030:O1030)</f>
        <v>0</v>
      </c>
      <c r="R1030" s="148"/>
      <c r="S1030" s="148"/>
      <c r="T1030" s="44">
        <f>R1030+S1030</f>
        <v>0</v>
      </c>
      <c r="U1030" s="44">
        <f>T1030-P1030</f>
        <v>0</v>
      </c>
      <c r="V1030" s="44">
        <f>T1030-Q1030</f>
        <v>0</v>
      </c>
      <c r="W1030" s="51" t="str">
        <f t="shared" si="292"/>
        <v>Inactive</v>
      </c>
      <c r="X1030" s="44"/>
    </row>
    <row r="1031" spans="1:24" ht="15" hidden="1" customHeight="1" x14ac:dyDescent="0.25">
      <c r="A1031" s="42" t="e">
        <v>#VALUE!</v>
      </c>
      <c r="B1031" s="47" t="s">
        <v>1293</v>
      </c>
      <c r="C1031" s="47" t="s">
        <v>1294</v>
      </c>
      <c r="D1031" s="142"/>
      <c r="E1031" s="44">
        <f>D1031</f>
        <v>0</v>
      </c>
      <c r="F1031" s="44">
        <f>SUMIFS(ProductionLines!$H:$H,ProductionLines!$C:$C,'Daily Pork Products Stocks'!$B1031,ProductionLines!$K:$K,'Daily Pork Products Stocks'!$A1031,ProductionLines!$E:$E,"&lt;&gt;Intake")</f>
        <v>0</v>
      </c>
      <c r="G1031" s="57"/>
      <c r="H1031" s="44">
        <f>SUMIFS(ProductionLines!$H:$H,ProductionLines!$C:$C,'Daily Pork Products Stocks'!$B1031,ProductionLines!$K:$K,'Daily Pork Products Stocks'!$A1031,ProductionLines!$E:$E,"Intake")</f>
        <v>0</v>
      </c>
      <c r="I1031" s="148"/>
      <c r="J1031" s="148"/>
      <c r="K1031" s="148"/>
      <c r="L1031" s="152"/>
      <c r="M1031" s="44">
        <f>SUMIFS(TransfersEntries!$F:$F,TransfersEntries!$B:$B,$B1031,TransfersEntries!$L:$L,"&gt;="&amp;'Daily Pork Products Stocks'!A1031+0.25,TransfersEntries!$L:$L,"&lt;="&amp;'Daily Pork Products Stocks'!A1031+1.25,TransfersEntries!$D:$D,"2055")</f>
        <v>0</v>
      </c>
      <c r="N1031" s="44">
        <f>SUMIFS(TransfersEntries!$F:$F,TransfersEntries!$B:$B,INDEX(ItemTable!$A:$A,MATCH('Daily Pork Products Stocks'!B1031,ItemTable!$B:$B,0)),TransfersEntries!$L:$L,"&gt;="&amp;'Daily Pork Products Stocks'!A1031+0.25,TransfersEntries!$L:$L,"&lt;="&amp;'Daily Pork Products Stocks'!A1031+1.25,TransfersEntries!$D:$D,"3535")</f>
        <v>0</v>
      </c>
      <c r="O1031" s="44">
        <f>SUMIFS(TransfersEntries!$F:$F,TransfersEntries!$B:$B,INDEX(ItemTable!$A:$A,MATCH('Daily Pork Products Stocks'!B1031,ItemTable!$B:$B,0)),TransfersEntries!$L:$L,"&gt;="&amp;'Daily Pork Products Stocks'!A1031+0.25,TransfersEntries!$L:$L,"&lt;="&amp;'Daily Pork Products Stocks'!A1031+1.25,TransfersEntries!$D:$D,"3600")</f>
        <v>0</v>
      </c>
      <c r="P1031" s="44">
        <f>D1031+F1031+G1031-SUM(H1031:O1031)</f>
        <v>0</v>
      </c>
      <c r="Q1031" s="44">
        <f>E1031+F1031+G1031-SUM(H1031:O1031)</f>
        <v>0</v>
      </c>
      <c r="R1031" s="148"/>
      <c r="S1031" s="148"/>
      <c r="T1031" s="44">
        <f>R1031+S1031</f>
        <v>0</v>
      </c>
      <c r="U1031" s="44">
        <f>T1031-P1031</f>
        <v>0</v>
      </c>
      <c r="V1031" s="44">
        <f>T1031-Q1031</f>
        <v>0</v>
      </c>
      <c r="W1031" s="51" t="str">
        <f t="shared" si="292"/>
        <v>Inactive</v>
      </c>
      <c r="X1031" s="44"/>
    </row>
    <row r="1032" spans="1:24" ht="15" hidden="1" customHeight="1" x14ac:dyDescent="0.25">
      <c r="A1032" s="42" t="e">
        <v>#VALUE!</v>
      </c>
      <c r="B1032" s="47" t="s">
        <v>76</v>
      </c>
      <c r="C1032" s="47" t="s">
        <v>77</v>
      </c>
      <c r="D1032" s="142"/>
      <c r="E1032" s="44">
        <f t="shared" ref="E1032:E1095" si="299">D1032</f>
        <v>0</v>
      </c>
      <c r="F1032" s="44">
        <f>SUMIFS(ProductionLines!$H:$H,ProductionLines!$C:$C,'Daily Pork Products Stocks'!$B1032,ProductionLines!$K:$K,'Daily Pork Products Stocks'!$A1032,ProductionLines!$E:$E,"&lt;&gt;Intake")</f>
        <v>0</v>
      </c>
      <c r="G1032" s="57"/>
      <c r="H1032" s="44">
        <f>SUMIFS(ProductionLines!$H:$H,ProductionLines!$C:$C,'Daily Pork Products Stocks'!$B1032,ProductionLines!$K:$K,'Daily Pork Products Stocks'!$A1032,ProductionLines!$E:$E,"Intake")</f>
        <v>0</v>
      </c>
      <c r="I1032" s="148"/>
      <c r="J1032" s="148"/>
      <c r="K1032" s="148"/>
      <c r="L1032" s="152"/>
      <c r="M1032" s="44">
        <f>SUMIFS(TransfersEntries!$F:$F,TransfersEntries!$B:$B,$B1032,TransfersEntries!$L:$L,"&gt;="&amp;'Daily Pork Products Stocks'!A1032+0.25,TransfersEntries!$L:$L,"&lt;="&amp;'Daily Pork Products Stocks'!A1032+1.25,TransfersEntries!$D:$D,"2055")</f>
        <v>0</v>
      </c>
      <c r="N1032" s="44">
        <f>SUMIFS(TransfersEntries!$F:$F,TransfersEntries!$B:$B,INDEX(ItemTable!$A:$A,MATCH('Daily Pork Products Stocks'!B1032,ItemTable!$B:$B,0)),TransfersEntries!$L:$L,"&gt;="&amp;'Daily Pork Products Stocks'!A1032+0.25,TransfersEntries!$L:$L,"&lt;="&amp;'Daily Pork Products Stocks'!A1032+1.25,TransfersEntries!$D:$D,"3535")</f>
        <v>0</v>
      </c>
      <c r="O1032" s="44">
        <f>SUMIFS(TransfersEntries!$F:$F,TransfersEntries!$B:$B,INDEX(ItemTable!$A:$A,MATCH('Daily Pork Products Stocks'!B1032,ItemTable!$B:$B,0)),TransfersEntries!$L:$L,"&gt;="&amp;'Daily Pork Products Stocks'!A1032+0.25,TransfersEntries!$L:$L,"&lt;="&amp;'Daily Pork Products Stocks'!A1032+1.25,TransfersEntries!$D:$D,"3600")</f>
        <v>0</v>
      </c>
      <c r="P1032" s="44">
        <f t="shared" ref="P1032:P1095" si="300">D1032+F1032+G1032-SUM(H1032:O1032)</f>
        <v>0</v>
      </c>
      <c r="Q1032" s="44">
        <f t="shared" ref="Q1032:Q1095" si="301">E1032+F1032+G1032-SUM(H1032:O1032)</f>
        <v>0</v>
      </c>
      <c r="R1032" s="148"/>
      <c r="S1032" s="148"/>
      <c r="T1032" s="44">
        <f t="shared" ref="T1032:T1047" si="302">R1032+S1032</f>
        <v>0</v>
      </c>
      <c r="U1032" s="44">
        <f t="shared" ref="U1032:U1095" si="303">T1032-P1032</f>
        <v>0</v>
      </c>
      <c r="V1032" s="44">
        <f t="shared" ref="V1032:V1095" si="304">T1032-Q1032</f>
        <v>0</v>
      </c>
      <c r="W1032" s="51" t="str">
        <f t="shared" ref="W1032:W1095" si="305">IF(SUM(ABS(D1032),ABS(E1032),ABS(F1032),ABS(G1032),ABS(H1032),ABS(I1032),ABS(J1032),ABS(K1032),ABS(L1032),ABS(M1032),ABS(N1032),ABS(O1032),ABS(P1032),ABS(Q1032),ABS(R1032),ABS(S1032),ABS(T1032))=0,"Inactive","Active")</f>
        <v>Inactive</v>
      </c>
      <c r="X1032" s="44"/>
    </row>
    <row r="1033" spans="1:24" ht="15" hidden="1" customHeight="1" x14ac:dyDescent="0.25">
      <c r="A1033" s="42" t="e">
        <v>#VALUE!</v>
      </c>
      <c r="B1033" s="47" t="s">
        <v>80</v>
      </c>
      <c r="C1033" s="47" t="s">
        <v>81</v>
      </c>
      <c r="D1033" s="142"/>
      <c r="E1033" s="44">
        <f t="shared" si="299"/>
        <v>0</v>
      </c>
      <c r="F1033" s="44">
        <f>SUMIFS(ProductionLines!$H:$H,ProductionLines!$C:$C,'Daily Pork Products Stocks'!$B1033,ProductionLines!$K:$K,'Daily Pork Products Stocks'!$A1033,ProductionLines!$E:$E,"&lt;&gt;Intake")</f>
        <v>0</v>
      </c>
      <c r="G1033" s="57"/>
      <c r="H1033" s="44">
        <f>SUMIFS(ProductionLines!$H:$H,ProductionLines!$C:$C,'Daily Pork Products Stocks'!$B1033,ProductionLines!$K:$K,'Daily Pork Products Stocks'!$A1033,ProductionLines!$E:$E,"Intake")</f>
        <v>0</v>
      </c>
      <c r="I1033" s="148"/>
      <c r="J1033" s="148"/>
      <c r="K1033" s="148"/>
      <c r="L1033" s="152"/>
      <c r="M1033" s="44">
        <f>SUMIFS(TransfersEntries!$F:$F,TransfersEntries!$B:$B,$B1033,TransfersEntries!$L:$L,"&gt;="&amp;'Daily Pork Products Stocks'!A1033+0.25,TransfersEntries!$L:$L,"&lt;="&amp;'Daily Pork Products Stocks'!A1033+1.25,TransfersEntries!$D:$D,"2055")</f>
        <v>0</v>
      </c>
      <c r="N1033" s="44">
        <f>SUMIFS(TransfersEntries!$F:$F,TransfersEntries!$B:$B,INDEX(ItemTable!$A:$A,MATCH('Daily Pork Products Stocks'!B1033,ItemTable!$B:$B,0)),TransfersEntries!$L:$L,"&gt;="&amp;'Daily Pork Products Stocks'!A1033+0.25,TransfersEntries!$L:$L,"&lt;="&amp;'Daily Pork Products Stocks'!A1033+1.25,TransfersEntries!$D:$D,"3535")</f>
        <v>0</v>
      </c>
      <c r="O1033" s="44">
        <f>SUMIFS(TransfersEntries!$F:$F,TransfersEntries!$B:$B,INDEX(ItemTable!$A:$A,MATCH('Daily Pork Products Stocks'!B1033,ItemTable!$B:$B,0)),TransfersEntries!$L:$L,"&gt;="&amp;'Daily Pork Products Stocks'!A1033+0.25,TransfersEntries!$L:$L,"&lt;="&amp;'Daily Pork Products Stocks'!A1033+1.25,TransfersEntries!$D:$D,"3600")</f>
        <v>0</v>
      </c>
      <c r="P1033" s="44">
        <f t="shared" si="300"/>
        <v>0</v>
      </c>
      <c r="Q1033" s="44">
        <f t="shared" si="301"/>
        <v>0</v>
      </c>
      <c r="R1033" s="148"/>
      <c r="S1033" s="148"/>
      <c r="T1033" s="44">
        <f t="shared" si="302"/>
        <v>0</v>
      </c>
      <c r="U1033" s="44">
        <f t="shared" si="303"/>
        <v>0</v>
      </c>
      <c r="V1033" s="44">
        <f t="shared" si="304"/>
        <v>0</v>
      </c>
      <c r="W1033" s="51" t="str">
        <f t="shared" si="305"/>
        <v>Inactive</v>
      </c>
      <c r="X1033" s="44"/>
    </row>
    <row r="1034" spans="1:24" ht="15" hidden="1" customHeight="1" x14ac:dyDescent="0.25">
      <c r="A1034" s="42" t="e">
        <v>#VALUE!</v>
      </c>
      <c r="B1034" s="47" t="s">
        <v>86</v>
      </c>
      <c r="C1034" s="47" t="s">
        <v>87</v>
      </c>
      <c r="D1034" s="142"/>
      <c r="E1034" s="44">
        <f t="shared" si="299"/>
        <v>0</v>
      </c>
      <c r="F1034" s="44">
        <f>SUMIFS(ProductionLines!$H:$H,ProductionLines!$C:$C,'Daily Pork Products Stocks'!$B1034,ProductionLines!$K:$K,'Daily Pork Products Stocks'!$A1034,ProductionLines!$E:$E,"&lt;&gt;Intake")</f>
        <v>0</v>
      </c>
      <c r="G1034" s="57"/>
      <c r="H1034" s="44">
        <f>SUMIFS(ProductionLines!$H:$H,ProductionLines!$C:$C,'Daily Pork Products Stocks'!$B1034,ProductionLines!$K:$K,'Daily Pork Products Stocks'!$A1034,ProductionLines!$E:$E,"Intake")</f>
        <v>0</v>
      </c>
      <c r="I1034" s="148"/>
      <c r="J1034" s="148"/>
      <c r="K1034" s="148"/>
      <c r="L1034" s="152"/>
      <c r="M1034" s="44">
        <f>SUMIFS(TransfersEntries!$F:$F,TransfersEntries!$B:$B,$B1034,TransfersEntries!$L:$L,"&gt;="&amp;'Daily Pork Products Stocks'!A1034+0.25,TransfersEntries!$L:$L,"&lt;="&amp;'Daily Pork Products Stocks'!A1034+1.25,TransfersEntries!$D:$D,"2055")</f>
        <v>0</v>
      </c>
      <c r="N1034" s="44">
        <f>SUMIFS(TransfersEntries!$F:$F,TransfersEntries!$B:$B,INDEX(ItemTable!$A:$A,MATCH('Daily Pork Products Stocks'!B1034,ItemTable!$B:$B,0)),TransfersEntries!$L:$L,"&gt;="&amp;'Daily Pork Products Stocks'!A1034+0.25,TransfersEntries!$L:$L,"&lt;="&amp;'Daily Pork Products Stocks'!A1034+1.25,TransfersEntries!$D:$D,"3535")</f>
        <v>0</v>
      </c>
      <c r="O1034" s="44">
        <f>SUMIFS(TransfersEntries!$F:$F,TransfersEntries!$B:$B,INDEX(ItemTable!$A:$A,MATCH('Daily Pork Products Stocks'!B1034,ItemTable!$B:$B,0)),TransfersEntries!$L:$L,"&gt;="&amp;'Daily Pork Products Stocks'!A1034+0.25,TransfersEntries!$L:$L,"&lt;="&amp;'Daily Pork Products Stocks'!A1034+1.25,TransfersEntries!$D:$D,"3600")</f>
        <v>0</v>
      </c>
      <c r="P1034" s="44">
        <f t="shared" si="300"/>
        <v>0</v>
      </c>
      <c r="Q1034" s="44">
        <f t="shared" si="301"/>
        <v>0</v>
      </c>
      <c r="R1034" s="148"/>
      <c r="S1034" s="148"/>
      <c r="T1034" s="44">
        <f t="shared" si="302"/>
        <v>0</v>
      </c>
      <c r="U1034" s="44">
        <f t="shared" si="303"/>
        <v>0</v>
      </c>
      <c r="V1034" s="44">
        <f t="shared" si="304"/>
        <v>0</v>
      </c>
      <c r="W1034" s="51" t="str">
        <f t="shared" si="305"/>
        <v>Inactive</v>
      </c>
      <c r="X1034" s="44"/>
    </row>
    <row r="1035" spans="1:24" ht="15" hidden="1" customHeight="1" x14ac:dyDescent="0.25">
      <c r="A1035" s="42" t="e">
        <v>#VALUE!</v>
      </c>
      <c r="B1035" s="47" t="s">
        <v>88</v>
      </c>
      <c r="C1035" s="47" t="s">
        <v>89</v>
      </c>
      <c r="D1035" s="142"/>
      <c r="E1035" s="44">
        <f t="shared" si="299"/>
        <v>0</v>
      </c>
      <c r="F1035" s="44">
        <f>SUMIFS(ProductionLines!$H:$H,ProductionLines!$C:$C,'Daily Pork Products Stocks'!$B1035,ProductionLines!$K:$K,'Daily Pork Products Stocks'!$A1035,ProductionLines!$E:$E,"&lt;&gt;Intake")</f>
        <v>0</v>
      </c>
      <c r="G1035" s="57"/>
      <c r="H1035" s="44">
        <f>SUMIFS(ProductionLines!$H:$H,ProductionLines!$C:$C,'Daily Pork Products Stocks'!$B1035,ProductionLines!$K:$K,'Daily Pork Products Stocks'!$A1035,ProductionLines!$E:$E,"Intake")</f>
        <v>0</v>
      </c>
      <c r="I1035" s="148"/>
      <c r="J1035" s="148"/>
      <c r="K1035" s="148"/>
      <c r="L1035" s="152"/>
      <c r="M1035" s="44">
        <f>SUMIFS(TransfersEntries!$F:$F,TransfersEntries!$B:$B,$B1035,TransfersEntries!$L:$L,"&gt;="&amp;'Daily Pork Products Stocks'!A1035+0.25,TransfersEntries!$L:$L,"&lt;="&amp;'Daily Pork Products Stocks'!A1035+1.25,TransfersEntries!$D:$D,"2055")</f>
        <v>0</v>
      </c>
      <c r="N1035" s="44">
        <f>SUMIFS(TransfersEntries!$F:$F,TransfersEntries!$B:$B,INDEX(ItemTable!$A:$A,MATCH('Daily Pork Products Stocks'!B1035,ItemTable!$B:$B,0)),TransfersEntries!$L:$L,"&gt;="&amp;'Daily Pork Products Stocks'!A1035+0.25,TransfersEntries!$L:$L,"&lt;="&amp;'Daily Pork Products Stocks'!A1035+1.25,TransfersEntries!$D:$D,"3535")</f>
        <v>0</v>
      </c>
      <c r="O1035" s="44">
        <f>SUMIFS(TransfersEntries!$F:$F,TransfersEntries!$B:$B,INDEX(ItemTable!$A:$A,MATCH('Daily Pork Products Stocks'!B1035,ItemTable!$B:$B,0)),TransfersEntries!$L:$L,"&gt;="&amp;'Daily Pork Products Stocks'!A1035+0.25,TransfersEntries!$L:$L,"&lt;="&amp;'Daily Pork Products Stocks'!A1035+1.25,TransfersEntries!$D:$D,"3600")</f>
        <v>0</v>
      </c>
      <c r="P1035" s="44">
        <f t="shared" si="300"/>
        <v>0</v>
      </c>
      <c r="Q1035" s="44">
        <f t="shared" si="301"/>
        <v>0</v>
      </c>
      <c r="R1035" s="148"/>
      <c r="S1035" s="148"/>
      <c r="T1035" s="44">
        <f t="shared" si="302"/>
        <v>0</v>
      </c>
      <c r="U1035" s="44">
        <f t="shared" si="303"/>
        <v>0</v>
      </c>
      <c r="V1035" s="44">
        <f t="shared" si="304"/>
        <v>0</v>
      </c>
      <c r="W1035" s="51" t="str">
        <f t="shared" si="305"/>
        <v>Inactive</v>
      </c>
      <c r="X1035" s="44"/>
    </row>
    <row r="1036" spans="1:24" ht="15" hidden="1" customHeight="1" x14ac:dyDescent="0.25">
      <c r="A1036" s="42" t="e">
        <v>#VALUE!</v>
      </c>
      <c r="B1036" s="47" t="s">
        <v>90</v>
      </c>
      <c r="C1036" s="47" t="s">
        <v>91</v>
      </c>
      <c r="D1036" s="142"/>
      <c r="E1036" s="44">
        <f t="shared" si="299"/>
        <v>0</v>
      </c>
      <c r="F1036" s="44">
        <f>SUMIFS(ProductionLines!$H:$H,ProductionLines!$C:$C,'Daily Pork Products Stocks'!$B1036,ProductionLines!$K:$K,'Daily Pork Products Stocks'!$A1036,ProductionLines!$E:$E,"&lt;&gt;Intake")</f>
        <v>0</v>
      </c>
      <c r="G1036" s="57"/>
      <c r="H1036" s="44">
        <f>SUMIFS(ProductionLines!$H:$H,ProductionLines!$C:$C,'Daily Pork Products Stocks'!$B1036,ProductionLines!$K:$K,'Daily Pork Products Stocks'!$A1036,ProductionLines!$E:$E,"Intake")</f>
        <v>0</v>
      </c>
      <c r="I1036" s="148"/>
      <c r="J1036" s="148"/>
      <c r="K1036" s="148"/>
      <c r="L1036" s="152"/>
      <c r="M1036" s="44">
        <f>SUMIFS(TransfersEntries!$F:$F,TransfersEntries!$B:$B,$B1036,TransfersEntries!$L:$L,"&gt;="&amp;'Daily Pork Products Stocks'!A1036+0.25,TransfersEntries!$L:$L,"&lt;="&amp;'Daily Pork Products Stocks'!A1036+1.25,TransfersEntries!$D:$D,"2055")</f>
        <v>0</v>
      </c>
      <c r="N1036" s="44">
        <f>SUMIFS(TransfersEntries!$F:$F,TransfersEntries!$B:$B,INDEX(ItemTable!$A:$A,MATCH('Daily Pork Products Stocks'!B1036,ItemTable!$B:$B,0)),TransfersEntries!$L:$L,"&gt;="&amp;'Daily Pork Products Stocks'!A1036+0.25,TransfersEntries!$L:$L,"&lt;="&amp;'Daily Pork Products Stocks'!A1036+1.25,TransfersEntries!$D:$D,"3535")</f>
        <v>0</v>
      </c>
      <c r="O1036" s="44">
        <f>SUMIFS(TransfersEntries!$F:$F,TransfersEntries!$B:$B,INDEX(ItemTable!$A:$A,MATCH('Daily Pork Products Stocks'!B1036,ItemTable!$B:$B,0)),TransfersEntries!$L:$L,"&gt;="&amp;'Daily Pork Products Stocks'!A1036+0.25,TransfersEntries!$L:$L,"&lt;="&amp;'Daily Pork Products Stocks'!A1036+1.25,TransfersEntries!$D:$D,"3600")</f>
        <v>0</v>
      </c>
      <c r="P1036" s="44">
        <f t="shared" si="300"/>
        <v>0</v>
      </c>
      <c r="Q1036" s="44">
        <f t="shared" si="301"/>
        <v>0</v>
      </c>
      <c r="R1036" s="148"/>
      <c r="S1036" s="148"/>
      <c r="T1036" s="44">
        <f t="shared" si="302"/>
        <v>0</v>
      </c>
      <c r="U1036" s="44">
        <f t="shared" si="303"/>
        <v>0</v>
      </c>
      <c r="V1036" s="44">
        <f t="shared" si="304"/>
        <v>0</v>
      </c>
      <c r="W1036" s="51" t="str">
        <f t="shared" si="305"/>
        <v>Inactive</v>
      </c>
      <c r="X1036" s="44"/>
    </row>
    <row r="1037" spans="1:24" ht="15" hidden="1" customHeight="1" x14ac:dyDescent="0.25">
      <c r="A1037" s="42" t="e">
        <v>#VALUE!</v>
      </c>
      <c r="B1037" s="47" t="s">
        <v>92</v>
      </c>
      <c r="C1037" s="47" t="s">
        <v>93</v>
      </c>
      <c r="D1037" s="142"/>
      <c r="E1037" s="44">
        <f t="shared" si="299"/>
        <v>0</v>
      </c>
      <c r="F1037" s="44">
        <f>SUMIFS(ProductionLines!$H:$H,ProductionLines!$C:$C,'Daily Pork Products Stocks'!$B1037,ProductionLines!$K:$K,'Daily Pork Products Stocks'!$A1037,ProductionLines!$E:$E,"&lt;&gt;Intake")</f>
        <v>0</v>
      </c>
      <c r="G1037" s="57"/>
      <c r="H1037" s="44">
        <f>SUMIFS(ProductionLines!$H:$H,ProductionLines!$C:$C,'Daily Pork Products Stocks'!$B1037,ProductionLines!$K:$K,'Daily Pork Products Stocks'!$A1037,ProductionLines!$E:$E,"Intake")</f>
        <v>0</v>
      </c>
      <c r="I1037" s="148"/>
      <c r="J1037" s="148"/>
      <c r="K1037" s="148"/>
      <c r="L1037" s="152"/>
      <c r="M1037" s="44">
        <f>SUMIFS(TransfersEntries!$F:$F,TransfersEntries!$B:$B,$B1037,TransfersEntries!$L:$L,"&gt;="&amp;'Daily Pork Products Stocks'!A1037+0.25,TransfersEntries!$L:$L,"&lt;="&amp;'Daily Pork Products Stocks'!A1037+1.25,TransfersEntries!$D:$D,"2055")</f>
        <v>0</v>
      </c>
      <c r="N1037" s="44">
        <f>SUMIFS(TransfersEntries!$F:$F,TransfersEntries!$B:$B,INDEX(ItemTable!$A:$A,MATCH('Daily Pork Products Stocks'!B1037,ItemTable!$B:$B,0)),TransfersEntries!$L:$L,"&gt;="&amp;'Daily Pork Products Stocks'!A1037+0.25,TransfersEntries!$L:$L,"&lt;="&amp;'Daily Pork Products Stocks'!A1037+1.25,TransfersEntries!$D:$D,"3535")</f>
        <v>0</v>
      </c>
      <c r="O1037" s="44">
        <f>SUMIFS(TransfersEntries!$F:$F,TransfersEntries!$B:$B,INDEX(ItemTable!$A:$A,MATCH('Daily Pork Products Stocks'!B1037,ItemTable!$B:$B,0)),TransfersEntries!$L:$L,"&gt;="&amp;'Daily Pork Products Stocks'!A1037+0.25,TransfersEntries!$L:$L,"&lt;="&amp;'Daily Pork Products Stocks'!A1037+1.25,TransfersEntries!$D:$D,"3600")</f>
        <v>0</v>
      </c>
      <c r="P1037" s="44">
        <f t="shared" si="300"/>
        <v>0</v>
      </c>
      <c r="Q1037" s="44">
        <f t="shared" si="301"/>
        <v>0</v>
      </c>
      <c r="R1037" s="148"/>
      <c r="S1037" s="148"/>
      <c r="T1037" s="44">
        <f t="shared" si="302"/>
        <v>0</v>
      </c>
      <c r="U1037" s="44">
        <f t="shared" si="303"/>
        <v>0</v>
      </c>
      <c r="V1037" s="44">
        <f t="shared" si="304"/>
        <v>0</v>
      </c>
      <c r="W1037" s="51" t="str">
        <f t="shared" si="305"/>
        <v>Inactive</v>
      </c>
      <c r="X1037" s="44"/>
    </row>
    <row r="1038" spans="1:24" ht="15" hidden="1" customHeight="1" x14ac:dyDescent="0.25">
      <c r="A1038" s="42" t="e">
        <v>#VALUE!</v>
      </c>
      <c r="B1038" s="47" t="s">
        <v>94</v>
      </c>
      <c r="C1038" s="47" t="s">
        <v>95</v>
      </c>
      <c r="D1038" s="142"/>
      <c r="E1038" s="44">
        <f t="shared" si="299"/>
        <v>0</v>
      </c>
      <c r="F1038" s="44">
        <f>SUMIFS(ProductionLines!$H:$H,ProductionLines!$C:$C,'Daily Pork Products Stocks'!$B1038,ProductionLines!$K:$K,'Daily Pork Products Stocks'!$A1038,ProductionLines!$E:$E,"&lt;&gt;Intake")</f>
        <v>0</v>
      </c>
      <c r="G1038" s="57"/>
      <c r="H1038" s="44">
        <f>SUMIFS(ProductionLines!$H:$H,ProductionLines!$C:$C,'Daily Pork Products Stocks'!$B1038,ProductionLines!$K:$K,'Daily Pork Products Stocks'!$A1038,ProductionLines!$E:$E,"Intake")</f>
        <v>0</v>
      </c>
      <c r="I1038" s="148"/>
      <c r="J1038" s="148"/>
      <c r="K1038" s="148"/>
      <c r="L1038" s="152"/>
      <c r="M1038" s="44">
        <f>SUMIFS(TransfersEntries!$F:$F,TransfersEntries!$B:$B,$B1038,TransfersEntries!$L:$L,"&gt;="&amp;'Daily Pork Products Stocks'!A1038+0.25,TransfersEntries!$L:$L,"&lt;="&amp;'Daily Pork Products Stocks'!A1038+1.25,TransfersEntries!$D:$D,"2055")</f>
        <v>0</v>
      </c>
      <c r="N1038" s="44">
        <f>SUMIFS(TransfersEntries!$F:$F,TransfersEntries!$B:$B,INDEX(ItemTable!$A:$A,MATCH('Daily Pork Products Stocks'!B1038,ItemTable!$B:$B,0)),TransfersEntries!$L:$L,"&gt;="&amp;'Daily Pork Products Stocks'!A1038+0.25,TransfersEntries!$L:$L,"&lt;="&amp;'Daily Pork Products Stocks'!A1038+1.25,TransfersEntries!$D:$D,"3535")</f>
        <v>0</v>
      </c>
      <c r="O1038" s="44">
        <f>SUMIFS(TransfersEntries!$F:$F,TransfersEntries!$B:$B,INDEX(ItemTable!$A:$A,MATCH('Daily Pork Products Stocks'!B1038,ItemTable!$B:$B,0)),TransfersEntries!$L:$L,"&gt;="&amp;'Daily Pork Products Stocks'!A1038+0.25,TransfersEntries!$L:$L,"&lt;="&amp;'Daily Pork Products Stocks'!A1038+1.25,TransfersEntries!$D:$D,"3600")</f>
        <v>0</v>
      </c>
      <c r="P1038" s="44">
        <f t="shared" si="300"/>
        <v>0</v>
      </c>
      <c r="Q1038" s="44">
        <f t="shared" si="301"/>
        <v>0</v>
      </c>
      <c r="R1038" s="148"/>
      <c r="S1038" s="148"/>
      <c r="T1038" s="44">
        <f t="shared" si="302"/>
        <v>0</v>
      </c>
      <c r="U1038" s="44">
        <f t="shared" si="303"/>
        <v>0</v>
      </c>
      <c r="V1038" s="44">
        <f t="shared" si="304"/>
        <v>0</v>
      </c>
      <c r="W1038" s="51" t="str">
        <f t="shared" si="305"/>
        <v>Inactive</v>
      </c>
      <c r="X1038" s="44"/>
    </row>
    <row r="1039" spans="1:24" ht="15" hidden="1" customHeight="1" x14ac:dyDescent="0.25">
      <c r="A1039" s="42" t="e">
        <v>#VALUE!</v>
      </c>
      <c r="B1039" s="45" t="s">
        <v>96</v>
      </c>
      <c r="C1039" s="45" t="s">
        <v>97</v>
      </c>
      <c r="D1039" s="142"/>
      <c r="E1039" s="44">
        <f t="shared" si="299"/>
        <v>0</v>
      </c>
      <c r="F1039" s="44">
        <f>SUMIFS(ProductionLines!$H:$H,ProductionLines!$C:$C,'Daily Pork Products Stocks'!$B1039,ProductionLines!$K:$K,'Daily Pork Products Stocks'!$A1039,ProductionLines!$E:$E,"&lt;&gt;Intake")</f>
        <v>0</v>
      </c>
      <c r="G1039" s="57"/>
      <c r="H1039" s="44">
        <f>SUMIFS(ProductionLines!$H:$H,ProductionLines!$C:$C,'Daily Pork Products Stocks'!$B1039,ProductionLines!$K:$K,'Daily Pork Products Stocks'!$A1039,ProductionLines!$E:$E,"Intake")</f>
        <v>0</v>
      </c>
      <c r="I1039" s="148"/>
      <c r="J1039" s="148"/>
      <c r="K1039" s="148"/>
      <c r="L1039" s="152"/>
      <c r="M1039" s="44">
        <f>SUMIFS(TransfersEntries!$F:$F,TransfersEntries!$B:$B,$B1039,TransfersEntries!$L:$L,"&gt;="&amp;'Daily Pork Products Stocks'!A1039+0.25,TransfersEntries!$L:$L,"&lt;="&amp;'Daily Pork Products Stocks'!A1039+1.25,TransfersEntries!$D:$D,"2055")</f>
        <v>0</v>
      </c>
      <c r="N1039" s="44">
        <f>SUMIFS(TransfersEntries!$F:$F,TransfersEntries!$B:$B,INDEX(ItemTable!$A:$A,MATCH('Daily Pork Products Stocks'!B1039,ItemTable!$B:$B,0)),TransfersEntries!$L:$L,"&gt;="&amp;'Daily Pork Products Stocks'!A1039+0.25,TransfersEntries!$L:$L,"&lt;="&amp;'Daily Pork Products Stocks'!A1039+1.25,TransfersEntries!$D:$D,"3535")</f>
        <v>0</v>
      </c>
      <c r="O1039" s="44">
        <f>SUMIFS(TransfersEntries!$F:$F,TransfersEntries!$B:$B,INDEX(ItemTable!$A:$A,MATCH('Daily Pork Products Stocks'!B1039,ItemTable!$B:$B,0)),TransfersEntries!$L:$L,"&gt;="&amp;'Daily Pork Products Stocks'!A1039+0.25,TransfersEntries!$L:$L,"&lt;="&amp;'Daily Pork Products Stocks'!A1039+1.25,TransfersEntries!$D:$D,"3600")</f>
        <v>0</v>
      </c>
      <c r="P1039" s="44">
        <f t="shared" si="300"/>
        <v>0</v>
      </c>
      <c r="Q1039" s="44">
        <f t="shared" si="301"/>
        <v>0</v>
      </c>
      <c r="R1039" s="148"/>
      <c r="S1039" s="148"/>
      <c r="T1039" s="44">
        <f t="shared" si="302"/>
        <v>0</v>
      </c>
      <c r="U1039" s="44">
        <f t="shared" si="303"/>
        <v>0</v>
      </c>
      <c r="V1039" s="44">
        <f t="shared" si="304"/>
        <v>0</v>
      </c>
      <c r="W1039" s="51" t="str">
        <f t="shared" si="305"/>
        <v>Inactive</v>
      </c>
      <c r="X1039" s="44"/>
    </row>
    <row r="1040" spans="1:24" ht="15" hidden="1" customHeight="1" x14ac:dyDescent="0.25">
      <c r="A1040" s="42" t="e">
        <v>#VALUE!</v>
      </c>
      <c r="B1040" s="45" t="s">
        <v>98</v>
      </c>
      <c r="C1040" s="45" t="s">
        <v>99</v>
      </c>
      <c r="D1040" s="142"/>
      <c r="E1040" s="44">
        <f t="shared" si="299"/>
        <v>0</v>
      </c>
      <c r="F1040" s="44">
        <f>SUMIFS(ProductionLines!$H:$H,ProductionLines!$C:$C,'Daily Pork Products Stocks'!$B1040,ProductionLines!$K:$K,'Daily Pork Products Stocks'!$A1040,ProductionLines!$E:$E,"&lt;&gt;Intake")</f>
        <v>0</v>
      </c>
      <c r="G1040" s="57"/>
      <c r="H1040" s="44">
        <f>SUMIFS(ProductionLines!$H:$H,ProductionLines!$C:$C,'Daily Pork Products Stocks'!$B1040,ProductionLines!$K:$K,'Daily Pork Products Stocks'!$A1040,ProductionLines!$E:$E,"Intake")</f>
        <v>0</v>
      </c>
      <c r="I1040" s="148"/>
      <c r="J1040" s="148"/>
      <c r="K1040" s="148"/>
      <c r="L1040" s="152"/>
      <c r="M1040" s="44">
        <f>SUMIFS(TransfersEntries!$F:$F,TransfersEntries!$B:$B,$B1040,TransfersEntries!$L:$L,"&gt;="&amp;'Daily Pork Products Stocks'!A1040+0.25,TransfersEntries!$L:$L,"&lt;="&amp;'Daily Pork Products Stocks'!A1040+1.25,TransfersEntries!$D:$D,"2055")</f>
        <v>0</v>
      </c>
      <c r="N1040" s="44">
        <f>SUMIFS(TransfersEntries!$F:$F,TransfersEntries!$B:$B,INDEX(ItemTable!$A:$A,MATCH('Daily Pork Products Stocks'!B1040,ItemTable!$B:$B,0)),TransfersEntries!$L:$L,"&gt;="&amp;'Daily Pork Products Stocks'!A1040+0.25,TransfersEntries!$L:$L,"&lt;="&amp;'Daily Pork Products Stocks'!A1040+1.25,TransfersEntries!$D:$D,"3535")</f>
        <v>0</v>
      </c>
      <c r="O1040" s="44">
        <f>SUMIFS(TransfersEntries!$F:$F,TransfersEntries!$B:$B,INDEX(ItemTable!$A:$A,MATCH('Daily Pork Products Stocks'!B1040,ItemTable!$B:$B,0)),TransfersEntries!$L:$L,"&gt;="&amp;'Daily Pork Products Stocks'!A1040+0.25,TransfersEntries!$L:$L,"&lt;="&amp;'Daily Pork Products Stocks'!A1040+1.25,TransfersEntries!$D:$D,"3600")</f>
        <v>0</v>
      </c>
      <c r="P1040" s="44">
        <f t="shared" si="300"/>
        <v>0</v>
      </c>
      <c r="Q1040" s="44">
        <f t="shared" si="301"/>
        <v>0</v>
      </c>
      <c r="R1040" s="148"/>
      <c r="S1040" s="148"/>
      <c r="T1040" s="44">
        <f t="shared" si="302"/>
        <v>0</v>
      </c>
      <c r="U1040" s="44">
        <f t="shared" si="303"/>
        <v>0</v>
      </c>
      <c r="V1040" s="44">
        <f t="shared" si="304"/>
        <v>0</v>
      </c>
      <c r="W1040" s="51" t="str">
        <f t="shared" si="305"/>
        <v>Inactive</v>
      </c>
      <c r="X1040" s="44"/>
    </row>
    <row r="1041" spans="1:24" ht="15" hidden="1" customHeight="1" x14ac:dyDescent="0.25">
      <c r="A1041" s="42" t="e">
        <v>#VALUE!</v>
      </c>
      <c r="B1041" s="45" t="s">
        <v>47</v>
      </c>
      <c r="C1041" s="45" t="s">
        <v>48</v>
      </c>
      <c r="D1041" s="142"/>
      <c r="E1041" s="44">
        <f t="shared" si="299"/>
        <v>0</v>
      </c>
      <c r="F1041" s="44">
        <f>SUMIFS(ProductionLines!$H:$H,ProductionLines!$C:$C,'Daily Pork Products Stocks'!$B1041,ProductionLines!$K:$K,'Daily Pork Products Stocks'!$A1041,ProductionLines!$E:$E,"&lt;&gt;Intake")</f>
        <v>0</v>
      </c>
      <c r="G1041" s="57"/>
      <c r="H1041" s="44">
        <f>SUMIFS(ProductionLines!$H:$H,ProductionLines!$C:$C,'Daily Pork Products Stocks'!$B1041,ProductionLines!$K:$K,'Daily Pork Products Stocks'!$A1041,ProductionLines!$E:$E,"Intake")</f>
        <v>0</v>
      </c>
      <c r="I1041" s="148"/>
      <c r="J1041" s="148"/>
      <c r="K1041" s="148"/>
      <c r="L1041" s="152"/>
      <c r="M1041" s="44">
        <f>SUMIFS(TransfersEntries!$F:$F,TransfersEntries!$B:$B,$B1041,TransfersEntries!$L:$L,"&gt;="&amp;'Daily Pork Products Stocks'!A1041+0.25,TransfersEntries!$L:$L,"&lt;="&amp;'Daily Pork Products Stocks'!A1041+1.25,TransfersEntries!$D:$D,"2055")</f>
        <v>0</v>
      </c>
      <c r="N1041" s="44">
        <f>SUMIFS(TransfersEntries!$F:$F,TransfersEntries!$B:$B,INDEX(ItemTable!$A:$A,MATCH('Daily Pork Products Stocks'!B1041,ItemTable!$B:$B,0)),TransfersEntries!$L:$L,"&gt;="&amp;'Daily Pork Products Stocks'!A1041+0.25,TransfersEntries!$L:$L,"&lt;="&amp;'Daily Pork Products Stocks'!A1041+1.25,TransfersEntries!$D:$D,"3535")</f>
        <v>0</v>
      </c>
      <c r="O1041" s="44">
        <f>SUMIFS(TransfersEntries!$F:$F,TransfersEntries!$B:$B,INDEX(ItemTable!$A:$A,MATCH('Daily Pork Products Stocks'!B1041,ItemTable!$B:$B,0)),TransfersEntries!$L:$L,"&gt;="&amp;'Daily Pork Products Stocks'!A1041+0.25,TransfersEntries!$L:$L,"&lt;="&amp;'Daily Pork Products Stocks'!A1041+1.25,TransfersEntries!$D:$D,"3600")</f>
        <v>0</v>
      </c>
      <c r="P1041" s="44">
        <f t="shared" si="300"/>
        <v>0</v>
      </c>
      <c r="Q1041" s="44">
        <f t="shared" si="301"/>
        <v>0</v>
      </c>
      <c r="R1041" s="148"/>
      <c r="S1041" s="148"/>
      <c r="T1041" s="44">
        <f t="shared" si="302"/>
        <v>0</v>
      </c>
      <c r="U1041" s="44">
        <f t="shared" si="303"/>
        <v>0</v>
      </c>
      <c r="V1041" s="44">
        <f t="shared" si="304"/>
        <v>0</v>
      </c>
      <c r="W1041" s="51" t="str">
        <f t="shared" si="305"/>
        <v>Inactive</v>
      </c>
      <c r="X1041" s="44"/>
    </row>
    <row r="1042" spans="1:24" ht="15" hidden="1" customHeight="1" x14ac:dyDescent="0.25">
      <c r="A1042" s="42" t="e">
        <v>#VALUE!</v>
      </c>
      <c r="B1042" s="45" t="s">
        <v>103</v>
      </c>
      <c r="C1042" s="45" t="s">
        <v>104</v>
      </c>
      <c r="D1042" s="142"/>
      <c r="E1042" s="44">
        <f t="shared" si="299"/>
        <v>0</v>
      </c>
      <c r="F1042" s="44">
        <f>SUMIFS(ProductionLines!$H:$H,ProductionLines!$C:$C,'Daily Pork Products Stocks'!$B1042,ProductionLines!$K:$K,'Daily Pork Products Stocks'!$A1042,ProductionLines!$E:$E,"&lt;&gt;Intake")</f>
        <v>0</v>
      </c>
      <c r="G1042" s="57"/>
      <c r="H1042" s="44">
        <f>SUMIFS(ProductionLines!$H:$H,ProductionLines!$C:$C,'Daily Pork Products Stocks'!$B1042,ProductionLines!$K:$K,'Daily Pork Products Stocks'!$A1042,ProductionLines!$E:$E,"Intake")</f>
        <v>0</v>
      </c>
      <c r="I1042" s="148"/>
      <c r="J1042" s="148"/>
      <c r="K1042" s="148"/>
      <c r="L1042" s="152"/>
      <c r="M1042" s="44">
        <f>SUMIFS(TransfersEntries!$F:$F,TransfersEntries!$B:$B,$B1042,TransfersEntries!$L:$L,"&gt;="&amp;'Daily Pork Products Stocks'!A1042+0.25,TransfersEntries!$L:$L,"&lt;="&amp;'Daily Pork Products Stocks'!A1042+1.25,TransfersEntries!$D:$D,"2055")</f>
        <v>0</v>
      </c>
      <c r="N1042" s="44">
        <f>SUMIFS(TransfersEntries!$F:$F,TransfersEntries!$B:$B,INDEX(ItemTable!$A:$A,MATCH('Daily Pork Products Stocks'!B1042,ItemTable!$B:$B,0)),TransfersEntries!$L:$L,"&gt;="&amp;'Daily Pork Products Stocks'!A1042+0.25,TransfersEntries!$L:$L,"&lt;="&amp;'Daily Pork Products Stocks'!A1042+1.25,TransfersEntries!$D:$D,"3535")</f>
        <v>0</v>
      </c>
      <c r="O1042" s="44">
        <f>SUMIFS(TransfersEntries!$F:$F,TransfersEntries!$B:$B,INDEX(ItemTable!$A:$A,MATCH('Daily Pork Products Stocks'!B1042,ItemTable!$B:$B,0)),TransfersEntries!$L:$L,"&gt;="&amp;'Daily Pork Products Stocks'!A1042+0.25,TransfersEntries!$L:$L,"&lt;="&amp;'Daily Pork Products Stocks'!A1042+1.25,TransfersEntries!$D:$D,"3600")</f>
        <v>0</v>
      </c>
      <c r="P1042" s="44">
        <f t="shared" si="300"/>
        <v>0</v>
      </c>
      <c r="Q1042" s="44">
        <f t="shared" si="301"/>
        <v>0</v>
      </c>
      <c r="R1042" s="148"/>
      <c r="S1042" s="148"/>
      <c r="T1042" s="44">
        <f t="shared" si="302"/>
        <v>0</v>
      </c>
      <c r="U1042" s="44">
        <f t="shared" si="303"/>
        <v>0</v>
      </c>
      <c r="V1042" s="44">
        <f t="shared" si="304"/>
        <v>0</v>
      </c>
      <c r="W1042" s="51" t="str">
        <f t="shared" si="305"/>
        <v>Inactive</v>
      </c>
      <c r="X1042" s="44"/>
    </row>
    <row r="1043" spans="1:24" ht="15" hidden="1" customHeight="1" x14ac:dyDescent="0.25">
      <c r="A1043" s="42" t="e">
        <v>#VALUE!</v>
      </c>
      <c r="B1043" s="45" t="s">
        <v>105</v>
      </c>
      <c r="C1043" s="45" t="s">
        <v>106</v>
      </c>
      <c r="D1043" s="142"/>
      <c r="E1043" s="44">
        <f t="shared" si="299"/>
        <v>0</v>
      </c>
      <c r="F1043" s="44">
        <f>SUMIFS(ProductionLines!$H:$H,ProductionLines!$C:$C,'Daily Pork Products Stocks'!$B1043,ProductionLines!$K:$K,'Daily Pork Products Stocks'!$A1043,ProductionLines!$E:$E,"&lt;&gt;Intake")</f>
        <v>0</v>
      </c>
      <c r="G1043" s="57"/>
      <c r="H1043" s="44">
        <f>SUMIFS(ProductionLines!$H:$H,ProductionLines!$C:$C,'Daily Pork Products Stocks'!$B1043,ProductionLines!$K:$K,'Daily Pork Products Stocks'!$A1043,ProductionLines!$E:$E,"Intake")</f>
        <v>0</v>
      </c>
      <c r="I1043" s="148"/>
      <c r="J1043" s="148"/>
      <c r="K1043" s="148"/>
      <c r="L1043" s="152"/>
      <c r="M1043" s="44">
        <f>SUMIFS(TransfersEntries!$F:$F,TransfersEntries!$B:$B,$B1043,TransfersEntries!$L:$L,"&gt;="&amp;'Daily Pork Products Stocks'!A1043+0.25,TransfersEntries!$L:$L,"&lt;="&amp;'Daily Pork Products Stocks'!A1043+1.25,TransfersEntries!$D:$D,"2055")</f>
        <v>0</v>
      </c>
      <c r="N1043" s="44">
        <f>SUMIFS(TransfersEntries!$F:$F,TransfersEntries!$B:$B,INDEX(ItemTable!$A:$A,MATCH('Daily Pork Products Stocks'!B1043,ItemTable!$B:$B,0)),TransfersEntries!$L:$L,"&gt;="&amp;'Daily Pork Products Stocks'!A1043+0.25,TransfersEntries!$L:$L,"&lt;="&amp;'Daily Pork Products Stocks'!A1043+1.25,TransfersEntries!$D:$D,"3535")</f>
        <v>0</v>
      </c>
      <c r="O1043" s="44">
        <f>SUMIFS(TransfersEntries!$F:$F,TransfersEntries!$B:$B,INDEX(ItemTable!$A:$A,MATCH('Daily Pork Products Stocks'!B1043,ItemTable!$B:$B,0)),TransfersEntries!$L:$L,"&gt;="&amp;'Daily Pork Products Stocks'!A1043+0.25,TransfersEntries!$L:$L,"&lt;="&amp;'Daily Pork Products Stocks'!A1043+1.25,TransfersEntries!$D:$D,"3600")</f>
        <v>0</v>
      </c>
      <c r="P1043" s="44">
        <f t="shared" si="300"/>
        <v>0</v>
      </c>
      <c r="Q1043" s="44">
        <f t="shared" si="301"/>
        <v>0</v>
      </c>
      <c r="R1043" s="148"/>
      <c r="S1043" s="148"/>
      <c r="T1043" s="44">
        <f t="shared" si="302"/>
        <v>0</v>
      </c>
      <c r="U1043" s="44">
        <f t="shared" si="303"/>
        <v>0</v>
      </c>
      <c r="V1043" s="44">
        <f t="shared" si="304"/>
        <v>0</v>
      </c>
      <c r="W1043" s="51" t="str">
        <f t="shared" si="305"/>
        <v>Inactive</v>
      </c>
      <c r="X1043" s="44"/>
    </row>
    <row r="1044" spans="1:24" ht="15" hidden="1" customHeight="1" x14ac:dyDescent="0.25">
      <c r="A1044" s="42" t="e">
        <v>#VALUE!</v>
      </c>
      <c r="B1044" s="45" t="s">
        <v>107</v>
      </c>
      <c r="C1044" s="45" t="s">
        <v>108</v>
      </c>
      <c r="D1044" s="142"/>
      <c r="E1044" s="44">
        <f t="shared" si="299"/>
        <v>0</v>
      </c>
      <c r="F1044" s="44">
        <f>SUMIFS(ProductionLines!$H:$H,ProductionLines!$C:$C,'Daily Pork Products Stocks'!$B1044,ProductionLines!$K:$K,'Daily Pork Products Stocks'!$A1044,ProductionLines!$E:$E,"&lt;&gt;Intake")</f>
        <v>0</v>
      </c>
      <c r="G1044" s="57"/>
      <c r="H1044" s="44">
        <f>SUMIFS(ProductionLines!$H:$H,ProductionLines!$C:$C,'Daily Pork Products Stocks'!$B1044,ProductionLines!$K:$K,'Daily Pork Products Stocks'!$A1044,ProductionLines!$E:$E,"Intake")</f>
        <v>0</v>
      </c>
      <c r="I1044" s="148"/>
      <c r="J1044" s="148"/>
      <c r="K1044" s="148"/>
      <c r="L1044" s="152"/>
      <c r="M1044" s="44">
        <f>SUMIFS(TransfersEntries!$F:$F,TransfersEntries!$B:$B,$B1044,TransfersEntries!$L:$L,"&gt;="&amp;'Daily Pork Products Stocks'!A1044+0.25,TransfersEntries!$L:$L,"&lt;="&amp;'Daily Pork Products Stocks'!A1044+1.25,TransfersEntries!$D:$D,"2055")</f>
        <v>0</v>
      </c>
      <c r="N1044" s="44">
        <f>SUMIFS(TransfersEntries!$F:$F,TransfersEntries!$B:$B,INDEX(ItemTable!$A:$A,MATCH('Daily Pork Products Stocks'!B1044,ItemTable!$B:$B,0)),TransfersEntries!$L:$L,"&gt;="&amp;'Daily Pork Products Stocks'!A1044+0.25,TransfersEntries!$L:$L,"&lt;="&amp;'Daily Pork Products Stocks'!A1044+1.25,TransfersEntries!$D:$D,"3535")</f>
        <v>0</v>
      </c>
      <c r="O1044" s="44">
        <f>SUMIFS(TransfersEntries!$F:$F,TransfersEntries!$B:$B,INDEX(ItemTable!$A:$A,MATCH('Daily Pork Products Stocks'!B1044,ItemTable!$B:$B,0)),TransfersEntries!$L:$L,"&gt;="&amp;'Daily Pork Products Stocks'!A1044+0.25,TransfersEntries!$L:$L,"&lt;="&amp;'Daily Pork Products Stocks'!A1044+1.25,TransfersEntries!$D:$D,"3600")</f>
        <v>0</v>
      </c>
      <c r="P1044" s="44">
        <f t="shared" si="300"/>
        <v>0</v>
      </c>
      <c r="Q1044" s="44">
        <f t="shared" si="301"/>
        <v>0</v>
      </c>
      <c r="R1044" s="148"/>
      <c r="S1044" s="148"/>
      <c r="T1044" s="44">
        <f t="shared" si="302"/>
        <v>0</v>
      </c>
      <c r="U1044" s="44">
        <f t="shared" si="303"/>
        <v>0</v>
      </c>
      <c r="V1044" s="44">
        <f t="shared" si="304"/>
        <v>0</v>
      </c>
      <c r="W1044" s="51" t="str">
        <f t="shared" si="305"/>
        <v>Inactive</v>
      </c>
      <c r="X1044" s="44"/>
    </row>
    <row r="1045" spans="1:24" ht="15" hidden="1" customHeight="1" x14ac:dyDescent="0.25">
      <c r="A1045" s="42" t="e">
        <v>#VALUE!</v>
      </c>
      <c r="B1045" s="45" t="s">
        <v>109</v>
      </c>
      <c r="C1045" s="45" t="s">
        <v>110</v>
      </c>
      <c r="D1045" s="142"/>
      <c r="E1045" s="44">
        <f t="shared" si="299"/>
        <v>0</v>
      </c>
      <c r="F1045" s="44">
        <f>SUMIFS(ProductionLines!$H:$H,ProductionLines!$C:$C,'Daily Pork Products Stocks'!$B1045,ProductionLines!$K:$K,'Daily Pork Products Stocks'!$A1045,ProductionLines!$E:$E,"&lt;&gt;Intake")</f>
        <v>0</v>
      </c>
      <c r="G1045" s="57"/>
      <c r="H1045" s="44">
        <f>SUMIFS(ProductionLines!$H:$H,ProductionLines!$C:$C,'Daily Pork Products Stocks'!$B1045,ProductionLines!$K:$K,'Daily Pork Products Stocks'!$A1045,ProductionLines!$E:$E,"Intake")</f>
        <v>0</v>
      </c>
      <c r="I1045" s="148"/>
      <c r="J1045" s="148"/>
      <c r="K1045" s="148"/>
      <c r="L1045" s="152"/>
      <c r="M1045" s="44">
        <f>SUMIFS(TransfersEntries!$F:$F,TransfersEntries!$B:$B,$B1045,TransfersEntries!$L:$L,"&gt;="&amp;'Daily Pork Products Stocks'!A1045+0.25,TransfersEntries!$L:$L,"&lt;="&amp;'Daily Pork Products Stocks'!A1045+1.25,TransfersEntries!$D:$D,"2055")</f>
        <v>0</v>
      </c>
      <c r="N1045" s="44">
        <f>SUMIFS(TransfersEntries!$F:$F,TransfersEntries!$B:$B,INDEX(ItemTable!$A:$A,MATCH('Daily Pork Products Stocks'!B1045,ItemTable!$B:$B,0)),TransfersEntries!$L:$L,"&gt;="&amp;'Daily Pork Products Stocks'!A1045+0.25,TransfersEntries!$L:$L,"&lt;="&amp;'Daily Pork Products Stocks'!A1045+1.25,TransfersEntries!$D:$D,"3535")</f>
        <v>0</v>
      </c>
      <c r="O1045" s="44">
        <f>SUMIFS(TransfersEntries!$F:$F,TransfersEntries!$B:$B,INDEX(ItemTable!$A:$A,MATCH('Daily Pork Products Stocks'!B1045,ItemTable!$B:$B,0)),TransfersEntries!$L:$L,"&gt;="&amp;'Daily Pork Products Stocks'!A1045+0.25,TransfersEntries!$L:$L,"&lt;="&amp;'Daily Pork Products Stocks'!A1045+1.25,TransfersEntries!$D:$D,"3600")</f>
        <v>0</v>
      </c>
      <c r="P1045" s="44">
        <f t="shared" si="300"/>
        <v>0</v>
      </c>
      <c r="Q1045" s="44">
        <f t="shared" si="301"/>
        <v>0</v>
      </c>
      <c r="R1045" s="148"/>
      <c r="S1045" s="148"/>
      <c r="T1045" s="44">
        <f t="shared" si="302"/>
        <v>0</v>
      </c>
      <c r="U1045" s="44">
        <f t="shared" si="303"/>
        <v>0</v>
      </c>
      <c r="V1045" s="44">
        <f t="shared" si="304"/>
        <v>0</v>
      </c>
      <c r="W1045" s="51" t="str">
        <f t="shared" si="305"/>
        <v>Inactive</v>
      </c>
      <c r="X1045" s="44"/>
    </row>
    <row r="1046" spans="1:24" ht="15" hidden="1" customHeight="1" x14ac:dyDescent="0.25">
      <c r="A1046" s="42" t="e">
        <v>#VALUE!</v>
      </c>
      <c r="B1046" s="45" t="s">
        <v>84</v>
      </c>
      <c r="C1046" s="45" t="s">
        <v>1152</v>
      </c>
      <c r="D1046" s="142"/>
      <c r="E1046" s="44">
        <f t="shared" si="299"/>
        <v>0</v>
      </c>
      <c r="F1046" s="44">
        <f>SUMIFS(ProductionLines!$H:$H,ProductionLines!$C:$C,'Daily Pork Products Stocks'!$B1046,ProductionLines!$K:$K,'Daily Pork Products Stocks'!$A1046,ProductionLines!$E:$E,"&lt;&gt;Intake")</f>
        <v>0</v>
      </c>
      <c r="G1046" s="57"/>
      <c r="H1046" s="44">
        <f>SUMIFS(ProductionLines!$H:$H,ProductionLines!$C:$C,'Daily Pork Products Stocks'!$B1046,ProductionLines!$K:$K,'Daily Pork Products Stocks'!$A1046,ProductionLines!$E:$E,"Intake")</f>
        <v>0</v>
      </c>
      <c r="I1046" s="148"/>
      <c r="J1046" s="148"/>
      <c r="K1046" s="148"/>
      <c r="L1046" s="152"/>
      <c r="M1046" s="44">
        <f>SUMIFS(TransfersEntries!$F:$F,TransfersEntries!$B:$B,$B1046,TransfersEntries!$L:$L,"&gt;="&amp;'Daily Pork Products Stocks'!A1046+0.25,TransfersEntries!$L:$L,"&lt;="&amp;'Daily Pork Products Stocks'!A1046+1.25,TransfersEntries!$D:$D,"2055")</f>
        <v>0</v>
      </c>
      <c r="N1046" s="44">
        <f>SUMIFS(TransfersEntries!$F:$F,TransfersEntries!$B:$B,INDEX(ItemTable!$A:$A,MATCH('Daily Pork Products Stocks'!B1046,ItemTable!$B:$B,0)),TransfersEntries!$L:$L,"&gt;="&amp;'Daily Pork Products Stocks'!A1046+0.25,TransfersEntries!$L:$L,"&lt;="&amp;'Daily Pork Products Stocks'!A1046+1.25,TransfersEntries!$D:$D,"3535")</f>
        <v>0</v>
      </c>
      <c r="O1046" s="44">
        <f>SUMIFS(TransfersEntries!$F:$F,TransfersEntries!$B:$B,INDEX(ItemTable!$A:$A,MATCH('Daily Pork Products Stocks'!B1046,ItemTable!$B:$B,0)),TransfersEntries!$L:$L,"&gt;="&amp;'Daily Pork Products Stocks'!A1046+0.25,TransfersEntries!$L:$L,"&lt;="&amp;'Daily Pork Products Stocks'!A1046+1.25,TransfersEntries!$D:$D,"3600")</f>
        <v>0</v>
      </c>
      <c r="P1046" s="44">
        <f t="shared" si="300"/>
        <v>0</v>
      </c>
      <c r="Q1046" s="44">
        <f t="shared" si="301"/>
        <v>0</v>
      </c>
      <c r="R1046" s="148"/>
      <c r="S1046" s="148"/>
      <c r="T1046" s="44">
        <f t="shared" si="302"/>
        <v>0</v>
      </c>
      <c r="U1046" s="44">
        <f t="shared" si="303"/>
        <v>0</v>
      </c>
      <c r="V1046" s="44">
        <f t="shared" si="304"/>
        <v>0</v>
      </c>
      <c r="W1046" s="51" t="str">
        <f t="shared" si="305"/>
        <v>Inactive</v>
      </c>
      <c r="X1046" s="44"/>
    </row>
    <row r="1047" spans="1:24" ht="15" hidden="1" customHeight="1" x14ac:dyDescent="0.25">
      <c r="A1047" s="42" t="e">
        <v>#VALUE!</v>
      </c>
      <c r="B1047" s="47" t="s">
        <v>85</v>
      </c>
      <c r="C1047" s="47" t="s">
        <v>1153</v>
      </c>
      <c r="D1047" s="142"/>
      <c r="E1047" s="44">
        <f t="shared" si="299"/>
        <v>0</v>
      </c>
      <c r="F1047" s="44">
        <f>SUMIFS(ProductionLines!$H:$H,ProductionLines!$C:$C,'Daily Pork Products Stocks'!$B1047,ProductionLines!$K:$K,'Daily Pork Products Stocks'!$A1047,ProductionLines!$E:$E,"&lt;&gt;Intake")</f>
        <v>0</v>
      </c>
      <c r="G1047" s="57"/>
      <c r="H1047" s="44">
        <f>SUMIFS(ProductionLines!$H:$H,ProductionLines!$C:$C,'Daily Pork Products Stocks'!$B1047,ProductionLines!$K:$K,'Daily Pork Products Stocks'!$A1047,ProductionLines!$E:$E,"Intake")</f>
        <v>0</v>
      </c>
      <c r="I1047" s="148"/>
      <c r="J1047" s="148"/>
      <c r="K1047" s="148"/>
      <c r="L1047" s="152"/>
      <c r="M1047" s="44">
        <f>SUMIFS(TransfersEntries!$F:$F,TransfersEntries!$B:$B,$B1047,TransfersEntries!$L:$L,"&gt;="&amp;'Daily Pork Products Stocks'!A1047+0.25,TransfersEntries!$L:$L,"&lt;="&amp;'Daily Pork Products Stocks'!A1047+1.25,TransfersEntries!$D:$D,"2055")</f>
        <v>0</v>
      </c>
      <c r="N1047" s="44">
        <f>SUMIFS(TransfersEntries!$F:$F,TransfersEntries!$B:$B,INDEX(ItemTable!$A:$A,MATCH('Daily Pork Products Stocks'!B1047,ItemTable!$B:$B,0)),TransfersEntries!$L:$L,"&gt;="&amp;'Daily Pork Products Stocks'!A1047+0.25,TransfersEntries!$L:$L,"&lt;="&amp;'Daily Pork Products Stocks'!A1047+1.25,TransfersEntries!$D:$D,"3535")</f>
        <v>0</v>
      </c>
      <c r="O1047" s="44">
        <f>SUMIFS(TransfersEntries!$F:$F,TransfersEntries!$B:$B,INDEX(ItemTable!$A:$A,MATCH('Daily Pork Products Stocks'!B1047,ItemTable!$B:$B,0)),TransfersEntries!$L:$L,"&gt;="&amp;'Daily Pork Products Stocks'!A1047+0.25,TransfersEntries!$L:$L,"&lt;="&amp;'Daily Pork Products Stocks'!A1047+1.25,TransfersEntries!$D:$D,"3600")</f>
        <v>0</v>
      </c>
      <c r="P1047" s="44">
        <f t="shared" si="300"/>
        <v>0</v>
      </c>
      <c r="Q1047" s="44">
        <f t="shared" si="301"/>
        <v>0</v>
      </c>
      <c r="R1047" s="148"/>
      <c r="S1047" s="148"/>
      <c r="T1047" s="44">
        <f t="shared" si="302"/>
        <v>0</v>
      </c>
      <c r="U1047" s="44">
        <f t="shared" si="303"/>
        <v>0</v>
      </c>
      <c r="V1047" s="44">
        <f t="shared" si="304"/>
        <v>0</v>
      </c>
      <c r="W1047" s="51" t="str">
        <f t="shared" si="305"/>
        <v>Inactive</v>
      </c>
      <c r="X1047" s="44"/>
    </row>
    <row r="1048" spans="1:24" ht="15" hidden="1" customHeight="1" x14ac:dyDescent="0.25">
      <c r="A1048" s="128" t="e">
        <v>#VALUE!</v>
      </c>
      <c r="B1048" s="129"/>
      <c r="C1048" s="130" t="s">
        <v>1169</v>
      </c>
      <c r="D1048" s="141">
        <v>1E-3</v>
      </c>
      <c r="E1048" s="134">
        <f t="shared" si="299"/>
        <v>1E-3</v>
      </c>
      <c r="F1048" s="134">
        <f>SUMIFS(ProductionLines!$H:$H,ProductionLines!$C:$C,'Daily Pork Products Stocks'!$B1048,ProductionLines!$K:$K,'Daily Pork Products Stocks'!$A1048,ProductionLines!$E:$E,"&lt;&gt;Intake")</f>
        <v>0</v>
      </c>
      <c r="G1048" s="135"/>
      <c r="H1048" s="134">
        <f>SUMIFS(ProductionLines!$H:$H,ProductionLines!$C:$C,'Daily Pork Products Stocks'!$B1048,ProductionLines!$K:$K,'Daily Pork Products Stocks'!$A1048,ProductionLines!$E:$E,"Intake")</f>
        <v>0</v>
      </c>
      <c r="I1048" s="149"/>
      <c r="J1048" s="149"/>
      <c r="K1048" s="149"/>
      <c r="L1048" s="153"/>
      <c r="M1048" s="134">
        <f>SUMIFS(TransfersEntries!$F:$F,TransfersEntries!$B:$B,$B1048,TransfersEntries!$L:$L,"&gt;="&amp;'Daily Pork Products Stocks'!A1048+0.25,TransfersEntries!$L:$L,"&lt;="&amp;'Daily Pork Products Stocks'!A1048+1.25,TransfersEntries!$D:$D,"2055")</f>
        <v>0</v>
      </c>
      <c r="N1048" s="134">
        <f>SUMIFS(TransfersEntries!$F:$F,TransfersEntries!$B:$B,INDEX(ItemTable!$A:$A,MATCH('Daily Pork Products Stocks'!B1048,ItemTable!$B:$B,0)),TransfersEntries!$L:$L,"&gt;="&amp;'Daily Pork Products Stocks'!A1048+0.25,TransfersEntries!$L:$L,"&lt;="&amp;'Daily Pork Products Stocks'!A1048+1.25,TransfersEntries!$D:$D,"3535")</f>
        <v>0</v>
      </c>
      <c r="O1048" s="134">
        <f>SUMIFS(TransfersEntries!$F:$F,TransfersEntries!$B:$B,INDEX(ItemTable!$A:$A,MATCH('Daily Pork Products Stocks'!B1048,ItemTable!$B:$B,0)),TransfersEntries!$L:$L,"&gt;="&amp;'Daily Pork Products Stocks'!A1048+0.25,TransfersEntries!$L:$L,"&lt;="&amp;'Daily Pork Products Stocks'!A1048+1.25,TransfersEntries!$D:$D,"3600")</f>
        <v>0</v>
      </c>
      <c r="P1048" s="134">
        <f t="shared" si="300"/>
        <v>1E-3</v>
      </c>
      <c r="Q1048" s="134">
        <f t="shared" si="301"/>
        <v>1E-3</v>
      </c>
      <c r="R1048" s="149"/>
      <c r="S1048" s="149"/>
      <c r="T1048" s="134">
        <f>R1048+S1048+D1048</f>
        <v>1E-3</v>
      </c>
      <c r="U1048" s="134">
        <f t="shared" si="303"/>
        <v>0</v>
      </c>
      <c r="V1048" s="134">
        <f t="shared" si="304"/>
        <v>0</v>
      </c>
      <c r="W1048" s="51" t="str">
        <f t="shared" si="305"/>
        <v>Active</v>
      </c>
      <c r="X1048" s="134"/>
    </row>
    <row r="1049" spans="1:24" ht="15" hidden="1" customHeight="1" x14ac:dyDescent="0.25">
      <c r="A1049" s="42" t="e">
        <v>#VALUE!</v>
      </c>
      <c r="B1049" s="47" t="s">
        <v>57</v>
      </c>
      <c r="C1049" s="47" t="s">
        <v>58</v>
      </c>
      <c r="D1049" s="142"/>
      <c r="E1049" s="44">
        <f t="shared" si="299"/>
        <v>0</v>
      </c>
      <c r="F1049" s="44">
        <f>SUMIFS(ProductionLines!$H:$H,ProductionLines!$C:$C,'Daily Pork Products Stocks'!$B1049,ProductionLines!$K:$K,'Daily Pork Products Stocks'!$A1049,ProductionLines!$E:$E,"&lt;&gt;Intake")</f>
        <v>0</v>
      </c>
      <c r="G1049" s="57"/>
      <c r="H1049" s="44">
        <f>SUMIFS(ProductionLines!$H:$H,ProductionLines!$C:$C,'Daily Pork Products Stocks'!$B1049,ProductionLines!$K:$K,'Daily Pork Products Stocks'!$A1049,ProductionLines!$E:$E,"Intake")</f>
        <v>0</v>
      </c>
      <c r="I1049" s="148"/>
      <c r="J1049" s="148"/>
      <c r="K1049" s="148"/>
      <c r="L1049" s="152"/>
      <c r="M1049" s="44">
        <f>SUMIFS(TransfersEntries!$F:$F,TransfersEntries!$B:$B,$B1049,TransfersEntries!$L:$L,"&gt;="&amp;'Daily Pork Products Stocks'!A1049+0.25,TransfersEntries!$L:$L,"&lt;="&amp;'Daily Pork Products Stocks'!A1049+1.25,TransfersEntries!$D:$D,"2055")</f>
        <v>0</v>
      </c>
      <c r="N1049" s="44">
        <f>SUMIFS(TransfersEntries!$F:$F,TransfersEntries!$B:$B,INDEX(ItemTable!$A:$A,MATCH('Daily Pork Products Stocks'!B1049,ItemTable!$B:$B,0)),TransfersEntries!$L:$L,"&gt;="&amp;'Daily Pork Products Stocks'!A1049+0.25,TransfersEntries!$L:$L,"&lt;="&amp;'Daily Pork Products Stocks'!A1049+1.25,TransfersEntries!$D:$D,"3535")</f>
        <v>0</v>
      </c>
      <c r="O1049" s="44">
        <f>SUMIFS(TransfersEntries!$F:$F,TransfersEntries!$B:$B,INDEX(ItemTable!$A:$A,MATCH('Daily Pork Products Stocks'!B1049,ItemTable!$B:$B,0)),TransfersEntries!$L:$L,"&gt;="&amp;'Daily Pork Products Stocks'!A1049+0.25,TransfersEntries!$L:$L,"&lt;="&amp;'Daily Pork Products Stocks'!A1049+1.25,TransfersEntries!$D:$D,"3600")</f>
        <v>0</v>
      </c>
      <c r="P1049" s="44">
        <f t="shared" si="300"/>
        <v>0</v>
      </c>
      <c r="Q1049" s="44">
        <f t="shared" si="301"/>
        <v>0</v>
      </c>
      <c r="R1049" s="148"/>
      <c r="S1049" s="148"/>
      <c r="T1049" s="44">
        <f t="shared" ref="T1049:T1060" si="306">R1049+S1049</f>
        <v>0</v>
      </c>
      <c r="U1049" s="44">
        <f t="shared" si="303"/>
        <v>0</v>
      </c>
      <c r="V1049" s="44">
        <f t="shared" si="304"/>
        <v>0</v>
      </c>
      <c r="W1049" s="51" t="str">
        <f t="shared" si="305"/>
        <v>Inactive</v>
      </c>
      <c r="X1049" s="44"/>
    </row>
    <row r="1050" spans="1:24" ht="15" hidden="1" customHeight="1" x14ac:dyDescent="0.25">
      <c r="A1050" s="42" t="e">
        <v>#VALUE!</v>
      </c>
      <c r="B1050" s="47" t="s">
        <v>51</v>
      </c>
      <c r="C1050" s="47" t="s">
        <v>52</v>
      </c>
      <c r="D1050" s="142"/>
      <c r="E1050" s="44">
        <f t="shared" si="299"/>
        <v>0</v>
      </c>
      <c r="F1050" s="44">
        <f>SUMIFS(ProductionLines!$H:$H,ProductionLines!$C:$C,'Daily Pork Products Stocks'!$B1050,ProductionLines!$K:$K,'Daily Pork Products Stocks'!$A1050,ProductionLines!$E:$E,"&lt;&gt;Intake")</f>
        <v>0</v>
      </c>
      <c r="G1050" s="57"/>
      <c r="H1050" s="44">
        <f>SUMIFS(ProductionLines!$H:$H,ProductionLines!$C:$C,'Daily Pork Products Stocks'!$B1050,ProductionLines!$K:$K,'Daily Pork Products Stocks'!$A1050,ProductionLines!$E:$E,"Intake")</f>
        <v>0</v>
      </c>
      <c r="I1050" s="148"/>
      <c r="J1050" s="148"/>
      <c r="K1050" s="148"/>
      <c r="L1050" s="152"/>
      <c r="M1050" s="44">
        <f>SUMIFS(TransfersEntries!$F:$F,TransfersEntries!$B:$B,$B1050,TransfersEntries!$L:$L,"&gt;="&amp;'Daily Pork Products Stocks'!A1050+0.25,TransfersEntries!$L:$L,"&lt;="&amp;'Daily Pork Products Stocks'!A1050+1.25,TransfersEntries!$D:$D,"2055")</f>
        <v>0</v>
      </c>
      <c r="N1050" s="44">
        <f>SUMIFS(TransfersEntries!$F:$F,TransfersEntries!$B:$B,INDEX(ItemTable!$A:$A,MATCH('Daily Pork Products Stocks'!B1050,ItemTable!$B:$B,0)),TransfersEntries!$L:$L,"&gt;="&amp;'Daily Pork Products Stocks'!A1050+0.25,TransfersEntries!$L:$L,"&lt;="&amp;'Daily Pork Products Stocks'!A1050+1.25,TransfersEntries!$D:$D,"3535")</f>
        <v>0</v>
      </c>
      <c r="O1050" s="44">
        <f>SUMIFS(TransfersEntries!$F:$F,TransfersEntries!$B:$B,INDEX(ItemTable!$A:$A,MATCH('Daily Pork Products Stocks'!B1050,ItemTable!$B:$B,0)),TransfersEntries!$L:$L,"&gt;="&amp;'Daily Pork Products Stocks'!A1050+0.25,TransfersEntries!$L:$L,"&lt;="&amp;'Daily Pork Products Stocks'!A1050+1.25,TransfersEntries!$D:$D,"3600")</f>
        <v>0</v>
      </c>
      <c r="P1050" s="44">
        <f t="shared" si="300"/>
        <v>0</v>
      </c>
      <c r="Q1050" s="44">
        <f t="shared" si="301"/>
        <v>0</v>
      </c>
      <c r="R1050" s="148"/>
      <c r="S1050" s="148"/>
      <c r="T1050" s="44">
        <f t="shared" si="306"/>
        <v>0</v>
      </c>
      <c r="U1050" s="44">
        <f t="shared" si="303"/>
        <v>0</v>
      </c>
      <c r="V1050" s="44">
        <f t="shared" si="304"/>
        <v>0</v>
      </c>
      <c r="W1050" s="51" t="str">
        <f t="shared" si="305"/>
        <v>Inactive</v>
      </c>
      <c r="X1050" s="44"/>
    </row>
    <row r="1051" spans="1:24" ht="15" hidden="1" customHeight="1" x14ac:dyDescent="0.25">
      <c r="A1051" s="42" t="e">
        <v>#VALUE!</v>
      </c>
      <c r="B1051" s="47" t="s">
        <v>63</v>
      </c>
      <c r="C1051" s="47" t="s">
        <v>64</v>
      </c>
      <c r="D1051" s="142"/>
      <c r="E1051" s="44">
        <f t="shared" si="299"/>
        <v>0</v>
      </c>
      <c r="F1051" s="44">
        <f>SUMIFS(ProductionLines!$H:$H,ProductionLines!$C:$C,'Daily Pork Products Stocks'!$B1051,ProductionLines!$K:$K,'Daily Pork Products Stocks'!$A1051,ProductionLines!$E:$E,"&lt;&gt;Intake")</f>
        <v>0</v>
      </c>
      <c r="G1051" s="57"/>
      <c r="H1051" s="44">
        <f>SUMIFS(ProductionLines!$H:$H,ProductionLines!$C:$C,'Daily Pork Products Stocks'!$B1051,ProductionLines!$K:$K,'Daily Pork Products Stocks'!$A1051,ProductionLines!$E:$E,"Intake")</f>
        <v>0</v>
      </c>
      <c r="I1051" s="148"/>
      <c r="J1051" s="148"/>
      <c r="K1051" s="148"/>
      <c r="L1051" s="152"/>
      <c r="M1051" s="44">
        <f>SUMIFS(TransfersEntries!$F:$F,TransfersEntries!$B:$B,$B1051,TransfersEntries!$L:$L,"&gt;="&amp;'Daily Pork Products Stocks'!A1051+0.25,TransfersEntries!$L:$L,"&lt;="&amp;'Daily Pork Products Stocks'!A1051+1.25,TransfersEntries!$D:$D,"2055")</f>
        <v>0</v>
      </c>
      <c r="N1051" s="44">
        <f>SUMIFS(TransfersEntries!$F:$F,TransfersEntries!$B:$B,INDEX(ItemTable!$A:$A,MATCH('Daily Pork Products Stocks'!B1051,ItemTable!$B:$B,0)),TransfersEntries!$L:$L,"&gt;="&amp;'Daily Pork Products Stocks'!A1051+0.25,TransfersEntries!$L:$L,"&lt;="&amp;'Daily Pork Products Stocks'!A1051+1.25,TransfersEntries!$D:$D,"3535")</f>
        <v>0</v>
      </c>
      <c r="O1051" s="44">
        <f>SUMIFS(TransfersEntries!$F:$F,TransfersEntries!$B:$B,INDEX(ItemTable!$A:$A,MATCH('Daily Pork Products Stocks'!B1051,ItemTable!$B:$B,0)),TransfersEntries!$L:$L,"&gt;="&amp;'Daily Pork Products Stocks'!A1051+0.25,TransfersEntries!$L:$L,"&lt;="&amp;'Daily Pork Products Stocks'!A1051+1.25,TransfersEntries!$D:$D,"3600")</f>
        <v>0</v>
      </c>
      <c r="P1051" s="44">
        <f t="shared" si="300"/>
        <v>0</v>
      </c>
      <c r="Q1051" s="44">
        <f t="shared" si="301"/>
        <v>0</v>
      </c>
      <c r="R1051" s="148"/>
      <c r="S1051" s="148"/>
      <c r="T1051" s="44">
        <f t="shared" si="306"/>
        <v>0</v>
      </c>
      <c r="U1051" s="44">
        <f t="shared" si="303"/>
        <v>0</v>
      </c>
      <c r="V1051" s="44">
        <f t="shared" si="304"/>
        <v>0</v>
      </c>
      <c r="W1051" s="51" t="str">
        <f t="shared" si="305"/>
        <v>Inactive</v>
      </c>
      <c r="X1051" s="44"/>
    </row>
    <row r="1052" spans="1:24" ht="15" hidden="1" customHeight="1" x14ac:dyDescent="0.25">
      <c r="A1052" s="42" t="e">
        <v>#VALUE!</v>
      </c>
      <c r="B1052" s="47" t="s">
        <v>49</v>
      </c>
      <c r="C1052" s="47" t="s">
        <v>50</v>
      </c>
      <c r="D1052" s="142"/>
      <c r="E1052" s="44">
        <f t="shared" si="299"/>
        <v>0</v>
      </c>
      <c r="F1052" s="44">
        <f>SUMIFS(ProductionLines!$H:$H,ProductionLines!$C:$C,'Daily Pork Products Stocks'!$B1052,ProductionLines!$K:$K,'Daily Pork Products Stocks'!$A1052,ProductionLines!$E:$E,"&lt;&gt;Intake")</f>
        <v>0</v>
      </c>
      <c r="G1052" s="57"/>
      <c r="H1052" s="44">
        <f>SUMIFS(ProductionLines!$H:$H,ProductionLines!$C:$C,'Daily Pork Products Stocks'!$B1052,ProductionLines!$K:$K,'Daily Pork Products Stocks'!$A1052,ProductionLines!$E:$E,"Intake")</f>
        <v>0</v>
      </c>
      <c r="I1052" s="148"/>
      <c r="J1052" s="148"/>
      <c r="K1052" s="148"/>
      <c r="L1052" s="152"/>
      <c r="M1052" s="44">
        <f>SUMIFS(TransfersEntries!$F:$F,TransfersEntries!$B:$B,$B1052,TransfersEntries!$L:$L,"&gt;="&amp;'Daily Pork Products Stocks'!A1052+0.25,TransfersEntries!$L:$L,"&lt;="&amp;'Daily Pork Products Stocks'!A1052+1.25,TransfersEntries!$D:$D,"2055")</f>
        <v>0</v>
      </c>
      <c r="N1052" s="44">
        <f>SUMIFS(TransfersEntries!$F:$F,TransfersEntries!$B:$B,INDEX(ItemTable!$A:$A,MATCH('Daily Pork Products Stocks'!B1052,ItemTable!$B:$B,0)),TransfersEntries!$L:$L,"&gt;="&amp;'Daily Pork Products Stocks'!A1052+0.25,TransfersEntries!$L:$L,"&lt;="&amp;'Daily Pork Products Stocks'!A1052+1.25,TransfersEntries!$D:$D,"3535")</f>
        <v>0</v>
      </c>
      <c r="O1052" s="44">
        <f>SUMIFS(TransfersEntries!$F:$F,TransfersEntries!$B:$B,INDEX(ItemTable!$A:$A,MATCH('Daily Pork Products Stocks'!B1052,ItemTable!$B:$B,0)),TransfersEntries!$L:$L,"&gt;="&amp;'Daily Pork Products Stocks'!A1052+0.25,TransfersEntries!$L:$L,"&lt;="&amp;'Daily Pork Products Stocks'!A1052+1.25,TransfersEntries!$D:$D,"3600")</f>
        <v>0</v>
      </c>
      <c r="P1052" s="44">
        <f t="shared" si="300"/>
        <v>0</v>
      </c>
      <c r="Q1052" s="44">
        <f t="shared" si="301"/>
        <v>0</v>
      </c>
      <c r="R1052" s="148"/>
      <c r="S1052" s="148"/>
      <c r="T1052" s="44">
        <f t="shared" si="306"/>
        <v>0</v>
      </c>
      <c r="U1052" s="44">
        <f t="shared" si="303"/>
        <v>0</v>
      </c>
      <c r="V1052" s="44">
        <f t="shared" si="304"/>
        <v>0</v>
      </c>
      <c r="W1052" s="51" t="str">
        <f t="shared" si="305"/>
        <v>Inactive</v>
      </c>
      <c r="X1052" s="44"/>
    </row>
    <row r="1053" spans="1:24" ht="15" hidden="1" customHeight="1" x14ac:dyDescent="0.25">
      <c r="A1053" s="42" t="e">
        <v>#VALUE!</v>
      </c>
      <c r="B1053" s="47" t="s">
        <v>61</v>
      </c>
      <c r="C1053" s="47" t="s">
        <v>62</v>
      </c>
      <c r="D1053" s="142"/>
      <c r="E1053" s="44">
        <f t="shared" si="299"/>
        <v>0</v>
      </c>
      <c r="F1053" s="44">
        <f>SUMIFS(ProductionLines!$H:$H,ProductionLines!$C:$C,'Daily Pork Products Stocks'!$B1053,ProductionLines!$K:$K,'Daily Pork Products Stocks'!$A1053,ProductionLines!$E:$E,"&lt;&gt;Intake")</f>
        <v>0</v>
      </c>
      <c r="G1053" s="57"/>
      <c r="H1053" s="44">
        <f>SUMIFS(ProductionLines!$H:$H,ProductionLines!$C:$C,'Daily Pork Products Stocks'!$B1053,ProductionLines!$K:$K,'Daily Pork Products Stocks'!$A1053,ProductionLines!$E:$E,"Intake")</f>
        <v>0</v>
      </c>
      <c r="I1053" s="148"/>
      <c r="J1053" s="148"/>
      <c r="K1053" s="148"/>
      <c r="L1053" s="152"/>
      <c r="M1053" s="44">
        <f>SUMIFS(TransfersEntries!$F:$F,TransfersEntries!$B:$B,$B1053,TransfersEntries!$L:$L,"&gt;="&amp;'Daily Pork Products Stocks'!A1053+0.25,TransfersEntries!$L:$L,"&lt;="&amp;'Daily Pork Products Stocks'!A1053+1.25,TransfersEntries!$D:$D,"2055")</f>
        <v>0</v>
      </c>
      <c r="N1053" s="44">
        <f>SUMIFS(TransfersEntries!$F:$F,TransfersEntries!$B:$B,INDEX(ItemTable!$A:$A,MATCH('Daily Pork Products Stocks'!B1053,ItemTable!$B:$B,0)),TransfersEntries!$L:$L,"&gt;="&amp;'Daily Pork Products Stocks'!A1053+0.25,TransfersEntries!$L:$L,"&lt;="&amp;'Daily Pork Products Stocks'!A1053+1.25,TransfersEntries!$D:$D,"3535")</f>
        <v>0</v>
      </c>
      <c r="O1053" s="44">
        <f>SUMIFS(TransfersEntries!$F:$F,TransfersEntries!$B:$B,INDEX(ItemTable!$A:$A,MATCH('Daily Pork Products Stocks'!B1053,ItemTable!$B:$B,0)),TransfersEntries!$L:$L,"&gt;="&amp;'Daily Pork Products Stocks'!A1053+0.25,TransfersEntries!$L:$L,"&lt;="&amp;'Daily Pork Products Stocks'!A1053+1.25,TransfersEntries!$D:$D,"3600")</f>
        <v>0</v>
      </c>
      <c r="P1053" s="44">
        <f t="shared" si="300"/>
        <v>0</v>
      </c>
      <c r="Q1053" s="44">
        <f t="shared" si="301"/>
        <v>0</v>
      </c>
      <c r="R1053" s="148"/>
      <c r="S1053" s="148"/>
      <c r="T1053" s="44">
        <f t="shared" si="306"/>
        <v>0</v>
      </c>
      <c r="U1053" s="44">
        <f t="shared" si="303"/>
        <v>0</v>
      </c>
      <c r="V1053" s="44">
        <f t="shared" si="304"/>
        <v>0</v>
      </c>
      <c r="W1053" s="51" t="str">
        <f t="shared" si="305"/>
        <v>Inactive</v>
      </c>
      <c r="X1053" s="44"/>
    </row>
    <row r="1054" spans="1:24" ht="15" hidden="1" customHeight="1" x14ac:dyDescent="0.25">
      <c r="A1054" s="42" t="e">
        <v>#VALUE!</v>
      </c>
      <c r="B1054" s="45" t="s">
        <v>68</v>
      </c>
      <c r="C1054" s="45" t="s">
        <v>69</v>
      </c>
      <c r="D1054" s="142"/>
      <c r="E1054" s="44">
        <f t="shared" si="299"/>
        <v>0</v>
      </c>
      <c r="F1054" s="44">
        <f>SUMIFS(ProductionLines!$H:$H,ProductionLines!$C:$C,'Daily Pork Products Stocks'!$B1054,ProductionLines!$K:$K,'Daily Pork Products Stocks'!$A1054,ProductionLines!$E:$E,"&lt;&gt;Intake")</f>
        <v>0</v>
      </c>
      <c r="G1054" s="57"/>
      <c r="H1054" s="44">
        <f>SUMIFS(ProductionLines!$H:$H,ProductionLines!$C:$C,'Daily Pork Products Stocks'!$B1054,ProductionLines!$K:$K,'Daily Pork Products Stocks'!$A1054,ProductionLines!$E:$E,"Intake")</f>
        <v>0</v>
      </c>
      <c r="I1054" s="148"/>
      <c r="J1054" s="148"/>
      <c r="K1054" s="148"/>
      <c r="L1054" s="152"/>
      <c r="M1054" s="44">
        <f>SUMIFS(TransfersEntries!$F:$F,TransfersEntries!$B:$B,$B1054,TransfersEntries!$L:$L,"&gt;="&amp;'Daily Pork Products Stocks'!A1054+0.25,TransfersEntries!$L:$L,"&lt;="&amp;'Daily Pork Products Stocks'!A1054+1.25,TransfersEntries!$D:$D,"2055")</f>
        <v>0</v>
      </c>
      <c r="N1054" s="44">
        <f>SUMIFS(TransfersEntries!$F:$F,TransfersEntries!$B:$B,INDEX(ItemTable!$A:$A,MATCH('Daily Pork Products Stocks'!B1054,ItemTable!$B:$B,0)),TransfersEntries!$L:$L,"&gt;="&amp;'Daily Pork Products Stocks'!A1054+0.25,TransfersEntries!$L:$L,"&lt;="&amp;'Daily Pork Products Stocks'!A1054+1.25,TransfersEntries!$D:$D,"3535")</f>
        <v>0</v>
      </c>
      <c r="O1054" s="44">
        <f>SUMIFS(TransfersEntries!$F:$F,TransfersEntries!$B:$B,INDEX(ItemTable!$A:$A,MATCH('Daily Pork Products Stocks'!B1054,ItemTable!$B:$B,0)),TransfersEntries!$L:$L,"&gt;="&amp;'Daily Pork Products Stocks'!A1054+0.25,TransfersEntries!$L:$L,"&lt;="&amp;'Daily Pork Products Stocks'!A1054+1.25,TransfersEntries!$D:$D,"3600")</f>
        <v>0</v>
      </c>
      <c r="P1054" s="44">
        <f t="shared" si="300"/>
        <v>0</v>
      </c>
      <c r="Q1054" s="44">
        <f t="shared" si="301"/>
        <v>0</v>
      </c>
      <c r="R1054" s="148"/>
      <c r="S1054" s="148"/>
      <c r="T1054" s="44">
        <f t="shared" si="306"/>
        <v>0</v>
      </c>
      <c r="U1054" s="44">
        <f t="shared" si="303"/>
        <v>0</v>
      </c>
      <c r="V1054" s="44">
        <f t="shared" si="304"/>
        <v>0</v>
      </c>
      <c r="W1054" s="51" t="str">
        <f t="shared" si="305"/>
        <v>Inactive</v>
      </c>
      <c r="X1054" s="44"/>
    </row>
    <row r="1055" spans="1:24" ht="15" hidden="1" customHeight="1" x14ac:dyDescent="0.25">
      <c r="A1055" s="42" t="e">
        <v>#VALUE!</v>
      </c>
      <c r="B1055" s="45" t="s">
        <v>70</v>
      </c>
      <c r="C1055" s="45" t="s">
        <v>71</v>
      </c>
      <c r="D1055" s="142"/>
      <c r="E1055" s="44">
        <f t="shared" si="299"/>
        <v>0</v>
      </c>
      <c r="F1055" s="44">
        <f>SUMIFS(ProductionLines!$H:$H,ProductionLines!$C:$C,'Daily Pork Products Stocks'!$B1055,ProductionLines!$K:$K,'Daily Pork Products Stocks'!$A1055,ProductionLines!$E:$E,"&lt;&gt;Intake")</f>
        <v>0</v>
      </c>
      <c r="G1055" s="57"/>
      <c r="H1055" s="44">
        <f>SUMIFS(ProductionLines!$H:$H,ProductionLines!$C:$C,'Daily Pork Products Stocks'!$B1055,ProductionLines!$K:$K,'Daily Pork Products Stocks'!$A1055,ProductionLines!$E:$E,"Intake")</f>
        <v>0</v>
      </c>
      <c r="I1055" s="148"/>
      <c r="J1055" s="148"/>
      <c r="K1055" s="148"/>
      <c r="L1055" s="152"/>
      <c r="M1055" s="44">
        <f>SUMIFS(TransfersEntries!$F:$F,TransfersEntries!$B:$B,$B1055,TransfersEntries!$L:$L,"&gt;="&amp;'Daily Pork Products Stocks'!A1055+0.25,TransfersEntries!$L:$L,"&lt;="&amp;'Daily Pork Products Stocks'!A1055+1.25,TransfersEntries!$D:$D,"2055")</f>
        <v>0</v>
      </c>
      <c r="N1055" s="44">
        <f>SUMIFS(TransfersEntries!$F:$F,TransfersEntries!$B:$B,INDEX(ItemTable!$A:$A,MATCH('Daily Pork Products Stocks'!B1055,ItemTable!$B:$B,0)),TransfersEntries!$L:$L,"&gt;="&amp;'Daily Pork Products Stocks'!A1055+0.25,TransfersEntries!$L:$L,"&lt;="&amp;'Daily Pork Products Stocks'!A1055+1.25,TransfersEntries!$D:$D,"3535")</f>
        <v>0</v>
      </c>
      <c r="O1055" s="44">
        <f>SUMIFS(TransfersEntries!$F:$F,TransfersEntries!$B:$B,INDEX(ItemTable!$A:$A,MATCH('Daily Pork Products Stocks'!B1055,ItemTable!$B:$B,0)),TransfersEntries!$L:$L,"&gt;="&amp;'Daily Pork Products Stocks'!A1055+0.25,TransfersEntries!$L:$L,"&lt;="&amp;'Daily Pork Products Stocks'!A1055+1.25,TransfersEntries!$D:$D,"3600")</f>
        <v>0</v>
      </c>
      <c r="P1055" s="44">
        <f t="shared" si="300"/>
        <v>0</v>
      </c>
      <c r="Q1055" s="44">
        <f t="shared" si="301"/>
        <v>0</v>
      </c>
      <c r="R1055" s="148"/>
      <c r="S1055" s="148"/>
      <c r="T1055" s="44">
        <f t="shared" si="306"/>
        <v>0</v>
      </c>
      <c r="U1055" s="44">
        <f t="shared" si="303"/>
        <v>0</v>
      </c>
      <c r="V1055" s="44">
        <f t="shared" si="304"/>
        <v>0</v>
      </c>
      <c r="W1055" s="51" t="str">
        <f t="shared" si="305"/>
        <v>Inactive</v>
      </c>
      <c r="X1055" s="44"/>
    </row>
    <row r="1056" spans="1:24" ht="15" hidden="1" customHeight="1" x14ac:dyDescent="0.25">
      <c r="A1056" s="42" t="e">
        <v>#VALUE!</v>
      </c>
      <c r="B1056" s="45" t="s">
        <v>161</v>
      </c>
      <c r="C1056" s="45" t="s">
        <v>162</v>
      </c>
      <c r="D1056" s="142"/>
      <c r="E1056" s="44">
        <f t="shared" si="299"/>
        <v>0</v>
      </c>
      <c r="F1056" s="44">
        <f>SUMIFS(ProductionLines!$H:$H,ProductionLines!$C:$C,'Daily Pork Products Stocks'!$B1056,ProductionLines!$K:$K,'Daily Pork Products Stocks'!$A1056,ProductionLines!$E:$E,"&lt;&gt;Intake")</f>
        <v>0</v>
      </c>
      <c r="G1056" s="57"/>
      <c r="H1056" s="44">
        <f>SUMIFS(ProductionLines!$H:$H,ProductionLines!$C:$C,'Daily Pork Products Stocks'!$B1056,ProductionLines!$K:$K,'Daily Pork Products Stocks'!$A1056,ProductionLines!$E:$E,"Intake")</f>
        <v>0</v>
      </c>
      <c r="I1056" s="148"/>
      <c r="J1056" s="148"/>
      <c r="K1056" s="148"/>
      <c r="L1056" s="152"/>
      <c r="M1056" s="44">
        <f>SUMIFS(TransfersEntries!$F:$F,TransfersEntries!$B:$B,$B1056,TransfersEntries!$L:$L,"&gt;="&amp;'Daily Pork Products Stocks'!A1056+0.25,TransfersEntries!$L:$L,"&lt;="&amp;'Daily Pork Products Stocks'!A1056+1.25,TransfersEntries!$D:$D,"2055")</f>
        <v>0</v>
      </c>
      <c r="N1056" s="44">
        <f>SUMIFS(TransfersEntries!$F:$F,TransfersEntries!$B:$B,INDEX(ItemTable!$A:$A,MATCH('Daily Pork Products Stocks'!B1056,ItemTable!$B:$B,0)),TransfersEntries!$L:$L,"&gt;="&amp;'Daily Pork Products Stocks'!A1056+0.25,TransfersEntries!$L:$L,"&lt;="&amp;'Daily Pork Products Stocks'!A1056+1.25,TransfersEntries!$D:$D,"3535")</f>
        <v>0</v>
      </c>
      <c r="O1056" s="44">
        <f>SUMIFS(TransfersEntries!$F:$F,TransfersEntries!$B:$B,INDEX(ItemTable!$A:$A,MATCH('Daily Pork Products Stocks'!B1056,ItemTable!$B:$B,0)),TransfersEntries!$L:$L,"&gt;="&amp;'Daily Pork Products Stocks'!A1056+0.25,TransfersEntries!$L:$L,"&lt;="&amp;'Daily Pork Products Stocks'!A1056+1.25,TransfersEntries!$D:$D,"3600")</f>
        <v>0</v>
      </c>
      <c r="P1056" s="44">
        <f t="shared" si="300"/>
        <v>0</v>
      </c>
      <c r="Q1056" s="44">
        <f t="shared" si="301"/>
        <v>0</v>
      </c>
      <c r="R1056" s="148"/>
      <c r="S1056" s="148"/>
      <c r="T1056" s="44">
        <f t="shared" si="306"/>
        <v>0</v>
      </c>
      <c r="U1056" s="44">
        <f t="shared" si="303"/>
        <v>0</v>
      </c>
      <c r="V1056" s="44">
        <f t="shared" si="304"/>
        <v>0</v>
      </c>
      <c r="W1056" s="51" t="str">
        <f t="shared" si="305"/>
        <v>Inactive</v>
      </c>
      <c r="X1056" s="44"/>
    </row>
    <row r="1057" spans="1:24" ht="15" hidden="1" customHeight="1" x14ac:dyDescent="0.25">
      <c r="A1057" s="42" t="e">
        <v>#VALUE!</v>
      </c>
      <c r="B1057" s="45" t="s">
        <v>65</v>
      </c>
      <c r="C1057" s="45" t="s">
        <v>66</v>
      </c>
      <c r="D1057" s="142"/>
      <c r="E1057" s="44">
        <f t="shared" si="299"/>
        <v>0</v>
      </c>
      <c r="F1057" s="44">
        <f>SUMIFS(ProductionLines!$H:$H,ProductionLines!$C:$C,'Daily Pork Products Stocks'!$B1057,ProductionLines!$K:$K,'Daily Pork Products Stocks'!$A1057,ProductionLines!$E:$E,"&lt;&gt;Intake")</f>
        <v>0</v>
      </c>
      <c r="G1057" s="57"/>
      <c r="H1057" s="44">
        <f>SUMIFS(ProductionLines!$H:$H,ProductionLines!$C:$C,'Daily Pork Products Stocks'!$B1057,ProductionLines!$K:$K,'Daily Pork Products Stocks'!$A1057,ProductionLines!$E:$E,"Intake")</f>
        <v>0</v>
      </c>
      <c r="I1057" s="148"/>
      <c r="J1057" s="148"/>
      <c r="K1057" s="148"/>
      <c r="L1057" s="152"/>
      <c r="M1057" s="44">
        <f>SUMIFS(TransfersEntries!$F:$F,TransfersEntries!$B:$B,$B1057,TransfersEntries!$L:$L,"&gt;="&amp;'Daily Pork Products Stocks'!A1057+0.25,TransfersEntries!$L:$L,"&lt;="&amp;'Daily Pork Products Stocks'!A1057+1.25,TransfersEntries!$D:$D,"2055")</f>
        <v>0</v>
      </c>
      <c r="N1057" s="44">
        <f>SUMIFS(TransfersEntries!$F:$F,TransfersEntries!$B:$B,INDEX(ItemTable!$A:$A,MATCH('Daily Pork Products Stocks'!B1057,ItemTable!$B:$B,0)),TransfersEntries!$L:$L,"&gt;="&amp;'Daily Pork Products Stocks'!A1057+0.25,TransfersEntries!$L:$L,"&lt;="&amp;'Daily Pork Products Stocks'!A1057+1.25,TransfersEntries!$D:$D,"3535")</f>
        <v>0</v>
      </c>
      <c r="O1057" s="44">
        <f>SUMIFS(TransfersEntries!$F:$F,TransfersEntries!$B:$B,INDEX(ItemTable!$A:$A,MATCH('Daily Pork Products Stocks'!B1057,ItemTable!$B:$B,0)),TransfersEntries!$L:$L,"&gt;="&amp;'Daily Pork Products Stocks'!A1057+0.25,TransfersEntries!$L:$L,"&lt;="&amp;'Daily Pork Products Stocks'!A1057+1.25,TransfersEntries!$D:$D,"3600")</f>
        <v>0</v>
      </c>
      <c r="P1057" s="44">
        <f t="shared" si="300"/>
        <v>0</v>
      </c>
      <c r="Q1057" s="44">
        <f t="shared" si="301"/>
        <v>0</v>
      </c>
      <c r="R1057" s="148"/>
      <c r="S1057" s="148"/>
      <c r="T1057" s="44">
        <f t="shared" si="306"/>
        <v>0</v>
      </c>
      <c r="U1057" s="44">
        <f t="shared" si="303"/>
        <v>0</v>
      </c>
      <c r="V1057" s="44">
        <f t="shared" si="304"/>
        <v>0</v>
      </c>
      <c r="W1057" s="51" t="str">
        <f t="shared" si="305"/>
        <v>Inactive</v>
      </c>
      <c r="X1057" s="44"/>
    </row>
    <row r="1058" spans="1:24" ht="15" hidden="1" customHeight="1" x14ac:dyDescent="0.25">
      <c r="A1058" s="42" t="e">
        <v>#VALUE!</v>
      </c>
      <c r="B1058" s="45" t="s">
        <v>139</v>
      </c>
      <c r="C1058" s="45" t="s">
        <v>1157</v>
      </c>
      <c r="D1058" s="142"/>
      <c r="E1058" s="44">
        <f t="shared" si="299"/>
        <v>0</v>
      </c>
      <c r="F1058" s="44">
        <f>SUMIFS(ProductionLines!$H:$H,ProductionLines!$C:$C,'Daily Pork Products Stocks'!$B1058,ProductionLines!$K:$K,'Daily Pork Products Stocks'!$A1058,ProductionLines!$E:$E,"&lt;&gt;Intake")</f>
        <v>0</v>
      </c>
      <c r="G1058" s="57"/>
      <c r="H1058" s="44">
        <f>SUMIFS(ProductionLines!$H:$H,ProductionLines!$C:$C,'Daily Pork Products Stocks'!$B1058,ProductionLines!$K:$K,'Daily Pork Products Stocks'!$A1058,ProductionLines!$E:$E,"Intake")</f>
        <v>0</v>
      </c>
      <c r="I1058" s="148"/>
      <c r="J1058" s="148"/>
      <c r="K1058" s="148"/>
      <c r="L1058" s="152"/>
      <c r="M1058" s="44">
        <f>SUMIFS(TransfersEntries!$F:$F,TransfersEntries!$B:$B,$B1058,TransfersEntries!$L:$L,"&gt;="&amp;'Daily Pork Products Stocks'!A1058+0.25,TransfersEntries!$L:$L,"&lt;="&amp;'Daily Pork Products Stocks'!A1058+1.25,TransfersEntries!$D:$D,"2055")</f>
        <v>0</v>
      </c>
      <c r="N1058" s="44">
        <f>SUMIFS(TransfersEntries!$F:$F,TransfersEntries!$B:$B,INDEX(ItemTable!$A:$A,MATCH('Daily Pork Products Stocks'!B1058,ItemTable!$B:$B,0)),TransfersEntries!$L:$L,"&gt;="&amp;'Daily Pork Products Stocks'!A1058+0.25,TransfersEntries!$L:$L,"&lt;="&amp;'Daily Pork Products Stocks'!A1058+1.25,TransfersEntries!$D:$D,"3535")</f>
        <v>0</v>
      </c>
      <c r="O1058" s="44">
        <f>SUMIFS(TransfersEntries!$F:$F,TransfersEntries!$B:$B,INDEX(ItemTable!$A:$A,MATCH('Daily Pork Products Stocks'!B1058,ItemTable!$B:$B,0)),TransfersEntries!$L:$L,"&gt;="&amp;'Daily Pork Products Stocks'!A1058+0.25,TransfersEntries!$L:$L,"&lt;="&amp;'Daily Pork Products Stocks'!A1058+1.25,TransfersEntries!$D:$D,"3600")</f>
        <v>0</v>
      </c>
      <c r="P1058" s="44">
        <f t="shared" si="300"/>
        <v>0</v>
      </c>
      <c r="Q1058" s="44">
        <f t="shared" si="301"/>
        <v>0</v>
      </c>
      <c r="R1058" s="148"/>
      <c r="S1058" s="148"/>
      <c r="T1058" s="44">
        <f t="shared" si="306"/>
        <v>0</v>
      </c>
      <c r="U1058" s="44">
        <f t="shared" si="303"/>
        <v>0</v>
      </c>
      <c r="V1058" s="44">
        <f t="shared" si="304"/>
        <v>0</v>
      </c>
      <c r="W1058" s="51" t="str">
        <f t="shared" si="305"/>
        <v>Inactive</v>
      </c>
      <c r="X1058" s="44"/>
    </row>
    <row r="1059" spans="1:24" ht="15" hidden="1" customHeight="1" x14ac:dyDescent="0.25">
      <c r="A1059" s="42" t="e">
        <v>#VALUE!</v>
      </c>
      <c r="B1059" s="45" t="s">
        <v>67</v>
      </c>
      <c r="C1059" s="45" t="s">
        <v>1158</v>
      </c>
      <c r="D1059" s="142"/>
      <c r="E1059" s="44">
        <f t="shared" si="299"/>
        <v>0</v>
      </c>
      <c r="F1059" s="44">
        <f>SUMIFS(ProductionLines!$H:$H,ProductionLines!$C:$C,'Daily Pork Products Stocks'!$B1059,ProductionLines!$K:$K,'Daily Pork Products Stocks'!$A1059,ProductionLines!$E:$E,"&lt;&gt;Intake")</f>
        <v>0</v>
      </c>
      <c r="G1059" s="57"/>
      <c r="H1059" s="44">
        <f>SUMIFS(ProductionLines!$H:$H,ProductionLines!$C:$C,'Daily Pork Products Stocks'!$B1059,ProductionLines!$K:$K,'Daily Pork Products Stocks'!$A1059,ProductionLines!$E:$E,"Intake")</f>
        <v>0</v>
      </c>
      <c r="I1059" s="148"/>
      <c r="J1059" s="148"/>
      <c r="K1059" s="148"/>
      <c r="L1059" s="152"/>
      <c r="M1059" s="44">
        <f>SUMIFS(TransfersEntries!$F:$F,TransfersEntries!$B:$B,$B1059,TransfersEntries!$L:$L,"&gt;="&amp;'Daily Pork Products Stocks'!A1059+0.25,TransfersEntries!$L:$L,"&lt;="&amp;'Daily Pork Products Stocks'!A1059+1.25,TransfersEntries!$D:$D,"2055")</f>
        <v>0</v>
      </c>
      <c r="N1059" s="44">
        <f>SUMIFS(TransfersEntries!$F:$F,TransfersEntries!$B:$B,INDEX(ItemTable!$A:$A,MATCH('Daily Pork Products Stocks'!B1059,ItemTable!$B:$B,0)),TransfersEntries!$L:$L,"&gt;="&amp;'Daily Pork Products Stocks'!A1059+0.25,TransfersEntries!$L:$L,"&lt;="&amp;'Daily Pork Products Stocks'!A1059+1.25,TransfersEntries!$D:$D,"3535")</f>
        <v>0</v>
      </c>
      <c r="O1059" s="44">
        <f>SUMIFS(TransfersEntries!$F:$F,TransfersEntries!$B:$B,INDEX(ItemTable!$A:$A,MATCH('Daily Pork Products Stocks'!B1059,ItemTable!$B:$B,0)),TransfersEntries!$L:$L,"&gt;="&amp;'Daily Pork Products Stocks'!A1059+0.25,TransfersEntries!$L:$L,"&lt;="&amp;'Daily Pork Products Stocks'!A1059+1.25,TransfersEntries!$D:$D,"3600")</f>
        <v>0</v>
      </c>
      <c r="P1059" s="44">
        <f t="shared" si="300"/>
        <v>0</v>
      </c>
      <c r="Q1059" s="44">
        <f t="shared" si="301"/>
        <v>0</v>
      </c>
      <c r="R1059" s="148"/>
      <c r="S1059" s="148"/>
      <c r="T1059" s="44">
        <f t="shared" si="306"/>
        <v>0</v>
      </c>
      <c r="U1059" s="44">
        <f t="shared" si="303"/>
        <v>0</v>
      </c>
      <c r="V1059" s="44">
        <f t="shared" si="304"/>
        <v>0</v>
      </c>
      <c r="W1059" s="51" t="str">
        <f t="shared" si="305"/>
        <v>Inactive</v>
      </c>
      <c r="X1059" s="44"/>
    </row>
    <row r="1060" spans="1:24" ht="15" hidden="1" customHeight="1" x14ac:dyDescent="0.25">
      <c r="A1060" s="42" t="e">
        <v>#VALUE!</v>
      </c>
      <c r="B1060" s="45" t="s">
        <v>159</v>
      </c>
      <c r="C1060" s="45" t="s">
        <v>1159</v>
      </c>
      <c r="D1060" s="142"/>
      <c r="E1060" s="44">
        <f t="shared" si="299"/>
        <v>0</v>
      </c>
      <c r="F1060" s="44">
        <f>SUMIFS(ProductionLines!$H:$H,ProductionLines!$C:$C,'Daily Pork Products Stocks'!$B1060,ProductionLines!$K:$K,'Daily Pork Products Stocks'!$A1060,ProductionLines!$E:$E,"&lt;&gt;Intake")</f>
        <v>0</v>
      </c>
      <c r="G1060" s="57"/>
      <c r="H1060" s="44">
        <f>SUMIFS(ProductionLines!$H:$H,ProductionLines!$C:$C,'Daily Pork Products Stocks'!$B1060,ProductionLines!$K:$K,'Daily Pork Products Stocks'!$A1060,ProductionLines!$E:$E,"Intake")</f>
        <v>0</v>
      </c>
      <c r="I1060" s="148"/>
      <c r="J1060" s="148"/>
      <c r="K1060" s="148"/>
      <c r="L1060" s="152"/>
      <c r="M1060" s="44">
        <f>SUMIFS(TransfersEntries!$F:$F,TransfersEntries!$B:$B,$B1060,TransfersEntries!$L:$L,"&gt;="&amp;'Daily Pork Products Stocks'!A1060+0.25,TransfersEntries!$L:$L,"&lt;="&amp;'Daily Pork Products Stocks'!A1060+1.25,TransfersEntries!$D:$D,"2055")</f>
        <v>0</v>
      </c>
      <c r="N1060" s="44">
        <f>SUMIFS(TransfersEntries!$F:$F,TransfersEntries!$B:$B,INDEX(ItemTable!$A:$A,MATCH('Daily Pork Products Stocks'!B1060,ItemTable!$B:$B,0)),TransfersEntries!$L:$L,"&gt;="&amp;'Daily Pork Products Stocks'!A1060+0.25,TransfersEntries!$L:$L,"&lt;="&amp;'Daily Pork Products Stocks'!A1060+1.25,TransfersEntries!$D:$D,"3535")</f>
        <v>0</v>
      </c>
      <c r="O1060" s="44">
        <f>SUMIFS(TransfersEntries!$F:$F,TransfersEntries!$B:$B,INDEX(ItemTable!$A:$A,MATCH('Daily Pork Products Stocks'!B1060,ItemTable!$B:$B,0)),TransfersEntries!$L:$L,"&gt;="&amp;'Daily Pork Products Stocks'!A1060+0.25,TransfersEntries!$L:$L,"&lt;="&amp;'Daily Pork Products Stocks'!A1060+1.25,TransfersEntries!$D:$D,"3600")</f>
        <v>0</v>
      </c>
      <c r="P1060" s="44">
        <f t="shared" si="300"/>
        <v>0</v>
      </c>
      <c r="Q1060" s="44">
        <f t="shared" si="301"/>
        <v>0</v>
      </c>
      <c r="R1060" s="148"/>
      <c r="S1060" s="148"/>
      <c r="T1060" s="44">
        <f t="shared" si="306"/>
        <v>0</v>
      </c>
      <c r="U1060" s="44">
        <f t="shared" si="303"/>
        <v>0</v>
      </c>
      <c r="V1060" s="44">
        <f t="shared" si="304"/>
        <v>0</v>
      </c>
      <c r="W1060" s="51" t="str">
        <f t="shared" si="305"/>
        <v>Inactive</v>
      </c>
      <c r="X1060" s="44"/>
    </row>
    <row r="1061" spans="1:24" ht="15" hidden="1" customHeight="1" x14ac:dyDescent="0.25">
      <c r="A1061" s="128" t="e">
        <v>#VALUE!</v>
      </c>
      <c r="B1061" s="129"/>
      <c r="C1061" s="130" t="s">
        <v>1208</v>
      </c>
      <c r="D1061" s="141">
        <v>1E-3</v>
      </c>
      <c r="E1061" s="134">
        <f t="shared" si="299"/>
        <v>1E-3</v>
      </c>
      <c r="F1061" s="134">
        <f>SUMIFS(ProductionLines!$H:$H,ProductionLines!$C:$C,'Daily Pork Products Stocks'!$B1061,ProductionLines!$K:$K,'Daily Pork Products Stocks'!$A1061,ProductionLines!$E:$E,"&lt;&gt;Intake")</f>
        <v>0</v>
      </c>
      <c r="G1061" s="135"/>
      <c r="H1061" s="134">
        <f>SUMIFS(ProductionLines!$H:$H,ProductionLines!$C:$C,'Daily Pork Products Stocks'!$B1061,ProductionLines!$K:$K,'Daily Pork Products Stocks'!$A1061,ProductionLines!$E:$E,"Intake")</f>
        <v>0</v>
      </c>
      <c r="I1061" s="149"/>
      <c r="J1061" s="149"/>
      <c r="K1061" s="149"/>
      <c r="L1061" s="153"/>
      <c r="M1061" s="134">
        <f>SUMIFS(TransfersEntries!$F:$F,TransfersEntries!$B:$B,$B1061,TransfersEntries!$L:$L,"&gt;="&amp;'Daily Pork Products Stocks'!A1061+0.25,TransfersEntries!$L:$L,"&lt;="&amp;'Daily Pork Products Stocks'!A1061+1.25,TransfersEntries!$D:$D,"2055")</f>
        <v>0</v>
      </c>
      <c r="N1061" s="134">
        <f>SUMIFS(TransfersEntries!$F:$F,TransfersEntries!$B:$B,INDEX(ItemTable!$A:$A,MATCH('Daily Pork Products Stocks'!B1061,ItemTable!$B:$B,0)),TransfersEntries!$L:$L,"&gt;="&amp;'Daily Pork Products Stocks'!A1061+0.25,TransfersEntries!$L:$L,"&lt;="&amp;'Daily Pork Products Stocks'!A1061+1.25,TransfersEntries!$D:$D,"3535")</f>
        <v>0</v>
      </c>
      <c r="O1061" s="134">
        <f>SUMIFS(TransfersEntries!$F:$F,TransfersEntries!$B:$B,INDEX(ItemTable!$A:$A,MATCH('Daily Pork Products Stocks'!B1061,ItemTable!$B:$B,0)),TransfersEntries!$L:$L,"&gt;="&amp;'Daily Pork Products Stocks'!A1061+0.25,TransfersEntries!$L:$L,"&lt;="&amp;'Daily Pork Products Stocks'!A1061+1.25,TransfersEntries!$D:$D,"3600")</f>
        <v>0</v>
      </c>
      <c r="P1061" s="134">
        <f t="shared" si="300"/>
        <v>1E-3</v>
      </c>
      <c r="Q1061" s="134">
        <f t="shared" si="301"/>
        <v>1E-3</v>
      </c>
      <c r="R1061" s="149"/>
      <c r="S1061" s="149"/>
      <c r="T1061" s="134">
        <f>R1061+S1061+D1061</f>
        <v>1E-3</v>
      </c>
      <c r="U1061" s="134">
        <f t="shared" si="303"/>
        <v>0</v>
      </c>
      <c r="V1061" s="134">
        <f t="shared" si="304"/>
        <v>0</v>
      </c>
      <c r="W1061" s="51" t="str">
        <f t="shared" si="305"/>
        <v>Active</v>
      </c>
      <c r="X1061" s="134"/>
    </row>
    <row r="1062" spans="1:24" ht="15" hidden="1" customHeight="1" x14ac:dyDescent="0.25">
      <c r="A1062" s="42" t="e">
        <v>#VALUE!</v>
      </c>
      <c r="B1062" s="47" t="s">
        <v>1209</v>
      </c>
      <c r="C1062" s="47" t="s">
        <v>1210</v>
      </c>
      <c r="D1062" s="142"/>
      <c r="E1062" s="44">
        <f t="shared" si="299"/>
        <v>0</v>
      </c>
      <c r="F1062" s="44">
        <f>SUMIFS(ProductionLines!$H:$H,ProductionLines!$C:$C,'Daily Pork Products Stocks'!$B1062,ProductionLines!$K:$K,'Daily Pork Products Stocks'!$A1062,ProductionLines!$E:$E,"&lt;&gt;Intake")</f>
        <v>0</v>
      </c>
      <c r="G1062" s="57"/>
      <c r="H1062" s="44">
        <f>SUMIFS(ProductionLines!$H:$H,ProductionLines!$C:$C,'Daily Pork Products Stocks'!$B1062,ProductionLines!$K:$K,'Daily Pork Products Stocks'!$A1062,ProductionLines!$E:$E,"Intake")</f>
        <v>0</v>
      </c>
      <c r="I1062" s="148"/>
      <c r="J1062" s="148"/>
      <c r="K1062" s="148"/>
      <c r="L1062" s="152"/>
      <c r="M1062" s="44">
        <f>SUMIFS(TransfersEntries!$F:$F,TransfersEntries!$B:$B,$B1062,TransfersEntries!$L:$L,"&gt;="&amp;'Daily Pork Products Stocks'!A1062+0.25,TransfersEntries!$L:$L,"&lt;="&amp;'Daily Pork Products Stocks'!A1062+1.25,TransfersEntries!$D:$D,"2055")</f>
        <v>0</v>
      </c>
      <c r="N1062" s="44">
        <f>SUMIFS(TransfersEntries!$F:$F,TransfersEntries!$B:$B,INDEX(ItemTable!$A:$A,MATCH('Daily Pork Products Stocks'!B1062,ItemTable!$B:$B,0)),TransfersEntries!$L:$L,"&gt;="&amp;'Daily Pork Products Stocks'!A1062+0.25,TransfersEntries!$L:$L,"&lt;="&amp;'Daily Pork Products Stocks'!A1062+1.25,TransfersEntries!$D:$D,"3535")</f>
        <v>0</v>
      </c>
      <c r="O1062" s="44">
        <f>SUMIFS(TransfersEntries!$F:$F,TransfersEntries!$B:$B,INDEX(ItemTable!$A:$A,MATCH('Daily Pork Products Stocks'!B1062,ItemTable!$B:$B,0)),TransfersEntries!$L:$L,"&gt;="&amp;'Daily Pork Products Stocks'!A1062+0.25,TransfersEntries!$L:$L,"&lt;="&amp;'Daily Pork Products Stocks'!A1062+1.25,TransfersEntries!$D:$D,"3600")</f>
        <v>0</v>
      </c>
      <c r="P1062" s="44">
        <f t="shared" si="300"/>
        <v>0</v>
      </c>
      <c r="Q1062" s="44">
        <f t="shared" si="301"/>
        <v>0</v>
      </c>
      <c r="R1062" s="148"/>
      <c r="S1062" s="148"/>
      <c r="T1062" s="44">
        <f t="shared" ref="T1062:T1078" si="307">R1062+S1062</f>
        <v>0</v>
      </c>
      <c r="U1062" s="44">
        <f t="shared" si="303"/>
        <v>0</v>
      </c>
      <c r="V1062" s="44">
        <f t="shared" si="304"/>
        <v>0</v>
      </c>
      <c r="W1062" s="51" t="str">
        <f t="shared" si="305"/>
        <v>Inactive</v>
      </c>
      <c r="X1062" s="44"/>
    </row>
    <row r="1063" spans="1:24" ht="15" hidden="1" customHeight="1" x14ac:dyDescent="0.25">
      <c r="A1063" s="42" t="e">
        <v>#VALUE!</v>
      </c>
      <c r="B1063" s="47" t="s">
        <v>1211</v>
      </c>
      <c r="C1063" s="47" t="s">
        <v>1212</v>
      </c>
      <c r="D1063" s="142"/>
      <c r="E1063" s="44">
        <f t="shared" si="299"/>
        <v>0</v>
      </c>
      <c r="F1063" s="44">
        <f>SUMIFS(ProductionLines!$H:$H,ProductionLines!$C:$C,'Daily Pork Products Stocks'!$B1063,ProductionLines!$K:$K,'Daily Pork Products Stocks'!$A1063,ProductionLines!$E:$E,"&lt;&gt;Intake")</f>
        <v>0</v>
      </c>
      <c r="G1063" s="57"/>
      <c r="H1063" s="44">
        <f>SUMIFS(ProductionLines!$H:$H,ProductionLines!$C:$C,'Daily Pork Products Stocks'!$B1063,ProductionLines!$K:$K,'Daily Pork Products Stocks'!$A1063,ProductionLines!$E:$E,"Intake")</f>
        <v>0</v>
      </c>
      <c r="I1063" s="148"/>
      <c r="J1063" s="148"/>
      <c r="K1063" s="148"/>
      <c r="L1063" s="152"/>
      <c r="M1063" s="44">
        <f>SUMIFS(TransfersEntries!$F:$F,TransfersEntries!$B:$B,$B1063,TransfersEntries!$L:$L,"&gt;="&amp;'Daily Pork Products Stocks'!A1063+0.25,TransfersEntries!$L:$L,"&lt;="&amp;'Daily Pork Products Stocks'!A1063+1.25,TransfersEntries!$D:$D,"2055")</f>
        <v>0</v>
      </c>
      <c r="N1063" s="44">
        <f>SUMIFS(TransfersEntries!$F:$F,TransfersEntries!$B:$B,INDEX(ItemTable!$A:$A,MATCH('Daily Pork Products Stocks'!B1063,ItemTable!$B:$B,0)),TransfersEntries!$L:$L,"&gt;="&amp;'Daily Pork Products Stocks'!A1063+0.25,TransfersEntries!$L:$L,"&lt;="&amp;'Daily Pork Products Stocks'!A1063+1.25,TransfersEntries!$D:$D,"3535")</f>
        <v>0</v>
      </c>
      <c r="O1063" s="44">
        <f>SUMIFS(TransfersEntries!$F:$F,TransfersEntries!$B:$B,INDEX(ItemTable!$A:$A,MATCH('Daily Pork Products Stocks'!B1063,ItemTable!$B:$B,0)),TransfersEntries!$L:$L,"&gt;="&amp;'Daily Pork Products Stocks'!A1063+0.25,TransfersEntries!$L:$L,"&lt;="&amp;'Daily Pork Products Stocks'!A1063+1.25,TransfersEntries!$D:$D,"3600")</f>
        <v>0</v>
      </c>
      <c r="P1063" s="44">
        <f t="shared" si="300"/>
        <v>0</v>
      </c>
      <c r="Q1063" s="44">
        <f t="shared" si="301"/>
        <v>0</v>
      </c>
      <c r="R1063" s="148"/>
      <c r="S1063" s="148"/>
      <c r="T1063" s="44">
        <f t="shared" si="307"/>
        <v>0</v>
      </c>
      <c r="U1063" s="44">
        <f t="shared" si="303"/>
        <v>0</v>
      </c>
      <c r="V1063" s="44">
        <f t="shared" si="304"/>
        <v>0</v>
      </c>
      <c r="W1063" s="51" t="str">
        <f t="shared" si="305"/>
        <v>Inactive</v>
      </c>
      <c r="X1063" s="44"/>
    </row>
    <row r="1064" spans="1:24" ht="15" hidden="1" customHeight="1" x14ac:dyDescent="0.25">
      <c r="A1064" s="42" t="e">
        <v>#VALUE!</v>
      </c>
      <c r="B1064" s="47" t="s">
        <v>1213</v>
      </c>
      <c r="C1064" s="47" t="s">
        <v>1214</v>
      </c>
      <c r="D1064" s="142"/>
      <c r="E1064" s="44">
        <f t="shared" si="299"/>
        <v>0</v>
      </c>
      <c r="F1064" s="44">
        <f>SUMIFS(ProductionLines!$H:$H,ProductionLines!$C:$C,'Daily Pork Products Stocks'!$B1064,ProductionLines!$K:$K,'Daily Pork Products Stocks'!$A1064,ProductionLines!$E:$E,"&lt;&gt;Intake")</f>
        <v>0</v>
      </c>
      <c r="G1064" s="57"/>
      <c r="H1064" s="44">
        <f>SUMIFS(ProductionLines!$H:$H,ProductionLines!$C:$C,'Daily Pork Products Stocks'!$B1064,ProductionLines!$K:$K,'Daily Pork Products Stocks'!$A1064,ProductionLines!$E:$E,"Intake")</f>
        <v>0</v>
      </c>
      <c r="I1064" s="148"/>
      <c r="J1064" s="148"/>
      <c r="K1064" s="148"/>
      <c r="L1064" s="152"/>
      <c r="M1064" s="44">
        <f>SUMIFS(TransfersEntries!$F:$F,TransfersEntries!$B:$B,$B1064,TransfersEntries!$L:$L,"&gt;="&amp;'Daily Pork Products Stocks'!A1064+0.25,TransfersEntries!$L:$L,"&lt;="&amp;'Daily Pork Products Stocks'!A1064+1.25,TransfersEntries!$D:$D,"2055")</f>
        <v>0</v>
      </c>
      <c r="N1064" s="44">
        <f>SUMIFS(TransfersEntries!$F:$F,TransfersEntries!$B:$B,INDEX(ItemTable!$A:$A,MATCH('Daily Pork Products Stocks'!B1064,ItemTable!$B:$B,0)),TransfersEntries!$L:$L,"&gt;="&amp;'Daily Pork Products Stocks'!A1064+0.25,TransfersEntries!$L:$L,"&lt;="&amp;'Daily Pork Products Stocks'!A1064+1.25,TransfersEntries!$D:$D,"3535")</f>
        <v>0</v>
      </c>
      <c r="O1064" s="44">
        <f>SUMIFS(TransfersEntries!$F:$F,TransfersEntries!$B:$B,INDEX(ItemTable!$A:$A,MATCH('Daily Pork Products Stocks'!B1064,ItemTable!$B:$B,0)),TransfersEntries!$L:$L,"&gt;="&amp;'Daily Pork Products Stocks'!A1064+0.25,TransfersEntries!$L:$L,"&lt;="&amp;'Daily Pork Products Stocks'!A1064+1.25,TransfersEntries!$D:$D,"3600")</f>
        <v>0</v>
      </c>
      <c r="P1064" s="44">
        <f t="shared" si="300"/>
        <v>0</v>
      </c>
      <c r="Q1064" s="44">
        <f t="shared" si="301"/>
        <v>0</v>
      </c>
      <c r="R1064" s="148"/>
      <c r="S1064" s="148"/>
      <c r="T1064" s="44">
        <f t="shared" si="307"/>
        <v>0</v>
      </c>
      <c r="U1064" s="44">
        <f t="shared" si="303"/>
        <v>0</v>
      </c>
      <c r="V1064" s="44">
        <f t="shared" si="304"/>
        <v>0</v>
      </c>
      <c r="W1064" s="51" t="str">
        <f t="shared" si="305"/>
        <v>Inactive</v>
      </c>
      <c r="X1064" s="44"/>
    </row>
    <row r="1065" spans="1:24" ht="15" hidden="1" customHeight="1" x14ac:dyDescent="0.25">
      <c r="A1065" s="42" t="e">
        <v>#VALUE!</v>
      </c>
      <c r="B1065" s="47" t="s">
        <v>1215</v>
      </c>
      <c r="C1065" s="47" t="s">
        <v>1216</v>
      </c>
      <c r="D1065" s="142"/>
      <c r="E1065" s="44">
        <f t="shared" si="299"/>
        <v>0</v>
      </c>
      <c r="F1065" s="44">
        <f>SUMIFS(ProductionLines!$H:$H,ProductionLines!$C:$C,'Daily Pork Products Stocks'!$B1065,ProductionLines!$K:$K,'Daily Pork Products Stocks'!$A1065,ProductionLines!$E:$E,"&lt;&gt;Intake")</f>
        <v>0</v>
      </c>
      <c r="G1065" s="57"/>
      <c r="H1065" s="44">
        <f>SUMIFS(ProductionLines!$H:$H,ProductionLines!$C:$C,'Daily Pork Products Stocks'!$B1065,ProductionLines!$K:$K,'Daily Pork Products Stocks'!$A1065,ProductionLines!$E:$E,"Intake")</f>
        <v>0</v>
      </c>
      <c r="I1065" s="148"/>
      <c r="J1065" s="148"/>
      <c r="K1065" s="148"/>
      <c r="L1065" s="152"/>
      <c r="M1065" s="44">
        <f>SUMIFS(TransfersEntries!$F:$F,TransfersEntries!$B:$B,$B1065,TransfersEntries!$L:$L,"&gt;="&amp;'Daily Pork Products Stocks'!A1065+0.25,TransfersEntries!$L:$L,"&lt;="&amp;'Daily Pork Products Stocks'!A1065+1.25,TransfersEntries!$D:$D,"2055")</f>
        <v>0</v>
      </c>
      <c r="N1065" s="44">
        <f>SUMIFS(TransfersEntries!$F:$F,TransfersEntries!$B:$B,INDEX(ItemTable!$A:$A,MATCH('Daily Pork Products Stocks'!B1065,ItemTable!$B:$B,0)),TransfersEntries!$L:$L,"&gt;="&amp;'Daily Pork Products Stocks'!A1065+0.25,TransfersEntries!$L:$L,"&lt;="&amp;'Daily Pork Products Stocks'!A1065+1.25,TransfersEntries!$D:$D,"3535")</f>
        <v>0</v>
      </c>
      <c r="O1065" s="44">
        <f>SUMIFS(TransfersEntries!$F:$F,TransfersEntries!$B:$B,INDEX(ItemTable!$A:$A,MATCH('Daily Pork Products Stocks'!B1065,ItemTable!$B:$B,0)),TransfersEntries!$L:$L,"&gt;="&amp;'Daily Pork Products Stocks'!A1065+0.25,TransfersEntries!$L:$L,"&lt;="&amp;'Daily Pork Products Stocks'!A1065+1.25,TransfersEntries!$D:$D,"3600")</f>
        <v>0</v>
      </c>
      <c r="P1065" s="44">
        <f t="shared" si="300"/>
        <v>0</v>
      </c>
      <c r="Q1065" s="44">
        <f t="shared" si="301"/>
        <v>0</v>
      </c>
      <c r="R1065" s="148"/>
      <c r="S1065" s="148"/>
      <c r="T1065" s="44">
        <f t="shared" si="307"/>
        <v>0</v>
      </c>
      <c r="U1065" s="44">
        <f t="shared" si="303"/>
        <v>0</v>
      </c>
      <c r="V1065" s="44">
        <f t="shared" si="304"/>
        <v>0</v>
      </c>
      <c r="W1065" s="51" t="str">
        <f t="shared" si="305"/>
        <v>Inactive</v>
      </c>
      <c r="X1065" s="44"/>
    </row>
    <row r="1066" spans="1:24" ht="15" hidden="1" customHeight="1" x14ac:dyDescent="0.25">
      <c r="A1066" s="42" t="e">
        <v>#VALUE!</v>
      </c>
      <c r="B1066" s="47" t="s">
        <v>1217</v>
      </c>
      <c r="C1066" s="47" t="s">
        <v>1218</v>
      </c>
      <c r="D1066" s="142"/>
      <c r="E1066" s="44">
        <f t="shared" si="299"/>
        <v>0</v>
      </c>
      <c r="F1066" s="44">
        <f>SUMIFS(ProductionLines!$H:$H,ProductionLines!$C:$C,'Daily Pork Products Stocks'!$B1066,ProductionLines!$K:$K,'Daily Pork Products Stocks'!$A1066,ProductionLines!$E:$E,"&lt;&gt;Intake")</f>
        <v>0</v>
      </c>
      <c r="G1066" s="57"/>
      <c r="H1066" s="44">
        <f>SUMIFS(ProductionLines!$H:$H,ProductionLines!$C:$C,'Daily Pork Products Stocks'!$B1066,ProductionLines!$K:$K,'Daily Pork Products Stocks'!$A1066,ProductionLines!$E:$E,"Intake")</f>
        <v>0</v>
      </c>
      <c r="I1066" s="148"/>
      <c r="J1066" s="148"/>
      <c r="K1066" s="148"/>
      <c r="L1066" s="152"/>
      <c r="M1066" s="44">
        <f>SUMIFS(TransfersEntries!$F:$F,TransfersEntries!$B:$B,$B1066,TransfersEntries!$L:$L,"&gt;="&amp;'Daily Pork Products Stocks'!A1066+0.25,TransfersEntries!$L:$L,"&lt;="&amp;'Daily Pork Products Stocks'!A1066+1.25,TransfersEntries!$D:$D,"2055")</f>
        <v>0</v>
      </c>
      <c r="N1066" s="44">
        <f>SUMIFS(TransfersEntries!$F:$F,TransfersEntries!$B:$B,INDEX(ItemTable!$A:$A,MATCH('Daily Pork Products Stocks'!B1066,ItemTable!$B:$B,0)),TransfersEntries!$L:$L,"&gt;="&amp;'Daily Pork Products Stocks'!A1066+0.25,TransfersEntries!$L:$L,"&lt;="&amp;'Daily Pork Products Stocks'!A1066+1.25,TransfersEntries!$D:$D,"3535")</f>
        <v>0</v>
      </c>
      <c r="O1066" s="44">
        <f>SUMIFS(TransfersEntries!$F:$F,TransfersEntries!$B:$B,INDEX(ItemTable!$A:$A,MATCH('Daily Pork Products Stocks'!B1066,ItemTable!$B:$B,0)),TransfersEntries!$L:$L,"&gt;="&amp;'Daily Pork Products Stocks'!A1066+0.25,TransfersEntries!$L:$L,"&lt;="&amp;'Daily Pork Products Stocks'!A1066+1.25,TransfersEntries!$D:$D,"3600")</f>
        <v>0</v>
      </c>
      <c r="P1066" s="44">
        <f t="shared" si="300"/>
        <v>0</v>
      </c>
      <c r="Q1066" s="44">
        <f t="shared" si="301"/>
        <v>0</v>
      </c>
      <c r="R1066" s="148"/>
      <c r="S1066" s="148"/>
      <c r="T1066" s="44">
        <f t="shared" si="307"/>
        <v>0</v>
      </c>
      <c r="U1066" s="44">
        <f t="shared" si="303"/>
        <v>0</v>
      </c>
      <c r="V1066" s="44">
        <f t="shared" si="304"/>
        <v>0</v>
      </c>
      <c r="W1066" s="51" t="str">
        <f t="shared" si="305"/>
        <v>Inactive</v>
      </c>
      <c r="X1066" s="44"/>
    </row>
    <row r="1067" spans="1:24" ht="15" hidden="1" customHeight="1" x14ac:dyDescent="0.25">
      <c r="A1067" s="42" t="e">
        <v>#VALUE!</v>
      </c>
      <c r="B1067" s="47" t="s">
        <v>1219</v>
      </c>
      <c r="C1067" s="47" t="s">
        <v>1220</v>
      </c>
      <c r="D1067" s="142"/>
      <c r="E1067" s="44">
        <f t="shared" si="299"/>
        <v>0</v>
      </c>
      <c r="F1067" s="44">
        <f>SUMIFS(ProductionLines!$H:$H,ProductionLines!$C:$C,'Daily Pork Products Stocks'!$B1067,ProductionLines!$K:$K,'Daily Pork Products Stocks'!$A1067,ProductionLines!$E:$E,"&lt;&gt;Intake")</f>
        <v>0</v>
      </c>
      <c r="G1067" s="57"/>
      <c r="H1067" s="44">
        <f>SUMIFS(ProductionLines!$H:$H,ProductionLines!$C:$C,'Daily Pork Products Stocks'!$B1067,ProductionLines!$K:$K,'Daily Pork Products Stocks'!$A1067,ProductionLines!$E:$E,"Intake")</f>
        <v>0</v>
      </c>
      <c r="I1067" s="148"/>
      <c r="J1067" s="148"/>
      <c r="K1067" s="148"/>
      <c r="L1067" s="152"/>
      <c r="M1067" s="44">
        <f>SUMIFS(TransfersEntries!$F:$F,TransfersEntries!$B:$B,$B1067,TransfersEntries!$L:$L,"&gt;="&amp;'Daily Pork Products Stocks'!A1067+0.25,TransfersEntries!$L:$L,"&lt;="&amp;'Daily Pork Products Stocks'!A1067+1.25,TransfersEntries!$D:$D,"2055")</f>
        <v>0</v>
      </c>
      <c r="N1067" s="44">
        <f>SUMIFS(TransfersEntries!$F:$F,TransfersEntries!$B:$B,INDEX(ItemTable!$A:$A,MATCH('Daily Pork Products Stocks'!B1067,ItemTable!$B:$B,0)),TransfersEntries!$L:$L,"&gt;="&amp;'Daily Pork Products Stocks'!A1067+0.25,TransfersEntries!$L:$L,"&lt;="&amp;'Daily Pork Products Stocks'!A1067+1.25,TransfersEntries!$D:$D,"3535")</f>
        <v>0</v>
      </c>
      <c r="O1067" s="44">
        <f>SUMIFS(TransfersEntries!$F:$F,TransfersEntries!$B:$B,INDEX(ItemTable!$A:$A,MATCH('Daily Pork Products Stocks'!B1067,ItemTable!$B:$B,0)),TransfersEntries!$L:$L,"&gt;="&amp;'Daily Pork Products Stocks'!A1067+0.25,TransfersEntries!$L:$L,"&lt;="&amp;'Daily Pork Products Stocks'!A1067+1.25,TransfersEntries!$D:$D,"3600")</f>
        <v>0</v>
      </c>
      <c r="P1067" s="44">
        <f t="shared" si="300"/>
        <v>0</v>
      </c>
      <c r="Q1067" s="44">
        <f t="shared" si="301"/>
        <v>0</v>
      </c>
      <c r="R1067" s="148"/>
      <c r="S1067" s="148"/>
      <c r="T1067" s="44">
        <f t="shared" si="307"/>
        <v>0</v>
      </c>
      <c r="U1067" s="44">
        <f t="shared" si="303"/>
        <v>0</v>
      </c>
      <c r="V1067" s="44">
        <f t="shared" si="304"/>
        <v>0</v>
      </c>
      <c r="W1067" s="51" t="str">
        <f t="shared" si="305"/>
        <v>Inactive</v>
      </c>
      <c r="X1067" s="44"/>
    </row>
    <row r="1068" spans="1:24" ht="15" hidden="1" customHeight="1" x14ac:dyDescent="0.25">
      <c r="A1068" s="42" t="e">
        <v>#VALUE!</v>
      </c>
      <c r="B1068" s="47" t="s">
        <v>1221</v>
      </c>
      <c r="C1068" s="47" t="s">
        <v>1222</v>
      </c>
      <c r="D1068" s="142"/>
      <c r="E1068" s="44">
        <f t="shared" si="299"/>
        <v>0</v>
      </c>
      <c r="F1068" s="44">
        <f>SUMIFS(ProductionLines!$H:$H,ProductionLines!$C:$C,'Daily Pork Products Stocks'!$B1068,ProductionLines!$K:$K,'Daily Pork Products Stocks'!$A1068,ProductionLines!$E:$E,"&lt;&gt;Intake")</f>
        <v>0</v>
      </c>
      <c r="G1068" s="57"/>
      <c r="H1068" s="44">
        <f>SUMIFS(ProductionLines!$H:$H,ProductionLines!$C:$C,'Daily Pork Products Stocks'!$B1068,ProductionLines!$K:$K,'Daily Pork Products Stocks'!$A1068,ProductionLines!$E:$E,"Intake")</f>
        <v>0</v>
      </c>
      <c r="I1068" s="148"/>
      <c r="J1068" s="148"/>
      <c r="K1068" s="148"/>
      <c r="L1068" s="152"/>
      <c r="M1068" s="44">
        <f>SUMIFS(TransfersEntries!$F:$F,TransfersEntries!$B:$B,$B1068,TransfersEntries!$L:$L,"&gt;="&amp;'Daily Pork Products Stocks'!A1068+0.25,TransfersEntries!$L:$L,"&lt;="&amp;'Daily Pork Products Stocks'!A1068+1.25,TransfersEntries!$D:$D,"2055")</f>
        <v>0</v>
      </c>
      <c r="N1068" s="44">
        <f>SUMIFS(TransfersEntries!$F:$F,TransfersEntries!$B:$B,INDEX(ItemTable!$A:$A,MATCH('Daily Pork Products Stocks'!B1068,ItemTable!$B:$B,0)),TransfersEntries!$L:$L,"&gt;="&amp;'Daily Pork Products Stocks'!A1068+0.25,TransfersEntries!$L:$L,"&lt;="&amp;'Daily Pork Products Stocks'!A1068+1.25,TransfersEntries!$D:$D,"3535")</f>
        <v>0</v>
      </c>
      <c r="O1068" s="44">
        <f>SUMIFS(TransfersEntries!$F:$F,TransfersEntries!$B:$B,INDEX(ItemTable!$A:$A,MATCH('Daily Pork Products Stocks'!B1068,ItemTable!$B:$B,0)),TransfersEntries!$L:$L,"&gt;="&amp;'Daily Pork Products Stocks'!A1068+0.25,TransfersEntries!$L:$L,"&lt;="&amp;'Daily Pork Products Stocks'!A1068+1.25,TransfersEntries!$D:$D,"3600")</f>
        <v>0</v>
      </c>
      <c r="P1068" s="44">
        <f t="shared" si="300"/>
        <v>0</v>
      </c>
      <c r="Q1068" s="44">
        <f t="shared" si="301"/>
        <v>0</v>
      </c>
      <c r="R1068" s="148"/>
      <c r="S1068" s="148"/>
      <c r="T1068" s="44">
        <f t="shared" si="307"/>
        <v>0</v>
      </c>
      <c r="U1068" s="44">
        <f t="shared" si="303"/>
        <v>0</v>
      </c>
      <c r="V1068" s="44">
        <f t="shared" si="304"/>
        <v>0</v>
      </c>
      <c r="W1068" s="51" t="str">
        <f t="shared" si="305"/>
        <v>Inactive</v>
      </c>
      <c r="X1068" s="44"/>
    </row>
    <row r="1069" spans="1:24" ht="15" hidden="1" customHeight="1" x14ac:dyDescent="0.25">
      <c r="A1069" s="42" t="e">
        <v>#VALUE!</v>
      </c>
      <c r="B1069" s="45" t="s">
        <v>1223</v>
      </c>
      <c r="C1069" s="45" t="s">
        <v>1224</v>
      </c>
      <c r="D1069" s="142"/>
      <c r="E1069" s="44">
        <f t="shared" si="299"/>
        <v>0</v>
      </c>
      <c r="F1069" s="44">
        <f>SUMIFS(ProductionLines!$H:$H,ProductionLines!$C:$C,'Daily Pork Products Stocks'!$B1069,ProductionLines!$K:$K,'Daily Pork Products Stocks'!$A1069,ProductionLines!$E:$E,"&lt;&gt;Intake")</f>
        <v>0</v>
      </c>
      <c r="G1069" s="57"/>
      <c r="H1069" s="44">
        <f>SUMIFS(ProductionLines!$H:$H,ProductionLines!$C:$C,'Daily Pork Products Stocks'!$B1069,ProductionLines!$K:$K,'Daily Pork Products Stocks'!$A1069,ProductionLines!$E:$E,"Intake")</f>
        <v>0</v>
      </c>
      <c r="I1069" s="148"/>
      <c r="J1069" s="148"/>
      <c r="K1069" s="148"/>
      <c r="L1069" s="152"/>
      <c r="M1069" s="44">
        <f>SUMIFS(TransfersEntries!$F:$F,TransfersEntries!$B:$B,$B1069,TransfersEntries!$L:$L,"&gt;="&amp;'Daily Pork Products Stocks'!A1069+0.25,TransfersEntries!$L:$L,"&lt;="&amp;'Daily Pork Products Stocks'!A1069+1.25,TransfersEntries!$D:$D,"2055")</f>
        <v>0</v>
      </c>
      <c r="N1069" s="44">
        <f>SUMIFS(TransfersEntries!$F:$F,TransfersEntries!$B:$B,INDEX(ItemTable!$A:$A,MATCH('Daily Pork Products Stocks'!B1069,ItemTable!$B:$B,0)),TransfersEntries!$L:$L,"&gt;="&amp;'Daily Pork Products Stocks'!A1069+0.25,TransfersEntries!$L:$L,"&lt;="&amp;'Daily Pork Products Stocks'!A1069+1.25,TransfersEntries!$D:$D,"3535")</f>
        <v>0</v>
      </c>
      <c r="O1069" s="44">
        <f>SUMIFS(TransfersEntries!$F:$F,TransfersEntries!$B:$B,INDEX(ItemTable!$A:$A,MATCH('Daily Pork Products Stocks'!B1069,ItemTable!$B:$B,0)),TransfersEntries!$L:$L,"&gt;="&amp;'Daily Pork Products Stocks'!A1069+0.25,TransfersEntries!$L:$L,"&lt;="&amp;'Daily Pork Products Stocks'!A1069+1.25,TransfersEntries!$D:$D,"3600")</f>
        <v>0</v>
      </c>
      <c r="P1069" s="44">
        <f t="shared" si="300"/>
        <v>0</v>
      </c>
      <c r="Q1069" s="44">
        <f t="shared" si="301"/>
        <v>0</v>
      </c>
      <c r="R1069" s="148"/>
      <c r="S1069" s="148"/>
      <c r="T1069" s="44">
        <f t="shared" si="307"/>
        <v>0</v>
      </c>
      <c r="U1069" s="44">
        <f t="shared" si="303"/>
        <v>0</v>
      </c>
      <c r="V1069" s="44">
        <f t="shared" si="304"/>
        <v>0</v>
      </c>
      <c r="W1069" s="51" t="str">
        <f t="shared" si="305"/>
        <v>Inactive</v>
      </c>
      <c r="X1069" s="44"/>
    </row>
    <row r="1070" spans="1:24" ht="15" hidden="1" customHeight="1" x14ac:dyDescent="0.25">
      <c r="A1070" s="42" t="e">
        <v>#VALUE!</v>
      </c>
      <c r="B1070" s="45" t="s">
        <v>44</v>
      </c>
      <c r="C1070" s="45" t="s">
        <v>1225</v>
      </c>
      <c r="D1070" s="142"/>
      <c r="E1070" s="44">
        <f t="shared" si="299"/>
        <v>0</v>
      </c>
      <c r="F1070" s="44">
        <f>SUMIFS(ProductionLines!$H:$H,ProductionLines!$C:$C,'Daily Pork Products Stocks'!$B1070,ProductionLines!$K:$K,'Daily Pork Products Stocks'!$A1070,ProductionLines!$E:$E,"&lt;&gt;Intake")</f>
        <v>0</v>
      </c>
      <c r="G1070" s="57"/>
      <c r="H1070" s="44">
        <f>SUMIFS(ProductionLines!$H:$H,ProductionLines!$C:$C,'Daily Pork Products Stocks'!$B1070,ProductionLines!$K:$K,'Daily Pork Products Stocks'!$A1070,ProductionLines!$E:$E,"Intake")</f>
        <v>0</v>
      </c>
      <c r="I1070" s="148"/>
      <c r="J1070" s="148"/>
      <c r="K1070" s="148"/>
      <c r="L1070" s="152"/>
      <c r="M1070" s="44">
        <f>SUMIFS(TransfersEntries!$F:$F,TransfersEntries!$B:$B,$B1070,TransfersEntries!$L:$L,"&gt;="&amp;'Daily Pork Products Stocks'!A1070+0.25,TransfersEntries!$L:$L,"&lt;="&amp;'Daily Pork Products Stocks'!A1070+1.25,TransfersEntries!$D:$D,"2055")</f>
        <v>0</v>
      </c>
      <c r="N1070" s="44">
        <f>SUMIFS(TransfersEntries!$F:$F,TransfersEntries!$B:$B,INDEX(ItemTable!$A:$A,MATCH('Daily Pork Products Stocks'!B1070,ItemTable!$B:$B,0)),TransfersEntries!$L:$L,"&gt;="&amp;'Daily Pork Products Stocks'!A1070+0.25,TransfersEntries!$L:$L,"&lt;="&amp;'Daily Pork Products Stocks'!A1070+1.25,TransfersEntries!$D:$D,"3535")</f>
        <v>0</v>
      </c>
      <c r="O1070" s="44">
        <f>SUMIFS(TransfersEntries!$F:$F,TransfersEntries!$B:$B,INDEX(ItemTable!$A:$A,MATCH('Daily Pork Products Stocks'!B1070,ItemTable!$B:$B,0)),TransfersEntries!$L:$L,"&gt;="&amp;'Daily Pork Products Stocks'!A1070+0.25,TransfersEntries!$L:$L,"&lt;="&amp;'Daily Pork Products Stocks'!A1070+1.25,TransfersEntries!$D:$D,"3600")</f>
        <v>0</v>
      </c>
      <c r="P1070" s="44">
        <f t="shared" si="300"/>
        <v>0</v>
      </c>
      <c r="Q1070" s="44">
        <f t="shared" si="301"/>
        <v>0</v>
      </c>
      <c r="R1070" s="148"/>
      <c r="S1070" s="148"/>
      <c r="T1070" s="44">
        <f t="shared" si="307"/>
        <v>0</v>
      </c>
      <c r="U1070" s="44">
        <f t="shared" si="303"/>
        <v>0</v>
      </c>
      <c r="V1070" s="44">
        <f t="shared" si="304"/>
        <v>0</v>
      </c>
      <c r="W1070" s="51" t="str">
        <f t="shared" si="305"/>
        <v>Inactive</v>
      </c>
      <c r="X1070" s="44"/>
    </row>
    <row r="1071" spans="1:24" ht="15" hidden="1" customHeight="1" x14ac:dyDescent="0.25">
      <c r="A1071" s="42" t="e">
        <v>#VALUE!</v>
      </c>
      <c r="B1071" s="45" t="s">
        <v>1226</v>
      </c>
      <c r="C1071" s="45" t="s">
        <v>1227</v>
      </c>
      <c r="D1071" s="142"/>
      <c r="E1071" s="44">
        <f t="shared" si="299"/>
        <v>0</v>
      </c>
      <c r="F1071" s="44">
        <f>SUMIFS(ProductionLines!$H:$H,ProductionLines!$C:$C,'Daily Pork Products Stocks'!$B1071,ProductionLines!$K:$K,'Daily Pork Products Stocks'!$A1071,ProductionLines!$E:$E,"&lt;&gt;Intake")</f>
        <v>0</v>
      </c>
      <c r="G1071" s="57"/>
      <c r="H1071" s="44">
        <f>SUMIFS(ProductionLines!$H:$H,ProductionLines!$C:$C,'Daily Pork Products Stocks'!$B1071,ProductionLines!$K:$K,'Daily Pork Products Stocks'!$A1071,ProductionLines!$E:$E,"Intake")</f>
        <v>0</v>
      </c>
      <c r="I1071" s="148"/>
      <c r="J1071" s="148"/>
      <c r="K1071" s="148"/>
      <c r="L1071" s="152"/>
      <c r="M1071" s="44">
        <f>SUMIFS(TransfersEntries!$F:$F,TransfersEntries!$B:$B,$B1071,TransfersEntries!$L:$L,"&gt;="&amp;'Daily Pork Products Stocks'!A1071+0.25,TransfersEntries!$L:$L,"&lt;="&amp;'Daily Pork Products Stocks'!A1071+1.25,TransfersEntries!$D:$D,"2055")</f>
        <v>0</v>
      </c>
      <c r="N1071" s="44">
        <f>SUMIFS(TransfersEntries!$F:$F,TransfersEntries!$B:$B,INDEX(ItemTable!$A:$A,MATCH('Daily Pork Products Stocks'!B1071,ItemTable!$B:$B,0)),TransfersEntries!$L:$L,"&gt;="&amp;'Daily Pork Products Stocks'!A1071+0.25,TransfersEntries!$L:$L,"&lt;="&amp;'Daily Pork Products Stocks'!A1071+1.25,TransfersEntries!$D:$D,"3535")</f>
        <v>0</v>
      </c>
      <c r="O1071" s="44">
        <f>SUMIFS(TransfersEntries!$F:$F,TransfersEntries!$B:$B,INDEX(ItemTable!$A:$A,MATCH('Daily Pork Products Stocks'!B1071,ItemTable!$B:$B,0)),TransfersEntries!$L:$L,"&gt;="&amp;'Daily Pork Products Stocks'!A1071+0.25,TransfersEntries!$L:$L,"&lt;="&amp;'Daily Pork Products Stocks'!A1071+1.25,TransfersEntries!$D:$D,"3600")</f>
        <v>0</v>
      </c>
      <c r="P1071" s="44">
        <f t="shared" si="300"/>
        <v>0</v>
      </c>
      <c r="Q1071" s="44">
        <f t="shared" si="301"/>
        <v>0</v>
      </c>
      <c r="R1071" s="148"/>
      <c r="S1071" s="148"/>
      <c r="T1071" s="44">
        <f t="shared" si="307"/>
        <v>0</v>
      </c>
      <c r="U1071" s="44">
        <f t="shared" si="303"/>
        <v>0</v>
      </c>
      <c r="V1071" s="44">
        <f t="shared" si="304"/>
        <v>0</v>
      </c>
      <c r="W1071" s="51" t="str">
        <f t="shared" si="305"/>
        <v>Inactive</v>
      </c>
      <c r="X1071" s="44"/>
    </row>
    <row r="1072" spans="1:24" ht="15" hidden="1" customHeight="1" x14ac:dyDescent="0.25">
      <c r="A1072" s="42" t="e">
        <v>#VALUE!</v>
      </c>
      <c r="B1072" s="45" t="s">
        <v>1228</v>
      </c>
      <c r="C1072" s="45" t="s">
        <v>1229</v>
      </c>
      <c r="D1072" s="142"/>
      <c r="E1072" s="44">
        <f t="shared" si="299"/>
        <v>0</v>
      </c>
      <c r="F1072" s="44">
        <f>SUMIFS(ProductionLines!$H:$H,ProductionLines!$C:$C,'Daily Pork Products Stocks'!$B1072,ProductionLines!$K:$K,'Daily Pork Products Stocks'!$A1072,ProductionLines!$E:$E,"&lt;&gt;Intake")</f>
        <v>0</v>
      </c>
      <c r="G1072" s="57"/>
      <c r="H1072" s="44">
        <f>SUMIFS(ProductionLines!$H:$H,ProductionLines!$C:$C,'Daily Pork Products Stocks'!$B1072,ProductionLines!$K:$K,'Daily Pork Products Stocks'!$A1072,ProductionLines!$E:$E,"Intake")</f>
        <v>0</v>
      </c>
      <c r="I1072" s="148"/>
      <c r="J1072" s="148"/>
      <c r="K1072" s="148"/>
      <c r="L1072" s="152"/>
      <c r="M1072" s="44">
        <f>SUMIFS(TransfersEntries!$F:$F,TransfersEntries!$B:$B,$B1072,TransfersEntries!$L:$L,"&gt;="&amp;'Daily Pork Products Stocks'!A1072+0.25,TransfersEntries!$L:$L,"&lt;="&amp;'Daily Pork Products Stocks'!A1072+1.25,TransfersEntries!$D:$D,"2055")</f>
        <v>0</v>
      </c>
      <c r="N1072" s="44">
        <f>SUMIFS(TransfersEntries!$F:$F,TransfersEntries!$B:$B,INDEX(ItemTable!$A:$A,MATCH('Daily Pork Products Stocks'!B1072,ItemTable!$B:$B,0)),TransfersEntries!$L:$L,"&gt;="&amp;'Daily Pork Products Stocks'!A1072+0.25,TransfersEntries!$L:$L,"&lt;="&amp;'Daily Pork Products Stocks'!A1072+1.25,TransfersEntries!$D:$D,"3535")</f>
        <v>0</v>
      </c>
      <c r="O1072" s="44">
        <f>SUMIFS(TransfersEntries!$F:$F,TransfersEntries!$B:$B,INDEX(ItemTable!$A:$A,MATCH('Daily Pork Products Stocks'!B1072,ItemTable!$B:$B,0)),TransfersEntries!$L:$L,"&gt;="&amp;'Daily Pork Products Stocks'!A1072+0.25,TransfersEntries!$L:$L,"&lt;="&amp;'Daily Pork Products Stocks'!A1072+1.25,TransfersEntries!$D:$D,"3600")</f>
        <v>0</v>
      </c>
      <c r="P1072" s="44">
        <f t="shared" si="300"/>
        <v>0</v>
      </c>
      <c r="Q1072" s="44">
        <f t="shared" si="301"/>
        <v>0</v>
      </c>
      <c r="R1072" s="148"/>
      <c r="S1072" s="148"/>
      <c r="T1072" s="44">
        <f t="shared" si="307"/>
        <v>0</v>
      </c>
      <c r="U1072" s="44">
        <f t="shared" si="303"/>
        <v>0</v>
      </c>
      <c r="V1072" s="44">
        <f t="shared" si="304"/>
        <v>0</v>
      </c>
      <c r="W1072" s="51" t="str">
        <f t="shared" si="305"/>
        <v>Inactive</v>
      </c>
      <c r="X1072" s="44"/>
    </row>
    <row r="1073" spans="1:24" ht="15" hidden="1" customHeight="1" x14ac:dyDescent="0.25">
      <c r="A1073" s="42" t="e">
        <v>#VALUE!</v>
      </c>
      <c r="B1073" s="45" t="s">
        <v>153</v>
      </c>
      <c r="C1073" s="45" t="s">
        <v>1230</v>
      </c>
      <c r="D1073" s="142"/>
      <c r="E1073" s="44">
        <f t="shared" si="299"/>
        <v>0</v>
      </c>
      <c r="F1073" s="44">
        <f>SUMIFS(ProductionLines!$H:$H,ProductionLines!$C:$C,'Daily Pork Products Stocks'!$B1073,ProductionLines!$K:$K,'Daily Pork Products Stocks'!$A1073,ProductionLines!$E:$E,"&lt;&gt;Intake")</f>
        <v>0</v>
      </c>
      <c r="G1073" s="57"/>
      <c r="H1073" s="44">
        <f>SUMIFS(ProductionLines!$H:$H,ProductionLines!$C:$C,'Daily Pork Products Stocks'!$B1073,ProductionLines!$K:$K,'Daily Pork Products Stocks'!$A1073,ProductionLines!$E:$E,"Intake")</f>
        <v>0</v>
      </c>
      <c r="I1073" s="148"/>
      <c r="J1073" s="148"/>
      <c r="K1073" s="148"/>
      <c r="L1073" s="152"/>
      <c r="M1073" s="44">
        <f>SUMIFS(TransfersEntries!$F:$F,TransfersEntries!$B:$B,$B1073,TransfersEntries!$L:$L,"&gt;="&amp;'Daily Pork Products Stocks'!A1073+0.25,TransfersEntries!$L:$L,"&lt;="&amp;'Daily Pork Products Stocks'!A1073+1.25,TransfersEntries!$D:$D,"2055")</f>
        <v>0</v>
      </c>
      <c r="N1073" s="44">
        <f>SUMIFS(TransfersEntries!$F:$F,TransfersEntries!$B:$B,INDEX(ItemTable!$A:$A,MATCH('Daily Pork Products Stocks'!B1073,ItemTable!$B:$B,0)),TransfersEntries!$L:$L,"&gt;="&amp;'Daily Pork Products Stocks'!A1073+0.25,TransfersEntries!$L:$L,"&lt;="&amp;'Daily Pork Products Stocks'!A1073+1.25,TransfersEntries!$D:$D,"3535")</f>
        <v>0</v>
      </c>
      <c r="O1073" s="44">
        <f>SUMIFS(TransfersEntries!$F:$F,TransfersEntries!$B:$B,INDEX(ItemTable!$A:$A,MATCH('Daily Pork Products Stocks'!B1073,ItemTable!$B:$B,0)),TransfersEntries!$L:$L,"&gt;="&amp;'Daily Pork Products Stocks'!A1073+0.25,TransfersEntries!$L:$L,"&lt;="&amp;'Daily Pork Products Stocks'!A1073+1.25,TransfersEntries!$D:$D,"3600")</f>
        <v>0</v>
      </c>
      <c r="P1073" s="44">
        <f t="shared" si="300"/>
        <v>0</v>
      </c>
      <c r="Q1073" s="44">
        <f t="shared" si="301"/>
        <v>0</v>
      </c>
      <c r="R1073" s="148"/>
      <c r="S1073" s="148"/>
      <c r="T1073" s="44">
        <f t="shared" si="307"/>
        <v>0</v>
      </c>
      <c r="U1073" s="44">
        <f t="shared" si="303"/>
        <v>0</v>
      </c>
      <c r="V1073" s="44">
        <f t="shared" si="304"/>
        <v>0</v>
      </c>
      <c r="W1073" s="51" t="str">
        <f t="shared" si="305"/>
        <v>Inactive</v>
      </c>
      <c r="X1073" s="44"/>
    </row>
    <row r="1074" spans="1:24" ht="15" hidden="1" customHeight="1" x14ac:dyDescent="0.25">
      <c r="A1074" s="42" t="e">
        <v>#VALUE!</v>
      </c>
      <c r="B1074" s="45" t="s">
        <v>1231</v>
      </c>
      <c r="C1074" s="45" t="s">
        <v>1232</v>
      </c>
      <c r="D1074" s="142"/>
      <c r="E1074" s="44">
        <f t="shared" si="299"/>
        <v>0</v>
      </c>
      <c r="F1074" s="44">
        <f>SUMIFS(ProductionLines!$H:$H,ProductionLines!$C:$C,'Daily Pork Products Stocks'!$B1074,ProductionLines!$K:$K,'Daily Pork Products Stocks'!$A1074,ProductionLines!$E:$E,"&lt;&gt;Intake")</f>
        <v>0</v>
      </c>
      <c r="G1074" s="57"/>
      <c r="H1074" s="44">
        <f>SUMIFS(ProductionLines!$H:$H,ProductionLines!$C:$C,'Daily Pork Products Stocks'!$B1074,ProductionLines!$K:$K,'Daily Pork Products Stocks'!$A1074,ProductionLines!$E:$E,"Intake")</f>
        <v>0</v>
      </c>
      <c r="I1074" s="148"/>
      <c r="J1074" s="148"/>
      <c r="K1074" s="148"/>
      <c r="L1074" s="152"/>
      <c r="M1074" s="44">
        <f>SUMIFS(TransfersEntries!$F:$F,TransfersEntries!$B:$B,$B1074,TransfersEntries!$L:$L,"&gt;="&amp;'Daily Pork Products Stocks'!A1074+0.25,TransfersEntries!$L:$L,"&lt;="&amp;'Daily Pork Products Stocks'!A1074+1.25,TransfersEntries!$D:$D,"2055")</f>
        <v>0</v>
      </c>
      <c r="N1074" s="44">
        <f>SUMIFS(TransfersEntries!$F:$F,TransfersEntries!$B:$B,INDEX(ItemTable!$A:$A,MATCH('Daily Pork Products Stocks'!B1074,ItemTable!$B:$B,0)),TransfersEntries!$L:$L,"&gt;="&amp;'Daily Pork Products Stocks'!A1074+0.25,TransfersEntries!$L:$L,"&lt;="&amp;'Daily Pork Products Stocks'!A1074+1.25,TransfersEntries!$D:$D,"3535")</f>
        <v>0</v>
      </c>
      <c r="O1074" s="44">
        <f>SUMIFS(TransfersEntries!$F:$F,TransfersEntries!$B:$B,INDEX(ItemTable!$A:$A,MATCH('Daily Pork Products Stocks'!B1074,ItemTable!$B:$B,0)),TransfersEntries!$L:$L,"&gt;="&amp;'Daily Pork Products Stocks'!A1074+0.25,TransfersEntries!$L:$L,"&lt;="&amp;'Daily Pork Products Stocks'!A1074+1.25,TransfersEntries!$D:$D,"3600")</f>
        <v>0</v>
      </c>
      <c r="P1074" s="44">
        <f t="shared" si="300"/>
        <v>0</v>
      </c>
      <c r="Q1074" s="44">
        <f t="shared" si="301"/>
        <v>0</v>
      </c>
      <c r="R1074" s="148"/>
      <c r="S1074" s="148"/>
      <c r="T1074" s="44">
        <f t="shared" si="307"/>
        <v>0</v>
      </c>
      <c r="U1074" s="44">
        <f t="shared" si="303"/>
        <v>0</v>
      </c>
      <c r="V1074" s="44">
        <f t="shared" si="304"/>
        <v>0</v>
      </c>
      <c r="W1074" s="51" t="str">
        <f t="shared" si="305"/>
        <v>Inactive</v>
      </c>
      <c r="X1074" s="44"/>
    </row>
    <row r="1075" spans="1:24" ht="15" hidden="1" customHeight="1" x14ac:dyDescent="0.25">
      <c r="A1075" s="42" t="e">
        <v>#VALUE!</v>
      </c>
      <c r="B1075" s="45" t="s">
        <v>1233</v>
      </c>
      <c r="C1075" s="45" t="s">
        <v>1234</v>
      </c>
      <c r="D1075" s="142"/>
      <c r="E1075" s="44">
        <f t="shared" si="299"/>
        <v>0</v>
      </c>
      <c r="F1075" s="44">
        <f>SUMIFS(ProductionLines!$H:$H,ProductionLines!$C:$C,'Daily Pork Products Stocks'!$B1075,ProductionLines!$K:$K,'Daily Pork Products Stocks'!$A1075,ProductionLines!$E:$E,"&lt;&gt;Intake")</f>
        <v>0</v>
      </c>
      <c r="G1075" s="57"/>
      <c r="H1075" s="44">
        <f>SUMIFS(ProductionLines!$H:$H,ProductionLines!$C:$C,'Daily Pork Products Stocks'!$B1075,ProductionLines!$K:$K,'Daily Pork Products Stocks'!$A1075,ProductionLines!$E:$E,"Intake")</f>
        <v>0</v>
      </c>
      <c r="I1075" s="148"/>
      <c r="J1075" s="148"/>
      <c r="K1075" s="148"/>
      <c r="L1075" s="152"/>
      <c r="M1075" s="44">
        <f>SUMIFS(TransfersEntries!$F:$F,TransfersEntries!$B:$B,$B1075,TransfersEntries!$L:$L,"&gt;="&amp;'Daily Pork Products Stocks'!A1075+0.25,TransfersEntries!$L:$L,"&lt;="&amp;'Daily Pork Products Stocks'!A1075+1.25,TransfersEntries!$D:$D,"2055")</f>
        <v>0</v>
      </c>
      <c r="N1075" s="44">
        <f>SUMIFS(TransfersEntries!$F:$F,TransfersEntries!$B:$B,INDEX(ItemTable!$A:$A,MATCH('Daily Pork Products Stocks'!B1075,ItemTable!$B:$B,0)),TransfersEntries!$L:$L,"&gt;="&amp;'Daily Pork Products Stocks'!A1075+0.25,TransfersEntries!$L:$L,"&lt;="&amp;'Daily Pork Products Stocks'!A1075+1.25,TransfersEntries!$D:$D,"3535")</f>
        <v>0</v>
      </c>
      <c r="O1075" s="44">
        <f>SUMIFS(TransfersEntries!$F:$F,TransfersEntries!$B:$B,INDEX(ItemTable!$A:$A,MATCH('Daily Pork Products Stocks'!B1075,ItemTable!$B:$B,0)),TransfersEntries!$L:$L,"&gt;="&amp;'Daily Pork Products Stocks'!A1075+0.25,TransfersEntries!$L:$L,"&lt;="&amp;'Daily Pork Products Stocks'!A1075+1.25,TransfersEntries!$D:$D,"3600")</f>
        <v>0</v>
      </c>
      <c r="P1075" s="44">
        <f t="shared" si="300"/>
        <v>0</v>
      </c>
      <c r="Q1075" s="44">
        <f t="shared" si="301"/>
        <v>0</v>
      </c>
      <c r="R1075" s="148"/>
      <c r="S1075" s="148"/>
      <c r="T1075" s="44">
        <f t="shared" si="307"/>
        <v>0</v>
      </c>
      <c r="U1075" s="44">
        <f t="shared" si="303"/>
        <v>0</v>
      </c>
      <c r="V1075" s="44">
        <f t="shared" si="304"/>
        <v>0</v>
      </c>
      <c r="W1075" s="51" t="str">
        <f t="shared" si="305"/>
        <v>Inactive</v>
      </c>
      <c r="X1075" s="44"/>
    </row>
    <row r="1076" spans="1:24" ht="15" hidden="1" customHeight="1" x14ac:dyDescent="0.25">
      <c r="A1076" s="42" t="e">
        <v>#VALUE!</v>
      </c>
      <c r="B1076" s="45" t="s">
        <v>1235</v>
      </c>
      <c r="C1076" s="45" t="s">
        <v>1236</v>
      </c>
      <c r="D1076" s="142"/>
      <c r="E1076" s="44">
        <f t="shared" si="299"/>
        <v>0</v>
      </c>
      <c r="F1076" s="44">
        <f>SUMIFS(ProductionLines!$H:$H,ProductionLines!$C:$C,'Daily Pork Products Stocks'!$B1076,ProductionLines!$K:$K,'Daily Pork Products Stocks'!$A1076,ProductionLines!$E:$E,"&lt;&gt;Intake")</f>
        <v>0</v>
      </c>
      <c r="G1076" s="57"/>
      <c r="H1076" s="44">
        <f>SUMIFS(ProductionLines!$H:$H,ProductionLines!$C:$C,'Daily Pork Products Stocks'!$B1076,ProductionLines!$K:$K,'Daily Pork Products Stocks'!$A1076,ProductionLines!$E:$E,"Intake")</f>
        <v>0</v>
      </c>
      <c r="I1076" s="148"/>
      <c r="J1076" s="148"/>
      <c r="K1076" s="148"/>
      <c r="L1076" s="152"/>
      <c r="M1076" s="44">
        <f>SUMIFS(TransfersEntries!$F:$F,TransfersEntries!$B:$B,$B1076,TransfersEntries!$L:$L,"&gt;="&amp;'Daily Pork Products Stocks'!A1076+0.25,TransfersEntries!$L:$L,"&lt;="&amp;'Daily Pork Products Stocks'!A1076+1.25,TransfersEntries!$D:$D,"2055")</f>
        <v>0</v>
      </c>
      <c r="N1076" s="44">
        <f>SUMIFS(TransfersEntries!$F:$F,TransfersEntries!$B:$B,INDEX(ItemTable!$A:$A,MATCH('Daily Pork Products Stocks'!B1076,ItemTable!$B:$B,0)),TransfersEntries!$L:$L,"&gt;="&amp;'Daily Pork Products Stocks'!A1076+0.25,TransfersEntries!$L:$L,"&lt;="&amp;'Daily Pork Products Stocks'!A1076+1.25,TransfersEntries!$D:$D,"3535")</f>
        <v>0</v>
      </c>
      <c r="O1076" s="44">
        <f>SUMIFS(TransfersEntries!$F:$F,TransfersEntries!$B:$B,INDEX(ItemTable!$A:$A,MATCH('Daily Pork Products Stocks'!B1076,ItemTable!$B:$B,0)),TransfersEntries!$L:$L,"&gt;="&amp;'Daily Pork Products Stocks'!A1076+0.25,TransfersEntries!$L:$L,"&lt;="&amp;'Daily Pork Products Stocks'!A1076+1.25,TransfersEntries!$D:$D,"3600")</f>
        <v>0</v>
      </c>
      <c r="P1076" s="44">
        <f t="shared" si="300"/>
        <v>0</v>
      </c>
      <c r="Q1076" s="44">
        <f t="shared" si="301"/>
        <v>0</v>
      </c>
      <c r="R1076" s="148"/>
      <c r="S1076" s="148"/>
      <c r="T1076" s="44">
        <f t="shared" si="307"/>
        <v>0</v>
      </c>
      <c r="U1076" s="44">
        <f t="shared" si="303"/>
        <v>0</v>
      </c>
      <c r="V1076" s="44">
        <f t="shared" si="304"/>
        <v>0</v>
      </c>
      <c r="W1076" s="51" t="str">
        <f t="shared" si="305"/>
        <v>Inactive</v>
      </c>
      <c r="X1076" s="44"/>
    </row>
    <row r="1077" spans="1:24" ht="15" hidden="1" customHeight="1" x14ac:dyDescent="0.25">
      <c r="A1077" s="42" t="e">
        <v>#VALUE!</v>
      </c>
      <c r="B1077" s="45" t="s">
        <v>1237</v>
      </c>
      <c r="C1077" s="45" t="s">
        <v>1238</v>
      </c>
      <c r="D1077" s="142"/>
      <c r="E1077" s="44">
        <f t="shared" si="299"/>
        <v>0</v>
      </c>
      <c r="F1077" s="44">
        <f>SUMIFS(ProductionLines!$H:$H,ProductionLines!$C:$C,'Daily Pork Products Stocks'!$B1077,ProductionLines!$K:$K,'Daily Pork Products Stocks'!$A1077,ProductionLines!$E:$E,"&lt;&gt;Intake")</f>
        <v>0</v>
      </c>
      <c r="G1077" s="57"/>
      <c r="H1077" s="44">
        <f>SUMIFS(ProductionLines!$H:$H,ProductionLines!$C:$C,'Daily Pork Products Stocks'!$B1077,ProductionLines!$K:$K,'Daily Pork Products Stocks'!$A1077,ProductionLines!$E:$E,"Intake")</f>
        <v>0</v>
      </c>
      <c r="I1077" s="148"/>
      <c r="J1077" s="148"/>
      <c r="K1077" s="148"/>
      <c r="L1077" s="152"/>
      <c r="M1077" s="44">
        <f>SUMIFS(TransfersEntries!$F:$F,TransfersEntries!$B:$B,$B1077,TransfersEntries!$L:$L,"&gt;="&amp;'Daily Pork Products Stocks'!A1077+0.25,TransfersEntries!$L:$L,"&lt;="&amp;'Daily Pork Products Stocks'!A1077+1.25,TransfersEntries!$D:$D,"2055")</f>
        <v>0</v>
      </c>
      <c r="N1077" s="44">
        <f>SUMIFS(TransfersEntries!$F:$F,TransfersEntries!$B:$B,INDEX(ItemTable!$A:$A,MATCH('Daily Pork Products Stocks'!B1077,ItemTable!$B:$B,0)),TransfersEntries!$L:$L,"&gt;="&amp;'Daily Pork Products Stocks'!A1077+0.25,TransfersEntries!$L:$L,"&lt;="&amp;'Daily Pork Products Stocks'!A1077+1.25,TransfersEntries!$D:$D,"3535")</f>
        <v>0</v>
      </c>
      <c r="O1077" s="44">
        <f>SUMIFS(TransfersEntries!$F:$F,TransfersEntries!$B:$B,INDEX(ItemTable!$A:$A,MATCH('Daily Pork Products Stocks'!B1077,ItemTable!$B:$B,0)),TransfersEntries!$L:$L,"&gt;="&amp;'Daily Pork Products Stocks'!A1077+0.25,TransfersEntries!$L:$L,"&lt;="&amp;'Daily Pork Products Stocks'!A1077+1.25,TransfersEntries!$D:$D,"3600")</f>
        <v>0</v>
      </c>
      <c r="P1077" s="44">
        <f t="shared" si="300"/>
        <v>0</v>
      </c>
      <c r="Q1077" s="44">
        <f t="shared" si="301"/>
        <v>0</v>
      </c>
      <c r="R1077" s="148"/>
      <c r="S1077" s="148"/>
      <c r="T1077" s="44">
        <f t="shared" si="307"/>
        <v>0</v>
      </c>
      <c r="U1077" s="44">
        <f t="shared" si="303"/>
        <v>0</v>
      </c>
      <c r="V1077" s="44">
        <f t="shared" si="304"/>
        <v>0</v>
      </c>
      <c r="W1077" s="51" t="str">
        <f t="shared" si="305"/>
        <v>Inactive</v>
      </c>
      <c r="X1077" s="44"/>
    </row>
    <row r="1078" spans="1:24" ht="15" hidden="1" customHeight="1" x14ac:dyDescent="0.25">
      <c r="A1078" s="42" t="e">
        <v>#VALUE!</v>
      </c>
      <c r="B1078" s="45" t="s">
        <v>1239</v>
      </c>
      <c r="C1078" s="45" t="s">
        <v>1240</v>
      </c>
      <c r="D1078" s="142"/>
      <c r="E1078" s="44">
        <f t="shared" si="299"/>
        <v>0</v>
      </c>
      <c r="F1078" s="44">
        <f>SUMIFS(ProductionLines!$H:$H,ProductionLines!$C:$C,'Daily Pork Products Stocks'!$B1078,ProductionLines!$K:$K,'Daily Pork Products Stocks'!$A1078,ProductionLines!$E:$E,"&lt;&gt;Intake")</f>
        <v>0</v>
      </c>
      <c r="G1078" s="57"/>
      <c r="H1078" s="44">
        <f>SUMIFS(ProductionLines!$H:$H,ProductionLines!$C:$C,'Daily Pork Products Stocks'!$B1078,ProductionLines!$K:$K,'Daily Pork Products Stocks'!$A1078,ProductionLines!$E:$E,"Intake")</f>
        <v>0</v>
      </c>
      <c r="I1078" s="148"/>
      <c r="J1078" s="148"/>
      <c r="K1078" s="148"/>
      <c r="L1078" s="152"/>
      <c r="M1078" s="44">
        <f>SUMIFS(TransfersEntries!$F:$F,TransfersEntries!$B:$B,$B1078,TransfersEntries!$L:$L,"&gt;="&amp;'Daily Pork Products Stocks'!A1078+0.25,TransfersEntries!$L:$L,"&lt;="&amp;'Daily Pork Products Stocks'!A1078+1.25,TransfersEntries!$D:$D,"2055")</f>
        <v>0</v>
      </c>
      <c r="N1078" s="44">
        <f>SUMIFS(TransfersEntries!$F:$F,TransfersEntries!$B:$B,INDEX(ItemTable!$A:$A,MATCH('Daily Pork Products Stocks'!B1078,ItemTable!$B:$B,0)),TransfersEntries!$L:$L,"&gt;="&amp;'Daily Pork Products Stocks'!A1078+0.25,TransfersEntries!$L:$L,"&lt;="&amp;'Daily Pork Products Stocks'!A1078+1.25,TransfersEntries!$D:$D,"3535")</f>
        <v>0</v>
      </c>
      <c r="O1078" s="44">
        <f>SUMIFS(TransfersEntries!$F:$F,TransfersEntries!$B:$B,INDEX(ItemTable!$A:$A,MATCH('Daily Pork Products Stocks'!B1078,ItemTable!$B:$B,0)),TransfersEntries!$L:$L,"&gt;="&amp;'Daily Pork Products Stocks'!A1078+0.25,TransfersEntries!$L:$L,"&lt;="&amp;'Daily Pork Products Stocks'!A1078+1.25,TransfersEntries!$D:$D,"3600")</f>
        <v>0</v>
      </c>
      <c r="P1078" s="44">
        <f t="shared" si="300"/>
        <v>0</v>
      </c>
      <c r="Q1078" s="44">
        <f t="shared" si="301"/>
        <v>0</v>
      </c>
      <c r="R1078" s="148"/>
      <c r="S1078" s="148"/>
      <c r="T1078" s="44">
        <f t="shared" si="307"/>
        <v>0</v>
      </c>
      <c r="U1078" s="44">
        <f t="shared" si="303"/>
        <v>0</v>
      </c>
      <c r="V1078" s="44">
        <f t="shared" si="304"/>
        <v>0</v>
      </c>
      <c r="W1078" s="51" t="str">
        <f t="shared" si="305"/>
        <v>Inactive</v>
      </c>
      <c r="X1078" s="44"/>
    </row>
    <row r="1079" spans="1:24" ht="15" hidden="1" customHeight="1" x14ac:dyDescent="0.25">
      <c r="A1079" s="128" t="e">
        <v>#VALUE!</v>
      </c>
      <c r="B1079" s="129"/>
      <c r="C1079" s="130" t="s">
        <v>1241</v>
      </c>
      <c r="D1079" s="141">
        <v>1E-3</v>
      </c>
      <c r="E1079" s="134">
        <f t="shared" si="299"/>
        <v>1E-3</v>
      </c>
      <c r="F1079" s="134">
        <f>SUMIFS(ProductionLines!$H:$H,ProductionLines!$C:$C,'Daily Pork Products Stocks'!$B1079,ProductionLines!$K:$K,'Daily Pork Products Stocks'!$A1079,ProductionLines!$E:$E,"&lt;&gt;Intake")</f>
        <v>0</v>
      </c>
      <c r="G1079" s="135"/>
      <c r="H1079" s="134">
        <f>SUMIFS(ProductionLines!$H:$H,ProductionLines!$C:$C,'Daily Pork Products Stocks'!$B1079,ProductionLines!$K:$K,'Daily Pork Products Stocks'!$A1079,ProductionLines!$E:$E,"Intake")</f>
        <v>0</v>
      </c>
      <c r="I1079" s="149"/>
      <c r="J1079" s="149"/>
      <c r="K1079" s="149"/>
      <c r="L1079" s="153"/>
      <c r="M1079" s="134">
        <f>SUMIFS(TransfersEntries!$F:$F,TransfersEntries!$B:$B,$B1079,TransfersEntries!$L:$L,"&gt;="&amp;'Daily Pork Products Stocks'!A1079+0.25,TransfersEntries!$L:$L,"&lt;="&amp;'Daily Pork Products Stocks'!A1079+1.25,TransfersEntries!$D:$D,"2055")</f>
        <v>0</v>
      </c>
      <c r="N1079" s="134">
        <f>SUMIFS(TransfersEntries!$F:$F,TransfersEntries!$B:$B,INDEX(ItemTable!$A:$A,MATCH('Daily Pork Products Stocks'!B1079,ItemTable!$B:$B,0)),TransfersEntries!$L:$L,"&gt;="&amp;'Daily Pork Products Stocks'!A1079+0.25,TransfersEntries!$L:$L,"&lt;="&amp;'Daily Pork Products Stocks'!A1079+1.25,TransfersEntries!$D:$D,"3535")</f>
        <v>0</v>
      </c>
      <c r="O1079" s="134">
        <f>SUMIFS(TransfersEntries!$F:$F,TransfersEntries!$B:$B,INDEX(ItemTable!$A:$A,MATCH('Daily Pork Products Stocks'!B1079,ItemTable!$B:$B,0)),TransfersEntries!$L:$L,"&gt;="&amp;'Daily Pork Products Stocks'!A1079+0.25,TransfersEntries!$L:$L,"&lt;="&amp;'Daily Pork Products Stocks'!A1079+1.25,TransfersEntries!$D:$D,"3600")</f>
        <v>0</v>
      </c>
      <c r="P1079" s="134">
        <f t="shared" si="300"/>
        <v>1E-3</v>
      </c>
      <c r="Q1079" s="134">
        <f t="shared" si="301"/>
        <v>1E-3</v>
      </c>
      <c r="R1079" s="149"/>
      <c r="S1079" s="149"/>
      <c r="T1079" s="134">
        <f>R1079+S1079+D1079</f>
        <v>1E-3</v>
      </c>
      <c r="U1079" s="134">
        <f t="shared" si="303"/>
        <v>0</v>
      </c>
      <c r="V1079" s="134">
        <f t="shared" si="304"/>
        <v>0</v>
      </c>
      <c r="W1079" s="51" t="str">
        <f t="shared" si="305"/>
        <v>Active</v>
      </c>
      <c r="X1079" s="134"/>
    </row>
    <row r="1080" spans="1:24" ht="15" hidden="1" customHeight="1" x14ac:dyDescent="0.25">
      <c r="A1080" s="42" t="e">
        <v>#VALUE!</v>
      </c>
      <c r="B1080" s="45" t="s">
        <v>1242</v>
      </c>
      <c r="C1080" s="45" t="s">
        <v>1243</v>
      </c>
      <c r="D1080" s="142"/>
      <c r="E1080" s="44">
        <f t="shared" si="299"/>
        <v>0</v>
      </c>
      <c r="F1080" s="44">
        <f>SUMIFS(ProductionLines!$H:$H,ProductionLines!$C:$C,'Daily Pork Products Stocks'!$B1080,ProductionLines!$K:$K,'Daily Pork Products Stocks'!$A1080,ProductionLines!$E:$E,"&lt;&gt;Intake")</f>
        <v>0</v>
      </c>
      <c r="G1080" s="57"/>
      <c r="H1080" s="44">
        <f>SUMIFS(ProductionLines!$H:$H,ProductionLines!$C:$C,'Daily Pork Products Stocks'!$B1080,ProductionLines!$K:$K,'Daily Pork Products Stocks'!$A1080,ProductionLines!$E:$E,"Intake")</f>
        <v>0</v>
      </c>
      <c r="I1080" s="148"/>
      <c r="J1080" s="148"/>
      <c r="K1080" s="148"/>
      <c r="L1080" s="152"/>
      <c r="M1080" s="44">
        <f>SUMIFS(TransfersEntries!$F:$F,TransfersEntries!$B:$B,$B1080,TransfersEntries!$L:$L,"&gt;="&amp;'Daily Pork Products Stocks'!A1080+0.25,TransfersEntries!$L:$L,"&lt;="&amp;'Daily Pork Products Stocks'!A1080+1.25,TransfersEntries!$D:$D,"2055")</f>
        <v>0</v>
      </c>
      <c r="N1080" s="44">
        <f>SUMIFS(TransfersEntries!$F:$F,TransfersEntries!$B:$B,INDEX(ItemTable!$A:$A,MATCH('Daily Pork Products Stocks'!B1080,ItemTable!$B:$B,0)),TransfersEntries!$L:$L,"&gt;="&amp;'Daily Pork Products Stocks'!A1080+0.25,TransfersEntries!$L:$L,"&lt;="&amp;'Daily Pork Products Stocks'!A1080+1.25,TransfersEntries!$D:$D,"3535")</f>
        <v>0</v>
      </c>
      <c r="O1080" s="44">
        <f>SUMIFS(TransfersEntries!$F:$F,TransfersEntries!$B:$B,INDEX(ItemTable!$A:$A,MATCH('Daily Pork Products Stocks'!B1080,ItemTable!$B:$B,0)),TransfersEntries!$L:$L,"&gt;="&amp;'Daily Pork Products Stocks'!A1080+0.25,TransfersEntries!$L:$L,"&lt;="&amp;'Daily Pork Products Stocks'!A1080+1.25,TransfersEntries!$D:$D,"3600")</f>
        <v>0</v>
      </c>
      <c r="P1080" s="44">
        <f t="shared" si="300"/>
        <v>0</v>
      </c>
      <c r="Q1080" s="44">
        <f t="shared" si="301"/>
        <v>0</v>
      </c>
      <c r="R1080" s="148"/>
      <c r="S1080" s="148"/>
      <c r="T1080" s="44">
        <f t="shared" ref="T1080:T1091" si="308">R1080+S1080</f>
        <v>0</v>
      </c>
      <c r="U1080" s="44">
        <f t="shared" si="303"/>
        <v>0</v>
      </c>
      <c r="V1080" s="44">
        <f t="shared" si="304"/>
        <v>0</v>
      </c>
      <c r="W1080" s="51" t="str">
        <f t="shared" si="305"/>
        <v>Inactive</v>
      </c>
      <c r="X1080" s="44"/>
    </row>
    <row r="1081" spans="1:24" ht="15" hidden="1" customHeight="1" x14ac:dyDescent="0.25">
      <c r="A1081" s="42" t="e">
        <v>#VALUE!</v>
      </c>
      <c r="B1081" s="45" t="s">
        <v>1244</v>
      </c>
      <c r="C1081" s="45" t="s">
        <v>1245</v>
      </c>
      <c r="D1081" s="142"/>
      <c r="E1081" s="44">
        <f t="shared" si="299"/>
        <v>0</v>
      </c>
      <c r="F1081" s="44">
        <f>SUMIFS(ProductionLines!$H:$H,ProductionLines!$C:$C,'Daily Pork Products Stocks'!$B1081,ProductionLines!$K:$K,'Daily Pork Products Stocks'!$A1081,ProductionLines!$E:$E,"&lt;&gt;Intake")</f>
        <v>0</v>
      </c>
      <c r="G1081" s="57"/>
      <c r="H1081" s="44">
        <f>SUMIFS(ProductionLines!$H:$H,ProductionLines!$C:$C,'Daily Pork Products Stocks'!$B1081,ProductionLines!$K:$K,'Daily Pork Products Stocks'!$A1081,ProductionLines!$E:$E,"Intake")</f>
        <v>0</v>
      </c>
      <c r="I1081" s="148"/>
      <c r="J1081" s="148"/>
      <c r="K1081" s="148"/>
      <c r="L1081" s="152"/>
      <c r="M1081" s="44">
        <f>SUMIFS(TransfersEntries!$F:$F,TransfersEntries!$B:$B,$B1081,TransfersEntries!$L:$L,"&gt;="&amp;'Daily Pork Products Stocks'!A1081+0.25,TransfersEntries!$L:$L,"&lt;="&amp;'Daily Pork Products Stocks'!A1081+1.25,TransfersEntries!$D:$D,"2055")</f>
        <v>0</v>
      </c>
      <c r="N1081" s="44">
        <f>SUMIFS(TransfersEntries!$F:$F,TransfersEntries!$B:$B,INDEX(ItemTable!$A:$A,MATCH('Daily Pork Products Stocks'!B1081,ItemTable!$B:$B,0)),TransfersEntries!$L:$L,"&gt;="&amp;'Daily Pork Products Stocks'!A1081+0.25,TransfersEntries!$L:$L,"&lt;="&amp;'Daily Pork Products Stocks'!A1081+1.25,TransfersEntries!$D:$D,"3535")</f>
        <v>0</v>
      </c>
      <c r="O1081" s="44">
        <f>SUMIFS(TransfersEntries!$F:$F,TransfersEntries!$B:$B,INDEX(ItemTable!$A:$A,MATCH('Daily Pork Products Stocks'!B1081,ItemTable!$B:$B,0)),TransfersEntries!$L:$L,"&gt;="&amp;'Daily Pork Products Stocks'!A1081+0.25,TransfersEntries!$L:$L,"&lt;="&amp;'Daily Pork Products Stocks'!A1081+1.25,TransfersEntries!$D:$D,"3600")</f>
        <v>0</v>
      </c>
      <c r="P1081" s="44">
        <f t="shared" si="300"/>
        <v>0</v>
      </c>
      <c r="Q1081" s="44">
        <f t="shared" si="301"/>
        <v>0</v>
      </c>
      <c r="R1081" s="148"/>
      <c r="S1081" s="148"/>
      <c r="T1081" s="44">
        <f t="shared" si="308"/>
        <v>0</v>
      </c>
      <c r="U1081" s="44">
        <f t="shared" si="303"/>
        <v>0</v>
      </c>
      <c r="V1081" s="44">
        <f t="shared" si="304"/>
        <v>0</v>
      </c>
      <c r="W1081" s="51" t="str">
        <f t="shared" si="305"/>
        <v>Inactive</v>
      </c>
      <c r="X1081" s="44"/>
    </row>
    <row r="1082" spans="1:24" ht="15" hidden="1" customHeight="1" x14ac:dyDescent="0.25">
      <c r="A1082" s="42" t="e">
        <v>#VALUE!</v>
      </c>
      <c r="B1082" s="45" t="s">
        <v>144</v>
      </c>
      <c r="C1082" s="45" t="s">
        <v>1246</v>
      </c>
      <c r="D1082" s="142"/>
      <c r="E1082" s="44">
        <f t="shared" si="299"/>
        <v>0</v>
      </c>
      <c r="F1082" s="44">
        <f>SUMIFS(ProductionLines!$H:$H,ProductionLines!$C:$C,'Daily Pork Products Stocks'!$B1082,ProductionLines!$K:$K,'Daily Pork Products Stocks'!$A1082,ProductionLines!$E:$E,"&lt;&gt;Intake")</f>
        <v>0</v>
      </c>
      <c r="G1082" s="57"/>
      <c r="H1082" s="44">
        <f>SUMIFS(ProductionLines!$H:$H,ProductionLines!$C:$C,'Daily Pork Products Stocks'!$B1082,ProductionLines!$K:$K,'Daily Pork Products Stocks'!$A1082,ProductionLines!$E:$E,"Intake")</f>
        <v>0</v>
      </c>
      <c r="I1082" s="148"/>
      <c r="J1082" s="148"/>
      <c r="K1082" s="148"/>
      <c r="L1082" s="152"/>
      <c r="M1082" s="44">
        <f>SUMIFS(TransfersEntries!$F:$F,TransfersEntries!$B:$B,$B1082,TransfersEntries!$L:$L,"&gt;="&amp;'Daily Pork Products Stocks'!A1082+0.25,TransfersEntries!$L:$L,"&lt;="&amp;'Daily Pork Products Stocks'!A1082+1.25,TransfersEntries!$D:$D,"2055")</f>
        <v>0</v>
      </c>
      <c r="N1082" s="44">
        <f>SUMIFS(TransfersEntries!$F:$F,TransfersEntries!$B:$B,INDEX(ItemTable!$A:$A,MATCH('Daily Pork Products Stocks'!B1082,ItemTable!$B:$B,0)),TransfersEntries!$L:$L,"&gt;="&amp;'Daily Pork Products Stocks'!A1082+0.25,TransfersEntries!$L:$L,"&lt;="&amp;'Daily Pork Products Stocks'!A1082+1.25,TransfersEntries!$D:$D,"3535")</f>
        <v>0</v>
      </c>
      <c r="O1082" s="44">
        <f>SUMIFS(TransfersEntries!$F:$F,TransfersEntries!$B:$B,INDEX(ItemTable!$A:$A,MATCH('Daily Pork Products Stocks'!B1082,ItemTable!$B:$B,0)),TransfersEntries!$L:$L,"&gt;="&amp;'Daily Pork Products Stocks'!A1082+0.25,TransfersEntries!$L:$L,"&lt;="&amp;'Daily Pork Products Stocks'!A1082+1.25,TransfersEntries!$D:$D,"3600")</f>
        <v>0</v>
      </c>
      <c r="P1082" s="44">
        <f t="shared" si="300"/>
        <v>0</v>
      </c>
      <c r="Q1082" s="44">
        <f t="shared" si="301"/>
        <v>0</v>
      </c>
      <c r="R1082" s="148"/>
      <c r="S1082" s="148"/>
      <c r="T1082" s="44">
        <f t="shared" si="308"/>
        <v>0</v>
      </c>
      <c r="U1082" s="44">
        <f t="shared" si="303"/>
        <v>0</v>
      </c>
      <c r="V1082" s="44">
        <f t="shared" si="304"/>
        <v>0</v>
      </c>
      <c r="W1082" s="51" t="str">
        <f t="shared" si="305"/>
        <v>Inactive</v>
      </c>
      <c r="X1082" s="44"/>
    </row>
    <row r="1083" spans="1:24" ht="15" hidden="1" customHeight="1" x14ac:dyDescent="0.25">
      <c r="A1083" s="42" t="e">
        <v>#VALUE!</v>
      </c>
      <c r="B1083" s="45" t="s">
        <v>1247</v>
      </c>
      <c r="C1083" s="45" t="s">
        <v>1248</v>
      </c>
      <c r="D1083" s="142"/>
      <c r="E1083" s="44">
        <f t="shared" si="299"/>
        <v>0</v>
      </c>
      <c r="F1083" s="44">
        <f>SUMIFS(ProductionLines!$H:$H,ProductionLines!$C:$C,'Daily Pork Products Stocks'!$B1083,ProductionLines!$K:$K,'Daily Pork Products Stocks'!$A1083,ProductionLines!$E:$E,"&lt;&gt;Intake")</f>
        <v>0</v>
      </c>
      <c r="G1083" s="57"/>
      <c r="H1083" s="44">
        <f>SUMIFS(ProductionLines!$H:$H,ProductionLines!$C:$C,'Daily Pork Products Stocks'!$B1083,ProductionLines!$K:$K,'Daily Pork Products Stocks'!$A1083,ProductionLines!$E:$E,"Intake")</f>
        <v>0</v>
      </c>
      <c r="I1083" s="148"/>
      <c r="J1083" s="148"/>
      <c r="K1083" s="148"/>
      <c r="L1083" s="152"/>
      <c r="M1083" s="44">
        <f>SUMIFS(TransfersEntries!$F:$F,TransfersEntries!$B:$B,$B1083,TransfersEntries!$L:$L,"&gt;="&amp;'Daily Pork Products Stocks'!A1083+0.25,TransfersEntries!$L:$L,"&lt;="&amp;'Daily Pork Products Stocks'!A1083+1.25,TransfersEntries!$D:$D,"2055")</f>
        <v>0</v>
      </c>
      <c r="N1083" s="44">
        <f>SUMIFS(TransfersEntries!$F:$F,TransfersEntries!$B:$B,INDEX(ItemTable!$A:$A,MATCH('Daily Pork Products Stocks'!B1083,ItemTable!$B:$B,0)),TransfersEntries!$L:$L,"&gt;="&amp;'Daily Pork Products Stocks'!A1083+0.25,TransfersEntries!$L:$L,"&lt;="&amp;'Daily Pork Products Stocks'!A1083+1.25,TransfersEntries!$D:$D,"3535")</f>
        <v>0</v>
      </c>
      <c r="O1083" s="44">
        <f>SUMIFS(TransfersEntries!$F:$F,TransfersEntries!$B:$B,INDEX(ItemTable!$A:$A,MATCH('Daily Pork Products Stocks'!B1083,ItemTable!$B:$B,0)),TransfersEntries!$L:$L,"&gt;="&amp;'Daily Pork Products Stocks'!A1083+0.25,TransfersEntries!$L:$L,"&lt;="&amp;'Daily Pork Products Stocks'!A1083+1.25,TransfersEntries!$D:$D,"3600")</f>
        <v>0</v>
      </c>
      <c r="P1083" s="44">
        <f t="shared" si="300"/>
        <v>0</v>
      </c>
      <c r="Q1083" s="44">
        <f t="shared" si="301"/>
        <v>0</v>
      </c>
      <c r="R1083" s="148"/>
      <c r="S1083" s="148"/>
      <c r="T1083" s="44">
        <f t="shared" si="308"/>
        <v>0</v>
      </c>
      <c r="U1083" s="44">
        <f t="shared" si="303"/>
        <v>0</v>
      </c>
      <c r="V1083" s="44">
        <f t="shared" si="304"/>
        <v>0</v>
      </c>
      <c r="W1083" s="51" t="str">
        <f t="shared" si="305"/>
        <v>Inactive</v>
      </c>
      <c r="X1083" s="44"/>
    </row>
    <row r="1084" spans="1:24" ht="15" hidden="1" customHeight="1" x14ac:dyDescent="0.25">
      <c r="A1084" s="42" t="e">
        <v>#VALUE!</v>
      </c>
      <c r="B1084" s="45" t="s">
        <v>1249</v>
      </c>
      <c r="C1084" s="45" t="s">
        <v>1250</v>
      </c>
      <c r="D1084" s="142"/>
      <c r="E1084" s="44">
        <f t="shared" si="299"/>
        <v>0</v>
      </c>
      <c r="F1084" s="44">
        <f>SUMIFS(ProductionLines!$H:$H,ProductionLines!$C:$C,'Daily Pork Products Stocks'!$B1084,ProductionLines!$K:$K,'Daily Pork Products Stocks'!$A1084,ProductionLines!$E:$E,"&lt;&gt;Intake")</f>
        <v>0</v>
      </c>
      <c r="G1084" s="57"/>
      <c r="H1084" s="44">
        <f>SUMIFS(ProductionLines!$H:$H,ProductionLines!$C:$C,'Daily Pork Products Stocks'!$B1084,ProductionLines!$K:$K,'Daily Pork Products Stocks'!$A1084,ProductionLines!$E:$E,"Intake")</f>
        <v>0</v>
      </c>
      <c r="I1084" s="148"/>
      <c r="J1084" s="148"/>
      <c r="K1084" s="148"/>
      <c r="L1084" s="152"/>
      <c r="M1084" s="44">
        <f>SUMIFS(TransfersEntries!$F:$F,TransfersEntries!$B:$B,$B1084,TransfersEntries!$L:$L,"&gt;="&amp;'Daily Pork Products Stocks'!A1084+0.25,TransfersEntries!$L:$L,"&lt;="&amp;'Daily Pork Products Stocks'!A1084+1.25,TransfersEntries!$D:$D,"2055")</f>
        <v>0</v>
      </c>
      <c r="N1084" s="44">
        <f>SUMIFS(TransfersEntries!$F:$F,TransfersEntries!$B:$B,INDEX(ItemTable!$A:$A,MATCH('Daily Pork Products Stocks'!B1084,ItemTable!$B:$B,0)),TransfersEntries!$L:$L,"&gt;="&amp;'Daily Pork Products Stocks'!A1084+0.25,TransfersEntries!$L:$L,"&lt;="&amp;'Daily Pork Products Stocks'!A1084+1.25,TransfersEntries!$D:$D,"3535")</f>
        <v>0</v>
      </c>
      <c r="O1084" s="44">
        <f>SUMIFS(TransfersEntries!$F:$F,TransfersEntries!$B:$B,INDEX(ItemTable!$A:$A,MATCH('Daily Pork Products Stocks'!B1084,ItemTable!$B:$B,0)),TransfersEntries!$L:$L,"&gt;="&amp;'Daily Pork Products Stocks'!A1084+0.25,TransfersEntries!$L:$L,"&lt;="&amp;'Daily Pork Products Stocks'!A1084+1.25,TransfersEntries!$D:$D,"3600")</f>
        <v>0</v>
      </c>
      <c r="P1084" s="44">
        <f t="shared" si="300"/>
        <v>0</v>
      </c>
      <c r="Q1084" s="44">
        <f t="shared" si="301"/>
        <v>0</v>
      </c>
      <c r="R1084" s="148"/>
      <c r="S1084" s="148"/>
      <c r="T1084" s="44">
        <f t="shared" si="308"/>
        <v>0</v>
      </c>
      <c r="U1084" s="44">
        <f t="shared" si="303"/>
        <v>0</v>
      </c>
      <c r="V1084" s="44">
        <f t="shared" si="304"/>
        <v>0</v>
      </c>
      <c r="W1084" s="51" t="str">
        <f t="shared" si="305"/>
        <v>Inactive</v>
      </c>
      <c r="X1084" s="44"/>
    </row>
    <row r="1085" spans="1:24" ht="15" hidden="1" customHeight="1" x14ac:dyDescent="0.25">
      <c r="A1085" s="42" t="e">
        <v>#VALUE!</v>
      </c>
      <c r="B1085" s="45" t="s">
        <v>1251</v>
      </c>
      <c r="C1085" s="45" t="s">
        <v>1252</v>
      </c>
      <c r="D1085" s="142"/>
      <c r="E1085" s="44">
        <f t="shared" si="299"/>
        <v>0</v>
      </c>
      <c r="F1085" s="44">
        <f>SUMIFS(ProductionLines!$H:$H,ProductionLines!$C:$C,'Daily Pork Products Stocks'!$B1085,ProductionLines!$K:$K,'Daily Pork Products Stocks'!$A1085,ProductionLines!$E:$E,"&lt;&gt;Intake")</f>
        <v>0</v>
      </c>
      <c r="G1085" s="57"/>
      <c r="H1085" s="44">
        <f>SUMIFS(ProductionLines!$H:$H,ProductionLines!$C:$C,'Daily Pork Products Stocks'!$B1085,ProductionLines!$K:$K,'Daily Pork Products Stocks'!$A1085,ProductionLines!$E:$E,"Intake")</f>
        <v>0</v>
      </c>
      <c r="I1085" s="148"/>
      <c r="J1085" s="148"/>
      <c r="K1085" s="148"/>
      <c r="L1085" s="152"/>
      <c r="M1085" s="44">
        <f>SUMIFS(TransfersEntries!$F:$F,TransfersEntries!$B:$B,$B1085,TransfersEntries!$L:$L,"&gt;="&amp;'Daily Pork Products Stocks'!A1085+0.25,TransfersEntries!$L:$L,"&lt;="&amp;'Daily Pork Products Stocks'!A1085+1.25,TransfersEntries!$D:$D,"2055")</f>
        <v>0</v>
      </c>
      <c r="N1085" s="44">
        <f>SUMIFS(TransfersEntries!$F:$F,TransfersEntries!$B:$B,INDEX(ItemTable!$A:$A,MATCH('Daily Pork Products Stocks'!B1085,ItemTable!$B:$B,0)),TransfersEntries!$L:$L,"&gt;="&amp;'Daily Pork Products Stocks'!A1085+0.25,TransfersEntries!$L:$L,"&lt;="&amp;'Daily Pork Products Stocks'!A1085+1.25,TransfersEntries!$D:$D,"3535")</f>
        <v>0</v>
      </c>
      <c r="O1085" s="44">
        <f>SUMIFS(TransfersEntries!$F:$F,TransfersEntries!$B:$B,INDEX(ItemTable!$A:$A,MATCH('Daily Pork Products Stocks'!B1085,ItemTable!$B:$B,0)),TransfersEntries!$L:$L,"&gt;="&amp;'Daily Pork Products Stocks'!A1085+0.25,TransfersEntries!$L:$L,"&lt;="&amp;'Daily Pork Products Stocks'!A1085+1.25,TransfersEntries!$D:$D,"3600")</f>
        <v>0</v>
      </c>
      <c r="P1085" s="44">
        <f t="shared" si="300"/>
        <v>0</v>
      </c>
      <c r="Q1085" s="44">
        <f t="shared" si="301"/>
        <v>0</v>
      </c>
      <c r="R1085" s="148"/>
      <c r="S1085" s="148"/>
      <c r="T1085" s="44">
        <f t="shared" si="308"/>
        <v>0</v>
      </c>
      <c r="U1085" s="44">
        <f t="shared" si="303"/>
        <v>0</v>
      </c>
      <c r="V1085" s="44">
        <f t="shared" si="304"/>
        <v>0</v>
      </c>
      <c r="W1085" s="51" t="str">
        <f t="shared" si="305"/>
        <v>Inactive</v>
      </c>
      <c r="X1085" s="44"/>
    </row>
    <row r="1086" spans="1:24" ht="15" hidden="1" customHeight="1" x14ac:dyDescent="0.25">
      <c r="A1086" s="42" t="e">
        <v>#VALUE!</v>
      </c>
      <c r="B1086" s="45" t="s">
        <v>1253</v>
      </c>
      <c r="C1086" s="45" t="s">
        <v>1254</v>
      </c>
      <c r="D1086" s="142"/>
      <c r="E1086" s="44">
        <f t="shared" si="299"/>
        <v>0</v>
      </c>
      <c r="F1086" s="44">
        <f>SUMIFS(ProductionLines!$H:$H,ProductionLines!$C:$C,'Daily Pork Products Stocks'!$B1086,ProductionLines!$K:$K,'Daily Pork Products Stocks'!$A1086,ProductionLines!$E:$E,"&lt;&gt;Intake")</f>
        <v>0</v>
      </c>
      <c r="G1086" s="57"/>
      <c r="H1086" s="44">
        <f>SUMIFS(ProductionLines!$H:$H,ProductionLines!$C:$C,'Daily Pork Products Stocks'!$B1086,ProductionLines!$K:$K,'Daily Pork Products Stocks'!$A1086,ProductionLines!$E:$E,"Intake")</f>
        <v>0</v>
      </c>
      <c r="I1086" s="148"/>
      <c r="J1086" s="148"/>
      <c r="K1086" s="148"/>
      <c r="L1086" s="152"/>
      <c r="M1086" s="44">
        <f>SUMIFS(TransfersEntries!$F:$F,TransfersEntries!$B:$B,$B1086,TransfersEntries!$L:$L,"&gt;="&amp;'Daily Pork Products Stocks'!A1086+0.25,TransfersEntries!$L:$L,"&lt;="&amp;'Daily Pork Products Stocks'!A1086+1.25,TransfersEntries!$D:$D,"2055")</f>
        <v>0</v>
      </c>
      <c r="N1086" s="44">
        <f>SUMIFS(TransfersEntries!$F:$F,TransfersEntries!$B:$B,INDEX(ItemTable!$A:$A,MATCH('Daily Pork Products Stocks'!B1086,ItemTable!$B:$B,0)),TransfersEntries!$L:$L,"&gt;="&amp;'Daily Pork Products Stocks'!A1086+0.25,TransfersEntries!$L:$L,"&lt;="&amp;'Daily Pork Products Stocks'!A1086+1.25,TransfersEntries!$D:$D,"3535")</f>
        <v>0</v>
      </c>
      <c r="O1086" s="44">
        <f>SUMIFS(TransfersEntries!$F:$F,TransfersEntries!$B:$B,INDEX(ItemTable!$A:$A,MATCH('Daily Pork Products Stocks'!B1086,ItemTable!$B:$B,0)),TransfersEntries!$L:$L,"&gt;="&amp;'Daily Pork Products Stocks'!A1086+0.25,TransfersEntries!$L:$L,"&lt;="&amp;'Daily Pork Products Stocks'!A1086+1.25,TransfersEntries!$D:$D,"3600")</f>
        <v>0</v>
      </c>
      <c r="P1086" s="44">
        <f t="shared" si="300"/>
        <v>0</v>
      </c>
      <c r="Q1086" s="44">
        <f t="shared" si="301"/>
        <v>0</v>
      </c>
      <c r="R1086" s="148"/>
      <c r="S1086" s="148"/>
      <c r="T1086" s="44">
        <f t="shared" si="308"/>
        <v>0</v>
      </c>
      <c r="U1086" s="44">
        <f t="shared" si="303"/>
        <v>0</v>
      </c>
      <c r="V1086" s="44">
        <f t="shared" si="304"/>
        <v>0</v>
      </c>
      <c r="W1086" s="51" t="str">
        <f t="shared" si="305"/>
        <v>Inactive</v>
      </c>
      <c r="X1086" s="44"/>
    </row>
    <row r="1087" spans="1:24" ht="15" hidden="1" customHeight="1" x14ac:dyDescent="0.25">
      <c r="A1087" s="42" t="e">
        <v>#VALUE!</v>
      </c>
      <c r="B1087" s="45" t="s">
        <v>1255</v>
      </c>
      <c r="C1087" s="45" t="s">
        <v>1256</v>
      </c>
      <c r="D1087" s="142"/>
      <c r="E1087" s="44">
        <f t="shared" si="299"/>
        <v>0</v>
      </c>
      <c r="F1087" s="44">
        <f>SUMIFS(ProductionLines!$H:$H,ProductionLines!$C:$C,'Daily Pork Products Stocks'!$B1087,ProductionLines!$K:$K,'Daily Pork Products Stocks'!$A1087,ProductionLines!$E:$E,"&lt;&gt;Intake")</f>
        <v>0</v>
      </c>
      <c r="G1087" s="57"/>
      <c r="H1087" s="44">
        <f>SUMIFS(ProductionLines!$H:$H,ProductionLines!$C:$C,'Daily Pork Products Stocks'!$B1087,ProductionLines!$K:$K,'Daily Pork Products Stocks'!$A1087,ProductionLines!$E:$E,"Intake")</f>
        <v>0</v>
      </c>
      <c r="I1087" s="148"/>
      <c r="J1087" s="148"/>
      <c r="K1087" s="148"/>
      <c r="L1087" s="152"/>
      <c r="M1087" s="44">
        <f>SUMIFS(TransfersEntries!$F:$F,TransfersEntries!$B:$B,$B1087,TransfersEntries!$L:$L,"&gt;="&amp;'Daily Pork Products Stocks'!A1087+0.25,TransfersEntries!$L:$L,"&lt;="&amp;'Daily Pork Products Stocks'!A1087+1.25,TransfersEntries!$D:$D,"2055")</f>
        <v>0</v>
      </c>
      <c r="N1087" s="44">
        <f>SUMIFS(TransfersEntries!$F:$F,TransfersEntries!$B:$B,INDEX(ItemTable!$A:$A,MATCH('Daily Pork Products Stocks'!B1087,ItemTable!$B:$B,0)),TransfersEntries!$L:$L,"&gt;="&amp;'Daily Pork Products Stocks'!A1087+0.25,TransfersEntries!$L:$L,"&lt;="&amp;'Daily Pork Products Stocks'!A1087+1.25,TransfersEntries!$D:$D,"3535")</f>
        <v>0</v>
      </c>
      <c r="O1087" s="44">
        <f>SUMIFS(TransfersEntries!$F:$F,TransfersEntries!$B:$B,INDEX(ItemTable!$A:$A,MATCH('Daily Pork Products Stocks'!B1087,ItemTable!$B:$B,0)),TransfersEntries!$L:$L,"&gt;="&amp;'Daily Pork Products Stocks'!A1087+0.25,TransfersEntries!$L:$L,"&lt;="&amp;'Daily Pork Products Stocks'!A1087+1.25,TransfersEntries!$D:$D,"3600")</f>
        <v>0</v>
      </c>
      <c r="P1087" s="44">
        <f t="shared" si="300"/>
        <v>0</v>
      </c>
      <c r="Q1087" s="44">
        <f t="shared" si="301"/>
        <v>0</v>
      </c>
      <c r="R1087" s="148"/>
      <c r="S1087" s="148"/>
      <c r="T1087" s="44">
        <f t="shared" si="308"/>
        <v>0</v>
      </c>
      <c r="U1087" s="44">
        <f t="shared" si="303"/>
        <v>0</v>
      </c>
      <c r="V1087" s="44">
        <f t="shared" si="304"/>
        <v>0</v>
      </c>
      <c r="W1087" s="51" t="str">
        <f t="shared" si="305"/>
        <v>Inactive</v>
      </c>
      <c r="X1087" s="44"/>
    </row>
    <row r="1088" spans="1:24" ht="15" hidden="1" customHeight="1" x14ac:dyDescent="0.25">
      <c r="A1088" s="42" t="e">
        <v>#VALUE!</v>
      </c>
      <c r="B1088" s="45" t="s">
        <v>1257</v>
      </c>
      <c r="C1088" s="45" t="s">
        <v>1258</v>
      </c>
      <c r="D1088" s="142"/>
      <c r="E1088" s="44">
        <f t="shared" si="299"/>
        <v>0</v>
      </c>
      <c r="F1088" s="44">
        <f>SUMIFS(ProductionLines!$H:$H,ProductionLines!$C:$C,'Daily Pork Products Stocks'!$B1088,ProductionLines!$K:$K,'Daily Pork Products Stocks'!$A1088,ProductionLines!$E:$E,"&lt;&gt;Intake")</f>
        <v>0</v>
      </c>
      <c r="G1088" s="57"/>
      <c r="H1088" s="44">
        <f>SUMIFS(ProductionLines!$H:$H,ProductionLines!$C:$C,'Daily Pork Products Stocks'!$B1088,ProductionLines!$K:$K,'Daily Pork Products Stocks'!$A1088,ProductionLines!$E:$E,"Intake")</f>
        <v>0</v>
      </c>
      <c r="I1088" s="148"/>
      <c r="J1088" s="148"/>
      <c r="K1088" s="148"/>
      <c r="L1088" s="152"/>
      <c r="M1088" s="44">
        <f>SUMIFS(TransfersEntries!$F:$F,TransfersEntries!$B:$B,$B1088,TransfersEntries!$L:$L,"&gt;="&amp;'Daily Pork Products Stocks'!A1088+0.25,TransfersEntries!$L:$L,"&lt;="&amp;'Daily Pork Products Stocks'!A1088+1.25,TransfersEntries!$D:$D,"2055")</f>
        <v>0</v>
      </c>
      <c r="N1088" s="44">
        <f>SUMIFS(TransfersEntries!$F:$F,TransfersEntries!$B:$B,INDEX(ItemTable!$A:$A,MATCH('Daily Pork Products Stocks'!B1088,ItemTable!$B:$B,0)),TransfersEntries!$L:$L,"&gt;="&amp;'Daily Pork Products Stocks'!A1088+0.25,TransfersEntries!$L:$L,"&lt;="&amp;'Daily Pork Products Stocks'!A1088+1.25,TransfersEntries!$D:$D,"3535")</f>
        <v>0</v>
      </c>
      <c r="O1088" s="44">
        <f>SUMIFS(TransfersEntries!$F:$F,TransfersEntries!$B:$B,INDEX(ItemTable!$A:$A,MATCH('Daily Pork Products Stocks'!B1088,ItemTable!$B:$B,0)),TransfersEntries!$L:$L,"&gt;="&amp;'Daily Pork Products Stocks'!A1088+0.25,TransfersEntries!$L:$L,"&lt;="&amp;'Daily Pork Products Stocks'!A1088+1.25,TransfersEntries!$D:$D,"3600")</f>
        <v>0</v>
      </c>
      <c r="P1088" s="44">
        <f t="shared" si="300"/>
        <v>0</v>
      </c>
      <c r="Q1088" s="44">
        <f t="shared" si="301"/>
        <v>0</v>
      </c>
      <c r="R1088" s="148"/>
      <c r="S1088" s="148"/>
      <c r="T1088" s="44">
        <f t="shared" si="308"/>
        <v>0</v>
      </c>
      <c r="U1088" s="44">
        <f t="shared" si="303"/>
        <v>0</v>
      </c>
      <c r="V1088" s="44">
        <f t="shared" si="304"/>
        <v>0</v>
      </c>
      <c r="W1088" s="51" t="str">
        <f t="shared" si="305"/>
        <v>Inactive</v>
      </c>
      <c r="X1088" s="44"/>
    </row>
    <row r="1089" spans="1:24" ht="15" hidden="1" customHeight="1" x14ac:dyDescent="0.25">
      <c r="A1089" s="42" t="e">
        <v>#VALUE!</v>
      </c>
      <c r="B1089" s="45" t="s">
        <v>174</v>
      </c>
      <c r="C1089" s="45" t="s">
        <v>1259</v>
      </c>
      <c r="D1089" s="142"/>
      <c r="E1089" s="44">
        <f t="shared" si="299"/>
        <v>0</v>
      </c>
      <c r="F1089" s="44">
        <f>SUMIFS(ProductionLines!$H:$H,ProductionLines!$C:$C,'Daily Pork Products Stocks'!$B1089,ProductionLines!$K:$K,'Daily Pork Products Stocks'!$A1089,ProductionLines!$E:$E,"&lt;&gt;Intake")</f>
        <v>0</v>
      </c>
      <c r="G1089" s="57"/>
      <c r="H1089" s="44">
        <f>SUMIFS(ProductionLines!$H:$H,ProductionLines!$C:$C,'Daily Pork Products Stocks'!$B1089,ProductionLines!$K:$K,'Daily Pork Products Stocks'!$A1089,ProductionLines!$E:$E,"Intake")</f>
        <v>0</v>
      </c>
      <c r="I1089" s="148"/>
      <c r="J1089" s="148"/>
      <c r="K1089" s="148"/>
      <c r="L1089" s="152"/>
      <c r="M1089" s="44">
        <f>SUMIFS(TransfersEntries!$F:$F,TransfersEntries!$B:$B,$B1089,TransfersEntries!$L:$L,"&gt;="&amp;'Daily Pork Products Stocks'!A1089+0.25,TransfersEntries!$L:$L,"&lt;="&amp;'Daily Pork Products Stocks'!A1089+1.25,TransfersEntries!$D:$D,"2055")</f>
        <v>0</v>
      </c>
      <c r="N1089" s="44">
        <f>SUMIFS(TransfersEntries!$F:$F,TransfersEntries!$B:$B,INDEX(ItemTable!$A:$A,MATCH('Daily Pork Products Stocks'!B1089,ItemTable!$B:$B,0)),TransfersEntries!$L:$L,"&gt;="&amp;'Daily Pork Products Stocks'!A1089+0.25,TransfersEntries!$L:$L,"&lt;="&amp;'Daily Pork Products Stocks'!A1089+1.25,TransfersEntries!$D:$D,"3535")</f>
        <v>0</v>
      </c>
      <c r="O1089" s="44">
        <f>SUMIFS(TransfersEntries!$F:$F,TransfersEntries!$B:$B,INDEX(ItemTable!$A:$A,MATCH('Daily Pork Products Stocks'!B1089,ItemTable!$B:$B,0)),TransfersEntries!$L:$L,"&gt;="&amp;'Daily Pork Products Stocks'!A1089+0.25,TransfersEntries!$L:$L,"&lt;="&amp;'Daily Pork Products Stocks'!A1089+1.25,TransfersEntries!$D:$D,"3600")</f>
        <v>0</v>
      </c>
      <c r="P1089" s="44">
        <f t="shared" si="300"/>
        <v>0</v>
      </c>
      <c r="Q1089" s="44">
        <f t="shared" si="301"/>
        <v>0</v>
      </c>
      <c r="R1089" s="148"/>
      <c r="S1089" s="148"/>
      <c r="T1089" s="44">
        <f t="shared" si="308"/>
        <v>0</v>
      </c>
      <c r="U1089" s="44">
        <f t="shared" si="303"/>
        <v>0</v>
      </c>
      <c r="V1089" s="44">
        <f t="shared" si="304"/>
        <v>0</v>
      </c>
      <c r="W1089" s="51" t="str">
        <f t="shared" si="305"/>
        <v>Inactive</v>
      </c>
      <c r="X1089" s="44"/>
    </row>
    <row r="1090" spans="1:24" ht="15" hidden="1" customHeight="1" x14ac:dyDescent="0.25">
      <c r="A1090" s="42" t="e">
        <v>#VALUE!</v>
      </c>
      <c r="B1090" s="45" t="s">
        <v>1260</v>
      </c>
      <c r="C1090" s="45" t="s">
        <v>1261</v>
      </c>
      <c r="D1090" s="142"/>
      <c r="E1090" s="44">
        <f t="shared" si="299"/>
        <v>0</v>
      </c>
      <c r="F1090" s="44">
        <f>SUMIFS(ProductionLines!$H:$H,ProductionLines!$C:$C,'Daily Pork Products Stocks'!$B1090,ProductionLines!$K:$K,'Daily Pork Products Stocks'!$A1090,ProductionLines!$E:$E,"&lt;&gt;Intake")</f>
        <v>0</v>
      </c>
      <c r="G1090" s="57"/>
      <c r="H1090" s="44">
        <f>SUMIFS(ProductionLines!$H:$H,ProductionLines!$C:$C,'Daily Pork Products Stocks'!$B1090,ProductionLines!$K:$K,'Daily Pork Products Stocks'!$A1090,ProductionLines!$E:$E,"Intake")</f>
        <v>0</v>
      </c>
      <c r="I1090" s="148"/>
      <c r="J1090" s="148"/>
      <c r="K1090" s="148"/>
      <c r="L1090" s="152"/>
      <c r="M1090" s="44">
        <f>SUMIFS(TransfersEntries!$F:$F,TransfersEntries!$B:$B,$B1090,TransfersEntries!$L:$L,"&gt;="&amp;'Daily Pork Products Stocks'!A1090+0.25,TransfersEntries!$L:$L,"&lt;="&amp;'Daily Pork Products Stocks'!A1090+1.25,TransfersEntries!$D:$D,"2055")</f>
        <v>0</v>
      </c>
      <c r="N1090" s="44">
        <f>SUMIFS(TransfersEntries!$F:$F,TransfersEntries!$B:$B,INDEX(ItemTable!$A:$A,MATCH('Daily Pork Products Stocks'!B1090,ItemTable!$B:$B,0)),TransfersEntries!$L:$L,"&gt;="&amp;'Daily Pork Products Stocks'!A1090+0.25,TransfersEntries!$L:$L,"&lt;="&amp;'Daily Pork Products Stocks'!A1090+1.25,TransfersEntries!$D:$D,"3535")</f>
        <v>0</v>
      </c>
      <c r="O1090" s="44">
        <f>SUMIFS(TransfersEntries!$F:$F,TransfersEntries!$B:$B,INDEX(ItemTable!$A:$A,MATCH('Daily Pork Products Stocks'!B1090,ItemTable!$B:$B,0)),TransfersEntries!$L:$L,"&gt;="&amp;'Daily Pork Products Stocks'!A1090+0.25,TransfersEntries!$L:$L,"&lt;="&amp;'Daily Pork Products Stocks'!A1090+1.25,TransfersEntries!$D:$D,"3600")</f>
        <v>0</v>
      </c>
      <c r="P1090" s="44">
        <f t="shared" si="300"/>
        <v>0</v>
      </c>
      <c r="Q1090" s="44">
        <f t="shared" si="301"/>
        <v>0</v>
      </c>
      <c r="R1090" s="148"/>
      <c r="S1090" s="148"/>
      <c r="T1090" s="44">
        <f t="shared" si="308"/>
        <v>0</v>
      </c>
      <c r="U1090" s="44">
        <f t="shared" si="303"/>
        <v>0</v>
      </c>
      <c r="V1090" s="44">
        <f t="shared" si="304"/>
        <v>0</v>
      </c>
      <c r="W1090" s="51" t="str">
        <f t="shared" si="305"/>
        <v>Inactive</v>
      </c>
      <c r="X1090" s="44"/>
    </row>
    <row r="1091" spans="1:24" ht="15" hidden="1" customHeight="1" x14ac:dyDescent="0.25">
      <c r="A1091" s="42" t="e">
        <v>#VALUE!</v>
      </c>
      <c r="B1091" s="45" t="s">
        <v>1262</v>
      </c>
      <c r="C1091" s="45" t="s">
        <v>1263</v>
      </c>
      <c r="D1091" s="142"/>
      <c r="E1091" s="44">
        <f t="shared" si="299"/>
        <v>0</v>
      </c>
      <c r="F1091" s="44">
        <f>SUMIFS(ProductionLines!$H:$H,ProductionLines!$C:$C,'Daily Pork Products Stocks'!$B1091,ProductionLines!$K:$K,'Daily Pork Products Stocks'!$A1091,ProductionLines!$E:$E,"&lt;&gt;Intake")</f>
        <v>0</v>
      </c>
      <c r="G1091" s="57"/>
      <c r="H1091" s="44">
        <f>SUMIFS(ProductionLines!$H:$H,ProductionLines!$C:$C,'Daily Pork Products Stocks'!$B1091,ProductionLines!$K:$K,'Daily Pork Products Stocks'!$A1091,ProductionLines!$E:$E,"Intake")</f>
        <v>0</v>
      </c>
      <c r="I1091" s="148"/>
      <c r="J1091" s="148"/>
      <c r="K1091" s="148"/>
      <c r="L1091" s="152"/>
      <c r="M1091" s="44">
        <f>SUMIFS(TransfersEntries!$F:$F,TransfersEntries!$B:$B,$B1091,TransfersEntries!$L:$L,"&gt;="&amp;'Daily Pork Products Stocks'!A1091+0.25,TransfersEntries!$L:$L,"&lt;="&amp;'Daily Pork Products Stocks'!A1091+1.25,TransfersEntries!$D:$D,"2055")</f>
        <v>0</v>
      </c>
      <c r="N1091" s="44">
        <f>SUMIFS(TransfersEntries!$F:$F,TransfersEntries!$B:$B,INDEX(ItemTable!$A:$A,MATCH('Daily Pork Products Stocks'!B1091,ItemTable!$B:$B,0)),TransfersEntries!$L:$L,"&gt;="&amp;'Daily Pork Products Stocks'!A1091+0.25,TransfersEntries!$L:$L,"&lt;="&amp;'Daily Pork Products Stocks'!A1091+1.25,TransfersEntries!$D:$D,"3535")</f>
        <v>0</v>
      </c>
      <c r="O1091" s="44">
        <f>SUMIFS(TransfersEntries!$F:$F,TransfersEntries!$B:$B,INDEX(ItemTable!$A:$A,MATCH('Daily Pork Products Stocks'!B1091,ItemTable!$B:$B,0)),TransfersEntries!$L:$L,"&gt;="&amp;'Daily Pork Products Stocks'!A1091+0.25,TransfersEntries!$L:$L,"&lt;="&amp;'Daily Pork Products Stocks'!A1091+1.25,TransfersEntries!$D:$D,"3600")</f>
        <v>0</v>
      </c>
      <c r="P1091" s="44">
        <f t="shared" si="300"/>
        <v>0</v>
      </c>
      <c r="Q1091" s="44">
        <f t="shared" si="301"/>
        <v>0</v>
      </c>
      <c r="R1091" s="148"/>
      <c r="S1091" s="148"/>
      <c r="T1091" s="44">
        <f t="shared" si="308"/>
        <v>0</v>
      </c>
      <c r="U1091" s="44">
        <f t="shared" si="303"/>
        <v>0</v>
      </c>
      <c r="V1091" s="44">
        <f t="shared" si="304"/>
        <v>0</v>
      </c>
      <c r="W1091" s="51" t="str">
        <f t="shared" si="305"/>
        <v>Inactive</v>
      </c>
      <c r="X1091" s="44"/>
    </row>
    <row r="1092" spans="1:24" ht="15" hidden="1" customHeight="1" x14ac:dyDescent="0.25">
      <c r="A1092" s="128" t="e">
        <v>#VALUE!</v>
      </c>
      <c r="B1092" s="129"/>
      <c r="C1092" s="130" t="s">
        <v>1540</v>
      </c>
      <c r="D1092" s="141">
        <v>1E-3</v>
      </c>
      <c r="E1092" s="134">
        <f t="shared" si="299"/>
        <v>1E-3</v>
      </c>
      <c r="F1092" s="134">
        <f>SUMIFS(ProductionLines!$H:$H,ProductionLines!$C:$C,'Daily Pork Products Stocks'!$B1092,ProductionLines!$K:$K,'Daily Pork Products Stocks'!$A1092,ProductionLines!$E:$E,"&lt;&gt;Intake")</f>
        <v>0</v>
      </c>
      <c r="G1092" s="135"/>
      <c r="H1092" s="134">
        <f>SUMIFS(ProductionLines!$H:$H,ProductionLines!$C:$C,'Daily Pork Products Stocks'!$B1092,ProductionLines!$K:$K,'Daily Pork Products Stocks'!$A1092,ProductionLines!$E:$E,"Intake")</f>
        <v>0</v>
      </c>
      <c r="I1092" s="149"/>
      <c r="J1092" s="149"/>
      <c r="K1092" s="149"/>
      <c r="L1092" s="153"/>
      <c r="M1092" s="134">
        <f>SUMIFS(TransfersEntries!$F:$F,TransfersEntries!$B:$B,$B1092,TransfersEntries!$L:$L,"&gt;="&amp;'Daily Pork Products Stocks'!A1092+0.25,TransfersEntries!$L:$L,"&lt;="&amp;'Daily Pork Products Stocks'!A1092+1.25,TransfersEntries!$D:$D,"2055")</f>
        <v>0</v>
      </c>
      <c r="N1092" s="134">
        <f>SUMIFS(TransfersEntries!$F:$F,TransfersEntries!$B:$B,INDEX(ItemTable!$A:$A,MATCH('Daily Pork Products Stocks'!B1092,ItemTable!$B:$B,0)),TransfersEntries!$L:$L,"&gt;="&amp;'Daily Pork Products Stocks'!A1092+0.25,TransfersEntries!$L:$L,"&lt;="&amp;'Daily Pork Products Stocks'!A1092+1.25,TransfersEntries!$D:$D,"3535")</f>
        <v>0</v>
      </c>
      <c r="O1092" s="134">
        <f>SUMIFS(TransfersEntries!$F:$F,TransfersEntries!$B:$B,INDEX(ItemTable!$A:$A,MATCH('Daily Pork Products Stocks'!B1092,ItemTable!$B:$B,0)),TransfersEntries!$L:$L,"&gt;="&amp;'Daily Pork Products Stocks'!A1092+0.25,TransfersEntries!$L:$L,"&lt;="&amp;'Daily Pork Products Stocks'!A1092+1.25,TransfersEntries!$D:$D,"3600")</f>
        <v>0</v>
      </c>
      <c r="P1092" s="134">
        <f t="shared" si="300"/>
        <v>1E-3</v>
      </c>
      <c r="Q1092" s="134">
        <f t="shared" si="301"/>
        <v>1E-3</v>
      </c>
      <c r="R1092" s="149"/>
      <c r="S1092" s="149"/>
      <c r="T1092" s="134">
        <f>R1092+S1092+D1092</f>
        <v>1E-3</v>
      </c>
      <c r="U1092" s="134">
        <f t="shared" si="303"/>
        <v>0</v>
      </c>
      <c r="V1092" s="134">
        <f t="shared" si="304"/>
        <v>0</v>
      </c>
      <c r="W1092" s="51" t="str">
        <f t="shared" si="305"/>
        <v>Active</v>
      </c>
      <c r="X1092" s="134"/>
    </row>
    <row r="1093" spans="1:24" ht="15" hidden="1" customHeight="1" x14ac:dyDescent="0.25">
      <c r="A1093" s="42" t="e">
        <v>#VALUE!</v>
      </c>
      <c r="B1093" s="47" t="s">
        <v>1265</v>
      </c>
      <c r="C1093" s="47" t="s">
        <v>1266</v>
      </c>
      <c r="D1093" s="142"/>
      <c r="E1093" s="44">
        <f t="shared" si="299"/>
        <v>0</v>
      </c>
      <c r="F1093" s="44">
        <f>SUMIFS(ProductionLines!$H:$H,ProductionLines!$C:$C,'Daily Pork Products Stocks'!$B1093,ProductionLines!$K:$K,'Daily Pork Products Stocks'!$A1093,ProductionLines!$E:$E,"&lt;&gt;Intake")</f>
        <v>0</v>
      </c>
      <c r="G1093" s="57"/>
      <c r="H1093" s="44">
        <f>SUMIFS(ProductionLines!$H:$H,ProductionLines!$C:$C,'Daily Pork Products Stocks'!$B1093,ProductionLines!$K:$K,'Daily Pork Products Stocks'!$A1093,ProductionLines!$E:$E,"Intake")</f>
        <v>0</v>
      </c>
      <c r="I1093" s="148"/>
      <c r="J1093" s="148"/>
      <c r="K1093" s="148"/>
      <c r="L1093" s="152"/>
      <c r="M1093" s="44">
        <f>SUMIFS(TransfersEntries!$F:$F,TransfersEntries!$B:$B,$B1093,TransfersEntries!$L:$L,"&gt;="&amp;'Daily Pork Products Stocks'!A1093+0.25,TransfersEntries!$L:$L,"&lt;="&amp;'Daily Pork Products Stocks'!A1093+1.25,TransfersEntries!$D:$D,"2055")</f>
        <v>0</v>
      </c>
      <c r="N1093" s="44">
        <f>SUMIFS(TransfersEntries!$F:$F,TransfersEntries!$B:$B,INDEX(ItemTable!$A:$A,MATCH('Daily Pork Products Stocks'!B1093,ItemTable!$B:$B,0)),TransfersEntries!$L:$L,"&gt;="&amp;'Daily Pork Products Stocks'!A1093+0.25,TransfersEntries!$L:$L,"&lt;="&amp;'Daily Pork Products Stocks'!A1093+1.25,TransfersEntries!$D:$D,"3535")</f>
        <v>0</v>
      </c>
      <c r="O1093" s="44">
        <f>SUMIFS(TransfersEntries!$F:$F,TransfersEntries!$B:$B,INDEX(ItemTable!$A:$A,MATCH('Daily Pork Products Stocks'!B1093,ItemTable!$B:$B,0)),TransfersEntries!$L:$L,"&gt;="&amp;'Daily Pork Products Stocks'!A1093+0.25,TransfersEntries!$L:$L,"&lt;="&amp;'Daily Pork Products Stocks'!A1093+1.25,TransfersEntries!$D:$D,"3600")</f>
        <v>0</v>
      </c>
      <c r="P1093" s="44">
        <f t="shared" si="300"/>
        <v>0</v>
      </c>
      <c r="Q1093" s="44">
        <f t="shared" si="301"/>
        <v>0</v>
      </c>
      <c r="R1093" s="148"/>
      <c r="S1093" s="148"/>
      <c r="T1093" s="44">
        <f t="shared" ref="T1093:T1137" si="309">R1093+S1093</f>
        <v>0</v>
      </c>
      <c r="U1093" s="44">
        <f t="shared" si="303"/>
        <v>0</v>
      </c>
      <c r="V1093" s="44">
        <f t="shared" si="304"/>
        <v>0</v>
      </c>
      <c r="W1093" s="51" t="str">
        <f t="shared" si="305"/>
        <v>Inactive</v>
      </c>
      <c r="X1093" s="44"/>
    </row>
    <row r="1094" spans="1:24" ht="15" hidden="1" customHeight="1" x14ac:dyDescent="0.25">
      <c r="A1094" s="42" t="e">
        <v>#VALUE!</v>
      </c>
      <c r="B1094" s="47" t="s">
        <v>1267</v>
      </c>
      <c r="C1094" s="47" t="s">
        <v>1268</v>
      </c>
      <c r="D1094" s="142"/>
      <c r="E1094" s="44">
        <f t="shared" si="299"/>
        <v>0</v>
      </c>
      <c r="F1094" s="44">
        <f>SUMIFS(ProductionLines!$H:$H,ProductionLines!$C:$C,'Daily Pork Products Stocks'!$B1094,ProductionLines!$K:$K,'Daily Pork Products Stocks'!$A1094,ProductionLines!$E:$E,"&lt;&gt;Intake")</f>
        <v>0</v>
      </c>
      <c r="G1094" s="57"/>
      <c r="H1094" s="44">
        <f>SUMIFS(ProductionLines!$H:$H,ProductionLines!$C:$C,'Daily Pork Products Stocks'!$B1094,ProductionLines!$K:$K,'Daily Pork Products Stocks'!$A1094,ProductionLines!$E:$E,"Intake")</f>
        <v>0</v>
      </c>
      <c r="I1094" s="148"/>
      <c r="J1094" s="148"/>
      <c r="K1094" s="148"/>
      <c r="L1094" s="152"/>
      <c r="M1094" s="44">
        <f>SUMIFS(TransfersEntries!$F:$F,TransfersEntries!$B:$B,$B1094,TransfersEntries!$L:$L,"&gt;="&amp;'Daily Pork Products Stocks'!A1094+0.25,TransfersEntries!$L:$L,"&lt;="&amp;'Daily Pork Products Stocks'!A1094+1.25,TransfersEntries!$D:$D,"2055")</f>
        <v>0</v>
      </c>
      <c r="N1094" s="44">
        <f>SUMIFS(TransfersEntries!$F:$F,TransfersEntries!$B:$B,INDEX(ItemTable!$A:$A,MATCH('Daily Pork Products Stocks'!B1094,ItemTable!$B:$B,0)),TransfersEntries!$L:$L,"&gt;="&amp;'Daily Pork Products Stocks'!A1094+0.25,TransfersEntries!$L:$L,"&lt;="&amp;'Daily Pork Products Stocks'!A1094+1.25,TransfersEntries!$D:$D,"3535")</f>
        <v>0</v>
      </c>
      <c r="O1094" s="44">
        <f>SUMIFS(TransfersEntries!$F:$F,TransfersEntries!$B:$B,INDEX(ItemTable!$A:$A,MATCH('Daily Pork Products Stocks'!B1094,ItemTable!$B:$B,0)),TransfersEntries!$L:$L,"&gt;="&amp;'Daily Pork Products Stocks'!A1094+0.25,TransfersEntries!$L:$L,"&lt;="&amp;'Daily Pork Products Stocks'!A1094+1.25,TransfersEntries!$D:$D,"3600")</f>
        <v>0</v>
      </c>
      <c r="P1094" s="44">
        <f t="shared" si="300"/>
        <v>0</v>
      </c>
      <c r="Q1094" s="44">
        <f t="shared" si="301"/>
        <v>0</v>
      </c>
      <c r="R1094" s="148"/>
      <c r="S1094" s="148"/>
      <c r="T1094" s="44">
        <f t="shared" si="309"/>
        <v>0</v>
      </c>
      <c r="U1094" s="44">
        <f t="shared" si="303"/>
        <v>0</v>
      </c>
      <c r="V1094" s="44">
        <f t="shared" si="304"/>
        <v>0</v>
      </c>
      <c r="W1094" s="51" t="str">
        <f t="shared" si="305"/>
        <v>Inactive</v>
      </c>
      <c r="X1094" s="44"/>
    </row>
    <row r="1095" spans="1:24" ht="15" hidden="1" customHeight="1" x14ac:dyDescent="0.25">
      <c r="A1095" s="42" t="e">
        <v>#VALUE!</v>
      </c>
      <c r="B1095" s="45" t="s">
        <v>1269</v>
      </c>
      <c r="C1095" s="45" t="s">
        <v>1270</v>
      </c>
      <c r="D1095" s="142"/>
      <c r="E1095" s="44">
        <f t="shared" si="299"/>
        <v>0</v>
      </c>
      <c r="F1095" s="44">
        <f>SUMIFS(ProductionLines!$H:$H,ProductionLines!$C:$C,'Daily Pork Products Stocks'!$B1095,ProductionLines!$K:$K,'Daily Pork Products Stocks'!$A1095,ProductionLines!$E:$E,"&lt;&gt;Intake")</f>
        <v>0</v>
      </c>
      <c r="G1095" s="57"/>
      <c r="H1095" s="44">
        <f>SUMIFS(ProductionLines!$H:$H,ProductionLines!$C:$C,'Daily Pork Products Stocks'!$B1095,ProductionLines!$K:$K,'Daily Pork Products Stocks'!$A1095,ProductionLines!$E:$E,"Intake")</f>
        <v>0</v>
      </c>
      <c r="I1095" s="148"/>
      <c r="J1095" s="148"/>
      <c r="K1095" s="148"/>
      <c r="L1095" s="152"/>
      <c r="M1095" s="44">
        <f>SUMIFS(TransfersEntries!$F:$F,TransfersEntries!$B:$B,$B1095,TransfersEntries!$L:$L,"&gt;="&amp;'Daily Pork Products Stocks'!A1095+0.25,TransfersEntries!$L:$L,"&lt;="&amp;'Daily Pork Products Stocks'!A1095+1.25,TransfersEntries!$D:$D,"2055")</f>
        <v>0</v>
      </c>
      <c r="N1095" s="44">
        <f>SUMIFS(TransfersEntries!$F:$F,TransfersEntries!$B:$B,INDEX(ItemTable!$A:$A,MATCH('Daily Pork Products Stocks'!B1095,ItemTable!$B:$B,0)),TransfersEntries!$L:$L,"&gt;="&amp;'Daily Pork Products Stocks'!A1095+0.25,TransfersEntries!$L:$L,"&lt;="&amp;'Daily Pork Products Stocks'!A1095+1.25,TransfersEntries!$D:$D,"3535")</f>
        <v>0</v>
      </c>
      <c r="O1095" s="44">
        <f>SUMIFS(TransfersEntries!$F:$F,TransfersEntries!$B:$B,INDEX(ItemTable!$A:$A,MATCH('Daily Pork Products Stocks'!B1095,ItemTable!$B:$B,0)),TransfersEntries!$L:$L,"&gt;="&amp;'Daily Pork Products Stocks'!A1095+0.25,TransfersEntries!$L:$L,"&lt;="&amp;'Daily Pork Products Stocks'!A1095+1.25,TransfersEntries!$D:$D,"3600")</f>
        <v>0</v>
      </c>
      <c r="P1095" s="44">
        <f t="shared" si="300"/>
        <v>0</v>
      </c>
      <c r="Q1095" s="44">
        <f t="shared" si="301"/>
        <v>0</v>
      </c>
      <c r="R1095" s="148"/>
      <c r="S1095" s="148"/>
      <c r="T1095" s="44">
        <f t="shared" si="309"/>
        <v>0</v>
      </c>
      <c r="U1095" s="44">
        <f t="shared" si="303"/>
        <v>0</v>
      </c>
      <c r="V1095" s="44">
        <f t="shared" si="304"/>
        <v>0</v>
      </c>
      <c r="W1095" s="51" t="str">
        <f t="shared" si="305"/>
        <v>Inactive</v>
      </c>
      <c r="X1095" s="44"/>
    </row>
    <row r="1096" spans="1:24" ht="15" hidden="1" customHeight="1" x14ac:dyDescent="0.25">
      <c r="A1096" s="42" t="e">
        <v>#VALUE!</v>
      </c>
      <c r="B1096" s="47" t="s">
        <v>100</v>
      </c>
      <c r="C1096" s="47" t="s">
        <v>1271</v>
      </c>
      <c r="D1096" s="142"/>
      <c r="E1096" s="44">
        <f t="shared" ref="E1096:E1137" si="310">D1096</f>
        <v>0</v>
      </c>
      <c r="F1096" s="44">
        <f>SUMIFS(ProductionLines!$H:$H,ProductionLines!$C:$C,'Daily Pork Products Stocks'!$B1096,ProductionLines!$K:$K,'Daily Pork Products Stocks'!$A1096,ProductionLines!$E:$E,"&lt;&gt;Intake")</f>
        <v>0</v>
      </c>
      <c r="G1096" s="57"/>
      <c r="H1096" s="44">
        <f>SUMIFS(ProductionLines!$H:$H,ProductionLines!$C:$C,'Daily Pork Products Stocks'!$B1096,ProductionLines!$K:$K,'Daily Pork Products Stocks'!$A1096,ProductionLines!$E:$E,"Intake")</f>
        <v>0</v>
      </c>
      <c r="I1096" s="148"/>
      <c r="J1096" s="148"/>
      <c r="K1096" s="148"/>
      <c r="L1096" s="152"/>
      <c r="M1096" s="44">
        <f>SUMIFS(TransfersEntries!$F:$F,TransfersEntries!$B:$B,$B1096,TransfersEntries!$L:$L,"&gt;="&amp;'Daily Pork Products Stocks'!A1096+0.25,TransfersEntries!$L:$L,"&lt;="&amp;'Daily Pork Products Stocks'!A1096+1.25,TransfersEntries!$D:$D,"2055")</f>
        <v>0</v>
      </c>
      <c r="N1096" s="44">
        <f>SUMIFS(TransfersEntries!$F:$F,TransfersEntries!$B:$B,INDEX(ItemTable!$A:$A,MATCH('Daily Pork Products Stocks'!B1096,ItemTable!$B:$B,0)),TransfersEntries!$L:$L,"&gt;="&amp;'Daily Pork Products Stocks'!A1096+0.25,TransfersEntries!$L:$L,"&lt;="&amp;'Daily Pork Products Stocks'!A1096+1.25,TransfersEntries!$D:$D,"3535")</f>
        <v>0</v>
      </c>
      <c r="O1096" s="44">
        <f>SUMIFS(TransfersEntries!$F:$F,TransfersEntries!$B:$B,INDEX(ItemTable!$A:$A,MATCH('Daily Pork Products Stocks'!B1096,ItemTable!$B:$B,0)),TransfersEntries!$L:$L,"&gt;="&amp;'Daily Pork Products Stocks'!A1096+0.25,TransfersEntries!$L:$L,"&lt;="&amp;'Daily Pork Products Stocks'!A1096+1.25,TransfersEntries!$D:$D,"3600")</f>
        <v>0</v>
      </c>
      <c r="P1096" s="44">
        <f t="shared" ref="P1096:P1137" si="311">D1096+F1096+G1096-SUM(H1096:O1096)</f>
        <v>0</v>
      </c>
      <c r="Q1096" s="44">
        <f t="shared" ref="Q1096:Q1137" si="312">E1096+F1096+G1096-SUM(H1096:O1096)</f>
        <v>0</v>
      </c>
      <c r="R1096" s="148"/>
      <c r="S1096" s="148"/>
      <c r="T1096" s="44">
        <f t="shared" si="309"/>
        <v>0</v>
      </c>
      <c r="U1096" s="44">
        <f t="shared" ref="U1096:U1137" si="313">T1096-P1096</f>
        <v>0</v>
      </c>
      <c r="V1096" s="44">
        <f t="shared" ref="V1096:V1137" si="314">T1096-Q1096</f>
        <v>0</v>
      </c>
      <c r="W1096" s="51" t="str">
        <f t="shared" ref="W1096:W1159" si="315">IF(SUM(ABS(D1096),ABS(E1096),ABS(F1096),ABS(G1096),ABS(H1096),ABS(I1096),ABS(J1096),ABS(K1096),ABS(L1096),ABS(M1096),ABS(N1096),ABS(O1096),ABS(P1096),ABS(Q1096),ABS(R1096),ABS(S1096),ABS(T1096))=0,"Inactive","Active")</f>
        <v>Inactive</v>
      </c>
      <c r="X1096" s="44"/>
    </row>
    <row r="1097" spans="1:24" ht="15" hidden="1" customHeight="1" x14ac:dyDescent="0.25">
      <c r="A1097" s="42" t="e">
        <v>#VALUE!</v>
      </c>
      <c r="B1097" s="47" t="s">
        <v>1272</v>
      </c>
      <c r="C1097" s="47" t="s">
        <v>1273</v>
      </c>
      <c r="D1097" s="142"/>
      <c r="E1097" s="44">
        <f t="shared" si="310"/>
        <v>0</v>
      </c>
      <c r="F1097" s="44">
        <f>SUMIFS(ProductionLines!$H:$H,ProductionLines!$C:$C,'Daily Pork Products Stocks'!$B1097,ProductionLines!$K:$K,'Daily Pork Products Stocks'!$A1097,ProductionLines!$E:$E,"&lt;&gt;Intake")</f>
        <v>0</v>
      </c>
      <c r="G1097" s="57"/>
      <c r="H1097" s="44">
        <f>SUMIFS(ProductionLines!$H:$H,ProductionLines!$C:$C,'Daily Pork Products Stocks'!$B1097,ProductionLines!$K:$K,'Daily Pork Products Stocks'!$A1097,ProductionLines!$E:$E,"Intake")</f>
        <v>0</v>
      </c>
      <c r="I1097" s="148"/>
      <c r="J1097" s="148"/>
      <c r="K1097" s="148"/>
      <c r="L1097" s="152"/>
      <c r="M1097" s="44">
        <f>SUMIFS(TransfersEntries!$F:$F,TransfersEntries!$B:$B,$B1097,TransfersEntries!$L:$L,"&gt;="&amp;'Daily Pork Products Stocks'!A1097+0.25,TransfersEntries!$L:$L,"&lt;="&amp;'Daily Pork Products Stocks'!A1097+1.25,TransfersEntries!$D:$D,"2055")</f>
        <v>0</v>
      </c>
      <c r="N1097" s="44">
        <f>SUMIFS(TransfersEntries!$F:$F,TransfersEntries!$B:$B,INDEX(ItemTable!$A:$A,MATCH('Daily Pork Products Stocks'!B1097,ItemTable!$B:$B,0)),TransfersEntries!$L:$L,"&gt;="&amp;'Daily Pork Products Stocks'!A1097+0.25,TransfersEntries!$L:$L,"&lt;="&amp;'Daily Pork Products Stocks'!A1097+1.25,TransfersEntries!$D:$D,"3535")</f>
        <v>0</v>
      </c>
      <c r="O1097" s="44">
        <f>SUMIFS(TransfersEntries!$F:$F,TransfersEntries!$B:$B,INDEX(ItemTable!$A:$A,MATCH('Daily Pork Products Stocks'!B1097,ItemTable!$B:$B,0)),TransfersEntries!$L:$L,"&gt;="&amp;'Daily Pork Products Stocks'!A1097+0.25,TransfersEntries!$L:$L,"&lt;="&amp;'Daily Pork Products Stocks'!A1097+1.25,TransfersEntries!$D:$D,"3600")</f>
        <v>0</v>
      </c>
      <c r="P1097" s="44">
        <f t="shared" si="311"/>
        <v>0</v>
      </c>
      <c r="Q1097" s="44">
        <f t="shared" si="312"/>
        <v>0</v>
      </c>
      <c r="R1097" s="148"/>
      <c r="S1097" s="148"/>
      <c r="T1097" s="44">
        <f t="shared" si="309"/>
        <v>0</v>
      </c>
      <c r="U1097" s="44">
        <f t="shared" si="313"/>
        <v>0</v>
      </c>
      <c r="V1097" s="44">
        <f t="shared" si="314"/>
        <v>0</v>
      </c>
      <c r="W1097" s="51" t="str">
        <f t="shared" si="315"/>
        <v>Inactive</v>
      </c>
      <c r="X1097" s="44"/>
    </row>
    <row r="1098" spans="1:24" ht="15" hidden="1" customHeight="1" x14ac:dyDescent="0.25">
      <c r="A1098" s="42" t="e">
        <v>#VALUE!</v>
      </c>
      <c r="B1098" s="47" t="s">
        <v>102</v>
      </c>
      <c r="C1098" s="47" t="s">
        <v>1274</v>
      </c>
      <c r="D1098" s="142"/>
      <c r="E1098" s="44">
        <f t="shared" si="310"/>
        <v>0</v>
      </c>
      <c r="F1098" s="44">
        <f>SUMIFS(ProductionLines!$H:$H,ProductionLines!$C:$C,'Daily Pork Products Stocks'!$B1098,ProductionLines!$K:$K,'Daily Pork Products Stocks'!$A1098,ProductionLines!$E:$E,"&lt;&gt;Intake")</f>
        <v>0</v>
      </c>
      <c r="G1098" s="57"/>
      <c r="H1098" s="44">
        <f>SUMIFS(ProductionLines!$H:$H,ProductionLines!$C:$C,'Daily Pork Products Stocks'!$B1098,ProductionLines!$K:$K,'Daily Pork Products Stocks'!$A1098,ProductionLines!$E:$E,"Intake")</f>
        <v>0</v>
      </c>
      <c r="I1098" s="148"/>
      <c r="J1098" s="148"/>
      <c r="K1098" s="148"/>
      <c r="L1098" s="152"/>
      <c r="M1098" s="44">
        <f>SUMIFS(TransfersEntries!$F:$F,TransfersEntries!$B:$B,$B1098,TransfersEntries!$L:$L,"&gt;="&amp;'Daily Pork Products Stocks'!A1098+0.25,TransfersEntries!$L:$L,"&lt;="&amp;'Daily Pork Products Stocks'!A1098+1.25,TransfersEntries!$D:$D,"2055")</f>
        <v>0</v>
      </c>
      <c r="N1098" s="44">
        <f>SUMIFS(TransfersEntries!$F:$F,TransfersEntries!$B:$B,INDEX(ItemTable!$A:$A,MATCH('Daily Pork Products Stocks'!B1098,ItemTable!$B:$B,0)),TransfersEntries!$L:$L,"&gt;="&amp;'Daily Pork Products Stocks'!A1098+0.25,TransfersEntries!$L:$L,"&lt;="&amp;'Daily Pork Products Stocks'!A1098+1.25,TransfersEntries!$D:$D,"3535")</f>
        <v>0</v>
      </c>
      <c r="O1098" s="44">
        <f>SUMIFS(TransfersEntries!$F:$F,TransfersEntries!$B:$B,INDEX(ItemTable!$A:$A,MATCH('Daily Pork Products Stocks'!B1098,ItemTable!$B:$B,0)),TransfersEntries!$L:$L,"&gt;="&amp;'Daily Pork Products Stocks'!A1098+0.25,TransfersEntries!$L:$L,"&lt;="&amp;'Daily Pork Products Stocks'!A1098+1.25,TransfersEntries!$D:$D,"3600")</f>
        <v>0</v>
      </c>
      <c r="P1098" s="44">
        <f t="shared" si="311"/>
        <v>0</v>
      </c>
      <c r="Q1098" s="44">
        <f t="shared" si="312"/>
        <v>0</v>
      </c>
      <c r="R1098" s="148"/>
      <c r="S1098" s="148"/>
      <c r="T1098" s="44">
        <f t="shared" si="309"/>
        <v>0</v>
      </c>
      <c r="U1098" s="44">
        <f t="shared" si="313"/>
        <v>0</v>
      </c>
      <c r="V1098" s="44">
        <f t="shared" si="314"/>
        <v>0</v>
      </c>
      <c r="W1098" s="51" t="str">
        <f t="shared" si="315"/>
        <v>Inactive</v>
      </c>
      <c r="X1098" s="44"/>
    </row>
    <row r="1099" spans="1:24" ht="15" hidden="1" customHeight="1" x14ac:dyDescent="0.25">
      <c r="A1099" s="42" t="e">
        <v>#VALUE!</v>
      </c>
      <c r="B1099" s="45" t="s">
        <v>1275</v>
      </c>
      <c r="C1099" s="45" t="s">
        <v>1276</v>
      </c>
      <c r="D1099" s="142"/>
      <c r="E1099" s="44">
        <f t="shared" si="310"/>
        <v>0</v>
      </c>
      <c r="F1099" s="44">
        <f>SUMIFS(ProductionLines!$H:$H,ProductionLines!$C:$C,'Daily Pork Products Stocks'!$B1099,ProductionLines!$K:$K,'Daily Pork Products Stocks'!$A1099,ProductionLines!$E:$E,"&lt;&gt;Intake")</f>
        <v>0</v>
      </c>
      <c r="G1099" s="57"/>
      <c r="H1099" s="44">
        <f>SUMIFS(ProductionLines!$H:$H,ProductionLines!$C:$C,'Daily Pork Products Stocks'!$B1099,ProductionLines!$K:$K,'Daily Pork Products Stocks'!$A1099,ProductionLines!$E:$E,"Intake")</f>
        <v>0</v>
      </c>
      <c r="I1099" s="148"/>
      <c r="J1099" s="148"/>
      <c r="K1099" s="148"/>
      <c r="L1099" s="152"/>
      <c r="M1099" s="44">
        <f>SUMIFS(TransfersEntries!$F:$F,TransfersEntries!$B:$B,$B1099,TransfersEntries!$L:$L,"&gt;="&amp;'Daily Pork Products Stocks'!A1099+0.25,TransfersEntries!$L:$L,"&lt;="&amp;'Daily Pork Products Stocks'!A1099+1.25,TransfersEntries!$D:$D,"2055")</f>
        <v>0</v>
      </c>
      <c r="N1099" s="44">
        <f>SUMIFS(TransfersEntries!$F:$F,TransfersEntries!$B:$B,INDEX(ItemTable!$A:$A,MATCH('Daily Pork Products Stocks'!B1099,ItemTable!$B:$B,0)),TransfersEntries!$L:$L,"&gt;="&amp;'Daily Pork Products Stocks'!A1099+0.25,TransfersEntries!$L:$L,"&lt;="&amp;'Daily Pork Products Stocks'!A1099+1.25,TransfersEntries!$D:$D,"3535")</f>
        <v>0</v>
      </c>
      <c r="O1099" s="44">
        <f>SUMIFS(TransfersEntries!$F:$F,TransfersEntries!$B:$B,INDEX(ItemTable!$A:$A,MATCH('Daily Pork Products Stocks'!B1099,ItemTable!$B:$B,0)),TransfersEntries!$L:$L,"&gt;="&amp;'Daily Pork Products Stocks'!A1099+0.25,TransfersEntries!$L:$L,"&lt;="&amp;'Daily Pork Products Stocks'!A1099+1.25,TransfersEntries!$D:$D,"3600")</f>
        <v>0</v>
      </c>
      <c r="P1099" s="44">
        <f t="shared" si="311"/>
        <v>0</v>
      </c>
      <c r="Q1099" s="44">
        <f t="shared" si="312"/>
        <v>0</v>
      </c>
      <c r="R1099" s="148"/>
      <c r="S1099" s="148"/>
      <c r="T1099" s="44">
        <f t="shared" si="309"/>
        <v>0</v>
      </c>
      <c r="U1099" s="44">
        <f t="shared" si="313"/>
        <v>0</v>
      </c>
      <c r="V1099" s="44">
        <f t="shared" si="314"/>
        <v>0</v>
      </c>
      <c r="W1099" s="51" t="str">
        <f t="shared" si="315"/>
        <v>Inactive</v>
      </c>
      <c r="X1099" s="44"/>
    </row>
    <row r="1100" spans="1:24" ht="15" hidden="1" customHeight="1" x14ac:dyDescent="0.25">
      <c r="A1100" s="42" t="e">
        <v>#VALUE!</v>
      </c>
      <c r="B1100" s="47" t="s">
        <v>1277</v>
      </c>
      <c r="C1100" s="47" t="s">
        <v>1278</v>
      </c>
      <c r="D1100" s="142"/>
      <c r="E1100" s="44">
        <f t="shared" si="310"/>
        <v>0</v>
      </c>
      <c r="F1100" s="44">
        <f>SUMIFS(ProductionLines!$H:$H,ProductionLines!$C:$C,'Daily Pork Products Stocks'!$B1100,ProductionLines!$K:$K,'Daily Pork Products Stocks'!$A1100,ProductionLines!$E:$E,"&lt;&gt;Intake")</f>
        <v>0</v>
      </c>
      <c r="G1100" s="57"/>
      <c r="H1100" s="44">
        <f>SUMIFS(ProductionLines!$H:$H,ProductionLines!$C:$C,'Daily Pork Products Stocks'!$B1100,ProductionLines!$K:$K,'Daily Pork Products Stocks'!$A1100,ProductionLines!$E:$E,"Intake")</f>
        <v>0</v>
      </c>
      <c r="I1100" s="148"/>
      <c r="J1100" s="148"/>
      <c r="K1100" s="148"/>
      <c r="L1100" s="152"/>
      <c r="M1100" s="44">
        <f>SUMIFS(TransfersEntries!$F:$F,TransfersEntries!$B:$B,$B1100,TransfersEntries!$L:$L,"&gt;="&amp;'Daily Pork Products Stocks'!A1100+0.25,TransfersEntries!$L:$L,"&lt;="&amp;'Daily Pork Products Stocks'!A1100+1.25,TransfersEntries!$D:$D,"2055")</f>
        <v>0</v>
      </c>
      <c r="N1100" s="44">
        <f>SUMIFS(TransfersEntries!$F:$F,TransfersEntries!$B:$B,INDEX(ItemTable!$A:$A,MATCH('Daily Pork Products Stocks'!B1100,ItemTable!$B:$B,0)),TransfersEntries!$L:$L,"&gt;="&amp;'Daily Pork Products Stocks'!A1100+0.25,TransfersEntries!$L:$L,"&lt;="&amp;'Daily Pork Products Stocks'!A1100+1.25,TransfersEntries!$D:$D,"3535")</f>
        <v>0</v>
      </c>
      <c r="O1100" s="44">
        <f>SUMIFS(TransfersEntries!$F:$F,TransfersEntries!$B:$B,INDEX(ItemTable!$A:$A,MATCH('Daily Pork Products Stocks'!B1100,ItemTable!$B:$B,0)),TransfersEntries!$L:$L,"&gt;="&amp;'Daily Pork Products Stocks'!A1100+0.25,TransfersEntries!$L:$L,"&lt;="&amp;'Daily Pork Products Stocks'!A1100+1.25,TransfersEntries!$D:$D,"3600")</f>
        <v>0</v>
      </c>
      <c r="P1100" s="44">
        <f t="shared" si="311"/>
        <v>0</v>
      </c>
      <c r="Q1100" s="44">
        <f t="shared" si="312"/>
        <v>0</v>
      </c>
      <c r="R1100" s="148"/>
      <c r="S1100" s="148"/>
      <c r="T1100" s="44">
        <f t="shared" si="309"/>
        <v>0</v>
      </c>
      <c r="U1100" s="44">
        <f t="shared" si="313"/>
        <v>0</v>
      </c>
      <c r="V1100" s="44">
        <f t="shared" si="314"/>
        <v>0</v>
      </c>
      <c r="W1100" s="51" t="str">
        <f t="shared" si="315"/>
        <v>Inactive</v>
      </c>
      <c r="X1100" s="44"/>
    </row>
    <row r="1101" spans="1:24" ht="15" hidden="1" customHeight="1" x14ac:dyDescent="0.25">
      <c r="A1101" s="42" t="e">
        <v>#VALUE!</v>
      </c>
      <c r="B1101" s="47" t="s">
        <v>1279</v>
      </c>
      <c r="C1101" s="47" t="s">
        <v>1280</v>
      </c>
      <c r="D1101" s="142"/>
      <c r="E1101" s="44">
        <f t="shared" si="310"/>
        <v>0</v>
      </c>
      <c r="F1101" s="44">
        <f>SUMIFS(ProductionLines!$H:$H,ProductionLines!$C:$C,'Daily Pork Products Stocks'!$B1101,ProductionLines!$K:$K,'Daily Pork Products Stocks'!$A1101,ProductionLines!$E:$E,"&lt;&gt;Intake")</f>
        <v>0</v>
      </c>
      <c r="G1101" s="57"/>
      <c r="H1101" s="44">
        <f>SUMIFS(ProductionLines!$H:$H,ProductionLines!$C:$C,'Daily Pork Products Stocks'!$B1101,ProductionLines!$K:$K,'Daily Pork Products Stocks'!$A1101,ProductionLines!$E:$E,"Intake")</f>
        <v>0</v>
      </c>
      <c r="I1101" s="148"/>
      <c r="J1101" s="148"/>
      <c r="K1101" s="148"/>
      <c r="L1101" s="152"/>
      <c r="M1101" s="44">
        <f>SUMIFS(TransfersEntries!$F:$F,TransfersEntries!$B:$B,$B1101,TransfersEntries!$L:$L,"&gt;="&amp;'Daily Pork Products Stocks'!A1101+0.25,TransfersEntries!$L:$L,"&lt;="&amp;'Daily Pork Products Stocks'!A1101+1.25,TransfersEntries!$D:$D,"2055")</f>
        <v>0</v>
      </c>
      <c r="N1101" s="44">
        <f>SUMIFS(TransfersEntries!$F:$F,TransfersEntries!$B:$B,INDEX(ItemTable!$A:$A,MATCH('Daily Pork Products Stocks'!B1101,ItemTable!$B:$B,0)),TransfersEntries!$L:$L,"&gt;="&amp;'Daily Pork Products Stocks'!A1101+0.25,TransfersEntries!$L:$L,"&lt;="&amp;'Daily Pork Products Stocks'!A1101+1.25,TransfersEntries!$D:$D,"3535")</f>
        <v>0</v>
      </c>
      <c r="O1101" s="44">
        <f>SUMIFS(TransfersEntries!$F:$F,TransfersEntries!$B:$B,INDEX(ItemTable!$A:$A,MATCH('Daily Pork Products Stocks'!B1101,ItemTable!$B:$B,0)),TransfersEntries!$L:$L,"&gt;="&amp;'Daily Pork Products Stocks'!A1101+0.25,TransfersEntries!$L:$L,"&lt;="&amp;'Daily Pork Products Stocks'!A1101+1.25,TransfersEntries!$D:$D,"3600")</f>
        <v>0</v>
      </c>
      <c r="P1101" s="44">
        <f t="shared" si="311"/>
        <v>0</v>
      </c>
      <c r="Q1101" s="44">
        <f t="shared" si="312"/>
        <v>0</v>
      </c>
      <c r="R1101" s="148"/>
      <c r="S1101" s="148"/>
      <c r="T1101" s="44">
        <f t="shared" si="309"/>
        <v>0</v>
      </c>
      <c r="U1101" s="44">
        <f t="shared" si="313"/>
        <v>0</v>
      </c>
      <c r="V1101" s="44">
        <f t="shared" si="314"/>
        <v>0</v>
      </c>
      <c r="W1101" s="51" t="str">
        <f t="shared" si="315"/>
        <v>Inactive</v>
      </c>
      <c r="X1101" s="44"/>
    </row>
    <row r="1102" spans="1:24" ht="15" hidden="1" customHeight="1" x14ac:dyDescent="0.25">
      <c r="A1102" s="42" t="e">
        <v>#VALUE!</v>
      </c>
      <c r="B1102" s="47" t="s">
        <v>1281</v>
      </c>
      <c r="C1102" s="47" t="s">
        <v>1282</v>
      </c>
      <c r="D1102" s="142"/>
      <c r="E1102" s="44">
        <f t="shared" si="310"/>
        <v>0</v>
      </c>
      <c r="F1102" s="44">
        <f>SUMIFS(ProductionLines!$H:$H,ProductionLines!$C:$C,'Daily Pork Products Stocks'!$B1102,ProductionLines!$K:$K,'Daily Pork Products Stocks'!$A1102,ProductionLines!$E:$E,"&lt;&gt;Intake")</f>
        <v>0</v>
      </c>
      <c r="G1102" s="57"/>
      <c r="H1102" s="44">
        <f>SUMIFS(ProductionLines!$H:$H,ProductionLines!$C:$C,'Daily Pork Products Stocks'!$B1102,ProductionLines!$K:$K,'Daily Pork Products Stocks'!$A1102,ProductionLines!$E:$E,"Intake")</f>
        <v>0</v>
      </c>
      <c r="I1102" s="148"/>
      <c r="J1102" s="148"/>
      <c r="K1102" s="148"/>
      <c r="L1102" s="152"/>
      <c r="M1102" s="44">
        <f>SUMIFS(TransfersEntries!$F:$F,TransfersEntries!$B:$B,$B1102,TransfersEntries!$L:$L,"&gt;="&amp;'Daily Pork Products Stocks'!A1102+0.25,TransfersEntries!$L:$L,"&lt;="&amp;'Daily Pork Products Stocks'!A1102+1.25,TransfersEntries!$D:$D,"2055")</f>
        <v>0</v>
      </c>
      <c r="N1102" s="44">
        <f>SUMIFS(TransfersEntries!$F:$F,TransfersEntries!$B:$B,INDEX(ItemTable!$A:$A,MATCH('Daily Pork Products Stocks'!B1102,ItemTable!$B:$B,0)),TransfersEntries!$L:$L,"&gt;="&amp;'Daily Pork Products Stocks'!A1102+0.25,TransfersEntries!$L:$L,"&lt;="&amp;'Daily Pork Products Stocks'!A1102+1.25,TransfersEntries!$D:$D,"3535")</f>
        <v>0</v>
      </c>
      <c r="O1102" s="44">
        <f>SUMIFS(TransfersEntries!$F:$F,TransfersEntries!$B:$B,INDEX(ItemTable!$A:$A,MATCH('Daily Pork Products Stocks'!B1102,ItemTable!$B:$B,0)),TransfersEntries!$L:$L,"&gt;="&amp;'Daily Pork Products Stocks'!A1102+0.25,TransfersEntries!$L:$L,"&lt;="&amp;'Daily Pork Products Stocks'!A1102+1.25,TransfersEntries!$D:$D,"3600")</f>
        <v>0</v>
      </c>
      <c r="P1102" s="44">
        <f t="shared" si="311"/>
        <v>0</v>
      </c>
      <c r="Q1102" s="44">
        <f t="shared" si="312"/>
        <v>0</v>
      </c>
      <c r="R1102" s="148"/>
      <c r="S1102" s="148"/>
      <c r="T1102" s="44">
        <f t="shared" si="309"/>
        <v>0</v>
      </c>
      <c r="U1102" s="44">
        <f t="shared" si="313"/>
        <v>0</v>
      </c>
      <c r="V1102" s="44">
        <f t="shared" si="314"/>
        <v>0</v>
      </c>
      <c r="W1102" s="51" t="str">
        <f t="shared" si="315"/>
        <v>Inactive</v>
      </c>
      <c r="X1102" s="44"/>
    </row>
    <row r="1103" spans="1:24" ht="15" hidden="1" customHeight="1" x14ac:dyDescent="0.25">
      <c r="A1103" s="42" t="e">
        <v>#VALUE!</v>
      </c>
      <c r="B1103" s="45" t="s">
        <v>1283</v>
      </c>
      <c r="C1103" s="45" t="s">
        <v>1284</v>
      </c>
      <c r="D1103" s="142"/>
      <c r="E1103" s="44">
        <f t="shared" si="310"/>
        <v>0</v>
      </c>
      <c r="F1103" s="44">
        <f>SUMIFS(ProductionLines!$H:$H,ProductionLines!$C:$C,'Daily Pork Products Stocks'!$B1103,ProductionLines!$K:$K,'Daily Pork Products Stocks'!$A1103,ProductionLines!$E:$E,"&lt;&gt;Intake")</f>
        <v>0</v>
      </c>
      <c r="G1103" s="57"/>
      <c r="H1103" s="44">
        <f>SUMIFS(ProductionLines!$H:$H,ProductionLines!$C:$C,'Daily Pork Products Stocks'!$B1103,ProductionLines!$K:$K,'Daily Pork Products Stocks'!$A1103,ProductionLines!$E:$E,"Intake")</f>
        <v>0</v>
      </c>
      <c r="I1103" s="148"/>
      <c r="J1103" s="148"/>
      <c r="K1103" s="148"/>
      <c r="L1103" s="152"/>
      <c r="M1103" s="44">
        <f>SUMIFS(TransfersEntries!$F:$F,TransfersEntries!$B:$B,$B1103,TransfersEntries!$L:$L,"&gt;="&amp;'Daily Pork Products Stocks'!A1103+0.25,TransfersEntries!$L:$L,"&lt;="&amp;'Daily Pork Products Stocks'!A1103+1.25,TransfersEntries!$D:$D,"2055")</f>
        <v>0</v>
      </c>
      <c r="N1103" s="44">
        <f>SUMIFS(TransfersEntries!$F:$F,TransfersEntries!$B:$B,INDEX(ItemTable!$A:$A,MATCH('Daily Pork Products Stocks'!B1103,ItemTable!$B:$B,0)),TransfersEntries!$L:$L,"&gt;="&amp;'Daily Pork Products Stocks'!A1103+0.25,TransfersEntries!$L:$L,"&lt;="&amp;'Daily Pork Products Stocks'!A1103+1.25,TransfersEntries!$D:$D,"3535")</f>
        <v>0</v>
      </c>
      <c r="O1103" s="44">
        <f>SUMIFS(TransfersEntries!$F:$F,TransfersEntries!$B:$B,INDEX(ItemTable!$A:$A,MATCH('Daily Pork Products Stocks'!B1103,ItemTable!$B:$B,0)),TransfersEntries!$L:$L,"&gt;="&amp;'Daily Pork Products Stocks'!A1103+0.25,TransfersEntries!$L:$L,"&lt;="&amp;'Daily Pork Products Stocks'!A1103+1.25,TransfersEntries!$D:$D,"3600")</f>
        <v>0</v>
      </c>
      <c r="P1103" s="44">
        <f t="shared" si="311"/>
        <v>0</v>
      </c>
      <c r="Q1103" s="44">
        <f t="shared" si="312"/>
        <v>0</v>
      </c>
      <c r="R1103" s="148"/>
      <c r="S1103" s="148"/>
      <c r="T1103" s="44">
        <f t="shared" si="309"/>
        <v>0</v>
      </c>
      <c r="U1103" s="44">
        <f t="shared" si="313"/>
        <v>0</v>
      </c>
      <c r="V1103" s="44">
        <f t="shared" si="314"/>
        <v>0</v>
      </c>
      <c r="W1103" s="51" t="str">
        <f t="shared" si="315"/>
        <v>Inactive</v>
      </c>
      <c r="X1103" s="44"/>
    </row>
    <row r="1104" spans="1:24" ht="15" hidden="1" customHeight="1" x14ac:dyDescent="0.25">
      <c r="A1104" s="42" t="e">
        <v>#VALUE!</v>
      </c>
      <c r="B1104" s="47" t="s">
        <v>1285</v>
      </c>
      <c r="C1104" s="47" t="s">
        <v>1286</v>
      </c>
      <c r="D1104" s="142"/>
      <c r="E1104" s="44">
        <f t="shared" si="310"/>
        <v>0</v>
      </c>
      <c r="F1104" s="44">
        <f>SUMIFS(ProductionLines!$H:$H,ProductionLines!$C:$C,'Daily Pork Products Stocks'!$B1104,ProductionLines!$K:$K,'Daily Pork Products Stocks'!$A1104,ProductionLines!$E:$E,"&lt;&gt;Intake")</f>
        <v>0</v>
      </c>
      <c r="G1104" s="57"/>
      <c r="H1104" s="44">
        <f>SUMIFS(ProductionLines!$H:$H,ProductionLines!$C:$C,'Daily Pork Products Stocks'!$B1104,ProductionLines!$K:$K,'Daily Pork Products Stocks'!$A1104,ProductionLines!$E:$E,"Intake")</f>
        <v>0</v>
      </c>
      <c r="I1104" s="148"/>
      <c r="J1104" s="148"/>
      <c r="K1104" s="148"/>
      <c r="L1104" s="152"/>
      <c r="M1104" s="44">
        <f>SUMIFS(TransfersEntries!$F:$F,TransfersEntries!$B:$B,$B1104,TransfersEntries!$L:$L,"&gt;="&amp;'Daily Pork Products Stocks'!A1104+0.25,TransfersEntries!$L:$L,"&lt;="&amp;'Daily Pork Products Stocks'!A1104+1.25,TransfersEntries!$D:$D,"2055")</f>
        <v>0</v>
      </c>
      <c r="N1104" s="44">
        <f>SUMIFS(TransfersEntries!$F:$F,TransfersEntries!$B:$B,INDEX(ItemTable!$A:$A,MATCH('Daily Pork Products Stocks'!B1104,ItemTable!$B:$B,0)),TransfersEntries!$L:$L,"&gt;="&amp;'Daily Pork Products Stocks'!A1104+0.25,TransfersEntries!$L:$L,"&lt;="&amp;'Daily Pork Products Stocks'!A1104+1.25,TransfersEntries!$D:$D,"3535")</f>
        <v>0</v>
      </c>
      <c r="O1104" s="44">
        <f>SUMIFS(TransfersEntries!$F:$F,TransfersEntries!$B:$B,INDEX(ItemTable!$A:$A,MATCH('Daily Pork Products Stocks'!B1104,ItemTable!$B:$B,0)),TransfersEntries!$L:$L,"&gt;="&amp;'Daily Pork Products Stocks'!A1104+0.25,TransfersEntries!$L:$L,"&lt;="&amp;'Daily Pork Products Stocks'!A1104+1.25,TransfersEntries!$D:$D,"3600")</f>
        <v>0</v>
      </c>
      <c r="P1104" s="44">
        <f t="shared" si="311"/>
        <v>0</v>
      </c>
      <c r="Q1104" s="44">
        <f t="shared" si="312"/>
        <v>0</v>
      </c>
      <c r="R1104" s="148"/>
      <c r="S1104" s="148"/>
      <c r="T1104" s="44">
        <f t="shared" si="309"/>
        <v>0</v>
      </c>
      <c r="U1104" s="44">
        <f t="shared" si="313"/>
        <v>0</v>
      </c>
      <c r="V1104" s="44">
        <f t="shared" si="314"/>
        <v>0</v>
      </c>
      <c r="W1104" s="51" t="str">
        <f t="shared" si="315"/>
        <v>Inactive</v>
      </c>
      <c r="X1104" s="44"/>
    </row>
    <row r="1105" spans="1:24" ht="15" hidden="1" customHeight="1" x14ac:dyDescent="0.25">
      <c r="A1105" s="42" t="e">
        <v>#VALUE!</v>
      </c>
      <c r="B1105" s="47" t="s">
        <v>1287</v>
      </c>
      <c r="C1105" s="47" t="s">
        <v>1288</v>
      </c>
      <c r="D1105" s="142"/>
      <c r="E1105" s="44">
        <f t="shared" si="310"/>
        <v>0</v>
      </c>
      <c r="F1105" s="44">
        <f>SUMIFS(ProductionLines!$H:$H,ProductionLines!$C:$C,'Daily Pork Products Stocks'!$B1105,ProductionLines!$K:$K,'Daily Pork Products Stocks'!$A1105,ProductionLines!$E:$E,"&lt;&gt;Intake")</f>
        <v>0</v>
      </c>
      <c r="G1105" s="57"/>
      <c r="H1105" s="44">
        <f>SUMIFS(ProductionLines!$H:$H,ProductionLines!$C:$C,'Daily Pork Products Stocks'!$B1105,ProductionLines!$K:$K,'Daily Pork Products Stocks'!$A1105,ProductionLines!$E:$E,"Intake")</f>
        <v>0</v>
      </c>
      <c r="I1105" s="148"/>
      <c r="J1105" s="148"/>
      <c r="K1105" s="148"/>
      <c r="L1105" s="152"/>
      <c r="M1105" s="44">
        <f>SUMIFS(TransfersEntries!$F:$F,TransfersEntries!$B:$B,$B1105,TransfersEntries!$L:$L,"&gt;="&amp;'Daily Pork Products Stocks'!A1105+0.25,TransfersEntries!$L:$L,"&lt;="&amp;'Daily Pork Products Stocks'!A1105+1.25,TransfersEntries!$D:$D,"2055")</f>
        <v>0</v>
      </c>
      <c r="N1105" s="44">
        <f>SUMIFS(TransfersEntries!$F:$F,TransfersEntries!$B:$B,INDEX(ItemTable!$A:$A,MATCH('Daily Pork Products Stocks'!B1105,ItemTable!$B:$B,0)),TransfersEntries!$L:$L,"&gt;="&amp;'Daily Pork Products Stocks'!A1105+0.25,TransfersEntries!$L:$L,"&lt;="&amp;'Daily Pork Products Stocks'!A1105+1.25,TransfersEntries!$D:$D,"3535")</f>
        <v>0</v>
      </c>
      <c r="O1105" s="44">
        <f>SUMIFS(TransfersEntries!$F:$F,TransfersEntries!$B:$B,INDEX(ItemTable!$A:$A,MATCH('Daily Pork Products Stocks'!B1105,ItemTable!$B:$B,0)),TransfersEntries!$L:$L,"&gt;="&amp;'Daily Pork Products Stocks'!A1105+0.25,TransfersEntries!$L:$L,"&lt;="&amp;'Daily Pork Products Stocks'!A1105+1.25,TransfersEntries!$D:$D,"3600")</f>
        <v>0</v>
      </c>
      <c r="P1105" s="44">
        <f t="shared" si="311"/>
        <v>0</v>
      </c>
      <c r="Q1105" s="44">
        <f t="shared" si="312"/>
        <v>0</v>
      </c>
      <c r="R1105" s="148"/>
      <c r="S1105" s="148"/>
      <c r="T1105" s="44">
        <f t="shared" si="309"/>
        <v>0</v>
      </c>
      <c r="U1105" s="44">
        <f t="shared" si="313"/>
        <v>0</v>
      </c>
      <c r="V1105" s="44">
        <f t="shared" si="314"/>
        <v>0</v>
      </c>
      <c r="W1105" s="51" t="str">
        <f t="shared" si="315"/>
        <v>Inactive</v>
      </c>
      <c r="X1105" s="44"/>
    </row>
    <row r="1106" spans="1:24" ht="15" hidden="1" customHeight="1" x14ac:dyDescent="0.25">
      <c r="A1106" s="42" t="e">
        <v>#VALUE!</v>
      </c>
      <c r="B1106" s="47" t="s">
        <v>183</v>
      </c>
      <c r="C1106" s="47" t="s">
        <v>1289</v>
      </c>
      <c r="D1106" s="142"/>
      <c r="E1106" s="44">
        <f t="shared" si="310"/>
        <v>0</v>
      </c>
      <c r="F1106" s="44">
        <f>SUMIFS(ProductionLines!$H:$H,ProductionLines!$C:$C,'Daily Pork Products Stocks'!$B1106,ProductionLines!$K:$K,'Daily Pork Products Stocks'!$A1106,ProductionLines!$E:$E,"&lt;&gt;Intake")</f>
        <v>0</v>
      </c>
      <c r="G1106" s="57"/>
      <c r="H1106" s="44">
        <f>SUMIFS(ProductionLines!$H:$H,ProductionLines!$C:$C,'Daily Pork Products Stocks'!$B1106,ProductionLines!$K:$K,'Daily Pork Products Stocks'!$A1106,ProductionLines!$E:$E,"Intake")</f>
        <v>0</v>
      </c>
      <c r="I1106" s="148"/>
      <c r="J1106" s="148"/>
      <c r="K1106" s="148"/>
      <c r="L1106" s="152"/>
      <c r="M1106" s="44">
        <f>SUMIFS(TransfersEntries!$F:$F,TransfersEntries!$B:$B,$B1106,TransfersEntries!$L:$L,"&gt;="&amp;'Daily Pork Products Stocks'!A1106+0.25,TransfersEntries!$L:$L,"&lt;="&amp;'Daily Pork Products Stocks'!A1106+1.25,TransfersEntries!$D:$D,"2055")</f>
        <v>0</v>
      </c>
      <c r="N1106" s="44">
        <f>SUMIFS(TransfersEntries!$F:$F,TransfersEntries!$B:$B,INDEX(ItemTable!$A:$A,MATCH('Daily Pork Products Stocks'!B1106,ItemTable!$B:$B,0)),TransfersEntries!$L:$L,"&gt;="&amp;'Daily Pork Products Stocks'!A1106+0.25,TransfersEntries!$L:$L,"&lt;="&amp;'Daily Pork Products Stocks'!A1106+1.25,TransfersEntries!$D:$D,"3535")</f>
        <v>0</v>
      </c>
      <c r="O1106" s="44">
        <f>SUMIFS(TransfersEntries!$F:$F,TransfersEntries!$B:$B,INDEX(ItemTable!$A:$A,MATCH('Daily Pork Products Stocks'!B1106,ItemTable!$B:$B,0)),TransfersEntries!$L:$L,"&gt;="&amp;'Daily Pork Products Stocks'!A1106+0.25,TransfersEntries!$L:$L,"&lt;="&amp;'Daily Pork Products Stocks'!A1106+1.25,TransfersEntries!$D:$D,"3600")</f>
        <v>0</v>
      </c>
      <c r="P1106" s="44">
        <f t="shared" si="311"/>
        <v>0</v>
      </c>
      <c r="Q1106" s="44">
        <f t="shared" si="312"/>
        <v>0</v>
      </c>
      <c r="R1106" s="148"/>
      <c r="S1106" s="148"/>
      <c r="T1106" s="44">
        <f t="shared" si="309"/>
        <v>0</v>
      </c>
      <c r="U1106" s="44">
        <f t="shared" si="313"/>
        <v>0</v>
      </c>
      <c r="V1106" s="44">
        <f t="shared" si="314"/>
        <v>0</v>
      </c>
      <c r="W1106" s="51" t="str">
        <f t="shared" si="315"/>
        <v>Inactive</v>
      </c>
      <c r="X1106" s="44"/>
    </row>
    <row r="1107" spans="1:24" ht="15" hidden="1" customHeight="1" x14ac:dyDescent="0.25">
      <c r="A1107" s="42" t="e">
        <v>#VALUE!</v>
      </c>
      <c r="B1107" s="45" t="s">
        <v>1290</v>
      </c>
      <c r="C1107" s="45" t="s">
        <v>1291</v>
      </c>
      <c r="D1107" s="142"/>
      <c r="E1107" s="44">
        <f t="shared" si="310"/>
        <v>0</v>
      </c>
      <c r="F1107" s="44">
        <f>SUMIFS(ProductionLines!$H:$H,ProductionLines!$C:$C,'Daily Pork Products Stocks'!$B1107,ProductionLines!$K:$K,'Daily Pork Products Stocks'!$A1107,ProductionLines!$E:$E,"&lt;&gt;Intake")</f>
        <v>0</v>
      </c>
      <c r="G1107" s="57"/>
      <c r="H1107" s="44">
        <f>SUMIFS(ProductionLines!$H:$H,ProductionLines!$C:$C,'Daily Pork Products Stocks'!$B1107,ProductionLines!$K:$K,'Daily Pork Products Stocks'!$A1107,ProductionLines!$E:$E,"Intake")</f>
        <v>0</v>
      </c>
      <c r="I1107" s="148"/>
      <c r="J1107" s="148"/>
      <c r="K1107" s="148"/>
      <c r="L1107" s="152"/>
      <c r="M1107" s="44">
        <f>SUMIFS(TransfersEntries!$F:$F,TransfersEntries!$B:$B,$B1107,TransfersEntries!$L:$L,"&gt;="&amp;'Daily Pork Products Stocks'!A1107+0.25,TransfersEntries!$L:$L,"&lt;="&amp;'Daily Pork Products Stocks'!A1107+1.25,TransfersEntries!$D:$D,"2055")</f>
        <v>0</v>
      </c>
      <c r="N1107" s="44">
        <f>SUMIFS(TransfersEntries!$F:$F,TransfersEntries!$B:$B,INDEX(ItemTable!$A:$A,MATCH('Daily Pork Products Stocks'!B1107,ItemTable!$B:$B,0)),TransfersEntries!$L:$L,"&gt;="&amp;'Daily Pork Products Stocks'!A1107+0.25,TransfersEntries!$L:$L,"&lt;="&amp;'Daily Pork Products Stocks'!A1107+1.25,TransfersEntries!$D:$D,"3535")</f>
        <v>0</v>
      </c>
      <c r="O1107" s="44">
        <f>SUMIFS(TransfersEntries!$F:$F,TransfersEntries!$B:$B,INDEX(ItemTable!$A:$A,MATCH('Daily Pork Products Stocks'!B1107,ItemTable!$B:$B,0)),TransfersEntries!$L:$L,"&gt;="&amp;'Daily Pork Products Stocks'!A1107+0.25,TransfersEntries!$L:$L,"&lt;="&amp;'Daily Pork Products Stocks'!A1107+1.25,TransfersEntries!$D:$D,"3600")</f>
        <v>0</v>
      </c>
      <c r="P1107" s="44">
        <f t="shared" si="311"/>
        <v>0</v>
      </c>
      <c r="Q1107" s="44">
        <f t="shared" si="312"/>
        <v>0</v>
      </c>
      <c r="R1107" s="148"/>
      <c r="S1107" s="148"/>
      <c r="T1107" s="44">
        <f t="shared" si="309"/>
        <v>0</v>
      </c>
      <c r="U1107" s="44">
        <f t="shared" si="313"/>
        <v>0</v>
      </c>
      <c r="V1107" s="44">
        <f t="shared" si="314"/>
        <v>0</v>
      </c>
      <c r="W1107" s="51" t="str">
        <f t="shared" si="315"/>
        <v>Inactive</v>
      </c>
      <c r="X1107" s="44"/>
    </row>
    <row r="1108" spans="1:24" ht="15" hidden="1" customHeight="1" x14ac:dyDescent="0.25">
      <c r="A1108" s="42" t="e">
        <v>#VALUE!</v>
      </c>
      <c r="B1108" s="47" t="s">
        <v>1295</v>
      </c>
      <c r="C1108" s="47" t="s">
        <v>1296</v>
      </c>
      <c r="D1108" s="142"/>
      <c r="E1108" s="44">
        <f t="shared" si="310"/>
        <v>0</v>
      </c>
      <c r="F1108" s="44">
        <f>SUMIFS(ProductionLines!$H:$H,ProductionLines!$C:$C,'Daily Pork Products Stocks'!$B1108,ProductionLines!$K:$K,'Daily Pork Products Stocks'!$A1108,ProductionLines!$E:$E,"&lt;&gt;Intake")</f>
        <v>0</v>
      </c>
      <c r="G1108" s="57"/>
      <c r="H1108" s="44">
        <f>SUMIFS(ProductionLines!$H:$H,ProductionLines!$C:$C,'Daily Pork Products Stocks'!$B1108,ProductionLines!$K:$K,'Daily Pork Products Stocks'!$A1108,ProductionLines!$E:$E,"Intake")</f>
        <v>0</v>
      </c>
      <c r="I1108" s="148"/>
      <c r="J1108" s="148"/>
      <c r="K1108" s="148"/>
      <c r="L1108" s="152"/>
      <c r="M1108" s="44">
        <f>SUMIFS(TransfersEntries!$F:$F,TransfersEntries!$B:$B,$B1108,TransfersEntries!$L:$L,"&gt;="&amp;'Daily Pork Products Stocks'!A1108+0.25,TransfersEntries!$L:$L,"&lt;="&amp;'Daily Pork Products Stocks'!A1108+1.25,TransfersEntries!$D:$D,"2055")</f>
        <v>0</v>
      </c>
      <c r="N1108" s="44">
        <f>SUMIFS(TransfersEntries!$F:$F,TransfersEntries!$B:$B,INDEX(ItemTable!$A:$A,MATCH('Daily Pork Products Stocks'!B1108,ItemTable!$B:$B,0)),TransfersEntries!$L:$L,"&gt;="&amp;'Daily Pork Products Stocks'!A1108+0.25,TransfersEntries!$L:$L,"&lt;="&amp;'Daily Pork Products Stocks'!A1108+1.25,TransfersEntries!$D:$D,"3535")</f>
        <v>0</v>
      </c>
      <c r="O1108" s="44">
        <f>SUMIFS(TransfersEntries!$F:$F,TransfersEntries!$B:$B,INDEX(ItemTable!$A:$A,MATCH('Daily Pork Products Stocks'!B1108,ItemTable!$B:$B,0)),TransfersEntries!$L:$L,"&gt;="&amp;'Daily Pork Products Stocks'!A1108+0.25,TransfersEntries!$L:$L,"&lt;="&amp;'Daily Pork Products Stocks'!A1108+1.25,TransfersEntries!$D:$D,"3600")</f>
        <v>0</v>
      </c>
      <c r="P1108" s="44">
        <f t="shared" si="311"/>
        <v>0</v>
      </c>
      <c r="Q1108" s="44">
        <f t="shared" si="312"/>
        <v>0</v>
      </c>
      <c r="R1108" s="148"/>
      <c r="S1108" s="148"/>
      <c r="T1108" s="44">
        <f t="shared" si="309"/>
        <v>0</v>
      </c>
      <c r="U1108" s="44">
        <f t="shared" si="313"/>
        <v>0</v>
      </c>
      <c r="V1108" s="44">
        <f t="shared" si="314"/>
        <v>0</v>
      </c>
      <c r="W1108" s="51" t="str">
        <f t="shared" si="315"/>
        <v>Inactive</v>
      </c>
      <c r="X1108" s="44"/>
    </row>
    <row r="1109" spans="1:24" ht="15" hidden="1" customHeight="1" x14ac:dyDescent="0.25">
      <c r="A1109" s="42" t="e">
        <v>#VALUE!</v>
      </c>
      <c r="B1109" s="45" t="s">
        <v>1297</v>
      </c>
      <c r="C1109" s="45" t="s">
        <v>1298</v>
      </c>
      <c r="D1109" s="142"/>
      <c r="E1109" s="44">
        <f t="shared" si="310"/>
        <v>0</v>
      </c>
      <c r="F1109" s="44">
        <f>SUMIFS(ProductionLines!$H:$H,ProductionLines!$C:$C,'Daily Pork Products Stocks'!$B1109,ProductionLines!$K:$K,'Daily Pork Products Stocks'!$A1109,ProductionLines!$E:$E,"&lt;&gt;Intake")</f>
        <v>0</v>
      </c>
      <c r="G1109" s="57"/>
      <c r="H1109" s="44">
        <f>SUMIFS(ProductionLines!$H:$H,ProductionLines!$C:$C,'Daily Pork Products Stocks'!$B1109,ProductionLines!$K:$K,'Daily Pork Products Stocks'!$A1109,ProductionLines!$E:$E,"Intake")</f>
        <v>0</v>
      </c>
      <c r="I1109" s="148"/>
      <c r="J1109" s="148"/>
      <c r="K1109" s="148"/>
      <c r="L1109" s="152"/>
      <c r="M1109" s="44">
        <f>SUMIFS(TransfersEntries!$F:$F,TransfersEntries!$B:$B,$B1109,TransfersEntries!$L:$L,"&gt;="&amp;'Daily Pork Products Stocks'!A1109+0.25,TransfersEntries!$L:$L,"&lt;="&amp;'Daily Pork Products Stocks'!A1109+1.25,TransfersEntries!$D:$D,"2055")</f>
        <v>0</v>
      </c>
      <c r="N1109" s="44">
        <f>SUMIFS(TransfersEntries!$F:$F,TransfersEntries!$B:$B,INDEX(ItemTable!$A:$A,MATCH('Daily Pork Products Stocks'!B1109,ItemTable!$B:$B,0)),TransfersEntries!$L:$L,"&gt;="&amp;'Daily Pork Products Stocks'!A1109+0.25,TransfersEntries!$L:$L,"&lt;="&amp;'Daily Pork Products Stocks'!A1109+1.25,TransfersEntries!$D:$D,"3535")</f>
        <v>0</v>
      </c>
      <c r="O1109" s="44">
        <f>SUMIFS(TransfersEntries!$F:$F,TransfersEntries!$B:$B,INDEX(ItemTable!$A:$A,MATCH('Daily Pork Products Stocks'!B1109,ItemTable!$B:$B,0)),TransfersEntries!$L:$L,"&gt;="&amp;'Daily Pork Products Stocks'!A1109+0.25,TransfersEntries!$L:$L,"&lt;="&amp;'Daily Pork Products Stocks'!A1109+1.25,TransfersEntries!$D:$D,"3600")</f>
        <v>0</v>
      </c>
      <c r="P1109" s="44">
        <f t="shared" si="311"/>
        <v>0</v>
      </c>
      <c r="Q1109" s="44">
        <f t="shared" si="312"/>
        <v>0</v>
      </c>
      <c r="R1109" s="148"/>
      <c r="S1109" s="148"/>
      <c r="T1109" s="44">
        <f t="shared" si="309"/>
        <v>0</v>
      </c>
      <c r="U1109" s="44">
        <f t="shared" si="313"/>
        <v>0</v>
      </c>
      <c r="V1109" s="44">
        <f t="shared" si="314"/>
        <v>0</v>
      </c>
      <c r="W1109" s="51" t="str">
        <f t="shared" si="315"/>
        <v>Inactive</v>
      </c>
      <c r="X1109" s="44"/>
    </row>
    <row r="1110" spans="1:24" ht="15" hidden="1" customHeight="1" x14ac:dyDescent="0.25">
      <c r="A1110" s="42" t="e">
        <v>#VALUE!</v>
      </c>
      <c r="B1110" s="47" t="s">
        <v>1299</v>
      </c>
      <c r="C1110" s="47" t="s">
        <v>1300</v>
      </c>
      <c r="D1110" s="142"/>
      <c r="E1110" s="44">
        <f t="shared" si="310"/>
        <v>0</v>
      </c>
      <c r="F1110" s="44">
        <f>SUMIFS(ProductionLines!$H:$H,ProductionLines!$C:$C,'Daily Pork Products Stocks'!$B1110,ProductionLines!$K:$K,'Daily Pork Products Stocks'!$A1110,ProductionLines!$E:$E,"&lt;&gt;Intake")</f>
        <v>0</v>
      </c>
      <c r="G1110" s="57"/>
      <c r="H1110" s="44">
        <f>SUMIFS(ProductionLines!$H:$H,ProductionLines!$C:$C,'Daily Pork Products Stocks'!$B1110,ProductionLines!$K:$K,'Daily Pork Products Stocks'!$A1110,ProductionLines!$E:$E,"Intake")</f>
        <v>0</v>
      </c>
      <c r="I1110" s="148"/>
      <c r="J1110" s="148"/>
      <c r="K1110" s="148"/>
      <c r="L1110" s="152"/>
      <c r="M1110" s="44">
        <f>SUMIFS(TransfersEntries!$F:$F,TransfersEntries!$B:$B,$B1110,TransfersEntries!$L:$L,"&gt;="&amp;'Daily Pork Products Stocks'!A1110+0.25,TransfersEntries!$L:$L,"&lt;="&amp;'Daily Pork Products Stocks'!A1110+1.25,TransfersEntries!$D:$D,"2055")</f>
        <v>0</v>
      </c>
      <c r="N1110" s="44">
        <f>SUMIFS(TransfersEntries!$F:$F,TransfersEntries!$B:$B,INDEX(ItemTable!$A:$A,MATCH('Daily Pork Products Stocks'!B1110,ItemTable!$B:$B,0)),TransfersEntries!$L:$L,"&gt;="&amp;'Daily Pork Products Stocks'!A1110+0.25,TransfersEntries!$L:$L,"&lt;="&amp;'Daily Pork Products Stocks'!A1110+1.25,TransfersEntries!$D:$D,"3535")</f>
        <v>0</v>
      </c>
      <c r="O1110" s="44">
        <f>SUMIFS(TransfersEntries!$F:$F,TransfersEntries!$B:$B,INDEX(ItemTable!$A:$A,MATCH('Daily Pork Products Stocks'!B1110,ItemTable!$B:$B,0)),TransfersEntries!$L:$L,"&gt;="&amp;'Daily Pork Products Stocks'!A1110+0.25,TransfersEntries!$L:$L,"&lt;="&amp;'Daily Pork Products Stocks'!A1110+1.25,TransfersEntries!$D:$D,"3600")</f>
        <v>0</v>
      </c>
      <c r="P1110" s="44">
        <f t="shared" si="311"/>
        <v>0</v>
      </c>
      <c r="Q1110" s="44">
        <f t="shared" si="312"/>
        <v>0</v>
      </c>
      <c r="R1110" s="148"/>
      <c r="S1110" s="148"/>
      <c r="T1110" s="44">
        <f t="shared" si="309"/>
        <v>0</v>
      </c>
      <c r="U1110" s="44">
        <f t="shared" si="313"/>
        <v>0</v>
      </c>
      <c r="V1110" s="44">
        <f t="shared" si="314"/>
        <v>0</v>
      </c>
      <c r="W1110" s="51" t="str">
        <f t="shared" si="315"/>
        <v>Inactive</v>
      </c>
      <c r="X1110" s="44"/>
    </row>
    <row r="1111" spans="1:24" ht="15" hidden="1" customHeight="1" x14ac:dyDescent="0.25">
      <c r="A1111" s="42" t="e">
        <v>#VALUE!</v>
      </c>
      <c r="B1111" s="47" t="s">
        <v>111</v>
      </c>
      <c r="C1111" s="47" t="s">
        <v>1301</v>
      </c>
      <c r="D1111" s="142"/>
      <c r="E1111" s="44">
        <f t="shared" si="310"/>
        <v>0</v>
      </c>
      <c r="F1111" s="44">
        <f>SUMIFS(ProductionLines!$H:$H,ProductionLines!$C:$C,'Daily Pork Products Stocks'!$B1111,ProductionLines!$K:$K,'Daily Pork Products Stocks'!$A1111,ProductionLines!$E:$E,"&lt;&gt;Intake")</f>
        <v>0</v>
      </c>
      <c r="G1111" s="57"/>
      <c r="H1111" s="44">
        <f>SUMIFS(ProductionLines!$H:$H,ProductionLines!$C:$C,'Daily Pork Products Stocks'!$B1111,ProductionLines!$K:$K,'Daily Pork Products Stocks'!$A1111,ProductionLines!$E:$E,"Intake")</f>
        <v>0</v>
      </c>
      <c r="I1111" s="148"/>
      <c r="J1111" s="148"/>
      <c r="K1111" s="148"/>
      <c r="L1111" s="152"/>
      <c r="M1111" s="44">
        <f>SUMIFS(TransfersEntries!$F:$F,TransfersEntries!$B:$B,$B1111,TransfersEntries!$L:$L,"&gt;="&amp;'Daily Pork Products Stocks'!A1111+0.25,TransfersEntries!$L:$L,"&lt;="&amp;'Daily Pork Products Stocks'!A1111+1.25,TransfersEntries!$D:$D,"2055")</f>
        <v>0</v>
      </c>
      <c r="N1111" s="44">
        <f>SUMIFS(TransfersEntries!$F:$F,TransfersEntries!$B:$B,INDEX(ItemTable!$A:$A,MATCH('Daily Pork Products Stocks'!B1111,ItemTable!$B:$B,0)),TransfersEntries!$L:$L,"&gt;="&amp;'Daily Pork Products Stocks'!A1111+0.25,TransfersEntries!$L:$L,"&lt;="&amp;'Daily Pork Products Stocks'!A1111+1.25,TransfersEntries!$D:$D,"3535")</f>
        <v>0</v>
      </c>
      <c r="O1111" s="44">
        <f>SUMIFS(TransfersEntries!$F:$F,TransfersEntries!$B:$B,INDEX(ItemTable!$A:$A,MATCH('Daily Pork Products Stocks'!B1111,ItemTable!$B:$B,0)),TransfersEntries!$L:$L,"&gt;="&amp;'Daily Pork Products Stocks'!A1111+0.25,TransfersEntries!$L:$L,"&lt;="&amp;'Daily Pork Products Stocks'!A1111+1.25,TransfersEntries!$D:$D,"3600")</f>
        <v>0</v>
      </c>
      <c r="P1111" s="44">
        <f t="shared" si="311"/>
        <v>0</v>
      </c>
      <c r="Q1111" s="44">
        <f t="shared" si="312"/>
        <v>0</v>
      </c>
      <c r="R1111" s="148"/>
      <c r="S1111" s="148"/>
      <c r="T1111" s="44">
        <f t="shared" si="309"/>
        <v>0</v>
      </c>
      <c r="U1111" s="44">
        <f t="shared" si="313"/>
        <v>0</v>
      </c>
      <c r="V1111" s="44">
        <f t="shared" si="314"/>
        <v>0</v>
      </c>
      <c r="W1111" s="51" t="str">
        <f t="shared" si="315"/>
        <v>Inactive</v>
      </c>
      <c r="X1111" s="44"/>
    </row>
    <row r="1112" spans="1:24" ht="15" hidden="1" customHeight="1" x14ac:dyDescent="0.25">
      <c r="A1112" s="42" t="e">
        <v>#VALUE!</v>
      </c>
      <c r="B1112" s="47" t="s">
        <v>112</v>
      </c>
      <c r="C1112" s="47" t="s">
        <v>113</v>
      </c>
      <c r="D1112" s="142"/>
      <c r="E1112" s="44">
        <f t="shared" si="310"/>
        <v>0</v>
      </c>
      <c r="F1112" s="44">
        <f>SUMIFS(ProductionLines!$H:$H,ProductionLines!$C:$C,'Daily Pork Products Stocks'!$B1112,ProductionLines!$K:$K,'Daily Pork Products Stocks'!$A1112,ProductionLines!$E:$E,"&lt;&gt;Intake")</f>
        <v>0</v>
      </c>
      <c r="G1112" s="57"/>
      <c r="H1112" s="44">
        <f>SUMIFS(ProductionLines!$H:$H,ProductionLines!$C:$C,'Daily Pork Products Stocks'!$B1112,ProductionLines!$K:$K,'Daily Pork Products Stocks'!$A1112,ProductionLines!$E:$E,"Intake")</f>
        <v>0</v>
      </c>
      <c r="I1112" s="148"/>
      <c r="J1112" s="148"/>
      <c r="K1112" s="148"/>
      <c r="L1112" s="152"/>
      <c r="M1112" s="44">
        <f>SUMIFS(TransfersEntries!$F:$F,TransfersEntries!$B:$B,$B1112,TransfersEntries!$L:$L,"&gt;="&amp;'Daily Pork Products Stocks'!A1112+0.25,TransfersEntries!$L:$L,"&lt;="&amp;'Daily Pork Products Stocks'!A1112+1.25,TransfersEntries!$D:$D,"2055")</f>
        <v>0</v>
      </c>
      <c r="N1112" s="44">
        <f>SUMIFS(TransfersEntries!$F:$F,TransfersEntries!$B:$B,INDEX(ItemTable!$A:$A,MATCH('Daily Pork Products Stocks'!B1112,ItemTable!$B:$B,0)),TransfersEntries!$L:$L,"&gt;="&amp;'Daily Pork Products Stocks'!A1112+0.25,TransfersEntries!$L:$L,"&lt;="&amp;'Daily Pork Products Stocks'!A1112+1.25,TransfersEntries!$D:$D,"3535")</f>
        <v>0</v>
      </c>
      <c r="O1112" s="44">
        <f>SUMIFS(TransfersEntries!$F:$F,TransfersEntries!$B:$B,INDEX(ItemTable!$A:$A,MATCH('Daily Pork Products Stocks'!B1112,ItemTable!$B:$B,0)),TransfersEntries!$L:$L,"&gt;="&amp;'Daily Pork Products Stocks'!A1112+0.25,TransfersEntries!$L:$L,"&lt;="&amp;'Daily Pork Products Stocks'!A1112+1.25,TransfersEntries!$D:$D,"3600")</f>
        <v>0</v>
      </c>
      <c r="P1112" s="44">
        <f t="shared" si="311"/>
        <v>0</v>
      </c>
      <c r="Q1112" s="44">
        <f t="shared" si="312"/>
        <v>0</v>
      </c>
      <c r="R1112" s="148"/>
      <c r="S1112" s="148"/>
      <c r="T1112" s="44">
        <f t="shared" si="309"/>
        <v>0</v>
      </c>
      <c r="U1112" s="44">
        <f t="shared" si="313"/>
        <v>0</v>
      </c>
      <c r="V1112" s="44">
        <f t="shared" si="314"/>
        <v>0</v>
      </c>
      <c r="W1112" s="51" t="str">
        <f t="shared" si="315"/>
        <v>Inactive</v>
      </c>
      <c r="X1112" s="44"/>
    </row>
    <row r="1113" spans="1:24" ht="15" hidden="1" customHeight="1" x14ac:dyDescent="0.25">
      <c r="A1113" s="42" t="e">
        <v>#VALUE!</v>
      </c>
      <c r="B1113" s="45" t="s">
        <v>152</v>
      </c>
      <c r="C1113" s="45" t="s">
        <v>1302</v>
      </c>
      <c r="D1113" s="142"/>
      <c r="E1113" s="44">
        <f t="shared" si="310"/>
        <v>0</v>
      </c>
      <c r="F1113" s="44">
        <f>SUMIFS(ProductionLines!$H:$H,ProductionLines!$C:$C,'Daily Pork Products Stocks'!$B1113,ProductionLines!$K:$K,'Daily Pork Products Stocks'!$A1113,ProductionLines!$E:$E,"&lt;&gt;Intake")</f>
        <v>0</v>
      </c>
      <c r="G1113" s="57"/>
      <c r="H1113" s="44">
        <f>SUMIFS(ProductionLines!$H:$H,ProductionLines!$C:$C,'Daily Pork Products Stocks'!$B1113,ProductionLines!$K:$K,'Daily Pork Products Stocks'!$A1113,ProductionLines!$E:$E,"Intake")</f>
        <v>0</v>
      </c>
      <c r="I1113" s="148"/>
      <c r="J1113" s="148"/>
      <c r="K1113" s="148"/>
      <c r="L1113" s="152"/>
      <c r="M1113" s="44">
        <f>SUMIFS(TransfersEntries!$F:$F,TransfersEntries!$B:$B,$B1113,TransfersEntries!$L:$L,"&gt;="&amp;'Daily Pork Products Stocks'!A1113+0.25,TransfersEntries!$L:$L,"&lt;="&amp;'Daily Pork Products Stocks'!A1113+1.25,TransfersEntries!$D:$D,"2055")</f>
        <v>0</v>
      </c>
      <c r="N1113" s="44">
        <f>SUMIFS(TransfersEntries!$F:$F,TransfersEntries!$B:$B,INDEX(ItemTable!$A:$A,MATCH('Daily Pork Products Stocks'!B1113,ItemTable!$B:$B,0)),TransfersEntries!$L:$L,"&gt;="&amp;'Daily Pork Products Stocks'!A1113+0.25,TransfersEntries!$L:$L,"&lt;="&amp;'Daily Pork Products Stocks'!A1113+1.25,TransfersEntries!$D:$D,"3535")</f>
        <v>0</v>
      </c>
      <c r="O1113" s="44">
        <f>SUMIFS(TransfersEntries!$F:$F,TransfersEntries!$B:$B,INDEX(ItemTable!$A:$A,MATCH('Daily Pork Products Stocks'!B1113,ItemTable!$B:$B,0)),TransfersEntries!$L:$L,"&gt;="&amp;'Daily Pork Products Stocks'!A1113+0.25,TransfersEntries!$L:$L,"&lt;="&amp;'Daily Pork Products Stocks'!A1113+1.25,TransfersEntries!$D:$D,"3600")</f>
        <v>0</v>
      </c>
      <c r="P1113" s="44">
        <f t="shared" si="311"/>
        <v>0</v>
      </c>
      <c r="Q1113" s="44">
        <f t="shared" si="312"/>
        <v>0</v>
      </c>
      <c r="R1113" s="148"/>
      <c r="S1113" s="148"/>
      <c r="T1113" s="44">
        <f t="shared" si="309"/>
        <v>0</v>
      </c>
      <c r="U1113" s="44">
        <f t="shared" si="313"/>
        <v>0</v>
      </c>
      <c r="V1113" s="44">
        <f t="shared" si="314"/>
        <v>0</v>
      </c>
      <c r="W1113" s="51" t="str">
        <f t="shared" si="315"/>
        <v>Inactive</v>
      </c>
      <c r="X1113" s="44"/>
    </row>
    <row r="1114" spans="1:24" ht="15" hidden="1" customHeight="1" x14ac:dyDescent="0.25">
      <c r="A1114" s="42" t="e">
        <v>#VALUE!</v>
      </c>
      <c r="B1114" s="47" t="s">
        <v>1303</v>
      </c>
      <c r="C1114" s="47" t="s">
        <v>1304</v>
      </c>
      <c r="D1114" s="142"/>
      <c r="E1114" s="44">
        <f t="shared" si="310"/>
        <v>0</v>
      </c>
      <c r="F1114" s="44">
        <f>SUMIFS(ProductionLines!$H:$H,ProductionLines!$C:$C,'Daily Pork Products Stocks'!$B1114,ProductionLines!$K:$K,'Daily Pork Products Stocks'!$A1114,ProductionLines!$E:$E,"&lt;&gt;Intake")</f>
        <v>0</v>
      </c>
      <c r="G1114" s="57"/>
      <c r="H1114" s="44">
        <f>SUMIFS(ProductionLines!$H:$H,ProductionLines!$C:$C,'Daily Pork Products Stocks'!$B1114,ProductionLines!$K:$K,'Daily Pork Products Stocks'!$A1114,ProductionLines!$E:$E,"Intake")</f>
        <v>0</v>
      </c>
      <c r="I1114" s="148"/>
      <c r="J1114" s="148"/>
      <c r="K1114" s="148"/>
      <c r="L1114" s="152"/>
      <c r="M1114" s="44">
        <f>SUMIFS(TransfersEntries!$F:$F,TransfersEntries!$B:$B,$B1114,TransfersEntries!$L:$L,"&gt;="&amp;'Daily Pork Products Stocks'!A1114+0.25,TransfersEntries!$L:$L,"&lt;="&amp;'Daily Pork Products Stocks'!A1114+1.25,TransfersEntries!$D:$D,"2055")</f>
        <v>0</v>
      </c>
      <c r="N1114" s="44">
        <f>SUMIFS(TransfersEntries!$F:$F,TransfersEntries!$B:$B,INDEX(ItemTable!$A:$A,MATCH('Daily Pork Products Stocks'!B1114,ItemTable!$B:$B,0)),TransfersEntries!$L:$L,"&gt;="&amp;'Daily Pork Products Stocks'!A1114+0.25,TransfersEntries!$L:$L,"&lt;="&amp;'Daily Pork Products Stocks'!A1114+1.25,TransfersEntries!$D:$D,"3535")</f>
        <v>0</v>
      </c>
      <c r="O1114" s="44">
        <f>SUMIFS(TransfersEntries!$F:$F,TransfersEntries!$B:$B,INDEX(ItemTable!$A:$A,MATCH('Daily Pork Products Stocks'!B1114,ItemTable!$B:$B,0)),TransfersEntries!$L:$L,"&gt;="&amp;'Daily Pork Products Stocks'!A1114+0.25,TransfersEntries!$L:$L,"&lt;="&amp;'Daily Pork Products Stocks'!A1114+1.25,TransfersEntries!$D:$D,"3600")</f>
        <v>0</v>
      </c>
      <c r="P1114" s="44">
        <f t="shared" si="311"/>
        <v>0</v>
      </c>
      <c r="Q1114" s="44">
        <f t="shared" si="312"/>
        <v>0</v>
      </c>
      <c r="R1114" s="148"/>
      <c r="S1114" s="148"/>
      <c r="T1114" s="44">
        <f t="shared" si="309"/>
        <v>0</v>
      </c>
      <c r="U1114" s="44">
        <f t="shared" si="313"/>
        <v>0</v>
      </c>
      <c r="V1114" s="44">
        <f t="shared" si="314"/>
        <v>0</v>
      </c>
      <c r="W1114" s="51" t="str">
        <f t="shared" si="315"/>
        <v>Inactive</v>
      </c>
      <c r="X1114" s="44"/>
    </row>
    <row r="1115" spans="1:24" ht="15" hidden="1" customHeight="1" x14ac:dyDescent="0.25">
      <c r="A1115" s="42" t="e">
        <v>#VALUE!</v>
      </c>
      <c r="B1115" s="47" t="s">
        <v>1305</v>
      </c>
      <c r="C1115" s="47" t="s">
        <v>1306</v>
      </c>
      <c r="D1115" s="142"/>
      <c r="E1115" s="44">
        <f t="shared" si="310"/>
        <v>0</v>
      </c>
      <c r="F1115" s="44">
        <f>SUMIFS(ProductionLines!$H:$H,ProductionLines!$C:$C,'Daily Pork Products Stocks'!$B1115,ProductionLines!$K:$K,'Daily Pork Products Stocks'!$A1115,ProductionLines!$E:$E,"&lt;&gt;Intake")</f>
        <v>0</v>
      </c>
      <c r="G1115" s="57"/>
      <c r="H1115" s="44">
        <f>SUMIFS(ProductionLines!$H:$H,ProductionLines!$C:$C,'Daily Pork Products Stocks'!$B1115,ProductionLines!$K:$K,'Daily Pork Products Stocks'!$A1115,ProductionLines!$E:$E,"Intake")</f>
        <v>0</v>
      </c>
      <c r="I1115" s="148"/>
      <c r="J1115" s="148"/>
      <c r="K1115" s="148"/>
      <c r="L1115" s="152"/>
      <c r="M1115" s="44">
        <f>SUMIFS(TransfersEntries!$F:$F,TransfersEntries!$B:$B,$B1115,TransfersEntries!$L:$L,"&gt;="&amp;'Daily Pork Products Stocks'!A1115+0.25,TransfersEntries!$L:$L,"&lt;="&amp;'Daily Pork Products Stocks'!A1115+1.25,TransfersEntries!$D:$D,"2055")</f>
        <v>0</v>
      </c>
      <c r="N1115" s="44">
        <f>SUMIFS(TransfersEntries!$F:$F,TransfersEntries!$B:$B,INDEX(ItemTable!$A:$A,MATCH('Daily Pork Products Stocks'!B1115,ItemTable!$B:$B,0)),TransfersEntries!$L:$L,"&gt;="&amp;'Daily Pork Products Stocks'!A1115+0.25,TransfersEntries!$L:$L,"&lt;="&amp;'Daily Pork Products Stocks'!A1115+1.25,TransfersEntries!$D:$D,"3535")</f>
        <v>0</v>
      </c>
      <c r="O1115" s="44">
        <f>SUMIFS(TransfersEntries!$F:$F,TransfersEntries!$B:$B,INDEX(ItemTable!$A:$A,MATCH('Daily Pork Products Stocks'!B1115,ItemTable!$B:$B,0)),TransfersEntries!$L:$L,"&gt;="&amp;'Daily Pork Products Stocks'!A1115+0.25,TransfersEntries!$L:$L,"&lt;="&amp;'Daily Pork Products Stocks'!A1115+1.25,TransfersEntries!$D:$D,"3600")</f>
        <v>0</v>
      </c>
      <c r="P1115" s="44">
        <f t="shared" si="311"/>
        <v>0</v>
      </c>
      <c r="Q1115" s="44">
        <f t="shared" si="312"/>
        <v>0</v>
      </c>
      <c r="R1115" s="148"/>
      <c r="S1115" s="148"/>
      <c r="T1115" s="44">
        <f t="shared" si="309"/>
        <v>0</v>
      </c>
      <c r="U1115" s="44">
        <f t="shared" si="313"/>
        <v>0</v>
      </c>
      <c r="V1115" s="44">
        <f t="shared" si="314"/>
        <v>0</v>
      </c>
      <c r="W1115" s="51" t="str">
        <f t="shared" si="315"/>
        <v>Inactive</v>
      </c>
      <c r="X1115" s="44"/>
    </row>
    <row r="1116" spans="1:24" ht="15" hidden="1" customHeight="1" x14ac:dyDescent="0.25">
      <c r="A1116" s="42" t="e">
        <v>#VALUE!</v>
      </c>
      <c r="B1116" s="47" t="s">
        <v>1307</v>
      </c>
      <c r="C1116" s="47" t="s">
        <v>1308</v>
      </c>
      <c r="D1116" s="142"/>
      <c r="E1116" s="44">
        <f t="shared" si="310"/>
        <v>0</v>
      </c>
      <c r="F1116" s="44">
        <f>SUMIFS(ProductionLines!$H:$H,ProductionLines!$C:$C,'Daily Pork Products Stocks'!$B1116,ProductionLines!$K:$K,'Daily Pork Products Stocks'!$A1116,ProductionLines!$E:$E,"&lt;&gt;Intake")</f>
        <v>0</v>
      </c>
      <c r="G1116" s="57"/>
      <c r="H1116" s="44">
        <f>SUMIFS(ProductionLines!$H:$H,ProductionLines!$C:$C,'Daily Pork Products Stocks'!$B1116,ProductionLines!$K:$K,'Daily Pork Products Stocks'!$A1116,ProductionLines!$E:$E,"Intake")</f>
        <v>0</v>
      </c>
      <c r="I1116" s="148"/>
      <c r="J1116" s="148"/>
      <c r="K1116" s="148"/>
      <c r="L1116" s="152"/>
      <c r="M1116" s="44">
        <f>SUMIFS(TransfersEntries!$F:$F,TransfersEntries!$B:$B,$B1116,TransfersEntries!$L:$L,"&gt;="&amp;'Daily Pork Products Stocks'!A1116+0.25,TransfersEntries!$L:$L,"&lt;="&amp;'Daily Pork Products Stocks'!A1116+1.25,TransfersEntries!$D:$D,"2055")</f>
        <v>0</v>
      </c>
      <c r="N1116" s="44">
        <f>SUMIFS(TransfersEntries!$F:$F,TransfersEntries!$B:$B,INDEX(ItemTable!$A:$A,MATCH('Daily Pork Products Stocks'!B1116,ItemTable!$B:$B,0)),TransfersEntries!$L:$L,"&gt;="&amp;'Daily Pork Products Stocks'!A1116+0.25,TransfersEntries!$L:$L,"&lt;="&amp;'Daily Pork Products Stocks'!A1116+1.25,TransfersEntries!$D:$D,"3535")</f>
        <v>0</v>
      </c>
      <c r="O1116" s="44">
        <f>SUMIFS(TransfersEntries!$F:$F,TransfersEntries!$B:$B,INDEX(ItemTable!$A:$A,MATCH('Daily Pork Products Stocks'!B1116,ItemTable!$B:$B,0)),TransfersEntries!$L:$L,"&gt;="&amp;'Daily Pork Products Stocks'!A1116+0.25,TransfersEntries!$L:$L,"&lt;="&amp;'Daily Pork Products Stocks'!A1116+1.25,TransfersEntries!$D:$D,"3600")</f>
        <v>0</v>
      </c>
      <c r="P1116" s="44">
        <f t="shared" si="311"/>
        <v>0</v>
      </c>
      <c r="Q1116" s="44">
        <f t="shared" si="312"/>
        <v>0</v>
      </c>
      <c r="R1116" s="148"/>
      <c r="S1116" s="148"/>
      <c r="T1116" s="44">
        <f t="shared" si="309"/>
        <v>0</v>
      </c>
      <c r="U1116" s="44">
        <f t="shared" si="313"/>
        <v>0</v>
      </c>
      <c r="V1116" s="44">
        <f t="shared" si="314"/>
        <v>0</v>
      </c>
      <c r="W1116" s="51" t="str">
        <f t="shared" si="315"/>
        <v>Inactive</v>
      </c>
      <c r="X1116" s="44"/>
    </row>
    <row r="1117" spans="1:24" ht="15" hidden="1" customHeight="1" x14ac:dyDescent="0.25">
      <c r="A1117" s="42" t="e">
        <v>#VALUE!</v>
      </c>
      <c r="B1117" s="45" t="s">
        <v>1309</v>
      </c>
      <c r="C1117" s="45" t="s">
        <v>1310</v>
      </c>
      <c r="D1117" s="142"/>
      <c r="E1117" s="44">
        <f t="shared" si="310"/>
        <v>0</v>
      </c>
      <c r="F1117" s="44">
        <f>SUMIFS(ProductionLines!$H:$H,ProductionLines!$C:$C,'Daily Pork Products Stocks'!$B1117,ProductionLines!$K:$K,'Daily Pork Products Stocks'!$A1117,ProductionLines!$E:$E,"&lt;&gt;Intake")</f>
        <v>0</v>
      </c>
      <c r="G1117" s="57"/>
      <c r="H1117" s="44">
        <f>SUMIFS(ProductionLines!$H:$H,ProductionLines!$C:$C,'Daily Pork Products Stocks'!$B1117,ProductionLines!$K:$K,'Daily Pork Products Stocks'!$A1117,ProductionLines!$E:$E,"Intake")</f>
        <v>0</v>
      </c>
      <c r="I1117" s="148"/>
      <c r="J1117" s="148"/>
      <c r="K1117" s="148"/>
      <c r="L1117" s="152"/>
      <c r="M1117" s="44">
        <f>SUMIFS(TransfersEntries!$F:$F,TransfersEntries!$B:$B,$B1117,TransfersEntries!$L:$L,"&gt;="&amp;'Daily Pork Products Stocks'!A1117+0.25,TransfersEntries!$L:$L,"&lt;="&amp;'Daily Pork Products Stocks'!A1117+1.25,TransfersEntries!$D:$D,"2055")</f>
        <v>0</v>
      </c>
      <c r="N1117" s="44">
        <f>SUMIFS(TransfersEntries!$F:$F,TransfersEntries!$B:$B,INDEX(ItemTable!$A:$A,MATCH('Daily Pork Products Stocks'!B1117,ItemTable!$B:$B,0)),TransfersEntries!$L:$L,"&gt;="&amp;'Daily Pork Products Stocks'!A1117+0.25,TransfersEntries!$L:$L,"&lt;="&amp;'Daily Pork Products Stocks'!A1117+1.25,TransfersEntries!$D:$D,"3535")</f>
        <v>0</v>
      </c>
      <c r="O1117" s="44">
        <f>SUMIFS(TransfersEntries!$F:$F,TransfersEntries!$B:$B,INDEX(ItemTable!$A:$A,MATCH('Daily Pork Products Stocks'!B1117,ItemTable!$B:$B,0)),TransfersEntries!$L:$L,"&gt;="&amp;'Daily Pork Products Stocks'!A1117+0.25,TransfersEntries!$L:$L,"&lt;="&amp;'Daily Pork Products Stocks'!A1117+1.25,TransfersEntries!$D:$D,"3600")</f>
        <v>0</v>
      </c>
      <c r="P1117" s="44">
        <f t="shared" si="311"/>
        <v>0</v>
      </c>
      <c r="Q1117" s="44">
        <f t="shared" si="312"/>
        <v>0</v>
      </c>
      <c r="R1117" s="148"/>
      <c r="S1117" s="148"/>
      <c r="T1117" s="44">
        <f t="shared" si="309"/>
        <v>0</v>
      </c>
      <c r="U1117" s="44">
        <f t="shared" si="313"/>
        <v>0</v>
      </c>
      <c r="V1117" s="44">
        <f t="shared" si="314"/>
        <v>0</v>
      </c>
      <c r="W1117" s="51" t="str">
        <f t="shared" si="315"/>
        <v>Inactive</v>
      </c>
      <c r="X1117" s="44"/>
    </row>
    <row r="1118" spans="1:24" ht="15" hidden="1" customHeight="1" x14ac:dyDescent="0.25">
      <c r="A1118" s="42" t="e">
        <v>#VALUE!</v>
      </c>
      <c r="B1118" s="47" t="s">
        <v>1311</v>
      </c>
      <c r="C1118" s="47" t="s">
        <v>1312</v>
      </c>
      <c r="D1118" s="142"/>
      <c r="E1118" s="44">
        <f t="shared" si="310"/>
        <v>0</v>
      </c>
      <c r="F1118" s="44">
        <f>SUMIFS(ProductionLines!$H:$H,ProductionLines!$C:$C,'Daily Pork Products Stocks'!$B1118,ProductionLines!$K:$K,'Daily Pork Products Stocks'!$A1118,ProductionLines!$E:$E,"&lt;&gt;Intake")</f>
        <v>0</v>
      </c>
      <c r="G1118" s="57"/>
      <c r="H1118" s="44">
        <f>SUMIFS(ProductionLines!$H:$H,ProductionLines!$C:$C,'Daily Pork Products Stocks'!$B1118,ProductionLines!$K:$K,'Daily Pork Products Stocks'!$A1118,ProductionLines!$E:$E,"Intake")</f>
        <v>0</v>
      </c>
      <c r="I1118" s="148"/>
      <c r="J1118" s="148"/>
      <c r="K1118" s="148"/>
      <c r="L1118" s="152"/>
      <c r="M1118" s="44">
        <f>SUMIFS(TransfersEntries!$F:$F,TransfersEntries!$B:$B,$B1118,TransfersEntries!$L:$L,"&gt;="&amp;'Daily Pork Products Stocks'!A1118+0.25,TransfersEntries!$L:$L,"&lt;="&amp;'Daily Pork Products Stocks'!A1118+1.25,TransfersEntries!$D:$D,"2055")</f>
        <v>0</v>
      </c>
      <c r="N1118" s="44">
        <f>SUMIFS(TransfersEntries!$F:$F,TransfersEntries!$B:$B,INDEX(ItemTable!$A:$A,MATCH('Daily Pork Products Stocks'!B1118,ItemTable!$B:$B,0)),TransfersEntries!$L:$L,"&gt;="&amp;'Daily Pork Products Stocks'!A1118+0.25,TransfersEntries!$L:$L,"&lt;="&amp;'Daily Pork Products Stocks'!A1118+1.25,TransfersEntries!$D:$D,"3535")</f>
        <v>0</v>
      </c>
      <c r="O1118" s="44">
        <f>SUMIFS(TransfersEntries!$F:$F,TransfersEntries!$B:$B,INDEX(ItemTable!$A:$A,MATCH('Daily Pork Products Stocks'!B1118,ItemTable!$B:$B,0)),TransfersEntries!$L:$L,"&gt;="&amp;'Daily Pork Products Stocks'!A1118+0.25,TransfersEntries!$L:$L,"&lt;="&amp;'Daily Pork Products Stocks'!A1118+1.25,TransfersEntries!$D:$D,"3600")</f>
        <v>0</v>
      </c>
      <c r="P1118" s="44">
        <f t="shared" si="311"/>
        <v>0</v>
      </c>
      <c r="Q1118" s="44">
        <f t="shared" si="312"/>
        <v>0</v>
      </c>
      <c r="R1118" s="148"/>
      <c r="S1118" s="148"/>
      <c r="T1118" s="44">
        <f t="shared" si="309"/>
        <v>0</v>
      </c>
      <c r="U1118" s="44">
        <f t="shared" si="313"/>
        <v>0</v>
      </c>
      <c r="V1118" s="44">
        <f t="shared" si="314"/>
        <v>0</v>
      </c>
      <c r="W1118" s="51" t="str">
        <f t="shared" si="315"/>
        <v>Inactive</v>
      </c>
      <c r="X1118" s="44"/>
    </row>
    <row r="1119" spans="1:24" ht="15" hidden="1" customHeight="1" x14ac:dyDescent="0.25">
      <c r="A1119" s="42" t="e">
        <v>#VALUE!</v>
      </c>
      <c r="B1119" s="47" t="s">
        <v>6</v>
      </c>
      <c r="C1119" s="47" t="s">
        <v>1313</v>
      </c>
      <c r="D1119" s="142"/>
      <c r="E1119" s="44">
        <f t="shared" si="310"/>
        <v>0</v>
      </c>
      <c r="F1119" s="44">
        <f>SUMIFS(ProductionLines!$H:$H,ProductionLines!$C:$C,'Daily Pork Products Stocks'!$B1119,ProductionLines!$K:$K,'Daily Pork Products Stocks'!$A1119,ProductionLines!$E:$E,"&lt;&gt;Intake")</f>
        <v>0</v>
      </c>
      <c r="G1119" s="57"/>
      <c r="H1119" s="44">
        <f>SUMIFS(ProductionLines!$H:$H,ProductionLines!$C:$C,'Daily Pork Products Stocks'!$B1119,ProductionLines!$K:$K,'Daily Pork Products Stocks'!$A1119,ProductionLines!$E:$E,"Intake")</f>
        <v>0</v>
      </c>
      <c r="I1119" s="148"/>
      <c r="J1119" s="148"/>
      <c r="K1119" s="148"/>
      <c r="L1119" s="152"/>
      <c r="M1119" s="44">
        <f>SUMIFS(TransfersEntries!$F:$F,TransfersEntries!$B:$B,$B1119,TransfersEntries!$L:$L,"&gt;="&amp;'Daily Pork Products Stocks'!A1119+0.25,TransfersEntries!$L:$L,"&lt;="&amp;'Daily Pork Products Stocks'!A1119+1.25,TransfersEntries!$D:$D,"2055")</f>
        <v>0</v>
      </c>
      <c r="N1119" s="44">
        <f>SUMIFS(TransfersEntries!$F:$F,TransfersEntries!$B:$B,INDEX(ItemTable!$A:$A,MATCH('Daily Pork Products Stocks'!B1119,ItemTable!$B:$B,0)),TransfersEntries!$L:$L,"&gt;="&amp;'Daily Pork Products Stocks'!A1119+0.25,TransfersEntries!$L:$L,"&lt;="&amp;'Daily Pork Products Stocks'!A1119+1.25,TransfersEntries!$D:$D,"3535")</f>
        <v>0</v>
      </c>
      <c r="O1119" s="44">
        <f>SUMIFS(TransfersEntries!$F:$F,TransfersEntries!$B:$B,INDEX(ItemTable!$A:$A,MATCH('Daily Pork Products Stocks'!B1119,ItemTable!$B:$B,0)),TransfersEntries!$L:$L,"&gt;="&amp;'Daily Pork Products Stocks'!A1119+0.25,TransfersEntries!$L:$L,"&lt;="&amp;'Daily Pork Products Stocks'!A1119+1.25,TransfersEntries!$D:$D,"3600")</f>
        <v>0</v>
      </c>
      <c r="P1119" s="44">
        <f t="shared" si="311"/>
        <v>0</v>
      </c>
      <c r="Q1119" s="44">
        <f t="shared" si="312"/>
        <v>0</v>
      </c>
      <c r="R1119" s="148"/>
      <c r="S1119" s="148"/>
      <c r="T1119" s="44">
        <f t="shared" si="309"/>
        <v>0</v>
      </c>
      <c r="U1119" s="44">
        <f t="shared" si="313"/>
        <v>0</v>
      </c>
      <c r="V1119" s="44">
        <f t="shared" si="314"/>
        <v>0</v>
      </c>
      <c r="W1119" s="51" t="str">
        <f t="shared" si="315"/>
        <v>Inactive</v>
      </c>
      <c r="X1119" s="44"/>
    </row>
    <row r="1120" spans="1:24" ht="15" hidden="1" customHeight="1" x14ac:dyDescent="0.25">
      <c r="A1120" s="42" t="e">
        <v>#VALUE!</v>
      </c>
      <c r="B1120" s="47" t="s">
        <v>1314</v>
      </c>
      <c r="C1120" s="47" t="s">
        <v>1315</v>
      </c>
      <c r="D1120" s="142"/>
      <c r="E1120" s="44">
        <f t="shared" si="310"/>
        <v>0</v>
      </c>
      <c r="F1120" s="44">
        <f>SUMIFS(ProductionLines!$H:$H,ProductionLines!$C:$C,'Daily Pork Products Stocks'!$B1120,ProductionLines!$K:$K,'Daily Pork Products Stocks'!$A1120,ProductionLines!$E:$E,"&lt;&gt;Intake")</f>
        <v>0</v>
      </c>
      <c r="G1120" s="57"/>
      <c r="H1120" s="44">
        <f>SUMIFS(ProductionLines!$H:$H,ProductionLines!$C:$C,'Daily Pork Products Stocks'!$B1120,ProductionLines!$K:$K,'Daily Pork Products Stocks'!$A1120,ProductionLines!$E:$E,"Intake")</f>
        <v>0</v>
      </c>
      <c r="I1120" s="148"/>
      <c r="J1120" s="148"/>
      <c r="K1120" s="148"/>
      <c r="L1120" s="152"/>
      <c r="M1120" s="44">
        <f>SUMIFS(TransfersEntries!$F:$F,TransfersEntries!$B:$B,$B1120,TransfersEntries!$L:$L,"&gt;="&amp;'Daily Pork Products Stocks'!A1120+0.25,TransfersEntries!$L:$L,"&lt;="&amp;'Daily Pork Products Stocks'!A1120+1.25,TransfersEntries!$D:$D,"2055")</f>
        <v>0</v>
      </c>
      <c r="N1120" s="44">
        <f>SUMIFS(TransfersEntries!$F:$F,TransfersEntries!$B:$B,INDEX(ItemTable!$A:$A,MATCH('Daily Pork Products Stocks'!B1120,ItemTable!$B:$B,0)),TransfersEntries!$L:$L,"&gt;="&amp;'Daily Pork Products Stocks'!A1120+0.25,TransfersEntries!$L:$L,"&lt;="&amp;'Daily Pork Products Stocks'!A1120+1.25,TransfersEntries!$D:$D,"3535")</f>
        <v>0</v>
      </c>
      <c r="O1120" s="44">
        <f>SUMIFS(TransfersEntries!$F:$F,TransfersEntries!$B:$B,INDEX(ItemTable!$A:$A,MATCH('Daily Pork Products Stocks'!B1120,ItemTable!$B:$B,0)),TransfersEntries!$L:$L,"&gt;="&amp;'Daily Pork Products Stocks'!A1120+0.25,TransfersEntries!$L:$L,"&lt;="&amp;'Daily Pork Products Stocks'!A1120+1.25,TransfersEntries!$D:$D,"3600")</f>
        <v>0</v>
      </c>
      <c r="P1120" s="44">
        <f t="shared" si="311"/>
        <v>0</v>
      </c>
      <c r="Q1120" s="44">
        <f t="shared" si="312"/>
        <v>0</v>
      </c>
      <c r="R1120" s="148"/>
      <c r="S1120" s="148"/>
      <c r="T1120" s="44">
        <f t="shared" si="309"/>
        <v>0</v>
      </c>
      <c r="U1120" s="44">
        <f t="shared" si="313"/>
        <v>0</v>
      </c>
      <c r="V1120" s="44">
        <f t="shared" si="314"/>
        <v>0</v>
      </c>
      <c r="W1120" s="51" t="str">
        <f t="shared" si="315"/>
        <v>Inactive</v>
      </c>
      <c r="X1120" s="44"/>
    </row>
    <row r="1121" spans="1:24" ht="15" hidden="1" customHeight="1" x14ac:dyDescent="0.25">
      <c r="A1121" s="42" t="e">
        <v>#VALUE!</v>
      </c>
      <c r="B1121" s="45" t="s">
        <v>1316</v>
      </c>
      <c r="C1121" s="45" t="s">
        <v>1317</v>
      </c>
      <c r="D1121" s="142"/>
      <c r="E1121" s="44">
        <f t="shared" si="310"/>
        <v>0</v>
      </c>
      <c r="F1121" s="44">
        <f>SUMIFS(ProductionLines!$H:$H,ProductionLines!$C:$C,'Daily Pork Products Stocks'!$B1121,ProductionLines!$K:$K,'Daily Pork Products Stocks'!$A1121,ProductionLines!$E:$E,"&lt;&gt;Intake")</f>
        <v>0</v>
      </c>
      <c r="G1121" s="57"/>
      <c r="H1121" s="44">
        <f>SUMIFS(ProductionLines!$H:$H,ProductionLines!$C:$C,'Daily Pork Products Stocks'!$B1121,ProductionLines!$K:$K,'Daily Pork Products Stocks'!$A1121,ProductionLines!$E:$E,"Intake")</f>
        <v>0</v>
      </c>
      <c r="I1121" s="148"/>
      <c r="J1121" s="148"/>
      <c r="K1121" s="148"/>
      <c r="L1121" s="152"/>
      <c r="M1121" s="44">
        <f>SUMIFS(TransfersEntries!$F:$F,TransfersEntries!$B:$B,$B1121,TransfersEntries!$L:$L,"&gt;="&amp;'Daily Pork Products Stocks'!A1121+0.25,TransfersEntries!$L:$L,"&lt;="&amp;'Daily Pork Products Stocks'!A1121+1.25,TransfersEntries!$D:$D,"2055")</f>
        <v>0</v>
      </c>
      <c r="N1121" s="44">
        <f>SUMIFS(TransfersEntries!$F:$F,TransfersEntries!$B:$B,INDEX(ItemTable!$A:$A,MATCH('Daily Pork Products Stocks'!B1121,ItemTable!$B:$B,0)),TransfersEntries!$L:$L,"&gt;="&amp;'Daily Pork Products Stocks'!A1121+0.25,TransfersEntries!$L:$L,"&lt;="&amp;'Daily Pork Products Stocks'!A1121+1.25,TransfersEntries!$D:$D,"3535")</f>
        <v>0</v>
      </c>
      <c r="O1121" s="44">
        <f>SUMIFS(TransfersEntries!$F:$F,TransfersEntries!$B:$B,INDEX(ItemTable!$A:$A,MATCH('Daily Pork Products Stocks'!B1121,ItemTable!$B:$B,0)),TransfersEntries!$L:$L,"&gt;="&amp;'Daily Pork Products Stocks'!A1121+0.25,TransfersEntries!$L:$L,"&lt;="&amp;'Daily Pork Products Stocks'!A1121+1.25,TransfersEntries!$D:$D,"3600")</f>
        <v>0</v>
      </c>
      <c r="P1121" s="44">
        <f t="shared" si="311"/>
        <v>0</v>
      </c>
      <c r="Q1121" s="44">
        <f t="shared" si="312"/>
        <v>0</v>
      </c>
      <c r="R1121" s="148"/>
      <c r="S1121" s="148"/>
      <c r="T1121" s="44">
        <f t="shared" si="309"/>
        <v>0</v>
      </c>
      <c r="U1121" s="44">
        <f t="shared" si="313"/>
        <v>0</v>
      </c>
      <c r="V1121" s="44">
        <f t="shared" si="314"/>
        <v>0</v>
      </c>
      <c r="W1121" s="51" t="str">
        <f t="shared" si="315"/>
        <v>Inactive</v>
      </c>
      <c r="X1121" s="44"/>
    </row>
    <row r="1122" spans="1:24" ht="15" hidden="1" customHeight="1" x14ac:dyDescent="0.25">
      <c r="A1122" s="42" t="e">
        <v>#VALUE!</v>
      </c>
      <c r="B1122" s="47" t="s">
        <v>1319</v>
      </c>
      <c r="C1122" s="47" t="s">
        <v>1320</v>
      </c>
      <c r="D1122" s="142"/>
      <c r="E1122" s="44">
        <f t="shared" si="310"/>
        <v>0</v>
      </c>
      <c r="F1122" s="44">
        <f>SUMIFS(ProductionLines!$H:$H,ProductionLines!$C:$C,'Daily Pork Products Stocks'!$B1122,ProductionLines!$K:$K,'Daily Pork Products Stocks'!$A1122,ProductionLines!$E:$E,"&lt;&gt;Intake")</f>
        <v>0</v>
      </c>
      <c r="G1122" s="57"/>
      <c r="H1122" s="44">
        <f>SUMIFS(ProductionLines!$H:$H,ProductionLines!$C:$C,'Daily Pork Products Stocks'!$B1122,ProductionLines!$K:$K,'Daily Pork Products Stocks'!$A1122,ProductionLines!$E:$E,"Intake")</f>
        <v>0</v>
      </c>
      <c r="I1122" s="148"/>
      <c r="J1122" s="148"/>
      <c r="K1122" s="148"/>
      <c r="L1122" s="152"/>
      <c r="M1122" s="44">
        <f>SUMIFS(TransfersEntries!$F:$F,TransfersEntries!$B:$B,$B1122,TransfersEntries!$L:$L,"&gt;="&amp;'Daily Pork Products Stocks'!A1122+0.25,TransfersEntries!$L:$L,"&lt;="&amp;'Daily Pork Products Stocks'!A1122+1.25,TransfersEntries!$D:$D,"2055")</f>
        <v>0</v>
      </c>
      <c r="N1122" s="44">
        <f>SUMIFS(TransfersEntries!$F:$F,TransfersEntries!$B:$B,INDEX(ItemTable!$A:$A,MATCH('Daily Pork Products Stocks'!B1122,ItemTable!$B:$B,0)),TransfersEntries!$L:$L,"&gt;="&amp;'Daily Pork Products Stocks'!A1122+0.25,TransfersEntries!$L:$L,"&lt;="&amp;'Daily Pork Products Stocks'!A1122+1.25,TransfersEntries!$D:$D,"3535")</f>
        <v>0</v>
      </c>
      <c r="O1122" s="44">
        <f>SUMIFS(TransfersEntries!$F:$F,TransfersEntries!$B:$B,INDEX(ItemTable!$A:$A,MATCH('Daily Pork Products Stocks'!B1122,ItemTable!$B:$B,0)),TransfersEntries!$L:$L,"&gt;="&amp;'Daily Pork Products Stocks'!A1122+0.25,TransfersEntries!$L:$L,"&lt;="&amp;'Daily Pork Products Stocks'!A1122+1.25,TransfersEntries!$D:$D,"3600")</f>
        <v>0</v>
      </c>
      <c r="P1122" s="44">
        <f t="shared" si="311"/>
        <v>0</v>
      </c>
      <c r="Q1122" s="44">
        <f t="shared" si="312"/>
        <v>0</v>
      </c>
      <c r="R1122" s="148"/>
      <c r="S1122" s="148"/>
      <c r="T1122" s="44">
        <f t="shared" si="309"/>
        <v>0</v>
      </c>
      <c r="U1122" s="44">
        <f t="shared" si="313"/>
        <v>0</v>
      </c>
      <c r="V1122" s="44">
        <f t="shared" si="314"/>
        <v>0</v>
      </c>
      <c r="W1122" s="51" t="str">
        <f t="shared" si="315"/>
        <v>Inactive</v>
      </c>
      <c r="X1122" s="44"/>
    </row>
    <row r="1123" spans="1:24" ht="15" hidden="1" customHeight="1" x14ac:dyDescent="0.25">
      <c r="A1123" s="42" t="e">
        <v>#VALUE!</v>
      </c>
      <c r="B1123" s="47" t="s">
        <v>73</v>
      </c>
      <c r="C1123" s="47" t="s">
        <v>1321</v>
      </c>
      <c r="D1123" s="142"/>
      <c r="E1123" s="44">
        <f t="shared" si="310"/>
        <v>0</v>
      </c>
      <c r="F1123" s="44">
        <f>SUMIFS(ProductionLines!$H:$H,ProductionLines!$C:$C,'Daily Pork Products Stocks'!$B1123,ProductionLines!$K:$K,'Daily Pork Products Stocks'!$A1123,ProductionLines!$E:$E,"&lt;&gt;Intake")</f>
        <v>0</v>
      </c>
      <c r="G1123" s="57"/>
      <c r="H1123" s="44">
        <f>SUMIFS(ProductionLines!$H:$H,ProductionLines!$C:$C,'Daily Pork Products Stocks'!$B1123,ProductionLines!$K:$K,'Daily Pork Products Stocks'!$A1123,ProductionLines!$E:$E,"Intake")</f>
        <v>0</v>
      </c>
      <c r="I1123" s="148"/>
      <c r="J1123" s="148"/>
      <c r="K1123" s="148"/>
      <c r="L1123" s="152"/>
      <c r="M1123" s="44">
        <f>SUMIFS(TransfersEntries!$F:$F,TransfersEntries!$B:$B,$B1123,TransfersEntries!$L:$L,"&gt;="&amp;'Daily Pork Products Stocks'!A1123+0.25,TransfersEntries!$L:$L,"&lt;="&amp;'Daily Pork Products Stocks'!A1123+1.25,TransfersEntries!$D:$D,"2055")</f>
        <v>0</v>
      </c>
      <c r="N1123" s="44">
        <f>SUMIFS(TransfersEntries!$F:$F,TransfersEntries!$B:$B,INDEX(ItemTable!$A:$A,MATCH('Daily Pork Products Stocks'!B1123,ItemTable!$B:$B,0)),TransfersEntries!$L:$L,"&gt;="&amp;'Daily Pork Products Stocks'!A1123+0.25,TransfersEntries!$L:$L,"&lt;="&amp;'Daily Pork Products Stocks'!A1123+1.25,TransfersEntries!$D:$D,"3535")</f>
        <v>0</v>
      </c>
      <c r="O1123" s="44">
        <f>SUMIFS(TransfersEntries!$F:$F,TransfersEntries!$B:$B,INDEX(ItemTable!$A:$A,MATCH('Daily Pork Products Stocks'!B1123,ItemTable!$B:$B,0)),TransfersEntries!$L:$L,"&gt;="&amp;'Daily Pork Products Stocks'!A1123+0.25,TransfersEntries!$L:$L,"&lt;="&amp;'Daily Pork Products Stocks'!A1123+1.25,TransfersEntries!$D:$D,"3600")</f>
        <v>0</v>
      </c>
      <c r="P1123" s="44">
        <f t="shared" si="311"/>
        <v>0</v>
      </c>
      <c r="Q1123" s="44">
        <f t="shared" si="312"/>
        <v>0</v>
      </c>
      <c r="R1123" s="148"/>
      <c r="S1123" s="148"/>
      <c r="T1123" s="44">
        <f t="shared" si="309"/>
        <v>0</v>
      </c>
      <c r="U1123" s="44">
        <f t="shared" si="313"/>
        <v>0</v>
      </c>
      <c r="V1123" s="44">
        <f t="shared" si="314"/>
        <v>0</v>
      </c>
      <c r="W1123" s="51" t="str">
        <f t="shared" si="315"/>
        <v>Inactive</v>
      </c>
      <c r="X1123" s="44"/>
    </row>
    <row r="1124" spans="1:24" ht="15" hidden="1" customHeight="1" x14ac:dyDescent="0.25">
      <c r="A1124" s="42" t="e">
        <v>#VALUE!</v>
      </c>
      <c r="B1124" s="45" t="s">
        <v>1322</v>
      </c>
      <c r="C1124" s="45" t="s">
        <v>1323</v>
      </c>
      <c r="D1124" s="142"/>
      <c r="E1124" s="44">
        <f t="shared" si="310"/>
        <v>0</v>
      </c>
      <c r="F1124" s="44">
        <f>SUMIFS(ProductionLines!$H:$H,ProductionLines!$C:$C,'Daily Pork Products Stocks'!$B1124,ProductionLines!$K:$K,'Daily Pork Products Stocks'!$A1124,ProductionLines!$E:$E,"&lt;&gt;Intake")</f>
        <v>0</v>
      </c>
      <c r="G1124" s="57"/>
      <c r="H1124" s="44">
        <f>SUMIFS(ProductionLines!$H:$H,ProductionLines!$C:$C,'Daily Pork Products Stocks'!$B1124,ProductionLines!$K:$K,'Daily Pork Products Stocks'!$A1124,ProductionLines!$E:$E,"Intake")</f>
        <v>0</v>
      </c>
      <c r="I1124" s="148"/>
      <c r="J1124" s="148"/>
      <c r="K1124" s="148"/>
      <c r="L1124" s="152"/>
      <c r="M1124" s="44">
        <f>SUMIFS(TransfersEntries!$F:$F,TransfersEntries!$B:$B,$B1124,TransfersEntries!$L:$L,"&gt;="&amp;'Daily Pork Products Stocks'!A1124+0.25,TransfersEntries!$L:$L,"&lt;="&amp;'Daily Pork Products Stocks'!A1124+1.25,TransfersEntries!$D:$D,"2055")</f>
        <v>0</v>
      </c>
      <c r="N1124" s="44">
        <f>SUMIFS(TransfersEntries!$F:$F,TransfersEntries!$B:$B,INDEX(ItemTable!$A:$A,MATCH('Daily Pork Products Stocks'!B1124,ItemTable!$B:$B,0)),TransfersEntries!$L:$L,"&gt;="&amp;'Daily Pork Products Stocks'!A1124+0.25,TransfersEntries!$L:$L,"&lt;="&amp;'Daily Pork Products Stocks'!A1124+1.25,TransfersEntries!$D:$D,"3535")</f>
        <v>0</v>
      </c>
      <c r="O1124" s="44">
        <f>SUMIFS(TransfersEntries!$F:$F,TransfersEntries!$B:$B,INDEX(ItemTable!$A:$A,MATCH('Daily Pork Products Stocks'!B1124,ItemTable!$B:$B,0)),TransfersEntries!$L:$L,"&gt;="&amp;'Daily Pork Products Stocks'!A1124+0.25,TransfersEntries!$L:$L,"&lt;="&amp;'Daily Pork Products Stocks'!A1124+1.25,TransfersEntries!$D:$D,"3600")</f>
        <v>0</v>
      </c>
      <c r="P1124" s="44">
        <f t="shared" si="311"/>
        <v>0</v>
      </c>
      <c r="Q1124" s="44">
        <f t="shared" si="312"/>
        <v>0</v>
      </c>
      <c r="R1124" s="148"/>
      <c r="S1124" s="148"/>
      <c r="T1124" s="44">
        <f t="shared" si="309"/>
        <v>0</v>
      </c>
      <c r="U1124" s="44">
        <f t="shared" si="313"/>
        <v>0</v>
      </c>
      <c r="V1124" s="44">
        <f t="shared" si="314"/>
        <v>0</v>
      </c>
      <c r="W1124" s="51" t="str">
        <f t="shared" si="315"/>
        <v>Inactive</v>
      </c>
      <c r="X1124" s="44"/>
    </row>
    <row r="1125" spans="1:24" ht="15" hidden="1" customHeight="1" x14ac:dyDescent="0.25">
      <c r="A1125" s="42" t="e">
        <v>#VALUE!</v>
      </c>
      <c r="B1125" s="47" t="s">
        <v>1324</v>
      </c>
      <c r="C1125" s="47" t="s">
        <v>1325</v>
      </c>
      <c r="D1125" s="142"/>
      <c r="E1125" s="44">
        <f t="shared" si="310"/>
        <v>0</v>
      </c>
      <c r="F1125" s="44">
        <f>SUMIFS(ProductionLines!$H:$H,ProductionLines!$C:$C,'Daily Pork Products Stocks'!$B1125,ProductionLines!$K:$K,'Daily Pork Products Stocks'!$A1125,ProductionLines!$E:$E,"&lt;&gt;Intake")</f>
        <v>0</v>
      </c>
      <c r="G1125" s="57"/>
      <c r="H1125" s="44">
        <f>SUMIFS(ProductionLines!$H:$H,ProductionLines!$C:$C,'Daily Pork Products Stocks'!$B1125,ProductionLines!$K:$K,'Daily Pork Products Stocks'!$A1125,ProductionLines!$E:$E,"Intake")</f>
        <v>0</v>
      </c>
      <c r="I1125" s="148"/>
      <c r="J1125" s="148"/>
      <c r="K1125" s="148"/>
      <c r="L1125" s="152"/>
      <c r="M1125" s="44">
        <f>SUMIFS(TransfersEntries!$F:$F,TransfersEntries!$B:$B,$B1125,TransfersEntries!$L:$L,"&gt;="&amp;'Daily Pork Products Stocks'!A1125+0.25,TransfersEntries!$L:$L,"&lt;="&amp;'Daily Pork Products Stocks'!A1125+1.25,TransfersEntries!$D:$D,"2055")</f>
        <v>0</v>
      </c>
      <c r="N1125" s="44">
        <f>SUMIFS(TransfersEntries!$F:$F,TransfersEntries!$B:$B,INDEX(ItemTable!$A:$A,MATCH('Daily Pork Products Stocks'!B1125,ItemTable!$B:$B,0)),TransfersEntries!$L:$L,"&gt;="&amp;'Daily Pork Products Stocks'!A1125+0.25,TransfersEntries!$L:$L,"&lt;="&amp;'Daily Pork Products Stocks'!A1125+1.25,TransfersEntries!$D:$D,"3535")</f>
        <v>0</v>
      </c>
      <c r="O1125" s="44">
        <f>SUMIFS(TransfersEntries!$F:$F,TransfersEntries!$B:$B,INDEX(ItemTable!$A:$A,MATCH('Daily Pork Products Stocks'!B1125,ItemTable!$B:$B,0)),TransfersEntries!$L:$L,"&gt;="&amp;'Daily Pork Products Stocks'!A1125+0.25,TransfersEntries!$L:$L,"&lt;="&amp;'Daily Pork Products Stocks'!A1125+1.25,TransfersEntries!$D:$D,"3600")</f>
        <v>0</v>
      </c>
      <c r="P1125" s="44">
        <f t="shared" si="311"/>
        <v>0</v>
      </c>
      <c r="Q1125" s="44">
        <f t="shared" si="312"/>
        <v>0</v>
      </c>
      <c r="R1125" s="148"/>
      <c r="S1125" s="148"/>
      <c r="T1125" s="44">
        <f t="shared" si="309"/>
        <v>0</v>
      </c>
      <c r="U1125" s="44">
        <f t="shared" si="313"/>
        <v>0</v>
      </c>
      <c r="V1125" s="44">
        <f t="shared" si="314"/>
        <v>0</v>
      </c>
      <c r="W1125" s="51" t="str">
        <f t="shared" si="315"/>
        <v>Inactive</v>
      </c>
      <c r="X1125" s="44"/>
    </row>
    <row r="1126" spans="1:24" ht="15" hidden="1" customHeight="1" x14ac:dyDescent="0.25">
      <c r="A1126" s="42" t="e">
        <v>#VALUE!</v>
      </c>
      <c r="B1126" s="47" t="s">
        <v>101</v>
      </c>
      <c r="C1126" s="47" t="s">
        <v>1326</v>
      </c>
      <c r="D1126" s="142"/>
      <c r="E1126" s="44">
        <f t="shared" si="310"/>
        <v>0</v>
      </c>
      <c r="F1126" s="44">
        <f>SUMIFS(ProductionLines!$H:$H,ProductionLines!$C:$C,'Daily Pork Products Stocks'!$B1126,ProductionLines!$K:$K,'Daily Pork Products Stocks'!$A1126,ProductionLines!$E:$E,"&lt;&gt;Intake")</f>
        <v>0</v>
      </c>
      <c r="G1126" s="57"/>
      <c r="H1126" s="44">
        <f>SUMIFS(ProductionLines!$H:$H,ProductionLines!$C:$C,'Daily Pork Products Stocks'!$B1126,ProductionLines!$K:$K,'Daily Pork Products Stocks'!$A1126,ProductionLines!$E:$E,"Intake")</f>
        <v>0</v>
      </c>
      <c r="I1126" s="148"/>
      <c r="J1126" s="148"/>
      <c r="K1126" s="148"/>
      <c r="L1126" s="152"/>
      <c r="M1126" s="44">
        <f>SUMIFS(TransfersEntries!$F:$F,TransfersEntries!$B:$B,$B1126,TransfersEntries!$L:$L,"&gt;="&amp;'Daily Pork Products Stocks'!A1126+0.25,TransfersEntries!$L:$L,"&lt;="&amp;'Daily Pork Products Stocks'!A1126+1.25,TransfersEntries!$D:$D,"2055")</f>
        <v>0</v>
      </c>
      <c r="N1126" s="44">
        <f>SUMIFS(TransfersEntries!$F:$F,TransfersEntries!$B:$B,INDEX(ItemTable!$A:$A,MATCH('Daily Pork Products Stocks'!B1126,ItemTable!$B:$B,0)),TransfersEntries!$L:$L,"&gt;="&amp;'Daily Pork Products Stocks'!A1126+0.25,TransfersEntries!$L:$L,"&lt;="&amp;'Daily Pork Products Stocks'!A1126+1.25,TransfersEntries!$D:$D,"3535")</f>
        <v>0</v>
      </c>
      <c r="O1126" s="44">
        <f>SUMIFS(TransfersEntries!$F:$F,TransfersEntries!$B:$B,INDEX(ItemTable!$A:$A,MATCH('Daily Pork Products Stocks'!B1126,ItemTable!$B:$B,0)),TransfersEntries!$L:$L,"&gt;="&amp;'Daily Pork Products Stocks'!A1126+0.25,TransfersEntries!$L:$L,"&lt;="&amp;'Daily Pork Products Stocks'!A1126+1.25,TransfersEntries!$D:$D,"3600")</f>
        <v>0</v>
      </c>
      <c r="P1126" s="44">
        <f t="shared" si="311"/>
        <v>0</v>
      </c>
      <c r="Q1126" s="44">
        <f t="shared" si="312"/>
        <v>0</v>
      </c>
      <c r="R1126" s="148"/>
      <c r="S1126" s="148"/>
      <c r="T1126" s="44">
        <f t="shared" si="309"/>
        <v>0</v>
      </c>
      <c r="U1126" s="44">
        <f t="shared" si="313"/>
        <v>0</v>
      </c>
      <c r="V1126" s="44">
        <f t="shared" si="314"/>
        <v>0</v>
      </c>
      <c r="W1126" s="51" t="str">
        <f t="shared" si="315"/>
        <v>Inactive</v>
      </c>
      <c r="X1126" s="44"/>
    </row>
    <row r="1127" spans="1:24" ht="15" hidden="1" customHeight="1" x14ac:dyDescent="0.25">
      <c r="A1127" s="42" t="e">
        <v>#VALUE!</v>
      </c>
      <c r="B1127" s="47" t="s">
        <v>1327</v>
      </c>
      <c r="C1127" s="47" t="s">
        <v>1328</v>
      </c>
      <c r="D1127" s="142"/>
      <c r="E1127" s="44">
        <f t="shared" si="310"/>
        <v>0</v>
      </c>
      <c r="F1127" s="44">
        <f>SUMIFS(ProductionLines!$H:$H,ProductionLines!$C:$C,'Daily Pork Products Stocks'!$B1127,ProductionLines!$K:$K,'Daily Pork Products Stocks'!$A1127,ProductionLines!$E:$E,"&lt;&gt;Intake")</f>
        <v>0</v>
      </c>
      <c r="G1127" s="57"/>
      <c r="H1127" s="44">
        <f>SUMIFS(ProductionLines!$H:$H,ProductionLines!$C:$C,'Daily Pork Products Stocks'!$B1127,ProductionLines!$K:$K,'Daily Pork Products Stocks'!$A1127,ProductionLines!$E:$E,"Intake")</f>
        <v>0</v>
      </c>
      <c r="I1127" s="148"/>
      <c r="J1127" s="148"/>
      <c r="K1127" s="148"/>
      <c r="L1127" s="152"/>
      <c r="M1127" s="44">
        <f>SUMIFS(TransfersEntries!$F:$F,TransfersEntries!$B:$B,$B1127,TransfersEntries!$L:$L,"&gt;="&amp;'Daily Pork Products Stocks'!A1127+0.25,TransfersEntries!$L:$L,"&lt;="&amp;'Daily Pork Products Stocks'!A1127+1.25,TransfersEntries!$D:$D,"2055")</f>
        <v>0</v>
      </c>
      <c r="N1127" s="44">
        <f>SUMIFS(TransfersEntries!$F:$F,TransfersEntries!$B:$B,INDEX(ItemTable!$A:$A,MATCH('Daily Pork Products Stocks'!B1127,ItemTable!$B:$B,0)),TransfersEntries!$L:$L,"&gt;="&amp;'Daily Pork Products Stocks'!A1127+0.25,TransfersEntries!$L:$L,"&lt;="&amp;'Daily Pork Products Stocks'!A1127+1.25,TransfersEntries!$D:$D,"3535")</f>
        <v>0</v>
      </c>
      <c r="O1127" s="44">
        <f>SUMIFS(TransfersEntries!$F:$F,TransfersEntries!$B:$B,INDEX(ItemTable!$A:$A,MATCH('Daily Pork Products Stocks'!B1127,ItemTable!$B:$B,0)),TransfersEntries!$L:$L,"&gt;="&amp;'Daily Pork Products Stocks'!A1127+0.25,TransfersEntries!$L:$L,"&lt;="&amp;'Daily Pork Products Stocks'!A1127+1.25,TransfersEntries!$D:$D,"3600")</f>
        <v>0</v>
      </c>
      <c r="P1127" s="44">
        <f t="shared" si="311"/>
        <v>0</v>
      </c>
      <c r="Q1127" s="44">
        <f t="shared" si="312"/>
        <v>0</v>
      </c>
      <c r="R1127" s="148"/>
      <c r="S1127" s="148"/>
      <c r="T1127" s="44">
        <f t="shared" si="309"/>
        <v>0</v>
      </c>
      <c r="U1127" s="44">
        <f t="shared" si="313"/>
        <v>0</v>
      </c>
      <c r="V1127" s="44">
        <f t="shared" si="314"/>
        <v>0</v>
      </c>
      <c r="W1127" s="51" t="str">
        <f t="shared" si="315"/>
        <v>Inactive</v>
      </c>
      <c r="X1127" s="44"/>
    </row>
    <row r="1128" spans="1:24" ht="15" hidden="1" customHeight="1" x14ac:dyDescent="0.25">
      <c r="A1128" s="42" t="e">
        <v>#VALUE!</v>
      </c>
      <c r="B1128" s="45" t="s">
        <v>146</v>
      </c>
      <c r="C1128" s="45" t="s">
        <v>1329</v>
      </c>
      <c r="D1128" s="142"/>
      <c r="E1128" s="44">
        <f t="shared" si="310"/>
        <v>0</v>
      </c>
      <c r="F1128" s="44">
        <f>SUMIFS(ProductionLines!$H:$H,ProductionLines!$C:$C,'Daily Pork Products Stocks'!$B1128,ProductionLines!$K:$K,'Daily Pork Products Stocks'!$A1128,ProductionLines!$E:$E,"&lt;&gt;Intake")</f>
        <v>0</v>
      </c>
      <c r="G1128" s="57"/>
      <c r="H1128" s="44">
        <f>SUMIFS(ProductionLines!$H:$H,ProductionLines!$C:$C,'Daily Pork Products Stocks'!$B1128,ProductionLines!$K:$K,'Daily Pork Products Stocks'!$A1128,ProductionLines!$E:$E,"Intake")</f>
        <v>0</v>
      </c>
      <c r="I1128" s="148"/>
      <c r="J1128" s="148"/>
      <c r="K1128" s="148"/>
      <c r="L1128" s="152"/>
      <c r="M1128" s="44">
        <f>SUMIFS(TransfersEntries!$F:$F,TransfersEntries!$B:$B,$B1128,TransfersEntries!$L:$L,"&gt;="&amp;'Daily Pork Products Stocks'!A1128+0.25,TransfersEntries!$L:$L,"&lt;="&amp;'Daily Pork Products Stocks'!A1128+1.25,TransfersEntries!$D:$D,"2055")</f>
        <v>0</v>
      </c>
      <c r="N1128" s="44">
        <f>SUMIFS(TransfersEntries!$F:$F,TransfersEntries!$B:$B,INDEX(ItemTable!$A:$A,MATCH('Daily Pork Products Stocks'!B1128,ItemTable!$B:$B,0)),TransfersEntries!$L:$L,"&gt;="&amp;'Daily Pork Products Stocks'!A1128+0.25,TransfersEntries!$L:$L,"&lt;="&amp;'Daily Pork Products Stocks'!A1128+1.25,TransfersEntries!$D:$D,"3535")</f>
        <v>0</v>
      </c>
      <c r="O1128" s="44">
        <f>SUMIFS(TransfersEntries!$F:$F,TransfersEntries!$B:$B,INDEX(ItemTable!$A:$A,MATCH('Daily Pork Products Stocks'!B1128,ItemTable!$B:$B,0)),TransfersEntries!$L:$L,"&gt;="&amp;'Daily Pork Products Stocks'!A1128+0.25,TransfersEntries!$L:$L,"&lt;="&amp;'Daily Pork Products Stocks'!A1128+1.25,TransfersEntries!$D:$D,"3600")</f>
        <v>0</v>
      </c>
      <c r="P1128" s="44">
        <f t="shared" si="311"/>
        <v>0</v>
      </c>
      <c r="Q1128" s="44">
        <f t="shared" si="312"/>
        <v>0</v>
      </c>
      <c r="R1128" s="148"/>
      <c r="S1128" s="148"/>
      <c r="T1128" s="44">
        <f t="shared" si="309"/>
        <v>0</v>
      </c>
      <c r="U1128" s="44">
        <f t="shared" si="313"/>
        <v>0</v>
      </c>
      <c r="V1128" s="44">
        <f t="shared" si="314"/>
        <v>0</v>
      </c>
      <c r="W1128" s="51" t="str">
        <f t="shared" si="315"/>
        <v>Inactive</v>
      </c>
      <c r="X1128" s="44"/>
    </row>
    <row r="1129" spans="1:24" ht="15" hidden="1" customHeight="1" x14ac:dyDescent="0.25">
      <c r="A1129" s="42" t="e">
        <v>#VALUE!</v>
      </c>
      <c r="B1129" s="47" t="s">
        <v>1330</v>
      </c>
      <c r="C1129" s="47" t="s">
        <v>1331</v>
      </c>
      <c r="D1129" s="142"/>
      <c r="E1129" s="44">
        <f t="shared" si="310"/>
        <v>0</v>
      </c>
      <c r="F1129" s="44">
        <f>SUMIFS(ProductionLines!$H:$H,ProductionLines!$C:$C,'Daily Pork Products Stocks'!$B1129,ProductionLines!$K:$K,'Daily Pork Products Stocks'!$A1129,ProductionLines!$E:$E,"&lt;&gt;Intake")</f>
        <v>0</v>
      </c>
      <c r="G1129" s="57"/>
      <c r="H1129" s="44">
        <f>SUMIFS(ProductionLines!$H:$H,ProductionLines!$C:$C,'Daily Pork Products Stocks'!$B1129,ProductionLines!$K:$K,'Daily Pork Products Stocks'!$A1129,ProductionLines!$E:$E,"Intake")</f>
        <v>0</v>
      </c>
      <c r="I1129" s="148"/>
      <c r="J1129" s="148"/>
      <c r="K1129" s="148"/>
      <c r="L1129" s="152"/>
      <c r="M1129" s="44">
        <f>SUMIFS(TransfersEntries!$F:$F,TransfersEntries!$B:$B,$B1129,TransfersEntries!$L:$L,"&gt;="&amp;'Daily Pork Products Stocks'!A1129+0.25,TransfersEntries!$L:$L,"&lt;="&amp;'Daily Pork Products Stocks'!A1129+1.25,TransfersEntries!$D:$D,"2055")</f>
        <v>0</v>
      </c>
      <c r="N1129" s="44">
        <f>SUMIFS(TransfersEntries!$F:$F,TransfersEntries!$B:$B,INDEX(ItemTable!$A:$A,MATCH('Daily Pork Products Stocks'!B1129,ItemTable!$B:$B,0)),TransfersEntries!$L:$L,"&gt;="&amp;'Daily Pork Products Stocks'!A1129+0.25,TransfersEntries!$L:$L,"&lt;="&amp;'Daily Pork Products Stocks'!A1129+1.25,TransfersEntries!$D:$D,"3535")</f>
        <v>0</v>
      </c>
      <c r="O1129" s="44">
        <f>SUMIFS(TransfersEntries!$F:$F,TransfersEntries!$B:$B,INDEX(ItemTable!$A:$A,MATCH('Daily Pork Products Stocks'!B1129,ItemTable!$B:$B,0)),TransfersEntries!$L:$L,"&gt;="&amp;'Daily Pork Products Stocks'!A1129+0.25,TransfersEntries!$L:$L,"&lt;="&amp;'Daily Pork Products Stocks'!A1129+1.25,TransfersEntries!$D:$D,"3600")</f>
        <v>0</v>
      </c>
      <c r="P1129" s="44">
        <f t="shared" si="311"/>
        <v>0</v>
      </c>
      <c r="Q1129" s="44">
        <f t="shared" si="312"/>
        <v>0</v>
      </c>
      <c r="R1129" s="148"/>
      <c r="S1129" s="148"/>
      <c r="T1129" s="44">
        <f t="shared" si="309"/>
        <v>0</v>
      </c>
      <c r="U1129" s="44">
        <f t="shared" si="313"/>
        <v>0</v>
      </c>
      <c r="V1129" s="44">
        <f t="shared" si="314"/>
        <v>0</v>
      </c>
      <c r="W1129" s="51" t="str">
        <f t="shared" si="315"/>
        <v>Inactive</v>
      </c>
      <c r="X1129" s="44"/>
    </row>
    <row r="1130" spans="1:24" ht="15" hidden="1" customHeight="1" x14ac:dyDescent="0.25">
      <c r="A1130" s="42" t="e">
        <v>#VALUE!</v>
      </c>
      <c r="B1130" s="47" t="s">
        <v>149</v>
      </c>
      <c r="C1130" s="47" t="s">
        <v>1332</v>
      </c>
      <c r="D1130" s="142"/>
      <c r="E1130" s="44">
        <f t="shared" si="310"/>
        <v>0</v>
      </c>
      <c r="F1130" s="44">
        <f>SUMIFS(ProductionLines!$H:$H,ProductionLines!$C:$C,'Daily Pork Products Stocks'!$B1130,ProductionLines!$K:$K,'Daily Pork Products Stocks'!$A1130,ProductionLines!$E:$E,"&lt;&gt;Intake")</f>
        <v>0</v>
      </c>
      <c r="G1130" s="57"/>
      <c r="H1130" s="44">
        <f>SUMIFS(ProductionLines!$H:$H,ProductionLines!$C:$C,'Daily Pork Products Stocks'!$B1130,ProductionLines!$K:$K,'Daily Pork Products Stocks'!$A1130,ProductionLines!$E:$E,"Intake")</f>
        <v>0</v>
      </c>
      <c r="I1130" s="148"/>
      <c r="J1130" s="148"/>
      <c r="K1130" s="148"/>
      <c r="L1130" s="152"/>
      <c r="M1130" s="44">
        <f>SUMIFS(TransfersEntries!$F:$F,TransfersEntries!$B:$B,$B1130,TransfersEntries!$L:$L,"&gt;="&amp;'Daily Pork Products Stocks'!A1130+0.25,TransfersEntries!$L:$L,"&lt;="&amp;'Daily Pork Products Stocks'!A1130+1.25,TransfersEntries!$D:$D,"2055")</f>
        <v>0</v>
      </c>
      <c r="N1130" s="44">
        <f>SUMIFS(TransfersEntries!$F:$F,TransfersEntries!$B:$B,INDEX(ItemTable!$A:$A,MATCH('Daily Pork Products Stocks'!B1130,ItemTable!$B:$B,0)),TransfersEntries!$L:$L,"&gt;="&amp;'Daily Pork Products Stocks'!A1130+0.25,TransfersEntries!$L:$L,"&lt;="&amp;'Daily Pork Products Stocks'!A1130+1.25,TransfersEntries!$D:$D,"3535")</f>
        <v>0</v>
      </c>
      <c r="O1130" s="44">
        <f>SUMIFS(TransfersEntries!$F:$F,TransfersEntries!$B:$B,INDEX(ItemTable!$A:$A,MATCH('Daily Pork Products Stocks'!B1130,ItemTable!$B:$B,0)),TransfersEntries!$L:$L,"&gt;="&amp;'Daily Pork Products Stocks'!A1130+0.25,TransfersEntries!$L:$L,"&lt;="&amp;'Daily Pork Products Stocks'!A1130+1.25,TransfersEntries!$D:$D,"3600")</f>
        <v>0</v>
      </c>
      <c r="P1130" s="44">
        <f t="shared" si="311"/>
        <v>0</v>
      </c>
      <c r="Q1130" s="44">
        <f t="shared" si="312"/>
        <v>0</v>
      </c>
      <c r="R1130" s="148"/>
      <c r="S1130" s="148"/>
      <c r="T1130" s="44">
        <f t="shared" si="309"/>
        <v>0</v>
      </c>
      <c r="U1130" s="44">
        <f t="shared" si="313"/>
        <v>0</v>
      </c>
      <c r="V1130" s="44">
        <f t="shared" si="314"/>
        <v>0</v>
      </c>
      <c r="W1130" s="51" t="str">
        <f t="shared" si="315"/>
        <v>Inactive</v>
      </c>
      <c r="X1130" s="44"/>
    </row>
    <row r="1131" spans="1:24" ht="15" hidden="1" customHeight="1" x14ac:dyDescent="0.25">
      <c r="A1131" s="42" t="e">
        <v>#VALUE!</v>
      </c>
      <c r="B1131" s="47" t="s">
        <v>158</v>
      </c>
      <c r="C1131" s="47" t="s">
        <v>1333</v>
      </c>
      <c r="D1131" s="142"/>
      <c r="E1131" s="44">
        <f t="shared" si="310"/>
        <v>0</v>
      </c>
      <c r="F1131" s="44">
        <f>SUMIFS(ProductionLines!$H:$H,ProductionLines!$C:$C,'Daily Pork Products Stocks'!$B1131,ProductionLines!$K:$K,'Daily Pork Products Stocks'!$A1131,ProductionLines!$E:$E,"&lt;&gt;Intake")</f>
        <v>0</v>
      </c>
      <c r="G1131" s="57"/>
      <c r="H1131" s="44">
        <f>SUMIFS(ProductionLines!$H:$H,ProductionLines!$C:$C,'Daily Pork Products Stocks'!$B1131,ProductionLines!$K:$K,'Daily Pork Products Stocks'!$A1131,ProductionLines!$E:$E,"Intake")</f>
        <v>0</v>
      </c>
      <c r="I1131" s="148"/>
      <c r="J1131" s="148"/>
      <c r="K1131" s="148"/>
      <c r="L1131" s="152"/>
      <c r="M1131" s="44">
        <f>SUMIFS(TransfersEntries!$F:$F,TransfersEntries!$B:$B,$B1131,TransfersEntries!$L:$L,"&gt;="&amp;'Daily Pork Products Stocks'!A1131+0.25,TransfersEntries!$L:$L,"&lt;="&amp;'Daily Pork Products Stocks'!A1131+1.25,TransfersEntries!$D:$D,"2055")</f>
        <v>0</v>
      </c>
      <c r="N1131" s="44">
        <f>SUMIFS(TransfersEntries!$F:$F,TransfersEntries!$B:$B,INDEX(ItemTable!$A:$A,MATCH('Daily Pork Products Stocks'!B1131,ItemTable!$B:$B,0)),TransfersEntries!$L:$L,"&gt;="&amp;'Daily Pork Products Stocks'!A1131+0.25,TransfersEntries!$L:$L,"&lt;="&amp;'Daily Pork Products Stocks'!A1131+1.25,TransfersEntries!$D:$D,"3535")</f>
        <v>0</v>
      </c>
      <c r="O1131" s="44">
        <f>SUMIFS(TransfersEntries!$F:$F,TransfersEntries!$B:$B,INDEX(ItemTable!$A:$A,MATCH('Daily Pork Products Stocks'!B1131,ItemTable!$B:$B,0)),TransfersEntries!$L:$L,"&gt;="&amp;'Daily Pork Products Stocks'!A1131+0.25,TransfersEntries!$L:$L,"&lt;="&amp;'Daily Pork Products Stocks'!A1131+1.25,TransfersEntries!$D:$D,"3600")</f>
        <v>0</v>
      </c>
      <c r="P1131" s="44">
        <f t="shared" si="311"/>
        <v>0</v>
      </c>
      <c r="Q1131" s="44">
        <f t="shared" si="312"/>
        <v>0</v>
      </c>
      <c r="R1131" s="148"/>
      <c r="S1131" s="148"/>
      <c r="T1131" s="44">
        <f t="shared" si="309"/>
        <v>0</v>
      </c>
      <c r="U1131" s="44">
        <f t="shared" si="313"/>
        <v>0</v>
      </c>
      <c r="V1131" s="44">
        <f t="shared" si="314"/>
        <v>0</v>
      </c>
      <c r="W1131" s="51" t="str">
        <f t="shared" si="315"/>
        <v>Inactive</v>
      </c>
      <c r="X1131" s="44"/>
    </row>
    <row r="1132" spans="1:24" ht="15" hidden="1" customHeight="1" x14ac:dyDescent="0.25">
      <c r="A1132" s="42" t="e">
        <v>#VALUE!</v>
      </c>
      <c r="B1132" s="45" t="s">
        <v>1334</v>
      </c>
      <c r="C1132" s="45" t="s">
        <v>1335</v>
      </c>
      <c r="D1132" s="142"/>
      <c r="E1132" s="44">
        <f t="shared" si="310"/>
        <v>0</v>
      </c>
      <c r="F1132" s="44">
        <f>SUMIFS(ProductionLines!$H:$H,ProductionLines!$C:$C,'Daily Pork Products Stocks'!$B1132,ProductionLines!$K:$K,'Daily Pork Products Stocks'!$A1132,ProductionLines!$E:$E,"&lt;&gt;Intake")</f>
        <v>0</v>
      </c>
      <c r="G1132" s="57"/>
      <c r="H1132" s="44">
        <f>SUMIFS(ProductionLines!$H:$H,ProductionLines!$C:$C,'Daily Pork Products Stocks'!$B1132,ProductionLines!$K:$K,'Daily Pork Products Stocks'!$A1132,ProductionLines!$E:$E,"Intake")</f>
        <v>0</v>
      </c>
      <c r="I1132" s="148"/>
      <c r="J1132" s="148"/>
      <c r="K1132" s="148"/>
      <c r="L1132" s="152"/>
      <c r="M1132" s="44">
        <f>SUMIFS(TransfersEntries!$F:$F,TransfersEntries!$B:$B,$B1132,TransfersEntries!$L:$L,"&gt;="&amp;'Daily Pork Products Stocks'!A1132+0.25,TransfersEntries!$L:$L,"&lt;="&amp;'Daily Pork Products Stocks'!A1132+1.25,TransfersEntries!$D:$D,"2055")</f>
        <v>0</v>
      </c>
      <c r="N1132" s="44">
        <f>SUMIFS(TransfersEntries!$F:$F,TransfersEntries!$B:$B,INDEX(ItemTable!$A:$A,MATCH('Daily Pork Products Stocks'!B1132,ItemTable!$B:$B,0)),TransfersEntries!$L:$L,"&gt;="&amp;'Daily Pork Products Stocks'!A1132+0.25,TransfersEntries!$L:$L,"&lt;="&amp;'Daily Pork Products Stocks'!A1132+1.25,TransfersEntries!$D:$D,"3535")</f>
        <v>0</v>
      </c>
      <c r="O1132" s="44">
        <f>SUMIFS(TransfersEntries!$F:$F,TransfersEntries!$B:$B,INDEX(ItemTable!$A:$A,MATCH('Daily Pork Products Stocks'!B1132,ItemTable!$B:$B,0)),TransfersEntries!$L:$L,"&gt;="&amp;'Daily Pork Products Stocks'!A1132+0.25,TransfersEntries!$L:$L,"&lt;="&amp;'Daily Pork Products Stocks'!A1132+1.25,TransfersEntries!$D:$D,"3600")</f>
        <v>0</v>
      </c>
      <c r="P1132" s="44">
        <f t="shared" si="311"/>
        <v>0</v>
      </c>
      <c r="Q1132" s="44">
        <f t="shared" si="312"/>
        <v>0</v>
      </c>
      <c r="R1132" s="148"/>
      <c r="S1132" s="148"/>
      <c r="T1132" s="44">
        <f t="shared" si="309"/>
        <v>0</v>
      </c>
      <c r="U1132" s="44">
        <f t="shared" si="313"/>
        <v>0</v>
      </c>
      <c r="V1132" s="44">
        <f t="shared" si="314"/>
        <v>0</v>
      </c>
      <c r="W1132" s="51" t="str">
        <f t="shared" si="315"/>
        <v>Inactive</v>
      </c>
      <c r="X1132" s="44"/>
    </row>
    <row r="1133" spans="1:24" ht="15" hidden="1" customHeight="1" x14ac:dyDescent="0.25">
      <c r="A1133" s="42" t="e">
        <v>#VALUE!</v>
      </c>
      <c r="B1133" s="47" t="s">
        <v>1336</v>
      </c>
      <c r="C1133" s="47" t="s">
        <v>1337</v>
      </c>
      <c r="D1133" s="142"/>
      <c r="E1133" s="44">
        <f t="shared" si="310"/>
        <v>0</v>
      </c>
      <c r="F1133" s="44">
        <f>SUMIFS(ProductionLines!$H:$H,ProductionLines!$C:$C,'Daily Pork Products Stocks'!$B1133,ProductionLines!$K:$K,'Daily Pork Products Stocks'!$A1133,ProductionLines!$E:$E,"&lt;&gt;Intake")</f>
        <v>0</v>
      </c>
      <c r="G1133" s="57"/>
      <c r="H1133" s="44">
        <f>SUMIFS(ProductionLines!$H:$H,ProductionLines!$C:$C,'Daily Pork Products Stocks'!$B1133,ProductionLines!$K:$K,'Daily Pork Products Stocks'!$A1133,ProductionLines!$E:$E,"Intake")</f>
        <v>0</v>
      </c>
      <c r="I1133" s="148"/>
      <c r="J1133" s="148"/>
      <c r="K1133" s="148"/>
      <c r="L1133" s="152"/>
      <c r="M1133" s="44">
        <f>SUMIFS(TransfersEntries!$F:$F,TransfersEntries!$B:$B,$B1133,TransfersEntries!$L:$L,"&gt;="&amp;'Daily Pork Products Stocks'!A1133+0.25,TransfersEntries!$L:$L,"&lt;="&amp;'Daily Pork Products Stocks'!A1133+1.25,TransfersEntries!$D:$D,"2055")</f>
        <v>0</v>
      </c>
      <c r="N1133" s="44">
        <f>SUMIFS(TransfersEntries!$F:$F,TransfersEntries!$B:$B,INDEX(ItemTable!$A:$A,MATCH('Daily Pork Products Stocks'!B1133,ItemTable!$B:$B,0)),TransfersEntries!$L:$L,"&gt;="&amp;'Daily Pork Products Stocks'!A1133+0.25,TransfersEntries!$L:$L,"&lt;="&amp;'Daily Pork Products Stocks'!A1133+1.25,TransfersEntries!$D:$D,"3535")</f>
        <v>0</v>
      </c>
      <c r="O1133" s="44">
        <f>SUMIFS(TransfersEntries!$F:$F,TransfersEntries!$B:$B,INDEX(ItemTable!$A:$A,MATCH('Daily Pork Products Stocks'!B1133,ItemTable!$B:$B,0)),TransfersEntries!$L:$L,"&gt;="&amp;'Daily Pork Products Stocks'!A1133+0.25,TransfersEntries!$L:$L,"&lt;="&amp;'Daily Pork Products Stocks'!A1133+1.25,TransfersEntries!$D:$D,"3600")</f>
        <v>0</v>
      </c>
      <c r="P1133" s="44">
        <f t="shared" si="311"/>
        <v>0</v>
      </c>
      <c r="Q1133" s="44">
        <f t="shared" si="312"/>
        <v>0</v>
      </c>
      <c r="R1133" s="148"/>
      <c r="S1133" s="148"/>
      <c r="T1133" s="44">
        <f t="shared" si="309"/>
        <v>0</v>
      </c>
      <c r="U1133" s="44">
        <f t="shared" si="313"/>
        <v>0</v>
      </c>
      <c r="V1133" s="44">
        <f t="shared" si="314"/>
        <v>0</v>
      </c>
      <c r="W1133" s="51" t="str">
        <f t="shared" si="315"/>
        <v>Inactive</v>
      </c>
      <c r="X1133" s="44"/>
    </row>
    <row r="1134" spans="1:24" ht="15" hidden="1" customHeight="1" x14ac:dyDescent="0.25">
      <c r="A1134" s="42" t="e">
        <v>#VALUE!</v>
      </c>
      <c r="B1134" s="47" t="s">
        <v>160</v>
      </c>
      <c r="C1134" s="47" t="s">
        <v>1338</v>
      </c>
      <c r="D1134" s="142"/>
      <c r="E1134" s="44">
        <f t="shared" si="310"/>
        <v>0</v>
      </c>
      <c r="F1134" s="44">
        <f>SUMIFS(ProductionLines!$H:$H,ProductionLines!$C:$C,'Daily Pork Products Stocks'!$B1134,ProductionLines!$K:$K,'Daily Pork Products Stocks'!$A1134,ProductionLines!$E:$E,"&lt;&gt;Intake")</f>
        <v>0</v>
      </c>
      <c r="G1134" s="57"/>
      <c r="H1134" s="44">
        <f>SUMIFS(ProductionLines!$H:$H,ProductionLines!$C:$C,'Daily Pork Products Stocks'!$B1134,ProductionLines!$K:$K,'Daily Pork Products Stocks'!$A1134,ProductionLines!$E:$E,"Intake")</f>
        <v>0</v>
      </c>
      <c r="I1134" s="148"/>
      <c r="J1134" s="148"/>
      <c r="K1134" s="148"/>
      <c r="L1134" s="152"/>
      <c r="M1134" s="44">
        <f>SUMIFS(TransfersEntries!$F:$F,TransfersEntries!$B:$B,$B1134,TransfersEntries!$L:$L,"&gt;="&amp;'Daily Pork Products Stocks'!A1134+0.25,TransfersEntries!$L:$L,"&lt;="&amp;'Daily Pork Products Stocks'!A1134+1.25,TransfersEntries!$D:$D,"2055")</f>
        <v>0</v>
      </c>
      <c r="N1134" s="44">
        <f>SUMIFS(TransfersEntries!$F:$F,TransfersEntries!$B:$B,INDEX(ItemTable!$A:$A,MATCH('Daily Pork Products Stocks'!B1134,ItemTable!$B:$B,0)),TransfersEntries!$L:$L,"&gt;="&amp;'Daily Pork Products Stocks'!A1134+0.25,TransfersEntries!$L:$L,"&lt;="&amp;'Daily Pork Products Stocks'!A1134+1.25,TransfersEntries!$D:$D,"3535")</f>
        <v>0</v>
      </c>
      <c r="O1134" s="44">
        <f>SUMIFS(TransfersEntries!$F:$F,TransfersEntries!$B:$B,INDEX(ItemTable!$A:$A,MATCH('Daily Pork Products Stocks'!B1134,ItemTable!$B:$B,0)),TransfersEntries!$L:$L,"&gt;="&amp;'Daily Pork Products Stocks'!A1134+0.25,TransfersEntries!$L:$L,"&lt;="&amp;'Daily Pork Products Stocks'!A1134+1.25,TransfersEntries!$D:$D,"3600")</f>
        <v>0</v>
      </c>
      <c r="P1134" s="44">
        <f t="shared" si="311"/>
        <v>0</v>
      </c>
      <c r="Q1134" s="44">
        <f t="shared" si="312"/>
        <v>0</v>
      </c>
      <c r="R1134" s="148"/>
      <c r="S1134" s="148"/>
      <c r="T1134" s="44">
        <f t="shared" si="309"/>
        <v>0</v>
      </c>
      <c r="U1134" s="44">
        <f t="shared" si="313"/>
        <v>0</v>
      </c>
      <c r="V1134" s="44">
        <f t="shared" si="314"/>
        <v>0</v>
      </c>
      <c r="W1134" s="51" t="str">
        <f t="shared" si="315"/>
        <v>Inactive</v>
      </c>
      <c r="X1134" s="44"/>
    </row>
    <row r="1135" spans="1:24" ht="15" hidden="1" customHeight="1" x14ac:dyDescent="0.25">
      <c r="A1135" s="42" t="e">
        <v>#VALUE!</v>
      </c>
      <c r="B1135" s="47" t="s">
        <v>1339</v>
      </c>
      <c r="C1135" s="47" t="s">
        <v>1340</v>
      </c>
      <c r="D1135" s="142"/>
      <c r="E1135" s="44">
        <f t="shared" si="310"/>
        <v>0</v>
      </c>
      <c r="F1135" s="44">
        <f>SUMIFS(ProductionLines!$H:$H,ProductionLines!$C:$C,'Daily Pork Products Stocks'!$B1135,ProductionLines!$K:$K,'Daily Pork Products Stocks'!$A1135,ProductionLines!$E:$E,"&lt;&gt;Intake")</f>
        <v>0</v>
      </c>
      <c r="G1135" s="57"/>
      <c r="H1135" s="44">
        <f>SUMIFS(ProductionLines!$H:$H,ProductionLines!$C:$C,'Daily Pork Products Stocks'!$B1135,ProductionLines!$K:$K,'Daily Pork Products Stocks'!$A1135,ProductionLines!$E:$E,"Intake")</f>
        <v>0</v>
      </c>
      <c r="I1135" s="148"/>
      <c r="J1135" s="148"/>
      <c r="K1135" s="148"/>
      <c r="L1135" s="152"/>
      <c r="M1135" s="44">
        <f>SUMIFS(TransfersEntries!$F:$F,TransfersEntries!$B:$B,$B1135,TransfersEntries!$L:$L,"&gt;="&amp;'Daily Pork Products Stocks'!A1135+0.25,TransfersEntries!$L:$L,"&lt;="&amp;'Daily Pork Products Stocks'!A1135+1.25,TransfersEntries!$D:$D,"2055")</f>
        <v>0</v>
      </c>
      <c r="N1135" s="44">
        <f>SUMIFS(TransfersEntries!$F:$F,TransfersEntries!$B:$B,INDEX(ItemTable!$A:$A,MATCH('Daily Pork Products Stocks'!B1135,ItemTable!$B:$B,0)),TransfersEntries!$L:$L,"&gt;="&amp;'Daily Pork Products Stocks'!A1135+0.25,TransfersEntries!$L:$L,"&lt;="&amp;'Daily Pork Products Stocks'!A1135+1.25,TransfersEntries!$D:$D,"3535")</f>
        <v>0</v>
      </c>
      <c r="O1135" s="44">
        <f>SUMIFS(TransfersEntries!$F:$F,TransfersEntries!$B:$B,INDEX(ItemTable!$A:$A,MATCH('Daily Pork Products Stocks'!B1135,ItemTable!$B:$B,0)),TransfersEntries!$L:$L,"&gt;="&amp;'Daily Pork Products Stocks'!A1135+0.25,TransfersEntries!$L:$L,"&lt;="&amp;'Daily Pork Products Stocks'!A1135+1.25,TransfersEntries!$D:$D,"3600")</f>
        <v>0</v>
      </c>
      <c r="P1135" s="44">
        <f t="shared" si="311"/>
        <v>0</v>
      </c>
      <c r="Q1135" s="44">
        <f t="shared" si="312"/>
        <v>0</v>
      </c>
      <c r="R1135" s="148"/>
      <c r="S1135" s="148"/>
      <c r="T1135" s="44">
        <f t="shared" si="309"/>
        <v>0</v>
      </c>
      <c r="U1135" s="44">
        <f t="shared" si="313"/>
        <v>0</v>
      </c>
      <c r="V1135" s="44">
        <f t="shared" si="314"/>
        <v>0</v>
      </c>
      <c r="W1135" s="51" t="str">
        <f t="shared" si="315"/>
        <v>Inactive</v>
      </c>
      <c r="X1135" s="44"/>
    </row>
    <row r="1136" spans="1:24" ht="15" hidden="1" customHeight="1" x14ac:dyDescent="0.25">
      <c r="A1136" s="42" t="e">
        <v>#VALUE!</v>
      </c>
      <c r="B1136" s="45" t="s">
        <v>72</v>
      </c>
      <c r="C1136" s="45" t="s">
        <v>1341</v>
      </c>
      <c r="D1136" s="142"/>
      <c r="E1136" s="44">
        <f t="shared" si="310"/>
        <v>0</v>
      </c>
      <c r="F1136" s="44">
        <f>SUMIFS(ProductionLines!$H:$H,ProductionLines!$C:$C,'Daily Pork Products Stocks'!$B1136,ProductionLines!$K:$K,'Daily Pork Products Stocks'!$A1136,ProductionLines!$E:$E,"&lt;&gt;Intake")</f>
        <v>0</v>
      </c>
      <c r="G1136" s="57"/>
      <c r="H1136" s="44">
        <f>SUMIFS(ProductionLines!$H:$H,ProductionLines!$C:$C,'Daily Pork Products Stocks'!$B1136,ProductionLines!$K:$K,'Daily Pork Products Stocks'!$A1136,ProductionLines!$E:$E,"Intake")</f>
        <v>0</v>
      </c>
      <c r="I1136" s="148"/>
      <c r="J1136" s="148"/>
      <c r="K1136" s="148"/>
      <c r="L1136" s="152"/>
      <c r="M1136" s="44">
        <f>SUMIFS(TransfersEntries!$F:$F,TransfersEntries!$B:$B,$B1136,TransfersEntries!$L:$L,"&gt;="&amp;'Daily Pork Products Stocks'!A1136+0.25,TransfersEntries!$L:$L,"&lt;="&amp;'Daily Pork Products Stocks'!A1136+1.25,TransfersEntries!$D:$D,"2055")</f>
        <v>0</v>
      </c>
      <c r="N1136" s="44">
        <f>SUMIFS(TransfersEntries!$F:$F,TransfersEntries!$B:$B,INDEX(ItemTable!$A:$A,MATCH('Daily Pork Products Stocks'!B1136,ItemTable!$B:$B,0)),TransfersEntries!$L:$L,"&gt;="&amp;'Daily Pork Products Stocks'!A1136+0.25,TransfersEntries!$L:$L,"&lt;="&amp;'Daily Pork Products Stocks'!A1136+1.25,TransfersEntries!$D:$D,"3535")</f>
        <v>0</v>
      </c>
      <c r="O1136" s="44">
        <f>SUMIFS(TransfersEntries!$F:$F,TransfersEntries!$B:$B,INDEX(ItemTable!$A:$A,MATCH('Daily Pork Products Stocks'!B1136,ItemTable!$B:$B,0)),TransfersEntries!$L:$L,"&gt;="&amp;'Daily Pork Products Stocks'!A1136+0.25,TransfersEntries!$L:$L,"&lt;="&amp;'Daily Pork Products Stocks'!A1136+1.25,TransfersEntries!$D:$D,"3600")</f>
        <v>0</v>
      </c>
      <c r="P1136" s="44">
        <f t="shared" si="311"/>
        <v>0</v>
      </c>
      <c r="Q1136" s="44">
        <f t="shared" si="312"/>
        <v>0</v>
      </c>
      <c r="R1136" s="148"/>
      <c r="S1136" s="148"/>
      <c r="T1136" s="44">
        <f t="shared" si="309"/>
        <v>0</v>
      </c>
      <c r="U1136" s="44">
        <f t="shared" si="313"/>
        <v>0</v>
      </c>
      <c r="V1136" s="44">
        <f t="shared" si="314"/>
        <v>0</v>
      </c>
      <c r="W1136" s="51" t="str">
        <f t="shared" si="315"/>
        <v>Inactive</v>
      </c>
      <c r="X1136" s="44"/>
    </row>
    <row r="1137" spans="1:24" ht="15" hidden="1" customHeight="1" x14ac:dyDescent="0.25">
      <c r="A1137" s="42" t="e">
        <v>#VALUE!</v>
      </c>
      <c r="B1137" s="47" t="s">
        <v>139</v>
      </c>
      <c r="C1137" s="47" t="s">
        <v>1342</v>
      </c>
      <c r="D1137" s="142"/>
      <c r="E1137" s="44">
        <f t="shared" si="310"/>
        <v>0</v>
      </c>
      <c r="F1137" s="44">
        <f>SUMIFS(ProductionLines!$H:$H,ProductionLines!$C:$C,'Daily Pork Products Stocks'!$B1137,ProductionLines!$K:$K,'Daily Pork Products Stocks'!$A1137,ProductionLines!$E:$E,"&lt;&gt;Intake")</f>
        <v>0</v>
      </c>
      <c r="G1137" s="57"/>
      <c r="H1137" s="44">
        <f>SUMIFS(ProductionLines!$H:$H,ProductionLines!$C:$C,'Daily Pork Products Stocks'!$B1137,ProductionLines!$K:$K,'Daily Pork Products Stocks'!$A1137,ProductionLines!$E:$E,"Intake")</f>
        <v>0</v>
      </c>
      <c r="I1137" s="148"/>
      <c r="J1137" s="148"/>
      <c r="K1137" s="148"/>
      <c r="L1137" s="152"/>
      <c r="M1137" s="44">
        <f>SUMIFS(TransfersEntries!$F:$F,TransfersEntries!$B:$B,$B1137,TransfersEntries!$L:$L,"&gt;="&amp;'Daily Pork Products Stocks'!A1137+0.25,TransfersEntries!$L:$L,"&lt;="&amp;'Daily Pork Products Stocks'!A1137+1.25,TransfersEntries!$D:$D,"2055")</f>
        <v>0</v>
      </c>
      <c r="N1137" s="44">
        <f>SUMIFS(TransfersEntries!$F:$F,TransfersEntries!$B:$B,INDEX(ItemTable!$A:$A,MATCH('Daily Pork Products Stocks'!B1137,ItemTable!$B:$B,0)),TransfersEntries!$L:$L,"&gt;="&amp;'Daily Pork Products Stocks'!A1137+0.25,TransfersEntries!$L:$L,"&lt;="&amp;'Daily Pork Products Stocks'!A1137+1.25,TransfersEntries!$D:$D,"3535")</f>
        <v>0</v>
      </c>
      <c r="O1137" s="44">
        <f>SUMIFS(TransfersEntries!$F:$F,TransfersEntries!$B:$B,INDEX(ItemTable!$A:$A,MATCH('Daily Pork Products Stocks'!B1137,ItemTable!$B:$B,0)),TransfersEntries!$L:$L,"&gt;="&amp;'Daily Pork Products Stocks'!A1137+0.25,TransfersEntries!$L:$L,"&lt;="&amp;'Daily Pork Products Stocks'!A1137+1.25,TransfersEntries!$D:$D,"3600")</f>
        <v>0</v>
      </c>
      <c r="P1137" s="44">
        <f t="shared" si="311"/>
        <v>0</v>
      </c>
      <c r="Q1137" s="44">
        <f t="shared" si="312"/>
        <v>0</v>
      </c>
      <c r="R1137" s="148"/>
      <c r="S1137" s="148"/>
      <c r="T1137" s="44">
        <f t="shared" si="309"/>
        <v>0</v>
      </c>
      <c r="U1137" s="44">
        <f t="shared" si="313"/>
        <v>0</v>
      </c>
      <c r="V1137" s="44">
        <f t="shared" si="314"/>
        <v>0</v>
      </c>
      <c r="W1137" s="51" t="str">
        <f t="shared" si="315"/>
        <v>Inactive</v>
      </c>
      <c r="X1137" s="44"/>
    </row>
    <row r="1138" spans="1:24" ht="15" hidden="1" customHeight="1" x14ac:dyDescent="0.25">
      <c r="A1138" s="42" t="e">
        <v>#VALUE!</v>
      </c>
      <c r="B1138" s="45" t="s">
        <v>180</v>
      </c>
      <c r="C1138" s="45" t="s">
        <v>1347</v>
      </c>
      <c r="D1138" s="142"/>
      <c r="E1138" s="44">
        <f>D1138</f>
        <v>0</v>
      </c>
      <c r="F1138" s="44">
        <f>SUMIFS(ProductionLines!$H:$H,ProductionLines!$C:$C,'Daily Pork Products Stocks'!$B1138,ProductionLines!$K:$K,'Daily Pork Products Stocks'!$A1138,ProductionLines!$E:$E,"&lt;&gt;Intake")</f>
        <v>0</v>
      </c>
      <c r="G1138" s="57"/>
      <c r="H1138" s="44">
        <f>SUMIFS(ProductionLines!$H:$H,ProductionLines!$C:$C,'Daily Pork Products Stocks'!$B1138,ProductionLines!$K:$K,'Daily Pork Products Stocks'!$A1138,ProductionLines!$E:$E,"Intake")</f>
        <v>0</v>
      </c>
      <c r="I1138" s="148"/>
      <c r="J1138" s="148"/>
      <c r="K1138" s="148"/>
      <c r="L1138" s="152"/>
      <c r="M1138" s="44">
        <f>SUMIFS(TransfersEntries!$F:$F,TransfersEntries!$B:$B,$B1138,TransfersEntries!$L:$L,"&gt;="&amp;'Daily Pork Products Stocks'!A1138+0.25,TransfersEntries!$L:$L,"&lt;="&amp;'Daily Pork Products Stocks'!A1138+1.25,TransfersEntries!$D:$D,"2055")</f>
        <v>0</v>
      </c>
      <c r="N1138" s="44">
        <f>SUMIFS(TransfersEntries!$F:$F,TransfersEntries!$B:$B,INDEX(ItemTable!$A:$A,MATCH('Daily Pork Products Stocks'!B1138,ItemTable!$B:$B,0)),TransfersEntries!$L:$L,"&gt;="&amp;'Daily Pork Products Stocks'!A1138+0.25,TransfersEntries!$L:$L,"&lt;="&amp;'Daily Pork Products Stocks'!A1138+1.25,TransfersEntries!$D:$D,"3535")</f>
        <v>0</v>
      </c>
      <c r="O1138" s="44">
        <f>SUMIFS(TransfersEntries!$F:$F,TransfersEntries!$B:$B,INDEX(ItemTable!$A:$A,MATCH('Daily Pork Products Stocks'!B1138,ItemTable!$B:$B,0)),TransfersEntries!$L:$L,"&gt;="&amp;'Daily Pork Products Stocks'!A1138+0.25,TransfersEntries!$L:$L,"&lt;="&amp;'Daily Pork Products Stocks'!A1138+1.25,TransfersEntries!$D:$D,"3600")</f>
        <v>0</v>
      </c>
      <c r="P1138" s="44">
        <f>D1138+F1138+G1138-SUM(H1138:O1138)</f>
        <v>0</v>
      </c>
      <c r="Q1138" s="44">
        <f>E1138+F1138+G1138-SUM(H1138:O1138)</f>
        <v>0</v>
      </c>
      <c r="R1138" s="148"/>
      <c r="S1138" s="148"/>
      <c r="T1138" s="44">
        <f>R1138+S1138</f>
        <v>0</v>
      </c>
      <c r="U1138" s="44">
        <f>T1138-P1138</f>
        <v>0</v>
      </c>
      <c r="V1138" s="44">
        <f>T1138-Q1138</f>
        <v>0</v>
      </c>
      <c r="W1138" s="51" t="str">
        <f t="shared" si="315"/>
        <v>Inactive</v>
      </c>
      <c r="X1138" s="44"/>
    </row>
    <row r="1139" spans="1:24" ht="15" hidden="1" customHeight="1" x14ac:dyDescent="0.25">
      <c r="A1139" s="42" t="e">
        <v>#VALUE!</v>
      </c>
      <c r="B1139" s="47" t="s">
        <v>1343</v>
      </c>
      <c r="C1139" s="47" t="s">
        <v>1344</v>
      </c>
      <c r="D1139" s="142"/>
      <c r="E1139" s="44">
        <f t="shared" ref="E1139:E1166" si="316">D1139</f>
        <v>0</v>
      </c>
      <c r="F1139" s="44">
        <f>SUMIFS(ProductionLines!$H:$H,ProductionLines!$C:$C,'Daily Pork Products Stocks'!$B1139,ProductionLines!$K:$K,'Daily Pork Products Stocks'!$A1139,ProductionLines!$E:$E,"&lt;&gt;Intake")</f>
        <v>0</v>
      </c>
      <c r="G1139" s="57"/>
      <c r="H1139" s="44">
        <f>SUMIFS(ProductionLines!$H:$H,ProductionLines!$C:$C,'Daily Pork Products Stocks'!$B1139,ProductionLines!$K:$K,'Daily Pork Products Stocks'!$A1139,ProductionLines!$E:$E,"Intake")</f>
        <v>0</v>
      </c>
      <c r="I1139" s="148"/>
      <c r="J1139" s="148"/>
      <c r="K1139" s="148"/>
      <c r="L1139" s="152"/>
      <c r="M1139" s="44">
        <f>SUMIFS(TransfersEntries!$F:$F,TransfersEntries!$B:$B,$B1139,TransfersEntries!$L:$L,"&gt;="&amp;'Daily Pork Products Stocks'!A1139+0.25,TransfersEntries!$L:$L,"&lt;="&amp;'Daily Pork Products Stocks'!A1139+1.25,TransfersEntries!$D:$D,"2055")</f>
        <v>0</v>
      </c>
      <c r="N1139" s="44">
        <f>SUMIFS(TransfersEntries!$F:$F,TransfersEntries!$B:$B,INDEX(ItemTable!$A:$A,MATCH('Daily Pork Products Stocks'!B1139,ItemTable!$B:$B,0)),TransfersEntries!$L:$L,"&gt;="&amp;'Daily Pork Products Stocks'!A1139+0.25,TransfersEntries!$L:$L,"&lt;="&amp;'Daily Pork Products Stocks'!A1139+1.25,TransfersEntries!$D:$D,"3535")</f>
        <v>0</v>
      </c>
      <c r="O1139" s="44">
        <f>SUMIFS(TransfersEntries!$F:$F,TransfersEntries!$B:$B,INDEX(ItemTable!$A:$A,MATCH('Daily Pork Products Stocks'!B1139,ItemTable!$B:$B,0)),TransfersEntries!$L:$L,"&gt;="&amp;'Daily Pork Products Stocks'!A1139+0.25,TransfersEntries!$L:$L,"&lt;="&amp;'Daily Pork Products Stocks'!A1139+1.25,TransfersEntries!$D:$D,"3600")</f>
        <v>0</v>
      </c>
      <c r="P1139" s="44">
        <f t="shared" ref="P1139:P1166" si="317">D1139+F1139+G1139-SUM(H1139:O1139)</f>
        <v>0</v>
      </c>
      <c r="Q1139" s="44">
        <f t="shared" ref="Q1139:Q1166" si="318">E1139+F1139+G1139-SUM(H1139:O1139)</f>
        <v>0</v>
      </c>
      <c r="R1139" s="148"/>
      <c r="S1139" s="148"/>
      <c r="T1139" s="44">
        <f t="shared" ref="T1139:T1160" si="319">R1139+S1139</f>
        <v>0</v>
      </c>
      <c r="U1139" s="44">
        <f t="shared" ref="U1139:U1166" si="320">T1139-P1139</f>
        <v>0</v>
      </c>
      <c r="V1139" s="44">
        <f t="shared" ref="V1139:V1166" si="321">T1139-Q1139</f>
        <v>0</v>
      </c>
      <c r="W1139" s="51" t="str">
        <f t="shared" si="315"/>
        <v>Inactive</v>
      </c>
      <c r="X1139" s="44"/>
    </row>
    <row r="1140" spans="1:24" ht="15" hidden="1" customHeight="1" x14ac:dyDescent="0.25">
      <c r="A1140" s="42" t="e">
        <v>#VALUE!</v>
      </c>
      <c r="B1140" s="47" t="s">
        <v>1345</v>
      </c>
      <c r="C1140" s="47" t="s">
        <v>1346</v>
      </c>
      <c r="D1140" s="142"/>
      <c r="E1140" s="44">
        <f t="shared" si="316"/>
        <v>0</v>
      </c>
      <c r="F1140" s="44">
        <f>SUMIFS(ProductionLines!$H:$H,ProductionLines!$C:$C,'Daily Pork Products Stocks'!$B1140,ProductionLines!$K:$K,'Daily Pork Products Stocks'!$A1140,ProductionLines!$E:$E,"&lt;&gt;Intake")</f>
        <v>0</v>
      </c>
      <c r="G1140" s="57"/>
      <c r="H1140" s="44">
        <f>SUMIFS(ProductionLines!$H:$H,ProductionLines!$C:$C,'Daily Pork Products Stocks'!$B1140,ProductionLines!$K:$K,'Daily Pork Products Stocks'!$A1140,ProductionLines!$E:$E,"Intake")</f>
        <v>0</v>
      </c>
      <c r="I1140" s="148"/>
      <c r="J1140" s="148"/>
      <c r="K1140" s="148"/>
      <c r="L1140" s="152"/>
      <c r="M1140" s="44">
        <f>SUMIFS(TransfersEntries!$F:$F,TransfersEntries!$B:$B,$B1140,TransfersEntries!$L:$L,"&gt;="&amp;'Daily Pork Products Stocks'!A1140+0.25,TransfersEntries!$L:$L,"&lt;="&amp;'Daily Pork Products Stocks'!A1140+1.25,TransfersEntries!$D:$D,"2055")</f>
        <v>0</v>
      </c>
      <c r="N1140" s="44">
        <f>SUMIFS(TransfersEntries!$F:$F,TransfersEntries!$B:$B,INDEX(ItemTable!$A:$A,MATCH('Daily Pork Products Stocks'!B1140,ItemTable!$B:$B,0)),TransfersEntries!$L:$L,"&gt;="&amp;'Daily Pork Products Stocks'!A1140+0.25,TransfersEntries!$L:$L,"&lt;="&amp;'Daily Pork Products Stocks'!A1140+1.25,TransfersEntries!$D:$D,"3535")</f>
        <v>0</v>
      </c>
      <c r="O1140" s="44">
        <f>SUMIFS(TransfersEntries!$F:$F,TransfersEntries!$B:$B,INDEX(ItemTable!$A:$A,MATCH('Daily Pork Products Stocks'!B1140,ItemTable!$B:$B,0)),TransfersEntries!$L:$L,"&gt;="&amp;'Daily Pork Products Stocks'!A1140+0.25,TransfersEntries!$L:$L,"&lt;="&amp;'Daily Pork Products Stocks'!A1140+1.25,TransfersEntries!$D:$D,"3600")</f>
        <v>0</v>
      </c>
      <c r="P1140" s="44">
        <f t="shared" si="317"/>
        <v>0</v>
      </c>
      <c r="Q1140" s="44">
        <f t="shared" si="318"/>
        <v>0</v>
      </c>
      <c r="R1140" s="148"/>
      <c r="S1140" s="148"/>
      <c r="T1140" s="44">
        <f t="shared" si="319"/>
        <v>0</v>
      </c>
      <c r="U1140" s="44">
        <f t="shared" si="320"/>
        <v>0</v>
      </c>
      <c r="V1140" s="44">
        <f t="shared" si="321"/>
        <v>0</v>
      </c>
      <c r="W1140" s="51" t="str">
        <f t="shared" si="315"/>
        <v>Inactive</v>
      </c>
      <c r="X1140" s="44"/>
    </row>
    <row r="1141" spans="1:24" ht="15" hidden="1" customHeight="1" x14ac:dyDescent="0.25">
      <c r="A1141" s="42" t="e">
        <v>#VALUE!</v>
      </c>
      <c r="B1141" s="47" t="s">
        <v>1348</v>
      </c>
      <c r="C1141" s="47" t="s">
        <v>1349</v>
      </c>
      <c r="D1141" s="142"/>
      <c r="E1141" s="44">
        <f t="shared" si="316"/>
        <v>0</v>
      </c>
      <c r="F1141" s="44">
        <f>SUMIFS(ProductionLines!$H:$H,ProductionLines!$C:$C,'Daily Pork Products Stocks'!$B1141,ProductionLines!$K:$K,'Daily Pork Products Stocks'!$A1141,ProductionLines!$E:$E,"&lt;&gt;Intake")</f>
        <v>0</v>
      </c>
      <c r="G1141" s="57"/>
      <c r="H1141" s="44">
        <f>SUMIFS(ProductionLines!$H:$H,ProductionLines!$C:$C,'Daily Pork Products Stocks'!$B1141,ProductionLines!$K:$K,'Daily Pork Products Stocks'!$A1141,ProductionLines!$E:$E,"Intake")</f>
        <v>0</v>
      </c>
      <c r="I1141" s="148"/>
      <c r="J1141" s="148"/>
      <c r="K1141" s="148"/>
      <c r="L1141" s="152"/>
      <c r="M1141" s="44">
        <f>SUMIFS(TransfersEntries!$F:$F,TransfersEntries!$B:$B,$B1141,TransfersEntries!$L:$L,"&gt;="&amp;'Daily Pork Products Stocks'!A1141+0.25,TransfersEntries!$L:$L,"&lt;="&amp;'Daily Pork Products Stocks'!A1141+1.25,TransfersEntries!$D:$D,"2055")</f>
        <v>0</v>
      </c>
      <c r="N1141" s="44">
        <f>SUMIFS(TransfersEntries!$F:$F,TransfersEntries!$B:$B,INDEX(ItemTable!$A:$A,MATCH('Daily Pork Products Stocks'!B1141,ItemTable!$B:$B,0)),TransfersEntries!$L:$L,"&gt;="&amp;'Daily Pork Products Stocks'!A1141+0.25,TransfersEntries!$L:$L,"&lt;="&amp;'Daily Pork Products Stocks'!A1141+1.25,TransfersEntries!$D:$D,"3535")</f>
        <v>0</v>
      </c>
      <c r="O1141" s="44">
        <f>SUMIFS(TransfersEntries!$F:$F,TransfersEntries!$B:$B,INDEX(ItemTable!$A:$A,MATCH('Daily Pork Products Stocks'!B1141,ItemTable!$B:$B,0)),TransfersEntries!$L:$L,"&gt;="&amp;'Daily Pork Products Stocks'!A1141+0.25,TransfersEntries!$L:$L,"&lt;="&amp;'Daily Pork Products Stocks'!A1141+1.25,TransfersEntries!$D:$D,"3600")</f>
        <v>0</v>
      </c>
      <c r="P1141" s="44">
        <f t="shared" si="317"/>
        <v>0</v>
      </c>
      <c r="Q1141" s="44">
        <f t="shared" si="318"/>
        <v>0</v>
      </c>
      <c r="R1141" s="148"/>
      <c r="S1141" s="148"/>
      <c r="T1141" s="44">
        <f t="shared" si="319"/>
        <v>0</v>
      </c>
      <c r="U1141" s="44">
        <f t="shared" si="320"/>
        <v>0</v>
      </c>
      <c r="V1141" s="44">
        <f t="shared" si="321"/>
        <v>0</v>
      </c>
      <c r="W1141" s="51" t="str">
        <f t="shared" si="315"/>
        <v>Inactive</v>
      </c>
      <c r="X1141" s="44"/>
    </row>
    <row r="1142" spans="1:24" ht="15" hidden="1" customHeight="1" x14ac:dyDescent="0.25">
      <c r="A1142" s="42" t="e">
        <v>#VALUE!</v>
      </c>
      <c r="B1142" s="47" t="s">
        <v>1350</v>
      </c>
      <c r="C1142" s="47" t="s">
        <v>1351</v>
      </c>
      <c r="D1142" s="142"/>
      <c r="E1142" s="44">
        <f t="shared" si="316"/>
        <v>0</v>
      </c>
      <c r="F1142" s="44">
        <f>SUMIFS(ProductionLines!$H:$H,ProductionLines!$C:$C,'Daily Pork Products Stocks'!$B1142,ProductionLines!$K:$K,'Daily Pork Products Stocks'!$A1142,ProductionLines!$E:$E,"&lt;&gt;Intake")</f>
        <v>0</v>
      </c>
      <c r="G1142" s="57"/>
      <c r="H1142" s="44">
        <f>SUMIFS(ProductionLines!$H:$H,ProductionLines!$C:$C,'Daily Pork Products Stocks'!$B1142,ProductionLines!$K:$K,'Daily Pork Products Stocks'!$A1142,ProductionLines!$E:$E,"Intake")</f>
        <v>0</v>
      </c>
      <c r="I1142" s="148"/>
      <c r="J1142" s="148"/>
      <c r="K1142" s="148"/>
      <c r="L1142" s="152"/>
      <c r="M1142" s="44">
        <f>SUMIFS(TransfersEntries!$F:$F,TransfersEntries!$B:$B,$B1142,TransfersEntries!$L:$L,"&gt;="&amp;'Daily Pork Products Stocks'!A1142+0.25,TransfersEntries!$L:$L,"&lt;="&amp;'Daily Pork Products Stocks'!A1142+1.25,TransfersEntries!$D:$D,"2055")</f>
        <v>0</v>
      </c>
      <c r="N1142" s="44">
        <f>SUMIFS(TransfersEntries!$F:$F,TransfersEntries!$B:$B,INDEX(ItemTable!$A:$A,MATCH('Daily Pork Products Stocks'!B1142,ItemTable!$B:$B,0)),TransfersEntries!$L:$L,"&gt;="&amp;'Daily Pork Products Stocks'!A1142+0.25,TransfersEntries!$L:$L,"&lt;="&amp;'Daily Pork Products Stocks'!A1142+1.25,TransfersEntries!$D:$D,"3535")</f>
        <v>0</v>
      </c>
      <c r="O1142" s="44">
        <f>SUMIFS(TransfersEntries!$F:$F,TransfersEntries!$B:$B,INDEX(ItemTable!$A:$A,MATCH('Daily Pork Products Stocks'!B1142,ItemTable!$B:$B,0)),TransfersEntries!$L:$L,"&gt;="&amp;'Daily Pork Products Stocks'!A1142+0.25,TransfersEntries!$L:$L,"&lt;="&amp;'Daily Pork Products Stocks'!A1142+1.25,TransfersEntries!$D:$D,"3600")</f>
        <v>0</v>
      </c>
      <c r="P1142" s="44">
        <f t="shared" si="317"/>
        <v>0</v>
      </c>
      <c r="Q1142" s="44">
        <f t="shared" si="318"/>
        <v>0</v>
      </c>
      <c r="R1142" s="148"/>
      <c r="S1142" s="148"/>
      <c r="T1142" s="44">
        <f t="shared" si="319"/>
        <v>0</v>
      </c>
      <c r="U1142" s="44">
        <f t="shared" si="320"/>
        <v>0</v>
      </c>
      <c r="V1142" s="44">
        <f t="shared" si="321"/>
        <v>0</v>
      </c>
      <c r="W1142" s="51" t="str">
        <f t="shared" si="315"/>
        <v>Inactive</v>
      </c>
      <c r="X1142" s="44"/>
    </row>
    <row r="1143" spans="1:24" ht="15" hidden="1" customHeight="1" x14ac:dyDescent="0.25">
      <c r="A1143" s="42" t="e">
        <v>#VALUE!</v>
      </c>
      <c r="B1143" s="47" t="s">
        <v>1352</v>
      </c>
      <c r="C1143" s="47" t="s">
        <v>1353</v>
      </c>
      <c r="D1143" s="142"/>
      <c r="E1143" s="44">
        <f t="shared" si="316"/>
        <v>0</v>
      </c>
      <c r="F1143" s="44">
        <f>SUMIFS(ProductionLines!$H:$H,ProductionLines!$C:$C,'Daily Pork Products Stocks'!$B1143,ProductionLines!$K:$K,'Daily Pork Products Stocks'!$A1143,ProductionLines!$E:$E,"&lt;&gt;Intake")</f>
        <v>0</v>
      </c>
      <c r="G1143" s="57"/>
      <c r="H1143" s="44">
        <f>SUMIFS(ProductionLines!$H:$H,ProductionLines!$C:$C,'Daily Pork Products Stocks'!$B1143,ProductionLines!$K:$K,'Daily Pork Products Stocks'!$A1143,ProductionLines!$E:$E,"Intake")</f>
        <v>0</v>
      </c>
      <c r="I1143" s="148"/>
      <c r="J1143" s="148"/>
      <c r="K1143" s="148"/>
      <c r="L1143" s="152"/>
      <c r="M1143" s="44">
        <f>SUMIFS(TransfersEntries!$F:$F,TransfersEntries!$B:$B,$B1143,TransfersEntries!$L:$L,"&gt;="&amp;'Daily Pork Products Stocks'!A1143+0.25,TransfersEntries!$L:$L,"&lt;="&amp;'Daily Pork Products Stocks'!A1143+1.25,TransfersEntries!$D:$D,"2055")</f>
        <v>0</v>
      </c>
      <c r="N1143" s="44">
        <f>SUMIFS(TransfersEntries!$F:$F,TransfersEntries!$B:$B,INDEX(ItemTable!$A:$A,MATCH('Daily Pork Products Stocks'!B1143,ItemTable!$B:$B,0)),TransfersEntries!$L:$L,"&gt;="&amp;'Daily Pork Products Stocks'!A1143+0.25,TransfersEntries!$L:$L,"&lt;="&amp;'Daily Pork Products Stocks'!A1143+1.25,TransfersEntries!$D:$D,"3535")</f>
        <v>0</v>
      </c>
      <c r="O1143" s="44">
        <f>SUMIFS(TransfersEntries!$F:$F,TransfersEntries!$B:$B,INDEX(ItemTable!$A:$A,MATCH('Daily Pork Products Stocks'!B1143,ItemTable!$B:$B,0)),TransfersEntries!$L:$L,"&gt;="&amp;'Daily Pork Products Stocks'!A1143+0.25,TransfersEntries!$L:$L,"&lt;="&amp;'Daily Pork Products Stocks'!A1143+1.25,TransfersEntries!$D:$D,"3600")</f>
        <v>0</v>
      </c>
      <c r="P1143" s="44">
        <f t="shared" si="317"/>
        <v>0</v>
      </c>
      <c r="Q1143" s="44">
        <f t="shared" si="318"/>
        <v>0</v>
      </c>
      <c r="R1143" s="148"/>
      <c r="S1143" s="148"/>
      <c r="T1143" s="44">
        <f t="shared" si="319"/>
        <v>0</v>
      </c>
      <c r="U1143" s="44">
        <f t="shared" si="320"/>
        <v>0</v>
      </c>
      <c r="V1143" s="44">
        <f t="shared" si="321"/>
        <v>0</v>
      </c>
      <c r="W1143" s="51" t="str">
        <f t="shared" si="315"/>
        <v>Inactive</v>
      </c>
      <c r="X1143" s="44"/>
    </row>
    <row r="1144" spans="1:24" ht="15" hidden="1" customHeight="1" x14ac:dyDescent="0.25">
      <c r="A1144" s="42" t="e">
        <v>#VALUE!</v>
      </c>
      <c r="B1144" s="45" t="s">
        <v>118</v>
      </c>
      <c r="C1144" s="45" t="s">
        <v>119</v>
      </c>
      <c r="D1144" s="142"/>
      <c r="E1144" s="44">
        <f t="shared" si="316"/>
        <v>0</v>
      </c>
      <c r="F1144" s="44">
        <f>SUMIFS(ProductionLines!$H:$H,ProductionLines!$C:$C,'Daily Pork Products Stocks'!$B1144,ProductionLines!$K:$K,'Daily Pork Products Stocks'!$A1144,ProductionLines!$E:$E,"&lt;&gt;Intake")</f>
        <v>0</v>
      </c>
      <c r="G1144" s="57"/>
      <c r="H1144" s="44">
        <f>SUMIFS(ProductionLines!$H:$H,ProductionLines!$C:$C,'Daily Pork Products Stocks'!$B1144,ProductionLines!$K:$K,'Daily Pork Products Stocks'!$A1144,ProductionLines!$E:$E,"Intake")</f>
        <v>0</v>
      </c>
      <c r="I1144" s="148"/>
      <c r="J1144" s="148"/>
      <c r="K1144" s="148"/>
      <c r="L1144" s="152"/>
      <c r="M1144" s="44">
        <f>SUMIFS(TransfersEntries!$F:$F,TransfersEntries!$B:$B,$B1144,TransfersEntries!$L:$L,"&gt;="&amp;'Daily Pork Products Stocks'!A1144+0.25,TransfersEntries!$L:$L,"&lt;="&amp;'Daily Pork Products Stocks'!A1144+1.25,TransfersEntries!$D:$D,"2055")</f>
        <v>0</v>
      </c>
      <c r="N1144" s="44">
        <f>SUMIFS(TransfersEntries!$F:$F,TransfersEntries!$B:$B,INDEX(ItemTable!$A:$A,MATCH('Daily Pork Products Stocks'!B1144,ItemTable!$B:$B,0)),TransfersEntries!$L:$L,"&gt;="&amp;'Daily Pork Products Stocks'!A1144+0.25,TransfersEntries!$L:$L,"&lt;="&amp;'Daily Pork Products Stocks'!A1144+1.25,TransfersEntries!$D:$D,"3535")</f>
        <v>0</v>
      </c>
      <c r="O1144" s="44">
        <f>SUMIFS(TransfersEntries!$F:$F,TransfersEntries!$B:$B,INDEX(ItemTable!$A:$A,MATCH('Daily Pork Products Stocks'!B1144,ItemTable!$B:$B,0)),TransfersEntries!$L:$L,"&gt;="&amp;'Daily Pork Products Stocks'!A1144+0.25,TransfersEntries!$L:$L,"&lt;="&amp;'Daily Pork Products Stocks'!A1144+1.25,TransfersEntries!$D:$D,"3600")</f>
        <v>0</v>
      </c>
      <c r="P1144" s="44">
        <f t="shared" si="317"/>
        <v>0</v>
      </c>
      <c r="Q1144" s="44">
        <f t="shared" si="318"/>
        <v>0</v>
      </c>
      <c r="R1144" s="148"/>
      <c r="S1144" s="148"/>
      <c r="T1144" s="44">
        <f t="shared" si="319"/>
        <v>0</v>
      </c>
      <c r="U1144" s="44">
        <f t="shared" si="320"/>
        <v>0</v>
      </c>
      <c r="V1144" s="44">
        <f t="shared" si="321"/>
        <v>0</v>
      </c>
      <c r="W1144" s="51" t="str">
        <f t="shared" si="315"/>
        <v>Inactive</v>
      </c>
      <c r="X1144" s="44"/>
    </row>
    <row r="1145" spans="1:24" ht="15" hidden="1" customHeight="1" x14ac:dyDescent="0.25">
      <c r="A1145" s="42" t="e">
        <v>#VALUE!</v>
      </c>
      <c r="B1145" s="47" t="s">
        <v>125</v>
      </c>
      <c r="C1145" s="47" t="s">
        <v>126</v>
      </c>
      <c r="D1145" s="142"/>
      <c r="E1145" s="44">
        <f t="shared" si="316"/>
        <v>0</v>
      </c>
      <c r="F1145" s="44">
        <f>SUMIFS(ProductionLines!$H:$H,ProductionLines!$C:$C,'Daily Pork Products Stocks'!$B1145,ProductionLines!$K:$K,'Daily Pork Products Stocks'!$A1145,ProductionLines!$E:$E,"&lt;&gt;Intake")</f>
        <v>0</v>
      </c>
      <c r="G1145" s="57"/>
      <c r="H1145" s="44">
        <f>SUMIFS(ProductionLines!$H:$H,ProductionLines!$C:$C,'Daily Pork Products Stocks'!$B1145,ProductionLines!$K:$K,'Daily Pork Products Stocks'!$A1145,ProductionLines!$E:$E,"Intake")</f>
        <v>0</v>
      </c>
      <c r="I1145" s="148"/>
      <c r="J1145" s="148"/>
      <c r="K1145" s="148"/>
      <c r="L1145" s="152"/>
      <c r="M1145" s="44">
        <f>SUMIFS(TransfersEntries!$F:$F,TransfersEntries!$B:$B,$B1145,TransfersEntries!$L:$L,"&gt;="&amp;'Daily Pork Products Stocks'!A1145+0.25,TransfersEntries!$L:$L,"&lt;="&amp;'Daily Pork Products Stocks'!A1145+1.25,TransfersEntries!$D:$D,"2055")</f>
        <v>0</v>
      </c>
      <c r="N1145" s="44">
        <f>SUMIFS(TransfersEntries!$F:$F,TransfersEntries!$B:$B,INDEX(ItemTable!$A:$A,MATCH('Daily Pork Products Stocks'!B1145,ItemTable!$B:$B,0)),TransfersEntries!$L:$L,"&gt;="&amp;'Daily Pork Products Stocks'!A1145+0.25,TransfersEntries!$L:$L,"&lt;="&amp;'Daily Pork Products Stocks'!A1145+1.25,TransfersEntries!$D:$D,"3535")</f>
        <v>0</v>
      </c>
      <c r="O1145" s="44">
        <f>SUMIFS(TransfersEntries!$F:$F,TransfersEntries!$B:$B,INDEX(ItemTable!$A:$A,MATCH('Daily Pork Products Stocks'!B1145,ItemTable!$B:$B,0)),TransfersEntries!$L:$L,"&gt;="&amp;'Daily Pork Products Stocks'!A1145+0.25,TransfersEntries!$L:$L,"&lt;="&amp;'Daily Pork Products Stocks'!A1145+1.25,TransfersEntries!$D:$D,"3600")</f>
        <v>0</v>
      </c>
      <c r="P1145" s="44">
        <f t="shared" si="317"/>
        <v>0</v>
      </c>
      <c r="Q1145" s="44">
        <f t="shared" si="318"/>
        <v>0</v>
      </c>
      <c r="R1145" s="148"/>
      <c r="S1145" s="148"/>
      <c r="T1145" s="44">
        <f t="shared" si="319"/>
        <v>0</v>
      </c>
      <c r="U1145" s="44">
        <f t="shared" si="320"/>
        <v>0</v>
      </c>
      <c r="V1145" s="44">
        <f t="shared" si="321"/>
        <v>0</v>
      </c>
      <c r="W1145" s="51" t="str">
        <f t="shared" si="315"/>
        <v>Inactive</v>
      </c>
      <c r="X1145" s="44"/>
    </row>
    <row r="1146" spans="1:24" ht="15" hidden="1" customHeight="1" x14ac:dyDescent="0.25">
      <c r="A1146" s="42" t="e">
        <v>#VALUE!</v>
      </c>
      <c r="B1146" s="45" t="s">
        <v>130</v>
      </c>
      <c r="C1146" s="45" t="s">
        <v>1354</v>
      </c>
      <c r="D1146" s="142"/>
      <c r="E1146" s="44">
        <f t="shared" si="316"/>
        <v>0</v>
      </c>
      <c r="F1146" s="44">
        <f>SUMIFS(ProductionLines!$H:$H,ProductionLines!$C:$C,'Daily Pork Products Stocks'!$B1146,ProductionLines!$K:$K,'Daily Pork Products Stocks'!$A1146,ProductionLines!$E:$E,"&lt;&gt;Intake")</f>
        <v>0</v>
      </c>
      <c r="G1146" s="57"/>
      <c r="H1146" s="44">
        <f>SUMIFS(ProductionLines!$H:$H,ProductionLines!$C:$C,'Daily Pork Products Stocks'!$B1146,ProductionLines!$K:$K,'Daily Pork Products Stocks'!$A1146,ProductionLines!$E:$E,"Intake")</f>
        <v>0</v>
      </c>
      <c r="I1146" s="148"/>
      <c r="J1146" s="148"/>
      <c r="K1146" s="148"/>
      <c r="L1146" s="152"/>
      <c r="M1146" s="44">
        <f>SUMIFS(TransfersEntries!$F:$F,TransfersEntries!$B:$B,$B1146,TransfersEntries!$L:$L,"&gt;="&amp;'Daily Pork Products Stocks'!A1146+0.25,TransfersEntries!$L:$L,"&lt;="&amp;'Daily Pork Products Stocks'!A1146+1.25,TransfersEntries!$D:$D,"2055")</f>
        <v>0</v>
      </c>
      <c r="N1146" s="44">
        <f>SUMIFS(TransfersEntries!$F:$F,TransfersEntries!$B:$B,INDEX(ItemTable!$A:$A,MATCH('Daily Pork Products Stocks'!B1146,ItemTable!$B:$B,0)),TransfersEntries!$L:$L,"&gt;="&amp;'Daily Pork Products Stocks'!A1146+0.25,TransfersEntries!$L:$L,"&lt;="&amp;'Daily Pork Products Stocks'!A1146+1.25,TransfersEntries!$D:$D,"3535")</f>
        <v>0</v>
      </c>
      <c r="O1146" s="44">
        <f>SUMIFS(TransfersEntries!$F:$F,TransfersEntries!$B:$B,INDEX(ItemTable!$A:$A,MATCH('Daily Pork Products Stocks'!B1146,ItemTable!$B:$B,0)),TransfersEntries!$L:$L,"&gt;="&amp;'Daily Pork Products Stocks'!A1146+0.25,TransfersEntries!$L:$L,"&lt;="&amp;'Daily Pork Products Stocks'!A1146+1.25,TransfersEntries!$D:$D,"3600")</f>
        <v>0</v>
      </c>
      <c r="P1146" s="44">
        <f t="shared" si="317"/>
        <v>0</v>
      </c>
      <c r="Q1146" s="44">
        <f t="shared" si="318"/>
        <v>0</v>
      </c>
      <c r="R1146" s="148"/>
      <c r="S1146" s="148"/>
      <c r="T1146" s="44">
        <f t="shared" si="319"/>
        <v>0</v>
      </c>
      <c r="U1146" s="44">
        <f t="shared" si="320"/>
        <v>0</v>
      </c>
      <c r="V1146" s="44">
        <f t="shared" si="321"/>
        <v>0</v>
      </c>
      <c r="W1146" s="51" t="str">
        <f t="shared" si="315"/>
        <v>Inactive</v>
      </c>
      <c r="X1146" s="44"/>
    </row>
    <row r="1147" spans="1:24" ht="15" hidden="1" customHeight="1" x14ac:dyDescent="0.25">
      <c r="A1147" s="42" t="e">
        <v>#VALUE!</v>
      </c>
      <c r="B1147" s="47" t="s">
        <v>131</v>
      </c>
      <c r="C1147" s="47" t="s">
        <v>132</v>
      </c>
      <c r="D1147" s="142"/>
      <c r="E1147" s="44">
        <f t="shared" si="316"/>
        <v>0</v>
      </c>
      <c r="F1147" s="44">
        <f>SUMIFS(ProductionLines!$H:$H,ProductionLines!$C:$C,'Daily Pork Products Stocks'!$B1147,ProductionLines!$K:$K,'Daily Pork Products Stocks'!$A1147,ProductionLines!$E:$E,"&lt;&gt;Intake")</f>
        <v>0</v>
      </c>
      <c r="G1147" s="57"/>
      <c r="H1147" s="44">
        <f>SUMIFS(ProductionLines!$H:$H,ProductionLines!$C:$C,'Daily Pork Products Stocks'!$B1147,ProductionLines!$K:$K,'Daily Pork Products Stocks'!$A1147,ProductionLines!$E:$E,"Intake")</f>
        <v>0</v>
      </c>
      <c r="I1147" s="148"/>
      <c r="J1147" s="148"/>
      <c r="K1147" s="148"/>
      <c r="L1147" s="152"/>
      <c r="M1147" s="44">
        <f>SUMIFS(TransfersEntries!$F:$F,TransfersEntries!$B:$B,$B1147,TransfersEntries!$L:$L,"&gt;="&amp;'Daily Pork Products Stocks'!A1147+0.25,TransfersEntries!$L:$L,"&lt;="&amp;'Daily Pork Products Stocks'!A1147+1.25,TransfersEntries!$D:$D,"2055")</f>
        <v>0</v>
      </c>
      <c r="N1147" s="44">
        <f>SUMIFS(TransfersEntries!$F:$F,TransfersEntries!$B:$B,INDEX(ItemTable!$A:$A,MATCH('Daily Pork Products Stocks'!B1147,ItemTable!$B:$B,0)),TransfersEntries!$L:$L,"&gt;="&amp;'Daily Pork Products Stocks'!A1147+0.25,TransfersEntries!$L:$L,"&lt;="&amp;'Daily Pork Products Stocks'!A1147+1.25,TransfersEntries!$D:$D,"3535")</f>
        <v>0</v>
      </c>
      <c r="O1147" s="44">
        <f>SUMIFS(TransfersEntries!$F:$F,TransfersEntries!$B:$B,INDEX(ItemTable!$A:$A,MATCH('Daily Pork Products Stocks'!B1147,ItemTable!$B:$B,0)),TransfersEntries!$L:$L,"&gt;="&amp;'Daily Pork Products Stocks'!A1147+0.25,TransfersEntries!$L:$L,"&lt;="&amp;'Daily Pork Products Stocks'!A1147+1.25,TransfersEntries!$D:$D,"3600")</f>
        <v>0</v>
      </c>
      <c r="P1147" s="44">
        <f t="shared" si="317"/>
        <v>0</v>
      </c>
      <c r="Q1147" s="44">
        <f t="shared" si="318"/>
        <v>0</v>
      </c>
      <c r="R1147" s="148"/>
      <c r="S1147" s="148"/>
      <c r="T1147" s="44">
        <f t="shared" si="319"/>
        <v>0</v>
      </c>
      <c r="U1147" s="44">
        <f t="shared" si="320"/>
        <v>0</v>
      </c>
      <c r="V1147" s="44">
        <f t="shared" si="321"/>
        <v>0</v>
      </c>
      <c r="W1147" s="51" t="str">
        <f t="shared" si="315"/>
        <v>Inactive</v>
      </c>
      <c r="X1147" s="44"/>
    </row>
    <row r="1148" spans="1:24" ht="15" hidden="1" customHeight="1" x14ac:dyDescent="0.25">
      <c r="A1148" s="42" t="e">
        <v>#VALUE!</v>
      </c>
      <c r="B1148" s="47" t="s">
        <v>133</v>
      </c>
      <c r="C1148" s="47" t="s">
        <v>134</v>
      </c>
      <c r="D1148" s="142"/>
      <c r="E1148" s="44">
        <f t="shared" si="316"/>
        <v>0</v>
      </c>
      <c r="F1148" s="44">
        <f>SUMIFS(ProductionLines!$H:$H,ProductionLines!$C:$C,'Daily Pork Products Stocks'!$B1148,ProductionLines!$K:$K,'Daily Pork Products Stocks'!$A1148,ProductionLines!$E:$E,"&lt;&gt;Intake")</f>
        <v>0</v>
      </c>
      <c r="G1148" s="57"/>
      <c r="H1148" s="44">
        <f>SUMIFS(ProductionLines!$H:$H,ProductionLines!$C:$C,'Daily Pork Products Stocks'!$B1148,ProductionLines!$K:$K,'Daily Pork Products Stocks'!$A1148,ProductionLines!$E:$E,"Intake")</f>
        <v>0</v>
      </c>
      <c r="I1148" s="148"/>
      <c r="J1148" s="148"/>
      <c r="K1148" s="148"/>
      <c r="L1148" s="152"/>
      <c r="M1148" s="44">
        <f>SUMIFS(TransfersEntries!$F:$F,TransfersEntries!$B:$B,$B1148,TransfersEntries!$L:$L,"&gt;="&amp;'Daily Pork Products Stocks'!A1148+0.25,TransfersEntries!$L:$L,"&lt;="&amp;'Daily Pork Products Stocks'!A1148+1.25,TransfersEntries!$D:$D,"2055")</f>
        <v>0</v>
      </c>
      <c r="N1148" s="44">
        <f>SUMIFS(TransfersEntries!$F:$F,TransfersEntries!$B:$B,INDEX(ItemTable!$A:$A,MATCH('Daily Pork Products Stocks'!B1148,ItemTable!$B:$B,0)),TransfersEntries!$L:$L,"&gt;="&amp;'Daily Pork Products Stocks'!A1148+0.25,TransfersEntries!$L:$L,"&lt;="&amp;'Daily Pork Products Stocks'!A1148+1.25,TransfersEntries!$D:$D,"3535")</f>
        <v>0</v>
      </c>
      <c r="O1148" s="44">
        <f>SUMIFS(TransfersEntries!$F:$F,TransfersEntries!$B:$B,INDEX(ItemTable!$A:$A,MATCH('Daily Pork Products Stocks'!B1148,ItemTable!$B:$B,0)),TransfersEntries!$L:$L,"&gt;="&amp;'Daily Pork Products Stocks'!A1148+0.25,TransfersEntries!$L:$L,"&lt;="&amp;'Daily Pork Products Stocks'!A1148+1.25,TransfersEntries!$D:$D,"3600")</f>
        <v>0</v>
      </c>
      <c r="P1148" s="44">
        <f t="shared" si="317"/>
        <v>0</v>
      </c>
      <c r="Q1148" s="44">
        <f t="shared" si="318"/>
        <v>0</v>
      </c>
      <c r="R1148" s="148"/>
      <c r="S1148" s="148"/>
      <c r="T1148" s="44">
        <f t="shared" si="319"/>
        <v>0</v>
      </c>
      <c r="U1148" s="44">
        <f t="shared" si="320"/>
        <v>0</v>
      </c>
      <c r="V1148" s="44">
        <f t="shared" si="321"/>
        <v>0</v>
      </c>
      <c r="W1148" s="51" t="str">
        <f t="shared" si="315"/>
        <v>Inactive</v>
      </c>
      <c r="X1148" s="44"/>
    </row>
    <row r="1149" spans="1:24" ht="15" hidden="1" customHeight="1" x14ac:dyDescent="0.25">
      <c r="A1149" s="42" t="e">
        <v>#VALUE!</v>
      </c>
      <c r="B1149" s="47" t="s">
        <v>135</v>
      </c>
      <c r="C1149" s="47" t="s">
        <v>1355</v>
      </c>
      <c r="D1149" s="142"/>
      <c r="E1149" s="44">
        <f t="shared" si="316"/>
        <v>0</v>
      </c>
      <c r="F1149" s="44">
        <f>SUMIFS(ProductionLines!$H:$H,ProductionLines!$C:$C,'Daily Pork Products Stocks'!$B1149,ProductionLines!$K:$K,'Daily Pork Products Stocks'!$A1149,ProductionLines!$E:$E,"&lt;&gt;Intake")</f>
        <v>0</v>
      </c>
      <c r="G1149" s="57"/>
      <c r="H1149" s="44">
        <f>SUMIFS(ProductionLines!$H:$H,ProductionLines!$C:$C,'Daily Pork Products Stocks'!$B1149,ProductionLines!$K:$K,'Daily Pork Products Stocks'!$A1149,ProductionLines!$E:$E,"Intake")</f>
        <v>0</v>
      </c>
      <c r="I1149" s="148"/>
      <c r="J1149" s="148"/>
      <c r="K1149" s="148"/>
      <c r="L1149" s="152"/>
      <c r="M1149" s="44">
        <f>SUMIFS(TransfersEntries!$F:$F,TransfersEntries!$B:$B,$B1149,TransfersEntries!$L:$L,"&gt;="&amp;'Daily Pork Products Stocks'!A1149+0.25,TransfersEntries!$L:$L,"&lt;="&amp;'Daily Pork Products Stocks'!A1149+1.25,TransfersEntries!$D:$D,"2055")</f>
        <v>0</v>
      </c>
      <c r="N1149" s="44">
        <f>SUMIFS(TransfersEntries!$F:$F,TransfersEntries!$B:$B,INDEX(ItemTable!$A:$A,MATCH('Daily Pork Products Stocks'!B1149,ItemTable!$B:$B,0)),TransfersEntries!$L:$L,"&gt;="&amp;'Daily Pork Products Stocks'!A1149+0.25,TransfersEntries!$L:$L,"&lt;="&amp;'Daily Pork Products Stocks'!A1149+1.25,TransfersEntries!$D:$D,"3535")</f>
        <v>0</v>
      </c>
      <c r="O1149" s="44">
        <f>SUMIFS(TransfersEntries!$F:$F,TransfersEntries!$B:$B,INDEX(ItemTable!$A:$A,MATCH('Daily Pork Products Stocks'!B1149,ItemTable!$B:$B,0)),TransfersEntries!$L:$L,"&gt;="&amp;'Daily Pork Products Stocks'!A1149+0.25,TransfersEntries!$L:$L,"&lt;="&amp;'Daily Pork Products Stocks'!A1149+1.25,TransfersEntries!$D:$D,"3600")</f>
        <v>0</v>
      </c>
      <c r="P1149" s="44">
        <f t="shared" si="317"/>
        <v>0</v>
      </c>
      <c r="Q1149" s="44">
        <f t="shared" si="318"/>
        <v>0</v>
      </c>
      <c r="R1149" s="148"/>
      <c r="S1149" s="148"/>
      <c r="T1149" s="44">
        <f t="shared" si="319"/>
        <v>0</v>
      </c>
      <c r="U1149" s="44">
        <f t="shared" si="320"/>
        <v>0</v>
      </c>
      <c r="V1149" s="44">
        <f t="shared" si="321"/>
        <v>0</v>
      </c>
      <c r="W1149" s="51" t="str">
        <f t="shared" si="315"/>
        <v>Inactive</v>
      </c>
      <c r="X1149" s="44"/>
    </row>
    <row r="1150" spans="1:24" ht="15" hidden="1" customHeight="1" x14ac:dyDescent="0.25">
      <c r="A1150" s="42" t="e">
        <v>#VALUE!</v>
      </c>
      <c r="B1150" s="45" t="s">
        <v>137</v>
      </c>
      <c r="C1150" s="45" t="s">
        <v>1356</v>
      </c>
      <c r="D1150" s="142"/>
      <c r="E1150" s="44">
        <f t="shared" si="316"/>
        <v>0</v>
      </c>
      <c r="F1150" s="44">
        <f>SUMIFS(ProductionLines!$H:$H,ProductionLines!$C:$C,'Daily Pork Products Stocks'!$B1150,ProductionLines!$K:$K,'Daily Pork Products Stocks'!$A1150,ProductionLines!$E:$E,"&lt;&gt;Intake")</f>
        <v>0</v>
      </c>
      <c r="G1150" s="57"/>
      <c r="H1150" s="44">
        <f>SUMIFS(ProductionLines!$H:$H,ProductionLines!$C:$C,'Daily Pork Products Stocks'!$B1150,ProductionLines!$K:$K,'Daily Pork Products Stocks'!$A1150,ProductionLines!$E:$E,"Intake")</f>
        <v>0</v>
      </c>
      <c r="I1150" s="148"/>
      <c r="J1150" s="148"/>
      <c r="K1150" s="148"/>
      <c r="L1150" s="152"/>
      <c r="M1150" s="44">
        <f>SUMIFS(TransfersEntries!$F:$F,TransfersEntries!$B:$B,$B1150,TransfersEntries!$L:$L,"&gt;="&amp;'Daily Pork Products Stocks'!A1150+0.25,TransfersEntries!$L:$L,"&lt;="&amp;'Daily Pork Products Stocks'!A1150+1.25,TransfersEntries!$D:$D,"2055")</f>
        <v>0</v>
      </c>
      <c r="N1150" s="44">
        <f>SUMIFS(TransfersEntries!$F:$F,TransfersEntries!$B:$B,INDEX(ItemTable!$A:$A,MATCH('Daily Pork Products Stocks'!B1150,ItemTable!$B:$B,0)),TransfersEntries!$L:$L,"&gt;="&amp;'Daily Pork Products Stocks'!A1150+0.25,TransfersEntries!$L:$L,"&lt;="&amp;'Daily Pork Products Stocks'!A1150+1.25,TransfersEntries!$D:$D,"3535")</f>
        <v>0</v>
      </c>
      <c r="O1150" s="44">
        <f>SUMIFS(TransfersEntries!$F:$F,TransfersEntries!$B:$B,INDEX(ItemTable!$A:$A,MATCH('Daily Pork Products Stocks'!B1150,ItemTable!$B:$B,0)),TransfersEntries!$L:$L,"&gt;="&amp;'Daily Pork Products Stocks'!A1150+0.25,TransfersEntries!$L:$L,"&lt;="&amp;'Daily Pork Products Stocks'!A1150+1.25,TransfersEntries!$D:$D,"3600")</f>
        <v>0</v>
      </c>
      <c r="P1150" s="44">
        <f t="shared" si="317"/>
        <v>0</v>
      </c>
      <c r="Q1150" s="44">
        <f t="shared" si="318"/>
        <v>0</v>
      </c>
      <c r="R1150" s="148"/>
      <c r="S1150" s="148"/>
      <c r="T1150" s="44">
        <f t="shared" si="319"/>
        <v>0</v>
      </c>
      <c r="U1150" s="44">
        <f t="shared" si="320"/>
        <v>0</v>
      </c>
      <c r="V1150" s="44">
        <f t="shared" si="321"/>
        <v>0</v>
      </c>
      <c r="W1150" s="51" t="str">
        <f t="shared" si="315"/>
        <v>Inactive</v>
      </c>
      <c r="X1150" s="44"/>
    </row>
    <row r="1151" spans="1:24" ht="15" hidden="1" customHeight="1" x14ac:dyDescent="0.25">
      <c r="A1151" s="42" t="e">
        <v>#VALUE!</v>
      </c>
      <c r="B1151" s="47" t="s">
        <v>140</v>
      </c>
      <c r="C1151" s="47" t="s">
        <v>1357</v>
      </c>
      <c r="D1151" s="142"/>
      <c r="E1151" s="44">
        <f t="shared" si="316"/>
        <v>0</v>
      </c>
      <c r="F1151" s="44">
        <f>SUMIFS(ProductionLines!$H:$H,ProductionLines!$C:$C,'Daily Pork Products Stocks'!$B1151,ProductionLines!$K:$K,'Daily Pork Products Stocks'!$A1151,ProductionLines!$E:$E,"&lt;&gt;Intake")</f>
        <v>0</v>
      </c>
      <c r="G1151" s="57"/>
      <c r="H1151" s="44">
        <f>SUMIFS(ProductionLines!$H:$H,ProductionLines!$C:$C,'Daily Pork Products Stocks'!$B1151,ProductionLines!$K:$K,'Daily Pork Products Stocks'!$A1151,ProductionLines!$E:$E,"Intake")</f>
        <v>0</v>
      </c>
      <c r="I1151" s="148"/>
      <c r="J1151" s="148"/>
      <c r="K1151" s="148"/>
      <c r="L1151" s="152"/>
      <c r="M1151" s="44">
        <f>SUMIFS(TransfersEntries!$F:$F,TransfersEntries!$B:$B,$B1151,TransfersEntries!$L:$L,"&gt;="&amp;'Daily Pork Products Stocks'!A1151+0.25,TransfersEntries!$L:$L,"&lt;="&amp;'Daily Pork Products Stocks'!A1151+1.25,TransfersEntries!$D:$D,"2055")</f>
        <v>0</v>
      </c>
      <c r="N1151" s="44">
        <f>SUMIFS(TransfersEntries!$F:$F,TransfersEntries!$B:$B,INDEX(ItemTable!$A:$A,MATCH('Daily Pork Products Stocks'!B1151,ItemTable!$B:$B,0)),TransfersEntries!$L:$L,"&gt;="&amp;'Daily Pork Products Stocks'!A1151+0.25,TransfersEntries!$L:$L,"&lt;="&amp;'Daily Pork Products Stocks'!A1151+1.25,TransfersEntries!$D:$D,"3535")</f>
        <v>0</v>
      </c>
      <c r="O1151" s="44">
        <f>SUMIFS(TransfersEntries!$F:$F,TransfersEntries!$B:$B,INDEX(ItemTable!$A:$A,MATCH('Daily Pork Products Stocks'!B1151,ItemTable!$B:$B,0)),TransfersEntries!$L:$L,"&gt;="&amp;'Daily Pork Products Stocks'!A1151+0.25,TransfersEntries!$L:$L,"&lt;="&amp;'Daily Pork Products Stocks'!A1151+1.25,TransfersEntries!$D:$D,"3600")</f>
        <v>0</v>
      </c>
      <c r="P1151" s="44">
        <f t="shared" si="317"/>
        <v>0</v>
      </c>
      <c r="Q1151" s="44">
        <f t="shared" si="318"/>
        <v>0</v>
      </c>
      <c r="R1151" s="148"/>
      <c r="S1151" s="148"/>
      <c r="T1151" s="44">
        <f t="shared" si="319"/>
        <v>0</v>
      </c>
      <c r="U1151" s="44">
        <f t="shared" si="320"/>
        <v>0</v>
      </c>
      <c r="V1151" s="44">
        <f t="shared" si="321"/>
        <v>0</v>
      </c>
      <c r="W1151" s="51" t="str">
        <f t="shared" si="315"/>
        <v>Inactive</v>
      </c>
      <c r="X1151" s="44"/>
    </row>
    <row r="1152" spans="1:24" ht="15" hidden="1" customHeight="1" x14ac:dyDescent="0.25">
      <c r="A1152" s="42" t="e">
        <v>#VALUE!</v>
      </c>
      <c r="B1152" s="47" t="s">
        <v>141</v>
      </c>
      <c r="C1152" s="47" t="s">
        <v>1358</v>
      </c>
      <c r="D1152" s="142"/>
      <c r="E1152" s="44">
        <f t="shared" si="316"/>
        <v>0</v>
      </c>
      <c r="F1152" s="44">
        <f>SUMIFS(ProductionLines!$H:$H,ProductionLines!$C:$C,'Daily Pork Products Stocks'!$B1152,ProductionLines!$K:$K,'Daily Pork Products Stocks'!$A1152,ProductionLines!$E:$E,"&lt;&gt;Intake")</f>
        <v>0</v>
      </c>
      <c r="G1152" s="57"/>
      <c r="H1152" s="44">
        <f>SUMIFS(ProductionLines!$H:$H,ProductionLines!$C:$C,'Daily Pork Products Stocks'!$B1152,ProductionLines!$K:$K,'Daily Pork Products Stocks'!$A1152,ProductionLines!$E:$E,"Intake")</f>
        <v>0</v>
      </c>
      <c r="I1152" s="148"/>
      <c r="J1152" s="148"/>
      <c r="K1152" s="148"/>
      <c r="L1152" s="152"/>
      <c r="M1152" s="44">
        <f>SUMIFS(TransfersEntries!$F:$F,TransfersEntries!$B:$B,$B1152,TransfersEntries!$L:$L,"&gt;="&amp;'Daily Pork Products Stocks'!A1152+0.25,TransfersEntries!$L:$L,"&lt;="&amp;'Daily Pork Products Stocks'!A1152+1.25,TransfersEntries!$D:$D,"2055")</f>
        <v>0</v>
      </c>
      <c r="N1152" s="44">
        <f>SUMIFS(TransfersEntries!$F:$F,TransfersEntries!$B:$B,INDEX(ItemTable!$A:$A,MATCH('Daily Pork Products Stocks'!B1152,ItemTable!$B:$B,0)),TransfersEntries!$L:$L,"&gt;="&amp;'Daily Pork Products Stocks'!A1152+0.25,TransfersEntries!$L:$L,"&lt;="&amp;'Daily Pork Products Stocks'!A1152+1.25,TransfersEntries!$D:$D,"3535")</f>
        <v>0</v>
      </c>
      <c r="O1152" s="44">
        <f>SUMIFS(TransfersEntries!$F:$F,TransfersEntries!$B:$B,INDEX(ItemTable!$A:$A,MATCH('Daily Pork Products Stocks'!B1152,ItemTable!$B:$B,0)),TransfersEntries!$L:$L,"&gt;="&amp;'Daily Pork Products Stocks'!A1152+0.25,TransfersEntries!$L:$L,"&lt;="&amp;'Daily Pork Products Stocks'!A1152+1.25,TransfersEntries!$D:$D,"3600")</f>
        <v>0</v>
      </c>
      <c r="P1152" s="44">
        <f t="shared" si="317"/>
        <v>0</v>
      </c>
      <c r="Q1152" s="44">
        <f t="shared" si="318"/>
        <v>0</v>
      </c>
      <c r="R1152" s="148"/>
      <c r="S1152" s="148"/>
      <c r="T1152" s="44">
        <f t="shared" si="319"/>
        <v>0</v>
      </c>
      <c r="U1152" s="44">
        <f t="shared" si="320"/>
        <v>0</v>
      </c>
      <c r="V1152" s="44">
        <f t="shared" si="321"/>
        <v>0</v>
      </c>
      <c r="W1152" s="51" t="str">
        <f t="shared" si="315"/>
        <v>Inactive</v>
      </c>
      <c r="X1152" s="44"/>
    </row>
    <row r="1153" spans="1:24" ht="15" hidden="1" customHeight="1" x14ac:dyDescent="0.25">
      <c r="A1153" s="42" t="e">
        <v>#VALUE!</v>
      </c>
      <c r="B1153" s="47" t="s">
        <v>143</v>
      </c>
      <c r="C1153" s="47" t="s">
        <v>1359</v>
      </c>
      <c r="D1153" s="142"/>
      <c r="E1153" s="44">
        <f t="shared" si="316"/>
        <v>0</v>
      </c>
      <c r="F1153" s="44">
        <f>SUMIFS(ProductionLines!$H:$H,ProductionLines!$C:$C,'Daily Pork Products Stocks'!$B1153,ProductionLines!$K:$K,'Daily Pork Products Stocks'!$A1153,ProductionLines!$E:$E,"&lt;&gt;Intake")</f>
        <v>0</v>
      </c>
      <c r="G1153" s="57"/>
      <c r="H1153" s="44">
        <f>SUMIFS(ProductionLines!$H:$H,ProductionLines!$C:$C,'Daily Pork Products Stocks'!$B1153,ProductionLines!$K:$K,'Daily Pork Products Stocks'!$A1153,ProductionLines!$E:$E,"Intake")</f>
        <v>0</v>
      </c>
      <c r="I1153" s="148"/>
      <c r="J1153" s="148"/>
      <c r="K1153" s="148"/>
      <c r="L1153" s="152"/>
      <c r="M1153" s="44">
        <f>SUMIFS(TransfersEntries!$F:$F,TransfersEntries!$B:$B,$B1153,TransfersEntries!$L:$L,"&gt;="&amp;'Daily Pork Products Stocks'!A1153+0.25,TransfersEntries!$L:$L,"&lt;="&amp;'Daily Pork Products Stocks'!A1153+1.25,TransfersEntries!$D:$D,"2055")</f>
        <v>0</v>
      </c>
      <c r="N1153" s="44">
        <f>SUMIFS(TransfersEntries!$F:$F,TransfersEntries!$B:$B,INDEX(ItemTable!$A:$A,MATCH('Daily Pork Products Stocks'!B1153,ItemTable!$B:$B,0)),TransfersEntries!$L:$L,"&gt;="&amp;'Daily Pork Products Stocks'!A1153+0.25,TransfersEntries!$L:$L,"&lt;="&amp;'Daily Pork Products Stocks'!A1153+1.25,TransfersEntries!$D:$D,"3535")</f>
        <v>0</v>
      </c>
      <c r="O1153" s="44">
        <f>SUMIFS(TransfersEntries!$F:$F,TransfersEntries!$B:$B,INDEX(ItemTable!$A:$A,MATCH('Daily Pork Products Stocks'!B1153,ItemTable!$B:$B,0)),TransfersEntries!$L:$L,"&gt;="&amp;'Daily Pork Products Stocks'!A1153+0.25,TransfersEntries!$L:$L,"&lt;="&amp;'Daily Pork Products Stocks'!A1153+1.25,TransfersEntries!$D:$D,"3600")</f>
        <v>0</v>
      </c>
      <c r="P1153" s="44">
        <f t="shared" si="317"/>
        <v>0</v>
      </c>
      <c r="Q1153" s="44">
        <f t="shared" si="318"/>
        <v>0</v>
      </c>
      <c r="R1153" s="148"/>
      <c r="S1153" s="148"/>
      <c r="T1153" s="44">
        <f t="shared" si="319"/>
        <v>0</v>
      </c>
      <c r="U1153" s="44">
        <f t="shared" si="320"/>
        <v>0</v>
      </c>
      <c r="V1153" s="44">
        <f t="shared" si="321"/>
        <v>0</v>
      </c>
      <c r="W1153" s="51" t="str">
        <f t="shared" si="315"/>
        <v>Inactive</v>
      </c>
      <c r="X1153" s="44"/>
    </row>
    <row r="1154" spans="1:24" ht="15" hidden="1" customHeight="1" x14ac:dyDescent="0.25">
      <c r="A1154" s="42" t="e">
        <v>#VALUE!</v>
      </c>
      <c r="B1154" s="45" t="s">
        <v>145</v>
      </c>
      <c r="C1154" s="45" t="s">
        <v>1360</v>
      </c>
      <c r="D1154" s="142"/>
      <c r="E1154" s="44">
        <f t="shared" si="316"/>
        <v>0</v>
      </c>
      <c r="F1154" s="44">
        <f>SUMIFS(ProductionLines!$H:$H,ProductionLines!$C:$C,'Daily Pork Products Stocks'!$B1154,ProductionLines!$K:$K,'Daily Pork Products Stocks'!$A1154,ProductionLines!$E:$E,"&lt;&gt;Intake")</f>
        <v>0</v>
      </c>
      <c r="G1154" s="57"/>
      <c r="H1154" s="44">
        <f>SUMIFS(ProductionLines!$H:$H,ProductionLines!$C:$C,'Daily Pork Products Stocks'!$B1154,ProductionLines!$K:$K,'Daily Pork Products Stocks'!$A1154,ProductionLines!$E:$E,"Intake")</f>
        <v>0</v>
      </c>
      <c r="I1154" s="148"/>
      <c r="J1154" s="148"/>
      <c r="K1154" s="148"/>
      <c r="L1154" s="152"/>
      <c r="M1154" s="44">
        <f>SUMIFS(TransfersEntries!$F:$F,TransfersEntries!$B:$B,$B1154,TransfersEntries!$L:$L,"&gt;="&amp;'Daily Pork Products Stocks'!A1154+0.25,TransfersEntries!$L:$L,"&lt;="&amp;'Daily Pork Products Stocks'!A1154+1.25,TransfersEntries!$D:$D,"2055")</f>
        <v>0</v>
      </c>
      <c r="N1154" s="44">
        <f>SUMIFS(TransfersEntries!$F:$F,TransfersEntries!$B:$B,INDEX(ItemTable!$A:$A,MATCH('Daily Pork Products Stocks'!B1154,ItemTable!$B:$B,0)),TransfersEntries!$L:$L,"&gt;="&amp;'Daily Pork Products Stocks'!A1154+0.25,TransfersEntries!$L:$L,"&lt;="&amp;'Daily Pork Products Stocks'!A1154+1.25,TransfersEntries!$D:$D,"3535")</f>
        <v>0</v>
      </c>
      <c r="O1154" s="44">
        <f>SUMIFS(TransfersEntries!$F:$F,TransfersEntries!$B:$B,INDEX(ItemTable!$A:$A,MATCH('Daily Pork Products Stocks'!B1154,ItemTable!$B:$B,0)),TransfersEntries!$L:$L,"&gt;="&amp;'Daily Pork Products Stocks'!A1154+0.25,TransfersEntries!$L:$L,"&lt;="&amp;'Daily Pork Products Stocks'!A1154+1.25,TransfersEntries!$D:$D,"3600")</f>
        <v>0</v>
      </c>
      <c r="P1154" s="44">
        <f t="shared" si="317"/>
        <v>0</v>
      </c>
      <c r="Q1154" s="44">
        <f t="shared" si="318"/>
        <v>0</v>
      </c>
      <c r="R1154" s="148"/>
      <c r="S1154" s="148"/>
      <c r="T1154" s="44">
        <f t="shared" si="319"/>
        <v>0</v>
      </c>
      <c r="U1154" s="44">
        <f t="shared" si="320"/>
        <v>0</v>
      </c>
      <c r="V1154" s="44">
        <f t="shared" si="321"/>
        <v>0</v>
      </c>
      <c r="W1154" s="51" t="str">
        <f t="shared" si="315"/>
        <v>Inactive</v>
      </c>
      <c r="X1154" s="44"/>
    </row>
    <row r="1155" spans="1:24" ht="15" hidden="1" customHeight="1" x14ac:dyDescent="0.25">
      <c r="A1155" s="42" t="e">
        <v>#VALUE!</v>
      </c>
      <c r="B1155" s="47" t="s">
        <v>147</v>
      </c>
      <c r="C1155" s="47" t="s">
        <v>1361</v>
      </c>
      <c r="D1155" s="142"/>
      <c r="E1155" s="44">
        <f t="shared" si="316"/>
        <v>0</v>
      </c>
      <c r="F1155" s="44">
        <f>SUMIFS(ProductionLines!$H:$H,ProductionLines!$C:$C,'Daily Pork Products Stocks'!$B1155,ProductionLines!$K:$K,'Daily Pork Products Stocks'!$A1155,ProductionLines!$E:$E,"&lt;&gt;Intake")</f>
        <v>0</v>
      </c>
      <c r="G1155" s="57"/>
      <c r="H1155" s="44">
        <f>SUMIFS(ProductionLines!$H:$H,ProductionLines!$C:$C,'Daily Pork Products Stocks'!$B1155,ProductionLines!$K:$K,'Daily Pork Products Stocks'!$A1155,ProductionLines!$E:$E,"Intake")</f>
        <v>0</v>
      </c>
      <c r="I1155" s="148"/>
      <c r="J1155" s="148"/>
      <c r="K1155" s="148"/>
      <c r="L1155" s="152"/>
      <c r="M1155" s="44">
        <f>SUMIFS(TransfersEntries!$F:$F,TransfersEntries!$B:$B,$B1155,TransfersEntries!$L:$L,"&gt;="&amp;'Daily Pork Products Stocks'!A1155+0.25,TransfersEntries!$L:$L,"&lt;="&amp;'Daily Pork Products Stocks'!A1155+1.25,TransfersEntries!$D:$D,"2055")</f>
        <v>0</v>
      </c>
      <c r="N1155" s="44">
        <f>SUMIFS(TransfersEntries!$F:$F,TransfersEntries!$B:$B,INDEX(ItemTable!$A:$A,MATCH('Daily Pork Products Stocks'!B1155,ItemTable!$B:$B,0)),TransfersEntries!$L:$L,"&gt;="&amp;'Daily Pork Products Stocks'!A1155+0.25,TransfersEntries!$L:$L,"&lt;="&amp;'Daily Pork Products Stocks'!A1155+1.25,TransfersEntries!$D:$D,"3535")</f>
        <v>0</v>
      </c>
      <c r="O1155" s="44">
        <f>SUMIFS(TransfersEntries!$F:$F,TransfersEntries!$B:$B,INDEX(ItemTable!$A:$A,MATCH('Daily Pork Products Stocks'!B1155,ItemTable!$B:$B,0)),TransfersEntries!$L:$L,"&gt;="&amp;'Daily Pork Products Stocks'!A1155+0.25,TransfersEntries!$L:$L,"&lt;="&amp;'Daily Pork Products Stocks'!A1155+1.25,TransfersEntries!$D:$D,"3600")</f>
        <v>0</v>
      </c>
      <c r="P1155" s="44">
        <f t="shared" si="317"/>
        <v>0</v>
      </c>
      <c r="Q1155" s="44">
        <f t="shared" si="318"/>
        <v>0</v>
      </c>
      <c r="R1155" s="148"/>
      <c r="S1155" s="148"/>
      <c r="T1155" s="44">
        <f t="shared" si="319"/>
        <v>0</v>
      </c>
      <c r="U1155" s="44">
        <f t="shared" si="320"/>
        <v>0</v>
      </c>
      <c r="V1155" s="44">
        <f t="shared" si="321"/>
        <v>0</v>
      </c>
      <c r="W1155" s="51" t="str">
        <f t="shared" si="315"/>
        <v>Inactive</v>
      </c>
      <c r="X1155" s="44"/>
    </row>
    <row r="1156" spans="1:24" ht="15" hidden="1" customHeight="1" x14ac:dyDescent="0.25">
      <c r="A1156" s="42" t="e">
        <v>#VALUE!</v>
      </c>
      <c r="B1156" s="47" t="s">
        <v>148</v>
      </c>
      <c r="C1156" s="47" t="s">
        <v>1362</v>
      </c>
      <c r="D1156" s="142"/>
      <c r="E1156" s="44">
        <f t="shared" si="316"/>
        <v>0</v>
      </c>
      <c r="F1156" s="44">
        <f>SUMIFS(ProductionLines!$H:$H,ProductionLines!$C:$C,'Daily Pork Products Stocks'!$B1156,ProductionLines!$K:$K,'Daily Pork Products Stocks'!$A1156,ProductionLines!$E:$E,"&lt;&gt;Intake")</f>
        <v>0</v>
      </c>
      <c r="G1156" s="57"/>
      <c r="H1156" s="44">
        <f>SUMIFS(ProductionLines!$H:$H,ProductionLines!$C:$C,'Daily Pork Products Stocks'!$B1156,ProductionLines!$K:$K,'Daily Pork Products Stocks'!$A1156,ProductionLines!$E:$E,"Intake")</f>
        <v>0</v>
      </c>
      <c r="I1156" s="148"/>
      <c r="J1156" s="148"/>
      <c r="K1156" s="148"/>
      <c r="L1156" s="152"/>
      <c r="M1156" s="44">
        <f>SUMIFS(TransfersEntries!$F:$F,TransfersEntries!$B:$B,$B1156,TransfersEntries!$L:$L,"&gt;="&amp;'Daily Pork Products Stocks'!A1156+0.25,TransfersEntries!$L:$L,"&lt;="&amp;'Daily Pork Products Stocks'!A1156+1.25,TransfersEntries!$D:$D,"2055")</f>
        <v>0</v>
      </c>
      <c r="N1156" s="44">
        <f>SUMIFS(TransfersEntries!$F:$F,TransfersEntries!$B:$B,INDEX(ItemTable!$A:$A,MATCH('Daily Pork Products Stocks'!B1156,ItemTable!$B:$B,0)),TransfersEntries!$L:$L,"&gt;="&amp;'Daily Pork Products Stocks'!A1156+0.25,TransfersEntries!$L:$L,"&lt;="&amp;'Daily Pork Products Stocks'!A1156+1.25,TransfersEntries!$D:$D,"3535")</f>
        <v>0</v>
      </c>
      <c r="O1156" s="44">
        <f>SUMIFS(TransfersEntries!$F:$F,TransfersEntries!$B:$B,INDEX(ItemTable!$A:$A,MATCH('Daily Pork Products Stocks'!B1156,ItemTable!$B:$B,0)),TransfersEntries!$L:$L,"&gt;="&amp;'Daily Pork Products Stocks'!A1156+0.25,TransfersEntries!$L:$L,"&lt;="&amp;'Daily Pork Products Stocks'!A1156+1.25,TransfersEntries!$D:$D,"3600")</f>
        <v>0</v>
      </c>
      <c r="P1156" s="44">
        <f t="shared" si="317"/>
        <v>0</v>
      </c>
      <c r="Q1156" s="44">
        <f t="shared" si="318"/>
        <v>0</v>
      </c>
      <c r="R1156" s="148"/>
      <c r="S1156" s="148"/>
      <c r="T1156" s="44">
        <f t="shared" si="319"/>
        <v>0</v>
      </c>
      <c r="U1156" s="44">
        <f t="shared" si="320"/>
        <v>0</v>
      </c>
      <c r="V1156" s="44">
        <f t="shared" si="321"/>
        <v>0</v>
      </c>
      <c r="W1156" s="51" t="str">
        <f t="shared" si="315"/>
        <v>Inactive</v>
      </c>
      <c r="X1156" s="44"/>
    </row>
    <row r="1157" spans="1:24" ht="15" hidden="1" customHeight="1" x14ac:dyDescent="0.25">
      <c r="A1157" s="42" t="e">
        <v>#VALUE!</v>
      </c>
      <c r="B1157" s="47" t="s">
        <v>1363</v>
      </c>
      <c r="C1157" s="47" t="s">
        <v>1364</v>
      </c>
      <c r="D1157" s="142"/>
      <c r="E1157" s="44">
        <f t="shared" si="316"/>
        <v>0</v>
      </c>
      <c r="F1157" s="44">
        <f>SUMIFS(ProductionLines!$H:$H,ProductionLines!$C:$C,'Daily Pork Products Stocks'!$B1157,ProductionLines!$K:$K,'Daily Pork Products Stocks'!$A1157,ProductionLines!$E:$E,"&lt;&gt;Intake")</f>
        <v>0</v>
      </c>
      <c r="G1157" s="57"/>
      <c r="H1157" s="44">
        <f>SUMIFS(ProductionLines!$H:$H,ProductionLines!$C:$C,'Daily Pork Products Stocks'!$B1157,ProductionLines!$K:$K,'Daily Pork Products Stocks'!$A1157,ProductionLines!$E:$E,"Intake")</f>
        <v>0</v>
      </c>
      <c r="I1157" s="148"/>
      <c r="J1157" s="148"/>
      <c r="K1157" s="148"/>
      <c r="L1157" s="152"/>
      <c r="M1157" s="44">
        <f>SUMIFS(TransfersEntries!$F:$F,TransfersEntries!$B:$B,$B1157,TransfersEntries!$L:$L,"&gt;="&amp;'Daily Pork Products Stocks'!A1157+0.25,TransfersEntries!$L:$L,"&lt;="&amp;'Daily Pork Products Stocks'!A1157+1.25,TransfersEntries!$D:$D,"2055")</f>
        <v>0</v>
      </c>
      <c r="N1157" s="44">
        <f>SUMIFS(TransfersEntries!$F:$F,TransfersEntries!$B:$B,INDEX(ItemTable!$A:$A,MATCH('Daily Pork Products Stocks'!B1157,ItemTable!$B:$B,0)),TransfersEntries!$L:$L,"&gt;="&amp;'Daily Pork Products Stocks'!A1157+0.25,TransfersEntries!$L:$L,"&lt;="&amp;'Daily Pork Products Stocks'!A1157+1.25,TransfersEntries!$D:$D,"3535")</f>
        <v>0</v>
      </c>
      <c r="O1157" s="44">
        <f>SUMIFS(TransfersEntries!$F:$F,TransfersEntries!$B:$B,INDEX(ItemTable!$A:$A,MATCH('Daily Pork Products Stocks'!B1157,ItemTable!$B:$B,0)),TransfersEntries!$L:$L,"&gt;="&amp;'Daily Pork Products Stocks'!A1157+0.25,TransfersEntries!$L:$L,"&lt;="&amp;'Daily Pork Products Stocks'!A1157+1.25,TransfersEntries!$D:$D,"3600")</f>
        <v>0</v>
      </c>
      <c r="P1157" s="44">
        <f t="shared" si="317"/>
        <v>0</v>
      </c>
      <c r="Q1157" s="44">
        <f t="shared" si="318"/>
        <v>0</v>
      </c>
      <c r="R1157" s="148"/>
      <c r="S1157" s="148"/>
      <c r="T1157" s="44">
        <f t="shared" si="319"/>
        <v>0</v>
      </c>
      <c r="U1157" s="44">
        <f t="shared" si="320"/>
        <v>0</v>
      </c>
      <c r="V1157" s="44">
        <f t="shared" si="321"/>
        <v>0</v>
      </c>
      <c r="W1157" s="51" t="str">
        <f t="shared" si="315"/>
        <v>Inactive</v>
      </c>
      <c r="X1157" s="44"/>
    </row>
    <row r="1158" spans="1:24" ht="15" hidden="1" customHeight="1" x14ac:dyDescent="0.25">
      <c r="A1158" s="42" t="e">
        <v>#VALUE!</v>
      </c>
      <c r="B1158" s="45" t="s">
        <v>1365</v>
      </c>
      <c r="C1158" s="45" t="s">
        <v>1366</v>
      </c>
      <c r="D1158" s="142"/>
      <c r="E1158" s="44">
        <f t="shared" si="316"/>
        <v>0</v>
      </c>
      <c r="F1158" s="44">
        <f>SUMIFS(ProductionLines!$H:$H,ProductionLines!$C:$C,'Daily Pork Products Stocks'!$B1158,ProductionLines!$K:$K,'Daily Pork Products Stocks'!$A1158,ProductionLines!$E:$E,"&lt;&gt;Intake")</f>
        <v>0</v>
      </c>
      <c r="G1158" s="57"/>
      <c r="H1158" s="44">
        <f>SUMIFS(ProductionLines!$H:$H,ProductionLines!$C:$C,'Daily Pork Products Stocks'!$B1158,ProductionLines!$K:$K,'Daily Pork Products Stocks'!$A1158,ProductionLines!$E:$E,"Intake")</f>
        <v>0</v>
      </c>
      <c r="I1158" s="148"/>
      <c r="J1158" s="148"/>
      <c r="K1158" s="148"/>
      <c r="L1158" s="152"/>
      <c r="M1158" s="44">
        <f>SUMIFS(TransfersEntries!$F:$F,TransfersEntries!$B:$B,$B1158,TransfersEntries!$L:$L,"&gt;="&amp;'Daily Pork Products Stocks'!A1158+0.25,TransfersEntries!$L:$L,"&lt;="&amp;'Daily Pork Products Stocks'!A1158+1.25,TransfersEntries!$D:$D,"2055")</f>
        <v>0</v>
      </c>
      <c r="N1158" s="44">
        <f>SUMIFS(TransfersEntries!$F:$F,TransfersEntries!$B:$B,INDEX(ItemTable!$A:$A,MATCH('Daily Pork Products Stocks'!B1158,ItemTable!$B:$B,0)),TransfersEntries!$L:$L,"&gt;="&amp;'Daily Pork Products Stocks'!A1158+0.25,TransfersEntries!$L:$L,"&lt;="&amp;'Daily Pork Products Stocks'!A1158+1.25,TransfersEntries!$D:$D,"3535")</f>
        <v>0</v>
      </c>
      <c r="O1158" s="44">
        <f>SUMIFS(TransfersEntries!$F:$F,TransfersEntries!$B:$B,INDEX(ItemTable!$A:$A,MATCH('Daily Pork Products Stocks'!B1158,ItemTable!$B:$B,0)),TransfersEntries!$L:$L,"&gt;="&amp;'Daily Pork Products Stocks'!A1158+0.25,TransfersEntries!$L:$L,"&lt;="&amp;'Daily Pork Products Stocks'!A1158+1.25,TransfersEntries!$D:$D,"3600")</f>
        <v>0</v>
      </c>
      <c r="P1158" s="44">
        <f t="shared" si="317"/>
        <v>0</v>
      </c>
      <c r="Q1158" s="44">
        <f t="shared" si="318"/>
        <v>0</v>
      </c>
      <c r="R1158" s="148"/>
      <c r="S1158" s="148"/>
      <c r="T1158" s="44">
        <f t="shared" si="319"/>
        <v>0</v>
      </c>
      <c r="U1158" s="44">
        <f t="shared" si="320"/>
        <v>0</v>
      </c>
      <c r="V1158" s="44">
        <f t="shared" si="321"/>
        <v>0</v>
      </c>
      <c r="W1158" s="51" t="str">
        <f t="shared" si="315"/>
        <v>Inactive</v>
      </c>
      <c r="X1158" s="44"/>
    </row>
    <row r="1159" spans="1:24" ht="15" hidden="1" customHeight="1" x14ac:dyDescent="0.25">
      <c r="A1159" s="42" t="e">
        <v>#VALUE!</v>
      </c>
      <c r="B1159" s="47" t="s">
        <v>150</v>
      </c>
      <c r="C1159" s="47" t="s">
        <v>1367</v>
      </c>
      <c r="D1159" s="142"/>
      <c r="E1159" s="44">
        <f t="shared" si="316"/>
        <v>0</v>
      </c>
      <c r="F1159" s="44">
        <f>SUMIFS(ProductionLines!$H:$H,ProductionLines!$C:$C,'Daily Pork Products Stocks'!$B1159,ProductionLines!$K:$K,'Daily Pork Products Stocks'!$A1159,ProductionLines!$E:$E,"&lt;&gt;Intake")</f>
        <v>0</v>
      </c>
      <c r="G1159" s="57"/>
      <c r="H1159" s="44">
        <f>SUMIFS(ProductionLines!$H:$H,ProductionLines!$C:$C,'Daily Pork Products Stocks'!$B1159,ProductionLines!$K:$K,'Daily Pork Products Stocks'!$A1159,ProductionLines!$E:$E,"Intake")</f>
        <v>0</v>
      </c>
      <c r="I1159" s="148"/>
      <c r="J1159" s="148"/>
      <c r="K1159" s="148"/>
      <c r="L1159" s="152"/>
      <c r="M1159" s="44">
        <f>SUMIFS(TransfersEntries!$F:$F,TransfersEntries!$B:$B,$B1159,TransfersEntries!$L:$L,"&gt;="&amp;'Daily Pork Products Stocks'!A1159+0.25,TransfersEntries!$L:$L,"&lt;="&amp;'Daily Pork Products Stocks'!A1159+1.25,TransfersEntries!$D:$D,"2055")</f>
        <v>0</v>
      </c>
      <c r="N1159" s="44">
        <f>SUMIFS(TransfersEntries!$F:$F,TransfersEntries!$B:$B,INDEX(ItemTable!$A:$A,MATCH('Daily Pork Products Stocks'!B1159,ItemTable!$B:$B,0)),TransfersEntries!$L:$L,"&gt;="&amp;'Daily Pork Products Stocks'!A1159+0.25,TransfersEntries!$L:$L,"&lt;="&amp;'Daily Pork Products Stocks'!A1159+1.25,TransfersEntries!$D:$D,"3535")</f>
        <v>0</v>
      </c>
      <c r="O1159" s="44">
        <f>SUMIFS(TransfersEntries!$F:$F,TransfersEntries!$B:$B,INDEX(ItemTable!$A:$A,MATCH('Daily Pork Products Stocks'!B1159,ItemTable!$B:$B,0)),TransfersEntries!$L:$L,"&gt;="&amp;'Daily Pork Products Stocks'!A1159+0.25,TransfersEntries!$L:$L,"&lt;="&amp;'Daily Pork Products Stocks'!A1159+1.25,TransfersEntries!$D:$D,"3600")</f>
        <v>0</v>
      </c>
      <c r="P1159" s="44">
        <f t="shared" si="317"/>
        <v>0</v>
      </c>
      <c r="Q1159" s="44">
        <f t="shared" si="318"/>
        <v>0</v>
      </c>
      <c r="R1159" s="148"/>
      <c r="S1159" s="148"/>
      <c r="T1159" s="44">
        <f t="shared" si="319"/>
        <v>0</v>
      </c>
      <c r="U1159" s="44">
        <f t="shared" si="320"/>
        <v>0</v>
      </c>
      <c r="V1159" s="44">
        <f t="shared" si="321"/>
        <v>0</v>
      </c>
      <c r="W1159" s="51" t="str">
        <f t="shared" si="315"/>
        <v>Inactive</v>
      </c>
      <c r="X1159" s="44"/>
    </row>
    <row r="1160" spans="1:24" ht="15" hidden="1" customHeight="1" x14ac:dyDescent="0.25">
      <c r="A1160" s="42" t="e">
        <v>#VALUE!</v>
      </c>
      <c r="B1160" s="47" t="s">
        <v>151</v>
      </c>
      <c r="C1160" s="47" t="s">
        <v>1368</v>
      </c>
      <c r="D1160" s="142"/>
      <c r="E1160" s="44">
        <f t="shared" si="316"/>
        <v>0</v>
      </c>
      <c r="F1160" s="44">
        <f>SUMIFS(ProductionLines!$H:$H,ProductionLines!$C:$C,'Daily Pork Products Stocks'!$B1160,ProductionLines!$K:$K,'Daily Pork Products Stocks'!$A1160,ProductionLines!$E:$E,"&lt;&gt;Intake")</f>
        <v>0</v>
      </c>
      <c r="G1160" s="57"/>
      <c r="H1160" s="44">
        <f>SUMIFS(ProductionLines!$H:$H,ProductionLines!$C:$C,'Daily Pork Products Stocks'!$B1160,ProductionLines!$K:$K,'Daily Pork Products Stocks'!$A1160,ProductionLines!$E:$E,"Intake")</f>
        <v>0</v>
      </c>
      <c r="I1160" s="148"/>
      <c r="J1160" s="148"/>
      <c r="K1160" s="148"/>
      <c r="L1160" s="152"/>
      <c r="M1160" s="44">
        <f>SUMIFS(TransfersEntries!$F:$F,TransfersEntries!$B:$B,$B1160,TransfersEntries!$L:$L,"&gt;="&amp;'Daily Pork Products Stocks'!A1160+0.25,TransfersEntries!$L:$L,"&lt;="&amp;'Daily Pork Products Stocks'!A1160+1.25,TransfersEntries!$D:$D,"2055")</f>
        <v>0</v>
      </c>
      <c r="N1160" s="44">
        <f>SUMIFS(TransfersEntries!$F:$F,TransfersEntries!$B:$B,INDEX(ItemTable!$A:$A,MATCH('Daily Pork Products Stocks'!B1160,ItemTable!$B:$B,0)),TransfersEntries!$L:$L,"&gt;="&amp;'Daily Pork Products Stocks'!A1160+0.25,TransfersEntries!$L:$L,"&lt;="&amp;'Daily Pork Products Stocks'!A1160+1.25,TransfersEntries!$D:$D,"3535")</f>
        <v>0</v>
      </c>
      <c r="O1160" s="44">
        <f>SUMIFS(TransfersEntries!$F:$F,TransfersEntries!$B:$B,INDEX(ItemTable!$A:$A,MATCH('Daily Pork Products Stocks'!B1160,ItemTable!$B:$B,0)),TransfersEntries!$L:$L,"&gt;="&amp;'Daily Pork Products Stocks'!A1160+0.25,TransfersEntries!$L:$L,"&lt;="&amp;'Daily Pork Products Stocks'!A1160+1.25,TransfersEntries!$D:$D,"3600")</f>
        <v>0</v>
      </c>
      <c r="P1160" s="44">
        <f t="shared" si="317"/>
        <v>0</v>
      </c>
      <c r="Q1160" s="44">
        <f t="shared" si="318"/>
        <v>0</v>
      </c>
      <c r="R1160" s="148"/>
      <c r="S1160" s="148"/>
      <c r="T1160" s="44">
        <f t="shared" si="319"/>
        <v>0</v>
      </c>
      <c r="U1160" s="44">
        <f t="shared" si="320"/>
        <v>0</v>
      </c>
      <c r="V1160" s="44">
        <f t="shared" si="321"/>
        <v>0</v>
      </c>
      <c r="W1160" s="51" t="str">
        <f t="shared" ref="W1160:W1166" si="322">IF(SUM(ABS(D1160),ABS(E1160),ABS(F1160),ABS(G1160),ABS(H1160),ABS(I1160),ABS(J1160),ABS(K1160),ABS(L1160),ABS(M1160),ABS(N1160),ABS(O1160),ABS(P1160),ABS(Q1160),ABS(R1160),ABS(S1160),ABS(T1160))=0,"Inactive","Active")</f>
        <v>Inactive</v>
      </c>
      <c r="X1160" s="44"/>
    </row>
    <row r="1161" spans="1:24" ht="15" hidden="1" customHeight="1" x14ac:dyDescent="0.25">
      <c r="A1161" s="128" t="e">
        <v>#VALUE!</v>
      </c>
      <c r="B1161" s="129"/>
      <c r="C1161" s="130" t="s">
        <v>1369</v>
      </c>
      <c r="D1161" s="141">
        <v>1E-3</v>
      </c>
      <c r="E1161" s="134">
        <f t="shared" si="316"/>
        <v>1E-3</v>
      </c>
      <c r="F1161" s="134">
        <f>SUMIFS(ProductionLines!$H:$H,ProductionLines!$C:$C,'Daily Pork Products Stocks'!$B1161,ProductionLines!$K:$K,'Daily Pork Products Stocks'!$A1161,ProductionLines!$E:$E,"&lt;&gt;Intake")</f>
        <v>0</v>
      </c>
      <c r="G1161" s="135"/>
      <c r="H1161" s="134">
        <f>SUMIFS(ProductionLines!$H:$H,ProductionLines!$C:$C,'Daily Pork Products Stocks'!$B1161,ProductionLines!$K:$K,'Daily Pork Products Stocks'!$A1161,ProductionLines!$E:$E,"Intake")</f>
        <v>0</v>
      </c>
      <c r="I1161" s="149"/>
      <c r="J1161" s="149"/>
      <c r="K1161" s="149"/>
      <c r="L1161" s="153"/>
      <c r="M1161" s="134">
        <f>SUMIFS(TransfersEntries!$F:$F,TransfersEntries!$B:$B,$B1161,TransfersEntries!$L:$L,"&gt;="&amp;'Daily Pork Products Stocks'!A1161+0.25,TransfersEntries!$L:$L,"&lt;="&amp;'Daily Pork Products Stocks'!A1161+1.25,TransfersEntries!$D:$D,"2055")</f>
        <v>0</v>
      </c>
      <c r="N1161" s="134">
        <f>SUMIFS(TransfersEntries!$F:$F,TransfersEntries!$B:$B,INDEX(ItemTable!$A:$A,MATCH('Daily Pork Products Stocks'!B1161,ItemTable!$B:$B,0)),TransfersEntries!$L:$L,"&gt;="&amp;'Daily Pork Products Stocks'!A1161+0.25,TransfersEntries!$L:$L,"&lt;="&amp;'Daily Pork Products Stocks'!A1161+1.25,TransfersEntries!$D:$D,"3535")</f>
        <v>0</v>
      </c>
      <c r="O1161" s="134">
        <f>SUMIFS(TransfersEntries!$F:$F,TransfersEntries!$B:$B,INDEX(ItemTable!$A:$A,MATCH('Daily Pork Products Stocks'!B1161,ItemTable!$B:$B,0)),TransfersEntries!$L:$L,"&gt;="&amp;'Daily Pork Products Stocks'!A1161+0.25,TransfersEntries!$L:$L,"&lt;="&amp;'Daily Pork Products Stocks'!A1161+1.25,TransfersEntries!$D:$D,"3600")</f>
        <v>0</v>
      </c>
      <c r="P1161" s="134">
        <f t="shared" si="317"/>
        <v>1E-3</v>
      </c>
      <c r="Q1161" s="134">
        <f t="shared" si="318"/>
        <v>1E-3</v>
      </c>
      <c r="R1161" s="149"/>
      <c r="S1161" s="149"/>
      <c r="T1161" s="134">
        <f>R1161+S1161+D1161</f>
        <v>1E-3</v>
      </c>
      <c r="U1161" s="134">
        <f t="shared" si="320"/>
        <v>0</v>
      </c>
      <c r="V1161" s="134">
        <f t="shared" si="321"/>
        <v>0</v>
      </c>
      <c r="W1161" s="51" t="str">
        <f t="shared" si="322"/>
        <v>Active</v>
      </c>
      <c r="X1161" s="134"/>
    </row>
    <row r="1162" spans="1:24" ht="15" hidden="1" customHeight="1" x14ac:dyDescent="0.25">
      <c r="A1162" s="42" t="e">
        <v>#VALUE!</v>
      </c>
      <c r="B1162" s="45" t="s">
        <v>1370</v>
      </c>
      <c r="C1162" s="45" t="s">
        <v>1371</v>
      </c>
      <c r="D1162" s="142"/>
      <c r="E1162" s="44">
        <f t="shared" si="316"/>
        <v>0</v>
      </c>
      <c r="F1162" s="44">
        <f>SUMIFS(ProductionLines!$H:$H,ProductionLines!$C:$C,'Daily Pork Products Stocks'!$B1162,ProductionLines!$K:$K,'Daily Pork Products Stocks'!$A1162,ProductionLines!$E:$E,"&lt;&gt;Intake")</f>
        <v>0</v>
      </c>
      <c r="G1162" s="57"/>
      <c r="H1162" s="44">
        <f>SUMIFS(ProductionLines!$H:$H,ProductionLines!$C:$C,'Daily Pork Products Stocks'!$B1162,ProductionLines!$K:$K,'Daily Pork Products Stocks'!$A1162,ProductionLines!$E:$E,"Intake")</f>
        <v>0</v>
      </c>
      <c r="I1162" s="148"/>
      <c r="J1162" s="148"/>
      <c r="K1162" s="148"/>
      <c r="L1162" s="152"/>
      <c r="M1162" s="44">
        <f>SUMIFS(TransfersEntries!$F:$F,TransfersEntries!$B:$B,$B1162,TransfersEntries!$L:$L,"&gt;="&amp;'Daily Pork Products Stocks'!A1162+0.25,TransfersEntries!$L:$L,"&lt;="&amp;'Daily Pork Products Stocks'!A1162+1.25,TransfersEntries!$D:$D,"2055")</f>
        <v>0</v>
      </c>
      <c r="N1162" s="44">
        <f>SUMIFS(TransfersEntries!$F:$F,TransfersEntries!$B:$B,INDEX(ItemTable!$A:$A,MATCH('Daily Pork Products Stocks'!B1162,ItemTable!$B:$B,0)),TransfersEntries!$L:$L,"&gt;="&amp;'Daily Pork Products Stocks'!A1162+0.25,TransfersEntries!$L:$L,"&lt;="&amp;'Daily Pork Products Stocks'!A1162+1.25,TransfersEntries!$D:$D,"3535")</f>
        <v>0</v>
      </c>
      <c r="O1162" s="44">
        <f>SUMIFS(TransfersEntries!$F:$F,TransfersEntries!$B:$B,INDEX(ItemTable!$A:$A,MATCH('Daily Pork Products Stocks'!B1162,ItemTable!$B:$B,0)),TransfersEntries!$L:$L,"&gt;="&amp;'Daily Pork Products Stocks'!A1162+0.25,TransfersEntries!$L:$L,"&lt;="&amp;'Daily Pork Products Stocks'!A1162+1.25,TransfersEntries!$D:$D,"3600")</f>
        <v>0</v>
      </c>
      <c r="P1162" s="44">
        <f t="shared" si="317"/>
        <v>0</v>
      </c>
      <c r="Q1162" s="44">
        <f t="shared" si="318"/>
        <v>0</v>
      </c>
      <c r="R1162" s="148"/>
      <c r="S1162" s="148"/>
      <c r="T1162" s="44">
        <f>R1162+S1162</f>
        <v>0</v>
      </c>
      <c r="U1162" s="44">
        <f t="shared" si="320"/>
        <v>0</v>
      </c>
      <c r="V1162" s="44">
        <f t="shared" si="321"/>
        <v>0</v>
      </c>
      <c r="W1162" s="51" t="str">
        <f t="shared" si="322"/>
        <v>Inactive</v>
      </c>
      <c r="X1162" s="44"/>
    </row>
    <row r="1163" spans="1:24" ht="15" hidden="1" customHeight="1" x14ac:dyDescent="0.25">
      <c r="A1163" s="42" t="e">
        <v>#VALUE!</v>
      </c>
      <c r="B1163" s="47" t="s">
        <v>159</v>
      </c>
      <c r="C1163" s="47" t="s">
        <v>1372</v>
      </c>
      <c r="D1163" s="142"/>
      <c r="E1163" s="44">
        <f t="shared" si="316"/>
        <v>0</v>
      </c>
      <c r="F1163" s="44">
        <f>SUMIFS(ProductionLines!$H:$H,ProductionLines!$C:$C,'Daily Pork Products Stocks'!$B1163,ProductionLines!$K:$K,'Daily Pork Products Stocks'!$A1163,ProductionLines!$E:$E,"&lt;&gt;Intake")</f>
        <v>0</v>
      </c>
      <c r="G1163" s="57"/>
      <c r="H1163" s="44">
        <f>SUMIFS(ProductionLines!$H:$H,ProductionLines!$C:$C,'Daily Pork Products Stocks'!$B1163,ProductionLines!$K:$K,'Daily Pork Products Stocks'!$A1163,ProductionLines!$E:$E,"Intake")</f>
        <v>0</v>
      </c>
      <c r="I1163" s="148"/>
      <c r="J1163" s="148"/>
      <c r="K1163" s="148"/>
      <c r="L1163" s="152"/>
      <c r="M1163" s="44">
        <f>SUMIFS(TransfersEntries!$F:$F,TransfersEntries!$B:$B,$B1163,TransfersEntries!$L:$L,"&gt;="&amp;'Daily Pork Products Stocks'!A1163+0.25,TransfersEntries!$L:$L,"&lt;="&amp;'Daily Pork Products Stocks'!A1163+1.25,TransfersEntries!$D:$D,"2055")</f>
        <v>0</v>
      </c>
      <c r="N1163" s="44">
        <f>SUMIFS(TransfersEntries!$F:$F,TransfersEntries!$B:$B,INDEX(ItemTable!$A:$A,MATCH('Daily Pork Products Stocks'!B1163,ItemTable!$B:$B,0)),TransfersEntries!$L:$L,"&gt;="&amp;'Daily Pork Products Stocks'!A1163+0.25,TransfersEntries!$L:$L,"&lt;="&amp;'Daily Pork Products Stocks'!A1163+1.25,TransfersEntries!$D:$D,"3535")</f>
        <v>0</v>
      </c>
      <c r="O1163" s="44">
        <f>SUMIFS(TransfersEntries!$F:$F,TransfersEntries!$B:$B,INDEX(ItemTable!$A:$A,MATCH('Daily Pork Products Stocks'!B1163,ItemTable!$B:$B,0)),TransfersEntries!$L:$L,"&gt;="&amp;'Daily Pork Products Stocks'!A1163+0.25,TransfersEntries!$L:$L,"&lt;="&amp;'Daily Pork Products Stocks'!A1163+1.25,TransfersEntries!$D:$D,"3600")</f>
        <v>0</v>
      </c>
      <c r="P1163" s="44">
        <f t="shared" si="317"/>
        <v>0</v>
      </c>
      <c r="Q1163" s="44">
        <f t="shared" si="318"/>
        <v>0</v>
      </c>
      <c r="R1163" s="148"/>
      <c r="S1163" s="148"/>
      <c r="T1163" s="44">
        <f>R1163+S1163</f>
        <v>0</v>
      </c>
      <c r="U1163" s="44">
        <f t="shared" si="320"/>
        <v>0</v>
      </c>
      <c r="V1163" s="44">
        <f t="shared" si="321"/>
        <v>0</v>
      </c>
      <c r="W1163" s="51" t="str">
        <f t="shared" si="322"/>
        <v>Inactive</v>
      </c>
      <c r="X1163" s="44"/>
    </row>
    <row r="1164" spans="1:24" ht="15" hidden="1" customHeight="1" x14ac:dyDescent="0.25">
      <c r="A1164" s="42" t="e">
        <v>#VALUE!</v>
      </c>
      <c r="B1164" s="47" t="s">
        <v>1373</v>
      </c>
      <c r="C1164" s="47" t="s">
        <v>1374</v>
      </c>
      <c r="D1164" s="142"/>
      <c r="E1164" s="44">
        <f t="shared" si="316"/>
        <v>0</v>
      </c>
      <c r="F1164" s="44">
        <f>SUMIFS(ProductionLines!$H:$H,ProductionLines!$C:$C,'Daily Pork Products Stocks'!$B1164,ProductionLines!$K:$K,'Daily Pork Products Stocks'!$A1164,ProductionLines!$E:$E,"&lt;&gt;Intake")</f>
        <v>0</v>
      </c>
      <c r="G1164" s="57"/>
      <c r="H1164" s="44">
        <f>SUMIFS(ProductionLines!$H:$H,ProductionLines!$C:$C,'Daily Pork Products Stocks'!$B1164,ProductionLines!$K:$K,'Daily Pork Products Stocks'!$A1164,ProductionLines!$E:$E,"Intake")</f>
        <v>0</v>
      </c>
      <c r="I1164" s="148"/>
      <c r="J1164" s="148"/>
      <c r="K1164" s="148"/>
      <c r="L1164" s="152"/>
      <c r="M1164" s="44">
        <f>SUMIFS(TransfersEntries!$F:$F,TransfersEntries!$B:$B,$B1164,TransfersEntries!$L:$L,"&gt;="&amp;'Daily Pork Products Stocks'!A1164+0.25,TransfersEntries!$L:$L,"&lt;="&amp;'Daily Pork Products Stocks'!A1164+1.25,TransfersEntries!$D:$D,"2055")</f>
        <v>0</v>
      </c>
      <c r="N1164" s="44">
        <f>SUMIFS(TransfersEntries!$F:$F,TransfersEntries!$B:$B,INDEX(ItemTable!$A:$A,MATCH('Daily Pork Products Stocks'!B1164,ItemTable!$B:$B,0)),TransfersEntries!$L:$L,"&gt;="&amp;'Daily Pork Products Stocks'!A1164+0.25,TransfersEntries!$L:$L,"&lt;="&amp;'Daily Pork Products Stocks'!A1164+1.25,TransfersEntries!$D:$D,"3535")</f>
        <v>0</v>
      </c>
      <c r="O1164" s="44">
        <f>SUMIFS(TransfersEntries!$F:$F,TransfersEntries!$B:$B,INDEX(ItemTable!$A:$A,MATCH('Daily Pork Products Stocks'!B1164,ItemTable!$B:$B,0)),TransfersEntries!$L:$L,"&gt;="&amp;'Daily Pork Products Stocks'!A1164+0.25,TransfersEntries!$L:$L,"&lt;="&amp;'Daily Pork Products Stocks'!A1164+1.25,TransfersEntries!$D:$D,"3600")</f>
        <v>0</v>
      </c>
      <c r="P1164" s="44">
        <f t="shared" si="317"/>
        <v>0</v>
      </c>
      <c r="Q1164" s="44">
        <f t="shared" si="318"/>
        <v>0</v>
      </c>
      <c r="R1164" s="148"/>
      <c r="S1164" s="148"/>
      <c r="T1164" s="44">
        <f t="shared" ref="T1164:T1166" si="323">R1164+S1164</f>
        <v>0</v>
      </c>
      <c r="U1164" s="44">
        <f t="shared" si="320"/>
        <v>0</v>
      </c>
      <c r="V1164" s="44">
        <f t="shared" si="321"/>
        <v>0</v>
      </c>
      <c r="W1164" s="51" t="str">
        <f t="shared" si="322"/>
        <v>Inactive</v>
      </c>
      <c r="X1164" s="44"/>
    </row>
    <row r="1165" spans="1:24" ht="15" hidden="1" customHeight="1" x14ac:dyDescent="0.25">
      <c r="A1165" s="42" t="e">
        <v>#VALUE!</v>
      </c>
      <c r="B1165" s="45" t="s">
        <v>169</v>
      </c>
      <c r="C1165" s="45" t="s">
        <v>1375</v>
      </c>
      <c r="D1165" s="142"/>
      <c r="E1165" s="44">
        <f t="shared" si="316"/>
        <v>0</v>
      </c>
      <c r="F1165" s="44">
        <f>SUMIFS(ProductionLines!$H:$H,ProductionLines!$C:$C,'Daily Pork Products Stocks'!$B1165,ProductionLines!$K:$K,'Daily Pork Products Stocks'!$A1165,ProductionLines!$E:$E,"&lt;&gt;Intake")</f>
        <v>0</v>
      </c>
      <c r="G1165" s="57"/>
      <c r="H1165" s="44">
        <f>SUMIFS(ProductionLines!$H:$H,ProductionLines!$C:$C,'Daily Pork Products Stocks'!$B1165,ProductionLines!$K:$K,'Daily Pork Products Stocks'!$A1165,ProductionLines!$E:$E,"Intake")</f>
        <v>0</v>
      </c>
      <c r="I1165" s="148"/>
      <c r="J1165" s="148"/>
      <c r="K1165" s="148"/>
      <c r="L1165" s="152"/>
      <c r="M1165" s="44">
        <f>SUMIFS(TransfersEntries!$F:$F,TransfersEntries!$B:$B,$B1165,TransfersEntries!$L:$L,"&gt;="&amp;'Daily Pork Products Stocks'!A1165+0.25,TransfersEntries!$L:$L,"&lt;="&amp;'Daily Pork Products Stocks'!A1165+1.25,TransfersEntries!$D:$D,"2055")</f>
        <v>0</v>
      </c>
      <c r="N1165" s="44">
        <f>SUMIFS(TransfersEntries!$F:$F,TransfersEntries!$B:$B,INDEX(ItemTable!$A:$A,MATCH('Daily Pork Products Stocks'!B1165,ItemTable!$B:$B,0)),TransfersEntries!$L:$L,"&gt;="&amp;'Daily Pork Products Stocks'!A1165+0.25,TransfersEntries!$L:$L,"&lt;="&amp;'Daily Pork Products Stocks'!A1165+1.25,TransfersEntries!$D:$D,"3535")</f>
        <v>0</v>
      </c>
      <c r="O1165" s="44">
        <f>SUMIFS(TransfersEntries!$F:$F,TransfersEntries!$B:$B,INDEX(ItemTable!$A:$A,MATCH('Daily Pork Products Stocks'!B1165,ItemTable!$B:$B,0)),TransfersEntries!$L:$L,"&gt;="&amp;'Daily Pork Products Stocks'!A1165+0.25,TransfersEntries!$L:$L,"&lt;="&amp;'Daily Pork Products Stocks'!A1165+1.25,TransfersEntries!$D:$D,"3600")</f>
        <v>0</v>
      </c>
      <c r="P1165" s="44">
        <f t="shared" si="317"/>
        <v>0</v>
      </c>
      <c r="Q1165" s="44">
        <f t="shared" si="318"/>
        <v>0</v>
      </c>
      <c r="R1165" s="148"/>
      <c r="S1165" s="148"/>
      <c r="T1165" s="44">
        <f t="shared" si="323"/>
        <v>0</v>
      </c>
      <c r="U1165" s="44">
        <f t="shared" si="320"/>
        <v>0</v>
      </c>
      <c r="V1165" s="44">
        <f t="shared" si="321"/>
        <v>0</v>
      </c>
      <c r="W1165" s="51" t="str">
        <f t="shared" si="322"/>
        <v>Inactive</v>
      </c>
      <c r="X1165" s="44"/>
    </row>
    <row r="1166" spans="1:24" ht="15" hidden="1" customHeight="1" x14ac:dyDescent="0.25">
      <c r="A1166" s="42" t="e">
        <v>#VALUE!</v>
      </c>
      <c r="B1166" s="47" t="s">
        <v>170</v>
      </c>
      <c r="C1166" s="47" t="s">
        <v>171</v>
      </c>
      <c r="D1166" s="142"/>
      <c r="E1166" s="44">
        <f t="shared" si="316"/>
        <v>0</v>
      </c>
      <c r="F1166" s="44">
        <f>SUMIFS(ProductionLines!$H:$H,ProductionLines!$C:$C,'Daily Pork Products Stocks'!$B1166,ProductionLines!$K:$K,'Daily Pork Products Stocks'!$A1166,ProductionLines!$E:$E,"&lt;&gt;Intake")</f>
        <v>0</v>
      </c>
      <c r="G1166" s="57"/>
      <c r="H1166" s="44">
        <f>SUMIFS(ProductionLines!$H:$H,ProductionLines!$C:$C,'Daily Pork Products Stocks'!$B1166,ProductionLines!$K:$K,'Daily Pork Products Stocks'!$A1166,ProductionLines!$E:$E,"Intake")</f>
        <v>0</v>
      </c>
      <c r="I1166" s="148"/>
      <c r="J1166" s="148"/>
      <c r="K1166" s="148"/>
      <c r="L1166" s="152"/>
      <c r="M1166" s="44">
        <f>SUMIFS(TransfersEntries!$F:$F,TransfersEntries!$B:$B,$B1166,TransfersEntries!$L:$L,"&gt;="&amp;'Daily Pork Products Stocks'!A1166+0.25,TransfersEntries!$L:$L,"&lt;="&amp;'Daily Pork Products Stocks'!A1166+1.25,TransfersEntries!$D:$D,"2055")</f>
        <v>0</v>
      </c>
      <c r="N1166" s="44">
        <f>SUMIFS(TransfersEntries!$F:$F,TransfersEntries!$B:$B,INDEX(ItemTable!$A:$A,MATCH('Daily Pork Products Stocks'!B1166,ItemTable!$B:$B,0)),TransfersEntries!$L:$L,"&gt;="&amp;'Daily Pork Products Stocks'!A1166+0.25,TransfersEntries!$L:$L,"&lt;="&amp;'Daily Pork Products Stocks'!A1166+1.25,TransfersEntries!$D:$D,"3535")</f>
        <v>0</v>
      </c>
      <c r="O1166" s="44">
        <f>SUMIFS(TransfersEntries!$F:$F,TransfersEntries!$B:$B,INDEX(ItemTable!$A:$A,MATCH('Daily Pork Products Stocks'!B1166,ItemTable!$B:$B,0)),TransfersEntries!$L:$L,"&gt;="&amp;'Daily Pork Products Stocks'!A1166+0.25,TransfersEntries!$L:$L,"&lt;="&amp;'Daily Pork Products Stocks'!A1166+1.25,TransfersEntries!$D:$D,"3600")</f>
        <v>0</v>
      </c>
      <c r="P1166" s="44">
        <f t="shared" si="317"/>
        <v>0</v>
      </c>
      <c r="Q1166" s="44">
        <f t="shared" si="318"/>
        <v>0</v>
      </c>
      <c r="R1166" s="148"/>
      <c r="S1166" s="148"/>
      <c r="T1166" s="44">
        <f t="shared" si="323"/>
        <v>0</v>
      </c>
      <c r="U1166" s="44">
        <f t="shared" si="320"/>
        <v>0</v>
      </c>
      <c r="V1166" s="44">
        <f t="shared" si="321"/>
        <v>0</v>
      </c>
      <c r="W1166" s="51" t="str">
        <f t="shared" si="322"/>
        <v>Inactive</v>
      </c>
      <c r="X1166" s="44"/>
    </row>
    <row r="1167" spans="1:24" ht="15" hidden="1" customHeight="1" x14ac:dyDescent="0.25">
      <c r="A1167" s="42" t="e">
        <v>#VALUE!</v>
      </c>
      <c r="B1167" s="45" t="s">
        <v>136</v>
      </c>
      <c r="C1167" s="45" t="s">
        <v>438</v>
      </c>
      <c r="D1167" s="142"/>
      <c r="E1167" s="44">
        <f>D1167</f>
        <v>0</v>
      </c>
      <c r="F1167" s="44">
        <f>SUMIFS(ProductionLines!$H:$H,ProductionLines!$C:$C,'Daily Pork Products Stocks'!$B1167,ProductionLines!$K:$K,'Daily Pork Products Stocks'!$A1167,ProductionLines!$E:$E,"&lt;&gt;Intake")</f>
        <v>0</v>
      </c>
      <c r="G1167" s="57"/>
      <c r="H1167" s="44">
        <f>SUMIFS(ProductionLines!$H:$H,ProductionLines!$C:$C,'Daily Pork Products Stocks'!$B1167,ProductionLines!$K:$K,'Daily Pork Products Stocks'!$A1167,ProductionLines!$E:$E,"Intake")</f>
        <v>0</v>
      </c>
      <c r="I1167" s="148"/>
      <c r="J1167" s="148"/>
      <c r="K1167" s="148"/>
      <c r="L1167" s="152"/>
      <c r="M1167" s="44">
        <f>SUMIFS(TransfersEntries!$F:$F,TransfersEntries!$B:$B,$B1167,TransfersEntries!$L:$L,"&gt;="&amp;'Daily Pork Products Stocks'!A1167+0.25,TransfersEntries!$L:$L,"&lt;="&amp;'Daily Pork Products Stocks'!A1167+1.25,TransfersEntries!$D:$D,"2055")</f>
        <v>0</v>
      </c>
      <c r="N1167" s="44">
        <f>SUMIFS(TransfersEntries!$F:$F,TransfersEntries!$B:$B,INDEX(ItemTable!$A:$A,MATCH('Daily Pork Products Stocks'!B1167,ItemTable!$B:$B,0)),TransfersEntries!$L:$L,"&gt;="&amp;'Daily Pork Products Stocks'!A1167+0.25,TransfersEntries!$L:$L,"&lt;="&amp;'Daily Pork Products Stocks'!A1167+1.25,TransfersEntries!$D:$D,"3535")</f>
        <v>0</v>
      </c>
      <c r="O1167" s="44">
        <f>SUMIFS(TransfersEntries!$F:$F,TransfersEntries!$B:$B,INDEX(ItemTable!$A:$A,MATCH('Daily Pork Products Stocks'!B1167,ItemTable!$B:$B,0)),TransfersEntries!$L:$L,"&gt;="&amp;'Daily Pork Products Stocks'!A1167+0.25,TransfersEntries!$L:$L,"&lt;="&amp;'Daily Pork Products Stocks'!A1167+1.25,TransfersEntries!$D:$D,"3600")</f>
        <v>0</v>
      </c>
      <c r="P1167" s="44">
        <f>D1167+F1167+G1167-SUM(H1167:O1167)</f>
        <v>0</v>
      </c>
      <c r="Q1167" s="44">
        <f>E1167+F1167+G1167-SUM(H1167:O1167)</f>
        <v>0</v>
      </c>
      <c r="R1167" s="148"/>
      <c r="S1167" s="148"/>
      <c r="T1167" s="44">
        <f>R1167+S1167</f>
        <v>0</v>
      </c>
      <c r="U1167" s="44">
        <f>T1167-P1167</f>
        <v>0</v>
      </c>
      <c r="V1167" s="44">
        <f>T1167-Q1167</f>
        <v>0</v>
      </c>
      <c r="W1167" s="51" t="str">
        <f>IF(SUM(ABS(D1167),ABS(E1167),ABS(F1167),ABS(G1167),ABS(H1167),ABS(I1167),ABS(J1167),ABS(K1167),ABS(L1167),ABS(M1167),ABS(N1167),ABS(O1167),ABS(P1167),ABS(Q1167),ABS(R1167),ABS(S1167),ABS(T1167))=0,"Inactive","Active")</f>
        <v>Inactive</v>
      </c>
      <c r="X1167" s="44"/>
    </row>
    <row r="1168" spans="1:24" ht="15" hidden="1" customHeight="1" x14ac:dyDescent="0.25">
      <c r="A1168" s="42" t="e">
        <v>#VALUE!</v>
      </c>
      <c r="B1168" s="47" t="s">
        <v>172</v>
      </c>
      <c r="C1168" s="47" t="s">
        <v>1376</v>
      </c>
      <c r="D1168" s="142"/>
      <c r="E1168" s="44">
        <f t="shared" ref="E1168:E1173" si="324">D1168</f>
        <v>0</v>
      </c>
      <c r="F1168" s="44">
        <f>SUMIFS(ProductionLines!$H:$H,ProductionLines!$C:$C,'Daily Pork Products Stocks'!$B1168,ProductionLines!$K:$K,'Daily Pork Products Stocks'!$A1168,ProductionLines!$E:$E,"&lt;&gt;Intake")</f>
        <v>0</v>
      </c>
      <c r="G1168" s="57"/>
      <c r="H1168" s="44">
        <f>SUMIFS(ProductionLines!$H:$H,ProductionLines!$C:$C,'Daily Pork Products Stocks'!$B1168,ProductionLines!$K:$K,'Daily Pork Products Stocks'!$A1168,ProductionLines!$E:$E,"Intake")</f>
        <v>0</v>
      </c>
      <c r="I1168" s="148"/>
      <c r="J1168" s="148"/>
      <c r="K1168" s="148"/>
      <c r="L1168" s="152"/>
      <c r="M1168" s="44">
        <f>SUMIFS(TransfersEntries!$F:$F,TransfersEntries!$B:$B,$B1168,TransfersEntries!$L:$L,"&gt;="&amp;'Daily Pork Products Stocks'!A1168+0.25,TransfersEntries!$L:$L,"&lt;="&amp;'Daily Pork Products Stocks'!A1168+1.25,TransfersEntries!$D:$D,"2055")</f>
        <v>0</v>
      </c>
      <c r="N1168" s="44">
        <f>SUMIFS(TransfersEntries!$F:$F,TransfersEntries!$B:$B,INDEX(ItemTable!$A:$A,MATCH('Daily Pork Products Stocks'!B1168,ItemTable!$B:$B,0)),TransfersEntries!$L:$L,"&gt;="&amp;'Daily Pork Products Stocks'!A1168+0.25,TransfersEntries!$L:$L,"&lt;="&amp;'Daily Pork Products Stocks'!A1168+1.25,TransfersEntries!$D:$D,"3535")</f>
        <v>0</v>
      </c>
      <c r="O1168" s="44">
        <f>SUMIFS(TransfersEntries!$F:$F,TransfersEntries!$B:$B,INDEX(ItemTable!$A:$A,MATCH('Daily Pork Products Stocks'!B1168,ItemTable!$B:$B,0)),TransfersEntries!$L:$L,"&gt;="&amp;'Daily Pork Products Stocks'!A1168+0.25,TransfersEntries!$L:$L,"&lt;="&amp;'Daily Pork Products Stocks'!A1168+1.25,TransfersEntries!$D:$D,"3600")</f>
        <v>0</v>
      </c>
      <c r="P1168" s="44">
        <f t="shared" ref="P1168:P1173" si="325">D1168+F1168+G1168-SUM(H1168:O1168)</f>
        <v>0</v>
      </c>
      <c r="Q1168" s="44">
        <f t="shared" ref="Q1168:Q1173" si="326">E1168+F1168+G1168-SUM(H1168:O1168)</f>
        <v>0</v>
      </c>
      <c r="R1168" s="148"/>
      <c r="S1168" s="148"/>
      <c r="T1168" s="44">
        <f t="shared" ref="T1168:T1173" si="327">R1168+S1168</f>
        <v>0</v>
      </c>
      <c r="U1168" s="44">
        <f t="shared" ref="U1168:U1173" si="328">T1168-P1168</f>
        <v>0</v>
      </c>
      <c r="V1168" s="44">
        <f t="shared" ref="V1168:V1173" si="329">T1168-Q1168</f>
        <v>0</v>
      </c>
      <c r="W1168" s="51" t="str">
        <f t="shared" ref="W1168:W1173" si="330">IF(SUM(ABS(D1168),ABS(E1168),ABS(F1168),ABS(G1168),ABS(H1168),ABS(I1168),ABS(J1168),ABS(K1168),ABS(L1168),ABS(M1168),ABS(N1168),ABS(O1168),ABS(P1168),ABS(Q1168),ABS(R1168),ABS(S1168),ABS(T1168))=0,"Inactive","Active")</f>
        <v>Inactive</v>
      </c>
      <c r="X1168" s="44"/>
    </row>
    <row r="1169" spans="1:24" ht="15" hidden="1" customHeight="1" x14ac:dyDescent="0.25">
      <c r="A1169" s="42" t="e">
        <v>#VALUE!</v>
      </c>
      <c r="B1169" s="47" t="s">
        <v>173</v>
      </c>
      <c r="C1169" s="47" t="s">
        <v>1377</v>
      </c>
      <c r="D1169" s="142"/>
      <c r="E1169" s="44">
        <f t="shared" si="324"/>
        <v>0</v>
      </c>
      <c r="F1169" s="44">
        <f>SUMIFS(ProductionLines!$H:$H,ProductionLines!$C:$C,'Daily Pork Products Stocks'!$B1169,ProductionLines!$K:$K,'Daily Pork Products Stocks'!$A1169,ProductionLines!$E:$E,"&lt;&gt;Intake")</f>
        <v>0</v>
      </c>
      <c r="G1169" s="57"/>
      <c r="H1169" s="44">
        <f>SUMIFS(ProductionLines!$H:$H,ProductionLines!$C:$C,'Daily Pork Products Stocks'!$B1169,ProductionLines!$K:$K,'Daily Pork Products Stocks'!$A1169,ProductionLines!$E:$E,"Intake")</f>
        <v>0</v>
      </c>
      <c r="I1169" s="148"/>
      <c r="J1169" s="148"/>
      <c r="K1169" s="148"/>
      <c r="L1169" s="152"/>
      <c r="M1169" s="44">
        <f>SUMIFS(TransfersEntries!$F:$F,TransfersEntries!$B:$B,$B1169,TransfersEntries!$L:$L,"&gt;="&amp;'Daily Pork Products Stocks'!A1169+0.25,TransfersEntries!$L:$L,"&lt;="&amp;'Daily Pork Products Stocks'!A1169+1.25,TransfersEntries!$D:$D,"2055")</f>
        <v>0</v>
      </c>
      <c r="N1169" s="44">
        <f>SUMIFS(TransfersEntries!$F:$F,TransfersEntries!$B:$B,INDEX(ItemTable!$A:$A,MATCH('Daily Pork Products Stocks'!B1169,ItemTable!$B:$B,0)),TransfersEntries!$L:$L,"&gt;="&amp;'Daily Pork Products Stocks'!A1169+0.25,TransfersEntries!$L:$L,"&lt;="&amp;'Daily Pork Products Stocks'!A1169+1.25,TransfersEntries!$D:$D,"3535")</f>
        <v>0</v>
      </c>
      <c r="O1169" s="44">
        <f>SUMIFS(TransfersEntries!$F:$F,TransfersEntries!$B:$B,INDEX(ItemTable!$A:$A,MATCH('Daily Pork Products Stocks'!B1169,ItemTable!$B:$B,0)),TransfersEntries!$L:$L,"&gt;="&amp;'Daily Pork Products Stocks'!A1169+0.25,TransfersEntries!$L:$L,"&lt;="&amp;'Daily Pork Products Stocks'!A1169+1.25,TransfersEntries!$D:$D,"3600")</f>
        <v>0</v>
      </c>
      <c r="P1169" s="44">
        <f t="shared" si="325"/>
        <v>0</v>
      </c>
      <c r="Q1169" s="44">
        <f t="shared" si="326"/>
        <v>0</v>
      </c>
      <c r="R1169" s="148"/>
      <c r="S1169" s="148"/>
      <c r="T1169" s="44">
        <f t="shared" si="327"/>
        <v>0</v>
      </c>
      <c r="U1169" s="44">
        <f t="shared" si="328"/>
        <v>0</v>
      </c>
      <c r="V1169" s="44">
        <f t="shared" si="329"/>
        <v>0</v>
      </c>
      <c r="W1169" s="51" t="str">
        <f t="shared" si="330"/>
        <v>Inactive</v>
      </c>
      <c r="X1169" s="44"/>
    </row>
    <row r="1170" spans="1:24" ht="15" hidden="1" customHeight="1" x14ac:dyDescent="0.25">
      <c r="A1170" s="42" t="e">
        <v>#VALUE!</v>
      </c>
      <c r="B1170" s="45" t="s">
        <v>179</v>
      </c>
      <c r="C1170" s="45" t="s">
        <v>1378</v>
      </c>
      <c r="D1170" s="142"/>
      <c r="E1170" s="44">
        <f t="shared" si="324"/>
        <v>0</v>
      </c>
      <c r="F1170" s="44">
        <f>SUMIFS(ProductionLines!$H:$H,ProductionLines!$C:$C,'Daily Pork Products Stocks'!$B1170,ProductionLines!$K:$K,'Daily Pork Products Stocks'!$A1170,ProductionLines!$E:$E,"&lt;&gt;Intake")</f>
        <v>0</v>
      </c>
      <c r="G1170" s="57"/>
      <c r="H1170" s="44">
        <f>SUMIFS(ProductionLines!$H:$H,ProductionLines!$C:$C,'Daily Pork Products Stocks'!$B1170,ProductionLines!$K:$K,'Daily Pork Products Stocks'!$A1170,ProductionLines!$E:$E,"Intake")</f>
        <v>0</v>
      </c>
      <c r="I1170" s="148"/>
      <c r="J1170" s="148"/>
      <c r="K1170" s="148"/>
      <c r="L1170" s="152"/>
      <c r="M1170" s="44">
        <f>SUMIFS(TransfersEntries!$F:$F,TransfersEntries!$B:$B,$B1170,TransfersEntries!$L:$L,"&gt;="&amp;'Daily Pork Products Stocks'!A1170+0.25,TransfersEntries!$L:$L,"&lt;="&amp;'Daily Pork Products Stocks'!A1170+1.25,TransfersEntries!$D:$D,"2055")</f>
        <v>0</v>
      </c>
      <c r="N1170" s="44">
        <f>SUMIFS(TransfersEntries!$F:$F,TransfersEntries!$B:$B,INDEX(ItemTable!$A:$A,MATCH('Daily Pork Products Stocks'!B1170,ItemTable!$B:$B,0)),TransfersEntries!$L:$L,"&gt;="&amp;'Daily Pork Products Stocks'!A1170+0.25,TransfersEntries!$L:$L,"&lt;="&amp;'Daily Pork Products Stocks'!A1170+1.25,TransfersEntries!$D:$D,"3535")</f>
        <v>0</v>
      </c>
      <c r="O1170" s="44">
        <f>SUMIFS(TransfersEntries!$F:$F,TransfersEntries!$B:$B,INDEX(ItemTable!$A:$A,MATCH('Daily Pork Products Stocks'!B1170,ItemTable!$B:$B,0)),TransfersEntries!$L:$L,"&gt;="&amp;'Daily Pork Products Stocks'!A1170+0.25,TransfersEntries!$L:$L,"&lt;="&amp;'Daily Pork Products Stocks'!A1170+1.25,TransfersEntries!$D:$D,"3600")</f>
        <v>0</v>
      </c>
      <c r="P1170" s="44">
        <f t="shared" si="325"/>
        <v>0</v>
      </c>
      <c r="Q1170" s="44">
        <f t="shared" si="326"/>
        <v>0</v>
      </c>
      <c r="R1170" s="148"/>
      <c r="S1170" s="148"/>
      <c r="T1170" s="44">
        <f t="shared" si="327"/>
        <v>0</v>
      </c>
      <c r="U1170" s="44">
        <f t="shared" si="328"/>
        <v>0</v>
      </c>
      <c r="V1170" s="44">
        <f t="shared" si="329"/>
        <v>0</v>
      </c>
      <c r="W1170" s="51" t="str">
        <f t="shared" si="330"/>
        <v>Inactive</v>
      </c>
      <c r="X1170" s="44"/>
    </row>
    <row r="1171" spans="1:24" ht="15" hidden="1" customHeight="1" x14ac:dyDescent="0.25">
      <c r="A1171" s="42" t="e">
        <v>#VALUE!</v>
      </c>
      <c r="B1171" s="47" t="s">
        <v>1379</v>
      </c>
      <c r="C1171" s="47" t="s">
        <v>1380</v>
      </c>
      <c r="D1171" s="142"/>
      <c r="E1171" s="44">
        <f t="shared" si="324"/>
        <v>0</v>
      </c>
      <c r="F1171" s="44">
        <f>SUMIFS(ProductionLines!$H:$H,ProductionLines!$C:$C,'Daily Pork Products Stocks'!$B1171,ProductionLines!$K:$K,'Daily Pork Products Stocks'!$A1171,ProductionLines!$E:$E,"&lt;&gt;Intake")</f>
        <v>0</v>
      </c>
      <c r="G1171" s="57"/>
      <c r="H1171" s="44">
        <f>SUMIFS(ProductionLines!$H:$H,ProductionLines!$C:$C,'Daily Pork Products Stocks'!$B1171,ProductionLines!$K:$K,'Daily Pork Products Stocks'!$A1171,ProductionLines!$E:$E,"Intake")</f>
        <v>0</v>
      </c>
      <c r="I1171" s="148"/>
      <c r="J1171" s="148"/>
      <c r="K1171" s="148"/>
      <c r="L1171" s="152"/>
      <c r="M1171" s="44">
        <f>SUMIFS(TransfersEntries!$F:$F,TransfersEntries!$B:$B,$B1171,TransfersEntries!$L:$L,"&gt;="&amp;'Daily Pork Products Stocks'!A1171+0.25,TransfersEntries!$L:$L,"&lt;="&amp;'Daily Pork Products Stocks'!A1171+1.25,TransfersEntries!$D:$D,"2055")</f>
        <v>0</v>
      </c>
      <c r="N1171" s="44">
        <f>SUMIFS(TransfersEntries!$F:$F,TransfersEntries!$B:$B,INDEX(ItemTable!$A:$A,MATCH('Daily Pork Products Stocks'!B1171,ItemTable!$B:$B,0)),TransfersEntries!$L:$L,"&gt;="&amp;'Daily Pork Products Stocks'!A1171+0.25,TransfersEntries!$L:$L,"&lt;="&amp;'Daily Pork Products Stocks'!A1171+1.25,TransfersEntries!$D:$D,"3535")</f>
        <v>0</v>
      </c>
      <c r="O1171" s="44">
        <f>SUMIFS(TransfersEntries!$F:$F,TransfersEntries!$B:$B,INDEX(ItemTable!$A:$A,MATCH('Daily Pork Products Stocks'!B1171,ItemTable!$B:$B,0)),TransfersEntries!$L:$L,"&gt;="&amp;'Daily Pork Products Stocks'!A1171+0.25,TransfersEntries!$L:$L,"&lt;="&amp;'Daily Pork Products Stocks'!A1171+1.25,TransfersEntries!$D:$D,"3600")</f>
        <v>0</v>
      </c>
      <c r="P1171" s="44">
        <f t="shared" si="325"/>
        <v>0</v>
      </c>
      <c r="Q1171" s="44">
        <f t="shared" si="326"/>
        <v>0</v>
      </c>
      <c r="R1171" s="148"/>
      <c r="S1171" s="148"/>
      <c r="T1171" s="44">
        <f t="shared" si="327"/>
        <v>0</v>
      </c>
      <c r="U1171" s="44">
        <f t="shared" si="328"/>
        <v>0</v>
      </c>
      <c r="V1171" s="44">
        <f t="shared" si="329"/>
        <v>0</v>
      </c>
      <c r="W1171" s="51" t="str">
        <f t="shared" si="330"/>
        <v>Inactive</v>
      </c>
      <c r="X1171" s="44"/>
    </row>
    <row r="1172" spans="1:24" ht="15" hidden="1" customHeight="1" x14ac:dyDescent="0.25">
      <c r="A1172" s="42" t="e">
        <v>#VALUE!</v>
      </c>
      <c r="B1172" s="47" t="s">
        <v>1381</v>
      </c>
      <c r="C1172" s="47" t="s">
        <v>1382</v>
      </c>
      <c r="D1172" s="142"/>
      <c r="E1172" s="44">
        <f t="shared" si="324"/>
        <v>0</v>
      </c>
      <c r="F1172" s="44">
        <f>SUMIFS(ProductionLines!$H:$H,ProductionLines!$C:$C,'Daily Pork Products Stocks'!$B1172,ProductionLines!$K:$K,'Daily Pork Products Stocks'!$A1172,ProductionLines!$E:$E,"&lt;&gt;Intake")</f>
        <v>0</v>
      </c>
      <c r="G1172" s="57"/>
      <c r="H1172" s="44">
        <f>SUMIFS(ProductionLines!$H:$H,ProductionLines!$C:$C,'Daily Pork Products Stocks'!$B1172,ProductionLines!$K:$K,'Daily Pork Products Stocks'!$A1172,ProductionLines!$E:$E,"Intake")</f>
        <v>0</v>
      </c>
      <c r="I1172" s="148"/>
      <c r="J1172" s="148"/>
      <c r="K1172" s="148"/>
      <c r="L1172" s="152"/>
      <c r="M1172" s="44">
        <f>SUMIFS(TransfersEntries!$F:$F,TransfersEntries!$B:$B,$B1172,TransfersEntries!$L:$L,"&gt;="&amp;'Daily Pork Products Stocks'!A1172+0.25,TransfersEntries!$L:$L,"&lt;="&amp;'Daily Pork Products Stocks'!A1172+1.25,TransfersEntries!$D:$D,"2055")</f>
        <v>0</v>
      </c>
      <c r="N1172" s="44">
        <f>SUMIFS(TransfersEntries!$F:$F,TransfersEntries!$B:$B,INDEX(ItemTable!$A:$A,MATCH('Daily Pork Products Stocks'!B1172,ItemTable!$B:$B,0)),TransfersEntries!$L:$L,"&gt;="&amp;'Daily Pork Products Stocks'!A1172+0.25,TransfersEntries!$L:$L,"&lt;="&amp;'Daily Pork Products Stocks'!A1172+1.25,TransfersEntries!$D:$D,"3535")</f>
        <v>0</v>
      </c>
      <c r="O1172" s="44">
        <f>SUMIFS(TransfersEntries!$F:$F,TransfersEntries!$B:$B,INDEX(ItemTable!$A:$A,MATCH('Daily Pork Products Stocks'!B1172,ItemTable!$B:$B,0)),TransfersEntries!$L:$L,"&gt;="&amp;'Daily Pork Products Stocks'!A1172+0.25,TransfersEntries!$L:$L,"&lt;="&amp;'Daily Pork Products Stocks'!A1172+1.25,TransfersEntries!$D:$D,"3600")</f>
        <v>0</v>
      </c>
      <c r="P1172" s="44">
        <f t="shared" si="325"/>
        <v>0</v>
      </c>
      <c r="Q1172" s="44">
        <f t="shared" si="326"/>
        <v>0</v>
      </c>
      <c r="R1172" s="148"/>
      <c r="S1172" s="148"/>
      <c r="T1172" s="44">
        <f t="shared" si="327"/>
        <v>0</v>
      </c>
      <c r="U1172" s="44">
        <f t="shared" si="328"/>
        <v>0</v>
      </c>
      <c r="V1172" s="44">
        <f t="shared" si="329"/>
        <v>0</v>
      </c>
      <c r="W1172" s="51" t="str">
        <f t="shared" si="330"/>
        <v>Inactive</v>
      </c>
      <c r="X1172" s="44"/>
    </row>
    <row r="1173" spans="1:24" ht="15" hidden="1" customHeight="1" x14ac:dyDescent="0.25">
      <c r="A1173" s="42" t="e">
        <v>#VALUE!</v>
      </c>
      <c r="B1173" s="47" t="s">
        <v>1383</v>
      </c>
      <c r="C1173" s="47" t="s">
        <v>1384</v>
      </c>
      <c r="D1173" s="142"/>
      <c r="E1173" s="44">
        <f t="shared" si="324"/>
        <v>0</v>
      </c>
      <c r="F1173" s="44">
        <f>SUMIFS(ProductionLines!$H:$H,ProductionLines!$C:$C,'Daily Pork Products Stocks'!$B1173,ProductionLines!$K:$K,'Daily Pork Products Stocks'!$A1173,ProductionLines!$E:$E,"&lt;&gt;Intake")</f>
        <v>0</v>
      </c>
      <c r="G1173" s="57"/>
      <c r="H1173" s="44">
        <f>SUMIFS(ProductionLines!$H:$H,ProductionLines!$C:$C,'Daily Pork Products Stocks'!$B1173,ProductionLines!$K:$K,'Daily Pork Products Stocks'!$A1173,ProductionLines!$E:$E,"Intake")</f>
        <v>0</v>
      </c>
      <c r="I1173" s="148"/>
      <c r="J1173" s="148"/>
      <c r="K1173" s="148"/>
      <c r="L1173" s="152"/>
      <c r="M1173" s="44">
        <f>SUMIFS(TransfersEntries!$F:$F,TransfersEntries!$B:$B,$B1173,TransfersEntries!$L:$L,"&gt;="&amp;'Daily Pork Products Stocks'!A1173+0.25,TransfersEntries!$L:$L,"&lt;="&amp;'Daily Pork Products Stocks'!A1173+1.25,TransfersEntries!$D:$D,"2055")</f>
        <v>0</v>
      </c>
      <c r="N1173" s="44">
        <f>SUMIFS(TransfersEntries!$F:$F,TransfersEntries!$B:$B,INDEX(ItemTable!$A:$A,MATCH('Daily Pork Products Stocks'!B1173,ItemTable!$B:$B,0)),TransfersEntries!$L:$L,"&gt;="&amp;'Daily Pork Products Stocks'!A1173+0.25,TransfersEntries!$L:$L,"&lt;="&amp;'Daily Pork Products Stocks'!A1173+1.25,TransfersEntries!$D:$D,"3535")</f>
        <v>0</v>
      </c>
      <c r="O1173" s="44">
        <f>SUMIFS(TransfersEntries!$F:$F,TransfersEntries!$B:$B,INDEX(ItemTable!$A:$A,MATCH('Daily Pork Products Stocks'!B1173,ItemTable!$B:$B,0)),TransfersEntries!$L:$L,"&gt;="&amp;'Daily Pork Products Stocks'!A1173+0.25,TransfersEntries!$L:$L,"&lt;="&amp;'Daily Pork Products Stocks'!A1173+1.25,TransfersEntries!$D:$D,"3600")</f>
        <v>0</v>
      </c>
      <c r="P1173" s="44">
        <f t="shared" si="325"/>
        <v>0</v>
      </c>
      <c r="Q1173" s="44">
        <f t="shared" si="326"/>
        <v>0</v>
      </c>
      <c r="R1173" s="148"/>
      <c r="S1173" s="148"/>
      <c r="T1173" s="44">
        <f t="shared" si="327"/>
        <v>0</v>
      </c>
      <c r="U1173" s="44">
        <f t="shared" si="328"/>
        <v>0</v>
      </c>
      <c r="V1173" s="44">
        <f t="shared" si="329"/>
        <v>0</v>
      </c>
      <c r="W1173" s="51" t="str">
        <f t="shared" si="330"/>
        <v>Inactive</v>
      </c>
      <c r="X1173" s="44"/>
    </row>
    <row r="1174" spans="1:24" ht="15" hidden="1" customHeight="1" x14ac:dyDescent="0.25">
      <c r="A1174" s="42" t="e">
        <v>#VALUE!</v>
      </c>
      <c r="B1174" s="47" t="s">
        <v>1598</v>
      </c>
      <c r="C1174" s="47" t="s">
        <v>1150</v>
      </c>
      <c r="D1174" s="142"/>
      <c r="E1174" s="44">
        <f>D1174</f>
        <v>0</v>
      </c>
      <c r="F1174" s="44">
        <f>SUMIFS(ProductionLines!$H:$H,ProductionLines!$C:$C,'Daily Pork Products Stocks'!$B1174,ProductionLines!$K:$K,'Daily Pork Products Stocks'!$A1174,ProductionLines!$E:$E,"&lt;&gt;Intake")</f>
        <v>0</v>
      </c>
      <c r="G1174" s="57"/>
      <c r="H1174" s="44">
        <f>SUMIFS(ProductionLines!$H:$H,ProductionLines!$C:$C,'Daily Pork Products Stocks'!$B1174,ProductionLines!$K:$K,'Daily Pork Products Stocks'!$A1174,ProductionLines!$E:$E,"Intake")</f>
        <v>0</v>
      </c>
      <c r="I1174" s="148"/>
      <c r="J1174" s="148"/>
      <c r="K1174" s="148"/>
      <c r="L1174" s="152"/>
      <c r="M1174" s="44">
        <f>SUMIFS(TransfersEntries!$F:$F,TransfersEntries!$B:$B,$B1174,TransfersEntries!$L:$L,"&gt;="&amp;'Daily Pork Products Stocks'!A1174+0.25,TransfersEntries!$L:$L,"&lt;="&amp;'Daily Pork Products Stocks'!A1174+1.25,TransfersEntries!$D:$D,"2055")</f>
        <v>0</v>
      </c>
      <c r="N1174" s="44">
        <f>SUMIFS(TransfersEntries!$F:$F,TransfersEntries!$B:$B,INDEX(ItemTable!$A:$A,MATCH('Daily Pork Products Stocks'!B1174,ItemTable!$B:$B,0)),TransfersEntries!$L:$L,"&gt;="&amp;'Daily Pork Products Stocks'!A1174+0.25,TransfersEntries!$L:$L,"&lt;="&amp;'Daily Pork Products Stocks'!A1174+1.25,TransfersEntries!$D:$D,"3535")</f>
        <v>0</v>
      </c>
      <c r="O1174" s="44">
        <f>SUMIFS(TransfersEntries!$F:$F,TransfersEntries!$B:$B,INDEX(ItemTable!$A:$A,MATCH('Daily Pork Products Stocks'!B1174,ItemTable!$B:$B,0)),TransfersEntries!$L:$L,"&gt;="&amp;'Daily Pork Products Stocks'!A1174+0.25,TransfersEntries!$L:$L,"&lt;="&amp;'Daily Pork Products Stocks'!A1174+1.25,TransfersEntries!$D:$D,"3600")</f>
        <v>0</v>
      </c>
      <c r="P1174" s="44">
        <f>D1174+F1174+G1174-SUM(H1174:O1174)</f>
        <v>0</v>
      </c>
      <c r="Q1174" s="44">
        <f>E1174+F1174+G1174-SUM(H1174:O1174)</f>
        <v>0</v>
      </c>
      <c r="R1174" s="148"/>
      <c r="S1174" s="148"/>
      <c r="T1174" s="44">
        <f>R1174+S1174</f>
        <v>0</v>
      </c>
      <c r="U1174" s="44">
        <f>T1174-P1174</f>
        <v>0</v>
      </c>
      <c r="V1174" s="44">
        <f>T1174-Q1174</f>
        <v>0</v>
      </c>
      <c r="W1174" s="51" t="str">
        <f>IF(SUM(ABS(D1174),ABS(E1174),ABS(F1174),ABS(G1174),ABS(H1174),ABS(I1174),ABS(J1174),ABS(K1174),ABS(L1174),ABS(M1174),ABS(N1174),ABS(O1174),ABS(P1174),ABS(Q1174),ABS(R1174),ABS(S1174),ABS(T1174))=0,"Inactive","Active")</f>
        <v>Inactive</v>
      </c>
      <c r="X1174" s="44"/>
    </row>
    <row r="1175" spans="1:24" ht="15" hidden="1" customHeight="1" x14ac:dyDescent="0.25">
      <c r="A1175" s="42" t="e">
        <v>#VALUE!</v>
      </c>
      <c r="B1175" s="47" t="s">
        <v>123</v>
      </c>
      <c r="C1175" s="47" t="s">
        <v>1155</v>
      </c>
      <c r="D1175" s="142"/>
      <c r="E1175" s="44">
        <f>D1175</f>
        <v>0</v>
      </c>
      <c r="F1175" s="44">
        <f>SUMIFS(ProductionLines!$H:$H,ProductionLines!$C:$C,'Daily Pork Products Stocks'!$B1175,ProductionLines!$K:$K,'Daily Pork Products Stocks'!$A1175,ProductionLines!$E:$E,"&lt;&gt;Intake")</f>
        <v>0</v>
      </c>
      <c r="G1175" s="57"/>
      <c r="H1175" s="44">
        <f>SUMIFS(ProductionLines!$H:$H,ProductionLines!$C:$C,'Daily Pork Products Stocks'!$B1175,ProductionLines!$K:$K,'Daily Pork Products Stocks'!$A1175,ProductionLines!$E:$E,"Intake")</f>
        <v>0</v>
      </c>
      <c r="I1175" s="148"/>
      <c r="J1175" s="148"/>
      <c r="K1175" s="148"/>
      <c r="L1175" s="152"/>
      <c r="M1175" s="44">
        <f>SUMIFS(TransfersEntries!$F:$F,TransfersEntries!$B:$B,$B1175,TransfersEntries!$L:$L,"&gt;="&amp;'Daily Pork Products Stocks'!A1175+0.25,TransfersEntries!$L:$L,"&lt;="&amp;'Daily Pork Products Stocks'!A1175+1.25,TransfersEntries!$D:$D,"2055")</f>
        <v>0</v>
      </c>
      <c r="N1175" s="44">
        <f>SUMIFS(TransfersEntries!$F:$F,TransfersEntries!$B:$B,INDEX(ItemTable!$A:$A,MATCH('Daily Pork Products Stocks'!B1175,ItemTable!$B:$B,0)),TransfersEntries!$L:$L,"&gt;="&amp;'Daily Pork Products Stocks'!A1175+0.25,TransfersEntries!$L:$L,"&lt;="&amp;'Daily Pork Products Stocks'!A1175+1.25,TransfersEntries!$D:$D,"3535")</f>
        <v>0</v>
      </c>
      <c r="O1175" s="44">
        <f>SUMIFS(TransfersEntries!$F:$F,TransfersEntries!$B:$B,INDEX(ItemTable!$A:$A,MATCH('Daily Pork Products Stocks'!B1175,ItemTable!$B:$B,0)),TransfersEntries!$L:$L,"&gt;="&amp;'Daily Pork Products Stocks'!A1175+0.25,TransfersEntries!$L:$L,"&lt;="&amp;'Daily Pork Products Stocks'!A1175+1.25,TransfersEntries!$D:$D,"3600")</f>
        <v>0</v>
      </c>
      <c r="P1175" s="44">
        <f>D1175+F1175+G1175-SUM(H1175:O1175)</f>
        <v>0</v>
      </c>
      <c r="Q1175" s="44">
        <f>E1175+F1175+G1175-SUM(H1175:O1175)</f>
        <v>0</v>
      </c>
      <c r="R1175" s="148"/>
      <c r="S1175" s="148"/>
      <c r="T1175" s="44">
        <f>R1175+S1175</f>
        <v>0</v>
      </c>
      <c r="U1175" s="44">
        <f>T1175-P1175</f>
        <v>0</v>
      </c>
      <c r="V1175" s="44">
        <f>T1175-Q1175</f>
        <v>0</v>
      </c>
      <c r="W1175" s="51" t="str">
        <f>IF(SUM(ABS(D1175),ABS(E1175),ABS(F1175),ABS(G1175),ABS(H1175),ABS(I1175),ABS(J1175),ABS(K1175),ABS(L1175),ABS(M1175),ABS(N1175),ABS(O1175),ABS(P1175),ABS(Q1175),ABS(R1175),ABS(S1175),ABS(T1175))=0,"Inactive","Active")</f>
        <v>Inactive</v>
      </c>
      <c r="X1175" s="44"/>
    </row>
    <row r="1176" spans="1:24" ht="15" hidden="1" customHeight="1" x14ac:dyDescent="0.25">
      <c r="A1176" s="42" t="e">
        <v>#VALUE!</v>
      </c>
      <c r="B1176" s="47" t="s">
        <v>175</v>
      </c>
      <c r="C1176" s="47" t="s">
        <v>176</v>
      </c>
      <c r="D1176" s="142"/>
      <c r="E1176" s="44">
        <f>D1176</f>
        <v>0</v>
      </c>
      <c r="F1176" s="44">
        <f>SUMIFS(ProductionLines!$H:$H,ProductionLines!$C:$C,'Daily Pork Products Stocks'!$B1176,ProductionLines!$K:$K,'Daily Pork Products Stocks'!$A1176,ProductionLines!$E:$E,"&lt;&gt;Intake")</f>
        <v>0</v>
      </c>
      <c r="G1176" s="57"/>
      <c r="H1176" s="44">
        <f>SUMIFS(ProductionLines!$H:$H,ProductionLines!$C:$C,'Daily Pork Products Stocks'!$B1176,ProductionLines!$K:$K,'Daily Pork Products Stocks'!$A1176,ProductionLines!$E:$E,"Intake")</f>
        <v>0</v>
      </c>
      <c r="I1176" s="148"/>
      <c r="J1176" s="148"/>
      <c r="K1176" s="148"/>
      <c r="L1176" s="152"/>
      <c r="M1176" s="44">
        <f>SUMIFS(TransfersEntries!$F:$F,TransfersEntries!$B:$B,$B1176,TransfersEntries!$L:$L,"&gt;="&amp;'Daily Pork Products Stocks'!A1176+0.25,TransfersEntries!$L:$L,"&lt;="&amp;'Daily Pork Products Stocks'!A1176+1.25,TransfersEntries!$D:$D,"2055")</f>
        <v>0</v>
      </c>
      <c r="N1176" s="44">
        <f>SUMIFS(TransfersEntries!$F:$F,TransfersEntries!$B:$B,INDEX(ItemTable!$A:$A,MATCH('Daily Pork Products Stocks'!B1176,ItemTable!$B:$B,0)),TransfersEntries!$L:$L,"&gt;="&amp;'Daily Pork Products Stocks'!A1176+0.25,TransfersEntries!$L:$L,"&lt;="&amp;'Daily Pork Products Stocks'!A1176+1.25,TransfersEntries!$D:$D,"3535")</f>
        <v>0</v>
      </c>
      <c r="O1176" s="44">
        <f>SUMIFS(TransfersEntries!$F:$F,TransfersEntries!$B:$B,INDEX(ItemTable!$A:$A,MATCH('Daily Pork Products Stocks'!B1176,ItemTable!$B:$B,0)),TransfersEntries!$L:$L,"&gt;="&amp;'Daily Pork Products Stocks'!A1176+0.25,TransfersEntries!$L:$L,"&lt;="&amp;'Daily Pork Products Stocks'!A1176+1.25,TransfersEntries!$D:$D,"3600")</f>
        <v>0</v>
      </c>
      <c r="P1176" s="44">
        <f>D1176+F1176+G1176-SUM(H1176:O1176)</f>
        <v>0</v>
      </c>
      <c r="Q1176" s="44">
        <f>E1176+F1176+G1176-SUM(H1176:O1176)</f>
        <v>0</v>
      </c>
      <c r="R1176" s="148"/>
      <c r="S1176" s="148"/>
      <c r="T1176" s="44">
        <f>R1176+S1176</f>
        <v>0</v>
      </c>
      <c r="U1176" s="44">
        <f>T1176-P1176</f>
        <v>0</v>
      </c>
      <c r="V1176" s="44">
        <f>T1176-Q1176</f>
        <v>0</v>
      </c>
      <c r="W1176" s="51" t="str">
        <f>IF(SUM(ABS(D1176),ABS(E1176),ABS(F1176),ABS(G1176),ABS(H1176),ABS(I1176),ABS(J1176),ABS(K1176),ABS(L1176),ABS(M1176),ABS(N1176),ABS(O1176),ABS(P1176),ABS(Q1176),ABS(R1176),ABS(S1176),ABS(T1176))=0,"Inactive","Active")</f>
        <v>Inactive</v>
      </c>
      <c r="X1176" s="44"/>
    </row>
    <row r="1177" spans="1:24" ht="15" hidden="1" customHeight="1" x14ac:dyDescent="0.25">
      <c r="A1177" s="42" t="e">
        <v>#VALUE!</v>
      </c>
      <c r="B1177" s="47" t="s">
        <v>138</v>
      </c>
      <c r="C1177" s="47" t="s">
        <v>1151</v>
      </c>
      <c r="D1177" s="142"/>
      <c r="E1177" s="44">
        <f>D1177</f>
        <v>0</v>
      </c>
      <c r="F1177" s="44">
        <f>SUMIFS(ProductionLines!$H:$H,ProductionLines!$C:$C,'Daily Pork Products Stocks'!$B1177,ProductionLines!$K:$K,'Daily Pork Products Stocks'!$A1177,ProductionLines!$E:$E,"&lt;&gt;Intake")</f>
        <v>0</v>
      </c>
      <c r="G1177" s="57"/>
      <c r="H1177" s="44">
        <f>SUMIFS(ProductionLines!$H:$H,ProductionLines!$C:$C,'Daily Pork Products Stocks'!$B1177,ProductionLines!$K:$K,'Daily Pork Products Stocks'!$A1177,ProductionLines!$E:$E,"Intake")</f>
        <v>0</v>
      </c>
      <c r="I1177" s="148"/>
      <c r="J1177" s="148"/>
      <c r="K1177" s="148"/>
      <c r="L1177" s="152"/>
      <c r="M1177" s="44">
        <f>SUMIFS(TransfersEntries!$F:$F,TransfersEntries!$B:$B,$B1177,TransfersEntries!$L:$L,"&gt;="&amp;'Daily Pork Products Stocks'!A1177+0.25,TransfersEntries!$L:$L,"&lt;="&amp;'Daily Pork Products Stocks'!A1177+1.25,TransfersEntries!$D:$D,"2055")</f>
        <v>0</v>
      </c>
      <c r="N1177" s="44">
        <f>SUMIFS(TransfersEntries!$F:$F,TransfersEntries!$B:$B,INDEX(ItemTable!$A:$A,MATCH('Daily Pork Products Stocks'!B1177,ItemTable!$B:$B,0)),TransfersEntries!$L:$L,"&gt;="&amp;'Daily Pork Products Stocks'!A1177+0.25,TransfersEntries!$L:$L,"&lt;="&amp;'Daily Pork Products Stocks'!A1177+1.25,TransfersEntries!$D:$D,"3535")</f>
        <v>0</v>
      </c>
      <c r="O1177" s="44">
        <f>SUMIFS(TransfersEntries!$F:$F,TransfersEntries!$B:$B,INDEX(ItemTable!$A:$A,MATCH('Daily Pork Products Stocks'!B1177,ItemTable!$B:$B,0)),TransfersEntries!$L:$L,"&gt;="&amp;'Daily Pork Products Stocks'!A1177+0.25,TransfersEntries!$L:$L,"&lt;="&amp;'Daily Pork Products Stocks'!A1177+1.25,TransfersEntries!$D:$D,"3600")</f>
        <v>0</v>
      </c>
      <c r="P1177" s="44">
        <f>D1177+F1177+G1177-SUM(H1177:O1177)</f>
        <v>0</v>
      </c>
      <c r="Q1177" s="44">
        <f>E1177+F1177+G1177-SUM(H1177:O1177)</f>
        <v>0</v>
      </c>
      <c r="R1177" s="148"/>
      <c r="S1177" s="148"/>
      <c r="T1177" s="44">
        <f>R1177+S1177</f>
        <v>0</v>
      </c>
      <c r="U1177" s="44">
        <f>T1177-P1177</f>
        <v>0</v>
      </c>
      <c r="V1177" s="44">
        <f>T1177-Q1177</f>
        <v>0</v>
      </c>
      <c r="W1177" s="51" t="str">
        <f>IF(SUM(ABS(D1177),ABS(E1177),ABS(F1177),ABS(G1177),ABS(H1177),ABS(I1177),ABS(J1177),ABS(K1177),ABS(L1177),ABS(M1177),ABS(N1177),ABS(O1177),ABS(P1177),ABS(Q1177),ABS(R1177),ABS(S1177),ABS(T1177))=0,"Inactive","Active")</f>
        <v>Inactive</v>
      </c>
      <c r="X1177" s="44"/>
    </row>
    <row r="1178" spans="1:24" ht="15" hidden="1" customHeight="1" x14ac:dyDescent="0.25">
      <c r="A1178" s="42" t="e">
        <v>#VALUE!</v>
      </c>
      <c r="B1178" s="47" t="s">
        <v>1599</v>
      </c>
      <c r="C1178" s="47" t="s">
        <v>1164</v>
      </c>
      <c r="D1178" s="142"/>
      <c r="E1178" s="44">
        <f>D1178</f>
        <v>0</v>
      </c>
      <c r="F1178" s="44">
        <f>SUMIFS(ProductionLines!$H:$H,ProductionLines!$C:$C,'Daily Pork Products Stocks'!$B1178,ProductionLines!$K:$K,'Daily Pork Products Stocks'!$A1178,ProductionLines!$E:$E,"&lt;&gt;Intake")</f>
        <v>0</v>
      </c>
      <c r="G1178" s="57"/>
      <c r="H1178" s="44">
        <f>SUMIFS(ProductionLines!$H:$H,ProductionLines!$C:$C,'Daily Pork Products Stocks'!$B1178,ProductionLines!$K:$K,'Daily Pork Products Stocks'!$A1178,ProductionLines!$E:$E,"Intake")</f>
        <v>0</v>
      </c>
      <c r="I1178" s="148"/>
      <c r="J1178" s="148"/>
      <c r="K1178" s="148"/>
      <c r="L1178" s="152"/>
      <c r="M1178" s="44">
        <f>SUMIFS(TransfersEntries!$F:$F,TransfersEntries!$B:$B,$B1178,TransfersEntries!$L:$L,"&gt;="&amp;'Daily Pork Products Stocks'!A1178+0.25,TransfersEntries!$L:$L,"&lt;="&amp;'Daily Pork Products Stocks'!A1178+1.25,TransfersEntries!$D:$D,"2055")</f>
        <v>0</v>
      </c>
      <c r="N1178" s="44">
        <f>SUMIFS(TransfersEntries!$F:$F,TransfersEntries!$B:$B,INDEX(ItemTable!$A:$A,MATCH('Daily Pork Products Stocks'!B1178,ItemTable!$B:$B,0)),TransfersEntries!$L:$L,"&gt;="&amp;'Daily Pork Products Stocks'!A1178+0.25,TransfersEntries!$L:$L,"&lt;="&amp;'Daily Pork Products Stocks'!A1178+1.25,TransfersEntries!$D:$D,"3535")</f>
        <v>0</v>
      </c>
      <c r="O1178" s="44">
        <f>SUMIFS(TransfersEntries!$F:$F,TransfersEntries!$B:$B,INDEX(ItemTable!$A:$A,MATCH('Daily Pork Products Stocks'!B1178,ItemTable!$B:$B,0)),TransfersEntries!$L:$L,"&gt;="&amp;'Daily Pork Products Stocks'!A1178+0.25,TransfersEntries!$L:$L,"&lt;="&amp;'Daily Pork Products Stocks'!A1178+1.25,TransfersEntries!$D:$D,"3600")</f>
        <v>0</v>
      </c>
      <c r="P1178" s="44">
        <f>D1178+F1178+G1178-SUM(H1178:O1178)</f>
        <v>0</v>
      </c>
      <c r="Q1178" s="44">
        <f>E1178+F1178+G1178-SUM(H1178:O1178)</f>
        <v>0</v>
      </c>
      <c r="R1178" s="148"/>
      <c r="S1178" s="148"/>
      <c r="T1178" s="44">
        <f>R1178+S1178</f>
        <v>0</v>
      </c>
      <c r="U1178" s="44">
        <f>T1178-P1178</f>
        <v>0</v>
      </c>
      <c r="V1178" s="44">
        <f>T1178-Q1178</f>
        <v>0</v>
      </c>
      <c r="W1178" s="51" t="str">
        <f>IF(SUM(ABS(D1178),ABS(E1178),ABS(F1178),ABS(G1178),ABS(H1178),ABS(I1178),ABS(J1178),ABS(K1178),ABS(L1178),ABS(M1178),ABS(N1178),ABS(O1178),ABS(P1178),ABS(Q1178),ABS(R1178),ABS(S1178),ABS(T1178))=0,"Inactive","Active")</f>
        <v>Inactive</v>
      </c>
      <c r="X1178" s="44"/>
    </row>
    <row r="1179" spans="1:24" ht="15" hidden="1" customHeight="1" x14ac:dyDescent="0.25">
      <c r="A1179" s="128" t="e">
        <v>#VALUE!</v>
      </c>
      <c r="B1179" s="129"/>
      <c r="C1179" s="130" t="s">
        <v>1385</v>
      </c>
      <c r="D1179" s="141">
        <v>1E-3</v>
      </c>
      <c r="E1179" s="134">
        <f t="shared" ref="E1179:E1180" si="331">D1179</f>
        <v>1E-3</v>
      </c>
      <c r="F1179" s="134">
        <f>SUMIFS(ProductionLines!$H:$H,ProductionLines!$C:$C,'Daily Pork Products Stocks'!$B1179,ProductionLines!$K:$K,'Daily Pork Products Stocks'!$A1179,ProductionLines!$E:$E,"&lt;&gt;Intake")</f>
        <v>0</v>
      </c>
      <c r="G1179" s="135"/>
      <c r="H1179" s="134">
        <f>SUMIFS(ProductionLines!$H:$H,ProductionLines!$C:$C,'Daily Pork Products Stocks'!$B1179,ProductionLines!$K:$K,'Daily Pork Products Stocks'!$A1179,ProductionLines!$E:$E,"Intake")</f>
        <v>0</v>
      </c>
      <c r="I1179" s="149"/>
      <c r="J1179" s="149"/>
      <c r="K1179" s="149"/>
      <c r="L1179" s="153"/>
      <c r="M1179" s="134">
        <f>SUMIFS(TransfersEntries!$F:$F,TransfersEntries!$B:$B,$B1179,TransfersEntries!$L:$L,"&gt;="&amp;'Daily Pork Products Stocks'!A1179+0.25,TransfersEntries!$L:$L,"&lt;="&amp;'Daily Pork Products Stocks'!A1179+1.25,TransfersEntries!$D:$D,"2055")</f>
        <v>0</v>
      </c>
      <c r="N1179" s="134">
        <f>SUMIFS(TransfersEntries!$F:$F,TransfersEntries!$B:$B,INDEX(ItemTable!$A:$A,MATCH('Daily Pork Products Stocks'!B1179,ItemTable!$B:$B,0)),TransfersEntries!$L:$L,"&gt;="&amp;'Daily Pork Products Stocks'!A1179+0.25,TransfersEntries!$L:$L,"&lt;="&amp;'Daily Pork Products Stocks'!A1179+1.25,TransfersEntries!$D:$D,"3535")</f>
        <v>0</v>
      </c>
      <c r="O1179" s="134">
        <f>SUMIFS(TransfersEntries!$F:$F,TransfersEntries!$B:$B,INDEX(ItemTable!$A:$A,MATCH('Daily Pork Products Stocks'!B1179,ItemTable!$B:$B,0)),TransfersEntries!$L:$L,"&gt;="&amp;'Daily Pork Products Stocks'!A1179+0.25,TransfersEntries!$L:$L,"&lt;="&amp;'Daily Pork Products Stocks'!A1179+1.25,TransfersEntries!$D:$D,"3600")</f>
        <v>0</v>
      </c>
      <c r="P1179" s="134">
        <f t="shared" ref="P1179:P1180" si="332">D1179+F1179+G1179-SUM(H1179:O1179)</f>
        <v>1E-3</v>
      </c>
      <c r="Q1179" s="134">
        <f t="shared" ref="Q1179:Q1180" si="333">E1179+F1179+G1179-SUM(H1179:O1179)</f>
        <v>1E-3</v>
      </c>
      <c r="R1179" s="149"/>
      <c r="S1179" s="149"/>
      <c r="T1179" s="134">
        <f>R1179+S1179+D1179</f>
        <v>1E-3</v>
      </c>
      <c r="U1179" s="134">
        <f t="shared" ref="U1179:U1180" si="334">T1179-P1179</f>
        <v>0</v>
      </c>
      <c r="V1179" s="134">
        <f t="shared" ref="V1179:V1180" si="335">T1179-Q1179</f>
        <v>0</v>
      </c>
      <c r="W1179" s="51" t="str">
        <f t="shared" ref="W1179:W1180" si="336">IF(SUM(ABS(D1179),ABS(E1179),ABS(F1179),ABS(G1179),ABS(H1179),ABS(I1179),ABS(J1179),ABS(K1179),ABS(L1179),ABS(M1179),ABS(N1179),ABS(O1179),ABS(P1179),ABS(Q1179),ABS(R1179),ABS(S1179),ABS(T1179))=0,"Inactive","Active")</f>
        <v>Active</v>
      </c>
      <c r="X1179" s="134"/>
    </row>
    <row r="1180" spans="1:24" ht="15" hidden="1" customHeight="1" x14ac:dyDescent="0.25">
      <c r="A1180" s="42" t="e">
        <v>#VALUE!</v>
      </c>
      <c r="B1180" s="47" t="s">
        <v>116</v>
      </c>
      <c r="C1180" s="47" t="s">
        <v>117</v>
      </c>
      <c r="D1180" s="142"/>
      <c r="E1180" s="44">
        <f t="shared" si="331"/>
        <v>0</v>
      </c>
      <c r="F1180" s="44">
        <f>SUMIFS(ProductionLines!$H:$H,ProductionLines!$C:$C,'Daily Pork Products Stocks'!$B1180,ProductionLines!$K:$K,'Daily Pork Products Stocks'!$A1180,ProductionLines!$E:$E,"&lt;&gt;Intake")</f>
        <v>0</v>
      </c>
      <c r="G1180" s="57"/>
      <c r="H1180" s="44">
        <f>SUMIFS(ProductionLines!$H:$H,ProductionLines!$C:$C,'Daily Pork Products Stocks'!$B1180,ProductionLines!$K:$K,'Daily Pork Products Stocks'!$A1180,ProductionLines!$E:$E,"Intake")</f>
        <v>0</v>
      </c>
      <c r="I1180" s="148"/>
      <c r="J1180" s="148"/>
      <c r="K1180" s="148"/>
      <c r="L1180" s="152"/>
      <c r="M1180" s="44">
        <f>SUMIFS(TransfersEntries!$F:$F,TransfersEntries!$B:$B,$B1180,TransfersEntries!$L:$L,"&gt;="&amp;'Daily Pork Products Stocks'!A1180+0.25,TransfersEntries!$L:$L,"&lt;="&amp;'Daily Pork Products Stocks'!A1180+1.25,TransfersEntries!$D:$D,"2055")</f>
        <v>0</v>
      </c>
      <c r="N1180" s="44">
        <f>SUMIFS(TransfersEntries!$F:$F,TransfersEntries!$B:$B,INDEX(ItemTable!$A:$A,MATCH('Daily Pork Products Stocks'!B1180,ItemTable!$B:$B,0)),TransfersEntries!$L:$L,"&gt;="&amp;'Daily Pork Products Stocks'!A1180+0.25,TransfersEntries!$L:$L,"&lt;="&amp;'Daily Pork Products Stocks'!A1180+1.25,TransfersEntries!$D:$D,"3535")</f>
        <v>0</v>
      </c>
      <c r="O1180" s="44">
        <f>SUMIFS(TransfersEntries!$F:$F,TransfersEntries!$B:$B,INDEX(ItemTable!$A:$A,MATCH('Daily Pork Products Stocks'!B1180,ItemTable!$B:$B,0)),TransfersEntries!$L:$L,"&gt;="&amp;'Daily Pork Products Stocks'!A1180+0.25,TransfersEntries!$L:$L,"&lt;="&amp;'Daily Pork Products Stocks'!A1180+1.25,TransfersEntries!$D:$D,"3600")</f>
        <v>0</v>
      </c>
      <c r="P1180" s="44">
        <f t="shared" si="332"/>
        <v>0</v>
      </c>
      <c r="Q1180" s="44">
        <f t="shared" si="333"/>
        <v>0</v>
      </c>
      <c r="R1180" s="148"/>
      <c r="S1180" s="148"/>
      <c r="T1180" s="44">
        <f t="shared" ref="T1180" si="337">R1180+S1180</f>
        <v>0</v>
      </c>
      <c r="U1180" s="44">
        <f t="shared" si="334"/>
        <v>0</v>
      </c>
      <c r="V1180" s="44">
        <f t="shared" si="335"/>
        <v>0</v>
      </c>
      <c r="W1180" s="51" t="str">
        <f t="shared" si="336"/>
        <v>Inactive</v>
      </c>
      <c r="X1180" s="44"/>
    </row>
    <row r="1181" spans="1:24" ht="15" hidden="1" customHeight="1" x14ac:dyDescent="0.25">
      <c r="A1181" s="42" t="e">
        <v>#VALUE!</v>
      </c>
      <c r="B1181" s="47" t="s">
        <v>74</v>
      </c>
      <c r="C1181" s="47" t="s">
        <v>75</v>
      </c>
      <c r="D1181" s="142"/>
      <c r="E1181" s="44">
        <f>D1181</f>
        <v>0</v>
      </c>
      <c r="F1181" s="44">
        <f>SUMIFS(ProductionLines!$H:$H,ProductionLines!$C:$C,'Daily Pork Products Stocks'!$B1181,ProductionLines!$K:$K,'Daily Pork Products Stocks'!$A1181,ProductionLines!$E:$E,"&lt;&gt;Intake")</f>
        <v>0</v>
      </c>
      <c r="G1181" s="57"/>
      <c r="H1181" s="44">
        <f>SUMIFS(ProductionLines!$H:$H,ProductionLines!$C:$C,'Daily Pork Products Stocks'!$B1181,ProductionLines!$K:$K,'Daily Pork Products Stocks'!$A1181,ProductionLines!$E:$E,"Intake")</f>
        <v>0</v>
      </c>
      <c r="I1181" s="148"/>
      <c r="J1181" s="148"/>
      <c r="K1181" s="148"/>
      <c r="L1181" s="152"/>
      <c r="M1181" s="44">
        <f>SUMIFS(TransfersEntries!$F:$F,TransfersEntries!$B:$B,$B1181,TransfersEntries!$L:$L,"&gt;="&amp;'Daily Pork Products Stocks'!A1181+0.25,TransfersEntries!$L:$L,"&lt;="&amp;'Daily Pork Products Stocks'!A1181+1.25,TransfersEntries!$D:$D,"2055")</f>
        <v>0</v>
      </c>
      <c r="N1181" s="44">
        <f>SUMIFS(TransfersEntries!$F:$F,TransfersEntries!$B:$B,INDEX(ItemTable!$A:$A,MATCH('Daily Pork Products Stocks'!B1181,ItemTable!$B:$B,0)),TransfersEntries!$L:$L,"&gt;="&amp;'Daily Pork Products Stocks'!A1181+0.25,TransfersEntries!$L:$L,"&lt;="&amp;'Daily Pork Products Stocks'!A1181+1.25,TransfersEntries!$D:$D,"3535")</f>
        <v>0</v>
      </c>
      <c r="O1181" s="44">
        <f>SUMIFS(TransfersEntries!$F:$F,TransfersEntries!$B:$B,INDEX(ItemTable!$A:$A,MATCH('Daily Pork Products Stocks'!B1181,ItemTable!$B:$B,0)),TransfersEntries!$L:$L,"&gt;="&amp;'Daily Pork Products Stocks'!A1181+0.25,TransfersEntries!$L:$L,"&lt;="&amp;'Daily Pork Products Stocks'!A1181+1.25,TransfersEntries!$D:$D,"3600")</f>
        <v>0</v>
      </c>
      <c r="P1181" s="44">
        <f>D1181+F1181+G1181-SUM(H1181:O1181)</f>
        <v>0</v>
      </c>
      <c r="Q1181" s="44">
        <f>E1181+F1181+G1181-SUM(H1181:O1181)</f>
        <v>0</v>
      </c>
      <c r="R1181" s="148"/>
      <c r="S1181" s="148"/>
      <c r="T1181" s="44">
        <f>R1181+S1181</f>
        <v>0</v>
      </c>
      <c r="U1181" s="44">
        <f>T1181-P1181</f>
        <v>0</v>
      </c>
      <c r="V1181" s="44">
        <f>T1181-Q1181</f>
        <v>0</v>
      </c>
      <c r="W1181" s="51" t="str">
        <f>IF(SUM(ABS(D1181),ABS(E1181),ABS(F1181),ABS(G1181),ABS(H1181),ABS(I1181),ABS(J1181),ABS(K1181),ABS(L1181),ABS(M1181),ABS(N1181),ABS(O1181),ABS(P1181),ABS(Q1181),ABS(R1181),ABS(S1181),ABS(T1181))=0,"Inactive","Active")</f>
        <v>Inactive</v>
      </c>
      <c r="X1181" s="44"/>
    </row>
    <row r="1182" spans="1:24" ht="15" hidden="1" customHeight="1" x14ac:dyDescent="0.25">
      <c r="A1182" s="42" t="e">
        <v>#VALUE!</v>
      </c>
      <c r="B1182" s="47" t="s">
        <v>59</v>
      </c>
      <c r="C1182" s="47" t="s">
        <v>60</v>
      </c>
      <c r="D1182" s="142"/>
      <c r="E1182" s="44">
        <f>D1182</f>
        <v>0</v>
      </c>
      <c r="F1182" s="44">
        <f>SUMIFS(ProductionLines!$H:$H,ProductionLines!$C:$C,'Daily Pork Products Stocks'!$B1182,ProductionLines!$K:$K,'Daily Pork Products Stocks'!$A1182,ProductionLines!$E:$E,"&lt;&gt;Intake")</f>
        <v>0</v>
      </c>
      <c r="G1182" s="57"/>
      <c r="H1182" s="44">
        <f>SUMIFS(ProductionLines!$H:$H,ProductionLines!$C:$C,'Daily Pork Products Stocks'!$B1182,ProductionLines!$K:$K,'Daily Pork Products Stocks'!$A1182,ProductionLines!$E:$E,"Intake")</f>
        <v>0</v>
      </c>
      <c r="I1182" s="148"/>
      <c r="J1182" s="148"/>
      <c r="K1182" s="148"/>
      <c r="L1182" s="152"/>
      <c r="M1182" s="44">
        <f>SUMIFS(TransfersEntries!$F:$F,TransfersEntries!$B:$B,$B1182,TransfersEntries!$L:$L,"&gt;="&amp;'Daily Pork Products Stocks'!A1182+0.25,TransfersEntries!$L:$L,"&lt;="&amp;'Daily Pork Products Stocks'!A1182+1.25,TransfersEntries!$D:$D,"2055")</f>
        <v>0</v>
      </c>
      <c r="N1182" s="44">
        <f>SUMIFS(TransfersEntries!$F:$F,TransfersEntries!$B:$B,INDEX(ItemTable!$A:$A,MATCH('Daily Pork Products Stocks'!B1182,ItemTable!$B:$B,0)),TransfersEntries!$L:$L,"&gt;="&amp;'Daily Pork Products Stocks'!A1182+0.25,TransfersEntries!$L:$L,"&lt;="&amp;'Daily Pork Products Stocks'!A1182+1.25,TransfersEntries!$D:$D,"3535")</f>
        <v>0</v>
      </c>
      <c r="O1182" s="44">
        <f>SUMIFS(TransfersEntries!$F:$F,TransfersEntries!$B:$B,INDEX(ItemTable!$A:$A,MATCH('Daily Pork Products Stocks'!B1182,ItemTable!$B:$B,0)),TransfersEntries!$L:$L,"&gt;="&amp;'Daily Pork Products Stocks'!A1182+0.25,TransfersEntries!$L:$L,"&lt;="&amp;'Daily Pork Products Stocks'!A1182+1.25,TransfersEntries!$D:$D,"3600")</f>
        <v>0</v>
      </c>
      <c r="P1182" s="44">
        <f>D1182+F1182+G1182-SUM(H1182:O1182)</f>
        <v>0</v>
      </c>
      <c r="Q1182" s="44">
        <f>E1182+F1182+G1182-SUM(H1182:O1182)</f>
        <v>0</v>
      </c>
      <c r="R1182" s="148"/>
      <c r="S1182" s="148"/>
      <c r="T1182" s="44">
        <f>R1182+S1182</f>
        <v>0</v>
      </c>
      <c r="U1182" s="44">
        <f>T1182-P1182</f>
        <v>0</v>
      </c>
      <c r="V1182" s="44">
        <f>T1182-Q1182</f>
        <v>0</v>
      </c>
      <c r="W1182" s="51" t="str">
        <f>IF(SUM(ABS(D1182),ABS(E1182),ABS(F1182),ABS(G1182),ABS(H1182),ABS(I1182),ABS(J1182),ABS(K1182),ABS(L1182),ABS(M1182),ABS(N1182),ABS(O1182),ABS(P1182),ABS(Q1182),ABS(R1182),ABS(S1182),ABS(T1182))=0,"Inactive","Active")</f>
        <v>Inactive</v>
      </c>
      <c r="X1182" s="44"/>
    </row>
    <row r="1183" spans="1:24" ht="15" hidden="1" customHeight="1" x14ac:dyDescent="0.25">
      <c r="A1183" s="42" t="e">
        <v>#VALUE!</v>
      </c>
      <c r="B1183" s="43" t="s">
        <v>24</v>
      </c>
      <c r="C1183" s="43" t="s">
        <v>25</v>
      </c>
      <c r="D1183" s="142"/>
      <c r="E1183" s="44">
        <f>D1183</f>
        <v>0</v>
      </c>
      <c r="F1183" s="44">
        <f>SUMIFS(ProductionLines!$H:$H,ProductionLines!$C:$C,'Daily Pork Products Stocks'!$B1183,ProductionLines!$K:$K,'Daily Pork Products Stocks'!$A1183,ProductionLines!$E:$E,"&lt;&gt;Intake")</f>
        <v>0</v>
      </c>
      <c r="G1183" s="57"/>
      <c r="H1183" s="44">
        <f>SUMIFS(ProductionLines!$H:$H,ProductionLines!$C:$C,'Daily Pork Products Stocks'!$B1183,ProductionLines!$K:$K,'Daily Pork Products Stocks'!$A1183,ProductionLines!$E:$E,"Intake")</f>
        <v>0</v>
      </c>
      <c r="I1183" s="148"/>
      <c r="J1183" s="148"/>
      <c r="K1183" s="148"/>
      <c r="L1183" s="152"/>
      <c r="M1183" s="44">
        <f>SUMIFS(TransfersEntries!$F:$F,TransfersEntries!$B:$B,$B1183,TransfersEntries!$L:$L,"&gt;="&amp;'Daily Pork Products Stocks'!A1183+0.25,TransfersEntries!$L:$L,"&lt;="&amp;'Daily Pork Products Stocks'!A1183+1.25,TransfersEntries!$D:$D,"2055")</f>
        <v>0</v>
      </c>
      <c r="N1183" s="44">
        <f>SUMIFS(TransfersEntries!$F:$F,TransfersEntries!$B:$B,INDEX(ItemTable!$A:$A,MATCH('Daily Pork Products Stocks'!B1183,ItemTable!$B:$B,0)),TransfersEntries!$L:$L,"&gt;="&amp;'Daily Pork Products Stocks'!A1183+0.25,TransfersEntries!$L:$L,"&lt;="&amp;'Daily Pork Products Stocks'!A1183+1.25,TransfersEntries!$D:$D,"3535")</f>
        <v>0</v>
      </c>
      <c r="O1183" s="44">
        <f>SUMIFS(TransfersEntries!$F:$F,TransfersEntries!$B:$B,INDEX(ItemTable!$A:$A,MATCH('Daily Pork Products Stocks'!B1183,ItemTable!$B:$B,0)),TransfersEntries!$L:$L,"&gt;="&amp;'Daily Pork Products Stocks'!A1183+0.25,TransfersEntries!$L:$L,"&lt;="&amp;'Daily Pork Products Stocks'!A1183+1.25,TransfersEntries!$D:$D,"3600")</f>
        <v>0</v>
      </c>
      <c r="P1183" s="44">
        <f>D1183+F1183+G1183-SUM(H1183:O1183)</f>
        <v>0</v>
      </c>
      <c r="Q1183" s="44">
        <f>E1183+F1183+G1183-SUM(H1183:O1183)</f>
        <v>0</v>
      </c>
      <c r="R1183" s="148"/>
      <c r="S1183" s="148"/>
      <c r="T1183" s="44">
        <f>R1183+S1183</f>
        <v>0</v>
      </c>
      <c r="U1183" s="44">
        <f>T1183-P1183</f>
        <v>0</v>
      </c>
      <c r="V1183" s="44">
        <f>T1183-Q1183</f>
        <v>0</v>
      </c>
      <c r="W1183" s="51" t="str">
        <f>IF(SUM(ABS(D1183),ABS(E1183),ABS(F1183),ABS(G1183),ABS(H1183),ABS(I1183),ABS(J1183),ABS(K1183),ABS(L1183),ABS(M1183),ABS(N1183),ABS(O1183),ABS(P1183),ABS(Q1183),ABS(R1183),ABS(S1183),ABS(T1183))=0,"Inactive","Active")</f>
        <v>Inactive</v>
      </c>
      <c r="X1183" s="44"/>
    </row>
    <row r="1184" spans="1:24" ht="15" hidden="1" customHeight="1" x14ac:dyDescent="0.25">
      <c r="A1184" s="42" t="e">
        <v>#VALUE!</v>
      </c>
      <c r="B1184" s="43" t="s">
        <v>1206</v>
      </c>
      <c r="C1184" s="43" t="s">
        <v>1207</v>
      </c>
      <c r="D1184" s="142"/>
      <c r="E1184" s="44">
        <f>D1184</f>
        <v>0</v>
      </c>
      <c r="F1184" s="44">
        <f>SUMIFS(ProductionLines!$H:$H,ProductionLines!$C:$C,'Daily Pork Products Stocks'!$B1184,ProductionLines!$K:$K,'Daily Pork Products Stocks'!$A1184,ProductionLines!$E:$E,"&lt;&gt;Intake")</f>
        <v>0</v>
      </c>
      <c r="G1184" s="57"/>
      <c r="H1184" s="44">
        <f>SUMIFS(ProductionLines!$H:$H,ProductionLines!$C:$C,'Daily Pork Products Stocks'!$B1184,ProductionLines!$K:$K,'Daily Pork Products Stocks'!$A1184,ProductionLines!$E:$E,"Intake")</f>
        <v>0</v>
      </c>
      <c r="I1184" s="148"/>
      <c r="J1184" s="148"/>
      <c r="K1184" s="148"/>
      <c r="L1184" s="152"/>
      <c r="M1184" s="44">
        <f>SUMIFS(TransfersEntries!$F:$F,TransfersEntries!$B:$B,$B1184,TransfersEntries!$L:$L,"&gt;="&amp;'Daily Pork Products Stocks'!A1184+0.25,TransfersEntries!$L:$L,"&lt;="&amp;'Daily Pork Products Stocks'!A1184+1.25,TransfersEntries!$D:$D,"2055")</f>
        <v>0</v>
      </c>
      <c r="N1184" s="44">
        <f>SUMIFS(TransfersEntries!$F:$F,TransfersEntries!$B:$B,INDEX(ItemTable!$A:$A,MATCH('Daily Pork Products Stocks'!B1184,ItemTable!$B:$B,0)),TransfersEntries!$L:$L,"&gt;="&amp;'Daily Pork Products Stocks'!A1184+0.25,TransfersEntries!$L:$L,"&lt;="&amp;'Daily Pork Products Stocks'!A1184+1.25,TransfersEntries!$D:$D,"3535")</f>
        <v>0</v>
      </c>
      <c r="O1184" s="44">
        <f>SUMIFS(TransfersEntries!$F:$F,TransfersEntries!$B:$B,INDEX(ItemTable!$A:$A,MATCH('Daily Pork Products Stocks'!B1184,ItemTable!$B:$B,0)),TransfersEntries!$L:$L,"&gt;="&amp;'Daily Pork Products Stocks'!A1184+0.25,TransfersEntries!$L:$L,"&lt;="&amp;'Daily Pork Products Stocks'!A1184+1.25,TransfersEntries!$D:$D,"3600")</f>
        <v>0</v>
      </c>
      <c r="P1184" s="44">
        <f>D1184+F1184+G1184-SUM(H1184:O1184)</f>
        <v>0</v>
      </c>
      <c r="Q1184" s="44">
        <f>E1184+F1184+G1184-SUM(H1184:O1184)</f>
        <v>0</v>
      </c>
      <c r="R1184" s="148"/>
      <c r="S1184" s="148"/>
      <c r="T1184" s="44">
        <f>R1184+S1184</f>
        <v>0</v>
      </c>
      <c r="U1184" s="44">
        <f>T1184-P1184</f>
        <v>0</v>
      </c>
      <c r="V1184" s="44">
        <f>T1184-Q1184</f>
        <v>0</v>
      </c>
      <c r="W1184" s="51" t="str">
        <f>IF(SUM(ABS(D1184),ABS(E1184),ABS(F1184),ABS(G1184),ABS(H1184),ABS(I1184),ABS(J1184),ABS(K1184),ABS(L1184),ABS(M1184),ABS(N1184),ABS(O1184),ABS(P1184),ABS(Q1184),ABS(R1184),ABS(S1184),ABS(T1184))=0,"Inactive","Active")</f>
        <v>Inactive</v>
      </c>
      <c r="X1184" s="44"/>
    </row>
    <row r="1185" spans="1:24" ht="15" hidden="1" customHeight="1" x14ac:dyDescent="0.25">
      <c r="A1185" s="42" t="e">
        <v>#VALUE!</v>
      </c>
      <c r="B1185" s="47" t="s">
        <v>167</v>
      </c>
      <c r="C1185" s="47" t="s">
        <v>168</v>
      </c>
      <c r="D1185" s="142"/>
      <c r="E1185" s="44">
        <f>D1185</f>
        <v>0</v>
      </c>
      <c r="F1185" s="44">
        <f>SUMIFS(ProductionLines!$H:$H,ProductionLines!$C:$C,'Daily Pork Products Stocks'!$B1185,ProductionLines!$K:$K,'Daily Pork Products Stocks'!$A1185,ProductionLines!$E:$E,"&lt;&gt;Intake")</f>
        <v>0</v>
      </c>
      <c r="G1185" s="57"/>
      <c r="H1185" s="44">
        <f>SUMIFS(ProductionLines!$H:$H,ProductionLines!$C:$C,'Daily Pork Products Stocks'!$B1185,ProductionLines!$K:$K,'Daily Pork Products Stocks'!$A1185,ProductionLines!$E:$E,"Intake")</f>
        <v>0</v>
      </c>
      <c r="I1185" s="148"/>
      <c r="J1185" s="148"/>
      <c r="K1185" s="148"/>
      <c r="L1185" s="152"/>
      <c r="M1185" s="44">
        <f>SUMIFS(TransfersEntries!$F:$F,TransfersEntries!$B:$B,$B1185,TransfersEntries!$L:$L,"&gt;="&amp;'Daily Pork Products Stocks'!A1185+0.25,TransfersEntries!$L:$L,"&lt;="&amp;'Daily Pork Products Stocks'!A1185+1.25,TransfersEntries!$D:$D,"2055")</f>
        <v>0</v>
      </c>
      <c r="N1185" s="44">
        <f>SUMIFS(TransfersEntries!$F:$F,TransfersEntries!$B:$B,INDEX(ItemTable!$A:$A,MATCH('Daily Pork Products Stocks'!B1185,ItemTable!$B:$B,0)),TransfersEntries!$L:$L,"&gt;="&amp;'Daily Pork Products Stocks'!A1185+0.25,TransfersEntries!$L:$L,"&lt;="&amp;'Daily Pork Products Stocks'!A1185+1.25,TransfersEntries!$D:$D,"3535")</f>
        <v>0</v>
      </c>
      <c r="O1185" s="44">
        <f>SUMIFS(TransfersEntries!$F:$F,TransfersEntries!$B:$B,INDEX(ItemTable!$A:$A,MATCH('Daily Pork Products Stocks'!B1185,ItemTable!$B:$B,0)),TransfersEntries!$L:$L,"&gt;="&amp;'Daily Pork Products Stocks'!A1185+0.25,TransfersEntries!$L:$L,"&lt;="&amp;'Daily Pork Products Stocks'!A1185+1.25,TransfersEntries!$D:$D,"3600")</f>
        <v>0</v>
      </c>
      <c r="P1185" s="44">
        <f>D1185+F1185+G1185-SUM(H1185:O1185)</f>
        <v>0</v>
      </c>
      <c r="Q1185" s="44">
        <f>E1185+F1185+G1185-SUM(H1185:O1185)</f>
        <v>0</v>
      </c>
      <c r="R1185" s="148"/>
      <c r="S1185" s="148"/>
      <c r="T1185" s="44">
        <f>R1185+S1185</f>
        <v>0</v>
      </c>
      <c r="U1185" s="44">
        <f>T1185-P1185</f>
        <v>0</v>
      </c>
      <c r="V1185" s="44">
        <f>T1185-Q1185</f>
        <v>0</v>
      </c>
      <c r="W1185" s="51" t="str">
        <f>IF(SUM(ABS(D1185),ABS(E1185),ABS(F1185),ABS(G1185),ABS(H1185),ABS(I1185),ABS(J1185),ABS(K1185),ABS(L1185),ABS(M1185),ABS(N1185),ABS(O1185),ABS(P1185),ABS(Q1185),ABS(R1185),ABS(S1185),ABS(T1185))=0,"Inactive","Active")</f>
        <v>Inactive</v>
      </c>
      <c r="X1185" s="44"/>
    </row>
    <row r="1186" spans="1:24" ht="15" hidden="1" customHeight="1" x14ac:dyDescent="0.25">
      <c r="A1186" s="42" t="e">
        <v>#VALUE!</v>
      </c>
      <c r="B1186" s="47" t="s">
        <v>121</v>
      </c>
      <c r="C1186" s="47" t="s">
        <v>1154</v>
      </c>
      <c r="D1186" s="142"/>
      <c r="E1186" s="44">
        <f t="shared" ref="E1186:E1187" si="338">D1186</f>
        <v>0</v>
      </c>
      <c r="F1186" s="44">
        <f>SUMIFS(ProductionLines!$H:$H,ProductionLines!$C:$C,'Daily Pork Products Stocks'!$B1186,ProductionLines!$K:$K,'Daily Pork Products Stocks'!$A1186,ProductionLines!$E:$E,"&lt;&gt;Intake")</f>
        <v>0</v>
      </c>
      <c r="G1186" s="57"/>
      <c r="H1186" s="44">
        <f>SUMIFS(ProductionLines!$H:$H,ProductionLines!$C:$C,'Daily Pork Products Stocks'!$B1186,ProductionLines!$K:$K,'Daily Pork Products Stocks'!$A1186,ProductionLines!$E:$E,"Intake")</f>
        <v>0</v>
      </c>
      <c r="I1186" s="148"/>
      <c r="J1186" s="148"/>
      <c r="K1186" s="148"/>
      <c r="L1186" s="152"/>
      <c r="M1186" s="44">
        <f>SUMIFS(TransfersEntries!$F:$F,TransfersEntries!$B:$B,$B1186,TransfersEntries!$L:$L,"&gt;="&amp;'Daily Pork Products Stocks'!A1186+0.25,TransfersEntries!$L:$L,"&lt;="&amp;'Daily Pork Products Stocks'!A1186+1.25,TransfersEntries!$D:$D,"2055")</f>
        <v>0</v>
      </c>
      <c r="N1186" s="44">
        <f>SUMIFS(TransfersEntries!$F:$F,TransfersEntries!$B:$B,INDEX(ItemTable!$A:$A,MATCH('Daily Pork Products Stocks'!B1186,ItemTable!$B:$B,0)),TransfersEntries!$L:$L,"&gt;="&amp;'Daily Pork Products Stocks'!A1186+0.25,TransfersEntries!$L:$L,"&lt;="&amp;'Daily Pork Products Stocks'!A1186+1.25,TransfersEntries!$D:$D,"3535")</f>
        <v>0</v>
      </c>
      <c r="O1186" s="44">
        <f>SUMIFS(TransfersEntries!$F:$F,TransfersEntries!$B:$B,INDEX(ItemTable!$A:$A,MATCH('Daily Pork Products Stocks'!B1186,ItemTable!$B:$B,0)),TransfersEntries!$L:$L,"&gt;="&amp;'Daily Pork Products Stocks'!A1186+0.25,TransfersEntries!$L:$L,"&lt;="&amp;'Daily Pork Products Stocks'!A1186+1.25,TransfersEntries!$D:$D,"3600")</f>
        <v>0</v>
      </c>
      <c r="P1186" s="44">
        <f t="shared" ref="P1186:P1187" si="339">D1186+F1186+G1186-SUM(H1186:O1186)</f>
        <v>0</v>
      </c>
      <c r="Q1186" s="44">
        <f t="shared" ref="Q1186:Q1187" si="340">E1186+F1186+G1186-SUM(H1186:O1186)</f>
        <v>0</v>
      </c>
      <c r="R1186" s="148"/>
      <c r="S1186" s="148"/>
      <c r="T1186" s="44">
        <f t="shared" ref="T1186:T1187" si="341">R1186+S1186</f>
        <v>0</v>
      </c>
      <c r="U1186" s="44">
        <f t="shared" ref="U1186:U1187" si="342">T1186-P1186</f>
        <v>0</v>
      </c>
      <c r="V1186" s="44">
        <f t="shared" ref="V1186:V1187" si="343">T1186-Q1186</f>
        <v>0</v>
      </c>
      <c r="W1186" s="51" t="str">
        <f t="shared" ref="W1186:W1187" si="344">IF(SUM(ABS(D1186),ABS(E1186),ABS(F1186),ABS(G1186),ABS(H1186),ABS(I1186),ABS(J1186),ABS(K1186),ABS(L1186),ABS(M1186),ABS(N1186),ABS(O1186),ABS(P1186),ABS(Q1186),ABS(R1186),ABS(S1186),ABS(T1186))=0,"Inactive","Active")</f>
        <v>Inactive</v>
      </c>
      <c r="X1186" s="44"/>
    </row>
    <row r="1187" spans="1:24" ht="15" hidden="1" customHeight="1" x14ac:dyDescent="0.25">
      <c r="A1187" s="42" t="e">
        <v>#VALUE!</v>
      </c>
      <c r="B1187" s="47" t="s">
        <v>124</v>
      </c>
      <c r="C1187" s="47" t="s">
        <v>1160</v>
      </c>
      <c r="D1187" s="142"/>
      <c r="E1187" s="44">
        <f t="shared" si="338"/>
        <v>0</v>
      </c>
      <c r="F1187" s="44">
        <f>SUMIFS(ProductionLines!$H:$H,ProductionLines!$C:$C,'Daily Pork Products Stocks'!$B1187,ProductionLines!$K:$K,'Daily Pork Products Stocks'!$A1187,ProductionLines!$E:$E,"&lt;&gt;Intake")</f>
        <v>0</v>
      </c>
      <c r="G1187" s="57"/>
      <c r="H1187" s="44">
        <f>SUMIFS(ProductionLines!$H:$H,ProductionLines!$C:$C,'Daily Pork Products Stocks'!$B1187,ProductionLines!$K:$K,'Daily Pork Products Stocks'!$A1187,ProductionLines!$E:$E,"Intake")</f>
        <v>0</v>
      </c>
      <c r="I1187" s="148"/>
      <c r="J1187" s="148"/>
      <c r="K1187" s="148"/>
      <c r="L1187" s="152"/>
      <c r="M1187" s="44">
        <f>SUMIFS(TransfersEntries!$F:$F,TransfersEntries!$B:$B,$B1187,TransfersEntries!$L:$L,"&gt;="&amp;'Daily Pork Products Stocks'!A1187+0.25,TransfersEntries!$L:$L,"&lt;="&amp;'Daily Pork Products Stocks'!A1187+1.25,TransfersEntries!$D:$D,"2055")</f>
        <v>0</v>
      </c>
      <c r="N1187" s="44">
        <f>SUMIFS(TransfersEntries!$F:$F,TransfersEntries!$B:$B,INDEX(ItemTable!$A:$A,MATCH('Daily Pork Products Stocks'!B1187,ItemTable!$B:$B,0)),TransfersEntries!$L:$L,"&gt;="&amp;'Daily Pork Products Stocks'!A1187+0.25,TransfersEntries!$L:$L,"&lt;="&amp;'Daily Pork Products Stocks'!A1187+1.25,TransfersEntries!$D:$D,"3535")</f>
        <v>0</v>
      </c>
      <c r="O1187" s="44">
        <f>SUMIFS(TransfersEntries!$F:$F,TransfersEntries!$B:$B,INDEX(ItemTable!$A:$A,MATCH('Daily Pork Products Stocks'!B1187,ItemTable!$B:$B,0)),TransfersEntries!$L:$L,"&gt;="&amp;'Daily Pork Products Stocks'!A1187+0.25,TransfersEntries!$L:$L,"&lt;="&amp;'Daily Pork Products Stocks'!A1187+1.25,TransfersEntries!$D:$D,"3600")</f>
        <v>0</v>
      </c>
      <c r="P1187" s="44">
        <f t="shared" si="339"/>
        <v>0</v>
      </c>
      <c r="Q1187" s="44">
        <f t="shared" si="340"/>
        <v>0</v>
      </c>
      <c r="R1187" s="148"/>
      <c r="S1187" s="148"/>
      <c r="T1187" s="44">
        <f t="shared" si="341"/>
        <v>0</v>
      </c>
      <c r="U1187" s="44">
        <f t="shared" si="342"/>
        <v>0</v>
      </c>
      <c r="V1187" s="44">
        <f t="shared" si="343"/>
        <v>0</v>
      </c>
      <c r="W1187" s="51" t="str">
        <f t="shared" si="344"/>
        <v>Inactive</v>
      </c>
      <c r="X1187" s="44"/>
    </row>
    <row r="1188" spans="1:24" ht="15" hidden="1" customHeight="1" x14ac:dyDescent="0.25">
      <c r="A1188" s="42" t="e">
        <v>#VALUE!</v>
      </c>
      <c r="B1188" s="47" t="s">
        <v>127</v>
      </c>
      <c r="C1188" s="47" t="s">
        <v>128</v>
      </c>
      <c r="D1188" s="142"/>
      <c r="E1188" s="44">
        <f>D1188</f>
        <v>0</v>
      </c>
      <c r="F1188" s="44">
        <f>SUMIFS(ProductionLines!$H:$H,ProductionLines!$C:$C,'Daily Pork Products Stocks'!$B1188,ProductionLines!$K:$K,'Daily Pork Products Stocks'!$A1188,ProductionLines!$E:$E,"&lt;&gt;Intake")</f>
        <v>0</v>
      </c>
      <c r="G1188" s="57"/>
      <c r="H1188" s="44">
        <f>SUMIFS(ProductionLines!$H:$H,ProductionLines!$C:$C,'Daily Pork Products Stocks'!$B1188,ProductionLines!$K:$K,'Daily Pork Products Stocks'!$A1188,ProductionLines!$E:$E,"Intake")</f>
        <v>0</v>
      </c>
      <c r="I1188" s="148"/>
      <c r="J1188" s="148"/>
      <c r="K1188" s="148"/>
      <c r="L1188" s="152"/>
      <c r="M1188" s="44">
        <f>SUMIFS(TransfersEntries!$F:$F,TransfersEntries!$B:$B,$B1188,TransfersEntries!$L:$L,"&gt;="&amp;'Daily Pork Products Stocks'!A1188+0.25,TransfersEntries!$L:$L,"&lt;="&amp;'Daily Pork Products Stocks'!A1188+1.25,TransfersEntries!$D:$D,"2055")</f>
        <v>0</v>
      </c>
      <c r="N1188" s="44">
        <f>SUMIFS(TransfersEntries!$F:$F,TransfersEntries!$B:$B,INDEX(ItemTable!$A:$A,MATCH('Daily Pork Products Stocks'!B1188,ItemTable!$B:$B,0)),TransfersEntries!$L:$L,"&gt;="&amp;'Daily Pork Products Stocks'!A1188+0.25,TransfersEntries!$L:$L,"&lt;="&amp;'Daily Pork Products Stocks'!A1188+1.25,TransfersEntries!$D:$D,"3535")</f>
        <v>0</v>
      </c>
      <c r="O1188" s="44">
        <f>SUMIFS(TransfersEntries!$F:$F,TransfersEntries!$B:$B,INDEX(ItemTable!$A:$A,MATCH('Daily Pork Products Stocks'!B1188,ItemTable!$B:$B,0)),TransfersEntries!$L:$L,"&gt;="&amp;'Daily Pork Products Stocks'!A1188+0.25,TransfersEntries!$L:$L,"&lt;="&amp;'Daily Pork Products Stocks'!A1188+1.25,TransfersEntries!$D:$D,"3600")</f>
        <v>0</v>
      </c>
      <c r="P1188" s="44">
        <f>D1188+F1188+G1188-SUM(H1188:O1188)</f>
        <v>0</v>
      </c>
      <c r="Q1188" s="44">
        <f>E1188+F1188+G1188-SUM(H1188:O1188)</f>
        <v>0</v>
      </c>
      <c r="R1188" s="148"/>
      <c r="S1188" s="148"/>
      <c r="T1188" s="44">
        <f>R1188+S1188</f>
        <v>0</v>
      </c>
      <c r="U1188" s="44">
        <f>T1188-P1188</f>
        <v>0</v>
      </c>
      <c r="V1188" s="44">
        <f>T1188-Q1188</f>
        <v>0</v>
      </c>
      <c r="W1188" s="51" t="str">
        <f>IF(SUM(ABS(D1188),ABS(E1188),ABS(F1188),ABS(G1188),ABS(H1188),ABS(I1188),ABS(J1188),ABS(K1188),ABS(L1188),ABS(M1188),ABS(N1188),ABS(O1188),ABS(P1188),ABS(Q1188),ABS(R1188),ABS(S1188),ABS(T1188))=0,"Inactive","Active")</f>
        <v>Inactive</v>
      </c>
      <c r="X1188" s="44"/>
    </row>
    <row r="1189" spans="1:24" ht="15" hidden="1" customHeight="1" x14ac:dyDescent="0.25">
      <c r="A1189" s="42" t="e">
        <v>#VALUE!</v>
      </c>
      <c r="B1189" s="45" t="s">
        <v>154</v>
      </c>
      <c r="C1189" s="45" t="s">
        <v>155</v>
      </c>
      <c r="D1189" s="142"/>
      <c r="E1189" s="44">
        <f t="shared" ref="E1189:E1194" si="345">D1189</f>
        <v>0</v>
      </c>
      <c r="F1189" s="44">
        <f>SUMIFS(ProductionLines!$H:$H,ProductionLines!$C:$C,'Daily Pork Products Stocks'!$B1189,ProductionLines!$K:$K,'Daily Pork Products Stocks'!$A1189,ProductionLines!$E:$E,"&lt;&gt;Intake")</f>
        <v>0</v>
      </c>
      <c r="G1189" s="57"/>
      <c r="H1189" s="44">
        <f>SUMIFS(ProductionLines!$H:$H,ProductionLines!$C:$C,'Daily Pork Products Stocks'!$B1189,ProductionLines!$K:$K,'Daily Pork Products Stocks'!$A1189,ProductionLines!$E:$E,"Intake")</f>
        <v>0</v>
      </c>
      <c r="I1189" s="148"/>
      <c r="J1189" s="148"/>
      <c r="K1189" s="148"/>
      <c r="L1189" s="152"/>
      <c r="M1189" s="44">
        <f>SUMIFS(TransfersEntries!$F:$F,TransfersEntries!$B:$B,$B1189,TransfersEntries!$L:$L,"&gt;="&amp;'Daily Pork Products Stocks'!A1189+0.25,TransfersEntries!$L:$L,"&lt;="&amp;'Daily Pork Products Stocks'!A1189+1.25,TransfersEntries!$D:$D,"2055")</f>
        <v>0</v>
      </c>
      <c r="N1189" s="44">
        <f>SUMIFS(TransfersEntries!$F:$F,TransfersEntries!$B:$B,INDEX(ItemTable!$A:$A,MATCH('Daily Pork Products Stocks'!B1189,ItemTable!$B:$B,0)),TransfersEntries!$L:$L,"&gt;="&amp;'Daily Pork Products Stocks'!A1189+0.25,TransfersEntries!$L:$L,"&lt;="&amp;'Daily Pork Products Stocks'!A1189+1.25,TransfersEntries!$D:$D,"3535")</f>
        <v>0</v>
      </c>
      <c r="O1189" s="44">
        <f>SUMIFS(TransfersEntries!$F:$F,TransfersEntries!$B:$B,INDEX(ItemTable!$A:$A,MATCH('Daily Pork Products Stocks'!B1189,ItemTable!$B:$B,0)),TransfersEntries!$L:$L,"&gt;="&amp;'Daily Pork Products Stocks'!A1189+0.25,TransfersEntries!$L:$L,"&lt;="&amp;'Daily Pork Products Stocks'!A1189+1.25,TransfersEntries!$D:$D,"3600")</f>
        <v>0</v>
      </c>
      <c r="P1189" s="44">
        <f t="shared" ref="P1189:P1194" si="346">D1189+F1189+G1189-SUM(H1189:O1189)</f>
        <v>0</v>
      </c>
      <c r="Q1189" s="44">
        <f t="shared" ref="Q1189:Q1194" si="347">E1189+F1189+G1189-SUM(H1189:O1189)</f>
        <v>0</v>
      </c>
      <c r="R1189" s="148"/>
      <c r="S1189" s="148"/>
      <c r="T1189" s="44">
        <f t="shared" ref="T1189:T1194" si="348">R1189+S1189</f>
        <v>0</v>
      </c>
      <c r="U1189" s="44">
        <f t="shared" ref="U1189:U1194" si="349">T1189-P1189</f>
        <v>0</v>
      </c>
      <c r="V1189" s="44">
        <f t="shared" ref="V1189:V1194" si="350">T1189-Q1189</f>
        <v>0</v>
      </c>
      <c r="W1189" s="51" t="str">
        <f t="shared" ref="W1189:W1195" si="351">IF(SUM(ABS(D1189),ABS(E1189),ABS(F1189),ABS(G1189),ABS(H1189),ABS(I1189),ABS(J1189),ABS(K1189),ABS(L1189),ABS(M1189),ABS(N1189),ABS(O1189),ABS(P1189),ABS(Q1189),ABS(R1189),ABS(S1189),ABS(T1189))=0,"Inactive","Active")</f>
        <v>Inactive</v>
      </c>
      <c r="X1189" s="44"/>
    </row>
    <row r="1190" spans="1:24" ht="15" hidden="1" customHeight="1" x14ac:dyDescent="0.25">
      <c r="A1190" s="42" t="e">
        <v>#VALUE!</v>
      </c>
      <c r="B1190" s="47" t="s">
        <v>156</v>
      </c>
      <c r="C1190" s="47" t="s">
        <v>157</v>
      </c>
      <c r="D1190" s="142"/>
      <c r="E1190" s="44">
        <f t="shared" si="345"/>
        <v>0</v>
      </c>
      <c r="F1190" s="44">
        <f>SUMIFS(ProductionLines!$H:$H,ProductionLines!$C:$C,'Daily Pork Products Stocks'!$B1190,ProductionLines!$K:$K,'Daily Pork Products Stocks'!$A1190,ProductionLines!$E:$E,"&lt;&gt;Intake")</f>
        <v>0</v>
      </c>
      <c r="G1190" s="57"/>
      <c r="H1190" s="44">
        <f>SUMIFS(ProductionLines!$H:$H,ProductionLines!$C:$C,'Daily Pork Products Stocks'!$B1190,ProductionLines!$K:$K,'Daily Pork Products Stocks'!$A1190,ProductionLines!$E:$E,"Intake")</f>
        <v>0</v>
      </c>
      <c r="I1190" s="148"/>
      <c r="J1190" s="148"/>
      <c r="K1190" s="148"/>
      <c r="L1190" s="152"/>
      <c r="M1190" s="44">
        <f>SUMIFS(TransfersEntries!$F:$F,TransfersEntries!$B:$B,$B1190,TransfersEntries!$L:$L,"&gt;="&amp;'Daily Pork Products Stocks'!A1190+0.25,TransfersEntries!$L:$L,"&lt;="&amp;'Daily Pork Products Stocks'!A1190+1.25,TransfersEntries!$D:$D,"2055")</f>
        <v>0</v>
      </c>
      <c r="N1190" s="44">
        <f>SUMIFS(TransfersEntries!$F:$F,TransfersEntries!$B:$B,INDEX(ItemTable!$A:$A,MATCH('Daily Pork Products Stocks'!B1190,ItemTable!$B:$B,0)),TransfersEntries!$L:$L,"&gt;="&amp;'Daily Pork Products Stocks'!A1190+0.25,TransfersEntries!$L:$L,"&lt;="&amp;'Daily Pork Products Stocks'!A1190+1.25,TransfersEntries!$D:$D,"3535")</f>
        <v>0</v>
      </c>
      <c r="O1190" s="44">
        <f>SUMIFS(TransfersEntries!$F:$F,TransfersEntries!$B:$B,INDEX(ItemTable!$A:$A,MATCH('Daily Pork Products Stocks'!B1190,ItemTable!$B:$B,0)),TransfersEntries!$L:$L,"&gt;="&amp;'Daily Pork Products Stocks'!A1190+0.25,TransfersEntries!$L:$L,"&lt;="&amp;'Daily Pork Products Stocks'!A1190+1.25,TransfersEntries!$D:$D,"3600")</f>
        <v>0</v>
      </c>
      <c r="P1190" s="44">
        <f t="shared" si="346"/>
        <v>0</v>
      </c>
      <c r="Q1190" s="44">
        <f t="shared" si="347"/>
        <v>0</v>
      </c>
      <c r="R1190" s="148"/>
      <c r="S1190" s="148"/>
      <c r="T1190" s="44">
        <f t="shared" si="348"/>
        <v>0</v>
      </c>
      <c r="U1190" s="44">
        <f t="shared" si="349"/>
        <v>0</v>
      </c>
      <c r="V1190" s="44">
        <f t="shared" si="350"/>
        <v>0</v>
      </c>
      <c r="W1190" s="51" t="str">
        <f t="shared" si="351"/>
        <v>Inactive</v>
      </c>
      <c r="X1190" s="44"/>
    </row>
    <row r="1191" spans="1:24" ht="15" hidden="1" customHeight="1" x14ac:dyDescent="0.25">
      <c r="A1191" s="42" t="e">
        <v>#VALUE!</v>
      </c>
      <c r="B1191" s="47" t="s">
        <v>1386</v>
      </c>
      <c r="C1191" s="47" t="s">
        <v>1387</v>
      </c>
      <c r="D1191" s="142"/>
      <c r="E1191" s="44">
        <f t="shared" si="345"/>
        <v>0</v>
      </c>
      <c r="F1191" s="44">
        <f>SUMIFS(ProductionLines!$H:$H,ProductionLines!$C:$C,'Daily Pork Products Stocks'!$B1191,ProductionLines!$K:$K,'Daily Pork Products Stocks'!$A1191,ProductionLines!$E:$E,"&lt;&gt;Intake")</f>
        <v>0</v>
      </c>
      <c r="G1191" s="57"/>
      <c r="H1191" s="44">
        <f>SUMIFS(ProductionLines!$H:$H,ProductionLines!$C:$C,'Daily Pork Products Stocks'!$B1191,ProductionLines!$K:$K,'Daily Pork Products Stocks'!$A1191,ProductionLines!$E:$E,"Intake")</f>
        <v>0</v>
      </c>
      <c r="I1191" s="148"/>
      <c r="J1191" s="148"/>
      <c r="K1191" s="148"/>
      <c r="L1191" s="152"/>
      <c r="M1191" s="44">
        <f>SUMIFS(TransfersEntries!$F:$F,TransfersEntries!$B:$B,$B1191,TransfersEntries!$L:$L,"&gt;="&amp;'Daily Pork Products Stocks'!A1191+0.25,TransfersEntries!$L:$L,"&lt;="&amp;'Daily Pork Products Stocks'!A1191+1.25,TransfersEntries!$D:$D,"2055")</f>
        <v>0</v>
      </c>
      <c r="N1191" s="44">
        <f>SUMIFS(TransfersEntries!$F:$F,TransfersEntries!$B:$B,INDEX(ItemTable!$A:$A,MATCH('Daily Pork Products Stocks'!B1191,ItemTable!$B:$B,0)),TransfersEntries!$L:$L,"&gt;="&amp;'Daily Pork Products Stocks'!A1191+0.25,TransfersEntries!$L:$L,"&lt;="&amp;'Daily Pork Products Stocks'!A1191+1.25,TransfersEntries!$D:$D,"3535")</f>
        <v>0</v>
      </c>
      <c r="O1191" s="44">
        <f>SUMIFS(TransfersEntries!$F:$F,TransfersEntries!$B:$B,INDEX(ItemTable!$A:$A,MATCH('Daily Pork Products Stocks'!B1191,ItemTable!$B:$B,0)),TransfersEntries!$L:$L,"&gt;="&amp;'Daily Pork Products Stocks'!A1191+0.25,TransfersEntries!$L:$L,"&lt;="&amp;'Daily Pork Products Stocks'!A1191+1.25,TransfersEntries!$D:$D,"3600")</f>
        <v>0</v>
      </c>
      <c r="P1191" s="44">
        <f t="shared" si="346"/>
        <v>0</v>
      </c>
      <c r="Q1191" s="44">
        <f t="shared" si="347"/>
        <v>0</v>
      </c>
      <c r="R1191" s="148"/>
      <c r="S1191" s="148"/>
      <c r="T1191" s="44">
        <f t="shared" si="348"/>
        <v>0</v>
      </c>
      <c r="U1191" s="44">
        <f t="shared" si="349"/>
        <v>0</v>
      </c>
      <c r="V1191" s="44">
        <f t="shared" si="350"/>
        <v>0</v>
      </c>
      <c r="W1191" s="51" t="str">
        <f t="shared" si="351"/>
        <v>Inactive</v>
      </c>
      <c r="X1191" s="44"/>
    </row>
    <row r="1192" spans="1:24" ht="15" hidden="1" customHeight="1" x14ac:dyDescent="0.25">
      <c r="A1192" s="42" t="e">
        <v>#VALUE!</v>
      </c>
      <c r="B1192" s="45" t="s">
        <v>1388</v>
      </c>
      <c r="C1192" s="45" t="s">
        <v>1389</v>
      </c>
      <c r="D1192" s="142"/>
      <c r="E1192" s="44">
        <f t="shared" si="345"/>
        <v>0</v>
      </c>
      <c r="F1192" s="44">
        <f>SUMIFS(ProductionLines!$H:$H,ProductionLines!$C:$C,'Daily Pork Products Stocks'!$B1192,ProductionLines!$K:$K,'Daily Pork Products Stocks'!$A1192,ProductionLines!$E:$E,"&lt;&gt;Intake")</f>
        <v>0</v>
      </c>
      <c r="G1192" s="57"/>
      <c r="H1192" s="44">
        <f>SUMIFS(ProductionLines!$H:$H,ProductionLines!$C:$C,'Daily Pork Products Stocks'!$B1192,ProductionLines!$K:$K,'Daily Pork Products Stocks'!$A1192,ProductionLines!$E:$E,"Intake")</f>
        <v>0</v>
      </c>
      <c r="I1192" s="148"/>
      <c r="J1192" s="148"/>
      <c r="K1192" s="148"/>
      <c r="L1192" s="152"/>
      <c r="M1192" s="44">
        <f>SUMIFS(TransfersEntries!$F:$F,TransfersEntries!$B:$B,$B1192,TransfersEntries!$L:$L,"&gt;="&amp;'Daily Pork Products Stocks'!A1192+0.25,TransfersEntries!$L:$L,"&lt;="&amp;'Daily Pork Products Stocks'!A1192+1.25,TransfersEntries!$D:$D,"2055")</f>
        <v>0</v>
      </c>
      <c r="N1192" s="44">
        <f>SUMIFS(TransfersEntries!$F:$F,TransfersEntries!$B:$B,INDEX(ItemTable!$A:$A,MATCH('Daily Pork Products Stocks'!B1192,ItemTable!$B:$B,0)),TransfersEntries!$L:$L,"&gt;="&amp;'Daily Pork Products Stocks'!A1192+0.25,TransfersEntries!$L:$L,"&lt;="&amp;'Daily Pork Products Stocks'!A1192+1.25,TransfersEntries!$D:$D,"3535")</f>
        <v>0</v>
      </c>
      <c r="O1192" s="44">
        <f>SUMIFS(TransfersEntries!$F:$F,TransfersEntries!$B:$B,INDEX(ItemTable!$A:$A,MATCH('Daily Pork Products Stocks'!B1192,ItemTable!$B:$B,0)),TransfersEntries!$L:$L,"&gt;="&amp;'Daily Pork Products Stocks'!A1192+0.25,TransfersEntries!$L:$L,"&lt;="&amp;'Daily Pork Products Stocks'!A1192+1.25,TransfersEntries!$D:$D,"3600")</f>
        <v>0</v>
      </c>
      <c r="P1192" s="44">
        <f t="shared" si="346"/>
        <v>0</v>
      </c>
      <c r="Q1192" s="44">
        <f t="shared" si="347"/>
        <v>0</v>
      </c>
      <c r="R1192" s="148"/>
      <c r="S1192" s="148"/>
      <c r="T1192" s="44">
        <f t="shared" si="348"/>
        <v>0</v>
      </c>
      <c r="U1192" s="44">
        <f t="shared" si="349"/>
        <v>0</v>
      </c>
      <c r="V1192" s="44">
        <f t="shared" si="350"/>
        <v>0</v>
      </c>
      <c r="W1192" s="51" t="str">
        <f t="shared" si="351"/>
        <v>Inactive</v>
      </c>
      <c r="X1192" s="44"/>
    </row>
    <row r="1193" spans="1:24" ht="15" hidden="1" customHeight="1" x14ac:dyDescent="0.25">
      <c r="A1193" s="42" t="e">
        <v>#VALUE!</v>
      </c>
      <c r="B1193" s="47" t="s">
        <v>1390</v>
      </c>
      <c r="C1193" s="47" t="s">
        <v>1391</v>
      </c>
      <c r="D1193" s="142"/>
      <c r="E1193" s="44">
        <f t="shared" si="345"/>
        <v>0</v>
      </c>
      <c r="F1193" s="44">
        <f>SUMIFS(ProductionLines!$H:$H,ProductionLines!$C:$C,'Daily Pork Products Stocks'!$B1193,ProductionLines!$K:$K,'Daily Pork Products Stocks'!$A1193,ProductionLines!$E:$E,"&lt;&gt;Intake")</f>
        <v>0</v>
      </c>
      <c r="G1193" s="57"/>
      <c r="H1193" s="44">
        <f>SUMIFS(ProductionLines!$H:$H,ProductionLines!$C:$C,'Daily Pork Products Stocks'!$B1193,ProductionLines!$K:$K,'Daily Pork Products Stocks'!$A1193,ProductionLines!$E:$E,"Intake")</f>
        <v>0</v>
      </c>
      <c r="I1193" s="148"/>
      <c r="J1193" s="148"/>
      <c r="K1193" s="148"/>
      <c r="L1193" s="152"/>
      <c r="M1193" s="44">
        <f>SUMIFS(TransfersEntries!$F:$F,TransfersEntries!$B:$B,$B1193,TransfersEntries!$L:$L,"&gt;="&amp;'Daily Pork Products Stocks'!A1193+0.25,TransfersEntries!$L:$L,"&lt;="&amp;'Daily Pork Products Stocks'!A1193+1.25,TransfersEntries!$D:$D,"2055")</f>
        <v>0</v>
      </c>
      <c r="N1193" s="44">
        <f>SUMIFS(TransfersEntries!$F:$F,TransfersEntries!$B:$B,INDEX(ItemTable!$A:$A,MATCH('Daily Pork Products Stocks'!B1193,ItemTable!$B:$B,0)),TransfersEntries!$L:$L,"&gt;="&amp;'Daily Pork Products Stocks'!A1193+0.25,TransfersEntries!$L:$L,"&lt;="&amp;'Daily Pork Products Stocks'!A1193+1.25,TransfersEntries!$D:$D,"3535")</f>
        <v>0</v>
      </c>
      <c r="O1193" s="44">
        <f>SUMIFS(TransfersEntries!$F:$F,TransfersEntries!$B:$B,INDEX(ItemTable!$A:$A,MATCH('Daily Pork Products Stocks'!B1193,ItemTable!$B:$B,0)),TransfersEntries!$L:$L,"&gt;="&amp;'Daily Pork Products Stocks'!A1193+0.25,TransfersEntries!$L:$L,"&lt;="&amp;'Daily Pork Products Stocks'!A1193+1.25,TransfersEntries!$D:$D,"3600")</f>
        <v>0</v>
      </c>
      <c r="P1193" s="44">
        <f t="shared" si="346"/>
        <v>0</v>
      </c>
      <c r="Q1193" s="44">
        <f t="shared" si="347"/>
        <v>0</v>
      </c>
      <c r="R1193" s="148"/>
      <c r="S1193" s="148"/>
      <c r="T1193" s="44">
        <f t="shared" si="348"/>
        <v>0</v>
      </c>
      <c r="U1193" s="44">
        <f t="shared" si="349"/>
        <v>0</v>
      </c>
      <c r="V1193" s="44">
        <f t="shared" si="350"/>
        <v>0</v>
      </c>
      <c r="W1193" s="51" t="str">
        <f t="shared" si="351"/>
        <v>Inactive</v>
      </c>
      <c r="X1193" s="44"/>
    </row>
    <row r="1194" spans="1:24" ht="15" hidden="1" customHeight="1" x14ac:dyDescent="0.25">
      <c r="A1194" s="42" t="e">
        <v>#VALUE!</v>
      </c>
      <c r="B1194" s="47" t="s">
        <v>177</v>
      </c>
      <c r="C1194" s="47" t="s">
        <v>178</v>
      </c>
      <c r="D1194" s="142"/>
      <c r="E1194" s="44">
        <f t="shared" si="345"/>
        <v>0</v>
      </c>
      <c r="F1194" s="44">
        <f>SUMIFS(ProductionLines!$H:$H,ProductionLines!$C:$C,'Daily Pork Products Stocks'!$B1194,ProductionLines!$K:$K,'Daily Pork Products Stocks'!$A1194,ProductionLines!$E:$E,"&lt;&gt;Intake")</f>
        <v>0</v>
      </c>
      <c r="G1194" s="57"/>
      <c r="H1194" s="44">
        <f>SUMIFS(ProductionLines!$H:$H,ProductionLines!$C:$C,'Daily Pork Products Stocks'!$B1194,ProductionLines!$K:$K,'Daily Pork Products Stocks'!$A1194,ProductionLines!$E:$E,"Intake")</f>
        <v>0</v>
      </c>
      <c r="I1194" s="148"/>
      <c r="J1194" s="148"/>
      <c r="K1194" s="148"/>
      <c r="L1194" s="152"/>
      <c r="M1194" s="44">
        <f>SUMIFS(TransfersEntries!$F:$F,TransfersEntries!$B:$B,$B1194,TransfersEntries!$L:$L,"&gt;="&amp;'Daily Pork Products Stocks'!A1194+0.25,TransfersEntries!$L:$L,"&lt;="&amp;'Daily Pork Products Stocks'!A1194+1.25,TransfersEntries!$D:$D,"2055")</f>
        <v>0</v>
      </c>
      <c r="N1194" s="44">
        <f>SUMIFS(TransfersEntries!$F:$F,TransfersEntries!$B:$B,INDEX(ItemTable!$A:$A,MATCH('Daily Pork Products Stocks'!B1194,ItemTable!$B:$B,0)),TransfersEntries!$L:$L,"&gt;="&amp;'Daily Pork Products Stocks'!A1194+0.25,TransfersEntries!$L:$L,"&lt;="&amp;'Daily Pork Products Stocks'!A1194+1.25,TransfersEntries!$D:$D,"3535")</f>
        <v>0</v>
      </c>
      <c r="O1194" s="44">
        <f>SUMIFS(TransfersEntries!$F:$F,TransfersEntries!$B:$B,INDEX(ItemTable!$A:$A,MATCH('Daily Pork Products Stocks'!B1194,ItemTable!$B:$B,0)),TransfersEntries!$L:$L,"&gt;="&amp;'Daily Pork Products Stocks'!A1194+0.25,TransfersEntries!$L:$L,"&lt;="&amp;'Daily Pork Products Stocks'!A1194+1.25,TransfersEntries!$D:$D,"3600")</f>
        <v>0</v>
      </c>
      <c r="P1194" s="44">
        <f t="shared" si="346"/>
        <v>0</v>
      </c>
      <c r="Q1194" s="44">
        <f t="shared" si="347"/>
        <v>0</v>
      </c>
      <c r="R1194" s="148"/>
      <c r="S1194" s="148"/>
      <c r="T1194" s="44">
        <f t="shared" si="348"/>
        <v>0</v>
      </c>
      <c r="U1194" s="44">
        <f t="shared" si="349"/>
        <v>0</v>
      </c>
      <c r="V1194" s="44">
        <f t="shared" si="350"/>
        <v>0</v>
      </c>
      <c r="W1194" s="51" t="str">
        <f t="shared" si="351"/>
        <v>Inactive</v>
      </c>
      <c r="X1194" s="44"/>
    </row>
    <row r="1195" spans="1:24" ht="15" hidden="1" customHeight="1" x14ac:dyDescent="0.25">
      <c r="A1195" s="42" t="e">
        <v>#VALUE!</v>
      </c>
      <c r="B1195" s="47" t="s">
        <v>165</v>
      </c>
      <c r="C1195" s="47" t="s">
        <v>166</v>
      </c>
      <c r="D1195" s="142"/>
      <c r="E1195" s="44">
        <f>D1195</f>
        <v>0</v>
      </c>
      <c r="F1195" s="44">
        <f>SUMIFS(ProductionLines!$H:$H,ProductionLines!$C:$C,'Daily Pork Products Stocks'!$B1195,ProductionLines!$K:$K,'Daily Pork Products Stocks'!$A1195,ProductionLines!$E:$E,"&lt;&gt;Intake")</f>
        <v>0</v>
      </c>
      <c r="G1195" s="57"/>
      <c r="H1195" s="44">
        <f>SUMIFS(ProductionLines!$H:$H,ProductionLines!$C:$C,'Daily Pork Products Stocks'!$B1195,ProductionLines!$K:$K,'Daily Pork Products Stocks'!$A1195,ProductionLines!$E:$E,"Intake")</f>
        <v>0</v>
      </c>
      <c r="I1195" s="148"/>
      <c r="J1195" s="148"/>
      <c r="K1195" s="148"/>
      <c r="L1195" s="152"/>
      <c r="M1195" s="44">
        <f>SUMIFS(TransfersEntries!$F:$F,TransfersEntries!$B:$B,$B1195,TransfersEntries!$L:$L,"&gt;="&amp;'Daily Pork Products Stocks'!A1195+0.25,TransfersEntries!$L:$L,"&lt;="&amp;'Daily Pork Products Stocks'!A1195+1.25,TransfersEntries!$D:$D,"2055")</f>
        <v>0</v>
      </c>
      <c r="N1195" s="44">
        <f>SUMIFS(TransfersEntries!$F:$F,TransfersEntries!$B:$B,INDEX(ItemTable!$A:$A,MATCH('Daily Pork Products Stocks'!B1195,ItemTable!$B:$B,0)),TransfersEntries!$L:$L,"&gt;="&amp;'Daily Pork Products Stocks'!A1195+0.25,TransfersEntries!$L:$L,"&lt;="&amp;'Daily Pork Products Stocks'!A1195+1.25,TransfersEntries!$D:$D,"3535")</f>
        <v>0</v>
      </c>
      <c r="O1195" s="44">
        <f>SUMIFS(TransfersEntries!$F:$F,TransfersEntries!$B:$B,INDEX(ItemTable!$A:$A,MATCH('Daily Pork Products Stocks'!B1195,ItemTable!$B:$B,0)),TransfersEntries!$L:$L,"&gt;="&amp;'Daily Pork Products Stocks'!A1195+0.25,TransfersEntries!$L:$L,"&lt;="&amp;'Daily Pork Products Stocks'!A1195+1.25,TransfersEntries!$D:$D,"3600")</f>
        <v>0</v>
      </c>
      <c r="P1195" s="44">
        <f>D1195+F1195+G1195-SUM(H1195:O1195)</f>
        <v>0</v>
      </c>
      <c r="Q1195" s="44">
        <f>E1195+F1195+G1195-SUM(H1195:O1195)</f>
        <v>0</v>
      </c>
      <c r="R1195" s="148"/>
      <c r="S1195" s="148"/>
      <c r="T1195" s="44">
        <f>R1195+S1195</f>
        <v>0</v>
      </c>
      <c r="U1195" s="44">
        <f>T1195-P1195</f>
        <v>0</v>
      </c>
      <c r="V1195" s="44">
        <f>T1195-Q1195</f>
        <v>0</v>
      </c>
      <c r="W1195" s="51" t="str">
        <f t="shared" si="351"/>
        <v>Inactive</v>
      </c>
      <c r="X1195" s="44"/>
    </row>
    <row r="1196" spans="1:24" ht="15" hidden="1" customHeight="1" x14ac:dyDescent="0.25">
      <c r="A1196" s="42" t="e">
        <v>#VALUE!</v>
      </c>
      <c r="B1196" s="45" t="s">
        <v>1435</v>
      </c>
      <c r="C1196" s="45" t="s">
        <v>1436</v>
      </c>
      <c r="D1196" s="142"/>
      <c r="E1196" s="44">
        <f>D1196</f>
        <v>0</v>
      </c>
      <c r="F1196" s="44">
        <f>SUMIFS(ProductionLines!$H:$H,ProductionLines!$C:$C,'Daily Pork Products Stocks'!$B1196,ProductionLines!$K:$K,'Daily Pork Products Stocks'!$A1196,ProductionLines!$E:$E,"&lt;&gt;Intake")</f>
        <v>0</v>
      </c>
      <c r="G1196" s="57"/>
      <c r="H1196" s="44">
        <f>SUMIFS(ProductionLines!$H:$H,ProductionLines!$C:$C,'Daily Pork Products Stocks'!$B1196,ProductionLines!$K:$K,'Daily Pork Products Stocks'!$A1196,ProductionLines!$E:$E,"Intake")</f>
        <v>0</v>
      </c>
      <c r="I1196" s="148"/>
      <c r="J1196" s="148"/>
      <c r="K1196" s="148"/>
      <c r="L1196" s="152"/>
      <c r="M1196" s="44">
        <f>SUMIFS(TransfersEntries!$F:$F,TransfersEntries!$B:$B,$B1196,TransfersEntries!$L:$L,"&gt;="&amp;'Daily Pork Products Stocks'!A1196+0.25,TransfersEntries!$L:$L,"&lt;="&amp;'Daily Pork Products Stocks'!A1196+1.25,TransfersEntries!$D:$D,"2055")</f>
        <v>0</v>
      </c>
      <c r="N1196" s="44">
        <f>SUMIFS(TransfersEntries!$F:$F,TransfersEntries!$B:$B,INDEX(ItemTable!$A:$A,MATCH('Daily Pork Products Stocks'!B1196,ItemTable!$B:$B,0)),TransfersEntries!$L:$L,"&gt;="&amp;'Daily Pork Products Stocks'!A1196+0.25,TransfersEntries!$L:$L,"&lt;="&amp;'Daily Pork Products Stocks'!A1196+1.25,TransfersEntries!$D:$D,"3535")</f>
        <v>0</v>
      </c>
      <c r="O1196" s="44">
        <f>SUMIFS(TransfersEntries!$F:$F,TransfersEntries!$B:$B,INDEX(ItemTable!$A:$A,MATCH('Daily Pork Products Stocks'!B1196,ItemTable!$B:$B,0)),TransfersEntries!$L:$L,"&gt;="&amp;'Daily Pork Products Stocks'!A1196+0.25,TransfersEntries!$L:$L,"&lt;="&amp;'Daily Pork Products Stocks'!A1196+1.25,TransfersEntries!$D:$D,"3600")</f>
        <v>0</v>
      </c>
      <c r="P1196" s="44">
        <f>D1196+F1196+G1196-SUM(H1196:O1196)</f>
        <v>0</v>
      </c>
      <c r="Q1196" s="44">
        <f>E1196+F1196+G1196-SUM(H1196:O1196)</f>
        <v>0</v>
      </c>
      <c r="R1196" s="148"/>
      <c r="S1196" s="148"/>
      <c r="T1196" s="44">
        <f>R1196+S1196</f>
        <v>0</v>
      </c>
      <c r="U1196" s="44">
        <f>T1196-P1196</f>
        <v>0</v>
      </c>
      <c r="V1196" s="44">
        <f>T1196-Q1196</f>
        <v>0</v>
      </c>
      <c r="W1196" s="51" t="str">
        <f>IF(SUM(ABS(D1196),ABS(E1196),ABS(F1196),ABS(G1196),ABS(H1196),ABS(I1196),ABS(J1196),ABS(K1196),ABS(L1196),ABS(M1196),ABS(N1196),ABS(O1196),ABS(P1196),ABS(Q1196),ABS(R1196),ABS(S1196),ABS(T1196))=0,"Inactive","Active")</f>
        <v>Inactive</v>
      </c>
      <c r="X1196" s="44"/>
    </row>
    <row r="1197" spans="1:24" ht="15" hidden="1" customHeight="1" x14ac:dyDescent="0.25">
      <c r="A1197" s="42" t="e">
        <v>#VALUE!</v>
      </c>
      <c r="B1197" s="47" t="s">
        <v>1532</v>
      </c>
      <c r="C1197" s="47" t="s">
        <v>1533</v>
      </c>
      <c r="D1197" s="142"/>
      <c r="E1197" s="44">
        <f>D1197</f>
        <v>0</v>
      </c>
      <c r="F1197" s="44">
        <f>SUMIFS(ProductionLines!$H:$H,ProductionLines!$C:$C,'Daily Pork Products Stocks'!$B1197,ProductionLines!$K:$K,'Daily Pork Products Stocks'!$A1197,ProductionLines!$E:$E,"&lt;&gt;Intake")</f>
        <v>0</v>
      </c>
      <c r="G1197" s="57"/>
      <c r="H1197" s="44">
        <f>SUMIFS(ProductionLines!$H:$H,ProductionLines!$C:$C,'Daily Pork Products Stocks'!$B1197,ProductionLines!$K:$K,'Daily Pork Products Stocks'!$A1197,ProductionLines!$E:$E,"Intake")</f>
        <v>0</v>
      </c>
      <c r="I1197" s="148"/>
      <c r="J1197" s="148"/>
      <c r="K1197" s="148"/>
      <c r="L1197" s="152"/>
      <c r="M1197" s="44">
        <f>SUMIFS(TransfersEntries!$F:$F,TransfersEntries!$B:$B,$B1197,TransfersEntries!$L:$L,"&gt;="&amp;'Daily Pork Products Stocks'!A1197+0.25,TransfersEntries!$L:$L,"&lt;="&amp;'Daily Pork Products Stocks'!A1197+1.25,TransfersEntries!$D:$D,"2055")</f>
        <v>0</v>
      </c>
      <c r="N1197" s="44">
        <f>SUMIFS(TransfersEntries!$F:$F,TransfersEntries!$B:$B,INDEX(ItemTable!$A:$A,MATCH('Daily Pork Products Stocks'!B1197,ItemTable!$B:$B,0)),TransfersEntries!$L:$L,"&gt;="&amp;'Daily Pork Products Stocks'!A1197+0.25,TransfersEntries!$L:$L,"&lt;="&amp;'Daily Pork Products Stocks'!A1197+1.25,TransfersEntries!$D:$D,"3535")</f>
        <v>0</v>
      </c>
      <c r="O1197" s="44">
        <f>SUMIFS(TransfersEntries!$F:$F,TransfersEntries!$B:$B,INDEX(ItemTable!$A:$A,MATCH('Daily Pork Products Stocks'!B1197,ItemTable!$B:$B,0)),TransfersEntries!$L:$L,"&gt;="&amp;'Daily Pork Products Stocks'!A1197+0.25,TransfersEntries!$L:$L,"&lt;="&amp;'Daily Pork Products Stocks'!A1197+1.25,TransfersEntries!$D:$D,"3600")</f>
        <v>0</v>
      </c>
      <c r="P1197" s="44">
        <f>D1197+F1197+G1197-SUM(H1197:O1197)</f>
        <v>0</v>
      </c>
      <c r="Q1197" s="44">
        <f>E1197+F1197+G1197-SUM(H1197:O1197)</f>
        <v>0</v>
      </c>
      <c r="R1197" s="148"/>
      <c r="S1197" s="148"/>
      <c r="T1197" s="44">
        <f>R1197+S1197</f>
        <v>0</v>
      </c>
      <c r="U1197" s="44">
        <f>T1197-P1197</f>
        <v>0</v>
      </c>
      <c r="V1197" s="44">
        <f>T1197-Q1197</f>
        <v>0</v>
      </c>
      <c r="W1197" s="51" t="str">
        <f>IF(SUM(ABS(D1197),ABS(E1197),ABS(F1197),ABS(G1197),ABS(H1197),ABS(I1197),ABS(J1197),ABS(K1197),ABS(L1197),ABS(M1197),ABS(N1197),ABS(O1197),ABS(P1197),ABS(Q1197),ABS(R1197),ABS(S1197),ABS(T1197))=0,"Inactive","Active")</f>
        <v>Inactive</v>
      </c>
      <c r="X1197" s="44"/>
    </row>
    <row r="1198" spans="1:24" ht="15" hidden="1" customHeight="1" x14ac:dyDescent="0.25">
      <c r="A1198" s="128" t="e">
        <v>#VALUE!</v>
      </c>
      <c r="B1198" s="129"/>
      <c r="C1198" s="130" t="s">
        <v>1396</v>
      </c>
      <c r="D1198" s="141">
        <v>1E-3</v>
      </c>
      <c r="E1198" s="134"/>
      <c r="F1198" s="134">
        <f>SUMIFS(ProductionLines!$H:$H,ProductionLines!$C:$C,'Daily Pork Products Stocks'!$B1198,ProductionLines!$K:$K,'Daily Pork Products Stocks'!$A1198,ProductionLines!$E:$E,"&lt;&gt;Intake")</f>
        <v>0</v>
      </c>
      <c r="G1198" s="135"/>
      <c r="H1198" s="134">
        <f>SUMIFS(ProductionLines!$H:$H,ProductionLines!$C:$C,'Daily Pork Products Stocks'!$B1198,ProductionLines!$K:$K,'Daily Pork Products Stocks'!$A1198,ProductionLines!$E:$E,"Intake")</f>
        <v>0</v>
      </c>
      <c r="I1198" s="149"/>
      <c r="J1198" s="149"/>
      <c r="K1198" s="149"/>
      <c r="L1198" s="153"/>
      <c r="M1198" s="134">
        <f>SUMIFS(TransfersEntries!$F:$F,TransfersEntries!$B:$B,$B1198,TransfersEntries!$L:$L,"&gt;="&amp;'Daily Pork Products Stocks'!A1198+0.25,TransfersEntries!$L:$L,"&lt;="&amp;'Daily Pork Products Stocks'!A1198+1.25,TransfersEntries!$D:$D,"2055")</f>
        <v>0</v>
      </c>
      <c r="N1198" s="134">
        <f>SUMIFS(TransfersEntries!$F:$F,TransfersEntries!$B:$B,INDEX(ItemTable!$A:$A,MATCH('Daily Pork Products Stocks'!B1198,ItemTable!$B:$B,0)),TransfersEntries!$L:$L,"&gt;="&amp;'Daily Pork Products Stocks'!A1198+0.25,TransfersEntries!$L:$L,"&lt;="&amp;'Daily Pork Products Stocks'!A1198+1.25,TransfersEntries!$D:$D,"3535")</f>
        <v>0</v>
      </c>
      <c r="O1198" s="134">
        <f>SUMIFS(TransfersEntries!$F:$F,TransfersEntries!$B:$B,INDEX(ItemTable!$A:$A,MATCH('Daily Pork Products Stocks'!B1198,ItemTable!$B:$B,0)),TransfersEntries!$L:$L,"&gt;="&amp;'Daily Pork Products Stocks'!A1198+0.25,TransfersEntries!$L:$L,"&lt;="&amp;'Daily Pork Products Stocks'!A1198+1.25,TransfersEntries!$D:$D,"3600")</f>
        <v>0</v>
      </c>
      <c r="P1198" s="134"/>
      <c r="Q1198" s="134"/>
      <c r="R1198" s="149"/>
      <c r="S1198" s="149"/>
      <c r="T1198" s="134">
        <f>R1198+S1198+D1198</f>
        <v>1E-3</v>
      </c>
      <c r="U1198" s="134"/>
      <c r="V1198" s="134"/>
      <c r="W1198" s="51" t="str">
        <f t="shared" ref="W1198:W1209" si="352">IF(SUM(ABS(D1198),ABS(E1198),ABS(F1198),ABS(G1198),ABS(H1198),ABS(I1198),ABS(J1198),ABS(K1198),ABS(L1198),ABS(M1198),ABS(N1198),ABS(O1198),ABS(P1198),ABS(Q1198),ABS(R1198),ABS(S1198),ABS(T1198))=0,"Inactive","Active")</f>
        <v>Active</v>
      </c>
      <c r="X1198" s="134"/>
    </row>
    <row r="1199" spans="1:24" ht="15" hidden="1" customHeight="1" x14ac:dyDescent="0.25">
      <c r="A1199" s="42" t="e">
        <v>#VALUE!</v>
      </c>
      <c r="B1199" s="43" t="s">
        <v>8</v>
      </c>
      <c r="C1199" s="43" t="s">
        <v>9</v>
      </c>
      <c r="D1199" s="142"/>
      <c r="E1199" s="44">
        <f t="shared" ref="E1199:E1209" si="353">D1199</f>
        <v>0</v>
      </c>
      <c r="F1199" s="44">
        <f>SUMIFS(ProductionLines!$H:$H,ProductionLines!$C:$C,'Daily Pork Products Stocks'!$B1199,ProductionLines!$K:$K,'Daily Pork Products Stocks'!$A1199,ProductionLines!$E:$E,"&lt;&gt;Intake")</f>
        <v>0</v>
      </c>
      <c r="G1199" s="57"/>
      <c r="H1199" s="44">
        <f>SUMIFS(ProductionLines!$H:$H,ProductionLines!$C:$C,'Daily Pork Products Stocks'!$B1199,ProductionLines!$K:$K,'Daily Pork Products Stocks'!$A1199,ProductionLines!$E:$E,"Intake")</f>
        <v>0</v>
      </c>
      <c r="I1199" s="148"/>
      <c r="J1199" s="148"/>
      <c r="K1199" s="148"/>
      <c r="L1199" s="152"/>
      <c r="M1199" s="44">
        <f>SUMIFS(TransfersEntries!$F:$F,TransfersEntries!$B:$B,$B1199,TransfersEntries!$L:$L,"&gt;="&amp;'Daily Pork Products Stocks'!A1199+0.25,TransfersEntries!$L:$L,"&lt;="&amp;'Daily Pork Products Stocks'!A1199+1.25,TransfersEntries!$D:$D,"2055")</f>
        <v>0</v>
      </c>
      <c r="N1199" s="44">
        <f>SUMIFS(TransfersEntries!$F:$F,TransfersEntries!$B:$B,INDEX(ItemTable!$A:$A,MATCH('Daily Pork Products Stocks'!B1199,ItemTable!$B:$B,0)),TransfersEntries!$L:$L,"&gt;="&amp;'Daily Pork Products Stocks'!A1199+0.25,TransfersEntries!$L:$L,"&lt;="&amp;'Daily Pork Products Stocks'!A1199+1.25,TransfersEntries!$D:$D,"3535")</f>
        <v>0</v>
      </c>
      <c r="O1199" s="44">
        <f>SUMIFS(TransfersEntries!$F:$F,TransfersEntries!$B:$B,INDEX(ItemTable!$A:$A,MATCH('Daily Pork Products Stocks'!B1199,ItemTable!$B:$B,0)),TransfersEntries!$L:$L,"&gt;="&amp;'Daily Pork Products Stocks'!A1199+0.25,TransfersEntries!$L:$L,"&lt;="&amp;'Daily Pork Products Stocks'!A1199+1.25,TransfersEntries!$D:$D,"3600")</f>
        <v>0</v>
      </c>
      <c r="P1199" s="44">
        <f t="shared" ref="P1199:P1209" si="354">D1199+F1199+G1199-SUM(H1199:O1199)</f>
        <v>0</v>
      </c>
      <c r="Q1199" s="44">
        <f t="shared" ref="Q1199:Q1209" si="355">E1199+F1199+G1199-SUM(H1199:O1199)</f>
        <v>0</v>
      </c>
      <c r="R1199" s="148"/>
      <c r="S1199" s="148"/>
      <c r="T1199" s="44">
        <f t="shared" ref="T1199:T1209" si="356">R1199+S1199</f>
        <v>0</v>
      </c>
      <c r="U1199" s="44">
        <f t="shared" ref="U1199:U1209" si="357">T1199-P1199</f>
        <v>0</v>
      </c>
      <c r="V1199" s="44">
        <f t="shared" ref="V1199:V1209" si="358">T1199-Q1199</f>
        <v>0</v>
      </c>
      <c r="W1199" s="51" t="str">
        <f t="shared" si="352"/>
        <v>Inactive</v>
      </c>
      <c r="X1199" s="44"/>
    </row>
    <row r="1200" spans="1:24" ht="15" hidden="1" customHeight="1" x14ac:dyDescent="0.25">
      <c r="A1200" s="42" t="e">
        <v>#VALUE!</v>
      </c>
      <c r="B1200" s="43" t="s">
        <v>14</v>
      </c>
      <c r="C1200" s="43" t="s">
        <v>15</v>
      </c>
      <c r="D1200" s="142"/>
      <c r="E1200" s="44">
        <f t="shared" si="353"/>
        <v>0</v>
      </c>
      <c r="F1200" s="44">
        <f>SUMIFS(ProductionLines!$H:$H,ProductionLines!$C:$C,'Daily Pork Products Stocks'!$B1200,ProductionLines!$K:$K,'Daily Pork Products Stocks'!$A1200,ProductionLines!$E:$E,"&lt;&gt;Intake")</f>
        <v>0</v>
      </c>
      <c r="G1200" s="57"/>
      <c r="H1200" s="44">
        <f>SUMIFS(ProductionLines!$H:$H,ProductionLines!$C:$C,'Daily Pork Products Stocks'!$B1200,ProductionLines!$K:$K,'Daily Pork Products Stocks'!$A1200,ProductionLines!$E:$E,"Intake")</f>
        <v>0</v>
      </c>
      <c r="I1200" s="148"/>
      <c r="J1200" s="148"/>
      <c r="K1200" s="148"/>
      <c r="L1200" s="152"/>
      <c r="M1200" s="44">
        <f>SUMIFS(TransfersEntries!$F:$F,TransfersEntries!$B:$B,$B1200,TransfersEntries!$L:$L,"&gt;="&amp;'Daily Pork Products Stocks'!A1200+0.25,TransfersEntries!$L:$L,"&lt;="&amp;'Daily Pork Products Stocks'!A1200+1.25,TransfersEntries!$D:$D,"2055")</f>
        <v>0</v>
      </c>
      <c r="N1200" s="44">
        <f>SUMIFS(TransfersEntries!$F:$F,TransfersEntries!$B:$B,INDEX(ItemTable!$A:$A,MATCH('Daily Pork Products Stocks'!B1200,ItemTable!$B:$B,0)),TransfersEntries!$L:$L,"&gt;="&amp;'Daily Pork Products Stocks'!A1200+0.25,TransfersEntries!$L:$L,"&lt;="&amp;'Daily Pork Products Stocks'!A1200+1.25,TransfersEntries!$D:$D,"3535")</f>
        <v>0</v>
      </c>
      <c r="O1200" s="44">
        <f>SUMIFS(TransfersEntries!$F:$F,TransfersEntries!$B:$B,INDEX(ItemTable!$A:$A,MATCH('Daily Pork Products Stocks'!B1200,ItemTable!$B:$B,0)),TransfersEntries!$L:$L,"&gt;="&amp;'Daily Pork Products Stocks'!A1200+0.25,TransfersEntries!$L:$L,"&lt;="&amp;'Daily Pork Products Stocks'!A1200+1.25,TransfersEntries!$D:$D,"3600")</f>
        <v>0</v>
      </c>
      <c r="P1200" s="44">
        <f t="shared" si="354"/>
        <v>0</v>
      </c>
      <c r="Q1200" s="44">
        <f t="shared" si="355"/>
        <v>0</v>
      </c>
      <c r="R1200" s="148"/>
      <c r="S1200" s="148"/>
      <c r="T1200" s="44">
        <f t="shared" si="356"/>
        <v>0</v>
      </c>
      <c r="U1200" s="44">
        <f t="shared" si="357"/>
        <v>0</v>
      </c>
      <c r="V1200" s="44">
        <f t="shared" si="358"/>
        <v>0</v>
      </c>
      <c r="W1200" s="51" t="str">
        <f t="shared" si="352"/>
        <v>Inactive</v>
      </c>
      <c r="X1200" s="44"/>
    </row>
    <row r="1201" spans="1:24" ht="15" hidden="1" customHeight="1" x14ac:dyDescent="0.25">
      <c r="A1201" s="42" t="e">
        <v>#VALUE!</v>
      </c>
      <c r="B1201" s="43" t="s">
        <v>16</v>
      </c>
      <c r="C1201" s="43" t="s">
        <v>17</v>
      </c>
      <c r="D1201" s="142"/>
      <c r="E1201" s="44">
        <f t="shared" si="353"/>
        <v>0</v>
      </c>
      <c r="F1201" s="44">
        <f>SUMIFS(ProductionLines!$H:$H,ProductionLines!$C:$C,'Daily Pork Products Stocks'!$B1201,ProductionLines!$K:$K,'Daily Pork Products Stocks'!$A1201,ProductionLines!$E:$E,"&lt;&gt;Intake")</f>
        <v>0</v>
      </c>
      <c r="G1201" s="57"/>
      <c r="H1201" s="44">
        <f>SUMIFS(ProductionLines!$H:$H,ProductionLines!$C:$C,'Daily Pork Products Stocks'!$B1201,ProductionLines!$K:$K,'Daily Pork Products Stocks'!$A1201,ProductionLines!$E:$E,"Intake")</f>
        <v>0</v>
      </c>
      <c r="I1201" s="148"/>
      <c r="J1201" s="148"/>
      <c r="K1201" s="148"/>
      <c r="L1201" s="152"/>
      <c r="M1201" s="44">
        <f>SUMIFS(TransfersEntries!$F:$F,TransfersEntries!$B:$B,$B1201,TransfersEntries!$L:$L,"&gt;="&amp;'Daily Pork Products Stocks'!A1201+0.25,TransfersEntries!$L:$L,"&lt;="&amp;'Daily Pork Products Stocks'!A1201+1.25,TransfersEntries!$D:$D,"2055")</f>
        <v>0</v>
      </c>
      <c r="N1201" s="44">
        <f>SUMIFS(TransfersEntries!$F:$F,TransfersEntries!$B:$B,INDEX(ItemTable!$A:$A,MATCH('Daily Pork Products Stocks'!B1201,ItemTable!$B:$B,0)),TransfersEntries!$L:$L,"&gt;="&amp;'Daily Pork Products Stocks'!A1201+0.25,TransfersEntries!$L:$L,"&lt;="&amp;'Daily Pork Products Stocks'!A1201+1.25,TransfersEntries!$D:$D,"3535")</f>
        <v>0</v>
      </c>
      <c r="O1201" s="44">
        <f>SUMIFS(TransfersEntries!$F:$F,TransfersEntries!$B:$B,INDEX(ItemTable!$A:$A,MATCH('Daily Pork Products Stocks'!B1201,ItemTable!$B:$B,0)),TransfersEntries!$L:$L,"&gt;="&amp;'Daily Pork Products Stocks'!A1201+0.25,TransfersEntries!$L:$L,"&lt;="&amp;'Daily Pork Products Stocks'!A1201+1.25,TransfersEntries!$D:$D,"3600")</f>
        <v>0</v>
      </c>
      <c r="P1201" s="44">
        <f t="shared" si="354"/>
        <v>0</v>
      </c>
      <c r="Q1201" s="44">
        <f t="shared" si="355"/>
        <v>0</v>
      </c>
      <c r="R1201" s="148"/>
      <c r="S1201" s="148"/>
      <c r="T1201" s="44">
        <f t="shared" si="356"/>
        <v>0</v>
      </c>
      <c r="U1201" s="44">
        <f t="shared" si="357"/>
        <v>0</v>
      </c>
      <c r="V1201" s="44">
        <f t="shared" si="358"/>
        <v>0</v>
      </c>
      <c r="W1201" s="51" t="str">
        <f t="shared" si="352"/>
        <v>Inactive</v>
      </c>
      <c r="X1201" s="44"/>
    </row>
    <row r="1202" spans="1:24" ht="15" hidden="1" customHeight="1" x14ac:dyDescent="0.25">
      <c r="A1202" s="42" t="e">
        <v>#VALUE!</v>
      </c>
      <c r="B1202" s="43" t="s">
        <v>18</v>
      </c>
      <c r="C1202" s="43" t="s">
        <v>19</v>
      </c>
      <c r="D1202" s="142"/>
      <c r="E1202" s="44">
        <f t="shared" si="353"/>
        <v>0</v>
      </c>
      <c r="F1202" s="44">
        <f>SUMIFS(ProductionLines!$H:$H,ProductionLines!$C:$C,'Daily Pork Products Stocks'!$B1202,ProductionLines!$K:$K,'Daily Pork Products Stocks'!$A1202,ProductionLines!$E:$E,"&lt;&gt;Intake")</f>
        <v>0</v>
      </c>
      <c r="G1202" s="57"/>
      <c r="H1202" s="44">
        <f>SUMIFS(ProductionLines!$H:$H,ProductionLines!$C:$C,'Daily Pork Products Stocks'!$B1202,ProductionLines!$K:$K,'Daily Pork Products Stocks'!$A1202,ProductionLines!$E:$E,"Intake")</f>
        <v>0</v>
      </c>
      <c r="I1202" s="148"/>
      <c r="J1202" s="148"/>
      <c r="K1202" s="148"/>
      <c r="L1202" s="152"/>
      <c r="M1202" s="44">
        <f>SUMIFS(TransfersEntries!$F:$F,TransfersEntries!$B:$B,$B1202,TransfersEntries!$L:$L,"&gt;="&amp;'Daily Pork Products Stocks'!A1202+0.25,TransfersEntries!$L:$L,"&lt;="&amp;'Daily Pork Products Stocks'!A1202+1.25,TransfersEntries!$D:$D,"2055")</f>
        <v>0</v>
      </c>
      <c r="N1202" s="44">
        <f>SUMIFS(TransfersEntries!$F:$F,TransfersEntries!$B:$B,INDEX(ItemTable!$A:$A,MATCH('Daily Pork Products Stocks'!B1202,ItemTable!$B:$B,0)),TransfersEntries!$L:$L,"&gt;="&amp;'Daily Pork Products Stocks'!A1202+0.25,TransfersEntries!$L:$L,"&lt;="&amp;'Daily Pork Products Stocks'!A1202+1.25,TransfersEntries!$D:$D,"3535")</f>
        <v>0</v>
      </c>
      <c r="O1202" s="44">
        <f>SUMIFS(TransfersEntries!$F:$F,TransfersEntries!$B:$B,INDEX(ItemTable!$A:$A,MATCH('Daily Pork Products Stocks'!B1202,ItemTable!$B:$B,0)),TransfersEntries!$L:$L,"&gt;="&amp;'Daily Pork Products Stocks'!A1202+0.25,TransfersEntries!$L:$L,"&lt;="&amp;'Daily Pork Products Stocks'!A1202+1.25,TransfersEntries!$D:$D,"3600")</f>
        <v>0</v>
      </c>
      <c r="P1202" s="44">
        <f t="shared" si="354"/>
        <v>0</v>
      </c>
      <c r="Q1202" s="44">
        <f t="shared" si="355"/>
        <v>0</v>
      </c>
      <c r="R1202" s="148"/>
      <c r="S1202" s="148"/>
      <c r="T1202" s="44">
        <f t="shared" si="356"/>
        <v>0</v>
      </c>
      <c r="U1202" s="44">
        <f t="shared" si="357"/>
        <v>0</v>
      </c>
      <c r="V1202" s="44">
        <f t="shared" si="358"/>
        <v>0</v>
      </c>
      <c r="W1202" s="51" t="str">
        <f t="shared" si="352"/>
        <v>Inactive</v>
      </c>
      <c r="X1202" s="44"/>
    </row>
    <row r="1203" spans="1:24" ht="15" hidden="1" customHeight="1" x14ac:dyDescent="0.25">
      <c r="A1203" s="42" t="e">
        <v>#VALUE!</v>
      </c>
      <c r="B1203" s="43" t="s">
        <v>20</v>
      </c>
      <c r="C1203" s="43" t="s">
        <v>21</v>
      </c>
      <c r="D1203" s="142"/>
      <c r="E1203" s="44">
        <f t="shared" si="353"/>
        <v>0</v>
      </c>
      <c r="F1203" s="44">
        <f>SUMIFS(ProductionLines!$H:$H,ProductionLines!$C:$C,'Daily Pork Products Stocks'!$B1203,ProductionLines!$K:$K,'Daily Pork Products Stocks'!$A1203,ProductionLines!$E:$E,"&lt;&gt;Intake")</f>
        <v>0</v>
      </c>
      <c r="G1203" s="57"/>
      <c r="H1203" s="44">
        <f>SUMIFS(ProductionLines!$H:$H,ProductionLines!$C:$C,'Daily Pork Products Stocks'!$B1203,ProductionLines!$K:$K,'Daily Pork Products Stocks'!$A1203,ProductionLines!$E:$E,"Intake")</f>
        <v>0</v>
      </c>
      <c r="I1203" s="148"/>
      <c r="J1203" s="148"/>
      <c r="K1203" s="148"/>
      <c r="L1203" s="152"/>
      <c r="M1203" s="44">
        <f>SUMIFS(TransfersEntries!$F:$F,TransfersEntries!$B:$B,$B1203,TransfersEntries!$L:$L,"&gt;="&amp;'Daily Pork Products Stocks'!A1203+0.25,TransfersEntries!$L:$L,"&lt;="&amp;'Daily Pork Products Stocks'!A1203+1.25,TransfersEntries!$D:$D,"2055")</f>
        <v>0</v>
      </c>
      <c r="N1203" s="44">
        <f>SUMIFS(TransfersEntries!$F:$F,TransfersEntries!$B:$B,INDEX(ItemTable!$A:$A,MATCH('Daily Pork Products Stocks'!B1203,ItemTable!$B:$B,0)),TransfersEntries!$L:$L,"&gt;="&amp;'Daily Pork Products Stocks'!A1203+0.25,TransfersEntries!$L:$L,"&lt;="&amp;'Daily Pork Products Stocks'!A1203+1.25,TransfersEntries!$D:$D,"3535")</f>
        <v>0</v>
      </c>
      <c r="O1203" s="44">
        <f>SUMIFS(TransfersEntries!$F:$F,TransfersEntries!$B:$B,INDEX(ItemTable!$A:$A,MATCH('Daily Pork Products Stocks'!B1203,ItemTable!$B:$B,0)),TransfersEntries!$L:$L,"&gt;="&amp;'Daily Pork Products Stocks'!A1203+0.25,TransfersEntries!$L:$L,"&lt;="&amp;'Daily Pork Products Stocks'!A1203+1.25,TransfersEntries!$D:$D,"3600")</f>
        <v>0</v>
      </c>
      <c r="P1203" s="44">
        <f t="shared" si="354"/>
        <v>0</v>
      </c>
      <c r="Q1203" s="44">
        <f t="shared" si="355"/>
        <v>0</v>
      </c>
      <c r="R1203" s="148"/>
      <c r="S1203" s="148"/>
      <c r="T1203" s="44">
        <f t="shared" si="356"/>
        <v>0</v>
      </c>
      <c r="U1203" s="44">
        <f t="shared" si="357"/>
        <v>0</v>
      </c>
      <c r="V1203" s="44">
        <f t="shared" si="358"/>
        <v>0</v>
      </c>
      <c r="W1203" s="51" t="str">
        <f t="shared" si="352"/>
        <v>Inactive</v>
      </c>
      <c r="X1203" s="44"/>
    </row>
    <row r="1204" spans="1:24" ht="15" hidden="1" customHeight="1" x14ac:dyDescent="0.25">
      <c r="A1204" s="42" t="e">
        <v>#VALUE!</v>
      </c>
      <c r="B1204" s="43" t="s">
        <v>22</v>
      </c>
      <c r="C1204" s="43" t="s">
        <v>23</v>
      </c>
      <c r="D1204" s="142"/>
      <c r="E1204" s="44">
        <f t="shared" si="353"/>
        <v>0</v>
      </c>
      <c r="F1204" s="44">
        <f>SUMIFS(ProductionLines!$H:$H,ProductionLines!$C:$C,'Daily Pork Products Stocks'!$B1204,ProductionLines!$K:$K,'Daily Pork Products Stocks'!$A1204,ProductionLines!$E:$E,"&lt;&gt;Intake")</f>
        <v>0</v>
      </c>
      <c r="G1204" s="57"/>
      <c r="H1204" s="44">
        <f>SUMIFS(ProductionLines!$H:$H,ProductionLines!$C:$C,'Daily Pork Products Stocks'!$B1204,ProductionLines!$K:$K,'Daily Pork Products Stocks'!$A1204,ProductionLines!$E:$E,"Intake")</f>
        <v>0</v>
      </c>
      <c r="I1204" s="148"/>
      <c r="J1204" s="148"/>
      <c r="K1204" s="148"/>
      <c r="L1204" s="152"/>
      <c r="M1204" s="44">
        <f>SUMIFS(TransfersEntries!$F:$F,TransfersEntries!$B:$B,$B1204,TransfersEntries!$L:$L,"&gt;="&amp;'Daily Pork Products Stocks'!A1204+0.25,TransfersEntries!$L:$L,"&lt;="&amp;'Daily Pork Products Stocks'!A1204+1.25,TransfersEntries!$D:$D,"2055")</f>
        <v>0</v>
      </c>
      <c r="N1204" s="44">
        <f>SUMIFS(TransfersEntries!$F:$F,TransfersEntries!$B:$B,INDEX(ItemTable!$A:$A,MATCH('Daily Pork Products Stocks'!B1204,ItemTable!$B:$B,0)),TransfersEntries!$L:$L,"&gt;="&amp;'Daily Pork Products Stocks'!A1204+0.25,TransfersEntries!$L:$L,"&lt;="&amp;'Daily Pork Products Stocks'!A1204+1.25,TransfersEntries!$D:$D,"3535")</f>
        <v>0</v>
      </c>
      <c r="O1204" s="44">
        <f>SUMIFS(TransfersEntries!$F:$F,TransfersEntries!$B:$B,INDEX(ItemTable!$A:$A,MATCH('Daily Pork Products Stocks'!B1204,ItemTable!$B:$B,0)),TransfersEntries!$L:$L,"&gt;="&amp;'Daily Pork Products Stocks'!A1204+0.25,TransfersEntries!$L:$L,"&lt;="&amp;'Daily Pork Products Stocks'!A1204+1.25,TransfersEntries!$D:$D,"3600")</f>
        <v>0</v>
      </c>
      <c r="P1204" s="44">
        <f t="shared" si="354"/>
        <v>0</v>
      </c>
      <c r="Q1204" s="44">
        <f t="shared" si="355"/>
        <v>0</v>
      </c>
      <c r="R1204" s="148"/>
      <c r="S1204" s="148"/>
      <c r="T1204" s="44">
        <f t="shared" si="356"/>
        <v>0</v>
      </c>
      <c r="U1204" s="44">
        <f t="shared" si="357"/>
        <v>0</v>
      </c>
      <c r="V1204" s="44">
        <f t="shared" si="358"/>
        <v>0</v>
      </c>
      <c r="W1204" s="51" t="str">
        <f t="shared" si="352"/>
        <v>Inactive</v>
      </c>
      <c r="X1204" s="44"/>
    </row>
    <row r="1205" spans="1:24" ht="15" hidden="1" customHeight="1" x14ac:dyDescent="0.25">
      <c r="A1205" s="42" t="e">
        <v>#VALUE!</v>
      </c>
      <c r="B1205" s="43" t="s">
        <v>32</v>
      </c>
      <c r="C1205" s="43" t="s">
        <v>33</v>
      </c>
      <c r="D1205" s="142"/>
      <c r="E1205" s="44">
        <f t="shared" si="353"/>
        <v>0</v>
      </c>
      <c r="F1205" s="44">
        <f>SUMIFS(ProductionLines!$H:$H,ProductionLines!$C:$C,'Daily Pork Products Stocks'!$B1205,ProductionLines!$K:$K,'Daily Pork Products Stocks'!$A1205,ProductionLines!$E:$E,"&lt;&gt;Intake")</f>
        <v>0</v>
      </c>
      <c r="G1205" s="57"/>
      <c r="H1205" s="44">
        <f>SUMIFS(ProductionLines!$H:$H,ProductionLines!$C:$C,'Daily Pork Products Stocks'!$B1205,ProductionLines!$K:$K,'Daily Pork Products Stocks'!$A1205,ProductionLines!$E:$E,"Intake")</f>
        <v>0</v>
      </c>
      <c r="I1205" s="148"/>
      <c r="J1205" s="148"/>
      <c r="K1205" s="148"/>
      <c r="L1205" s="152"/>
      <c r="M1205" s="44">
        <f>SUMIFS(TransfersEntries!$F:$F,TransfersEntries!$B:$B,$B1205,TransfersEntries!$L:$L,"&gt;="&amp;'Daily Pork Products Stocks'!A1205+0.25,TransfersEntries!$L:$L,"&lt;="&amp;'Daily Pork Products Stocks'!A1205+1.25,TransfersEntries!$D:$D,"2055")</f>
        <v>0</v>
      </c>
      <c r="N1205" s="44">
        <f>SUMIFS(TransfersEntries!$F:$F,TransfersEntries!$B:$B,INDEX(ItemTable!$A:$A,MATCH('Daily Pork Products Stocks'!B1205,ItemTable!$B:$B,0)),TransfersEntries!$L:$L,"&gt;="&amp;'Daily Pork Products Stocks'!A1205+0.25,TransfersEntries!$L:$L,"&lt;="&amp;'Daily Pork Products Stocks'!A1205+1.25,TransfersEntries!$D:$D,"3535")</f>
        <v>0</v>
      </c>
      <c r="O1205" s="44">
        <f>SUMIFS(TransfersEntries!$F:$F,TransfersEntries!$B:$B,INDEX(ItemTable!$A:$A,MATCH('Daily Pork Products Stocks'!B1205,ItemTable!$B:$B,0)),TransfersEntries!$L:$L,"&gt;="&amp;'Daily Pork Products Stocks'!A1205+0.25,TransfersEntries!$L:$L,"&lt;="&amp;'Daily Pork Products Stocks'!A1205+1.25,TransfersEntries!$D:$D,"3600")</f>
        <v>0</v>
      </c>
      <c r="P1205" s="44">
        <f t="shared" si="354"/>
        <v>0</v>
      </c>
      <c r="Q1205" s="44">
        <f t="shared" si="355"/>
        <v>0</v>
      </c>
      <c r="R1205" s="148"/>
      <c r="S1205" s="148"/>
      <c r="T1205" s="44">
        <f t="shared" si="356"/>
        <v>0</v>
      </c>
      <c r="U1205" s="44">
        <f t="shared" si="357"/>
        <v>0</v>
      </c>
      <c r="V1205" s="44">
        <f t="shared" si="358"/>
        <v>0</v>
      </c>
      <c r="W1205" s="51" t="str">
        <f t="shared" si="352"/>
        <v>Inactive</v>
      </c>
      <c r="X1205" s="44"/>
    </row>
    <row r="1206" spans="1:24" ht="15" hidden="1" customHeight="1" x14ac:dyDescent="0.25">
      <c r="A1206" s="42" t="e">
        <v>#VALUE!</v>
      </c>
      <c r="B1206" s="43" t="s">
        <v>34</v>
      </c>
      <c r="C1206" s="43" t="s">
        <v>35</v>
      </c>
      <c r="D1206" s="142"/>
      <c r="E1206" s="44">
        <f t="shared" si="353"/>
        <v>0</v>
      </c>
      <c r="F1206" s="44">
        <f>SUMIFS(ProductionLines!$H:$H,ProductionLines!$C:$C,'Daily Pork Products Stocks'!$B1206,ProductionLines!$K:$K,'Daily Pork Products Stocks'!$A1206,ProductionLines!$E:$E,"&lt;&gt;Intake")</f>
        <v>0</v>
      </c>
      <c r="G1206" s="57"/>
      <c r="H1206" s="44">
        <f>SUMIFS(ProductionLines!$H:$H,ProductionLines!$C:$C,'Daily Pork Products Stocks'!$B1206,ProductionLines!$K:$K,'Daily Pork Products Stocks'!$A1206,ProductionLines!$E:$E,"Intake")</f>
        <v>0</v>
      </c>
      <c r="I1206" s="148"/>
      <c r="J1206" s="148"/>
      <c r="K1206" s="148"/>
      <c r="L1206" s="152"/>
      <c r="M1206" s="44">
        <f>SUMIFS(TransfersEntries!$F:$F,TransfersEntries!$B:$B,$B1206,TransfersEntries!$L:$L,"&gt;="&amp;'Daily Pork Products Stocks'!A1206+0.25,TransfersEntries!$L:$L,"&lt;="&amp;'Daily Pork Products Stocks'!A1206+1.25,TransfersEntries!$D:$D,"2055")</f>
        <v>0</v>
      </c>
      <c r="N1206" s="44">
        <f>SUMIFS(TransfersEntries!$F:$F,TransfersEntries!$B:$B,INDEX(ItemTable!$A:$A,MATCH('Daily Pork Products Stocks'!B1206,ItemTable!$B:$B,0)),TransfersEntries!$L:$L,"&gt;="&amp;'Daily Pork Products Stocks'!A1206+0.25,TransfersEntries!$L:$L,"&lt;="&amp;'Daily Pork Products Stocks'!A1206+1.25,TransfersEntries!$D:$D,"3535")</f>
        <v>0</v>
      </c>
      <c r="O1206" s="44">
        <f>SUMIFS(TransfersEntries!$F:$F,TransfersEntries!$B:$B,INDEX(ItemTable!$A:$A,MATCH('Daily Pork Products Stocks'!B1206,ItemTable!$B:$B,0)),TransfersEntries!$L:$L,"&gt;="&amp;'Daily Pork Products Stocks'!A1206+0.25,TransfersEntries!$L:$L,"&lt;="&amp;'Daily Pork Products Stocks'!A1206+1.25,TransfersEntries!$D:$D,"3600")</f>
        <v>0</v>
      </c>
      <c r="P1206" s="44">
        <f t="shared" si="354"/>
        <v>0</v>
      </c>
      <c r="Q1206" s="44">
        <f t="shared" si="355"/>
        <v>0</v>
      </c>
      <c r="R1206" s="148"/>
      <c r="S1206" s="148"/>
      <c r="T1206" s="44">
        <f t="shared" si="356"/>
        <v>0</v>
      </c>
      <c r="U1206" s="44">
        <f t="shared" si="357"/>
        <v>0</v>
      </c>
      <c r="V1206" s="44">
        <f t="shared" si="358"/>
        <v>0</v>
      </c>
      <c r="W1206" s="51" t="str">
        <f t="shared" si="352"/>
        <v>Inactive</v>
      </c>
      <c r="X1206" s="44"/>
    </row>
    <row r="1207" spans="1:24" ht="15" hidden="1" customHeight="1" x14ac:dyDescent="0.25">
      <c r="A1207" s="42" t="e">
        <v>#VALUE!</v>
      </c>
      <c r="B1207" s="43" t="s">
        <v>38</v>
      </c>
      <c r="C1207" s="43" t="s">
        <v>39</v>
      </c>
      <c r="D1207" s="142"/>
      <c r="E1207" s="44">
        <f t="shared" si="353"/>
        <v>0</v>
      </c>
      <c r="F1207" s="44">
        <f>SUMIFS(ProductionLines!$H:$H,ProductionLines!$C:$C,'Daily Pork Products Stocks'!$B1207,ProductionLines!$K:$K,'Daily Pork Products Stocks'!$A1207,ProductionLines!$E:$E,"&lt;&gt;Intake")</f>
        <v>0</v>
      </c>
      <c r="G1207" s="57"/>
      <c r="H1207" s="44">
        <f>SUMIFS(ProductionLines!$H:$H,ProductionLines!$C:$C,'Daily Pork Products Stocks'!$B1207,ProductionLines!$K:$K,'Daily Pork Products Stocks'!$A1207,ProductionLines!$E:$E,"Intake")</f>
        <v>0</v>
      </c>
      <c r="I1207" s="148"/>
      <c r="J1207" s="148"/>
      <c r="K1207" s="148"/>
      <c r="L1207" s="152"/>
      <c r="M1207" s="44">
        <f>SUMIFS(TransfersEntries!$F:$F,TransfersEntries!$B:$B,$B1207,TransfersEntries!$L:$L,"&gt;="&amp;'Daily Pork Products Stocks'!A1207+0.25,TransfersEntries!$L:$L,"&lt;="&amp;'Daily Pork Products Stocks'!A1207+1.25,TransfersEntries!$D:$D,"2055")</f>
        <v>0</v>
      </c>
      <c r="N1207" s="44">
        <f>SUMIFS(TransfersEntries!$F:$F,TransfersEntries!$B:$B,INDEX(ItemTable!$A:$A,MATCH('Daily Pork Products Stocks'!B1207,ItemTable!$B:$B,0)),TransfersEntries!$L:$L,"&gt;="&amp;'Daily Pork Products Stocks'!A1207+0.25,TransfersEntries!$L:$L,"&lt;="&amp;'Daily Pork Products Stocks'!A1207+1.25,TransfersEntries!$D:$D,"3535")</f>
        <v>0</v>
      </c>
      <c r="O1207" s="44">
        <f>SUMIFS(TransfersEntries!$F:$F,TransfersEntries!$B:$B,INDEX(ItemTable!$A:$A,MATCH('Daily Pork Products Stocks'!B1207,ItemTable!$B:$B,0)),TransfersEntries!$L:$L,"&gt;="&amp;'Daily Pork Products Stocks'!A1207+0.25,TransfersEntries!$L:$L,"&lt;="&amp;'Daily Pork Products Stocks'!A1207+1.25,TransfersEntries!$D:$D,"3600")</f>
        <v>0</v>
      </c>
      <c r="P1207" s="44">
        <f t="shared" si="354"/>
        <v>0</v>
      </c>
      <c r="Q1207" s="44">
        <f t="shared" si="355"/>
        <v>0</v>
      </c>
      <c r="R1207" s="148"/>
      <c r="S1207" s="148"/>
      <c r="T1207" s="44">
        <f t="shared" si="356"/>
        <v>0</v>
      </c>
      <c r="U1207" s="44">
        <f t="shared" si="357"/>
        <v>0</v>
      </c>
      <c r="V1207" s="44">
        <f t="shared" si="358"/>
        <v>0</v>
      </c>
      <c r="W1207" s="51" t="str">
        <f t="shared" si="352"/>
        <v>Inactive</v>
      </c>
      <c r="X1207" s="44"/>
    </row>
    <row r="1208" spans="1:24" ht="15" hidden="1" customHeight="1" x14ac:dyDescent="0.25">
      <c r="A1208" s="42" t="e">
        <v>#VALUE!</v>
      </c>
      <c r="B1208" s="43" t="s">
        <v>40</v>
      </c>
      <c r="C1208" s="43" t="s">
        <v>41</v>
      </c>
      <c r="D1208" s="142"/>
      <c r="E1208" s="44">
        <f t="shared" si="353"/>
        <v>0</v>
      </c>
      <c r="F1208" s="44">
        <f>SUMIFS(ProductionLines!$H:$H,ProductionLines!$C:$C,'Daily Pork Products Stocks'!$B1208,ProductionLines!$K:$K,'Daily Pork Products Stocks'!$A1208,ProductionLines!$E:$E,"&lt;&gt;Intake")</f>
        <v>0</v>
      </c>
      <c r="G1208" s="57"/>
      <c r="H1208" s="44">
        <f>SUMIFS(ProductionLines!$H:$H,ProductionLines!$C:$C,'Daily Pork Products Stocks'!$B1208,ProductionLines!$K:$K,'Daily Pork Products Stocks'!$A1208,ProductionLines!$E:$E,"Intake")</f>
        <v>0</v>
      </c>
      <c r="I1208" s="148"/>
      <c r="J1208" s="148"/>
      <c r="K1208" s="148"/>
      <c r="L1208" s="152"/>
      <c r="M1208" s="44">
        <f>SUMIFS(TransfersEntries!$F:$F,TransfersEntries!$B:$B,$B1208,TransfersEntries!$L:$L,"&gt;="&amp;'Daily Pork Products Stocks'!A1208+0.25,TransfersEntries!$L:$L,"&lt;="&amp;'Daily Pork Products Stocks'!A1208+1.25,TransfersEntries!$D:$D,"2055")</f>
        <v>0</v>
      </c>
      <c r="N1208" s="44">
        <f>SUMIFS(TransfersEntries!$F:$F,TransfersEntries!$B:$B,INDEX(ItemTable!$A:$A,MATCH('Daily Pork Products Stocks'!B1208,ItemTable!$B:$B,0)),TransfersEntries!$L:$L,"&gt;="&amp;'Daily Pork Products Stocks'!A1208+0.25,TransfersEntries!$L:$L,"&lt;="&amp;'Daily Pork Products Stocks'!A1208+1.25,TransfersEntries!$D:$D,"3535")</f>
        <v>0</v>
      </c>
      <c r="O1208" s="44">
        <f>SUMIFS(TransfersEntries!$F:$F,TransfersEntries!$B:$B,INDEX(ItemTable!$A:$A,MATCH('Daily Pork Products Stocks'!B1208,ItemTable!$B:$B,0)),TransfersEntries!$L:$L,"&gt;="&amp;'Daily Pork Products Stocks'!A1208+0.25,TransfersEntries!$L:$L,"&lt;="&amp;'Daily Pork Products Stocks'!A1208+1.25,TransfersEntries!$D:$D,"3600")</f>
        <v>0</v>
      </c>
      <c r="P1208" s="44">
        <f t="shared" si="354"/>
        <v>0</v>
      </c>
      <c r="Q1208" s="44">
        <f t="shared" si="355"/>
        <v>0</v>
      </c>
      <c r="R1208" s="148"/>
      <c r="S1208" s="148"/>
      <c r="T1208" s="44">
        <f t="shared" si="356"/>
        <v>0</v>
      </c>
      <c r="U1208" s="44">
        <f t="shared" si="357"/>
        <v>0</v>
      </c>
      <c r="V1208" s="44">
        <f t="shared" si="358"/>
        <v>0</v>
      </c>
      <c r="W1208" s="51" t="str">
        <f t="shared" si="352"/>
        <v>Inactive</v>
      </c>
      <c r="X1208" s="44"/>
    </row>
    <row r="1209" spans="1:24" ht="15" hidden="1" customHeight="1" x14ac:dyDescent="0.25">
      <c r="A1209" s="42" t="e">
        <v>#VALUE!</v>
      </c>
      <c r="B1209" s="43" t="s">
        <v>42</v>
      </c>
      <c r="C1209" s="43" t="s">
        <v>43</v>
      </c>
      <c r="D1209" s="142"/>
      <c r="E1209" s="44">
        <f t="shared" si="353"/>
        <v>0</v>
      </c>
      <c r="F1209" s="44">
        <f>SUMIFS(ProductionLines!$H:$H,ProductionLines!$C:$C,'Daily Pork Products Stocks'!$B1209,ProductionLines!$K:$K,'Daily Pork Products Stocks'!$A1209,ProductionLines!$E:$E,"&lt;&gt;Intake")</f>
        <v>0</v>
      </c>
      <c r="G1209" s="57"/>
      <c r="H1209" s="44">
        <f>SUMIFS(ProductionLines!$H:$H,ProductionLines!$C:$C,'Daily Pork Products Stocks'!$B1209,ProductionLines!$K:$K,'Daily Pork Products Stocks'!$A1209,ProductionLines!$E:$E,"Intake")</f>
        <v>0</v>
      </c>
      <c r="I1209" s="148"/>
      <c r="J1209" s="148"/>
      <c r="K1209" s="148"/>
      <c r="L1209" s="152"/>
      <c r="M1209" s="44">
        <f>SUMIFS(TransfersEntries!$F:$F,TransfersEntries!$B:$B,$B1209,TransfersEntries!$L:$L,"&gt;="&amp;'Daily Pork Products Stocks'!A1209+0.25,TransfersEntries!$L:$L,"&lt;="&amp;'Daily Pork Products Stocks'!A1209+1.25,TransfersEntries!$D:$D,"2055")</f>
        <v>0</v>
      </c>
      <c r="N1209" s="44">
        <f>SUMIFS(TransfersEntries!$F:$F,TransfersEntries!$B:$B,INDEX(ItemTable!$A:$A,MATCH('Daily Pork Products Stocks'!B1209,ItemTable!$B:$B,0)),TransfersEntries!$L:$L,"&gt;="&amp;'Daily Pork Products Stocks'!A1209+0.25,TransfersEntries!$L:$L,"&lt;="&amp;'Daily Pork Products Stocks'!A1209+1.25,TransfersEntries!$D:$D,"3535")</f>
        <v>0</v>
      </c>
      <c r="O1209" s="44">
        <f>SUMIFS(TransfersEntries!$F:$F,TransfersEntries!$B:$B,INDEX(ItemTable!$A:$A,MATCH('Daily Pork Products Stocks'!B1209,ItemTable!$B:$B,0)),TransfersEntries!$L:$L,"&gt;="&amp;'Daily Pork Products Stocks'!A1209+0.25,TransfersEntries!$L:$L,"&lt;="&amp;'Daily Pork Products Stocks'!A1209+1.25,TransfersEntries!$D:$D,"3600")</f>
        <v>0</v>
      </c>
      <c r="P1209" s="44">
        <f t="shared" si="354"/>
        <v>0</v>
      </c>
      <c r="Q1209" s="44">
        <f t="shared" si="355"/>
        <v>0</v>
      </c>
      <c r="R1209" s="148"/>
      <c r="S1209" s="148"/>
      <c r="T1209" s="44">
        <f t="shared" si="356"/>
        <v>0</v>
      </c>
      <c r="U1209" s="44">
        <f t="shared" si="357"/>
        <v>0</v>
      </c>
      <c r="V1209" s="44">
        <f t="shared" si="358"/>
        <v>0</v>
      </c>
      <c r="W1209" s="51" t="str">
        <f t="shared" si="352"/>
        <v>Inactive</v>
      </c>
      <c r="X1209" s="44"/>
    </row>
    <row r="1210" spans="1:24" ht="15" hidden="1" customHeight="1" x14ac:dyDescent="0.25">
      <c r="A1210" s="42" t="e">
        <v>#VALUE!</v>
      </c>
      <c r="B1210" s="47" t="s">
        <v>55</v>
      </c>
      <c r="C1210" s="47" t="s">
        <v>56</v>
      </c>
      <c r="D1210" s="142"/>
      <c r="E1210" s="44">
        <f>D1210</f>
        <v>0</v>
      </c>
      <c r="F1210" s="44">
        <f>SUMIFS(ProductionLines!$H:$H,ProductionLines!$C:$C,'Daily Pork Products Stocks'!$B1210,ProductionLines!$K:$K,'Daily Pork Products Stocks'!$A1210,ProductionLines!$E:$E,"&lt;&gt;Intake")</f>
        <v>0</v>
      </c>
      <c r="G1210" s="57"/>
      <c r="H1210" s="44">
        <f>SUMIFS(ProductionLines!$H:$H,ProductionLines!$C:$C,'Daily Pork Products Stocks'!$B1210,ProductionLines!$K:$K,'Daily Pork Products Stocks'!$A1210,ProductionLines!$E:$E,"Intake")</f>
        <v>0</v>
      </c>
      <c r="I1210" s="148"/>
      <c r="J1210" s="148"/>
      <c r="K1210" s="148"/>
      <c r="L1210" s="152"/>
      <c r="M1210" s="44">
        <f>SUMIFS(TransfersEntries!$F:$F,TransfersEntries!$B:$B,$B1210,TransfersEntries!$L:$L,"&gt;="&amp;'Daily Pork Products Stocks'!A1210+0.25,TransfersEntries!$L:$L,"&lt;="&amp;'Daily Pork Products Stocks'!A1210+1.25,TransfersEntries!$D:$D,"2055")</f>
        <v>0</v>
      </c>
      <c r="N1210" s="44">
        <f>SUMIFS(TransfersEntries!$F:$F,TransfersEntries!$B:$B,INDEX(ItemTable!$A:$A,MATCH('Daily Pork Products Stocks'!B1210,ItemTable!$B:$B,0)),TransfersEntries!$L:$L,"&gt;="&amp;'Daily Pork Products Stocks'!A1210+0.25,TransfersEntries!$L:$L,"&lt;="&amp;'Daily Pork Products Stocks'!A1210+1.25,TransfersEntries!$D:$D,"3535")</f>
        <v>0</v>
      </c>
      <c r="O1210" s="44">
        <f>SUMIFS(TransfersEntries!$F:$F,TransfersEntries!$B:$B,INDEX(ItemTable!$A:$A,MATCH('Daily Pork Products Stocks'!B1210,ItemTable!$B:$B,0)),TransfersEntries!$L:$L,"&gt;="&amp;'Daily Pork Products Stocks'!A1210+0.25,TransfersEntries!$L:$L,"&lt;="&amp;'Daily Pork Products Stocks'!A1210+1.25,TransfersEntries!$D:$D,"3600")</f>
        <v>0</v>
      </c>
      <c r="P1210" s="44">
        <f>D1210+F1210+G1210-SUM(H1210:O1210)</f>
        <v>0</v>
      </c>
      <c r="Q1210" s="44">
        <f>E1210+F1210+G1210-SUM(H1210:O1210)</f>
        <v>0</v>
      </c>
      <c r="R1210" s="148"/>
      <c r="S1210" s="148"/>
      <c r="T1210" s="44">
        <f>R1210+S1210</f>
        <v>0</v>
      </c>
      <c r="U1210" s="44">
        <f>T1210-P1210</f>
        <v>0</v>
      </c>
      <c r="V1210" s="44">
        <f>T1210-Q1210</f>
        <v>0</v>
      </c>
      <c r="W1210" s="51" t="str">
        <f>IF(SUM(ABS(D1210),ABS(E1210),ABS(F1210),ABS(G1210),ABS(H1210),ABS(I1210),ABS(J1210),ABS(K1210),ABS(L1210),ABS(M1210),ABS(N1210),ABS(O1210),ABS(P1210),ABS(Q1210),ABS(R1210),ABS(S1210),ABS(T1210))=0,"Inactive","Active")</f>
        <v>Inactive</v>
      </c>
      <c r="X1210" s="44"/>
    </row>
    <row r="1211" spans="1:24" ht="15" hidden="1" customHeight="1" x14ac:dyDescent="0.25">
      <c r="A1211" s="42" t="e">
        <v>#VALUE!</v>
      </c>
      <c r="B1211" s="43" t="s">
        <v>78</v>
      </c>
      <c r="C1211" s="43" t="s">
        <v>79</v>
      </c>
      <c r="D1211" s="142"/>
      <c r="E1211" s="44">
        <f t="shared" ref="E1211:E1214" si="359">D1211</f>
        <v>0</v>
      </c>
      <c r="F1211" s="44">
        <f>SUMIFS(ProductionLines!$H:$H,ProductionLines!$C:$C,'Daily Pork Products Stocks'!$B1211,ProductionLines!$K:$K,'Daily Pork Products Stocks'!$A1211,ProductionLines!$E:$E,"&lt;&gt;Intake")</f>
        <v>0</v>
      </c>
      <c r="G1211" s="57"/>
      <c r="H1211" s="44">
        <f>SUMIFS(ProductionLines!$H:$H,ProductionLines!$C:$C,'Daily Pork Products Stocks'!$B1211,ProductionLines!$K:$K,'Daily Pork Products Stocks'!$A1211,ProductionLines!$E:$E,"Intake")</f>
        <v>0</v>
      </c>
      <c r="I1211" s="148"/>
      <c r="J1211" s="148"/>
      <c r="K1211" s="148"/>
      <c r="L1211" s="152"/>
      <c r="M1211" s="44">
        <f>SUMIFS(TransfersEntries!$F:$F,TransfersEntries!$B:$B,$B1211,TransfersEntries!$L:$L,"&gt;="&amp;'Daily Pork Products Stocks'!A1211+0.25,TransfersEntries!$L:$L,"&lt;="&amp;'Daily Pork Products Stocks'!A1211+1.25,TransfersEntries!$D:$D,"2055")</f>
        <v>0</v>
      </c>
      <c r="N1211" s="44">
        <f>SUMIFS(TransfersEntries!$F:$F,TransfersEntries!$B:$B,INDEX(ItemTable!$A:$A,MATCH('Daily Pork Products Stocks'!B1211,ItemTable!$B:$B,0)),TransfersEntries!$L:$L,"&gt;="&amp;'Daily Pork Products Stocks'!A1211+0.25,TransfersEntries!$L:$L,"&lt;="&amp;'Daily Pork Products Stocks'!A1211+1.25,TransfersEntries!$D:$D,"3535")</f>
        <v>0</v>
      </c>
      <c r="O1211" s="44">
        <f>SUMIFS(TransfersEntries!$F:$F,TransfersEntries!$B:$B,INDEX(ItemTable!$A:$A,MATCH('Daily Pork Products Stocks'!B1211,ItemTable!$B:$B,0)),TransfersEntries!$L:$L,"&gt;="&amp;'Daily Pork Products Stocks'!A1211+0.25,TransfersEntries!$L:$L,"&lt;="&amp;'Daily Pork Products Stocks'!A1211+1.25,TransfersEntries!$D:$D,"3600")</f>
        <v>0</v>
      </c>
      <c r="P1211" s="44">
        <f t="shared" ref="P1211:P1214" si="360">D1211+F1211+G1211-SUM(H1211:O1211)</f>
        <v>0</v>
      </c>
      <c r="Q1211" s="44">
        <f t="shared" ref="Q1211:Q1214" si="361">E1211+F1211+G1211-SUM(H1211:O1211)</f>
        <v>0</v>
      </c>
      <c r="R1211" s="148"/>
      <c r="S1211" s="148"/>
      <c r="T1211" s="44">
        <f t="shared" ref="T1211:T1214" si="362">R1211+S1211</f>
        <v>0</v>
      </c>
      <c r="U1211" s="44">
        <f t="shared" ref="U1211:U1214" si="363">T1211-P1211</f>
        <v>0</v>
      </c>
      <c r="V1211" s="44">
        <f t="shared" ref="V1211:V1214" si="364">T1211-Q1211</f>
        <v>0</v>
      </c>
      <c r="W1211" s="51" t="str">
        <f t="shared" ref="W1211:W1214" si="365">IF(SUM(ABS(D1211),ABS(E1211),ABS(F1211),ABS(G1211),ABS(H1211),ABS(I1211),ABS(J1211),ABS(K1211),ABS(L1211),ABS(M1211),ABS(N1211),ABS(O1211),ABS(P1211),ABS(Q1211),ABS(R1211),ABS(S1211),ABS(T1211))=0,"Inactive","Active")</f>
        <v>Inactive</v>
      </c>
      <c r="X1211" s="44"/>
    </row>
    <row r="1212" spans="1:24" ht="15" hidden="1" customHeight="1" x14ac:dyDescent="0.25">
      <c r="A1212" s="42" t="e">
        <v>#VALUE!</v>
      </c>
      <c r="B1212" s="45" t="s">
        <v>114</v>
      </c>
      <c r="C1212" s="45" t="s">
        <v>115</v>
      </c>
      <c r="D1212" s="142"/>
      <c r="E1212" s="44">
        <f t="shared" si="359"/>
        <v>0</v>
      </c>
      <c r="F1212" s="44">
        <f>SUMIFS(ProductionLines!$H:$H,ProductionLines!$C:$C,'Daily Pork Products Stocks'!$B1212,ProductionLines!$K:$K,'Daily Pork Products Stocks'!$A1212,ProductionLines!$E:$E,"&lt;&gt;Intake")</f>
        <v>0</v>
      </c>
      <c r="G1212" s="57"/>
      <c r="H1212" s="44">
        <f>SUMIFS(ProductionLines!$H:$H,ProductionLines!$C:$C,'Daily Pork Products Stocks'!$B1212,ProductionLines!$K:$K,'Daily Pork Products Stocks'!$A1212,ProductionLines!$E:$E,"Intake")</f>
        <v>0</v>
      </c>
      <c r="I1212" s="148"/>
      <c r="J1212" s="148"/>
      <c r="K1212" s="148"/>
      <c r="L1212" s="152"/>
      <c r="M1212" s="44">
        <f>SUMIFS(TransfersEntries!$F:$F,TransfersEntries!$B:$B,$B1212,TransfersEntries!$L:$L,"&gt;="&amp;'Daily Pork Products Stocks'!A1212+0.25,TransfersEntries!$L:$L,"&lt;="&amp;'Daily Pork Products Stocks'!A1212+1.25,TransfersEntries!$D:$D,"2055")</f>
        <v>0</v>
      </c>
      <c r="N1212" s="44">
        <f>SUMIFS(TransfersEntries!$F:$F,TransfersEntries!$B:$B,INDEX(ItemTable!$A:$A,MATCH('Daily Pork Products Stocks'!B1212,ItemTable!$B:$B,0)),TransfersEntries!$L:$L,"&gt;="&amp;'Daily Pork Products Stocks'!A1212+0.25,TransfersEntries!$L:$L,"&lt;="&amp;'Daily Pork Products Stocks'!A1212+1.25,TransfersEntries!$D:$D,"3535")</f>
        <v>0</v>
      </c>
      <c r="O1212" s="44">
        <f>SUMIFS(TransfersEntries!$F:$F,TransfersEntries!$B:$B,INDEX(ItemTable!$A:$A,MATCH('Daily Pork Products Stocks'!B1212,ItemTable!$B:$B,0)),TransfersEntries!$L:$L,"&gt;="&amp;'Daily Pork Products Stocks'!A1212+0.25,TransfersEntries!$L:$L,"&lt;="&amp;'Daily Pork Products Stocks'!A1212+1.25,TransfersEntries!$D:$D,"3600")</f>
        <v>0</v>
      </c>
      <c r="P1212" s="44">
        <f t="shared" si="360"/>
        <v>0</v>
      </c>
      <c r="Q1212" s="44">
        <f t="shared" si="361"/>
        <v>0</v>
      </c>
      <c r="R1212" s="148"/>
      <c r="S1212" s="148"/>
      <c r="T1212" s="44">
        <f t="shared" si="362"/>
        <v>0</v>
      </c>
      <c r="U1212" s="44">
        <f t="shared" si="363"/>
        <v>0</v>
      </c>
      <c r="V1212" s="44">
        <f t="shared" si="364"/>
        <v>0</v>
      </c>
      <c r="W1212" s="51" t="str">
        <f t="shared" si="365"/>
        <v>Inactive</v>
      </c>
      <c r="X1212" s="44"/>
    </row>
    <row r="1213" spans="1:24" ht="15" hidden="1" customHeight="1" x14ac:dyDescent="0.25">
      <c r="A1213" s="42" t="e">
        <v>#VALUE!</v>
      </c>
      <c r="B1213" s="45" t="s">
        <v>82</v>
      </c>
      <c r="C1213" s="45" t="s">
        <v>83</v>
      </c>
      <c r="D1213" s="142"/>
      <c r="E1213" s="44">
        <f t="shared" si="359"/>
        <v>0</v>
      </c>
      <c r="F1213" s="44">
        <f>SUMIFS(ProductionLines!$H:$H,ProductionLines!$C:$C,'Daily Pork Products Stocks'!$B1213,ProductionLines!$K:$K,'Daily Pork Products Stocks'!$A1213,ProductionLines!$E:$E,"&lt;&gt;Intake")</f>
        <v>0</v>
      </c>
      <c r="G1213" s="57"/>
      <c r="H1213" s="44">
        <f>SUMIFS(ProductionLines!$H:$H,ProductionLines!$C:$C,'Daily Pork Products Stocks'!$B1213,ProductionLines!$K:$K,'Daily Pork Products Stocks'!$A1213,ProductionLines!$E:$E,"Intake")</f>
        <v>0</v>
      </c>
      <c r="I1213" s="148"/>
      <c r="J1213" s="148"/>
      <c r="K1213" s="148"/>
      <c r="L1213" s="152"/>
      <c r="M1213" s="44">
        <f>SUMIFS(TransfersEntries!$F:$F,TransfersEntries!$B:$B,$B1213,TransfersEntries!$L:$L,"&gt;="&amp;'Daily Pork Products Stocks'!A1213+0.25,TransfersEntries!$L:$L,"&lt;="&amp;'Daily Pork Products Stocks'!A1213+1.25,TransfersEntries!$D:$D,"2055")</f>
        <v>0</v>
      </c>
      <c r="N1213" s="44">
        <f>SUMIFS(TransfersEntries!$F:$F,TransfersEntries!$B:$B,INDEX(ItemTable!$A:$A,MATCH('Daily Pork Products Stocks'!B1213,ItemTable!$B:$B,0)),TransfersEntries!$L:$L,"&gt;="&amp;'Daily Pork Products Stocks'!A1213+0.25,TransfersEntries!$L:$L,"&lt;="&amp;'Daily Pork Products Stocks'!A1213+1.25,TransfersEntries!$D:$D,"3535")</f>
        <v>0</v>
      </c>
      <c r="O1213" s="44">
        <f>SUMIFS(TransfersEntries!$F:$F,TransfersEntries!$B:$B,INDEX(ItemTable!$A:$A,MATCH('Daily Pork Products Stocks'!B1213,ItemTable!$B:$B,0)),TransfersEntries!$L:$L,"&gt;="&amp;'Daily Pork Products Stocks'!A1213+0.25,TransfersEntries!$L:$L,"&lt;="&amp;'Daily Pork Products Stocks'!A1213+1.25,TransfersEntries!$D:$D,"3600")</f>
        <v>0</v>
      </c>
      <c r="P1213" s="44">
        <f t="shared" si="360"/>
        <v>0</v>
      </c>
      <c r="Q1213" s="44">
        <f t="shared" si="361"/>
        <v>0</v>
      </c>
      <c r="R1213" s="148"/>
      <c r="S1213" s="148"/>
      <c r="T1213" s="44">
        <f t="shared" si="362"/>
        <v>0</v>
      </c>
      <c r="U1213" s="44">
        <f t="shared" si="363"/>
        <v>0</v>
      </c>
      <c r="V1213" s="44">
        <f t="shared" si="364"/>
        <v>0</v>
      </c>
      <c r="W1213" s="51" t="str">
        <f t="shared" si="365"/>
        <v>Inactive</v>
      </c>
      <c r="X1213" s="44"/>
    </row>
    <row r="1214" spans="1:24" ht="15" hidden="1" customHeight="1" x14ac:dyDescent="0.25">
      <c r="A1214" s="42" t="e">
        <v>#VALUE!</v>
      </c>
      <c r="B1214" s="47" t="s">
        <v>53</v>
      </c>
      <c r="C1214" s="47" t="s">
        <v>54</v>
      </c>
      <c r="D1214" s="142"/>
      <c r="E1214" s="44">
        <f t="shared" si="359"/>
        <v>0</v>
      </c>
      <c r="F1214" s="44">
        <f>SUMIFS(ProductionLines!$H:$H,ProductionLines!$C:$C,'Daily Pork Products Stocks'!$B1214,ProductionLines!$K:$K,'Daily Pork Products Stocks'!$A1214,ProductionLines!$E:$E,"&lt;&gt;Intake")</f>
        <v>0</v>
      </c>
      <c r="G1214" s="57"/>
      <c r="H1214" s="44">
        <f>SUMIFS(ProductionLines!$H:$H,ProductionLines!$C:$C,'Daily Pork Products Stocks'!$B1214,ProductionLines!$K:$K,'Daily Pork Products Stocks'!$A1214,ProductionLines!$E:$E,"Intake")</f>
        <v>0</v>
      </c>
      <c r="I1214" s="148"/>
      <c r="J1214" s="148"/>
      <c r="K1214" s="148"/>
      <c r="L1214" s="152"/>
      <c r="M1214" s="44">
        <f>SUMIFS(TransfersEntries!$F:$F,TransfersEntries!$B:$B,$B1214,TransfersEntries!$L:$L,"&gt;="&amp;'Daily Pork Products Stocks'!A1214+0.25,TransfersEntries!$L:$L,"&lt;="&amp;'Daily Pork Products Stocks'!A1214+1.25,TransfersEntries!$D:$D,"2055")</f>
        <v>0</v>
      </c>
      <c r="N1214" s="44">
        <f>SUMIFS(TransfersEntries!$F:$F,TransfersEntries!$B:$B,INDEX(ItemTable!$A:$A,MATCH('Daily Pork Products Stocks'!B1214,ItemTable!$B:$B,0)),TransfersEntries!$L:$L,"&gt;="&amp;'Daily Pork Products Stocks'!A1214+0.25,TransfersEntries!$L:$L,"&lt;="&amp;'Daily Pork Products Stocks'!A1214+1.25,TransfersEntries!$D:$D,"3535")</f>
        <v>0</v>
      </c>
      <c r="O1214" s="44">
        <f>SUMIFS(TransfersEntries!$F:$F,TransfersEntries!$B:$B,INDEX(ItemTable!$A:$A,MATCH('Daily Pork Products Stocks'!B1214,ItemTable!$B:$B,0)),TransfersEntries!$L:$L,"&gt;="&amp;'Daily Pork Products Stocks'!A1214+0.25,TransfersEntries!$L:$L,"&lt;="&amp;'Daily Pork Products Stocks'!A1214+1.25,TransfersEntries!$D:$D,"3600")</f>
        <v>0</v>
      </c>
      <c r="P1214" s="44">
        <f t="shared" si="360"/>
        <v>0</v>
      </c>
      <c r="Q1214" s="44">
        <f t="shared" si="361"/>
        <v>0</v>
      </c>
      <c r="R1214" s="148"/>
      <c r="S1214" s="148"/>
      <c r="T1214" s="44">
        <f t="shared" si="362"/>
        <v>0</v>
      </c>
      <c r="U1214" s="44">
        <f t="shared" si="363"/>
        <v>0</v>
      </c>
      <c r="V1214" s="44">
        <f t="shared" si="364"/>
        <v>0</v>
      </c>
      <c r="W1214" s="51" t="str">
        <f t="shared" si="365"/>
        <v>Inactive</v>
      </c>
      <c r="X1214" s="44"/>
    </row>
    <row r="1215" spans="1:24" ht="15" hidden="1" customHeight="1" x14ac:dyDescent="0.25">
      <c r="A1215" s="42" t="e">
        <v>#VALUE!</v>
      </c>
      <c r="B1215" s="47" t="s">
        <v>1534</v>
      </c>
      <c r="C1215" s="47" t="s">
        <v>1535</v>
      </c>
      <c r="D1215" s="142"/>
      <c r="E1215" s="44">
        <f>D1215</f>
        <v>0</v>
      </c>
      <c r="F1215" s="44">
        <f>SUMIFS(ProductionLines!$H:$H,ProductionLines!$C:$C,'Daily Pork Products Stocks'!$B1215,ProductionLines!$K:$K,'Daily Pork Products Stocks'!$A1215,ProductionLines!$E:$E,"&lt;&gt;Intake")</f>
        <v>0</v>
      </c>
      <c r="G1215" s="57"/>
      <c r="H1215" s="44">
        <f>SUMIFS(ProductionLines!$H:$H,ProductionLines!$C:$C,'Daily Pork Products Stocks'!$B1215,ProductionLines!$K:$K,'Daily Pork Products Stocks'!$A1215,ProductionLines!$E:$E,"Intake")</f>
        <v>0</v>
      </c>
      <c r="I1215" s="148"/>
      <c r="J1215" s="148"/>
      <c r="K1215" s="148"/>
      <c r="L1215" s="152"/>
      <c r="M1215" s="44">
        <f>SUMIFS(TransfersEntries!$F:$F,TransfersEntries!$B:$B,$B1215,TransfersEntries!$L:$L,"&gt;="&amp;'Daily Pork Products Stocks'!A1215+0.25,TransfersEntries!$L:$L,"&lt;="&amp;'Daily Pork Products Stocks'!A1215+1.25,TransfersEntries!$D:$D,"2055")</f>
        <v>0</v>
      </c>
      <c r="N1215" s="44">
        <f>SUMIFS(TransfersEntries!$F:$F,TransfersEntries!$B:$B,INDEX(ItemTable!$A:$A,MATCH('Daily Pork Products Stocks'!B1215,ItemTable!$B:$B,0)),TransfersEntries!$L:$L,"&gt;="&amp;'Daily Pork Products Stocks'!A1215+0.25,TransfersEntries!$L:$L,"&lt;="&amp;'Daily Pork Products Stocks'!A1215+1.25,TransfersEntries!$D:$D,"3535")</f>
        <v>0</v>
      </c>
      <c r="O1215" s="44">
        <f>SUMIFS(TransfersEntries!$F:$F,TransfersEntries!$B:$B,INDEX(ItemTable!$A:$A,MATCH('Daily Pork Products Stocks'!B1215,ItemTable!$B:$B,0)),TransfersEntries!$L:$L,"&gt;="&amp;'Daily Pork Products Stocks'!A1215+0.25,TransfersEntries!$L:$L,"&lt;="&amp;'Daily Pork Products Stocks'!A1215+1.25,TransfersEntries!$D:$D,"3600")</f>
        <v>0</v>
      </c>
      <c r="P1215" s="44">
        <f>D1215+F1215+G1215-SUM(H1215:O1215)</f>
        <v>0</v>
      </c>
      <c r="Q1215" s="44">
        <f>E1215+F1215+G1215-SUM(H1215:O1215)</f>
        <v>0</v>
      </c>
      <c r="R1215" s="148"/>
      <c r="S1215" s="148"/>
      <c r="T1215" s="44">
        <f>R1215+S1215</f>
        <v>0</v>
      </c>
      <c r="U1215" s="44">
        <f>T1215-P1215</f>
        <v>0</v>
      </c>
      <c r="V1215" s="44">
        <f>T1215-Q1215</f>
        <v>0</v>
      </c>
      <c r="W1215" s="51" t="str">
        <f>IF(SUM(ABS(D1215),ABS(E1215),ABS(F1215),ABS(G1215),ABS(H1215),ABS(I1215),ABS(J1215),ABS(K1215),ABS(L1215),ABS(M1215),ABS(N1215),ABS(O1215),ABS(P1215),ABS(Q1215),ABS(R1215),ABS(S1215),ABS(T1215))=0,"Inactive","Active")</f>
        <v>Inactive</v>
      </c>
      <c r="X1215" s="44"/>
    </row>
    <row r="1216" spans="1:24" ht="15" hidden="1" customHeight="1" x14ac:dyDescent="0.25">
      <c r="A1216" s="42" t="e">
        <v>#VALUE!</v>
      </c>
      <c r="B1216" s="45" t="s">
        <v>125</v>
      </c>
      <c r="C1216" s="45" t="s">
        <v>1161</v>
      </c>
      <c r="D1216" s="142"/>
      <c r="E1216" s="44">
        <f t="shared" ref="E1216:E1263" si="366">D1216</f>
        <v>0</v>
      </c>
      <c r="F1216" s="44">
        <f>SUMIFS(ProductionLines!$H:$H,ProductionLines!$C:$C,'Daily Pork Products Stocks'!$B1216,ProductionLines!$K:$K,'Daily Pork Products Stocks'!$A1216,ProductionLines!$E:$E,"&lt;&gt;Intake")</f>
        <v>0</v>
      </c>
      <c r="G1216" s="57"/>
      <c r="H1216" s="44">
        <f>SUMIFS(ProductionLines!$H:$H,ProductionLines!$C:$C,'Daily Pork Products Stocks'!$B1216,ProductionLines!$K:$K,'Daily Pork Products Stocks'!$A1216,ProductionLines!$E:$E,"Intake")</f>
        <v>0</v>
      </c>
      <c r="I1216" s="148"/>
      <c r="J1216" s="148"/>
      <c r="K1216" s="148"/>
      <c r="L1216" s="152"/>
      <c r="M1216" s="44">
        <f>SUMIFS(TransfersEntries!$F:$F,TransfersEntries!$B:$B,$B1216,TransfersEntries!$L:$L,"&gt;="&amp;'Daily Pork Products Stocks'!A1216+0.25,TransfersEntries!$L:$L,"&lt;="&amp;'Daily Pork Products Stocks'!A1216+1.25,TransfersEntries!$D:$D,"2055")</f>
        <v>0</v>
      </c>
      <c r="N1216" s="44">
        <f>SUMIFS(TransfersEntries!$F:$F,TransfersEntries!$B:$B,INDEX(ItemTable!$A:$A,MATCH('Daily Pork Products Stocks'!B1216,ItemTable!$B:$B,0)),TransfersEntries!$L:$L,"&gt;="&amp;'Daily Pork Products Stocks'!A1216+0.25,TransfersEntries!$L:$L,"&lt;="&amp;'Daily Pork Products Stocks'!A1216+1.25,TransfersEntries!$D:$D,"3535")</f>
        <v>0</v>
      </c>
      <c r="O1216" s="44">
        <f>SUMIFS(TransfersEntries!$F:$F,TransfersEntries!$B:$B,INDEX(ItemTable!$A:$A,MATCH('Daily Pork Products Stocks'!B1216,ItemTable!$B:$B,0)),TransfersEntries!$L:$L,"&gt;="&amp;'Daily Pork Products Stocks'!A1216+0.25,TransfersEntries!$L:$L,"&lt;="&amp;'Daily Pork Products Stocks'!A1216+1.25,TransfersEntries!$D:$D,"3600")</f>
        <v>0</v>
      </c>
      <c r="P1216" s="44">
        <f t="shared" ref="P1216:P1263" si="367">D1216+F1216+G1216-SUM(H1216:O1216)</f>
        <v>0</v>
      </c>
      <c r="Q1216" s="44">
        <f t="shared" ref="Q1216:Q1263" si="368">E1216+F1216+G1216-SUM(H1216:O1216)</f>
        <v>0</v>
      </c>
      <c r="R1216" s="148"/>
      <c r="S1216" s="148"/>
      <c r="T1216" s="44">
        <f t="shared" ref="T1216:T1263" si="369">R1216+S1216</f>
        <v>0</v>
      </c>
      <c r="U1216" s="44">
        <f t="shared" ref="U1216:U1263" si="370">T1216-P1216</f>
        <v>0</v>
      </c>
      <c r="V1216" s="44">
        <f t="shared" ref="V1216:V1263" si="371">T1216-Q1216</f>
        <v>0</v>
      </c>
      <c r="W1216" s="51" t="str">
        <f t="shared" ref="W1216:W1279" si="372">IF(SUM(ABS(D1216),ABS(E1216),ABS(F1216),ABS(G1216),ABS(H1216),ABS(I1216),ABS(J1216),ABS(K1216),ABS(L1216),ABS(M1216),ABS(N1216),ABS(O1216),ABS(P1216),ABS(Q1216),ABS(R1216),ABS(S1216),ABS(T1216))=0,"Inactive","Active")</f>
        <v>Inactive</v>
      </c>
      <c r="X1216" s="44"/>
    </row>
    <row r="1217" spans="1:24" ht="15" hidden="1" customHeight="1" x14ac:dyDescent="0.25">
      <c r="A1217" s="42" t="e">
        <v>#VALUE!</v>
      </c>
      <c r="B1217" s="47" t="s">
        <v>129</v>
      </c>
      <c r="C1217" s="47" t="s">
        <v>1162</v>
      </c>
      <c r="D1217" s="142"/>
      <c r="E1217" s="44">
        <f t="shared" si="366"/>
        <v>0</v>
      </c>
      <c r="F1217" s="44">
        <f>SUMIFS(ProductionLines!$H:$H,ProductionLines!$C:$C,'Daily Pork Products Stocks'!$B1217,ProductionLines!$K:$K,'Daily Pork Products Stocks'!$A1217,ProductionLines!$E:$E,"&lt;&gt;Intake")</f>
        <v>0</v>
      </c>
      <c r="G1217" s="57"/>
      <c r="H1217" s="44">
        <f>SUMIFS(ProductionLines!$H:$H,ProductionLines!$C:$C,'Daily Pork Products Stocks'!$B1217,ProductionLines!$K:$K,'Daily Pork Products Stocks'!$A1217,ProductionLines!$E:$E,"Intake")</f>
        <v>0</v>
      </c>
      <c r="I1217" s="148"/>
      <c r="J1217" s="148"/>
      <c r="K1217" s="148"/>
      <c r="L1217" s="152"/>
      <c r="M1217" s="44">
        <f>SUMIFS(TransfersEntries!$F:$F,TransfersEntries!$B:$B,$B1217,TransfersEntries!$L:$L,"&gt;="&amp;'Daily Pork Products Stocks'!A1217+0.25,TransfersEntries!$L:$L,"&lt;="&amp;'Daily Pork Products Stocks'!A1217+1.25,TransfersEntries!$D:$D,"2055")</f>
        <v>0</v>
      </c>
      <c r="N1217" s="44">
        <f>SUMIFS(TransfersEntries!$F:$F,TransfersEntries!$B:$B,INDEX(ItemTable!$A:$A,MATCH('Daily Pork Products Stocks'!B1217,ItemTable!$B:$B,0)),TransfersEntries!$L:$L,"&gt;="&amp;'Daily Pork Products Stocks'!A1217+0.25,TransfersEntries!$L:$L,"&lt;="&amp;'Daily Pork Products Stocks'!A1217+1.25,TransfersEntries!$D:$D,"3535")</f>
        <v>0</v>
      </c>
      <c r="O1217" s="44">
        <f>SUMIFS(TransfersEntries!$F:$F,TransfersEntries!$B:$B,INDEX(ItemTable!$A:$A,MATCH('Daily Pork Products Stocks'!B1217,ItemTable!$B:$B,0)),TransfersEntries!$L:$L,"&gt;="&amp;'Daily Pork Products Stocks'!A1217+0.25,TransfersEntries!$L:$L,"&lt;="&amp;'Daily Pork Products Stocks'!A1217+1.25,TransfersEntries!$D:$D,"3600")</f>
        <v>0</v>
      </c>
      <c r="P1217" s="44">
        <f t="shared" si="367"/>
        <v>0</v>
      </c>
      <c r="Q1217" s="44">
        <f t="shared" si="368"/>
        <v>0</v>
      </c>
      <c r="R1217" s="148"/>
      <c r="S1217" s="148"/>
      <c r="T1217" s="44">
        <f t="shared" si="369"/>
        <v>0</v>
      </c>
      <c r="U1217" s="44">
        <f t="shared" si="370"/>
        <v>0</v>
      </c>
      <c r="V1217" s="44">
        <f t="shared" si="371"/>
        <v>0</v>
      </c>
      <c r="W1217" s="51" t="str">
        <f t="shared" si="372"/>
        <v>Inactive</v>
      </c>
      <c r="X1217" s="44"/>
    </row>
    <row r="1218" spans="1:24" ht="15" hidden="1" customHeight="1" x14ac:dyDescent="0.25">
      <c r="A1218" s="42" t="e">
        <v>#VALUE!</v>
      </c>
      <c r="B1218" s="45" t="s">
        <v>82</v>
      </c>
      <c r="C1218" s="45" t="s">
        <v>83</v>
      </c>
      <c r="D1218" s="142"/>
      <c r="E1218" s="44">
        <f t="shared" si="366"/>
        <v>0</v>
      </c>
      <c r="F1218" s="44">
        <f>SUMIFS(ProductionLines!$H:$H,ProductionLines!$C:$C,'Daily Pork Products Stocks'!$B1218,ProductionLines!$K:$K,'Daily Pork Products Stocks'!$A1218,ProductionLines!$E:$E,"&lt;&gt;Intake")</f>
        <v>0</v>
      </c>
      <c r="G1218" s="57"/>
      <c r="H1218" s="44">
        <f>SUMIFS(ProductionLines!$H:$H,ProductionLines!$C:$C,'Daily Pork Products Stocks'!$B1218,ProductionLines!$K:$K,'Daily Pork Products Stocks'!$A1218,ProductionLines!$E:$E,"Intake")</f>
        <v>0</v>
      </c>
      <c r="I1218" s="148"/>
      <c r="J1218" s="148"/>
      <c r="K1218" s="148"/>
      <c r="L1218" s="152"/>
      <c r="M1218" s="44">
        <f>SUMIFS(TransfersEntries!$F:$F,TransfersEntries!$B:$B,$B1218,TransfersEntries!$L:$L,"&gt;="&amp;'Daily Pork Products Stocks'!A1218+0.25,TransfersEntries!$L:$L,"&lt;="&amp;'Daily Pork Products Stocks'!A1218+1.25,TransfersEntries!$D:$D,"2055")</f>
        <v>0</v>
      </c>
      <c r="N1218" s="44">
        <f>SUMIFS(TransfersEntries!$F:$F,TransfersEntries!$B:$B,INDEX(ItemTable!$A:$A,MATCH('Daily Pork Products Stocks'!B1218,ItemTable!$B:$B,0)),TransfersEntries!$L:$L,"&gt;="&amp;'Daily Pork Products Stocks'!A1218+0.25,TransfersEntries!$L:$L,"&lt;="&amp;'Daily Pork Products Stocks'!A1218+1.25,TransfersEntries!$D:$D,"3535")</f>
        <v>0</v>
      </c>
      <c r="O1218" s="44">
        <f>SUMIFS(TransfersEntries!$F:$F,TransfersEntries!$B:$B,INDEX(ItemTable!$A:$A,MATCH('Daily Pork Products Stocks'!B1218,ItemTable!$B:$B,0)),TransfersEntries!$L:$L,"&gt;="&amp;'Daily Pork Products Stocks'!A1218+0.25,TransfersEntries!$L:$L,"&lt;="&amp;'Daily Pork Products Stocks'!A1218+1.25,TransfersEntries!$D:$D,"3600")</f>
        <v>0</v>
      </c>
      <c r="P1218" s="44">
        <f t="shared" si="367"/>
        <v>0</v>
      </c>
      <c r="Q1218" s="44">
        <f t="shared" si="368"/>
        <v>0</v>
      </c>
      <c r="R1218" s="148"/>
      <c r="S1218" s="148"/>
      <c r="T1218" s="44">
        <f t="shared" si="369"/>
        <v>0</v>
      </c>
      <c r="U1218" s="44">
        <f t="shared" si="370"/>
        <v>0</v>
      </c>
      <c r="V1218" s="44">
        <f t="shared" si="371"/>
        <v>0</v>
      </c>
      <c r="W1218" s="51" t="str">
        <f t="shared" si="372"/>
        <v>Inactive</v>
      </c>
      <c r="X1218" s="44"/>
    </row>
    <row r="1219" spans="1:24" ht="15" hidden="1" customHeight="1" x14ac:dyDescent="0.25">
      <c r="A1219" s="128" t="e">
        <v>#VALUE!</v>
      </c>
      <c r="B1219" s="129"/>
      <c r="C1219" s="130" t="s">
        <v>1541</v>
      </c>
      <c r="D1219" s="141">
        <v>1E-3</v>
      </c>
      <c r="E1219" s="134">
        <f t="shared" si="366"/>
        <v>1E-3</v>
      </c>
      <c r="F1219" s="134">
        <f>SUMIFS(ProductionLines!$H:$H,ProductionLines!$C:$C,'Daily Pork Products Stocks'!$B1219,ProductionLines!$K:$K,'Daily Pork Products Stocks'!$A1219,ProductionLines!$E:$E,"&lt;&gt;Intake")</f>
        <v>0</v>
      </c>
      <c r="G1219" s="135"/>
      <c r="H1219" s="134">
        <f>SUMIFS(ProductionLines!$H:$H,ProductionLines!$C:$C,'Daily Pork Products Stocks'!$B1219,ProductionLines!$K:$K,'Daily Pork Products Stocks'!$A1219,ProductionLines!$E:$E,"Intake")</f>
        <v>0</v>
      </c>
      <c r="I1219" s="149"/>
      <c r="J1219" s="149"/>
      <c r="K1219" s="149"/>
      <c r="L1219" s="153"/>
      <c r="M1219" s="134">
        <f>SUMIFS(TransfersEntries!$F:$F,TransfersEntries!$B:$B,$B1219,TransfersEntries!$L:$L,"&gt;="&amp;'Daily Pork Products Stocks'!A1219+0.25,TransfersEntries!$L:$L,"&lt;="&amp;'Daily Pork Products Stocks'!A1219+1.25,TransfersEntries!$D:$D,"2055")</f>
        <v>0</v>
      </c>
      <c r="N1219" s="134">
        <f>SUMIFS(TransfersEntries!$F:$F,TransfersEntries!$B:$B,INDEX(ItemTable!$A:$A,MATCH('Daily Pork Products Stocks'!B1219,ItemTable!$B:$B,0)),TransfersEntries!$L:$L,"&gt;="&amp;'Daily Pork Products Stocks'!A1219+0.25,TransfersEntries!$L:$L,"&lt;="&amp;'Daily Pork Products Stocks'!A1219+1.25,TransfersEntries!$D:$D,"3535")</f>
        <v>0</v>
      </c>
      <c r="O1219" s="134">
        <f>SUMIFS(TransfersEntries!$F:$F,TransfersEntries!$B:$B,INDEX(ItemTable!$A:$A,MATCH('Daily Pork Products Stocks'!B1219,ItemTable!$B:$B,0)),TransfersEntries!$L:$L,"&gt;="&amp;'Daily Pork Products Stocks'!A1219+0.25,TransfersEntries!$L:$L,"&lt;="&amp;'Daily Pork Products Stocks'!A1219+1.25,TransfersEntries!$D:$D,"3600")</f>
        <v>0</v>
      </c>
      <c r="P1219" s="134">
        <f t="shared" si="367"/>
        <v>1E-3</v>
      </c>
      <c r="Q1219" s="134">
        <f t="shared" si="368"/>
        <v>1E-3</v>
      </c>
      <c r="R1219" s="149"/>
      <c r="S1219" s="149"/>
      <c r="T1219" s="134">
        <f t="shared" si="369"/>
        <v>0</v>
      </c>
      <c r="U1219" s="134">
        <f t="shared" si="370"/>
        <v>-1E-3</v>
      </c>
      <c r="V1219" s="134">
        <f t="shared" si="371"/>
        <v>-1E-3</v>
      </c>
      <c r="W1219" s="51" t="str">
        <f t="shared" si="372"/>
        <v>Active</v>
      </c>
      <c r="X1219" s="134"/>
    </row>
    <row r="1220" spans="1:24" ht="15" hidden="1" customHeight="1" x14ac:dyDescent="0.25">
      <c r="A1220" s="126" t="e">
        <v>#VALUE!</v>
      </c>
      <c r="B1220" s="127" t="s">
        <v>1542</v>
      </c>
      <c r="C1220" s="127" t="s">
        <v>1543</v>
      </c>
      <c r="D1220" s="143"/>
      <c r="E1220" s="44">
        <f t="shared" si="366"/>
        <v>0</v>
      </c>
      <c r="F1220" s="44">
        <f>SUMIFS(ProductionLines!$H:$H,ProductionLines!$C:$C,'Daily Pork Products Stocks'!$B1220,ProductionLines!$K:$K,'Daily Pork Products Stocks'!$A1220,ProductionLines!$E:$E,"&lt;&gt;Intake")</f>
        <v>0</v>
      </c>
      <c r="G1220" s="57"/>
      <c r="H1220" s="44">
        <f>SUMIFS(ProductionLines!$H:$H,ProductionLines!$C:$C,'Daily Pork Products Stocks'!$B1220,ProductionLines!$K:$K,'Daily Pork Products Stocks'!$A1220,ProductionLines!$E:$E,"Intake")</f>
        <v>0</v>
      </c>
      <c r="I1220" s="148"/>
      <c r="J1220" s="148"/>
      <c r="K1220" s="148"/>
      <c r="L1220" s="152"/>
      <c r="M1220" s="44">
        <f>SUMIFS(TransfersEntries!$F:$F,TransfersEntries!$B:$B,$B1220,TransfersEntries!$L:$L,"&gt;="&amp;'Daily Pork Products Stocks'!A1220+0.25,TransfersEntries!$L:$L,"&lt;="&amp;'Daily Pork Products Stocks'!A1220+1.25,TransfersEntries!$D:$D,"2055")</f>
        <v>0</v>
      </c>
      <c r="N1220" s="44">
        <f>SUMIFS(TransfersEntries!$F:$F,TransfersEntries!$B:$B,INDEX(ItemTable!$A:$A,MATCH('Daily Pork Products Stocks'!B1220,ItemTable!$B:$B,0)),TransfersEntries!$L:$L,"&gt;="&amp;'Daily Pork Products Stocks'!A1220+0.25,TransfersEntries!$L:$L,"&lt;="&amp;'Daily Pork Products Stocks'!A1220+1.25,TransfersEntries!$D:$D,"3535")</f>
        <v>0</v>
      </c>
      <c r="O1220" s="44">
        <f>SUMIFS(TransfersEntries!$F:$F,TransfersEntries!$B:$B,INDEX(ItemTable!$A:$A,MATCH('Daily Pork Products Stocks'!B1220,ItemTable!$B:$B,0)),TransfersEntries!$L:$L,"&gt;="&amp;'Daily Pork Products Stocks'!A1220+0.25,TransfersEntries!$L:$L,"&lt;="&amp;'Daily Pork Products Stocks'!A1220+1.25,TransfersEntries!$D:$D,"3600")</f>
        <v>0</v>
      </c>
      <c r="P1220" s="44">
        <f t="shared" si="367"/>
        <v>0</v>
      </c>
      <c r="Q1220" s="44">
        <f t="shared" si="368"/>
        <v>0</v>
      </c>
      <c r="R1220" s="148"/>
      <c r="S1220" s="148"/>
      <c r="T1220" s="44">
        <f t="shared" si="369"/>
        <v>0</v>
      </c>
      <c r="U1220" s="44">
        <f t="shared" si="370"/>
        <v>0</v>
      </c>
      <c r="V1220" s="44">
        <f t="shared" si="371"/>
        <v>0</v>
      </c>
      <c r="W1220" s="51" t="str">
        <f t="shared" si="372"/>
        <v>Inactive</v>
      </c>
      <c r="X1220" s="44"/>
    </row>
    <row r="1221" spans="1:24" ht="15" hidden="1" customHeight="1" x14ac:dyDescent="0.25">
      <c r="A1221" s="124" t="e">
        <v>#VALUE!</v>
      </c>
      <c r="B1221" s="125" t="s">
        <v>1544</v>
      </c>
      <c r="C1221" s="125" t="s">
        <v>1545</v>
      </c>
      <c r="D1221" s="142"/>
      <c r="E1221" s="44">
        <f t="shared" si="366"/>
        <v>0</v>
      </c>
      <c r="F1221" s="44">
        <f>SUMIFS(ProductionLines!$H:$H,ProductionLines!$C:$C,'Daily Pork Products Stocks'!$B1221,ProductionLines!$K:$K,'Daily Pork Products Stocks'!$A1221,ProductionLines!$E:$E,"&lt;&gt;Intake")</f>
        <v>0</v>
      </c>
      <c r="G1221" s="57"/>
      <c r="H1221" s="44">
        <f>SUMIFS(ProductionLines!$H:$H,ProductionLines!$C:$C,'Daily Pork Products Stocks'!$B1221,ProductionLines!$K:$K,'Daily Pork Products Stocks'!$A1221,ProductionLines!$E:$E,"Intake")</f>
        <v>0</v>
      </c>
      <c r="I1221" s="148"/>
      <c r="J1221" s="148"/>
      <c r="K1221" s="148"/>
      <c r="L1221" s="152"/>
      <c r="M1221" s="44">
        <f>SUMIFS(TransfersEntries!$F:$F,TransfersEntries!$B:$B,$B1221,TransfersEntries!$L:$L,"&gt;="&amp;'Daily Pork Products Stocks'!A1221+0.25,TransfersEntries!$L:$L,"&lt;="&amp;'Daily Pork Products Stocks'!A1221+1.25,TransfersEntries!$D:$D,"2055")</f>
        <v>0</v>
      </c>
      <c r="N1221" s="44">
        <f>SUMIFS(TransfersEntries!$F:$F,TransfersEntries!$B:$B,INDEX(ItemTable!$A:$A,MATCH('Daily Pork Products Stocks'!B1221,ItemTable!$B:$B,0)),TransfersEntries!$L:$L,"&gt;="&amp;'Daily Pork Products Stocks'!A1221+0.25,TransfersEntries!$L:$L,"&lt;="&amp;'Daily Pork Products Stocks'!A1221+1.25,TransfersEntries!$D:$D,"3535")</f>
        <v>0</v>
      </c>
      <c r="O1221" s="44">
        <f>SUMIFS(TransfersEntries!$F:$F,TransfersEntries!$B:$B,INDEX(ItemTable!$A:$A,MATCH('Daily Pork Products Stocks'!B1221,ItemTable!$B:$B,0)),TransfersEntries!$L:$L,"&gt;="&amp;'Daily Pork Products Stocks'!A1221+0.25,TransfersEntries!$L:$L,"&lt;="&amp;'Daily Pork Products Stocks'!A1221+1.25,TransfersEntries!$D:$D,"3600")</f>
        <v>0</v>
      </c>
      <c r="P1221" s="44">
        <f t="shared" si="367"/>
        <v>0</v>
      </c>
      <c r="Q1221" s="44">
        <f t="shared" si="368"/>
        <v>0</v>
      </c>
      <c r="R1221" s="148"/>
      <c r="S1221" s="148"/>
      <c r="T1221" s="44">
        <f t="shared" si="369"/>
        <v>0</v>
      </c>
      <c r="U1221" s="44">
        <f t="shared" si="370"/>
        <v>0</v>
      </c>
      <c r="V1221" s="44">
        <f t="shared" si="371"/>
        <v>0</v>
      </c>
      <c r="W1221" s="51" t="str">
        <f t="shared" si="372"/>
        <v>Inactive</v>
      </c>
      <c r="X1221" s="44"/>
    </row>
    <row r="1222" spans="1:24" ht="15" hidden="1" customHeight="1" x14ac:dyDescent="0.25">
      <c r="A1222" s="124" t="e">
        <v>#VALUE!</v>
      </c>
      <c r="B1222" s="125" t="s">
        <v>1546</v>
      </c>
      <c r="C1222" s="125" t="s">
        <v>1547</v>
      </c>
      <c r="D1222" s="142"/>
      <c r="E1222" s="44">
        <f t="shared" si="366"/>
        <v>0</v>
      </c>
      <c r="F1222" s="44">
        <f>SUMIFS(ProductionLines!$H:$H,ProductionLines!$C:$C,'Daily Pork Products Stocks'!$B1222,ProductionLines!$K:$K,'Daily Pork Products Stocks'!$A1222,ProductionLines!$E:$E,"&lt;&gt;Intake")</f>
        <v>0</v>
      </c>
      <c r="G1222" s="57"/>
      <c r="H1222" s="44">
        <f>SUMIFS(ProductionLines!$H:$H,ProductionLines!$C:$C,'Daily Pork Products Stocks'!$B1222,ProductionLines!$K:$K,'Daily Pork Products Stocks'!$A1222,ProductionLines!$E:$E,"Intake")</f>
        <v>0</v>
      </c>
      <c r="I1222" s="148"/>
      <c r="J1222" s="148"/>
      <c r="K1222" s="148"/>
      <c r="L1222" s="152"/>
      <c r="M1222" s="44">
        <f>SUMIFS(TransfersEntries!$F:$F,TransfersEntries!$B:$B,$B1222,TransfersEntries!$L:$L,"&gt;="&amp;'Daily Pork Products Stocks'!A1222+0.25,TransfersEntries!$L:$L,"&lt;="&amp;'Daily Pork Products Stocks'!A1222+1.25,TransfersEntries!$D:$D,"2055")</f>
        <v>0</v>
      </c>
      <c r="N1222" s="44">
        <f>SUMIFS(TransfersEntries!$F:$F,TransfersEntries!$B:$B,INDEX(ItemTable!$A:$A,MATCH('Daily Pork Products Stocks'!B1222,ItemTable!$B:$B,0)),TransfersEntries!$L:$L,"&gt;="&amp;'Daily Pork Products Stocks'!A1222+0.25,TransfersEntries!$L:$L,"&lt;="&amp;'Daily Pork Products Stocks'!A1222+1.25,TransfersEntries!$D:$D,"3535")</f>
        <v>0</v>
      </c>
      <c r="O1222" s="44">
        <f>SUMIFS(TransfersEntries!$F:$F,TransfersEntries!$B:$B,INDEX(ItemTable!$A:$A,MATCH('Daily Pork Products Stocks'!B1222,ItemTable!$B:$B,0)),TransfersEntries!$L:$L,"&gt;="&amp;'Daily Pork Products Stocks'!A1222+0.25,TransfersEntries!$L:$L,"&lt;="&amp;'Daily Pork Products Stocks'!A1222+1.25,TransfersEntries!$D:$D,"3600")</f>
        <v>0</v>
      </c>
      <c r="P1222" s="44">
        <f t="shared" si="367"/>
        <v>0</v>
      </c>
      <c r="Q1222" s="44">
        <f t="shared" si="368"/>
        <v>0</v>
      </c>
      <c r="R1222" s="148"/>
      <c r="S1222" s="148"/>
      <c r="T1222" s="44">
        <f t="shared" si="369"/>
        <v>0</v>
      </c>
      <c r="U1222" s="44">
        <f t="shared" si="370"/>
        <v>0</v>
      </c>
      <c r="V1222" s="44">
        <f t="shared" si="371"/>
        <v>0</v>
      </c>
      <c r="W1222" s="51" t="str">
        <f t="shared" si="372"/>
        <v>Inactive</v>
      </c>
      <c r="X1222" s="44"/>
    </row>
    <row r="1223" spans="1:24" ht="15" hidden="1" customHeight="1" x14ac:dyDescent="0.25">
      <c r="A1223" s="124" t="e">
        <v>#VALUE!</v>
      </c>
      <c r="B1223" s="125" t="s">
        <v>1538</v>
      </c>
      <c r="C1223" s="125" t="s">
        <v>1539</v>
      </c>
      <c r="D1223" s="142"/>
      <c r="E1223" s="44">
        <f t="shared" si="366"/>
        <v>0</v>
      </c>
      <c r="F1223" s="44">
        <f>SUMIFS(ProductionLines!$H:$H,ProductionLines!$C:$C,'Daily Pork Products Stocks'!$B1223,ProductionLines!$K:$K,'Daily Pork Products Stocks'!$A1223,ProductionLines!$E:$E,"&lt;&gt;Intake")</f>
        <v>0</v>
      </c>
      <c r="G1223" s="57"/>
      <c r="H1223" s="44">
        <f>SUMIFS(ProductionLines!$H:$H,ProductionLines!$C:$C,'Daily Pork Products Stocks'!$B1223,ProductionLines!$K:$K,'Daily Pork Products Stocks'!$A1223,ProductionLines!$E:$E,"Intake")</f>
        <v>0</v>
      </c>
      <c r="I1223" s="148"/>
      <c r="J1223" s="148"/>
      <c r="K1223" s="148"/>
      <c r="L1223" s="152"/>
      <c r="M1223" s="44">
        <f>SUMIFS(TransfersEntries!$F:$F,TransfersEntries!$B:$B,$B1223,TransfersEntries!$L:$L,"&gt;="&amp;'Daily Pork Products Stocks'!A1223+0.25,TransfersEntries!$L:$L,"&lt;="&amp;'Daily Pork Products Stocks'!A1223+1.25,TransfersEntries!$D:$D,"2055")</f>
        <v>0</v>
      </c>
      <c r="N1223" s="44">
        <f>SUMIFS(TransfersEntries!$F:$F,TransfersEntries!$B:$B,INDEX(ItemTable!$A:$A,MATCH('Daily Pork Products Stocks'!B1223,ItemTable!$B:$B,0)),TransfersEntries!$L:$L,"&gt;="&amp;'Daily Pork Products Stocks'!A1223+0.25,TransfersEntries!$L:$L,"&lt;="&amp;'Daily Pork Products Stocks'!A1223+1.25,TransfersEntries!$D:$D,"3535")</f>
        <v>0</v>
      </c>
      <c r="O1223" s="44">
        <f>SUMIFS(TransfersEntries!$F:$F,TransfersEntries!$B:$B,INDEX(ItemTable!$A:$A,MATCH('Daily Pork Products Stocks'!B1223,ItemTable!$B:$B,0)),TransfersEntries!$L:$L,"&gt;="&amp;'Daily Pork Products Stocks'!A1223+0.25,TransfersEntries!$L:$L,"&lt;="&amp;'Daily Pork Products Stocks'!A1223+1.25,TransfersEntries!$D:$D,"3600")</f>
        <v>0</v>
      </c>
      <c r="P1223" s="44">
        <f t="shared" si="367"/>
        <v>0</v>
      </c>
      <c r="Q1223" s="44">
        <f t="shared" si="368"/>
        <v>0</v>
      </c>
      <c r="R1223" s="148"/>
      <c r="S1223" s="148"/>
      <c r="T1223" s="44">
        <f t="shared" si="369"/>
        <v>0</v>
      </c>
      <c r="U1223" s="44">
        <f t="shared" si="370"/>
        <v>0</v>
      </c>
      <c r="V1223" s="44">
        <f t="shared" si="371"/>
        <v>0</v>
      </c>
      <c r="W1223" s="51" t="str">
        <f t="shared" si="372"/>
        <v>Inactive</v>
      </c>
      <c r="X1223" s="44"/>
    </row>
    <row r="1224" spans="1:24" ht="15" hidden="1" customHeight="1" x14ac:dyDescent="0.25">
      <c r="A1224" s="42" t="e">
        <v>#VALUE!</v>
      </c>
      <c r="B1224" s="45" t="s">
        <v>1548</v>
      </c>
      <c r="C1224" s="45" t="s">
        <v>1549</v>
      </c>
      <c r="D1224" s="142"/>
      <c r="E1224" s="44">
        <f t="shared" si="366"/>
        <v>0</v>
      </c>
      <c r="F1224" s="44">
        <f>SUMIFS(ProductionLines!$H:$H,ProductionLines!$C:$C,'Daily Pork Products Stocks'!$B1224,ProductionLines!$K:$K,'Daily Pork Products Stocks'!$A1224,ProductionLines!$E:$E,"&lt;&gt;Intake")</f>
        <v>0</v>
      </c>
      <c r="G1224" s="57"/>
      <c r="H1224" s="44">
        <f>SUMIFS(ProductionLines!$H:$H,ProductionLines!$C:$C,'Daily Pork Products Stocks'!$B1224,ProductionLines!$K:$K,'Daily Pork Products Stocks'!$A1224,ProductionLines!$E:$E,"Intake")</f>
        <v>0</v>
      </c>
      <c r="I1224" s="148"/>
      <c r="J1224" s="148"/>
      <c r="K1224" s="148"/>
      <c r="L1224" s="152"/>
      <c r="M1224" s="44">
        <f>SUMIFS(TransfersEntries!$F:$F,TransfersEntries!$B:$B,$B1224,TransfersEntries!$L:$L,"&gt;="&amp;'Daily Pork Products Stocks'!A1224+0.25,TransfersEntries!$L:$L,"&lt;="&amp;'Daily Pork Products Stocks'!A1224+1.25,TransfersEntries!$D:$D,"2055")</f>
        <v>0</v>
      </c>
      <c r="N1224" s="44">
        <f>SUMIFS(TransfersEntries!$F:$F,TransfersEntries!$B:$B,INDEX(ItemTable!$A:$A,MATCH('Daily Pork Products Stocks'!B1224,ItemTable!$B:$B,0)),TransfersEntries!$L:$L,"&gt;="&amp;'Daily Pork Products Stocks'!A1224+0.25,TransfersEntries!$L:$L,"&lt;="&amp;'Daily Pork Products Stocks'!A1224+1.25,TransfersEntries!$D:$D,"3535")</f>
        <v>0</v>
      </c>
      <c r="O1224" s="44">
        <f>SUMIFS(TransfersEntries!$F:$F,TransfersEntries!$B:$B,INDEX(ItemTable!$A:$A,MATCH('Daily Pork Products Stocks'!B1224,ItemTable!$B:$B,0)),TransfersEntries!$L:$L,"&gt;="&amp;'Daily Pork Products Stocks'!A1224+0.25,TransfersEntries!$L:$L,"&lt;="&amp;'Daily Pork Products Stocks'!A1224+1.25,TransfersEntries!$D:$D,"3600")</f>
        <v>0</v>
      </c>
      <c r="P1224" s="44">
        <f t="shared" si="367"/>
        <v>0</v>
      </c>
      <c r="Q1224" s="44">
        <f t="shared" si="368"/>
        <v>0</v>
      </c>
      <c r="R1224" s="148"/>
      <c r="S1224" s="148"/>
      <c r="T1224" s="44">
        <f t="shared" si="369"/>
        <v>0</v>
      </c>
      <c r="U1224" s="44">
        <f t="shared" si="370"/>
        <v>0</v>
      </c>
      <c r="V1224" s="44">
        <f t="shared" si="371"/>
        <v>0</v>
      </c>
      <c r="W1224" s="51" t="str">
        <f t="shared" si="372"/>
        <v>Inactive</v>
      </c>
      <c r="X1224" s="44"/>
    </row>
    <row r="1225" spans="1:24" ht="15" hidden="1" customHeight="1" x14ac:dyDescent="0.25">
      <c r="A1225" s="42" t="e">
        <v>#VALUE!</v>
      </c>
      <c r="B1225" s="47" t="s">
        <v>1536</v>
      </c>
      <c r="C1225" s="47" t="s">
        <v>1537</v>
      </c>
      <c r="D1225" s="142"/>
      <c r="E1225" s="44">
        <f t="shared" si="366"/>
        <v>0</v>
      </c>
      <c r="F1225" s="44">
        <f>SUMIFS(ProductionLines!$H:$H,ProductionLines!$C:$C,'Daily Pork Products Stocks'!$B1225,ProductionLines!$K:$K,'Daily Pork Products Stocks'!$A1225,ProductionLines!$E:$E,"&lt;&gt;Intake")</f>
        <v>0</v>
      </c>
      <c r="G1225" s="57"/>
      <c r="H1225" s="44">
        <f>SUMIFS(ProductionLines!$H:$H,ProductionLines!$C:$C,'Daily Pork Products Stocks'!$B1225,ProductionLines!$K:$K,'Daily Pork Products Stocks'!$A1225,ProductionLines!$E:$E,"Intake")</f>
        <v>0</v>
      </c>
      <c r="I1225" s="148"/>
      <c r="J1225" s="148"/>
      <c r="K1225" s="148"/>
      <c r="L1225" s="152"/>
      <c r="M1225" s="44">
        <f>SUMIFS(TransfersEntries!$F:$F,TransfersEntries!$B:$B,$B1225,TransfersEntries!$L:$L,"&gt;="&amp;'Daily Pork Products Stocks'!A1225+0.25,TransfersEntries!$L:$L,"&lt;="&amp;'Daily Pork Products Stocks'!A1225+1.25,TransfersEntries!$D:$D,"2055")</f>
        <v>0</v>
      </c>
      <c r="N1225" s="44">
        <f>SUMIFS(TransfersEntries!$F:$F,TransfersEntries!$B:$B,INDEX(ItemTable!$A:$A,MATCH('Daily Pork Products Stocks'!B1225,ItemTable!$B:$B,0)),TransfersEntries!$L:$L,"&gt;="&amp;'Daily Pork Products Stocks'!A1225+0.25,TransfersEntries!$L:$L,"&lt;="&amp;'Daily Pork Products Stocks'!A1225+1.25,TransfersEntries!$D:$D,"3535")</f>
        <v>0</v>
      </c>
      <c r="O1225" s="44">
        <f>SUMIFS(TransfersEntries!$F:$F,TransfersEntries!$B:$B,INDEX(ItemTable!$A:$A,MATCH('Daily Pork Products Stocks'!B1225,ItemTable!$B:$B,0)),TransfersEntries!$L:$L,"&gt;="&amp;'Daily Pork Products Stocks'!A1225+0.25,TransfersEntries!$L:$L,"&lt;="&amp;'Daily Pork Products Stocks'!A1225+1.25,TransfersEntries!$D:$D,"3600")</f>
        <v>0</v>
      </c>
      <c r="P1225" s="44">
        <f t="shared" si="367"/>
        <v>0</v>
      </c>
      <c r="Q1225" s="44">
        <f t="shared" si="368"/>
        <v>0</v>
      </c>
      <c r="R1225" s="148"/>
      <c r="S1225" s="148"/>
      <c r="T1225" s="44">
        <f t="shared" si="369"/>
        <v>0</v>
      </c>
      <c r="U1225" s="44">
        <f t="shared" si="370"/>
        <v>0</v>
      </c>
      <c r="V1225" s="44">
        <f t="shared" si="371"/>
        <v>0</v>
      </c>
      <c r="W1225" s="51" t="str">
        <f t="shared" si="372"/>
        <v>Inactive</v>
      </c>
      <c r="X1225" s="44"/>
    </row>
    <row r="1226" spans="1:24" ht="15" hidden="1" customHeight="1" x14ac:dyDescent="0.25">
      <c r="A1226" s="124" t="e">
        <v>#VALUE!</v>
      </c>
      <c r="B1226" s="125" t="s">
        <v>1550</v>
      </c>
      <c r="C1226" s="125" t="s">
        <v>1551</v>
      </c>
      <c r="D1226" s="142"/>
      <c r="E1226" s="44">
        <f t="shared" si="366"/>
        <v>0</v>
      </c>
      <c r="F1226" s="44">
        <f>SUMIFS(ProductionLines!$H:$H,ProductionLines!$C:$C,'Daily Pork Products Stocks'!$B1226,ProductionLines!$K:$K,'Daily Pork Products Stocks'!$A1226,ProductionLines!$E:$E,"&lt;&gt;Intake")</f>
        <v>0</v>
      </c>
      <c r="G1226" s="57"/>
      <c r="H1226" s="44">
        <f>SUMIFS(ProductionLines!$H:$H,ProductionLines!$C:$C,'Daily Pork Products Stocks'!$B1226,ProductionLines!$K:$K,'Daily Pork Products Stocks'!$A1226,ProductionLines!$E:$E,"Intake")</f>
        <v>0</v>
      </c>
      <c r="I1226" s="148"/>
      <c r="J1226" s="148"/>
      <c r="K1226" s="148"/>
      <c r="L1226" s="152"/>
      <c r="M1226" s="44">
        <f>SUMIFS(TransfersEntries!$F:$F,TransfersEntries!$B:$B,$B1226,TransfersEntries!$L:$L,"&gt;="&amp;'Daily Pork Products Stocks'!A1226+0.25,TransfersEntries!$L:$L,"&lt;="&amp;'Daily Pork Products Stocks'!A1226+1.25,TransfersEntries!$D:$D,"2055")</f>
        <v>0</v>
      </c>
      <c r="N1226" s="44">
        <f>SUMIFS(TransfersEntries!$F:$F,TransfersEntries!$B:$B,INDEX(ItemTable!$A:$A,MATCH('Daily Pork Products Stocks'!B1226,ItemTable!$B:$B,0)),TransfersEntries!$L:$L,"&gt;="&amp;'Daily Pork Products Stocks'!A1226+0.25,TransfersEntries!$L:$L,"&lt;="&amp;'Daily Pork Products Stocks'!A1226+1.25,TransfersEntries!$D:$D,"3535")</f>
        <v>0</v>
      </c>
      <c r="O1226" s="44">
        <f>SUMIFS(TransfersEntries!$F:$F,TransfersEntries!$B:$B,INDEX(ItemTable!$A:$A,MATCH('Daily Pork Products Stocks'!B1226,ItemTable!$B:$B,0)),TransfersEntries!$L:$L,"&gt;="&amp;'Daily Pork Products Stocks'!A1226+0.25,TransfersEntries!$L:$L,"&lt;="&amp;'Daily Pork Products Stocks'!A1226+1.25,TransfersEntries!$D:$D,"3600")</f>
        <v>0</v>
      </c>
      <c r="P1226" s="44">
        <f t="shared" si="367"/>
        <v>0</v>
      </c>
      <c r="Q1226" s="44">
        <f t="shared" si="368"/>
        <v>0</v>
      </c>
      <c r="R1226" s="148"/>
      <c r="S1226" s="148"/>
      <c r="T1226" s="44">
        <f t="shared" si="369"/>
        <v>0</v>
      </c>
      <c r="U1226" s="44">
        <f t="shared" si="370"/>
        <v>0</v>
      </c>
      <c r="V1226" s="44">
        <f t="shared" si="371"/>
        <v>0</v>
      </c>
      <c r="W1226" s="51" t="str">
        <f t="shared" si="372"/>
        <v>Inactive</v>
      </c>
      <c r="X1226" s="44"/>
    </row>
    <row r="1227" spans="1:24" ht="15" hidden="1" customHeight="1" x14ac:dyDescent="0.25">
      <c r="A1227" s="124" t="e">
        <v>#VALUE!</v>
      </c>
      <c r="B1227" s="125" t="s">
        <v>1552</v>
      </c>
      <c r="C1227" s="125" t="s">
        <v>1553</v>
      </c>
      <c r="D1227" s="142"/>
      <c r="E1227" s="44">
        <f t="shared" si="366"/>
        <v>0</v>
      </c>
      <c r="F1227" s="44">
        <f>SUMIFS(ProductionLines!$H:$H,ProductionLines!$C:$C,'Daily Pork Products Stocks'!$B1227,ProductionLines!$K:$K,'Daily Pork Products Stocks'!$A1227,ProductionLines!$E:$E,"&lt;&gt;Intake")</f>
        <v>0</v>
      </c>
      <c r="G1227" s="57"/>
      <c r="H1227" s="44">
        <f>SUMIFS(ProductionLines!$H:$H,ProductionLines!$C:$C,'Daily Pork Products Stocks'!$B1227,ProductionLines!$K:$K,'Daily Pork Products Stocks'!$A1227,ProductionLines!$E:$E,"Intake")</f>
        <v>0</v>
      </c>
      <c r="I1227" s="148"/>
      <c r="J1227" s="148"/>
      <c r="K1227" s="148"/>
      <c r="L1227" s="152"/>
      <c r="M1227" s="44">
        <f>SUMIFS(TransfersEntries!$F:$F,TransfersEntries!$B:$B,$B1227,TransfersEntries!$L:$L,"&gt;="&amp;'Daily Pork Products Stocks'!A1227+0.25,TransfersEntries!$L:$L,"&lt;="&amp;'Daily Pork Products Stocks'!A1227+1.25,TransfersEntries!$D:$D,"2055")</f>
        <v>0</v>
      </c>
      <c r="N1227" s="44">
        <f>SUMIFS(TransfersEntries!$F:$F,TransfersEntries!$B:$B,INDEX(ItemTable!$A:$A,MATCH('Daily Pork Products Stocks'!B1227,ItemTable!$B:$B,0)),TransfersEntries!$L:$L,"&gt;="&amp;'Daily Pork Products Stocks'!A1227+0.25,TransfersEntries!$L:$L,"&lt;="&amp;'Daily Pork Products Stocks'!A1227+1.25,TransfersEntries!$D:$D,"3535")</f>
        <v>0</v>
      </c>
      <c r="O1227" s="44">
        <f>SUMIFS(TransfersEntries!$F:$F,TransfersEntries!$B:$B,INDEX(ItemTable!$A:$A,MATCH('Daily Pork Products Stocks'!B1227,ItemTable!$B:$B,0)),TransfersEntries!$L:$L,"&gt;="&amp;'Daily Pork Products Stocks'!A1227+0.25,TransfersEntries!$L:$L,"&lt;="&amp;'Daily Pork Products Stocks'!A1227+1.25,TransfersEntries!$D:$D,"3600")</f>
        <v>0</v>
      </c>
      <c r="P1227" s="44">
        <f t="shared" si="367"/>
        <v>0</v>
      </c>
      <c r="Q1227" s="44">
        <f t="shared" si="368"/>
        <v>0</v>
      </c>
      <c r="R1227" s="148"/>
      <c r="S1227" s="148"/>
      <c r="T1227" s="44">
        <f t="shared" si="369"/>
        <v>0</v>
      </c>
      <c r="U1227" s="44">
        <f t="shared" si="370"/>
        <v>0</v>
      </c>
      <c r="V1227" s="44">
        <f t="shared" si="371"/>
        <v>0</v>
      </c>
      <c r="W1227" s="51" t="str">
        <f t="shared" si="372"/>
        <v>Inactive</v>
      </c>
      <c r="X1227" s="44"/>
    </row>
    <row r="1228" spans="1:24" ht="15" hidden="1" customHeight="1" x14ac:dyDescent="0.25">
      <c r="A1228" s="124" t="e">
        <v>#VALUE!</v>
      </c>
      <c r="B1228" s="125" t="s">
        <v>1554</v>
      </c>
      <c r="C1228" s="125" t="s">
        <v>1555</v>
      </c>
      <c r="D1228" s="142"/>
      <c r="E1228" s="44">
        <f t="shared" si="366"/>
        <v>0</v>
      </c>
      <c r="F1228" s="44">
        <f>SUMIFS(ProductionLines!$H:$H,ProductionLines!$C:$C,'Daily Pork Products Stocks'!$B1228,ProductionLines!$K:$K,'Daily Pork Products Stocks'!$A1228,ProductionLines!$E:$E,"&lt;&gt;Intake")</f>
        <v>0</v>
      </c>
      <c r="G1228" s="57"/>
      <c r="H1228" s="44">
        <f>SUMIFS(ProductionLines!$H:$H,ProductionLines!$C:$C,'Daily Pork Products Stocks'!$B1228,ProductionLines!$K:$K,'Daily Pork Products Stocks'!$A1228,ProductionLines!$E:$E,"Intake")</f>
        <v>0</v>
      </c>
      <c r="I1228" s="148"/>
      <c r="J1228" s="148"/>
      <c r="K1228" s="148"/>
      <c r="L1228" s="152"/>
      <c r="M1228" s="44">
        <f>SUMIFS(TransfersEntries!$F:$F,TransfersEntries!$B:$B,$B1228,TransfersEntries!$L:$L,"&gt;="&amp;'Daily Pork Products Stocks'!A1228+0.25,TransfersEntries!$L:$L,"&lt;="&amp;'Daily Pork Products Stocks'!A1228+1.25,TransfersEntries!$D:$D,"2055")</f>
        <v>0</v>
      </c>
      <c r="N1228" s="44">
        <f>SUMIFS(TransfersEntries!$F:$F,TransfersEntries!$B:$B,INDEX(ItemTable!$A:$A,MATCH('Daily Pork Products Stocks'!B1228,ItemTable!$B:$B,0)),TransfersEntries!$L:$L,"&gt;="&amp;'Daily Pork Products Stocks'!A1228+0.25,TransfersEntries!$L:$L,"&lt;="&amp;'Daily Pork Products Stocks'!A1228+1.25,TransfersEntries!$D:$D,"3535")</f>
        <v>0</v>
      </c>
      <c r="O1228" s="44">
        <f>SUMIFS(TransfersEntries!$F:$F,TransfersEntries!$B:$B,INDEX(ItemTable!$A:$A,MATCH('Daily Pork Products Stocks'!B1228,ItemTable!$B:$B,0)),TransfersEntries!$L:$L,"&gt;="&amp;'Daily Pork Products Stocks'!A1228+0.25,TransfersEntries!$L:$L,"&lt;="&amp;'Daily Pork Products Stocks'!A1228+1.25,TransfersEntries!$D:$D,"3600")</f>
        <v>0</v>
      </c>
      <c r="P1228" s="44">
        <f t="shared" si="367"/>
        <v>0</v>
      </c>
      <c r="Q1228" s="44">
        <f t="shared" si="368"/>
        <v>0</v>
      </c>
      <c r="R1228" s="148"/>
      <c r="S1228" s="148"/>
      <c r="T1228" s="44">
        <f t="shared" si="369"/>
        <v>0</v>
      </c>
      <c r="U1228" s="44">
        <f t="shared" si="370"/>
        <v>0</v>
      </c>
      <c r="V1228" s="44">
        <f t="shared" si="371"/>
        <v>0</v>
      </c>
      <c r="W1228" s="51" t="str">
        <f t="shared" si="372"/>
        <v>Inactive</v>
      </c>
      <c r="X1228" s="44"/>
    </row>
    <row r="1229" spans="1:24" ht="15" hidden="1" customHeight="1" x14ac:dyDescent="0.25">
      <c r="A1229" s="124" t="e">
        <v>#VALUE!</v>
      </c>
      <c r="B1229" s="125" t="s">
        <v>1556</v>
      </c>
      <c r="C1229" s="125" t="s">
        <v>1557</v>
      </c>
      <c r="D1229" s="142"/>
      <c r="E1229" s="44">
        <f t="shared" si="366"/>
        <v>0</v>
      </c>
      <c r="F1229" s="44">
        <f>SUMIFS(ProductionLines!$H:$H,ProductionLines!$C:$C,'Daily Pork Products Stocks'!$B1229,ProductionLines!$K:$K,'Daily Pork Products Stocks'!$A1229,ProductionLines!$E:$E,"&lt;&gt;Intake")</f>
        <v>0</v>
      </c>
      <c r="G1229" s="57"/>
      <c r="H1229" s="44">
        <f>SUMIFS(ProductionLines!$H:$H,ProductionLines!$C:$C,'Daily Pork Products Stocks'!$B1229,ProductionLines!$K:$K,'Daily Pork Products Stocks'!$A1229,ProductionLines!$E:$E,"Intake")</f>
        <v>0</v>
      </c>
      <c r="I1229" s="148"/>
      <c r="J1229" s="148"/>
      <c r="K1229" s="148"/>
      <c r="L1229" s="152"/>
      <c r="M1229" s="44">
        <f>SUMIFS(TransfersEntries!$F:$F,TransfersEntries!$B:$B,$B1229,TransfersEntries!$L:$L,"&gt;="&amp;'Daily Pork Products Stocks'!A1229+0.25,TransfersEntries!$L:$L,"&lt;="&amp;'Daily Pork Products Stocks'!A1229+1.25,TransfersEntries!$D:$D,"2055")</f>
        <v>0</v>
      </c>
      <c r="N1229" s="44">
        <f>SUMIFS(TransfersEntries!$F:$F,TransfersEntries!$B:$B,INDEX(ItemTable!$A:$A,MATCH('Daily Pork Products Stocks'!B1229,ItemTable!$B:$B,0)),TransfersEntries!$L:$L,"&gt;="&amp;'Daily Pork Products Stocks'!A1229+0.25,TransfersEntries!$L:$L,"&lt;="&amp;'Daily Pork Products Stocks'!A1229+1.25,TransfersEntries!$D:$D,"3535")</f>
        <v>0</v>
      </c>
      <c r="O1229" s="44">
        <f>SUMIFS(TransfersEntries!$F:$F,TransfersEntries!$B:$B,INDEX(ItemTable!$A:$A,MATCH('Daily Pork Products Stocks'!B1229,ItemTable!$B:$B,0)),TransfersEntries!$L:$L,"&gt;="&amp;'Daily Pork Products Stocks'!A1229+0.25,TransfersEntries!$L:$L,"&lt;="&amp;'Daily Pork Products Stocks'!A1229+1.25,TransfersEntries!$D:$D,"3600")</f>
        <v>0</v>
      </c>
      <c r="P1229" s="44">
        <f t="shared" si="367"/>
        <v>0</v>
      </c>
      <c r="Q1229" s="44">
        <f t="shared" si="368"/>
        <v>0</v>
      </c>
      <c r="R1229" s="148"/>
      <c r="S1229" s="148"/>
      <c r="T1229" s="44">
        <f t="shared" si="369"/>
        <v>0</v>
      </c>
      <c r="U1229" s="44">
        <f t="shared" si="370"/>
        <v>0</v>
      </c>
      <c r="V1229" s="44">
        <f t="shared" si="371"/>
        <v>0</v>
      </c>
      <c r="W1229" s="51" t="str">
        <f t="shared" si="372"/>
        <v>Inactive</v>
      </c>
      <c r="X1229" s="44"/>
    </row>
    <row r="1230" spans="1:24" ht="15" hidden="1" customHeight="1" x14ac:dyDescent="0.25">
      <c r="A1230" s="124" t="e">
        <v>#VALUE!</v>
      </c>
      <c r="B1230" s="125" t="s">
        <v>1558</v>
      </c>
      <c r="C1230" s="125" t="s">
        <v>1559</v>
      </c>
      <c r="D1230" s="142"/>
      <c r="E1230" s="44">
        <f t="shared" si="366"/>
        <v>0</v>
      </c>
      <c r="F1230" s="44">
        <f>SUMIFS(ProductionLines!$H:$H,ProductionLines!$C:$C,'Daily Pork Products Stocks'!$B1230,ProductionLines!$K:$K,'Daily Pork Products Stocks'!$A1230,ProductionLines!$E:$E,"&lt;&gt;Intake")</f>
        <v>0</v>
      </c>
      <c r="G1230" s="57"/>
      <c r="H1230" s="44">
        <f>SUMIFS(ProductionLines!$H:$H,ProductionLines!$C:$C,'Daily Pork Products Stocks'!$B1230,ProductionLines!$K:$K,'Daily Pork Products Stocks'!$A1230,ProductionLines!$E:$E,"Intake")</f>
        <v>0</v>
      </c>
      <c r="I1230" s="148"/>
      <c r="J1230" s="148"/>
      <c r="K1230" s="148"/>
      <c r="L1230" s="152"/>
      <c r="M1230" s="44">
        <f>SUMIFS(TransfersEntries!$F:$F,TransfersEntries!$B:$B,$B1230,TransfersEntries!$L:$L,"&gt;="&amp;'Daily Pork Products Stocks'!A1230+0.25,TransfersEntries!$L:$L,"&lt;="&amp;'Daily Pork Products Stocks'!A1230+1.25,TransfersEntries!$D:$D,"2055")</f>
        <v>0</v>
      </c>
      <c r="N1230" s="44">
        <f>SUMIFS(TransfersEntries!$F:$F,TransfersEntries!$B:$B,INDEX(ItemTable!$A:$A,MATCH('Daily Pork Products Stocks'!B1230,ItemTable!$B:$B,0)),TransfersEntries!$L:$L,"&gt;="&amp;'Daily Pork Products Stocks'!A1230+0.25,TransfersEntries!$L:$L,"&lt;="&amp;'Daily Pork Products Stocks'!A1230+1.25,TransfersEntries!$D:$D,"3535")</f>
        <v>0</v>
      </c>
      <c r="O1230" s="44">
        <f>SUMIFS(TransfersEntries!$F:$F,TransfersEntries!$B:$B,INDEX(ItemTable!$A:$A,MATCH('Daily Pork Products Stocks'!B1230,ItemTable!$B:$B,0)),TransfersEntries!$L:$L,"&gt;="&amp;'Daily Pork Products Stocks'!A1230+0.25,TransfersEntries!$L:$L,"&lt;="&amp;'Daily Pork Products Stocks'!A1230+1.25,TransfersEntries!$D:$D,"3600")</f>
        <v>0</v>
      </c>
      <c r="P1230" s="44">
        <f t="shared" si="367"/>
        <v>0</v>
      </c>
      <c r="Q1230" s="44">
        <f t="shared" si="368"/>
        <v>0</v>
      </c>
      <c r="R1230" s="148"/>
      <c r="S1230" s="148"/>
      <c r="T1230" s="44">
        <f t="shared" si="369"/>
        <v>0</v>
      </c>
      <c r="U1230" s="44">
        <f t="shared" si="370"/>
        <v>0</v>
      </c>
      <c r="V1230" s="44">
        <f t="shared" si="371"/>
        <v>0</v>
      </c>
      <c r="W1230" s="51" t="str">
        <f t="shared" si="372"/>
        <v>Inactive</v>
      </c>
      <c r="X1230" s="44"/>
    </row>
    <row r="1231" spans="1:24" ht="15" hidden="1" customHeight="1" x14ac:dyDescent="0.25">
      <c r="A1231" s="124" t="e">
        <v>#VALUE!</v>
      </c>
      <c r="B1231" s="125" t="s">
        <v>1560</v>
      </c>
      <c r="C1231" s="125" t="s">
        <v>1561</v>
      </c>
      <c r="D1231" s="142"/>
      <c r="E1231" s="44">
        <f t="shared" si="366"/>
        <v>0</v>
      </c>
      <c r="F1231" s="44">
        <f>SUMIFS(ProductionLines!$H:$H,ProductionLines!$C:$C,'Daily Pork Products Stocks'!$B1231,ProductionLines!$K:$K,'Daily Pork Products Stocks'!$A1231,ProductionLines!$E:$E,"&lt;&gt;Intake")</f>
        <v>0</v>
      </c>
      <c r="G1231" s="57"/>
      <c r="H1231" s="44">
        <f>SUMIFS(ProductionLines!$H:$H,ProductionLines!$C:$C,'Daily Pork Products Stocks'!$B1231,ProductionLines!$K:$K,'Daily Pork Products Stocks'!$A1231,ProductionLines!$E:$E,"Intake")</f>
        <v>0</v>
      </c>
      <c r="I1231" s="148"/>
      <c r="J1231" s="148"/>
      <c r="K1231" s="148"/>
      <c r="L1231" s="152"/>
      <c r="M1231" s="44">
        <f>SUMIFS(TransfersEntries!$F:$F,TransfersEntries!$B:$B,$B1231,TransfersEntries!$L:$L,"&gt;="&amp;'Daily Pork Products Stocks'!A1231+0.25,TransfersEntries!$L:$L,"&lt;="&amp;'Daily Pork Products Stocks'!A1231+1.25,TransfersEntries!$D:$D,"2055")</f>
        <v>0</v>
      </c>
      <c r="N1231" s="44">
        <f>SUMIFS(TransfersEntries!$F:$F,TransfersEntries!$B:$B,INDEX(ItemTable!$A:$A,MATCH('Daily Pork Products Stocks'!B1231,ItemTable!$B:$B,0)),TransfersEntries!$L:$L,"&gt;="&amp;'Daily Pork Products Stocks'!A1231+0.25,TransfersEntries!$L:$L,"&lt;="&amp;'Daily Pork Products Stocks'!A1231+1.25,TransfersEntries!$D:$D,"3535")</f>
        <v>0</v>
      </c>
      <c r="O1231" s="44">
        <f>SUMIFS(TransfersEntries!$F:$F,TransfersEntries!$B:$B,INDEX(ItemTable!$A:$A,MATCH('Daily Pork Products Stocks'!B1231,ItemTable!$B:$B,0)),TransfersEntries!$L:$L,"&gt;="&amp;'Daily Pork Products Stocks'!A1231+0.25,TransfersEntries!$L:$L,"&lt;="&amp;'Daily Pork Products Stocks'!A1231+1.25,TransfersEntries!$D:$D,"3600")</f>
        <v>0</v>
      </c>
      <c r="P1231" s="44">
        <f t="shared" si="367"/>
        <v>0</v>
      </c>
      <c r="Q1231" s="44">
        <f t="shared" si="368"/>
        <v>0</v>
      </c>
      <c r="R1231" s="148"/>
      <c r="S1231" s="148"/>
      <c r="T1231" s="44">
        <f t="shared" si="369"/>
        <v>0</v>
      </c>
      <c r="U1231" s="44">
        <f t="shared" si="370"/>
        <v>0</v>
      </c>
      <c r="V1231" s="44">
        <f t="shared" si="371"/>
        <v>0</v>
      </c>
      <c r="W1231" s="51" t="str">
        <f t="shared" si="372"/>
        <v>Inactive</v>
      </c>
      <c r="X1231" s="44"/>
    </row>
    <row r="1232" spans="1:24" ht="15" hidden="1" customHeight="1" x14ac:dyDescent="0.25">
      <c r="A1232" s="124" t="e">
        <v>#VALUE!</v>
      </c>
      <c r="B1232" s="125" t="s">
        <v>1562</v>
      </c>
      <c r="C1232" s="125" t="s">
        <v>1563</v>
      </c>
      <c r="D1232" s="142"/>
      <c r="E1232" s="44">
        <f t="shared" si="366"/>
        <v>0</v>
      </c>
      <c r="F1232" s="44">
        <f>SUMIFS(ProductionLines!$H:$H,ProductionLines!$C:$C,'Daily Pork Products Stocks'!$B1232,ProductionLines!$K:$K,'Daily Pork Products Stocks'!$A1232,ProductionLines!$E:$E,"&lt;&gt;Intake")</f>
        <v>0</v>
      </c>
      <c r="G1232" s="57"/>
      <c r="H1232" s="44">
        <f>SUMIFS(ProductionLines!$H:$H,ProductionLines!$C:$C,'Daily Pork Products Stocks'!$B1232,ProductionLines!$K:$K,'Daily Pork Products Stocks'!$A1232,ProductionLines!$E:$E,"Intake")</f>
        <v>0</v>
      </c>
      <c r="I1232" s="148"/>
      <c r="J1232" s="148"/>
      <c r="K1232" s="148"/>
      <c r="L1232" s="152"/>
      <c r="M1232" s="44">
        <f>SUMIFS(TransfersEntries!$F:$F,TransfersEntries!$B:$B,$B1232,TransfersEntries!$L:$L,"&gt;="&amp;'Daily Pork Products Stocks'!A1232+0.25,TransfersEntries!$L:$L,"&lt;="&amp;'Daily Pork Products Stocks'!A1232+1.25,TransfersEntries!$D:$D,"2055")</f>
        <v>0</v>
      </c>
      <c r="N1232" s="44">
        <f>SUMIFS(TransfersEntries!$F:$F,TransfersEntries!$B:$B,INDEX(ItemTable!$A:$A,MATCH('Daily Pork Products Stocks'!B1232,ItemTable!$B:$B,0)),TransfersEntries!$L:$L,"&gt;="&amp;'Daily Pork Products Stocks'!A1232+0.25,TransfersEntries!$L:$L,"&lt;="&amp;'Daily Pork Products Stocks'!A1232+1.25,TransfersEntries!$D:$D,"3535")</f>
        <v>0</v>
      </c>
      <c r="O1232" s="44">
        <f>SUMIFS(TransfersEntries!$F:$F,TransfersEntries!$B:$B,INDEX(ItemTable!$A:$A,MATCH('Daily Pork Products Stocks'!B1232,ItemTable!$B:$B,0)),TransfersEntries!$L:$L,"&gt;="&amp;'Daily Pork Products Stocks'!A1232+0.25,TransfersEntries!$L:$L,"&lt;="&amp;'Daily Pork Products Stocks'!A1232+1.25,TransfersEntries!$D:$D,"3600")</f>
        <v>0</v>
      </c>
      <c r="P1232" s="44">
        <f t="shared" si="367"/>
        <v>0</v>
      </c>
      <c r="Q1232" s="44">
        <f t="shared" si="368"/>
        <v>0</v>
      </c>
      <c r="R1232" s="148"/>
      <c r="S1232" s="148"/>
      <c r="T1232" s="44">
        <f t="shared" si="369"/>
        <v>0</v>
      </c>
      <c r="U1232" s="44">
        <f t="shared" si="370"/>
        <v>0</v>
      </c>
      <c r="V1232" s="44">
        <f t="shared" si="371"/>
        <v>0</v>
      </c>
      <c r="W1232" s="51" t="str">
        <f t="shared" si="372"/>
        <v>Inactive</v>
      </c>
      <c r="X1232" s="44"/>
    </row>
    <row r="1233" spans="1:24" ht="15" hidden="1" customHeight="1" x14ac:dyDescent="0.25">
      <c r="A1233" s="124" t="e">
        <v>#VALUE!</v>
      </c>
      <c r="B1233" s="125" t="s">
        <v>1564</v>
      </c>
      <c r="C1233" s="125" t="s">
        <v>1565</v>
      </c>
      <c r="D1233" s="142"/>
      <c r="E1233" s="44">
        <f t="shared" si="366"/>
        <v>0</v>
      </c>
      <c r="F1233" s="44">
        <f>SUMIFS(ProductionLines!$H:$H,ProductionLines!$C:$C,'Daily Pork Products Stocks'!$B1233,ProductionLines!$K:$K,'Daily Pork Products Stocks'!$A1233,ProductionLines!$E:$E,"&lt;&gt;Intake")</f>
        <v>0</v>
      </c>
      <c r="G1233" s="57"/>
      <c r="H1233" s="44">
        <f>SUMIFS(ProductionLines!$H:$H,ProductionLines!$C:$C,'Daily Pork Products Stocks'!$B1233,ProductionLines!$K:$K,'Daily Pork Products Stocks'!$A1233,ProductionLines!$E:$E,"Intake")</f>
        <v>0</v>
      </c>
      <c r="I1233" s="148"/>
      <c r="J1233" s="148"/>
      <c r="K1233" s="148"/>
      <c r="L1233" s="152"/>
      <c r="M1233" s="44">
        <f>SUMIFS(TransfersEntries!$F:$F,TransfersEntries!$B:$B,$B1233,TransfersEntries!$L:$L,"&gt;="&amp;'Daily Pork Products Stocks'!A1233+0.25,TransfersEntries!$L:$L,"&lt;="&amp;'Daily Pork Products Stocks'!A1233+1.25,TransfersEntries!$D:$D,"2055")</f>
        <v>0</v>
      </c>
      <c r="N1233" s="44">
        <f>SUMIFS(TransfersEntries!$F:$F,TransfersEntries!$B:$B,INDEX(ItemTable!$A:$A,MATCH('Daily Pork Products Stocks'!B1233,ItemTable!$B:$B,0)),TransfersEntries!$L:$L,"&gt;="&amp;'Daily Pork Products Stocks'!A1233+0.25,TransfersEntries!$L:$L,"&lt;="&amp;'Daily Pork Products Stocks'!A1233+1.25,TransfersEntries!$D:$D,"3535")</f>
        <v>0</v>
      </c>
      <c r="O1233" s="44">
        <f>SUMIFS(TransfersEntries!$F:$F,TransfersEntries!$B:$B,INDEX(ItemTable!$A:$A,MATCH('Daily Pork Products Stocks'!B1233,ItemTable!$B:$B,0)),TransfersEntries!$L:$L,"&gt;="&amp;'Daily Pork Products Stocks'!A1233+0.25,TransfersEntries!$L:$L,"&lt;="&amp;'Daily Pork Products Stocks'!A1233+1.25,TransfersEntries!$D:$D,"3600")</f>
        <v>0</v>
      </c>
      <c r="P1233" s="44">
        <f t="shared" si="367"/>
        <v>0</v>
      </c>
      <c r="Q1233" s="44">
        <f t="shared" si="368"/>
        <v>0</v>
      </c>
      <c r="R1233" s="148"/>
      <c r="S1233" s="148"/>
      <c r="T1233" s="44">
        <f t="shared" si="369"/>
        <v>0</v>
      </c>
      <c r="U1233" s="44">
        <f t="shared" si="370"/>
        <v>0</v>
      </c>
      <c r="V1233" s="44">
        <f t="shared" si="371"/>
        <v>0</v>
      </c>
      <c r="W1233" s="51" t="str">
        <f t="shared" si="372"/>
        <v>Inactive</v>
      </c>
      <c r="X1233" s="44"/>
    </row>
    <row r="1234" spans="1:24" ht="15" hidden="1" customHeight="1" x14ac:dyDescent="0.25">
      <c r="A1234" s="124" t="e">
        <v>#VALUE!</v>
      </c>
      <c r="B1234" s="125" t="s">
        <v>1566</v>
      </c>
      <c r="C1234" s="125" t="s">
        <v>1567</v>
      </c>
      <c r="D1234" s="142"/>
      <c r="E1234" s="44">
        <f t="shared" si="366"/>
        <v>0</v>
      </c>
      <c r="F1234" s="44">
        <f>SUMIFS(ProductionLines!$H:$H,ProductionLines!$C:$C,'Daily Pork Products Stocks'!$B1234,ProductionLines!$K:$K,'Daily Pork Products Stocks'!$A1234,ProductionLines!$E:$E,"&lt;&gt;Intake")</f>
        <v>0</v>
      </c>
      <c r="G1234" s="57"/>
      <c r="H1234" s="44">
        <f>SUMIFS(ProductionLines!$H:$H,ProductionLines!$C:$C,'Daily Pork Products Stocks'!$B1234,ProductionLines!$K:$K,'Daily Pork Products Stocks'!$A1234,ProductionLines!$E:$E,"Intake")</f>
        <v>0</v>
      </c>
      <c r="I1234" s="148"/>
      <c r="J1234" s="148"/>
      <c r="K1234" s="148"/>
      <c r="L1234" s="152"/>
      <c r="M1234" s="44">
        <f>SUMIFS(TransfersEntries!$F:$F,TransfersEntries!$B:$B,$B1234,TransfersEntries!$L:$L,"&gt;="&amp;'Daily Pork Products Stocks'!A1234+0.25,TransfersEntries!$L:$L,"&lt;="&amp;'Daily Pork Products Stocks'!A1234+1.25,TransfersEntries!$D:$D,"2055")</f>
        <v>0</v>
      </c>
      <c r="N1234" s="44">
        <f>SUMIFS(TransfersEntries!$F:$F,TransfersEntries!$B:$B,INDEX(ItemTable!$A:$A,MATCH('Daily Pork Products Stocks'!B1234,ItemTable!$B:$B,0)),TransfersEntries!$L:$L,"&gt;="&amp;'Daily Pork Products Stocks'!A1234+0.25,TransfersEntries!$L:$L,"&lt;="&amp;'Daily Pork Products Stocks'!A1234+1.25,TransfersEntries!$D:$D,"3535")</f>
        <v>0</v>
      </c>
      <c r="O1234" s="44">
        <f>SUMIFS(TransfersEntries!$F:$F,TransfersEntries!$B:$B,INDEX(ItemTable!$A:$A,MATCH('Daily Pork Products Stocks'!B1234,ItemTable!$B:$B,0)),TransfersEntries!$L:$L,"&gt;="&amp;'Daily Pork Products Stocks'!A1234+0.25,TransfersEntries!$L:$L,"&lt;="&amp;'Daily Pork Products Stocks'!A1234+1.25,TransfersEntries!$D:$D,"3600")</f>
        <v>0</v>
      </c>
      <c r="P1234" s="44">
        <f t="shared" si="367"/>
        <v>0</v>
      </c>
      <c r="Q1234" s="44">
        <f t="shared" si="368"/>
        <v>0</v>
      </c>
      <c r="R1234" s="148"/>
      <c r="S1234" s="148"/>
      <c r="T1234" s="44">
        <f t="shared" si="369"/>
        <v>0</v>
      </c>
      <c r="U1234" s="44">
        <f t="shared" si="370"/>
        <v>0</v>
      </c>
      <c r="V1234" s="44">
        <f t="shared" si="371"/>
        <v>0</v>
      </c>
      <c r="W1234" s="51" t="str">
        <f t="shared" si="372"/>
        <v>Inactive</v>
      </c>
      <c r="X1234" s="44"/>
    </row>
    <row r="1235" spans="1:24" ht="15" hidden="1" customHeight="1" x14ac:dyDescent="0.25">
      <c r="A1235" s="124" t="e">
        <v>#VALUE!</v>
      </c>
      <c r="B1235" s="125" t="s">
        <v>1568</v>
      </c>
      <c r="C1235" s="125" t="s">
        <v>1569</v>
      </c>
      <c r="D1235" s="142"/>
      <c r="E1235" s="44">
        <f t="shared" si="366"/>
        <v>0</v>
      </c>
      <c r="F1235" s="44">
        <f>SUMIFS(ProductionLines!$H:$H,ProductionLines!$C:$C,'Daily Pork Products Stocks'!$B1235,ProductionLines!$K:$K,'Daily Pork Products Stocks'!$A1235,ProductionLines!$E:$E,"&lt;&gt;Intake")</f>
        <v>0</v>
      </c>
      <c r="G1235" s="57"/>
      <c r="H1235" s="44">
        <f>SUMIFS(ProductionLines!$H:$H,ProductionLines!$C:$C,'Daily Pork Products Stocks'!$B1235,ProductionLines!$K:$K,'Daily Pork Products Stocks'!$A1235,ProductionLines!$E:$E,"Intake")</f>
        <v>0</v>
      </c>
      <c r="I1235" s="148"/>
      <c r="J1235" s="148"/>
      <c r="K1235" s="148"/>
      <c r="L1235" s="152"/>
      <c r="M1235" s="44">
        <f>SUMIFS(TransfersEntries!$F:$F,TransfersEntries!$B:$B,$B1235,TransfersEntries!$L:$L,"&gt;="&amp;'Daily Pork Products Stocks'!A1235+0.25,TransfersEntries!$L:$L,"&lt;="&amp;'Daily Pork Products Stocks'!A1235+1.25,TransfersEntries!$D:$D,"2055")</f>
        <v>0</v>
      </c>
      <c r="N1235" s="44">
        <f>SUMIFS(TransfersEntries!$F:$F,TransfersEntries!$B:$B,INDEX(ItemTable!$A:$A,MATCH('Daily Pork Products Stocks'!B1235,ItemTable!$B:$B,0)),TransfersEntries!$L:$L,"&gt;="&amp;'Daily Pork Products Stocks'!A1235+0.25,TransfersEntries!$L:$L,"&lt;="&amp;'Daily Pork Products Stocks'!A1235+1.25,TransfersEntries!$D:$D,"3535")</f>
        <v>0</v>
      </c>
      <c r="O1235" s="44">
        <f>SUMIFS(TransfersEntries!$F:$F,TransfersEntries!$B:$B,INDEX(ItemTable!$A:$A,MATCH('Daily Pork Products Stocks'!B1235,ItemTable!$B:$B,0)),TransfersEntries!$L:$L,"&gt;="&amp;'Daily Pork Products Stocks'!A1235+0.25,TransfersEntries!$L:$L,"&lt;="&amp;'Daily Pork Products Stocks'!A1235+1.25,TransfersEntries!$D:$D,"3600")</f>
        <v>0</v>
      </c>
      <c r="P1235" s="44">
        <f t="shared" si="367"/>
        <v>0</v>
      </c>
      <c r="Q1235" s="44">
        <f t="shared" si="368"/>
        <v>0</v>
      </c>
      <c r="R1235" s="148"/>
      <c r="S1235" s="148"/>
      <c r="T1235" s="44">
        <f t="shared" si="369"/>
        <v>0</v>
      </c>
      <c r="U1235" s="44">
        <f t="shared" si="370"/>
        <v>0</v>
      </c>
      <c r="V1235" s="44">
        <f t="shared" si="371"/>
        <v>0</v>
      </c>
      <c r="W1235" s="51" t="str">
        <f t="shared" si="372"/>
        <v>Inactive</v>
      </c>
      <c r="X1235" s="44"/>
    </row>
    <row r="1236" spans="1:24" ht="15" hidden="1" customHeight="1" x14ac:dyDescent="0.25">
      <c r="A1236" s="124" t="e">
        <v>#VALUE!</v>
      </c>
      <c r="B1236" s="125" t="s">
        <v>1570</v>
      </c>
      <c r="C1236" s="125" t="s">
        <v>1571</v>
      </c>
      <c r="D1236" s="142"/>
      <c r="E1236" s="44">
        <f t="shared" si="366"/>
        <v>0</v>
      </c>
      <c r="F1236" s="44">
        <f>SUMIFS(ProductionLines!$H:$H,ProductionLines!$C:$C,'Daily Pork Products Stocks'!$B1236,ProductionLines!$K:$K,'Daily Pork Products Stocks'!$A1236,ProductionLines!$E:$E,"&lt;&gt;Intake")</f>
        <v>0</v>
      </c>
      <c r="G1236" s="57"/>
      <c r="H1236" s="44">
        <f>SUMIFS(ProductionLines!$H:$H,ProductionLines!$C:$C,'Daily Pork Products Stocks'!$B1236,ProductionLines!$K:$K,'Daily Pork Products Stocks'!$A1236,ProductionLines!$E:$E,"Intake")</f>
        <v>0</v>
      </c>
      <c r="I1236" s="148"/>
      <c r="J1236" s="148"/>
      <c r="K1236" s="148"/>
      <c r="L1236" s="152"/>
      <c r="M1236" s="44">
        <f>SUMIFS(TransfersEntries!$F:$F,TransfersEntries!$B:$B,$B1236,TransfersEntries!$L:$L,"&gt;="&amp;'Daily Pork Products Stocks'!A1236+0.25,TransfersEntries!$L:$L,"&lt;="&amp;'Daily Pork Products Stocks'!A1236+1.25,TransfersEntries!$D:$D,"2055")</f>
        <v>0</v>
      </c>
      <c r="N1236" s="44">
        <f>SUMIFS(TransfersEntries!$F:$F,TransfersEntries!$B:$B,INDEX(ItemTable!$A:$A,MATCH('Daily Pork Products Stocks'!B1236,ItemTable!$B:$B,0)),TransfersEntries!$L:$L,"&gt;="&amp;'Daily Pork Products Stocks'!A1236+0.25,TransfersEntries!$L:$L,"&lt;="&amp;'Daily Pork Products Stocks'!A1236+1.25,TransfersEntries!$D:$D,"3535")</f>
        <v>0</v>
      </c>
      <c r="O1236" s="44">
        <f>SUMIFS(TransfersEntries!$F:$F,TransfersEntries!$B:$B,INDEX(ItemTable!$A:$A,MATCH('Daily Pork Products Stocks'!B1236,ItemTable!$B:$B,0)),TransfersEntries!$L:$L,"&gt;="&amp;'Daily Pork Products Stocks'!A1236+0.25,TransfersEntries!$L:$L,"&lt;="&amp;'Daily Pork Products Stocks'!A1236+1.25,TransfersEntries!$D:$D,"3600")</f>
        <v>0</v>
      </c>
      <c r="P1236" s="44">
        <f t="shared" si="367"/>
        <v>0</v>
      </c>
      <c r="Q1236" s="44">
        <f t="shared" si="368"/>
        <v>0</v>
      </c>
      <c r="R1236" s="148"/>
      <c r="S1236" s="148"/>
      <c r="T1236" s="44">
        <f t="shared" si="369"/>
        <v>0</v>
      </c>
      <c r="U1236" s="44">
        <f t="shared" si="370"/>
        <v>0</v>
      </c>
      <c r="V1236" s="44">
        <f t="shared" si="371"/>
        <v>0</v>
      </c>
      <c r="W1236" s="51" t="str">
        <f t="shared" si="372"/>
        <v>Inactive</v>
      </c>
      <c r="X1236" s="44"/>
    </row>
    <row r="1237" spans="1:24" ht="15" hidden="1" customHeight="1" x14ac:dyDescent="0.25">
      <c r="A1237" s="124" t="e">
        <v>#VALUE!</v>
      </c>
      <c r="B1237" s="125" t="s">
        <v>1572</v>
      </c>
      <c r="C1237" s="125" t="s">
        <v>1573</v>
      </c>
      <c r="D1237" s="142"/>
      <c r="E1237" s="44">
        <f t="shared" si="366"/>
        <v>0</v>
      </c>
      <c r="F1237" s="44">
        <f>SUMIFS(ProductionLines!$H:$H,ProductionLines!$C:$C,'Daily Pork Products Stocks'!$B1237,ProductionLines!$K:$K,'Daily Pork Products Stocks'!$A1237,ProductionLines!$E:$E,"&lt;&gt;Intake")</f>
        <v>0</v>
      </c>
      <c r="G1237" s="57"/>
      <c r="H1237" s="44">
        <f>SUMIFS(ProductionLines!$H:$H,ProductionLines!$C:$C,'Daily Pork Products Stocks'!$B1237,ProductionLines!$K:$K,'Daily Pork Products Stocks'!$A1237,ProductionLines!$E:$E,"Intake")</f>
        <v>0</v>
      </c>
      <c r="I1237" s="148"/>
      <c r="J1237" s="148"/>
      <c r="K1237" s="148"/>
      <c r="L1237" s="152"/>
      <c r="M1237" s="44">
        <f>SUMIFS(TransfersEntries!$F:$F,TransfersEntries!$B:$B,$B1237,TransfersEntries!$L:$L,"&gt;="&amp;'Daily Pork Products Stocks'!A1237+0.25,TransfersEntries!$L:$L,"&lt;="&amp;'Daily Pork Products Stocks'!A1237+1.25,TransfersEntries!$D:$D,"2055")</f>
        <v>0</v>
      </c>
      <c r="N1237" s="44">
        <f>SUMIFS(TransfersEntries!$F:$F,TransfersEntries!$B:$B,INDEX(ItemTable!$A:$A,MATCH('Daily Pork Products Stocks'!B1237,ItemTable!$B:$B,0)),TransfersEntries!$L:$L,"&gt;="&amp;'Daily Pork Products Stocks'!A1237+0.25,TransfersEntries!$L:$L,"&lt;="&amp;'Daily Pork Products Stocks'!A1237+1.25,TransfersEntries!$D:$D,"3535")</f>
        <v>0</v>
      </c>
      <c r="O1237" s="44">
        <f>SUMIFS(TransfersEntries!$F:$F,TransfersEntries!$B:$B,INDEX(ItemTable!$A:$A,MATCH('Daily Pork Products Stocks'!B1237,ItemTable!$B:$B,0)),TransfersEntries!$L:$L,"&gt;="&amp;'Daily Pork Products Stocks'!A1237+0.25,TransfersEntries!$L:$L,"&lt;="&amp;'Daily Pork Products Stocks'!A1237+1.25,TransfersEntries!$D:$D,"3600")</f>
        <v>0</v>
      </c>
      <c r="P1237" s="44">
        <f t="shared" si="367"/>
        <v>0</v>
      </c>
      <c r="Q1237" s="44">
        <f t="shared" si="368"/>
        <v>0</v>
      </c>
      <c r="R1237" s="148"/>
      <c r="S1237" s="148"/>
      <c r="T1237" s="44">
        <f t="shared" si="369"/>
        <v>0</v>
      </c>
      <c r="U1237" s="44">
        <f t="shared" si="370"/>
        <v>0</v>
      </c>
      <c r="V1237" s="44">
        <f t="shared" si="371"/>
        <v>0</v>
      </c>
      <c r="W1237" s="51" t="str">
        <f t="shared" si="372"/>
        <v>Inactive</v>
      </c>
      <c r="X1237" s="44"/>
    </row>
    <row r="1238" spans="1:24" ht="15" hidden="1" customHeight="1" x14ac:dyDescent="0.25">
      <c r="A1238" s="124" t="e">
        <v>#VALUE!</v>
      </c>
      <c r="B1238" s="125" t="s">
        <v>1574</v>
      </c>
      <c r="C1238" s="125" t="s">
        <v>1575</v>
      </c>
      <c r="D1238" s="142"/>
      <c r="E1238" s="44">
        <f t="shared" si="366"/>
        <v>0</v>
      </c>
      <c r="F1238" s="44">
        <f>SUMIFS(ProductionLines!$H:$H,ProductionLines!$C:$C,'Daily Pork Products Stocks'!$B1238,ProductionLines!$K:$K,'Daily Pork Products Stocks'!$A1238,ProductionLines!$E:$E,"&lt;&gt;Intake")</f>
        <v>0</v>
      </c>
      <c r="G1238" s="57"/>
      <c r="H1238" s="44">
        <f>SUMIFS(ProductionLines!$H:$H,ProductionLines!$C:$C,'Daily Pork Products Stocks'!$B1238,ProductionLines!$K:$K,'Daily Pork Products Stocks'!$A1238,ProductionLines!$E:$E,"Intake")</f>
        <v>0</v>
      </c>
      <c r="I1238" s="148"/>
      <c r="J1238" s="148"/>
      <c r="K1238" s="148"/>
      <c r="L1238" s="152"/>
      <c r="M1238" s="44">
        <f>SUMIFS(TransfersEntries!$F:$F,TransfersEntries!$B:$B,$B1238,TransfersEntries!$L:$L,"&gt;="&amp;'Daily Pork Products Stocks'!A1238+0.25,TransfersEntries!$L:$L,"&lt;="&amp;'Daily Pork Products Stocks'!A1238+1.25,TransfersEntries!$D:$D,"2055")</f>
        <v>0</v>
      </c>
      <c r="N1238" s="44">
        <f>SUMIFS(TransfersEntries!$F:$F,TransfersEntries!$B:$B,INDEX(ItemTable!$A:$A,MATCH('Daily Pork Products Stocks'!B1238,ItemTable!$B:$B,0)),TransfersEntries!$L:$L,"&gt;="&amp;'Daily Pork Products Stocks'!A1238+0.25,TransfersEntries!$L:$L,"&lt;="&amp;'Daily Pork Products Stocks'!A1238+1.25,TransfersEntries!$D:$D,"3535")</f>
        <v>0</v>
      </c>
      <c r="O1238" s="44">
        <f>SUMIFS(TransfersEntries!$F:$F,TransfersEntries!$B:$B,INDEX(ItemTable!$A:$A,MATCH('Daily Pork Products Stocks'!B1238,ItemTable!$B:$B,0)),TransfersEntries!$L:$L,"&gt;="&amp;'Daily Pork Products Stocks'!A1238+0.25,TransfersEntries!$L:$L,"&lt;="&amp;'Daily Pork Products Stocks'!A1238+1.25,TransfersEntries!$D:$D,"3600")</f>
        <v>0</v>
      </c>
      <c r="P1238" s="44">
        <f t="shared" si="367"/>
        <v>0</v>
      </c>
      <c r="Q1238" s="44">
        <f t="shared" si="368"/>
        <v>0</v>
      </c>
      <c r="R1238" s="148"/>
      <c r="S1238" s="148"/>
      <c r="T1238" s="44">
        <f t="shared" si="369"/>
        <v>0</v>
      </c>
      <c r="U1238" s="44">
        <f t="shared" si="370"/>
        <v>0</v>
      </c>
      <c r="V1238" s="44">
        <f t="shared" si="371"/>
        <v>0</v>
      </c>
      <c r="W1238" s="51" t="str">
        <f t="shared" si="372"/>
        <v>Inactive</v>
      </c>
      <c r="X1238" s="44"/>
    </row>
    <row r="1239" spans="1:24" ht="15" hidden="1" customHeight="1" x14ac:dyDescent="0.25">
      <c r="A1239" s="42" t="e">
        <v>#VALUE!</v>
      </c>
      <c r="B1239" s="45" t="s">
        <v>1576</v>
      </c>
      <c r="C1239" s="45" t="s">
        <v>1577</v>
      </c>
      <c r="D1239" s="142"/>
      <c r="E1239" s="44">
        <f t="shared" si="366"/>
        <v>0</v>
      </c>
      <c r="F1239" s="44">
        <f>SUMIFS(ProductionLines!$H:$H,ProductionLines!$C:$C,'Daily Pork Products Stocks'!$B1239,ProductionLines!$K:$K,'Daily Pork Products Stocks'!$A1239,ProductionLines!$E:$E,"&lt;&gt;Intake")</f>
        <v>0</v>
      </c>
      <c r="G1239" s="57"/>
      <c r="H1239" s="44">
        <f>SUMIFS(ProductionLines!$H:$H,ProductionLines!$C:$C,'Daily Pork Products Stocks'!$B1239,ProductionLines!$K:$K,'Daily Pork Products Stocks'!$A1239,ProductionLines!$E:$E,"Intake")</f>
        <v>0</v>
      </c>
      <c r="I1239" s="148"/>
      <c r="J1239" s="148"/>
      <c r="K1239" s="148"/>
      <c r="L1239" s="152"/>
      <c r="M1239" s="44">
        <f>SUMIFS(TransfersEntries!$F:$F,TransfersEntries!$B:$B,$B1239,TransfersEntries!$L:$L,"&gt;="&amp;'Daily Pork Products Stocks'!A1239+0.25,TransfersEntries!$L:$L,"&lt;="&amp;'Daily Pork Products Stocks'!A1239+1.25,TransfersEntries!$D:$D,"2055")</f>
        <v>0</v>
      </c>
      <c r="N1239" s="44">
        <f>SUMIFS(TransfersEntries!$F:$F,TransfersEntries!$B:$B,INDEX(ItemTable!$A:$A,MATCH('Daily Pork Products Stocks'!B1239,ItemTable!$B:$B,0)),TransfersEntries!$L:$L,"&gt;="&amp;'Daily Pork Products Stocks'!A1239+0.25,TransfersEntries!$L:$L,"&lt;="&amp;'Daily Pork Products Stocks'!A1239+1.25,TransfersEntries!$D:$D,"3535")</f>
        <v>0</v>
      </c>
      <c r="O1239" s="44">
        <f>SUMIFS(TransfersEntries!$F:$F,TransfersEntries!$B:$B,INDEX(ItemTable!$A:$A,MATCH('Daily Pork Products Stocks'!B1239,ItemTable!$B:$B,0)),TransfersEntries!$L:$L,"&gt;="&amp;'Daily Pork Products Stocks'!A1239+0.25,TransfersEntries!$L:$L,"&lt;="&amp;'Daily Pork Products Stocks'!A1239+1.25,TransfersEntries!$D:$D,"3600")</f>
        <v>0</v>
      </c>
      <c r="P1239" s="44">
        <f t="shared" si="367"/>
        <v>0</v>
      </c>
      <c r="Q1239" s="44">
        <f t="shared" si="368"/>
        <v>0</v>
      </c>
      <c r="R1239" s="148"/>
      <c r="S1239" s="148"/>
      <c r="T1239" s="44">
        <f t="shared" si="369"/>
        <v>0</v>
      </c>
      <c r="U1239" s="44">
        <f t="shared" si="370"/>
        <v>0</v>
      </c>
      <c r="V1239" s="44">
        <f t="shared" si="371"/>
        <v>0</v>
      </c>
      <c r="W1239" s="51" t="str">
        <f t="shared" si="372"/>
        <v>Inactive</v>
      </c>
      <c r="X1239" s="44"/>
    </row>
    <row r="1240" spans="1:24" ht="15" hidden="1" customHeight="1" x14ac:dyDescent="0.25">
      <c r="A1240" s="42" t="e">
        <v>#VALUE!</v>
      </c>
      <c r="B1240" s="47" t="s">
        <v>1578</v>
      </c>
      <c r="C1240" s="47" t="s">
        <v>1579</v>
      </c>
      <c r="D1240" s="142"/>
      <c r="E1240" s="44">
        <f t="shared" si="366"/>
        <v>0</v>
      </c>
      <c r="F1240" s="44">
        <f>SUMIFS(ProductionLines!$H:$H,ProductionLines!$C:$C,'Daily Pork Products Stocks'!$B1240,ProductionLines!$K:$K,'Daily Pork Products Stocks'!$A1240,ProductionLines!$E:$E,"&lt;&gt;Intake")</f>
        <v>0</v>
      </c>
      <c r="G1240" s="57"/>
      <c r="H1240" s="44">
        <f>SUMIFS(ProductionLines!$H:$H,ProductionLines!$C:$C,'Daily Pork Products Stocks'!$B1240,ProductionLines!$K:$K,'Daily Pork Products Stocks'!$A1240,ProductionLines!$E:$E,"Intake")</f>
        <v>0</v>
      </c>
      <c r="I1240" s="148"/>
      <c r="J1240" s="148"/>
      <c r="K1240" s="148"/>
      <c r="L1240" s="152"/>
      <c r="M1240" s="44">
        <f>SUMIFS(TransfersEntries!$F:$F,TransfersEntries!$B:$B,$B1240,TransfersEntries!$L:$L,"&gt;="&amp;'Daily Pork Products Stocks'!A1240+0.25,TransfersEntries!$L:$L,"&lt;="&amp;'Daily Pork Products Stocks'!A1240+1.25,TransfersEntries!$D:$D,"2055")</f>
        <v>0</v>
      </c>
      <c r="N1240" s="44">
        <f>SUMIFS(TransfersEntries!$F:$F,TransfersEntries!$B:$B,INDEX(ItemTable!$A:$A,MATCH('Daily Pork Products Stocks'!B1240,ItemTable!$B:$B,0)),TransfersEntries!$L:$L,"&gt;="&amp;'Daily Pork Products Stocks'!A1240+0.25,TransfersEntries!$L:$L,"&lt;="&amp;'Daily Pork Products Stocks'!A1240+1.25,TransfersEntries!$D:$D,"3535")</f>
        <v>0</v>
      </c>
      <c r="O1240" s="44">
        <f>SUMIFS(TransfersEntries!$F:$F,TransfersEntries!$B:$B,INDEX(ItemTable!$A:$A,MATCH('Daily Pork Products Stocks'!B1240,ItemTable!$B:$B,0)),TransfersEntries!$L:$L,"&gt;="&amp;'Daily Pork Products Stocks'!A1240+0.25,TransfersEntries!$L:$L,"&lt;="&amp;'Daily Pork Products Stocks'!A1240+1.25,TransfersEntries!$D:$D,"3600")</f>
        <v>0</v>
      </c>
      <c r="P1240" s="44">
        <f t="shared" si="367"/>
        <v>0</v>
      </c>
      <c r="Q1240" s="44">
        <f t="shared" si="368"/>
        <v>0</v>
      </c>
      <c r="R1240" s="148"/>
      <c r="S1240" s="148"/>
      <c r="T1240" s="44">
        <f t="shared" si="369"/>
        <v>0</v>
      </c>
      <c r="U1240" s="44">
        <f t="shared" si="370"/>
        <v>0</v>
      </c>
      <c r="V1240" s="44">
        <f t="shared" si="371"/>
        <v>0</v>
      </c>
      <c r="W1240" s="51" t="str">
        <f t="shared" si="372"/>
        <v>Inactive</v>
      </c>
      <c r="X1240" s="44"/>
    </row>
    <row r="1241" spans="1:24" ht="15" hidden="1" customHeight="1" x14ac:dyDescent="0.25">
      <c r="A1241" s="124" t="e">
        <v>#VALUE!</v>
      </c>
      <c r="B1241" s="125" t="s">
        <v>1580</v>
      </c>
      <c r="C1241" s="125" t="s">
        <v>1581</v>
      </c>
      <c r="D1241" s="142"/>
      <c r="E1241" s="44">
        <f t="shared" si="366"/>
        <v>0</v>
      </c>
      <c r="F1241" s="44">
        <f>SUMIFS(ProductionLines!$H:$H,ProductionLines!$C:$C,'Daily Pork Products Stocks'!$B1241,ProductionLines!$K:$K,'Daily Pork Products Stocks'!$A1241,ProductionLines!$E:$E,"&lt;&gt;Intake")</f>
        <v>0</v>
      </c>
      <c r="G1241" s="57"/>
      <c r="H1241" s="44">
        <f>SUMIFS(ProductionLines!$H:$H,ProductionLines!$C:$C,'Daily Pork Products Stocks'!$B1241,ProductionLines!$K:$K,'Daily Pork Products Stocks'!$A1241,ProductionLines!$E:$E,"Intake")</f>
        <v>0</v>
      </c>
      <c r="I1241" s="148"/>
      <c r="J1241" s="148"/>
      <c r="K1241" s="148"/>
      <c r="L1241" s="152"/>
      <c r="M1241" s="44">
        <f>SUMIFS(TransfersEntries!$F:$F,TransfersEntries!$B:$B,$B1241,TransfersEntries!$L:$L,"&gt;="&amp;'Daily Pork Products Stocks'!A1241+0.25,TransfersEntries!$L:$L,"&lt;="&amp;'Daily Pork Products Stocks'!A1241+1.25,TransfersEntries!$D:$D,"2055")</f>
        <v>0</v>
      </c>
      <c r="N1241" s="44">
        <f>SUMIFS(TransfersEntries!$F:$F,TransfersEntries!$B:$B,INDEX(ItemTable!$A:$A,MATCH('Daily Pork Products Stocks'!B1241,ItemTable!$B:$B,0)),TransfersEntries!$L:$L,"&gt;="&amp;'Daily Pork Products Stocks'!A1241+0.25,TransfersEntries!$L:$L,"&lt;="&amp;'Daily Pork Products Stocks'!A1241+1.25,TransfersEntries!$D:$D,"3535")</f>
        <v>0</v>
      </c>
      <c r="O1241" s="44">
        <f>SUMIFS(TransfersEntries!$F:$F,TransfersEntries!$B:$B,INDEX(ItemTable!$A:$A,MATCH('Daily Pork Products Stocks'!B1241,ItemTable!$B:$B,0)),TransfersEntries!$L:$L,"&gt;="&amp;'Daily Pork Products Stocks'!A1241+0.25,TransfersEntries!$L:$L,"&lt;="&amp;'Daily Pork Products Stocks'!A1241+1.25,TransfersEntries!$D:$D,"3600")</f>
        <v>0</v>
      </c>
      <c r="P1241" s="44">
        <f t="shared" si="367"/>
        <v>0</v>
      </c>
      <c r="Q1241" s="44">
        <f t="shared" si="368"/>
        <v>0</v>
      </c>
      <c r="R1241" s="148"/>
      <c r="S1241" s="148"/>
      <c r="T1241" s="44">
        <f t="shared" si="369"/>
        <v>0</v>
      </c>
      <c r="U1241" s="44">
        <f t="shared" si="370"/>
        <v>0</v>
      </c>
      <c r="V1241" s="44">
        <f t="shared" si="371"/>
        <v>0</v>
      </c>
      <c r="W1241" s="51" t="str">
        <f t="shared" si="372"/>
        <v>Inactive</v>
      </c>
      <c r="X1241" s="44"/>
    </row>
    <row r="1242" spans="1:24" ht="15" hidden="1" customHeight="1" x14ac:dyDescent="0.25">
      <c r="A1242" s="124" t="e">
        <v>#VALUE!</v>
      </c>
      <c r="B1242" s="125" t="s">
        <v>1582</v>
      </c>
      <c r="C1242" s="125" t="s">
        <v>1583</v>
      </c>
      <c r="D1242" s="142"/>
      <c r="E1242" s="44">
        <f t="shared" si="366"/>
        <v>0</v>
      </c>
      <c r="F1242" s="44">
        <f>SUMIFS(ProductionLines!$H:$H,ProductionLines!$C:$C,'Daily Pork Products Stocks'!$B1242,ProductionLines!$K:$K,'Daily Pork Products Stocks'!$A1242,ProductionLines!$E:$E,"&lt;&gt;Intake")</f>
        <v>0</v>
      </c>
      <c r="G1242" s="57"/>
      <c r="H1242" s="44">
        <f>SUMIFS(ProductionLines!$H:$H,ProductionLines!$C:$C,'Daily Pork Products Stocks'!$B1242,ProductionLines!$K:$K,'Daily Pork Products Stocks'!$A1242,ProductionLines!$E:$E,"Intake")</f>
        <v>0</v>
      </c>
      <c r="I1242" s="148"/>
      <c r="J1242" s="148"/>
      <c r="K1242" s="148"/>
      <c r="L1242" s="152"/>
      <c r="M1242" s="44">
        <f>SUMIFS(TransfersEntries!$F:$F,TransfersEntries!$B:$B,$B1242,TransfersEntries!$L:$L,"&gt;="&amp;'Daily Pork Products Stocks'!A1242+0.25,TransfersEntries!$L:$L,"&lt;="&amp;'Daily Pork Products Stocks'!A1242+1.25,TransfersEntries!$D:$D,"2055")</f>
        <v>0</v>
      </c>
      <c r="N1242" s="44">
        <f>SUMIFS(TransfersEntries!$F:$F,TransfersEntries!$B:$B,INDEX(ItemTable!$A:$A,MATCH('Daily Pork Products Stocks'!B1242,ItemTable!$B:$B,0)),TransfersEntries!$L:$L,"&gt;="&amp;'Daily Pork Products Stocks'!A1242+0.25,TransfersEntries!$L:$L,"&lt;="&amp;'Daily Pork Products Stocks'!A1242+1.25,TransfersEntries!$D:$D,"3535")</f>
        <v>0</v>
      </c>
      <c r="O1242" s="44">
        <f>SUMIFS(TransfersEntries!$F:$F,TransfersEntries!$B:$B,INDEX(ItemTable!$A:$A,MATCH('Daily Pork Products Stocks'!B1242,ItemTable!$B:$B,0)),TransfersEntries!$L:$L,"&gt;="&amp;'Daily Pork Products Stocks'!A1242+0.25,TransfersEntries!$L:$L,"&lt;="&amp;'Daily Pork Products Stocks'!A1242+1.25,TransfersEntries!$D:$D,"3600")</f>
        <v>0</v>
      </c>
      <c r="P1242" s="44">
        <f t="shared" si="367"/>
        <v>0</v>
      </c>
      <c r="Q1242" s="44">
        <f t="shared" si="368"/>
        <v>0</v>
      </c>
      <c r="R1242" s="148"/>
      <c r="S1242" s="148"/>
      <c r="T1242" s="44">
        <f t="shared" si="369"/>
        <v>0</v>
      </c>
      <c r="U1242" s="44">
        <f t="shared" si="370"/>
        <v>0</v>
      </c>
      <c r="V1242" s="44">
        <f t="shared" si="371"/>
        <v>0</v>
      </c>
      <c r="W1242" s="51" t="str">
        <f t="shared" si="372"/>
        <v>Inactive</v>
      </c>
      <c r="X1242" s="44"/>
    </row>
    <row r="1243" spans="1:24" ht="15" hidden="1" customHeight="1" x14ac:dyDescent="0.25">
      <c r="A1243" s="124" t="e">
        <v>#VALUE!</v>
      </c>
      <c r="B1243" s="125" t="s">
        <v>1584</v>
      </c>
      <c r="C1243" s="125" t="s">
        <v>1585</v>
      </c>
      <c r="D1243" s="142"/>
      <c r="E1243" s="44">
        <f t="shared" si="366"/>
        <v>0</v>
      </c>
      <c r="F1243" s="44">
        <f>SUMIFS(ProductionLines!$H:$H,ProductionLines!$C:$C,'Daily Pork Products Stocks'!$B1243,ProductionLines!$K:$K,'Daily Pork Products Stocks'!$A1243,ProductionLines!$E:$E,"&lt;&gt;Intake")</f>
        <v>0</v>
      </c>
      <c r="G1243" s="57"/>
      <c r="H1243" s="44">
        <f>SUMIFS(ProductionLines!$H:$H,ProductionLines!$C:$C,'Daily Pork Products Stocks'!$B1243,ProductionLines!$K:$K,'Daily Pork Products Stocks'!$A1243,ProductionLines!$E:$E,"Intake")</f>
        <v>0</v>
      </c>
      <c r="I1243" s="148"/>
      <c r="J1243" s="148"/>
      <c r="K1243" s="148"/>
      <c r="L1243" s="152"/>
      <c r="M1243" s="44">
        <f>SUMIFS(TransfersEntries!$F:$F,TransfersEntries!$B:$B,$B1243,TransfersEntries!$L:$L,"&gt;="&amp;'Daily Pork Products Stocks'!A1243+0.25,TransfersEntries!$L:$L,"&lt;="&amp;'Daily Pork Products Stocks'!A1243+1.25,TransfersEntries!$D:$D,"2055")</f>
        <v>0</v>
      </c>
      <c r="N1243" s="44">
        <f>SUMIFS(TransfersEntries!$F:$F,TransfersEntries!$B:$B,INDEX(ItemTable!$A:$A,MATCH('Daily Pork Products Stocks'!B1243,ItemTable!$B:$B,0)),TransfersEntries!$L:$L,"&gt;="&amp;'Daily Pork Products Stocks'!A1243+0.25,TransfersEntries!$L:$L,"&lt;="&amp;'Daily Pork Products Stocks'!A1243+1.25,TransfersEntries!$D:$D,"3535")</f>
        <v>0</v>
      </c>
      <c r="O1243" s="44">
        <f>SUMIFS(TransfersEntries!$F:$F,TransfersEntries!$B:$B,INDEX(ItemTable!$A:$A,MATCH('Daily Pork Products Stocks'!B1243,ItemTable!$B:$B,0)),TransfersEntries!$L:$L,"&gt;="&amp;'Daily Pork Products Stocks'!A1243+0.25,TransfersEntries!$L:$L,"&lt;="&amp;'Daily Pork Products Stocks'!A1243+1.25,TransfersEntries!$D:$D,"3600")</f>
        <v>0</v>
      </c>
      <c r="P1243" s="44">
        <f t="shared" si="367"/>
        <v>0</v>
      </c>
      <c r="Q1243" s="44">
        <f t="shared" si="368"/>
        <v>0</v>
      </c>
      <c r="R1243" s="148"/>
      <c r="S1243" s="148"/>
      <c r="T1243" s="44">
        <f t="shared" si="369"/>
        <v>0</v>
      </c>
      <c r="U1243" s="44">
        <f t="shared" si="370"/>
        <v>0</v>
      </c>
      <c r="V1243" s="44">
        <f t="shared" si="371"/>
        <v>0</v>
      </c>
      <c r="W1243" s="51" t="str">
        <f t="shared" si="372"/>
        <v>Inactive</v>
      </c>
      <c r="X1243" s="44"/>
    </row>
    <row r="1244" spans="1:24" ht="15" hidden="1" customHeight="1" x14ac:dyDescent="0.25">
      <c r="A1244" s="124" t="e">
        <v>#VALUE!</v>
      </c>
      <c r="B1244" s="125" t="s">
        <v>1586</v>
      </c>
      <c r="C1244" s="125" t="s">
        <v>1587</v>
      </c>
      <c r="D1244" s="142"/>
      <c r="E1244" s="44">
        <f t="shared" si="366"/>
        <v>0</v>
      </c>
      <c r="F1244" s="44">
        <f>SUMIFS(ProductionLines!$H:$H,ProductionLines!$C:$C,'Daily Pork Products Stocks'!$B1244,ProductionLines!$K:$K,'Daily Pork Products Stocks'!$A1244,ProductionLines!$E:$E,"&lt;&gt;Intake")</f>
        <v>0</v>
      </c>
      <c r="G1244" s="57"/>
      <c r="H1244" s="44">
        <f>SUMIFS(ProductionLines!$H:$H,ProductionLines!$C:$C,'Daily Pork Products Stocks'!$B1244,ProductionLines!$K:$K,'Daily Pork Products Stocks'!$A1244,ProductionLines!$E:$E,"Intake")</f>
        <v>0</v>
      </c>
      <c r="I1244" s="148"/>
      <c r="J1244" s="148"/>
      <c r="K1244" s="148"/>
      <c r="L1244" s="152"/>
      <c r="M1244" s="44">
        <f>SUMIFS(TransfersEntries!$F:$F,TransfersEntries!$B:$B,$B1244,TransfersEntries!$L:$L,"&gt;="&amp;'Daily Pork Products Stocks'!A1244+0.25,TransfersEntries!$L:$L,"&lt;="&amp;'Daily Pork Products Stocks'!A1244+1.25,TransfersEntries!$D:$D,"2055")</f>
        <v>0</v>
      </c>
      <c r="N1244" s="44">
        <f>SUMIFS(TransfersEntries!$F:$F,TransfersEntries!$B:$B,INDEX(ItemTable!$A:$A,MATCH('Daily Pork Products Stocks'!B1244,ItemTable!$B:$B,0)),TransfersEntries!$L:$L,"&gt;="&amp;'Daily Pork Products Stocks'!A1244+0.25,TransfersEntries!$L:$L,"&lt;="&amp;'Daily Pork Products Stocks'!A1244+1.25,TransfersEntries!$D:$D,"3535")</f>
        <v>0</v>
      </c>
      <c r="O1244" s="44">
        <f>SUMIFS(TransfersEntries!$F:$F,TransfersEntries!$B:$B,INDEX(ItemTable!$A:$A,MATCH('Daily Pork Products Stocks'!B1244,ItemTable!$B:$B,0)),TransfersEntries!$L:$L,"&gt;="&amp;'Daily Pork Products Stocks'!A1244+0.25,TransfersEntries!$L:$L,"&lt;="&amp;'Daily Pork Products Stocks'!A1244+1.25,TransfersEntries!$D:$D,"3600")</f>
        <v>0</v>
      </c>
      <c r="P1244" s="44">
        <f t="shared" si="367"/>
        <v>0</v>
      </c>
      <c r="Q1244" s="44">
        <f t="shared" si="368"/>
        <v>0</v>
      </c>
      <c r="R1244" s="148"/>
      <c r="S1244" s="148"/>
      <c r="T1244" s="44">
        <f t="shared" si="369"/>
        <v>0</v>
      </c>
      <c r="U1244" s="44">
        <f t="shared" si="370"/>
        <v>0</v>
      </c>
      <c r="V1244" s="44">
        <f t="shared" si="371"/>
        <v>0</v>
      </c>
      <c r="W1244" s="51" t="str">
        <f t="shared" si="372"/>
        <v>Inactive</v>
      </c>
      <c r="X1244" s="44"/>
    </row>
    <row r="1245" spans="1:24" ht="15" hidden="1" customHeight="1" thickBot="1" x14ac:dyDescent="0.3">
      <c r="A1245" s="133" t="e">
        <v>#VALUE!</v>
      </c>
      <c r="B1245" s="48" t="s">
        <v>1588</v>
      </c>
      <c r="C1245" s="48" t="s">
        <v>1589</v>
      </c>
      <c r="D1245" s="144"/>
      <c r="E1245" s="49">
        <f t="shared" si="366"/>
        <v>0</v>
      </c>
      <c r="F1245" s="49">
        <f>SUMIFS(ProductionLines!$H:$H,ProductionLines!$C:$C,'Daily Pork Products Stocks'!$B1245,ProductionLines!$K:$K,'Daily Pork Products Stocks'!$A1245,ProductionLines!$E:$E,"&lt;&gt;Intake")</f>
        <v>0</v>
      </c>
      <c r="G1245" s="58"/>
      <c r="H1245" s="49">
        <f>SUMIFS(ProductionLines!$H:$H,ProductionLines!$C:$C,'Daily Pork Products Stocks'!$B1245,ProductionLines!$K:$K,'Daily Pork Products Stocks'!$A1245,ProductionLines!$E:$E,"Intake")</f>
        <v>0</v>
      </c>
      <c r="I1245" s="150"/>
      <c r="J1245" s="150"/>
      <c r="K1245" s="150"/>
      <c r="L1245" s="154"/>
      <c r="M1245" s="49">
        <f>SUMIFS(TransfersEntries!$F:$F,TransfersEntries!$B:$B,$B1245,TransfersEntries!$L:$L,"&gt;="&amp;'Daily Pork Products Stocks'!A1245+0.25,TransfersEntries!$L:$L,"&lt;="&amp;'Daily Pork Products Stocks'!A1245+1.25,TransfersEntries!$D:$D,"2055")</f>
        <v>0</v>
      </c>
      <c r="N1245" s="49">
        <f>SUMIFS(TransfersEntries!$F:$F,TransfersEntries!$B:$B,INDEX(ItemTable!$A:$A,MATCH('Daily Pork Products Stocks'!B1245,ItemTable!$B:$B,0)),TransfersEntries!$L:$L,"&gt;="&amp;'Daily Pork Products Stocks'!A1245+0.25,TransfersEntries!$L:$L,"&lt;="&amp;'Daily Pork Products Stocks'!A1245+1.25,TransfersEntries!$D:$D,"3535")</f>
        <v>0</v>
      </c>
      <c r="O1245" s="49">
        <f>SUMIFS(TransfersEntries!$F:$F,TransfersEntries!$B:$B,INDEX(ItemTable!$A:$A,MATCH('Daily Pork Products Stocks'!B1245,ItemTable!$B:$B,0)),TransfersEntries!$L:$L,"&gt;="&amp;'Daily Pork Products Stocks'!A1245+0.25,TransfersEntries!$L:$L,"&lt;="&amp;'Daily Pork Products Stocks'!A1245+1.25,TransfersEntries!$D:$D,"3600")</f>
        <v>0</v>
      </c>
      <c r="P1245" s="49">
        <f t="shared" si="367"/>
        <v>0</v>
      </c>
      <c r="Q1245" s="49">
        <f t="shared" si="368"/>
        <v>0</v>
      </c>
      <c r="R1245" s="150"/>
      <c r="S1245" s="150"/>
      <c r="T1245" s="49">
        <f t="shared" si="369"/>
        <v>0</v>
      </c>
      <c r="U1245" s="49">
        <f t="shared" si="370"/>
        <v>0</v>
      </c>
      <c r="V1245" s="49">
        <f t="shared" si="371"/>
        <v>0</v>
      </c>
      <c r="W1245" s="51" t="str">
        <f t="shared" si="372"/>
        <v>Inactive</v>
      </c>
      <c r="X1245" s="49"/>
    </row>
    <row r="1246" spans="1:24" ht="15" hidden="1" customHeight="1" thickTop="1" x14ac:dyDescent="0.25">
      <c r="A1246" s="128" t="e">
        <f t="array" ref="A1246:A1493">A1245+1</f>
        <v>#VALUE!</v>
      </c>
      <c r="B1246" s="129"/>
      <c r="C1246" s="130" t="s">
        <v>1178</v>
      </c>
      <c r="D1246" s="139"/>
      <c r="E1246" s="131">
        <f t="shared" si="366"/>
        <v>0</v>
      </c>
      <c r="F1246" s="131">
        <f>SUMIFS(ProductionLines!$H:$H,ProductionLines!$C:$C,'Daily Pork Products Stocks'!$B1246,ProductionLines!$K:$K,'Daily Pork Products Stocks'!$A1246,ProductionLines!$E:$E,"&lt;&gt;Intake")</f>
        <v>0</v>
      </c>
      <c r="G1246" s="132"/>
      <c r="H1246" s="131">
        <f>SUMIFS(ProductionLines!$H:$H,ProductionLines!$C:$C,'Daily Pork Products Stocks'!$B1246,ProductionLines!$K:$K,'Daily Pork Products Stocks'!$A1246,ProductionLines!$E:$E,"Intake")</f>
        <v>0</v>
      </c>
      <c r="I1246" s="147"/>
      <c r="J1246" s="147"/>
      <c r="K1246" s="147"/>
      <c r="L1246" s="151"/>
      <c r="M1246" s="131">
        <f>SUMIFS(TransfersEntries!$F:$F,TransfersEntries!$B:$B,$B1246,TransfersEntries!$L:$L,"&gt;="&amp;'Daily Pork Products Stocks'!A1246+0.25,TransfersEntries!$L:$L,"&lt;="&amp;'Daily Pork Products Stocks'!A1246+1.25,TransfersEntries!$D:$D,"2055")</f>
        <v>0</v>
      </c>
      <c r="N1246" s="131">
        <f>SUMIFS(TransfersEntries!$F:$F,TransfersEntries!$B:$B,INDEX(ItemTable!$A:$A,MATCH('Daily Pork Products Stocks'!B1246,ItemTable!$B:$B,0)),TransfersEntries!$L:$L,"&gt;="&amp;'Daily Pork Products Stocks'!A1246+0.25,TransfersEntries!$L:$L,"&lt;="&amp;'Daily Pork Products Stocks'!A1246+1.25,TransfersEntries!$D:$D,"3535")</f>
        <v>0</v>
      </c>
      <c r="O1246" s="131">
        <f>SUMIFS(TransfersEntries!$F:$F,TransfersEntries!$B:$B,INDEX(ItemTable!$A:$A,MATCH('Daily Pork Products Stocks'!B1246,ItemTable!$B:$B,0)),TransfersEntries!$L:$L,"&gt;="&amp;'Daily Pork Products Stocks'!A1246+0.25,TransfersEntries!$L:$L,"&lt;="&amp;'Daily Pork Products Stocks'!A1246+1.25,TransfersEntries!$D:$D,"3600")</f>
        <v>0</v>
      </c>
      <c r="P1246" s="131">
        <f t="shared" si="367"/>
        <v>0</v>
      </c>
      <c r="Q1246" s="131">
        <f t="shared" si="368"/>
        <v>0</v>
      </c>
      <c r="R1246" s="147"/>
      <c r="S1246" s="147"/>
      <c r="T1246" s="131">
        <f t="shared" si="369"/>
        <v>0</v>
      </c>
      <c r="U1246" s="131">
        <f t="shared" si="370"/>
        <v>0</v>
      </c>
      <c r="V1246" s="131">
        <f t="shared" si="371"/>
        <v>0</v>
      </c>
      <c r="W1246" s="51" t="str">
        <f t="shared" si="372"/>
        <v>Inactive</v>
      </c>
      <c r="X1246" s="131"/>
    </row>
    <row r="1247" spans="1:24" ht="15" hidden="1" customHeight="1" x14ac:dyDescent="0.25">
      <c r="A1247" s="42" t="e">
        <v>#VALUE!</v>
      </c>
      <c r="B1247" s="43" t="s">
        <v>1179</v>
      </c>
      <c r="C1247" s="43" t="s">
        <v>1180</v>
      </c>
      <c r="D1247" s="140"/>
      <c r="E1247" s="44">
        <f t="shared" si="366"/>
        <v>0</v>
      </c>
      <c r="F1247" s="44">
        <f>SUMIFS(ProductionLines!$H:$H,ProductionLines!$C:$C,'Daily Pork Products Stocks'!$B1247,ProductionLines!$K:$K,'Daily Pork Products Stocks'!$A1247,ProductionLines!$E:$E,"&lt;&gt;Intake")</f>
        <v>0</v>
      </c>
      <c r="G1247" s="57"/>
      <c r="H1247" s="44">
        <f>SUMIFS(ProductionLines!$H:$H,ProductionLines!$C:$C,'Daily Pork Products Stocks'!$B1247,ProductionLines!$K:$K,'Daily Pork Products Stocks'!$A1247,ProductionLines!$E:$E,"Intake")</f>
        <v>0</v>
      </c>
      <c r="I1247" s="148"/>
      <c r="J1247" s="148"/>
      <c r="K1247" s="148"/>
      <c r="L1247" s="152"/>
      <c r="M1247" s="44">
        <f>SUMIFS(TransfersEntries!$F:$F,TransfersEntries!$B:$B,$B1247,TransfersEntries!$L:$L,"&gt;="&amp;'Daily Pork Products Stocks'!A1247+0.25,TransfersEntries!$L:$L,"&lt;="&amp;'Daily Pork Products Stocks'!A1247+1.25,TransfersEntries!$D:$D,"2055")</f>
        <v>0</v>
      </c>
      <c r="N1247" s="44">
        <f>SUMIFS(TransfersEntries!$F:$F,TransfersEntries!$B:$B,INDEX(ItemTable!$A:$A,MATCH('Daily Pork Products Stocks'!B1247,ItemTable!$B:$B,0)),TransfersEntries!$L:$L,"&gt;="&amp;'Daily Pork Products Stocks'!A1247+0.25,TransfersEntries!$L:$L,"&lt;="&amp;'Daily Pork Products Stocks'!A1247+1.25,TransfersEntries!$D:$D,"3535")</f>
        <v>0</v>
      </c>
      <c r="O1247" s="44">
        <f>SUMIFS(TransfersEntries!$F:$F,TransfersEntries!$B:$B,INDEX(ItemTable!$A:$A,MATCH('Daily Pork Products Stocks'!B1247,ItemTable!$B:$B,0)),TransfersEntries!$L:$L,"&gt;="&amp;'Daily Pork Products Stocks'!A1247+0.25,TransfersEntries!$L:$L,"&lt;="&amp;'Daily Pork Products Stocks'!A1247+1.25,TransfersEntries!$D:$D,"3600")</f>
        <v>0</v>
      </c>
      <c r="P1247" s="44">
        <f t="shared" si="367"/>
        <v>0</v>
      </c>
      <c r="Q1247" s="44">
        <f t="shared" si="368"/>
        <v>0</v>
      </c>
      <c r="R1247" s="148"/>
      <c r="S1247" s="148"/>
      <c r="T1247" s="44">
        <f t="shared" si="369"/>
        <v>0</v>
      </c>
      <c r="U1247" s="44">
        <f t="shared" si="370"/>
        <v>0</v>
      </c>
      <c r="V1247" s="44">
        <f t="shared" si="371"/>
        <v>0</v>
      </c>
      <c r="W1247" s="51" t="str">
        <f t="shared" si="372"/>
        <v>Inactive</v>
      </c>
      <c r="X1247" s="44"/>
    </row>
    <row r="1248" spans="1:24" ht="15" hidden="1" customHeight="1" x14ac:dyDescent="0.25">
      <c r="A1248" s="42" t="e">
        <v>#VALUE!</v>
      </c>
      <c r="B1248" s="43" t="s">
        <v>1181</v>
      </c>
      <c r="C1248" s="43" t="s">
        <v>1182</v>
      </c>
      <c r="D1248" s="140"/>
      <c r="E1248" s="44">
        <f t="shared" si="366"/>
        <v>0</v>
      </c>
      <c r="F1248" s="44">
        <f>SUMIFS(ProductionLines!$H:$H,ProductionLines!$C:$C,'Daily Pork Products Stocks'!$B1248,ProductionLines!$K:$K,'Daily Pork Products Stocks'!$A1248,ProductionLines!$E:$E,"&lt;&gt;Intake")</f>
        <v>0</v>
      </c>
      <c r="G1248" s="57"/>
      <c r="H1248" s="44">
        <f>SUMIFS(ProductionLines!$H:$H,ProductionLines!$C:$C,'Daily Pork Products Stocks'!$B1248,ProductionLines!$K:$K,'Daily Pork Products Stocks'!$A1248,ProductionLines!$E:$E,"Intake")</f>
        <v>0</v>
      </c>
      <c r="I1248" s="148"/>
      <c r="J1248" s="148"/>
      <c r="K1248" s="148"/>
      <c r="L1248" s="152"/>
      <c r="M1248" s="44">
        <f>SUMIFS(TransfersEntries!$F:$F,TransfersEntries!$B:$B,$B1248,TransfersEntries!$L:$L,"&gt;="&amp;'Daily Pork Products Stocks'!A1248+0.25,TransfersEntries!$L:$L,"&lt;="&amp;'Daily Pork Products Stocks'!A1248+1.25,TransfersEntries!$D:$D,"2055")</f>
        <v>0</v>
      </c>
      <c r="N1248" s="44">
        <f>SUMIFS(TransfersEntries!$F:$F,TransfersEntries!$B:$B,INDEX(ItemTable!$A:$A,MATCH('Daily Pork Products Stocks'!B1248,ItemTable!$B:$B,0)),TransfersEntries!$L:$L,"&gt;="&amp;'Daily Pork Products Stocks'!A1248+0.25,TransfersEntries!$L:$L,"&lt;="&amp;'Daily Pork Products Stocks'!A1248+1.25,TransfersEntries!$D:$D,"3535")</f>
        <v>0</v>
      </c>
      <c r="O1248" s="44">
        <f>SUMIFS(TransfersEntries!$F:$F,TransfersEntries!$B:$B,INDEX(ItemTable!$A:$A,MATCH('Daily Pork Products Stocks'!B1248,ItemTable!$B:$B,0)),TransfersEntries!$L:$L,"&gt;="&amp;'Daily Pork Products Stocks'!A1248+0.25,TransfersEntries!$L:$L,"&lt;="&amp;'Daily Pork Products Stocks'!A1248+1.25,TransfersEntries!$D:$D,"3600")</f>
        <v>0</v>
      </c>
      <c r="P1248" s="44">
        <f t="shared" si="367"/>
        <v>0</v>
      </c>
      <c r="Q1248" s="44">
        <f t="shared" si="368"/>
        <v>0</v>
      </c>
      <c r="R1248" s="148"/>
      <c r="S1248" s="148"/>
      <c r="T1248" s="44">
        <f t="shared" si="369"/>
        <v>0</v>
      </c>
      <c r="U1248" s="44">
        <f t="shared" si="370"/>
        <v>0</v>
      </c>
      <c r="V1248" s="44">
        <f t="shared" si="371"/>
        <v>0</v>
      </c>
      <c r="W1248" s="51" t="str">
        <f t="shared" si="372"/>
        <v>Inactive</v>
      </c>
      <c r="X1248" s="44"/>
    </row>
    <row r="1249" spans="1:24" ht="15" hidden="1" customHeight="1" x14ac:dyDescent="0.25">
      <c r="A1249" s="42" t="e">
        <v>#VALUE!</v>
      </c>
      <c r="B1249" s="43" t="s">
        <v>4</v>
      </c>
      <c r="C1249" s="43" t="s">
        <v>1183</v>
      </c>
      <c r="D1249" s="140"/>
      <c r="E1249" s="44">
        <f t="shared" si="366"/>
        <v>0</v>
      </c>
      <c r="F1249" s="44">
        <f>SUMIFS(ProductionLines!$H:$H,ProductionLines!$C:$C,'Daily Pork Products Stocks'!$B1249,ProductionLines!$K:$K,'Daily Pork Products Stocks'!$A1249,ProductionLines!$E:$E,"&lt;&gt;Intake")</f>
        <v>0</v>
      </c>
      <c r="G1249" s="57"/>
      <c r="H1249" s="44">
        <f>SUMIFS(ProductionLines!$H:$H,ProductionLines!$C:$C,'Daily Pork Products Stocks'!$B1249,ProductionLines!$K:$K,'Daily Pork Products Stocks'!$A1249,ProductionLines!$E:$E,"Intake")</f>
        <v>0</v>
      </c>
      <c r="I1249" s="148"/>
      <c r="J1249" s="148"/>
      <c r="K1249" s="148"/>
      <c r="L1249" s="152"/>
      <c r="M1249" s="44">
        <f>SUMIFS(TransfersEntries!$F:$F,TransfersEntries!$B:$B,$B1249,TransfersEntries!$L:$L,"&gt;="&amp;'Daily Pork Products Stocks'!A1249+0.25,TransfersEntries!$L:$L,"&lt;="&amp;'Daily Pork Products Stocks'!A1249+1.25,TransfersEntries!$D:$D,"2055")</f>
        <v>0</v>
      </c>
      <c r="N1249" s="44">
        <f>SUMIFS(TransfersEntries!$F:$F,TransfersEntries!$B:$B,INDEX(ItemTable!$A:$A,MATCH('Daily Pork Products Stocks'!B1249,ItemTable!$B:$B,0)),TransfersEntries!$L:$L,"&gt;="&amp;'Daily Pork Products Stocks'!A1249+0.25,TransfersEntries!$L:$L,"&lt;="&amp;'Daily Pork Products Stocks'!A1249+1.25,TransfersEntries!$D:$D,"3535")</f>
        <v>0</v>
      </c>
      <c r="O1249" s="44">
        <f>SUMIFS(TransfersEntries!$F:$F,TransfersEntries!$B:$B,INDEX(ItemTable!$A:$A,MATCH('Daily Pork Products Stocks'!B1249,ItemTable!$B:$B,0)),TransfersEntries!$L:$L,"&gt;="&amp;'Daily Pork Products Stocks'!A1249+0.25,TransfersEntries!$L:$L,"&lt;="&amp;'Daily Pork Products Stocks'!A1249+1.25,TransfersEntries!$D:$D,"3600")</f>
        <v>0</v>
      </c>
      <c r="P1249" s="44">
        <f t="shared" si="367"/>
        <v>0</v>
      </c>
      <c r="Q1249" s="44">
        <f t="shared" si="368"/>
        <v>0</v>
      </c>
      <c r="R1249" s="148"/>
      <c r="S1249" s="148"/>
      <c r="T1249" s="44">
        <f t="shared" si="369"/>
        <v>0</v>
      </c>
      <c r="U1249" s="44">
        <f t="shared" si="370"/>
        <v>0</v>
      </c>
      <c r="V1249" s="44">
        <f t="shared" si="371"/>
        <v>0</v>
      </c>
      <c r="W1249" s="51" t="str">
        <f t="shared" si="372"/>
        <v>Inactive</v>
      </c>
      <c r="X1249" s="44"/>
    </row>
    <row r="1250" spans="1:24" ht="15" hidden="1" customHeight="1" x14ac:dyDescent="0.25">
      <c r="A1250" s="42" t="e">
        <v>#VALUE!</v>
      </c>
      <c r="B1250" s="43" t="s">
        <v>1184</v>
      </c>
      <c r="C1250" s="43" t="s">
        <v>1185</v>
      </c>
      <c r="D1250" s="140"/>
      <c r="E1250" s="44">
        <f t="shared" si="366"/>
        <v>0</v>
      </c>
      <c r="F1250" s="44">
        <f>SUMIFS(ProductionLines!$H:$H,ProductionLines!$C:$C,'Daily Pork Products Stocks'!$B1250,ProductionLines!$K:$K,'Daily Pork Products Stocks'!$A1250,ProductionLines!$E:$E,"&lt;&gt;Intake")</f>
        <v>0</v>
      </c>
      <c r="G1250" s="57"/>
      <c r="H1250" s="44">
        <f>SUMIFS(ProductionLines!$H:$H,ProductionLines!$C:$C,'Daily Pork Products Stocks'!$B1250,ProductionLines!$K:$K,'Daily Pork Products Stocks'!$A1250,ProductionLines!$E:$E,"Intake")</f>
        <v>0</v>
      </c>
      <c r="I1250" s="148"/>
      <c r="J1250" s="148"/>
      <c r="K1250" s="148"/>
      <c r="L1250" s="152"/>
      <c r="M1250" s="44">
        <f>SUMIFS(TransfersEntries!$F:$F,TransfersEntries!$B:$B,$B1250,TransfersEntries!$L:$L,"&gt;="&amp;'Daily Pork Products Stocks'!A1250+0.25,TransfersEntries!$L:$L,"&lt;="&amp;'Daily Pork Products Stocks'!A1250+1.25,TransfersEntries!$D:$D,"2055")</f>
        <v>0</v>
      </c>
      <c r="N1250" s="44">
        <f>SUMIFS(TransfersEntries!$F:$F,TransfersEntries!$B:$B,INDEX(ItemTable!$A:$A,MATCH('Daily Pork Products Stocks'!B1250,ItemTable!$B:$B,0)),TransfersEntries!$L:$L,"&gt;="&amp;'Daily Pork Products Stocks'!A1250+0.25,TransfersEntries!$L:$L,"&lt;="&amp;'Daily Pork Products Stocks'!A1250+1.25,TransfersEntries!$D:$D,"3535")</f>
        <v>0</v>
      </c>
      <c r="O1250" s="44">
        <f>SUMIFS(TransfersEntries!$F:$F,TransfersEntries!$B:$B,INDEX(ItemTable!$A:$A,MATCH('Daily Pork Products Stocks'!B1250,ItemTable!$B:$B,0)),TransfersEntries!$L:$L,"&gt;="&amp;'Daily Pork Products Stocks'!A1250+0.25,TransfersEntries!$L:$L,"&lt;="&amp;'Daily Pork Products Stocks'!A1250+1.25,TransfersEntries!$D:$D,"3600")</f>
        <v>0</v>
      </c>
      <c r="P1250" s="44">
        <f t="shared" si="367"/>
        <v>0</v>
      </c>
      <c r="Q1250" s="44">
        <f t="shared" si="368"/>
        <v>0</v>
      </c>
      <c r="R1250" s="148"/>
      <c r="S1250" s="148"/>
      <c r="T1250" s="44">
        <f t="shared" si="369"/>
        <v>0</v>
      </c>
      <c r="U1250" s="44">
        <f t="shared" si="370"/>
        <v>0</v>
      </c>
      <c r="V1250" s="44">
        <f t="shared" si="371"/>
        <v>0</v>
      </c>
      <c r="W1250" s="51" t="str">
        <f t="shared" si="372"/>
        <v>Inactive</v>
      </c>
      <c r="X1250" s="44"/>
    </row>
    <row r="1251" spans="1:24" ht="15" hidden="1" customHeight="1" x14ac:dyDescent="0.25">
      <c r="A1251" s="42" t="e">
        <v>#VALUE!</v>
      </c>
      <c r="B1251" s="43" t="s">
        <v>1186</v>
      </c>
      <c r="C1251" s="43" t="s">
        <v>1187</v>
      </c>
      <c r="D1251" s="140"/>
      <c r="E1251" s="44">
        <f t="shared" si="366"/>
        <v>0</v>
      </c>
      <c r="F1251" s="44">
        <f>SUMIFS(ProductionLines!$H:$H,ProductionLines!$C:$C,'Daily Pork Products Stocks'!$B1251,ProductionLines!$K:$K,'Daily Pork Products Stocks'!$A1251,ProductionLines!$E:$E,"&lt;&gt;Intake")</f>
        <v>0</v>
      </c>
      <c r="G1251" s="57"/>
      <c r="H1251" s="44">
        <f>SUMIFS(ProductionLines!$H:$H,ProductionLines!$C:$C,'Daily Pork Products Stocks'!$B1251,ProductionLines!$K:$K,'Daily Pork Products Stocks'!$A1251,ProductionLines!$E:$E,"Intake")</f>
        <v>0</v>
      </c>
      <c r="I1251" s="148"/>
      <c r="J1251" s="148"/>
      <c r="K1251" s="148"/>
      <c r="L1251" s="152"/>
      <c r="M1251" s="44">
        <f>SUMIFS(TransfersEntries!$F:$F,TransfersEntries!$B:$B,$B1251,TransfersEntries!$L:$L,"&gt;="&amp;'Daily Pork Products Stocks'!A1251+0.25,TransfersEntries!$L:$L,"&lt;="&amp;'Daily Pork Products Stocks'!A1251+1.25,TransfersEntries!$D:$D,"2055")</f>
        <v>0</v>
      </c>
      <c r="N1251" s="44">
        <f>SUMIFS(TransfersEntries!$F:$F,TransfersEntries!$B:$B,INDEX(ItemTable!$A:$A,MATCH('Daily Pork Products Stocks'!B1251,ItemTable!$B:$B,0)),TransfersEntries!$L:$L,"&gt;="&amp;'Daily Pork Products Stocks'!A1251+0.25,TransfersEntries!$L:$L,"&lt;="&amp;'Daily Pork Products Stocks'!A1251+1.25,TransfersEntries!$D:$D,"3535")</f>
        <v>0</v>
      </c>
      <c r="O1251" s="44">
        <f>SUMIFS(TransfersEntries!$F:$F,TransfersEntries!$B:$B,INDEX(ItemTable!$A:$A,MATCH('Daily Pork Products Stocks'!B1251,ItemTable!$B:$B,0)),TransfersEntries!$L:$L,"&gt;="&amp;'Daily Pork Products Stocks'!A1251+0.25,TransfersEntries!$L:$L,"&lt;="&amp;'Daily Pork Products Stocks'!A1251+1.25,TransfersEntries!$D:$D,"3600")</f>
        <v>0</v>
      </c>
      <c r="P1251" s="44">
        <f t="shared" si="367"/>
        <v>0</v>
      </c>
      <c r="Q1251" s="44">
        <f t="shared" si="368"/>
        <v>0</v>
      </c>
      <c r="R1251" s="148"/>
      <c r="S1251" s="148"/>
      <c r="T1251" s="44">
        <f t="shared" si="369"/>
        <v>0</v>
      </c>
      <c r="U1251" s="44">
        <f t="shared" si="370"/>
        <v>0</v>
      </c>
      <c r="V1251" s="44">
        <f t="shared" si="371"/>
        <v>0</v>
      </c>
      <c r="W1251" s="51" t="str">
        <f t="shared" si="372"/>
        <v>Inactive</v>
      </c>
      <c r="X1251" s="44"/>
    </row>
    <row r="1252" spans="1:24" ht="15" hidden="1" customHeight="1" x14ac:dyDescent="0.25">
      <c r="A1252" s="42" t="e">
        <v>#VALUE!</v>
      </c>
      <c r="B1252" s="43" t="s">
        <v>3</v>
      </c>
      <c r="C1252" s="43" t="s">
        <v>1188</v>
      </c>
      <c r="D1252" s="140"/>
      <c r="E1252" s="44">
        <f t="shared" si="366"/>
        <v>0</v>
      </c>
      <c r="F1252" s="44">
        <f>SUMIFS(ProductionLines!$H:$H,ProductionLines!$C:$C,'Daily Pork Products Stocks'!$B1252,ProductionLines!$K:$K,'Daily Pork Products Stocks'!$A1252,ProductionLines!$E:$E,"&lt;&gt;Intake")</f>
        <v>0</v>
      </c>
      <c r="G1252" s="57"/>
      <c r="H1252" s="44">
        <f>SUMIFS(ProductionLines!$H:$H,ProductionLines!$C:$C,'Daily Pork Products Stocks'!$B1252,ProductionLines!$K:$K,'Daily Pork Products Stocks'!$A1252,ProductionLines!$E:$E,"Intake")</f>
        <v>0</v>
      </c>
      <c r="I1252" s="148"/>
      <c r="J1252" s="148"/>
      <c r="K1252" s="148"/>
      <c r="L1252" s="152"/>
      <c r="M1252" s="44">
        <f>SUMIFS(TransfersEntries!$F:$F,TransfersEntries!$B:$B,$B1252,TransfersEntries!$L:$L,"&gt;="&amp;'Daily Pork Products Stocks'!A1252+0.25,TransfersEntries!$L:$L,"&lt;="&amp;'Daily Pork Products Stocks'!A1252+1.25,TransfersEntries!$D:$D,"2055")</f>
        <v>0</v>
      </c>
      <c r="N1252" s="44">
        <f>SUMIFS(TransfersEntries!$F:$F,TransfersEntries!$B:$B,INDEX(ItemTable!$A:$A,MATCH('Daily Pork Products Stocks'!B1252,ItemTable!$B:$B,0)),TransfersEntries!$L:$L,"&gt;="&amp;'Daily Pork Products Stocks'!A1252+0.25,TransfersEntries!$L:$L,"&lt;="&amp;'Daily Pork Products Stocks'!A1252+1.25,TransfersEntries!$D:$D,"3535")</f>
        <v>0</v>
      </c>
      <c r="O1252" s="44">
        <f>SUMIFS(TransfersEntries!$F:$F,TransfersEntries!$B:$B,INDEX(ItemTable!$A:$A,MATCH('Daily Pork Products Stocks'!B1252,ItemTable!$B:$B,0)),TransfersEntries!$L:$L,"&gt;="&amp;'Daily Pork Products Stocks'!A1252+0.25,TransfersEntries!$L:$L,"&lt;="&amp;'Daily Pork Products Stocks'!A1252+1.25,TransfersEntries!$D:$D,"3600")</f>
        <v>0</v>
      </c>
      <c r="P1252" s="44">
        <f t="shared" si="367"/>
        <v>0</v>
      </c>
      <c r="Q1252" s="44">
        <f t="shared" si="368"/>
        <v>0</v>
      </c>
      <c r="R1252" s="148"/>
      <c r="S1252" s="148"/>
      <c r="T1252" s="44">
        <f t="shared" si="369"/>
        <v>0</v>
      </c>
      <c r="U1252" s="44">
        <f t="shared" si="370"/>
        <v>0</v>
      </c>
      <c r="V1252" s="44">
        <f t="shared" si="371"/>
        <v>0</v>
      </c>
      <c r="W1252" s="51" t="str">
        <f t="shared" si="372"/>
        <v>Inactive</v>
      </c>
      <c r="X1252" s="44"/>
    </row>
    <row r="1253" spans="1:24" ht="15" hidden="1" customHeight="1" x14ac:dyDescent="0.25">
      <c r="A1253" s="128" t="e">
        <v>#VALUE!</v>
      </c>
      <c r="B1253" s="129"/>
      <c r="C1253" s="130" t="s">
        <v>1189</v>
      </c>
      <c r="D1253" s="139"/>
      <c r="E1253" s="131">
        <f t="shared" si="366"/>
        <v>0</v>
      </c>
      <c r="F1253" s="131">
        <f>SUMIFS(ProductionLines!$H:$H,ProductionLines!$C:$C,'Daily Pork Products Stocks'!$B1253,ProductionLines!$K:$K,'Daily Pork Products Stocks'!$A1253,ProductionLines!$E:$E,"&lt;&gt;Intake")</f>
        <v>0</v>
      </c>
      <c r="G1253" s="132"/>
      <c r="H1253" s="131">
        <f>SUMIFS(ProductionLines!$H:$H,ProductionLines!$C:$C,'Daily Pork Products Stocks'!$B1253,ProductionLines!$K:$K,'Daily Pork Products Stocks'!$A1253,ProductionLines!$E:$E,"Intake")</f>
        <v>0</v>
      </c>
      <c r="I1253" s="147"/>
      <c r="J1253" s="147"/>
      <c r="K1253" s="147"/>
      <c r="L1253" s="151"/>
      <c r="M1253" s="131">
        <f>SUMIFS(TransfersEntries!$F:$F,TransfersEntries!$B:$B,$B1253,TransfersEntries!$L:$L,"&gt;="&amp;'Daily Pork Products Stocks'!A1253+0.25,TransfersEntries!$L:$L,"&lt;="&amp;'Daily Pork Products Stocks'!A1253+1.25,TransfersEntries!$D:$D,"2055")</f>
        <v>0</v>
      </c>
      <c r="N1253" s="131">
        <f>SUMIFS(TransfersEntries!$F:$F,TransfersEntries!$B:$B,INDEX(ItemTable!$A:$A,MATCH('Daily Pork Products Stocks'!B1253,ItemTable!$B:$B,0)),TransfersEntries!$L:$L,"&gt;="&amp;'Daily Pork Products Stocks'!A1253+0.25,TransfersEntries!$L:$L,"&lt;="&amp;'Daily Pork Products Stocks'!A1253+1.25,TransfersEntries!$D:$D,"3535")</f>
        <v>0</v>
      </c>
      <c r="O1253" s="131">
        <f>SUMIFS(TransfersEntries!$F:$F,TransfersEntries!$B:$B,INDEX(ItemTable!$A:$A,MATCH('Daily Pork Products Stocks'!B1253,ItemTable!$B:$B,0)),TransfersEntries!$L:$L,"&gt;="&amp;'Daily Pork Products Stocks'!A1253+0.25,TransfersEntries!$L:$L,"&lt;="&amp;'Daily Pork Products Stocks'!A1253+1.25,TransfersEntries!$D:$D,"3600")</f>
        <v>0</v>
      </c>
      <c r="P1253" s="131">
        <f t="shared" si="367"/>
        <v>0</v>
      </c>
      <c r="Q1253" s="131">
        <f t="shared" si="368"/>
        <v>0</v>
      </c>
      <c r="R1253" s="147"/>
      <c r="S1253" s="147"/>
      <c r="T1253" s="131">
        <f t="shared" si="369"/>
        <v>0</v>
      </c>
      <c r="U1253" s="131">
        <f t="shared" si="370"/>
        <v>0</v>
      </c>
      <c r="V1253" s="131">
        <f t="shared" si="371"/>
        <v>0</v>
      </c>
      <c r="W1253" s="51" t="str">
        <f t="shared" si="372"/>
        <v>Inactive</v>
      </c>
      <c r="X1253" s="131"/>
    </row>
    <row r="1254" spans="1:24" ht="15" hidden="1" customHeight="1" x14ac:dyDescent="0.25">
      <c r="A1254" s="46" t="e">
        <v>#VALUE!</v>
      </c>
      <c r="B1254" s="43" t="s">
        <v>1190</v>
      </c>
      <c r="C1254" s="43" t="s">
        <v>1191</v>
      </c>
      <c r="D1254" s="140"/>
      <c r="E1254" s="44">
        <f t="shared" si="366"/>
        <v>0</v>
      </c>
      <c r="F1254" s="44">
        <f>SUMIFS(ProductionLines!$H:$H,ProductionLines!$C:$C,'Daily Pork Products Stocks'!$B1254,ProductionLines!$K:$K,'Daily Pork Products Stocks'!$A1254,ProductionLines!$E:$E,"&lt;&gt;Intake")</f>
        <v>0</v>
      </c>
      <c r="G1254" s="57"/>
      <c r="H1254" s="44">
        <f>SUMIFS(ProductionLines!$H:$H,ProductionLines!$C:$C,'Daily Pork Products Stocks'!$B1254,ProductionLines!$K:$K,'Daily Pork Products Stocks'!$A1254,ProductionLines!$E:$E,"Intake")</f>
        <v>0</v>
      </c>
      <c r="I1254" s="148"/>
      <c r="J1254" s="148"/>
      <c r="K1254" s="148"/>
      <c r="L1254" s="152"/>
      <c r="M1254" s="44">
        <f>SUMIFS(TransfersEntries!$F:$F,TransfersEntries!$B:$B,$B1254,TransfersEntries!$L:$L,"&gt;="&amp;'Daily Pork Products Stocks'!A1254+0.25,TransfersEntries!$L:$L,"&lt;="&amp;'Daily Pork Products Stocks'!A1254+1.25,TransfersEntries!$D:$D,"2055")</f>
        <v>0</v>
      </c>
      <c r="N1254" s="44">
        <f>SUMIFS(TransfersEntries!$F:$F,TransfersEntries!$B:$B,INDEX(ItemTable!$A:$A,MATCH('Daily Pork Products Stocks'!B1254,ItemTable!$B:$B,0)),TransfersEntries!$L:$L,"&gt;="&amp;'Daily Pork Products Stocks'!A1254+0.25,TransfersEntries!$L:$L,"&lt;="&amp;'Daily Pork Products Stocks'!A1254+1.25,TransfersEntries!$D:$D,"3535")</f>
        <v>0</v>
      </c>
      <c r="O1254" s="44">
        <f>SUMIFS(TransfersEntries!$F:$F,TransfersEntries!$B:$B,INDEX(ItemTable!$A:$A,MATCH('Daily Pork Products Stocks'!B1254,ItemTable!$B:$B,0)),TransfersEntries!$L:$L,"&gt;="&amp;'Daily Pork Products Stocks'!A1254+0.25,TransfersEntries!$L:$L,"&lt;="&amp;'Daily Pork Products Stocks'!A1254+1.25,TransfersEntries!$D:$D,"3600")</f>
        <v>0</v>
      </c>
      <c r="P1254" s="44">
        <f t="shared" si="367"/>
        <v>0</v>
      </c>
      <c r="Q1254" s="44">
        <f t="shared" si="368"/>
        <v>0</v>
      </c>
      <c r="R1254" s="148"/>
      <c r="S1254" s="148"/>
      <c r="T1254" s="44">
        <f t="shared" si="369"/>
        <v>0</v>
      </c>
      <c r="U1254" s="44">
        <f t="shared" si="370"/>
        <v>0</v>
      </c>
      <c r="V1254" s="44">
        <f t="shared" si="371"/>
        <v>0</v>
      </c>
      <c r="W1254" s="51" t="str">
        <f t="shared" si="372"/>
        <v>Inactive</v>
      </c>
      <c r="X1254" s="44"/>
    </row>
    <row r="1255" spans="1:24" ht="15" hidden="1" customHeight="1" x14ac:dyDescent="0.25">
      <c r="A1255" s="42" t="e">
        <v>#VALUE!</v>
      </c>
      <c r="B1255" s="43" t="s">
        <v>1192</v>
      </c>
      <c r="C1255" s="43" t="s">
        <v>1193</v>
      </c>
      <c r="D1255" s="140"/>
      <c r="E1255" s="44">
        <f t="shared" si="366"/>
        <v>0</v>
      </c>
      <c r="F1255" s="44">
        <f>SUMIFS(ProductionLines!$H:$H,ProductionLines!$C:$C,'Daily Pork Products Stocks'!$B1255,ProductionLines!$K:$K,'Daily Pork Products Stocks'!$A1255,ProductionLines!$E:$E,"&lt;&gt;Intake")</f>
        <v>0</v>
      </c>
      <c r="G1255" s="57"/>
      <c r="H1255" s="44">
        <f>SUMIFS(ProductionLines!$H:$H,ProductionLines!$C:$C,'Daily Pork Products Stocks'!$B1255,ProductionLines!$K:$K,'Daily Pork Products Stocks'!$A1255,ProductionLines!$E:$E,"Intake")</f>
        <v>0</v>
      </c>
      <c r="I1255" s="148"/>
      <c r="J1255" s="148"/>
      <c r="K1255" s="148"/>
      <c r="L1255" s="152"/>
      <c r="M1255" s="44">
        <f>SUMIFS(TransfersEntries!$F:$F,TransfersEntries!$B:$B,$B1255,TransfersEntries!$L:$L,"&gt;="&amp;'Daily Pork Products Stocks'!A1255+0.25,TransfersEntries!$L:$L,"&lt;="&amp;'Daily Pork Products Stocks'!A1255+1.25,TransfersEntries!$D:$D,"2055")</f>
        <v>0</v>
      </c>
      <c r="N1255" s="44">
        <f>SUMIFS(TransfersEntries!$F:$F,TransfersEntries!$B:$B,INDEX(ItemTable!$A:$A,MATCH('Daily Pork Products Stocks'!B1255,ItemTable!$B:$B,0)),TransfersEntries!$L:$L,"&gt;="&amp;'Daily Pork Products Stocks'!A1255+0.25,TransfersEntries!$L:$L,"&lt;="&amp;'Daily Pork Products Stocks'!A1255+1.25,TransfersEntries!$D:$D,"3535")</f>
        <v>0</v>
      </c>
      <c r="O1255" s="44">
        <f>SUMIFS(TransfersEntries!$F:$F,TransfersEntries!$B:$B,INDEX(ItemTable!$A:$A,MATCH('Daily Pork Products Stocks'!B1255,ItemTable!$B:$B,0)),TransfersEntries!$L:$L,"&gt;="&amp;'Daily Pork Products Stocks'!A1255+0.25,TransfersEntries!$L:$L,"&lt;="&amp;'Daily Pork Products Stocks'!A1255+1.25,TransfersEntries!$D:$D,"3600")</f>
        <v>0</v>
      </c>
      <c r="P1255" s="44">
        <f t="shared" si="367"/>
        <v>0</v>
      </c>
      <c r="Q1255" s="44">
        <f t="shared" si="368"/>
        <v>0</v>
      </c>
      <c r="R1255" s="148"/>
      <c r="S1255" s="148"/>
      <c r="T1255" s="44">
        <f t="shared" si="369"/>
        <v>0</v>
      </c>
      <c r="U1255" s="44">
        <f t="shared" si="370"/>
        <v>0</v>
      </c>
      <c r="V1255" s="44">
        <f t="shared" si="371"/>
        <v>0</v>
      </c>
      <c r="W1255" s="51" t="str">
        <f t="shared" si="372"/>
        <v>Inactive</v>
      </c>
      <c r="X1255" s="44"/>
    </row>
    <row r="1256" spans="1:24" ht="15" hidden="1" customHeight="1" x14ac:dyDescent="0.25">
      <c r="A1256" s="42" t="e">
        <v>#VALUE!</v>
      </c>
      <c r="B1256" s="43" t="s">
        <v>1194</v>
      </c>
      <c r="C1256" s="43" t="s">
        <v>1195</v>
      </c>
      <c r="D1256" s="140"/>
      <c r="E1256" s="44">
        <f t="shared" si="366"/>
        <v>0</v>
      </c>
      <c r="F1256" s="44">
        <f>SUMIFS(ProductionLines!$H:$H,ProductionLines!$C:$C,'Daily Pork Products Stocks'!$B1256,ProductionLines!$K:$K,'Daily Pork Products Stocks'!$A1256,ProductionLines!$E:$E,"&lt;&gt;Intake")</f>
        <v>0</v>
      </c>
      <c r="G1256" s="57"/>
      <c r="H1256" s="44">
        <f>SUMIFS(ProductionLines!$H:$H,ProductionLines!$C:$C,'Daily Pork Products Stocks'!$B1256,ProductionLines!$K:$K,'Daily Pork Products Stocks'!$A1256,ProductionLines!$E:$E,"Intake")</f>
        <v>0</v>
      </c>
      <c r="I1256" s="148"/>
      <c r="J1256" s="148"/>
      <c r="K1256" s="148"/>
      <c r="L1256" s="152"/>
      <c r="M1256" s="44">
        <f>SUMIFS(TransfersEntries!$F:$F,TransfersEntries!$B:$B,$B1256,TransfersEntries!$L:$L,"&gt;="&amp;'Daily Pork Products Stocks'!A1256+0.25,TransfersEntries!$L:$L,"&lt;="&amp;'Daily Pork Products Stocks'!A1256+1.25,TransfersEntries!$D:$D,"2055")</f>
        <v>0</v>
      </c>
      <c r="N1256" s="44">
        <f>SUMIFS(TransfersEntries!$F:$F,TransfersEntries!$B:$B,INDEX(ItemTable!$A:$A,MATCH('Daily Pork Products Stocks'!B1256,ItemTable!$B:$B,0)),TransfersEntries!$L:$L,"&gt;="&amp;'Daily Pork Products Stocks'!A1256+0.25,TransfersEntries!$L:$L,"&lt;="&amp;'Daily Pork Products Stocks'!A1256+1.25,TransfersEntries!$D:$D,"3535")</f>
        <v>0</v>
      </c>
      <c r="O1256" s="44">
        <f>SUMIFS(TransfersEntries!$F:$F,TransfersEntries!$B:$B,INDEX(ItemTable!$A:$A,MATCH('Daily Pork Products Stocks'!B1256,ItemTable!$B:$B,0)),TransfersEntries!$L:$L,"&gt;="&amp;'Daily Pork Products Stocks'!A1256+0.25,TransfersEntries!$L:$L,"&lt;="&amp;'Daily Pork Products Stocks'!A1256+1.25,TransfersEntries!$D:$D,"3600")</f>
        <v>0</v>
      </c>
      <c r="P1256" s="44">
        <f t="shared" si="367"/>
        <v>0</v>
      </c>
      <c r="Q1256" s="44">
        <f t="shared" si="368"/>
        <v>0</v>
      </c>
      <c r="R1256" s="148"/>
      <c r="S1256" s="148"/>
      <c r="T1256" s="44">
        <f t="shared" si="369"/>
        <v>0</v>
      </c>
      <c r="U1256" s="44">
        <f t="shared" si="370"/>
        <v>0</v>
      </c>
      <c r="V1256" s="44">
        <f t="shared" si="371"/>
        <v>0</v>
      </c>
      <c r="W1256" s="51" t="str">
        <f t="shared" si="372"/>
        <v>Inactive</v>
      </c>
      <c r="X1256" s="44"/>
    </row>
    <row r="1257" spans="1:24" ht="15" hidden="1" customHeight="1" x14ac:dyDescent="0.25">
      <c r="A1257" s="42" t="e">
        <v>#VALUE!</v>
      </c>
      <c r="B1257" s="43" t="s">
        <v>1196</v>
      </c>
      <c r="C1257" s="43" t="s">
        <v>1197</v>
      </c>
      <c r="D1257" s="140"/>
      <c r="E1257" s="44">
        <f t="shared" si="366"/>
        <v>0</v>
      </c>
      <c r="F1257" s="44">
        <f>SUMIFS(ProductionLines!$H:$H,ProductionLines!$C:$C,'Daily Pork Products Stocks'!$B1257,ProductionLines!$K:$K,'Daily Pork Products Stocks'!$A1257,ProductionLines!$E:$E,"&lt;&gt;Intake")</f>
        <v>0</v>
      </c>
      <c r="G1257" s="57"/>
      <c r="H1257" s="44">
        <f>SUMIFS(ProductionLines!$H:$H,ProductionLines!$C:$C,'Daily Pork Products Stocks'!$B1257,ProductionLines!$K:$K,'Daily Pork Products Stocks'!$A1257,ProductionLines!$E:$E,"Intake")</f>
        <v>0</v>
      </c>
      <c r="I1257" s="148"/>
      <c r="J1257" s="148"/>
      <c r="K1257" s="148"/>
      <c r="L1257" s="152"/>
      <c r="M1257" s="44">
        <f>SUMIFS(TransfersEntries!$F:$F,TransfersEntries!$B:$B,$B1257,TransfersEntries!$L:$L,"&gt;="&amp;'Daily Pork Products Stocks'!A1257+0.25,TransfersEntries!$L:$L,"&lt;="&amp;'Daily Pork Products Stocks'!A1257+1.25,TransfersEntries!$D:$D,"2055")</f>
        <v>0</v>
      </c>
      <c r="N1257" s="44">
        <f>SUMIFS(TransfersEntries!$F:$F,TransfersEntries!$B:$B,INDEX(ItemTable!$A:$A,MATCH('Daily Pork Products Stocks'!B1257,ItemTable!$B:$B,0)),TransfersEntries!$L:$L,"&gt;="&amp;'Daily Pork Products Stocks'!A1257+0.25,TransfersEntries!$L:$L,"&lt;="&amp;'Daily Pork Products Stocks'!A1257+1.25,TransfersEntries!$D:$D,"3535")</f>
        <v>0</v>
      </c>
      <c r="O1257" s="44">
        <f>SUMIFS(TransfersEntries!$F:$F,TransfersEntries!$B:$B,INDEX(ItemTable!$A:$A,MATCH('Daily Pork Products Stocks'!B1257,ItemTable!$B:$B,0)),TransfersEntries!$L:$L,"&gt;="&amp;'Daily Pork Products Stocks'!A1257+0.25,TransfersEntries!$L:$L,"&lt;="&amp;'Daily Pork Products Stocks'!A1257+1.25,TransfersEntries!$D:$D,"3600")</f>
        <v>0</v>
      </c>
      <c r="P1257" s="44">
        <f t="shared" si="367"/>
        <v>0</v>
      </c>
      <c r="Q1257" s="44">
        <f t="shared" si="368"/>
        <v>0</v>
      </c>
      <c r="R1257" s="148"/>
      <c r="S1257" s="148"/>
      <c r="T1257" s="44">
        <f t="shared" si="369"/>
        <v>0</v>
      </c>
      <c r="U1257" s="44">
        <f t="shared" si="370"/>
        <v>0</v>
      </c>
      <c r="V1257" s="44">
        <f t="shared" si="371"/>
        <v>0</v>
      </c>
      <c r="W1257" s="51" t="str">
        <f t="shared" si="372"/>
        <v>Inactive</v>
      </c>
      <c r="X1257" s="44"/>
    </row>
    <row r="1258" spans="1:24" ht="15" hidden="1" customHeight="1" x14ac:dyDescent="0.25">
      <c r="A1258" s="42" t="e">
        <v>#VALUE!</v>
      </c>
      <c r="B1258" s="43" t="s">
        <v>1198</v>
      </c>
      <c r="C1258" s="43" t="s">
        <v>1199</v>
      </c>
      <c r="D1258" s="140"/>
      <c r="E1258" s="44">
        <f t="shared" si="366"/>
        <v>0</v>
      </c>
      <c r="F1258" s="44">
        <f>SUMIFS(ProductionLines!$H:$H,ProductionLines!$C:$C,'Daily Pork Products Stocks'!$B1258,ProductionLines!$K:$K,'Daily Pork Products Stocks'!$A1258,ProductionLines!$E:$E,"&lt;&gt;Intake")</f>
        <v>0</v>
      </c>
      <c r="G1258" s="57"/>
      <c r="H1258" s="44">
        <f>SUMIFS(ProductionLines!$H:$H,ProductionLines!$C:$C,'Daily Pork Products Stocks'!$B1258,ProductionLines!$K:$K,'Daily Pork Products Stocks'!$A1258,ProductionLines!$E:$E,"Intake")</f>
        <v>0</v>
      </c>
      <c r="I1258" s="148"/>
      <c r="J1258" s="148"/>
      <c r="K1258" s="148"/>
      <c r="L1258" s="152"/>
      <c r="M1258" s="44">
        <f>SUMIFS(TransfersEntries!$F:$F,TransfersEntries!$B:$B,$B1258,TransfersEntries!$L:$L,"&gt;="&amp;'Daily Pork Products Stocks'!A1258+0.25,TransfersEntries!$L:$L,"&lt;="&amp;'Daily Pork Products Stocks'!A1258+1.25,TransfersEntries!$D:$D,"2055")</f>
        <v>0</v>
      </c>
      <c r="N1258" s="44">
        <f>SUMIFS(TransfersEntries!$F:$F,TransfersEntries!$B:$B,INDEX(ItemTable!$A:$A,MATCH('Daily Pork Products Stocks'!B1258,ItemTable!$B:$B,0)),TransfersEntries!$L:$L,"&gt;="&amp;'Daily Pork Products Stocks'!A1258+0.25,TransfersEntries!$L:$L,"&lt;="&amp;'Daily Pork Products Stocks'!A1258+1.25,TransfersEntries!$D:$D,"3535")</f>
        <v>0</v>
      </c>
      <c r="O1258" s="44">
        <f>SUMIFS(TransfersEntries!$F:$F,TransfersEntries!$B:$B,INDEX(ItemTable!$A:$A,MATCH('Daily Pork Products Stocks'!B1258,ItemTable!$B:$B,0)),TransfersEntries!$L:$L,"&gt;="&amp;'Daily Pork Products Stocks'!A1258+0.25,TransfersEntries!$L:$L,"&lt;="&amp;'Daily Pork Products Stocks'!A1258+1.25,TransfersEntries!$D:$D,"3600")</f>
        <v>0</v>
      </c>
      <c r="P1258" s="44">
        <f t="shared" si="367"/>
        <v>0</v>
      </c>
      <c r="Q1258" s="44">
        <f t="shared" si="368"/>
        <v>0</v>
      </c>
      <c r="R1258" s="148"/>
      <c r="S1258" s="148"/>
      <c r="T1258" s="44">
        <f t="shared" si="369"/>
        <v>0</v>
      </c>
      <c r="U1258" s="44">
        <f t="shared" si="370"/>
        <v>0</v>
      </c>
      <c r="V1258" s="44">
        <f t="shared" si="371"/>
        <v>0</v>
      </c>
      <c r="W1258" s="51" t="str">
        <f t="shared" si="372"/>
        <v>Inactive</v>
      </c>
      <c r="X1258" s="44"/>
    </row>
    <row r="1259" spans="1:24" ht="15" hidden="1" customHeight="1" x14ac:dyDescent="0.25">
      <c r="A1259" s="42" t="e">
        <v>#VALUE!</v>
      </c>
      <c r="B1259" s="43" t="s">
        <v>1200</v>
      </c>
      <c r="C1259" s="43" t="s">
        <v>1201</v>
      </c>
      <c r="D1259" s="140"/>
      <c r="E1259" s="44">
        <f t="shared" si="366"/>
        <v>0</v>
      </c>
      <c r="F1259" s="44">
        <f>SUMIFS(ProductionLines!$H:$H,ProductionLines!$C:$C,'Daily Pork Products Stocks'!$B1259,ProductionLines!$K:$K,'Daily Pork Products Stocks'!$A1259,ProductionLines!$E:$E,"&lt;&gt;Intake")</f>
        <v>0</v>
      </c>
      <c r="G1259" s="57"/>
      <c r="H1259" s="44">
        <f>SUMIFS(ProductionLines!$H:$H,ProductionLines!$C:$C,'Daily Pork Products Stocks'!$B1259,ProductionLines!$K:$K,'Daily Pork Products Stocks'!$A1259,ProductionLines!$E:$E,"Intake")</f>
        <v>0</v>
      </c>
      <c r="I1259" s="148"/>
      <c r="J1259" s="148"/>
      <c r="K1259" s="148"/>
      <c r="L1259" s="152"/>
      <c r="M1259" s="44">
        <f>SUMIFS(TransfersEntries!$F:$F,TransfersEntries!$B:$B,$B1259,TransfersEntries!$L:$L,"&gt;="&amp;'Daily Pork Products Stocks'!A1259+0.25,TransfersEntries!$L:$L,"&lt;="&amp;'Daily Pork Products Stocks'!A1259+1.25,TransfersEntries!$D:$D,"2055")</f>
        <v>0</v>
      </c>
      <c r="N1259" s="44">
        <f>SUMIFS(TransfersEntries!$F:$F,TransfersEntries!$B:$B,INDEX(ItemTable!$A:$A,MATCH('Daily Pork Products Stocks'!B1259,ItemTable!$B:$B,0)),TransfersEntries!$L:$L,"&gt;="&amp;'Daily Pork Products Stocks'!A1259+0.25,TransfersEntries!$L:$L,"&lt;="&amp;'Daily Pork Products Stocks'!A1259+1.25,TransfersEntries!$D:$D,"3535")</f>
        <v>0</v>
      </c>
      <c r="O1259" s="44">
        <f>SUMIFS(TransfersEntries!$F:$F,TransfersEntries!$B:$B,INDEX(ItemTable!$A:$A,MATCH('Daily Pork Products Stocks'!B1259,ItemTable!$B:$B,0)),TransfersEntries!$L:$L,"&gt;="&amp;'Daily Pork Products Stocks'!A1259+0.25,TransfersEntries!$L:$L,"&lt;="&amp;'Daily Pork Products Stocks'!A1259+1.25,TransfersEntries!$D:$D,"3600")</f>
        <v>0</v>
      </c>
      <c r="P1259" s="44">
        <f t="shared" si="367"/>
        <v>0</v>
      </c>
      <c r="Q1259" s="44">
        <f t="shared" si="368"/>
        <v>0</v>
      </c>
      <c r="R1259" s="148"/>
      <c r="S1259" s="148"/>
      <c r="T1259" s="44">
        <f t="shared" si="369"/>
        <v>0</v>
      </c>
      <c r="U1259" s="44">
        <f t="shared" si="370"/>
        <v>0</v>
      </c>
      <c r="V1259" s="44">
        <f t="shared" si="371"/>
        <v>0</v>
      </c>
      <c r="W1259" s="51" t="str">
        <f t="shared" si="372"/>
        <v>Inactive</v>
      </c>
      <c r="X1259" s="44"/>
    </row>
    <row r="1260" spans="1:24" ht="15" hidden="1" customHeight="1" x14ac:dyDescent="0.25">
      <c r="A1260" s="42" t="e">
        <v>#VALUE!</v>
      </c>
      <c r="B1260" s="43" t="s">
        <v>163</v>
      </c>
      <c r="C1260" s="43" t="s">
        <v>164</v>
      </c>
      <c r="D1260" s="140"/>
      <c r="E1260" s="44">
        <f t="shared" si="366"/>
        <v>0</v>
      </c>
      <c r="F1260" s="44">
        <f>SUMIFS(ProductionLines!$H:$H,ProductionLines!$C:$C,'Daily Pork Products Stocks'!$B1260,ProductionLines!$K:$K,'Daily Pork Products Stocks'!$A1260,ProductionLines!$E:$E,"&lt;&gt;Intake")</f>
        <v>0</v>
      </c>
      <c r="G1260" s="57"/>
      <c r="H1260" s="44">
        <f>SUMIFS(ProductionLines!$H:$H,ProductionLines!$C:$C,'Daily Pork Products Stocks'!$B1260,ProductionLines!$K:$K,'Daily Pork Products Stocks'!$A1260,ProductionLines!$E:$E,"Intake")</f>
        <v>0</v>
      </c>
      <c r="I1260" s="148"/>
      <c r="J1260" s="148"/>
      <c r="K1260" s="148"/>
      <c r="L1260" s="152"/>
      <c r="M1260" s="44">
        <f>SUMIFS(TransfersEntries!$F:$F,TransfersEntries!$B:$B,$B1260,TransfersEntries!$L:$L,"&gt;="&amp;'Daily Pork Products Stocks'!A1260+0.25,TransfersEntries!$L:$L,"&lt;="&amp;'Daily Pork Products Stocks'!A1260+1.25,TransfersEntries!$D:$D,"2055")</f>
        <v>0</v>
      </c>
      <c r="N1260" s="44">
        <f>SUMIFS(TransfersEntries!$F:$F,TransfersEntries!$B:$B,INDEX(ItemTable!$A:$A,MATCH('Daily Pork Products Stocks'!B1260,ItemTable!$B:$B,0)),TransfersEntries!$L:$L,"&gt;="&amp;'Daily Pork Products Stocks'!A1260+0.25,TransfersEntries!$L:$L,"&lt;="&amp;'Daily Pork Products Stocks'!A1260+1.25,TransfersEntries!$D:$D,"3535")</f>
        <v>0</v>
      </c>
      <c r="O1260" s="44">
        <f>SUMIFS(TransfersEntries!$F:$F,TransfersEntries!$B:$B,INDEX(ItemTable!$A:$A,MATCH('Daily Pork Products Stocks'!B1260,ItemTable!$B:$B,0)),TransfersEntries!$L:$L,"&gt;="&amp;'Daily Pork Products Stocks'!A1260+0.25,TransfersEntries!$L:$L,"&lt;="&amp;'Daily Pork Products Stocks'!A1260+1.25,TransfersEntries!$D:$D,"3600")</f>
        <v>0</v>
      </c>
      <c r="P1260" s="44">
        <f t="shared" si="367"/>
        <v>0</v>
      </c>
      <c r="Q1260" s="44">
        <f t="shared" si="368"/>
        <v>0</v>
      </c>
      <c r="R1260" s="148"/>
      <c r="S1260" s="148"/>
      <c r="T1260" s="44">
        <f t="shared" si="369"/>
        <v>0</v>
      </c>
      <c r="U1260" s="44">
        <f t="shared" si="370"/>
        <v>0</v>
      </c>
      <c r="V1260" s="44">
        <f t="shared" si="371"/>
        <v>0</v>
      </c>
      <c r="W1260" s="51" t="str">
        <f t="shared" si="372"/>
        <v>Inactive</v>
      </c>
      <c r="X1260" s="44"/>
    </row>
    <row r="1261" spans="1:24" ht="15" hidden="1" customHeight="1" x14ac:dyDescent="0.25">
      <c r="A1261" s="128" t="e">
        <v>#VALUE!</v>
      </c>
      <c r="B1261" s="129"/>
      <c r="C1261" s="130" t="s">
        <v>1202</v>
      </c>
      <c r="D1261" s="139"/>
      <c r="E1261" s="131">
        <f t="shared" si="366"/>
        <v>0</v>
      </c>
      <c r="F1261" s="131">
        <f>SUMIFS(ProductionLines!$H:$H,ProductionLines!$C:$C,'Daily Pork Products Stocks'!$B1261,ProductionLines!$K:$K,'Daily Pork Products Stocks'!$A1261,ProductionLines!$E:$E,"&lt;&gt;Intake")</f>
        <v>0</v>
      </c>
      <c r="G1261" s="132"/>
      <c r="H1261" s="131">
        <f>SUMIFS(ProductionLines!$H:$H,ProductionLines!$C:$C,'Daily Pork Products Stocks'!$B1261,ProductionLines!$K:$K,'Daily Pork Products Stocks'!$A1261,ProductionLines!$E:$E,"Intake")</f>
        <v>0</v>
      </c>
      <c r="I1261" s="147"/>
      <c r="J1261" s="147"/>
      <c r="K1261" s="147"/>
      <c r="L1261" s="151"/>
      <c r="M1261" s="131">
        <f>SUMIFS(TransfersEntries!$F:$F,TransfersEntries!$B:$B,$B1261,TransfersEntries!$L:$L,"&gt;="&amp;'Daily Pork Products Stocks'!A1261+0.25,TransfersEntries!$L:$L,"&lt;="&amp;'Daily Pork Products Stocks'!A1261+1.25,TransfersEntries!$D:$D,"2055")</f>
        <v>0</v>
      </c>
      <c r="N1261" s="131">
        <f>SUMIFS(TransfersEntries!$F:$F,TransfersEntries!$B:$B,INDEX(ItemTable!$A:$A,MATCH('Daily Pork Products Stocks'!B1261,ItemTable!$B:$B,0)),TransfersEntries!$L:$L,"&gt;="&amp;'Daily Pork Products Stocks'!A1261+0.25,TransfersEntries!$L:$L,"&lt;="&amp;'Daily Pork Products Stocks'!A1261+1.25,TransfersEntries!$D:$D,"3535")</f>
        <v>0</v>
      </c>
      <c r="O1261" s="131">
        <f>SUMIFS(TransfersEntries!$F:$F,TransfersEntries!$B:$B,INDEX(ItemTable!$A:$A,MATCH('Daily Pork Products Stocks'!B1261,ItemTable!$B:$B,0)),TransfersEntries!$L:$L,"&gt;="&amp;'Daily Pork Products Stocks'!A1261+0.25,TransfersEntries!$L:$L,"&lt;="&amp;'Daily Pork Products Stocks'!A1261+1.25,TransfersEntries!$D:$D,"3600")</f>
        <v>0</v>
      </c>
      <c r="P1261" s="131">
        <f t="shared" si="367"/>
        <v>0</v>
      </c>
      <c r="Q1261" s="131">
        <f t="shared" si="368"/>
        <v>0</v>
      </c>
      <c r="R1261" s="147"/>
      <c r="S1261" s="147"/>
      <c r="T1261" s="131">
        <f t="shared" si="369"/>
        <v>0</v>
      </c>
      <c r="U1261" s="131">
        <f t="shared" si="370"/>
        <v>0</v>
      </c>
      <c r="V1261" s="131">
        <f t="shared" si="371"/>
        <v>0</v>
      </c>
      <c r="W1261" s="51" t="str">
        <f t="shared" si="372"/>
        <v>Inactive</v>
      </c>
      <c r="X1261" s="131"/>
    </row>
    <row r="1262" spans="1:24" ht="15" hidden="1" customHeight="1" x14ac:dyDescent="0.25">
      <c r="A1262" s="42" t="e">
        <v>#VALUE!</v>
      </c>
      <c r="B1262" s="43" t="s">
        <v>1203</v>
      </c>
      <c r="C1262" s="43" t="s">
        <v>1204</v>
      </c>
      <c r="D1262" s="140"/>
      <c r="E1262" s="44">
        <f t="shared" si="366"/>
        <v>0</v>
      </c>
      <c r="F1262" s="44">
        <f>SUMIFS(ProductionLines!$H:$H,ProductionLines!$C:$C,'Daily Pork Products Stocks'!$B1262,ProductionLines!$K:$K,'Daily Pork Products Stocks'!$A1262,ProductionLines!$E:$E,"&lt;&gt;Intake")</f>
        <v>0</v>
      </c>
      <c r="G1262" s="57"/>
      <c r="H1262" s="44">
        <f>SUMIFS(ProductionLines!$H:$H,ProductionLines!$C:$C,'Daily Pork Products Stocks'!$B1262,ProductionLines!$K:$K,'Daily Pork Products Stocks'!$A1262,ProductionLines!$E:$E,"Intake")</f>
        <v>0</v>
      </c>
      <c r="I1262" s="148"/>
      <c r="J1262" s="148"/>
      <c r="K1262" s="148"/>
      <c r="L1262" s="152"/>
      <c r="M1262" s="44">
        <f>SUMIFS(TransfersEntries!$F:$F,TransfersEntries!$B:$B,$B1262,TransfersEntries!$L:$L,"&gt;="&amp;'Daily Pork Products Stocks'!A1262+0.25,TransfersEntries!$L:$L,"&lt;="&amp;'Daily Pork Products Stocks'!A1262+1.25,TransfersEntries!$D:$D,"2055")</f>
        <v>0</v>
      </c>
      <c r="N1262" s="44">
        <f>SUMIFS(TransfersEntries!$F:$F,TransfersEntries!$B:$B,INDEX(ItemTable!$A:$A,MATCH('Daily Pork Products Stocks'!B1262,ItemTable!$B:$B,0)),TransfersEntries!$L:$L,"&gt;="&amp;'Daily Pork Products Stocks'!A1262+0.25,TransfersEntries!$L:$L,"&lt;="&amp;'Daily Pork Products Stocks'!A1262+1.25,TransfersEntries!$D:$D,"3535")</f>
        <v>0</v>
      </c>
      <c r="O1262" s="44">
        <f>SUMIFS(TransfersEntries!$F:$F,TransfersEntries!$B:$B,INDEX(ItemTable!$A:$A,MATCH('Daily Pork Products Stocks'!B1262,ItemTable!$B:$B,0)),TransfersEntries!$L:$L,"&gt;="&amp;'Daily Pork Products Stocks'!A1262+0.25,TransfersEntries!$L:$L,"&lt;="&amp;'Daily Pork Products Stocks'!A1262+1.25,TransfersEntries!$D:$D,"3600")</f>
        <v>0</v>
      </c>
      <c r="P1262" s="44">
        <f t="shared" si="367"/>
        <v>0</v>
      </c>
      <c r="Q1262" s="44">
        <f t="shared" si="368"/>
        <v>0</v>
      </c>
      <c r="R1262" s="148"/>
      <c r="S1262" s="148"/>
      <c r="T1262" s="44">
        <f t="shared" si="369"/>
        <v>0</v>
      </c>
      <c r="U1262" s="44">
        <f t="shared" si="370"/>
        <v>0</v>
      </c>
      <c r="V1262" s="44">
        <f t="shared" si="371"/>
        <v>0</v>
      </c>
      <c r="W1262" s="51" t="str">
        <f t="shared" si="372"/>
        <v>Inactive</v>
      </c>
      <c r="X1262" s="44"/>
    </row>
    <row r="1263" spans="1:24" ht="15" hidden="1" customHeight="1" x14ac:dyDescent="0.25">
      <c r="A1263" s="42" t="e">
        <v>#VALUE!</v>
      </c>
      <c r="B1263" s="43" t="s">
        <v>2</v>
      </c>
      <c r="C1263" s="43" t="s">
        <v>1205</v>
      </c>
      <c r="D1263" s="140"/>
      <c r="E1263" s="44">
        <f t="shared" si="366"/>
        <v>0</v>
      </c>
      <c r="F1263" s="44">
        <f>SUMIFS(ProductionLines!$H:$H,ProductionLines!$C:$C,'Daily Pork Products Stocks'!$B1263,ProductionLines!$K:$K,'Daily Pork Products Stocks'!$A1263,ProductionLines!$E:$E,"&lt;&gt;Intake")</f>
        <v>0</v>
      </c>
      <c r="G1263" s="57"/>
      <c r="H1263" s="44">
        <f>SUMIFS(ProductionLines!$H:$H,ProductionLines!$C:$C,'Daily Pork Products Stocks'!$B1263,ProductionLines!$K:$K,'Daily Pork Products Stocks'!$A1263,ProductionLines!$E:$E,"Intake")</f>
        <v>0</v>
      </c>
      <c r="I1263" s="148"/>
      <c r="J1263" s="148"/>
      <c r="K1263" s="148"/>
      <c r="L1263" s="152"/>
      <c r="M1263" s="44">
        <f>SUMIFS(TransfersEntries!$F:$F,TransfersEntries!$B:$B,$B1263,TransfersEntries!$L:$L,"&gt;="&amp;'Daily Pork Products Stocks'!A1263+0.25,TransfersEntries!$L:$L,"&lt;="&amp;'Daily Pork Products Stocks'!A1263+1.25,TransfersEntries!$D:$D,"2055")</f>
        <v>0</v>
      </c>
      <c r="N1263" s="44">
        <f>SUMIFS(TransfersEntries!$F:$F,TransfersEntries!$B:$B,INDEX(ItemTable!$A:$A,MATCH('Daily Pork Products Stocks'!B1263,ItemTable!$B:$B,0)),TransfersEntries!$L:$L,"&gt;="&amp;'Daily Pork Products Stocks'!A1263+0.25,TransfersEntries!$L:$L,"&lt;="&amp;'Daily Pork Products Stocks'!A1263+1.25,TransfersEntries!$D:$D,"3535")</f>
        <v>0</v>
      </c>
      <c r="O1263" s="44">
        <f>SUMIFS(TransfersEntries!$F:$F,TransfersEntries!$B:$B,INDEX(ItemTable!$A:$A,MATCH('Daily Pork Products Stocks'!B1263,ItemTable!$B:$B,0)),TransfersEntries!$L:$L,"&gt;="&amp;'Daily Pork Products Stocks'!A1263+0.25,TransfersEntries!$L:$L,"&lt;="&amp;'Daily Pork Products Stocks'!A1263+1.25,TransfersEntries!$D:$D,"3600")</f>
        <v>0</v>
      </c>
      <c r="P1263" s="44">
        <f t="shared" si="367"/>
        <v>0</v>
      </c>
      <c r="Q1263" s="44">
        <f t="shared" si="368"/>
        <v>0</v>
      </c>
      <c r="R1263" s="148"/>
      <c r="S1263" s="148"/>
      <c r="T1263" s="44">
        <f t="shared" si="369"/>
        <v>0</v>
      </c>
      <c r="U1263" s="44">
        <f t="shared" si="370"/>
        <v>0</v>
      </c>
      <c r="V1263" s="44">
        <f t="shared" si="371"/>
        <v>0</v>
      </c>
      <c r="W1263" s="51" t="str">
        <f t="shared" si="372"/>
        <v>Inactive</v>
      </c>
      <c r="X1263" s="44"/>
    </row>
    <row r="1264" spans="1:24" ht="15" hidden="1" customHeight="1" x14ac:dyDescent="0.25">
      <c r="A1264" s="128" t="e">
        <v>#VALUE!</v>
      </c>
      <c r="B1264" s="129"/>
      <c r="C1264" s="130" t="s">
        <v>1171</v>
      </c>
      <c r="D1264" s="139"/>
      <c r="E1264" s="131">
        <f>D1264</f>
        <v>0</v>
      </c>
      <c r="F1264" s="131">
        <f>SUMIFS(ProductionLines!$H:$H,ProductionLines!$C:$C,'Daily Pork Products Stocks'!$B1264,ProductionLines!$K:$K,'Daily Pork Products Stocks'!$A1264,ProductionLines!$E:$E,"&lt;&gt;Intake")</f>
        <v>0</v>
      </c>
      <c r="G1264" s="132"/>
      <c r="H1264" s="131">
        <f>SUMIFS(ProductionLines!$H:$H,ProductionLines!$C:$C,'Daily Pork Products Stocks'!$B1264,ProductionLines!$K:$K,'Daily Pork Products Stocks'!$A1264,ProductionLines!$E:$E,"Intake")</f>
        <v>0</v>
      </c>
      <c r="I1264" s="147"/>
      <c r="J1264" s="147"/>
      <c r="K1264" s="147"/>
      <c r="L1264" s="151"/>
      <c r="M1264" s="131">
        <f>SUMIFS(TransfersEntries!$F:$F,TransfersEntries!$B:$B,$B1264,TransfersEntries!$L:$L,"&gt;="&amp;'Daily Pork Products Stocks'!A1264+0.25,TransfersEntries!$L:$L,"&lt;="&amp;'Daily Pork Products Stocks'!A1264+1.25,TransfersEntries!$D:$D,"2055")</f>
        <v>0</v>
      </c>
      <c r="N1264" s="131">
        <f>SUMIFS(TransfersEntries!$F:$F,TransfersEntries!$B:$B,INDEX(ItemTable!$A:$A,MATCH('Daily Pork Products Stocks'!B1264,ItemTable!$B:$B,0)),TransfersEntries!$L:$L,"&gt;="&amp;'Daily Pork Products Stocks'!A1264+0.25,TransfersEntries!$L:$L,"&lt;="&amp;'Daily Pork Products Stocks'!A1264+1.25,TransfersEntries!$D:$D,"3535")</f>
        <v>0</v>
      </c>
      <c r="O1264" s="131">
        <f>SUMIFS(TransfersEntries!$F:$F,TransfersEntries!$B:$B,INDEX(ItemTable!$A:$A,MATCH('Daily Pork Products Stocks'!B1264,ItemTable!$B:$B,0)),TransfersEntries!$L:$L,"&gt;="&amp;'Daily Pork Products Stocks'!A1264+0.25,TransfersEntries!$L:$L,"&lt;="&amp;'Daily Pork Products Stocks'!A1264+1.25,TransfersEntries!$D:$D,"3600")</f>
        <v>0</v>
      </c>
      <c r="P1264" s="131">
        <f>D1264+F1264+G1264-SUM(H1264:O1264)</f>
        <v>0</v>
      </c>
      <c r="Q1264" s="131">
        <f>E1264+F1264+G1264-SUM(H1264:O1264)</f>
        <v>0</v>
      </c>
      <c r="R1264" s="147"/>
      <c r="S1264" s="147"/>
      <c r="T1264" s="131">
        <f>R1264+S1264</f>
        <v>0</v>
      </c>
      <c r="U1264" s="131">
        <f>T1264-P1264</f>
        <v>0</v>
      </c>
      <c r="V1264" s="131">
        <f>T1264-Q1264</f>
        <v>0</v>
      </c>
      <c r="W1264" s="51" t="str">
        <f t="shared" si="372"/>
        <v>Inactive</v>
      </c>
      <c r="X1264" s="131"/>
    </row>
    <row r="1265" spans="1:24" ht="15" hidden="1" customHeight="1" x14ac:dyDescent="0.25">
      <c r="A1265" s="42" t="e">
        <v>#VALUE!</v>
      </c>
      <c r="B1265" s="43" t="s">
        <v>1172</v>
      </c>
      <c r="C1265" s="43" t="s">
        <v>1173</v>
      </c>
      <c r="D1265" s="140"/>
      <c r="E1265" s="44">
        <f>D1265</f>
        <v>0</v>
      </c>
      <c r="F1265" s="44">
        <f>SUMIFS(ProductionLines!$H:$H,ProductionLines!$C:$C,'Daily Pork Products Stocks'!$B1265,ProductionLines!$K:$K,'Daily Pork Products Stocks'!$A1265,ProductionLines!$E:$E,"&lt;&gt;Intake")</f>
        <v>0</v>
      </c>
      <c r="G1265" s="57"/>
      <c r="H1265" s="44">
        <f>SUMIFS(ProductionLines!$H:$H,ProductionLines!$C:$C,'Daily Pork Products Stocks'!$B1265,ProductionLines!$K:$K,'Daily Pork Products Stocks'!$A1265,ProductionLines!$E:$E,"Intake")</f>
        <v>0</v>
      </c>
      <c r="I1265" s="148"/>
      <c r="J1265" s="148"/>
      <c r="K1265" s="148"/>
      <c r="L1265" s="152"/>
      <c r="M1265" s="44">
        <f>SUMIFS(TransfersEntries!$F:$F,TransfersEntries!$B:$B,$B1265,TransfersEntries!$L:$L,"&gt;="&amp;'Daily Pork Products Stocks'!A1265+0.25,TransfersEntries!$L:$L,"&lt;="&amp;'Daily Pork Products Stocks'!A1265+1.25,TransfersEntries!$D:$D,"2055")</f>
        <v>0</v>
      </c>
      <c r="N1265" s="44">
        <f>SUMIFS(TransfersEntries!$F:$F,TransfersEntries!$B:$B,INDEX(ItemTable!$A:$A,MATCH('Daily Pork Products Stocks'!B1265,ItemTable!$B:$B,0)),TransfersEntries!$L:$L,"&gt;="&amp;'Daily Pork Products Stocks'!A1265+0.25,TransfersEntries!$L:$L,"&lt;="&amp;'Daily Pork Products Stocks'!A1265+1.25,TransfersEntries!$D:$D,"3535")</f>
        <v>0</v>
      </c>
      <c r="O1265" s="44">
        <f>SUMIFS(TransfersEntries!$F:$F,TransfersEntries!$B:$B,INDEX(ItemTable!$A:$A,MATCH('Daily Pork Products Stocks'!B1265,ItemTable!$B:$B,0)),TransfersEntries!$L:$L,"&gt;="&amp;'Daily Pork Products Stocks'!A1265+0.25,TransfersEntries!$L:$L,"&lt;="&amp;'Daily Pork Products Stocks'!A1265+1.25,TransfersEntries!$D:$D,"3600")</f>
        <v>0</v>
      </c>
      <c r="P1265" s="44">
        <f>D1265+F1265+G1265-SUM(H1265:O1265)</f>
        <v>0</v>
      </c>
      <c r="Q1265" s="44">
        <f>E1265+F1265+G1265-SUM(H1265:O1265)</f>
        <v>0</v>
      </c>
      <c r="R1265" s="148"/>
      <c r="S1265" s="148"/>
      <c r="T1265" s="44">
        <f>R1265+S1265</f>
        <v>0</v>
      </c>
      <c r="U1265" s="44">
        <f>T1265-P1265</f>
        <v>0</v>
      </c>
      <c r="V1265" s="44">
        <f>T1265-Q1265</f>
        <v>0</v>
      </c>
      <c r="W1265" s="51" t="str">
        <f t="shared" si="372"/>
        <v>Inactive</v>
      </c>
      <c r="X1265" s="44"/>
    </row>
    <row r="1266" spans="1:24" ht="15" hidden="1" customHeight="1" x14ac:dyDescent="0.25">
      <c r="A1266" s="42" t="e">
        <v>#VALUE!</v>
      </c>
      <c r="B1266" s="43" t="s">
        <v>1174</v>
      </c>
      <c r="C1266" s="43" t="s">
        <v>1175</v>
      </c>
      <c r="D1266" s="140"/>
      <c r="E1266" s="44">
        <f>D1266</f>
        <v>0</v>
      </c>
      <c r="F1266" s="44">
        <f>SUMIFS(ProductionLines!$H:$H,ProductionLines!$C:$C,'Daily Pork Products Stocks'!$B1266,ProductionLines!$K:$K,'Daily Pork Products Stocks'!$A1266,ProductionLines!$E:$E,"&lt;&gt;Intake")</f>
        <v>0</v>
      </c>
      <c r="G1266" s="57"/>
      <c r="H1266" s="44">
        <f>SUMIFS(ProductionLines!$H:$H,ProductionLines!$C:$C,'Daily Pork Products Stocks'!$B1266,ProductionLines!$K:$K,'Daily Pork Products Stocks'!$A1266,ProductionLines!$E:$E,"Intake")</f>
        <v>0</v>
      </c>
      <c r="I1266" s="148"/>
      <c r="J1266" s="148"/>
      <c r="K1266" s="148"/>
      <c r="L1266" s="152"/>
      <c r="M1266" s="44">
        <f>SUMIFS(TransfersEntries!$F:$F,TransfersEntries!$B:$B,$B1266,TransfersEntries!$L:$L,"&gt;="&amp;'Daily Pork Products Stocks'!A1266+0.25,TransfersEntries!$L:$L,"&lt;="&amp;'Daily Pork Products Stocks'!A1266+1.25,TransfersEntries!$D:$D,"2055")</f>
        <v>0</v>
      </c>
      <c r="N1266" s="44">
        <f>SUMIFS(TransfersEntries!$F:$F,TransfersEntries!$B:$B,INDEX(ItemTable!$A:$A,MATCH('Daily Pork Products Stocks'!B1266,ItemTable!$B:$B,0)),TransfersEntries!$L:$L,"&gt;="&amp;'Daily Pork Products Stocks'!A1266+0.25,TransfersEntries!$L:$L,"&lt;="&amp;'Daily Pork Products Stocks'!A1266+1.25,TransfersEntries!$D:$D,"3535")</f>
        <v>0</v>
      </c>
      <c r="O1266" s="44">
        <f>SUMIFS(TransfersEntries!$F:$F,TransfersEntries!$B:$B,INDEX(ItemTable!$A:$A,MATCH('Daily Pork Products Stocks'!B1266,ItemTable!$B:$B,0)),TransfersEntries!$L:$L,"&gt;="&amp;'Daily Pork Products Stocks'!A1266+0.25,TransfersEntries!$L:$L,"&lt;="&amp;'Daily Pork Products Stocks'!A1266+1.25,TransfersEntries!$D:$D,"3600")</f>
        <v>0</v>
      </c>
      <c r="P1266" s="44">
        <f>D1266+F1266+G1266-SUM(H1266:O1266)</f>
        <v>0</v>
      </c>
      <c r="Q1266" s="44">
        <f>E1266+F1266+G1266-SUM(H1266:O1266)</f>
        <v>0</v>
      </c>
      <c r="R1266" s="148"/>
      <c r="S1266" s="148"/>
      <c r="T1266" s="44">
        <f>R1266+S1266</f>
        <v>0</v>
      </c>
      <c r="U1266" s="44">
        <f>T1266-P1266</f>
        <v>0</v>
      </c>
      <c r="V1266" s="44">
        <f>T1266-Q1266</f>
        <v>0</v>
      </c>
      <c r="W1266" s="51" t="str">
        <f t="shared" si="372"/>
        <v>Inactive</v>
      </c>
      <c r="X1266" s="44"/>
    </row>
    <row r="1267" spans="1:24" ht="15" hidden="1" customHeight="1" x14ac:dyDescent="0.25">
      <c r="A1267" s="42" t="e">
        <v>#VALUE!</v>
      </c>
      <c r="B1267" s="43" t="s">
        <v>1176</v>
      </c>
      <c r="C1267" s="43" t="s">
        <v>1177</v>
      </c>
      <c r="D1267" s="140"/>
      <c r="E1267" s="44">
        <f>D1267</f>
        <v>0</v>
      </c>
      <c r="F1267" s="44">
        <f>SUMIFS(ProductionLines!$H:$H,ProductionLines!$C:$C,'Daily Pork Products Stocks'!$B1267,ProductionLines!$K:$K,'Daily Pork Products Stocks'!$A1267,ProductionLines!$E:$E,"&lt;&gt;Intake")</f>
        <v>0</v>
      </c>
      <c r="G1267" s="57"/>
      <c r="H1267" s="44">
        <f>SUMIFS(ProductionLines!$H:$H,ProductionLines!$C:$C,'Daily Pork Products Stocks'!$B1267,ProductionLines!$K:$K,'Daily Pork Products Stocks'!$A1267,ProductionLines!$E:$E,"Intake")</f>
        <v>0</v>
      </c>
      <c r="I1267" s="148"/>
      <c r="J1267" s="148"/>
      <c r="K1267" s="148"/>
      <c r="L1267" s="152"/>
      <c r="M1267" s="44">
        <f>SUMIFS(TransfersEntries!$F:$F,TransfersEntries!$B:$B,$B1267,TransfersEntries!$L:$L,"&gt;="&amp;'Daily Pork Products Stocks'!A1267+0.25,TransfersEntries!$L:$L,"&lt;="&amp;'Daily Pork Products Stocks'!A1267+1.25,TransfersEntries!$D:$D,"2055")</f>
        <v>0</v>
      </c>
      <c r="N1267" s="44">
        <f>SUMIFS(TransfersEntries!$F:$F,TransfersEntries!$B:$B,INDEX(ItemTable!$A:$A,MATCH('Daily Pork Products Stocks'!B1267,ItemTable!$B:$B,0)),TransfersEntries!$L:$L,"&gt;="&amp;'Daily Pork Products Stocks'!A1267+0.25,TransfersEntries!$L:$L,"&lt;="&amp;'Daily Pork Products Stocks'!A1267+1.25,TransfersEntries!$D:$D,"3535")</f>
        <v>0</v>
      </c>
      <c r="O1267" s="44">
        <f>SUMIFS(TransfersEntries!$F:$F,TransfersEntries!$B:$B,INDEX(ItemTable!$A:$A,MATCH('Daily Pork Products Stocks'!B1267,ItemTable!$B:$B,0)),TransfersEntries!$L:$L,"&gt;="&amp;'Daily Pork Products Stocks'!A1267+0.25,TransfersEntries!$L:$L,"&lt;="&amp;'Daily Pork Products Stocks'!A1267+1.25,TransfersEntries!$D:$D,"3600")</f>
        <v>0</v>
      </c>
      <c r="P1267" s="44">
        <f>D1267+F1267+G1267-SUM(H1267:O1267)</f>
        <v>0</v>
      </c>
      <c r="Q1267" s="44">
        <f>E1267+F1267+G1267-SUM(H1267:O1267)</f>
        <v>0</v>
      </c>
      <c r="R1267" s="148"/>
      <c r="S1267" s="148"/>
      <c r="T1267" s="44">
        <f>R1267+S1267</f>
        <v>0</v>
      </c>
      <c r="U1267" s="44">
        <f>T1267-P1267</f>
        <v>0</v>
      </c>
      <c r="V1267" s="44">
        <f>T1267-Q1267</f>
        <v>0</v>
      </c>
      <c r="W1267" s="51" t="str">
        <f t="shared" si="372"/>
        <v>Inactive</v>
      </c>
      <c r="X1267" s="44"/>
    </row>
    <row r="1268" spans="1:24" ht="15" hidden="1" customHeight="1" x14ac:dyDescent="0.25">
      <c r="A1268" s="128" t="e">
        <v>#VALUE!</v>
      </c>
      <c r="B1268" s="129"/>
      <c r="C1268" s="130" t="s">
        <v>1170</v>
      </c>
      <c r="D1268" s="141">
        <v>1E-3</v>
      </c>
      <c r="E1268" s="131">
        <f t="shared" ref="E1268:E1277" si="373">D1268</f>
        <v>1E-3</v>
      </c>
      <c r="F1268" s="131">
        <f>SUMIFS(ProductionLines!$H:$H,ProductionLines!$C:$C,'Daily Pork Products Stocks'!$B1268,ProductionLines!$K:$K,'Daily Pork Products Stocks'!$A1268,ProductionLines!$E:$E,"&lt;&gt;Intake")</f>
        <v>0</v>
      </c>
      <c r="G1268" s="132"/>
      <c r="H1268" s="131">
        <f>SUMIFS(ProductionLines!$H:$H,ProductionLines!$C:$C,'Daily Pork Products Stocks'!$B1268,ProductionLines!$K:$K,'Daily Pork Products Stocks'!$A1268,ProductionLines!$E:$E,"Intake")</f>
        <v>0</v>
      </c>
      <c r="I1268" s="147"/>
      <c r="J1268" s="147"/>
      <c r="K1268" s="147"/>
      <c r="L1268" s="151"/>
      <c r="M1268" s="131">
        <f>SUMIFS(TransfersEntries!$F:$F,TransfersEntries!$B:$B,$B1268,TransfersEntries!$L:$L,"&gt;="&amp;'Daily Pork Products Stocks'!A1268+0.25,TransfersEntries!$L:$L,"&lt;="&amp;'Daily Pork Products Stocks'!A1268+1.25,TransfersEntries!$D:$D,"2055")</f>
        <v>0</v>
      </c>
      <c r="N1268" s="131">
        <f>SUMIFS(TransfersEntries!$F:$F,TransfersEntries!$B:$B,INDEX(ItemTable!$A:$A,MATCH('Daily Pork Products Stocks'!B1268,ItemTable!$B:$B,0)),TransfersEntries!$L:$L,"&gt;="&amp;'Daily Pork Products Stocks'!A1268+0.25,TransfersEntries!$L:$L,"&lt;="&amp;'Daily Pork Products Stocks'!A1268+1.25,TransfersEntries!$D:$D,"3535")</f>
        <v>0</v>
      </c>
      <c r="O1268" s="131">
        <f>SUMIFS(TransfersEntries!$F:$F,TransfersEntries!$B:$B,INDEX(ItemTable!$A:$A,MATCH('Daily Pork Products Stocks'!B1268,ItemTable!$B:$B,0)),TransfersEntries!$L:$L,"&gt;="&amp;'Daily Pork Products Stocks'!A1268+0.25,TransfersEntries!$L:$L,"&lt;="&amp;'Daily Pork Products Stocks'!A1268+1.25,TransfersEntries!$D:$D,"3600")</f>
        <v>0</v>
      </c>
      <c r="P1268" s="131">
        <f t="shared" ref="P1268:P1277" si="374">D1268+F1268+G1268-SUM(H1268:O1268)</f>
        <v>1E-3</v>
      </c>
      <c r="Q1268" s="131">
        <f t="shared" ref="Q1268:Q1277" si="375">E1268+F1268+G1268-SUM(H1268:O1268)</f>
        <v>1E-3</v>
      </c>
      <c r="R1268" s="147"/>
      <c r="S1268" s="147"/>
      <c r="T1268" s="134">
        <f>R1268+S1268+D1268</f>
        <v>1E-3</v>
      </c>
      <c r="U1268" s="131">
        <f t="shared" ref="U1268:U1277" si="376">T1268-P1268</f>
        <v>0</v>
      </c>
      <c r="V1268" s="131">
        <f t="shared" ref="V1268:V1277" si="377">T1268-Q1268</f>
        <v>0</v>
      </c>
      <c r="W1268" s="51" t="str">
        <f t="shared" si="372"/>
        <v>Active</v>
      </c>
      <c r="X1268" s="131"/>
    </row>
    <row r="1269" spans="1:24" ht="15" hidden="1" customHeight="1" x14ac:dyDescent="0.25">
      <c r="A1269" s="42" t="e">
        <v>#VALUE!</v>
      </c>
      <c r="B1269" s="43" t="s">
        <v>10</v>
      </c>
      <c r="C1269" s="78" t="s">
        <v>11</v>
      </c>
      <c r="D1269" s="142"/>
      <c r="E1269" s="44">
        <f t="shared" si="373"/>
        <v>0</v>
      </c>
      <c r="F1269" s="44">
        <f>SUMIFS(ProductionLines!$H:$H,ProductionLines!$C:$C,'Daily Pork Products Stocks'!$B1269,ProductionLines!$K:$K,'Daily Pork Products Stocks'!$A1269,ProductionLines!$E:$E,"&lt;&gt;Intake")</f>
        <v>0</v>
      </c>
      <c r="G1269" s="57"/>
      <c r="H1269" s="44">
        <f>SUMIFS(ProductionLines!$H:$H,ProductionLines!$C:$C,'Daily Pork Products Stocks'!$B1269,ProductionLines!$K:$K,'Daily Pork Products Stocks'!$A1269,ProductionLines!$E:$E,"Intake")</f>
        <v>0</v>
      </c>
      <c r="I1269" s="148"/>
      <c r="J1269" s="148"/>
      <c r="K1269" s="148"/>
      <c r="L1269" s="152"/>
      <c r="M1269" s="44">
        <f>SUMIFS(TransfersEntries!$F:$F,TransfersEntries!$B:$B,$B1269,TransfersEntries!$L:$L,"&gt;="&amp;'Daily Pork Products Stocks'!A1269+0.25,TransfersEntries!$L:$L,"&lt;="&amp;'Daily Pork Products Stocks'!A1269+1.25,TransfersEntries!$D:$D,"2055")</f>
        <v>0</v>
      </c>
      <c r="N1269" s="44">
        <f>SUMIFS(TransfersEntries!$F:$F,TransfersEntries!$B:$B,INDEX(ItemTable!$A:$A,MATCH('Daily Pork Products Stocks'!B1269,ItemTable!$B:$B,0)),TransfersEntries!$L:$L,"&gt;="&amp;'Daily Pork Products Stocks'!A1269+0.25,TransfersEntries!$L:$L,"&lt;="&amp;'Daily Pork Products Stocks'!A1269+1.25,TransfersEntries!$D:$D,"3535")</f>
        <v>0</v>
      </c>
      <c r="O1269" s="44">
        <f>SUMIFS(TransfersEntries!$F:$F,TransfersEntries!$B:$B,INDEX(ItemTable!$A:$A,MATCH('Daily Pork Products Stocks'!B1269,ItemTable!$B:$B,0)),TransfersEntries!$L:$L,"&gt;="&amp;'Daily Pork Products Stocks'!A1269+0.25,TransfersEntries!$L:$L,"&lt;="&amp;'Daily Pork Products Stocks'!A1269+1.25,TransfersEntries!$D:$D,"3600")</f>
        <v>0</v>
      </c>
      <c r="P1269" s="44">
        <f t="shared" si="374"/>
        <v>0</v>
      </c>
      <c r="Q1269" s="44">
        <f t="shared" si="375"/>
        <v>0</v>
      </c>
      <c r="R1269" s="148"/>
      <c r="S1269" s="148"/>
      <c r="T1269" s="44">
        <f t="shared" ref="T1269:T1276" si="378">R1269+S1269</f>
        <v>0</v>
      </c>
      <c r="U1269" s="44">
        <f t="shared" si="376"/>
        <v>0</v>
      </c>
      <c r="V1269" s="44">
        <f t="shared" si="377"/>
        <v>0</v>
      </c>
      <c r="W1269" s="51" t="str">
        <f t="shared" si="372"/>
        <v>Inactive</v>
      </c>
      <c r="X1269" s="44"/>
    </row>
    <row r="1270" spans="1:24" ht="15" hidden="1" customHeight="1" x14ac:dyDescent="0.25">
      <c r="A1270" s="42" t="e">
        <v>#VALUE!</v>
      </c>
      <c r="B1270" s="43" t="s">
        <v>12</v>
      </c>
      <c r="C1270" s="43" t="s">
        <v>13</v>
      </c>
      <c r="D1270" s="142"/>
      <c r="E1270" s="44">
        <f t="shared" si="373"/>
        <v>0</v>
      </c>
      <c r="F1270" s="44">
        <f>SUMIFS(ProductionLines!$H:$H,ProductionLines!$C:$C,'Daily Pork Products Stocks'!$B1270,ProductionLines!$K:$K,'Daily Pork Products Stocks'!$A1270,ProductionLines!$E:$E,"&lt;&gt;Intake")</f>
        <v>0</v>
      </c>
      <c r="G1270" s="57"/>
      <c r="H1270" s="44">
        <f>SUMIFS(ProductionLines!$H:$H,ProductionLines!$C:$C,'Daily Pork Products Stocks'!$B1270,ProductionLines!$K:$K,'Daily Pork Products Stocks'!$A1270,ProductionLines!$E:$E,"Intake")</f>
        <v>0</v>
      </c>
      <c r="I1270" s="148"/>
      <c r="J1270" s="148"/>
      <c r="K1270" s="148"/>
      <c r="L1270" s="152"/>
      <c r="M1270" s="44">
        <f>SUMIFS(TransfersEntries!$F:$F,TransfersEntries!$B:$B,$B1270,TransfersEntries!$L:$L,"&gt;="&amp;'Daily Pork Products Stocks'!A1270+0.25,TransfersEntries!$L:$L,"&lt;="&amp;'Daily Pork Products Stocks'!A1270+1.25,TransfersEntries!$D:$D,"2055")</f>
        <v>0</v>
      </c>
      <c r="N1270" s="44">
        <f>SUMIFS(TransfersEntries!$F:$F,TransfersEntries!$B:$B,INDEX(ItemTable!$A:$A,MATCH('Daily Pork Products Stocks'!B1270,ItemTable!$B:$B,0)),TransfersEntries!$L:$L,"&gt;="&amp;'Daily Pork Products Stocks'!A1270+0.25,TransfersEntries!$L:$L,"&lt;="&amp;'Daily Pork Products Stocks'!A1270+1.25,TransfersEntries!$D:$D,"3535")</f>
        <v>0</v>
      </c>
      <c r="O1270" s="44">
        <f>SUMIFS(TransfersEntries!$F:$F,TransfersEntries!$B:$B,INDEX(ItemTable!$A:$A,MATCH('Daily Pork Products Stocks'!B1270,ItemTable!$B:$B,0)),TransfersEntries!$L:$L,"&gt;="&amp;'Daily Pork Products Stocks'!A1270+0.25,TransfersEntries!$L:$L,"&lt;="&amp;'Daily Pork Products Stocks'!A1270+1.25,TransfersEntries!$D:$D,"3600")</f>
        <v>0</v>
      </c>
      <c r="P1270" s="44">
        <f t="shared" si="374"/>
        <v>0</v>
      </c>
      <c r="Q1270" s="44">
        <f t="shared" si="375"/>
        <v>0</v>
      </c>
      <c r="R1270" s="148"/>
      <c r="S1270" s="148"/>
      <c r="T1270" s="44">
        <f t="shared" si="378"/>
        <v>0</v>
      </c>
      <c r="U1270" s="44">
        <f t="shared" si="376"/>
        <v>0</v>
      </c>
      <c r="V1270" s="44">
        <f t="shared" si="377"/>
        <v>0</v>
      </c>
      <c r="W1270" s="51" t="str">
        <f t="shared" si="372"/>
        <v>Inactive</v>
      </c>
      <c r="X1270" s="44"/>
    </row>
    <row r="1271" spans="1:24" ht="15" hidden="1" customHeight="1" x14ac:dyDescent="0.25">
      <c r="A1271" s="42" t="e">
        <v>#VALUE!</v>
      </c>
      <c r="B1271" s="43" t="s">
        <v>26</v>
      </c>
      <c r="C1271" s="43" t="s">
        <v>27</v>
      </c>
      <c r="D1271" s="142"/>
      <c r="E1271" s="44">
        <f t="shared" si="373"/>
        <v>0</v>
      </c>
      <c r="F1271" s="44">
        <f>SUMIFS(ProductionLines!$H:$H,ProductionLines!$C:$C,'Daily Pork Products Stocks'!$B1271,ProductionLines!$K:$K,'Daily Pork Products Stocks'!$A1271,ProductionLines!$E:$E,"&lt;&gt;Intake")</f>
        <v>0</v>
      </c>
      <c r="G1271" s="57"/>
      <c r="H1271" s="44">
        <f>SUMIFS(ProductionLines!$H:$H,ProductionLines!$C:$C,'Daily Pork Products Stocks'!$B1271,ProductionLines!$K:$K,'Daily Pork Products Stocks'!$A1271,ProductionLines!$E:$E,"Intake")</f>
        <v>0</v>
      </c>
      <c r="I1271" s="148"/>
      <c r="J1271" s="148"/>
      <c r="K1271" s="148"/>
      <c r="L1271" s="152"/>
      <c r="M1271" s="44">
        <f>SUMIFS(TransfersEntries!$F:$F,TransfersEntries!$B:$B,$B1271,TransfersEntries!$L:$L,"&gt;="&amp;'Daily Pork Products Stocks'!A1271+0.25,TransfersEntries!$L:$L,"&lt;="&amp;'Daily Pork Products Stocks'!A1271+1.25,TransfersEntries!$D:$D,"2055")</f>
        <v>0</v>
      </c>
      <c r="N1271" s="44">
        <f>SUMIFS(TransfersEntries!$F:$F,TransfersEntries!$B:$B,INDEX(ItemTable!$A:$A,MATCH('Daily Pork Products Stocks'!B1271,ItemTable!$B:$B,0)),TransfersEntries!$L:$L,"&gt;="&amp;'Daily Pork Products Stocks'!A1271+0.25,TransfersEntries!$L:$L,"&lt;="&amp;'Daily Pork Products Stocks'!A1271+1.25,TransfersEntries!$D:$D,"3535")</f>
        <v>0</v>
      </c>
      <c r="O1271" s="44">
        <f>SUMIFS(TransfersEntries!$F:$F,TransfersEntries!$B:$B,INDEX(ItemTable!$A:$A,MATCH('Daily Pork Products Stocks'!B1271,ItemTable!$B:$B,0)),TransfersEntries!$L:$L,"&gt;="&amp;'Daily Pork Products Stocks'!A1271+0.25,TransfersEntries!$L:$L,"&lt;="&amp;'Daily Pork Products Stocks'!A1271+1.25,TransfersEntries!$D:$D,"3600")</f>
        <v>0</v>
      </c>
      <c r="P1271" s="44">
        <f t="shared" si="374"/>
        <v>0</v>
      </c>
      <c r="Q1271" s="44">
        <f t="shared" si="375"/>
        <v>0</v>
      </c>
      <c r="R1271" s="148"/>
      <c r="S1271" s="148"/>
      <c r="T1271" s="44">
        <f t="shared" si="378"/>
        <v>0</v>
      </c>
      <c r="U1271" s="44">
        <f t="shared" si="376"/>
        <v>0</v>
      </c>
      <c r="V1271" s="44">
        <f t="shared" si="377"/>
        <v>0</v>
      </c>
      <c r="W1271" s="51" t="str">
        <f t="shared" si="372"/>
        <v>Inactive</v>
      </c>
      <c r="X1271" s="44"/>
    </row>
    <row r="1272" spans="1:24" ht="15" hidden="1" customHeight="1" x14ac:dyDescent="0.25">
      <c r="A1272" s="42" t="e">
        <v>#VALUE!</v>
      </c>
      <c r="B1272" s="43" t="s">
        <v>28</v>
      </c>
      <c r="C1272" s="43" t="s">
        <v>29</v>
      </c>
      <c r="D1272" s="142"/>
      <c r="E1272" s="44">
        <f t="shared" si="373"/>
        <v>0</v>
      </c>
      <c r="F1272" s="44">
        <f>SUMIFS(ProductionLines!$H:$H,ProductionLines!$C:$C,'Daily Pork Products Stocks'!$B1272,ProductionLines!$K:$K,'Daily Pork Products Stocks'!$A1272,ProductionLines!$E:$E,"&lt;&gt;Intake")</f>
        <v>0</v>
      </c>
      <c r="G1272" s="57"/>
      <c r="H1272" s="44">
        <f>SUMIFS(ProductionLines!$H:$H,ProductionLines!$C:$C,'Daily Pork Products Stocks'!$B1272,ProductionLines!$K:$K,'Daily Pork Products Stocks'!$A1272,ProductionLines!$E:$E,"Intake")</f>
        <v>0</v>
      </c>
      <c r="I1272" s="148"/>
      <c r="J1272" s="148"/>
      <c r="K1272" s="148"/>
      <c r="L1272" s="152"/>
      <c r="M1272" s="44">
        <f>SUMIFS(TransfersEntries!$F:$F,TransfersEntries!$B:$B,$B1272,TransfersEntries!$L:$L,"&gt;="&amp;'Daily Pork Products Stocks'!A1272+0.25,TransfersEntries!$L:$L,"&lt;="&amp;'Daily Pork Products Stocks'!A1272+1.25,TransfersEntries!$D:$D,"2055")</f>
        <v>0</v>
      </c>
      <c r="N1272" s="44">
        <f>SUMIFS(TransfersEntries!$F:$F,TransfersEntries!$B:$B,INDEX(ItemTable!$A:$A,MATCH('Daily Pork Products Stocks'!B1272,ItemTable!$B:$B,0)),TransfersEntries!$L:$L,"&gt;="&amp;'Daily Pork Products Stocks'!A1272+0.25,TransfersEntries!$L:$L,"&lt;="&amp;'Daily Pork Products Stocks'!A1272+1.25,TransfersEntries!$D:$D,"3535")</f>
        <v>0</v>
      </c>
      <c r="O1272" s="44">
        <f>SUMIFS(TransfersEntries!$F:$F,TransfersEntries!$B:$B,INDEX(ItemTable!$A:$A,MATCH('Daily Pork Products Stocks'!B1272,ItemTable!$B:$B,0)),TransfersEntries!$L:$L,"&gt;="&amp;'Daily Pork Products Stocks'!A1272+0.25,TransfersEntries!$L:$L,"&lt;="&amp;'Daily Pork Products Stocks'!A1272+1.25,TransfersEntries!$D:$D,"3600")</f>
        <v>0</v>
      </c>
      <c r="P1272" s="44">
        <f t="shared" si="374"/>
        <v>0</v>
      </c>
      <c r="Q1272" s="44">
        <f t="shared" si="375"/>
        <v>0</v>
      </c>
      <c r="R1272" s="148"/>
      <c r="S1272" s="148"/>
      <c r="T1272" s="44">
        <f t="shared" si="378"/>
        <v>0</v>
      </c>
      <c r="U1272" s="44">
        <f t="shared" si="376"/>
        <v>0</v>
      </c>
      <c r="V1272" s="44">
        <f t="shared" si="377"/>
        <v>0</v>
      </c>
      <c r="W1272" s="51" t="str">
        <f t="shared" si="372"/>
        <v>Inactive</v>
      </c>
      <c r="X1272" s="44"/>
    </row>
    <row r="1273" spans="1:24" ht="15" hidden="1" customHeight="1" x14ac:dyDescent="0.25">
      <c r="A1273" s="42" t="e">
        <v>#VALUE!</v>
      </c>
      <c r="B1273" s="45" t="s">
        <v>30</v>
      </c>
      <c r="C1273" s="45" t="s">
        <v>31</v>
      </c>
      <c r="D1273" s="142"/>
      <c r="E1273" s="44">
        <f t="shared" si="373"/>
        <v>0</v>
      </c>
      <c r="F1273" s="44">
        <f>SUMIFS(ProductionLines!$H:$H,ProductionLines!$C:$C,'Daily Pork Products Stocks'!$B1273,ProductionLines!$K:$K,'Daily Pork Products Stocks'!$A1273,ProductionLines!$E:$E,"&lt;&gt;Intake")</f>
        <v>0</v>
      </c>
      <c r="G1273" s="57"/>
      <c r="H1273" s="44">
        <f>SUMIFS(ProductionLines!$H:$H,ProductionLines!$C:$C,'Daily Pork Products Stocks'!$B1273,ProductionLines!$K:$K,'Daily Pork Products Stocks'!$A1273,ProductionLines!$E:$E,"Intake")</f>
        <v>0</v>
      </c>
      <c r="I1273" s="148"/>
      <c r="J1273" s="148"/>
      <c r="K1273" s="148"/>
      <c r="L1273" s="152"/>
      <c r="M1273" s="44">
        <f>SUMIFS(TransfersEntries!$F:$F,TransfersEntries!$B:$B,$B1273,TransfersEntries!$L:$L,"&gt;="&amp;'Daily Pork Products Stocks'!A1273+0.25,TransfersEntries!$L:$L,"&lt;="&amp;'Daily Pork Products Stocks'!A1273+1.25,TransfersEntries!$D:$D,"2055")</f>
        <v>0</v>
      </c>
      <c r="N1273" s="44">
        <f>SUMIFS(TransfersEntries!$F:$F,TransfersEntries!$B:$B,INDEX(ItemTable!$A:$A,MATCH('Daily Pork Products Stocks'!B1273,ItemTable!$B:$B,0)),TransfersEntries!$L:$L,"&gt;="&amp;'Daily Pork Products Stocks'!A1273+0.25,TransfersEntries!$L:$L,"&lt;="&amp;'Daily Pork Products Stocks'!A1273+1.25,TransfersEntries!$D:$D,"3535")</f>
        <v>0</v>
      </c>
      <c r="O1273" s="44">
        <f>SUMIFS(TransfersEntries!$F:$F,TransfersEntries!$B:$B,INDEX(ItemTable!$A:$A,MATCH('Daily Pork Products Stocks'!B1273,ItemTable!$B:$B,0)),TransfersEntries!$L:$L,"&gt;="&amp;'Daily Pork Products Stocks'!A1273+0.25,TransfersEntries!$L:$L,"&lt;="&amp;'Daily Pork Products Stocks'!A1273+1.25,TransfersEntries!$D:$D,"3600")</f>
        <v>0</v>
      </c>
      <c r="P1273" s="44">
        <f t="shared" si="374"/>
        <v>0</v>
      </c>
      <c r="Q1273" s="44">
        <f t="shared" si="375"/>
        <v>0</v>
      </c>
      <c r="R1273" s="148"/>
      <c r="S1273" s="148"/>
      <c r="T1273" s="44">
        <f t="shared" si="378"/>
        <v>0</v>
      </c>
      <c r="U1273" s="44">
        <f t="shared" si="376"/>
        <v>0</v>
      </c>
      <c r="V1273" s="44">
        <f t="shared" si="377"/>
        <v>0</v>
      </c>
      <c r="W1273" s="51" t="str">
        <f t="shared" si="372"/>
        <v>Inactive</v>
      </c>
      <c r="X1273" s="44"/>
    </row>
    <row r="1274" spans="1:24" ht="15" hidden="1" customHeight="1" x14ac:dyDescent="0.25">
      <c r="A1274" s="42" t="e">
        <v>#VALUE!</v>
      </c>
      <c r="B1274" s="43" t="s">
        <v>36</v>
      </c>
      <c r="C1274" s="43" t="s">
        <v>37</v>
      </c>
      <c r="D1274" s="142"/>
      <c r="E1274" s="44">
        <f t="shared" si="373"/>
        <v>0</v>
      </c>
      <c r="F1274" s="44">
        <f>SUMIFS(ProductionLines!$H:$H,ProductionLines!$C:$C,'Daily Pork Products Stocks'!$B1274,ProductionLines!$K:$K,'Daily Pork Products Stocks'!$A1274,ProductionLines!$E:$E,"&lt;&gt;Intake")</f>
        <v>0</v>
      </c>
      <c r="G1274" s="57"/>
      <c r="H1274" s="44">
        <f>SUMIFS(ProductionLines!$H:$H,ProductionLines!$C:$C,'Daily Pork Products Stocks'!$B1274,ProductionLines!$K:$K,'Daily Pork Products Stocks'!$A1274,ProductionLines!$E:$E,"Intake")</f>
        <v>0</v>
      </c>
      <c r="I1274" s="148"/>
      <c r="J1274" s="148"/>
      <c r="K1274" s="148"/>
      <c r="L1274" s="152"/>
      <c r="M1274" s="44">
        <f>SUMIFS(TransfersEntries!$F:$F,TransfersEntries!$B:$B,$B1274,TransfersEntries!$L:$L,"&gt;="&amp;'Daily Pork Products Stocks'!A1274+0.25,TransfersEntries!$L:$L,"&lt;="&amp;'Daily Pork Products Stocks'!A1274+1.25,TransfersEntries!$D:$D,"2055")</f>
        <v>0</v>
      </c>
      <c r="N1274" s="44">
        <f>SUMIFS(TransfersEntries!$F:$F,TransfersEntries!$B:$B,INDEX(ItemTable!$A:$A,MATCH('Daily Pork Products Stocks'!B1274,ItemTable!$B:$B,0)),TransfersEntries!$L:$L,"&gt;="&amp;'Daily Pork Products Stocks'!A1274+0.25,TransfersEntries!$L:$L,"&lt;="&amp;'Daily Pork Products Stocks'!A1274+1.25,TransfersEntries!$D:$D,"3535")</f>
        <v>0</v>
      </c>
      <c r="O1274" s="44">
        <f>SUMIFS(TransfersEntries!$F:$F,TransfersEntries!$B:$B,INDEX(ItemTable!$A:$A,MATCH('Daily Pork Products Stocks'!B1274,ItemTable!$B:$B,0)),TransfersEntries!$L:$L,"&gt;="&amp;'Daily Pork Products Stocks'!A1274+0.25,TransfersEntries!$L:$L,"&lt;="&amp;'Daily Pork Products Stocks'!A1274+1.25,TransfersEntries!$D:$D,"3600")</f>
        <v>0</v>
      </c>
      <c r="P1274" s="44">
        <f t="shared" si="374"/>
        <v>0</v>
      </c>
      <c r="Q1274" s="44">
        <f t="shared" si="375"/>
        <v>0</v>
      </c>
      <c r="R1274" s="148"/>
      <c r="S1274" s="148"/>
      <c r="T1274" s="44">
        <f t="shared" si="378"/>
        <v>0</v>
      </c>
      <c r="U1274" s="44">
        <f t="shared" si="376"/>
        <v>0</v>
      </c>
      <c r="V1274" s="44">
        <f t="shared" si="377"/>
        <v>0</v>
      </c>
      <c r="W1274" s="51" t="str">
        <f t="shared" si="372"/>
        <v>Inactive</v>
      </c>
      <c r="X1274" s="44"/>
    </row>
    <row r="1275" spans="1:24" ht="15" hidden="1" customHeight="1" x14ac:dyDescent="0.25">
      <c r="A1275" s="42" t="e">
        <v>#VALUE!</v>
      </c>
      <c r="B1275" s="43" t="s">
        <v>45</v>
      </c>
      <c r="C1275" s="43" t="s">
        <v>46</v>
      </c>
      <c r="D1275" s="142"/>
      <c r="E1275" s="44">
        <f t="shared" si="373"/>
        <v>0</v>
      </c>
      <c r="F1275" s="44">
        <f>SUMIFS(ProductionLines!$H:$H,ProductionLines!$C:$C,'Daily Pork Products Stocks'!$B1275,ProductionLines!$K:$K,'Daily Pork Products Stocks'!$A1275,ProductionLines!$E:$E,"&lt;&gt;Intake")</f>
        <v>0</v>
      </c>
      <c r="G1275" s="57"/>
      <c r="H1275" s="44">
        <f>SUMIFS(ProductionLines!$H:$H,ProductionLines!$C:$C,'Daily Pork Products Stocks'!$B1275,ProductionLines!$K:$K,'Daily Pork Products Stocks'!$A1275,ProductionLines!$E:$E,"Intake")</f>
        <v>0</v>
      </c>
      <c r="I1275" s="148"/>
      <c r="J1275" s="148"/>
      <c r="K1275" s="148"/>
      <c r="L1275" s="152"/>
      <c r="M1275" s="44">
        <f>SUMIFS(TransfersEntries!$F:$F,TransfersEntries!$B:$B,$B1275,TransfersEntries!$L:$L,"&gt;="&amp;'Daily Pork Products Stocks'!A1275+0.25,TransfersEntries!$L:$L,"&lt;="&amp;'Daily Pork Products Stocks'!A1275+1.25,TransfersEntries!$D:$D,"2055")</f>
        <v>0</v>
      </c>
      <c r="N1275" s="44">
        <f>SUMIFS(TransfersEntries!$F:$F,TransfersEntries!$B:$B,INDEX(ItemTable!$A:$A,MATCH('Daily Pork Products Stocks'!B1275,ItemTable!$B:$B,0)),TransfersEntries!$L:$L,"&gt;="&amp;'Daily Pork Products Stocks'!A1275+0.25,TransfersEntries!$L:$L,"&lt;="&amp;'Daily Pork Products Stocks'!A1275+1.25,TransfersEntries!$D:$D,"3535")</f>
        <v>0</v>
      </c>
      <c r="O1275" s="44">
        <f>SUMIFS(TransfersEntries!$F:$F,TransfersEntries!$B:$B,INDEX(ItemTable!$A:$A,MATCH('Daily Pork Products Stocks'!B1275,ItemTable!$B:$B,0)),TransfersEntries!$L:$L,"&gt;="&amp;'Daily Pork Products Stocks'!A1275+0.25,TransfersEntries!$L:$L,"&lt;="&amp;'Daily Pork Products Stocks'!A1275+1.25,TransfersEntries!$D:$D,"3600")</f>
        <v>0</v>
      </c>
      <c r="P1275" s="44">
        <f t="shared" si="374"/>
        <v>0</v>
      </c>
      <c r="Q1275" s="44">
        <f t="shared" si="375"/>
        <v>0</v>
      </c>
      <c r="R1275" s="148"/>
      <c r="S1275" s="148"/>
      <c r="T1275" s="44">
        <f t="shared" si="378"/>
        <v>0</v>
      </c>
      <c r="U1275" s="44">
        <f t="shared" si="376"/>
        <v>0</v>
      </c>
      <c r="V1275" s="44">
        <f t="shared" si="377"/>
        <v>0</v>
      </c>
      <c r="W1275" s="51" t="str">
        <f t="shared" si="372"/>
        <v>Inactive</v>
      </c>
      <c r="X1275" s="44"/>
    </row>
    <row r="1276" spans="1:24" ht="15" hidden="1" customHeight="1" x14ac:dyDescent="0.25">
      <c r="A1276" s="42" t="e">
        <v>#VALUE!</v>
      </c>
      <c r="B1276" s="47" t="s">
        <v>181</v>
      </c>
      <c r="C1276" s="47" t="s">
        <v>182</v>
      </c>
      <c r="D1276" s="142"/>
      <c r="E1276" s="44">
        <f t="shared" si="373"/>
        <v>0</v>
      </c>
      <c r="F1276" s="44">
        <f>SUMIFS(ProductionLines!$H:$H,ProductionLines!$C:$C,'Daily Pork Products Stocks'!$B1276,ProductionLines!$K:$K,'Daily Pork Products Stocks'!$A1276,ProductionLines!$E:$E,"&lt;&gt;Intake")</f>
        <v>0</v>
      </c>
      <c r="G1276" s="57"/>
      <c r="H1276" s="44">
        <f>SUMIFS(ProductionLines!$H:$H,ProductionLines!$C:$C,'Daily Pork Products Stocks'!$B1276,ProductionLines!$K:$K,'Daily Pork Products Stocks'!$A1276,ProductionLines!$E:$E,"Intake")</f>
        <v>0</v>
      </c>
      <c r="I1276" s="148"/>
      <c r="J1276" s="148"/>
      <c r="K1276" s="148"/>
      <c r="L1276" s="152"/>
      <c r="M1276" s="44">
        <f>SUMIFS(TransfersEntries!$F:$F,TransfersEntries!$B:$B,$B1276,TransfersEntries!$L:$L,"&gt;="&amp;'Daily Pork Products Stocks'!A1276+0.25,TransfersEntries!$L:$L,"&lt;="&amp;'Daily Pork Products Stocks'!A1276+1.25,TransfersEntries!$D:$D,"2055")</f>
        <v>0</v>
      </c>
      <c r="N1276" s="44">
        <f>SUMIFS(TransfersEntries!$F:$F,TransfersEntries!$B:$B,INDEX(ItemTable!$A:$A,MATCH('Daily Pork Products Stocks'!B1276,ItemTable!$B:$B,0)),TransfersEntries!$L:$L,"&gt;="&amp;'Daily Pork Products Stocks'!A1276+0.25,TransfersEntries!$L:$L,"&lt;="&amp;'Daily Pork Products Stocks'!A1276+1.25,TransfersEntries!$D:$D,"3535")</f>
        <v>0</v>
      </c>
      <c r="O1276" s="44">
        <f>SUMIFS(TransfersEntries!$F:$F,TransfersEntries!$B:$B,INDEX(ItemTable!$A:$A,MATCH('Daily Pork Products Stocks'!B1276,ItemTable!$B:$B,0)),TransfersEntries!$L:$L,"&gt;="&amp;'Daily Pork Products Stocks'!A1276+0.25,TransfersEntries!$L:$L,"&lt;="&amp;'Daily Pork Products Stocks'!A1276+1.25,TransfersEntries!$D:$D,"3600")</f>
        <v>0</v>
      </c>
      <c r="P1276" s="44">
        <f t="shared" si="374"/>
        <v>0</v>
      </c>
      <c r="Q1276" s="44">
        <f t="shared" si="375"/>
        <v>0</v>
      </c>
      <c r="R1276" s="148"/>
      <c r="S1276" s="148"/>
      <c r="T1276" s="44">
        <f t="shared" si="378"/>
        <v>0</v>
      </c>
      <c r="U1276" s="44">
        <f t="shared" si="376"/>
        <v>0</v>
      </c>
      <c r="V1276" s="44">
        <f t="shared" si="377"/>
        <v>0</v>
      </c>
      <c r="W1276" s="51" t="str">
        <f t="shared" si="372"/>
        <v>Inactive</v>
      </c>
      <c r="X1276" s="44"/>
    </row>
    <row r="1277" spans="1:24" ht="15" hidden="1" customHeight="1" x14ac:dyDescent="0.25">
      <c r="A1277" s="128" t="e">
        <v>#VALUE!</v>
      </c>
      <c r="B1277" s="129"/>
      <c r="C1277" s="130" t="s">
        <v>1168</v>
      </c>
      <c r="D1277" s="141">
        <v>1E-3</v>
      </c>
      <c r="E1277" s="134">
        <f t="shared" si="373"/>
        <v>1E-3</v>
      </c>
      <c r="F1277" s="134">
        <f>SUMIFS(ProductionLines!$H:$H,ProductionLines!$C:$C,'Daily Pork Products Stocks'!$B1277,ProductionLines!$K:$K,'Daily Pork Products Stocks'!$A1277,ProductionLines!$E:$E,"&lt;&gt;Intake")</f>
        <v>0</v>
      </c>
      <c r="G1277" s="135"/>
      <c r="H1277" s="134">
        <f>SUMIFS(ProductionLines!$H:$H,ProductionLines!$C:$C,'Daily Pork Products Stocks'!$B1277,ProductionLines!$K:$K,'Daily Pork Products Stocks'!$A1277,ProductionLines!$E:$E,"Intake")</f>
        <v>0</v>
      </c>
      <c r="I1277" s="149"/>
      <c r="J1277" s="149"/>
      <c r="K1277" s="149"/>
      <c r="L1277" s="153"/>
      <c r="M1277" s="134">
        <f>SUMIFS(TransfersEntries!$F:$F,TransfersEntries!$B:$B,$B1277,TransfersEntries!$L:$L,"&gt;="&amp;'Daily Pork Products Stocks'!A1277+0.25,TransfersEntries!$L:$L,"&lt;="&amp;'Daily Pork Products Stocks'!A1277+1.25,TransfersEntries!$D:$D,"2055")</f>
        <v>0</v>
      </c>
      <c r="N1277" s="134">
        <f>SUMIFS(TransfersEntries!$F:$F,TransfersEntries!$B:$B,INDEX(ItemTable!$A:$A,MATCH('Daily Pork Products Stocks'!B1277,ItemTable!$B:$B,0)),TransfersEntries!$L:$L,"&gt;="&amp;'Daily Pork Products Stocks'!A1277+0.25,TransfersEntries!$L:$L,"&lt;="&amp;'Daily Pork Products Stocks'!A1277+1.25,TransfersEntries!$D:$D,"3535")</f>
        <v>0</v>
      </c>
      <c r="O1277" s="134">
        <f>SUMIFS(TransfersEntries!$F:$F,TransfersEntries!$B:$B,INDEX(ItemTable!$A:$A,MATCH('Daily Pork Products Stocks'!B1277,ItemTable!$B:$B,0)),TransfersEntries!$L:$L,"&gt;="&amp;'Daily Pork Products Stocks'!A1277+0.25,TransfersEntries!$L:$L,"&lt;="&amp;'Daily Pork Products Stocks'!A1277+1.25,TransfersEntries!$D:$D,"3600")</f>
        <v>0</v>
      </c>
      <c r="P1277" s="134">
        <f t="shared" si="374"/>
        <v>1E-3</v>
      </c>
      <c r="Q1277" s="134">
        <f t="shared" si="375"/>
        <v>1E-3</v>
      </c>
      <c r="R1277" s="149"/>
      <c r="S1277" s="149"/>
      <c r="T1277" s="134">
        <f>R1277+S1277+D1277</f>
        <v>1E-3</v>
      </c>
      <c r="U1277" s="134">
        <f t="shared" si="376"/>
        <v>0</v>
      </c>
      <c r="V1277" s="134">
        <f t="shared" si="377"/>
        <v>0</v>
      </c>
      <c r="W1277" s="51" t="str">
        <f t="shared" si="372"/>
        <v>Active</v>
      </c>
      <c r="X1277" s="134"/>
    </row>
    <row r="1278" spans="1:24" ht="15" hidden="1" customHeight="1" x14ac:dyDescent="0.25">
      <c r="A1278" s="42" t="e">
        <v>#VALUE!</v>
      </c>
      <c r="B1278" s="47" t="s">
        <v>7</v>
      </c>
      <c r="C1278" s="47" t="s">
        <v>1292</v>
      </c>
      <c r="D1278" s="142"/>
      <c r="E1278" s="44">
        <f>D1278</f>
        <v>0</v>
      </c>
      <c r="F1278" s="44">
        <f>SUMIFS(ProductionLines!$H:$H,ProductionLines!$C:$C,'Daily Pork Products Stocks'!$B1278,ProductionLines!$K:$K,'Daily Pork Products Stocks'!$A1278,ProductionLines!$E:$E,"&lt;&gt;Intake")</f>
        <v>0</v>
      </c>
      <c r="G1278" s="57"/>
      <c r="H1278" s="44">
        <f>SUMIFS(ProductionLines!$H:$H,ProductionLines!$C:$C,'Daily Pork Products Stocks'!$B1278,ProductionLines!$K:$K,'Daily Pork Products Stocks'!$A1278,ProductionLines!$E:$E,"Intake")</f>
        <v>0</v>
      </c>
      <c r="I1278" s="148"/>
      <c r="J1278" s="148"/>
      <c r="K1278" s="148"/>
      <c r="L1278" s="152"/>
      <c r="M1278" s="44">
        <f>SUMIFS(TransfersEntries!$F:$F,TransfersEntries!$B:$B,$B1278,TransfersEntries!$L:$L,"&gt;="&amp;'Daily Pork Products Stocks'!A1278+0.25,TransfersEntries!$L:$L,"&lt;="&amp;'Daily Pork Products Stocks'!A1278+1.25,TransfersEntries!$D:$D,"2055")</f>
        <v>0</v>
      </c>
      <c r="N1278" s="44">
        <f>SUMIFS(TransfersEntries!$F:$F,TransfersEntries!$B:$B,INDEX(ItemTable!$A:$A,MATCH('Daily Pork Products Stocks'!B1278,ItemTable!$B:$B,0)),TransfersEntries!$L:$L,"&gt;="&amp;'Daily Pork Products Stocks'!A1278+0.25,TransfersEntries!$L:$L,"&lt;="&amp;'Daily Pork Products Stocks'!A1278+1.25,TransfersEntries!$D:$D,"3535")</f>
        <v>0</v>
      </c>
      <c r="O1278" s="44">
        <f>SUMIFS(TransfersEntries!$F:$F,TransfersEntries!$B:$B,INDEX(ItemTable!$A:$A,MATCH('Daily Pork Products Stocks'!B1278,ItemTable!$B:$B,0)),TransfersEntries!$L:$L,"&gt;="&amp;'Daily Pork Products Stocks'!A1278+0.25,TransfersEntries!$L:$L,"&lt;="&amp;'Daily Pork Products Stocks'!A1278+1.25,TransfersEntries!$D:$D,"3600")</f>
        <v>0</v>
      </c>
      <c r="P1278" s="44">
        <f>D1278+F1278+G1278-SUM(H1278:O1278)</f>
        <v>0</v>
      </c>
      <c r="Q1278" s="44">
        <f>E1278+F1278+G1278-SUM(H1278:O1278)</f>
        <v>0</v>
      </c>
      <c r="R1278" s="148"/>
      <c r="S1278" s="148"/>
      <c r="T1278" s="44">
        <f>R1278+S1278</f>
        <v>0</v>
      </c>
      <c r="U1278" s="44">
        <f>T1278-P1278</f>
        <v>0</v>
      </c>
      <c r="V1278" s="44">
        <f>T1278-Q1278</f>
        <v>0</v>
      </c>
      <c r="W1278" s="51" t="str">
        <f t="shared" si="372"/>
        <v>Inactive</v>
      </c>
      <c r="X1278" s="44"/>
    </row>
    <row r="1279" spans="1:24" ht="15" hidden="1" customHeight="1" x14ac:dyDescent="0.25">
      <c r="A1279" s="42" t="e">
        <v>#VALUE!</v>
      </c>
      <c r="B1279" s="47" t="s">
        <v>1293</v>
      </c>
      <c r="C1279" s="47" t="s">
        <v>1294</v>
      </c>
      <c r="D1279" s="142"/>
      <c r="E1279" s="44">
        <f>D1279</f>
        <v>0</v>
      </c>
      <c r="F1279" s="44">
        <f>SUMIFS(ProductionLines!$H:$H,ProductionLines!$C:$C,'Daily Pork Products Stocks'!$B1279,ProductionLines!$K:$K,'Daily Pork Products Stocks'!$A1279,ProductionLines!$E:$E,"&lt;&gt;Intake")</f>
        <v>0</v>
      </c>
      <c r="G1279" s="57"/>
      <c r="H1279" s="44">
        <f>SUMIFS(ProductionLines!$H:$H,ProductionLines!$C:$C,'Daily Pork Products Stocks'!$B1279,ProductionLines!$K:$K,'Daily Pork Products Stocks'!$A1279,ProductionLines!$E:$E,"Intake")</f>
        <v>0</v>
      </c>
      <c r="I1279" s="148"/>
      <c r="J1279" s="148"/>
      <c r="K1279" s="148"/>
      <c r="L1279" s="152"/>
      <c r="M1279" s="44">
        <f>SUMIFS(TransfersEntries!$F:$F,TransfersEntries!$B:$B,$B1279,TransfersEntries!$L:$L,"&gt;="&amp;'Daily Pork Products Stocks'!A1279+0.25,TransfersEntries!$L:$L,"&lt;="&amp;'Daily Pork Products Stocks'!A1279+1.25,TransfersEntries!$D:$D,"2055")</f>
        <v>0</v>
      </c>
      <c r="N1279" s="44">
        <f>SUMIFS(TransfersEntries!$F:$F,TransfersEntries!$B:$B,INDEX(ItemTable!$A:$A,MATCH('Daily Pork Products Stocks'!B1279,ItemTable!$B:$B,0)),TransfersEntries!$L:$L,"&gt;="&amp;'Daily Pork Products Stocks'!A1279+0.25,TransfersEntries!$L:$L,"&lt;="&amp;'Daily Pork Products Stocks'!A1279+1.25,TransfersEntries!$D:$D,"3535")</f>
        <v>0</v>
      </c>
      <c r="O1279" s="44">
        <f>SUMIFS(TransfersEntries!$F:$F,TransfersEntries!$B:$B,INDEX(ItemTable!$A:$A,MATCH('Daily Pork Products Stocks'!B1279,ItemTable!$B:$B,0)),TransfersEntries!$L:$L,"&gt;="&amp;'Daily Pork Products Stocks'!A1279+0.25,TransfersEntries!$L:$L,"&lt;="&amp;'Daily Pork Products Stocks'!A1279+1.25,TransfersEntries!$D:$D,"3600")</f>
        <v>0</v>
      </c>
      <c r="P1279" s="44">
        <f>D1279+F1279+G1279-SUM(H1279:O1279)</f>
        <v>0</v>
      </c>
      <c r="Q1279" s="44">
        <f>E1279+F1279+G1279-SUM(H1279:O1279)</f>
        <v>0</v>
      </c>
      <c r="R1279" s="148"/>
      <c r="S1279" s="148"/>
      <c r="T1279" s="44">
        <f>R1279+S1279</f>
        <v>0</v>
      </c>
      <c r="U1279" s="44">
        <f>T1279-P1279</f>
        <v>0</v>
      </c>
      <c r="V1279" s="44">
        <f>T1279-Q1279</f>
        <v>0</v>
      </c>
      <c r="W1279" s="51" t="str">
        <f t="shared" si="372"/>
        <v>Inactive</v>
      </c>
      <c r="X1279" s="44"/>
    </row>
    <row r="1280" spans="1:24" ht="15" hidden="1" customHeight="1" x14ac:dyDescent="0.25">
      <c r="A1280" s="42" t="e">
        <v>#VALUE!</v>
      </c>
      <c r="B1280" s="47" t="s">
        <v>76</v>
      </c>
      <c r="C1280" s="47" t="s">
        <v>77</v>
      </c>
      <c r="D1280" s="142"/>
      <c r="E1280" s="44">
        <f t="shared" ref="E1280:E1343" si="379">D1280</f>
        <v>0</v>
      </c>
      <c r="F1280" s="44">
        <f>SUMIFS(ProductionLines!$H:$H,ProductionLines!$C:$C,'Daily Pork Products Stocks'!$B1280,ProductionLines!$K:$K,'Daily Pork Products Stocks'!$A1280,ProductionLines!$E:$E,"&lt;&gt;Intake")</f>
        <v>0</v>
      </c>
      <c r="G1280" s="57"/>
      <c r="H1280" s="44">
        <f>SUMIFS(ProductionLines!$H:$H,ProductionLines!$C:$C,'Daily Pork Products Stocks'!$B1280,ProductionLines!$K:$K,'Daily Pork Products Stocks'!$A1280,ProductionLines!$E:$E,"Intake")</f>
        <v>0</v>
      </c>
      <c r="I1280" s="148"/>
      <c r="J1280" s="148"/>
      <c r="K1280" s="148"/>
      <c r="L1280" s="152"/>
      <c r="M1280" s="44">
        <f>SUMIFS(TransfersEntries!$F:$F,TransfersEntries!$B:$B,$B1280,TransfersEntries!$L:$L,"&gt;="&amp;'Daily Pork Products Stocks'!A1280+0.25,TransfersEntries!$L:$L,"&lt;="&amp;'Daily Pork Products Stocks'!A1280+1.25,TransfersEntries!$D:$D,"2055")</f>
        <v>0</v>
      </c>
      <c r="N1280" s="44">
        <f>SUMIFS(TransfersEntries!$F:$F,TransfersEntries!$B:$B,INDEX(ItemTable!$A:$A,MATCH('Daily Pork Products Stocks'!B1280,ItemTable!$B:$B,0)),TransfersEntries!$L:$L,"&gt;="&amp;'Daily Pork Products Stocks'!A1280+0.25,TransfersEntries!$L:$L,"&lt;="&amp;'Daily Pork Products Stocks'!A1280+1.25,TransfersEntries!$D:$D,"3535")</f>
        <v>0</v>
      </c>
      <c r="O1280" s="44">
        <f>SUMIFS(TransfersEntries!$F:$F,TransfersEntries!$B:$B,INDEX(ItemTable!$A:$A,MATCH('Daily Pork Products Stocks'!B1280,ItemTable!$B:$B,0)),TransfersEntries!$L:$L,"&gt;="&amp;'Daily Pork Products Stocks'!A1280+0.25,TransfersEntries!$L:$L,"&lt;="&amp;'Daily Pork Products Stocks'!A1280+1.25,TransfersEntries!$D:$D,"3600")</f>
        <v>0</v>
      </c>
      <c r="P1280" s="44">
        <f t="shared" ref="P1280:P1343" si="380">D1280+F1280+G1280-SUM(H1280:O1280)</f>
        <v>0</v>
      </c>
      <c r="Q1280" s="44">
        <f t="shared" ref="Q1280:Q1343" si="381">E1280+F1280+G1280-SUM(H1280:O1280)</f>
        <v>0</v>
      </c>
      <c r="R1280" s="148"/>
      <c r="S1280" s="148"/>
      <c r="T1280" s="44">
        <f t="shared" ref="T1280:T1295" si="382">R1280+S1280</f>
        <v>0</v>
      </c>
      <c r="U1280" s="44">
        <f t="shared" ref="U1280:U1343" si="383">T1280-P1280</f>
        <v>0</v>
      </c>
      <c r="V1280" s="44">
        <f t="shared" ref="V1280:V1343" si="384">T1280-Q1280</f>
        <v>0</v>
      </c>
      <c r="W1280" s="51" t="str">
        <f t="shared" ref="W1280:W1343" si="385">IF(SUM(ABS(D1280),ABS(E1280),ABS(F1280),ABS(G1280),ABS(H1280),ABS(I1280),ABS(J1280),ABS(K1280),ABS(L1280),ABS(M1280),ABS(N1280),ABS(O1280),ABS(P1280),ABS(Q1280),ABS(R1280),ABS(S1280),ABS(T1280))=0,"Inactive","Active")</f>
        <v>Inactive</v>
      </c>
      <c r="X1280" s="44"/>
    </row>
    <row r="1281" spans="1:24" ht="15" hidden="1" customHeight="1" x14ac:dyDescent="0.25">
      <c r="A1281" s="42" t="e">
        <v>#VALUE!</v>
      </c>
      <c r="B1281" s="47" t="s">
        <v>80</v>
      </c>
      <c r="C1281" s="47" t="s">
        <v>81</v>
      </c>
      <c r="D1281" s="142"/>
      <c r="E1281" s="44">
        <f t="shared" si="379"/>
        <v>0</v>
      </c>
      <c r="F1281" s="44">
        <f>SUMIFS(ProductionLines!$H:$H,ProductionLines!$C:$C,'Daily Pork Products Stocks'!$B1281,ProductionLines!$K:$K,'Daily Pork Products Stocks'!$A1281,ProductionLines!$E:$E,"&lt;&gt;Intake")</f>
        <v>0</v>
      </c>
      <c r="G1281" s="57"/>
      <c r="H1281" s="44">
        <f>SUMIFS(ProductionLines!$H:$H,ProductionLines!$C:$C,'Daily Pork Products Stocks'!$B1281,ProductionLines!$K:$K,'Daily Pork Products Stocks'!$A1281,ProductionLines!$E:$E,"Intake")</f>
        <v>0</v>
      </c>
      <c r="I1281" s="148"/>
      <c r="J1281" s="148"/>
      <c r="K1281" s="148"/>
      <c r="L1281" s="152"/>
      <c r="M1281" s="44">
        <f>SUMIFS(TransfersEntries!$F:$F,TransfersEntries!$B:$B,$B1281,TransfersEntries!$L:$L,"&gt;="&amp;'Daily Pork Products Stocks'!A1281+0.25,TransfersEntries!$L:$L,"&lt;="&amp;'Daily Pork Products Stocks'!A1281+1.25,TransfersEntries!$D:$D,"2055")</f>
        <v>0</v>
      </c>
      <c r="N1281" s="44">
        <f>SUMIFS(TransfersEntries!$F:$F,TransfersEntries!$B:$B,INDEX(ItemTable!$A:$A,MATCH('Daily Pork Products Stocks'!B1281,ItemTable!$B:$B,0)),TransfersEntries!$L:$L,"&gt;="&amp;'Daily Pork Products Stocks'!A1281+0.25,TransfersEntries!$L:$L,"&lt;="&amp;'Daily Pork Products Stocks'!A1281+1.25,TransfersEntries!$D:$D,"3535")</f>
        <v>0</v>
      </c>
      <c r="O1281" s="44">
        <f>SUMIFS(TransfersEntries!$F:$F,TransfersEntries!$B:$B,INDEX(ItemTable!$A:$A,MATCH('Daily Pork Products Stocks'!B1281,ItemTable!$B:$B,0)),TransfersEntries!$L:$L,"&gt;="&amp;'Daily Pork Products Stocks'!A1281+0.25,TransfersEntries!$L:$L,"&lt;="&amp;'Daily Pork Products Stocks'!A1281+1.25,TransfersEntries!$D:$D,"3600")</f>
        <v>0</v>
      </c>
      <c r="P1281" s="44">
        <f t="shared" si="380"/>
        <v>0</v>
      </c>
      <c r="Q1281" s="44">
        <f t="shared" si="381"/>
        <v>0</v>
      </c>
      <c r="R1281" s="148"/>
      <c r="S1281" s="148"/>
      <c r="T1281" s="44">
        <f t="shared" si="382"/>
        <v>0</v>
      </c>
      <c r="U1281" s="44">
        <f t="shared" si="383"/>
        <v>0</v>
      </c>
      <c r="V1281" s="44">
        <f t="shared" si="384"/>
        <v>0</v>
      </c>
      <c r="W1281" s="51" t="str">
        <f t="shared" si="385"/>
        <v>Inactive</v>
      </c>
      <c r="X1281" s="44"/>
    </row>
    <row r="1282" spans="1:24" ht="15" hidden="1" customHeight="1" x14ac:dyDescent="0.25">
      <c r="A1282" s="42" t="e">
        <v>#VALUE!</v>
      </c>
      <c r="B1282" s="47" t="s">
        <v>86</v>
      </c>
      <c r="C1282" s="47" t="s">
        <v>87</v>
      </c>
      <c r="D1282" s="142"/>
      <c r="E1282" s="44">
        <f t="shared" si="379"/>
        <v>0</v>
      </c>
      <c r="F1282" s="44">
        <f>SUMIFS(ProductionLines!$H:$H,ProductionLines!$C:$C,'Daily Pork Products Stocks'!$B1282,ProductionLines!$K:$K,'Daily Pork Products Stocks'!$A1282,ProductionLines!$E:$E,"&lt;&gt;Intake")</f>
        <v>0</v>
      </c>
      <c r="G1282" s="57"/>
      <c r="H1282" s="44">
        <f>SUMIFS(ProductionLines!$H:$H,ProductionLines!$C:$C,'Daily Pork Products Stocks'!$B1282,ProductionLines!$K:$K,'Daily Pork Products Stocks'!$A1282,ProductionLines!$E:$E,"Intake")</f>
        <v>0</v>
      </c>
      <c r="I1282" s="148"/>
      <c r="J1282" s="148"/>
      <c r="K1282" s="148"/>
      <c r="L1282" s="152"/>
      <c r="M1282" s="44">
        <f>SUMIFS(TransfersEntries!$F:$F,TransfersEntries!$B:$B,$B1282,TransfersEntries!$L:$L,"&gt;="&amp;'Daily Pork Products Stocks'!A1282+0.25,TransfersEntries!$L:$L,"&lt;="&amp;'Daily Pork Products Stocks'!A1282+1.25,TransfersEntries!$D:$D,"2055")</f>
        <v>0</v>
      </c>
      <c r="N1282" s="44">
        <f>SUMIFS(TransfersEntries!$F:$F,TransfersEntries!$B:$B,INDEX(ItemTable!$A:$A,MATCH('Daily Pork Products Stocks'!B1282,ItemTable!$B:$B,0)),TransfersEntries!$L:$L,"&gt;="&amp;'Daily Pork Products Stocks'!A1282+0.25,TransfersEntries!$L:$L,"&lt;="&amp;'Daily Pork Products Stocks'!A1282+1.25,TransfersEntries!$D:$D,"3535")</f>
        <v>0</v>
      </c>
      <c r="O1282" s="44">
        <f>SUMIFS(TransfersEntries!$F:$F,TransfersEntries!$B:$B,INDEX(ItemTable!$A:$A,MATCH('Daily Pork Products Stocks'!B1282,ItemTable!$B:$B,0)),TransfersEntries!$L:$L,"&gt;="&amp;'Daily Pork Products Stocks'!A1282+0.25,TransfersEntries!$L:$L,"&lt;="&amp;'Daily Pork Products Stocks'!A1282+1.25,TransfersEntries!$D:$D,"3600")</f>
        <v>0</v>
      </c>
      <c r="P1282" s="44">
        <f t="shared" si="380"/>
        <v>0</v>
      </c>
      <c r="Q1282" s="44">
        <f t="shared" si="381"/>
        <v>0</v>
      </c>
      <c r="R1282" s="148"/>
      <c r="S1282" s="148"/>
      <c r="T1282" s="44">
        <f t="shared" si="382"/>
        <v>0</v>
      </c>
      <c r="U1282" s="44">
        <f t="shared" si="383"/>
        <v>0</v>
      </c>
      <c r="V1282" s="44">
        <f t="shared" si="384"/>
        <v>0</v>
      </c>
      <c r="W1282" s="51" t="str">
        <f t="shared" si="385"/>
        <v>Inactive</v>
      </c>
      <c r="X1282" s="44"/>
    </row>
    <row r="1283" spans="1:24" ht="15" hidden="1" customHeight="1" x14ac:dyDescent="0.25">
      <c r="A1283" s="42" t="e">
        <v>#VALUE!</v>
      </c>
      <c r="B1283" s="47" t="s">
        <v>88</v>
      </c>
      <c r="C1283" s="47" t="s">
        <v>89</v>
      </c>
      <c r="D1283" s="142"/>
      <c r="E1283" s="44">
        <f t="shared" si="379"/>
        <v>0</v>
      </c>
      <c r="F1283" s="44">
        <f>SUMIFS(ProductionLines!$H:$H,ProductionLines!$C:$C,'Daily Pork Products Stocks'!$B1283,ProductionLines!$K:$K,'Daily Pork Products Stocks'!$A1283,ProductionLines!$E:$E,"&lt;&gt;Intake")</f>
        <v>0</v>
      </c>
      <c r="G1283" s="57"/>
      <c r="H1283" s="44">
        <f>SUMIFS(ProductionLines!$H:$H,ProductionLines!$C:$C,'Daily Pork Products Stocks'!$B1283,ProductionLines!$K:$K,'Daily Pork Products Stocks'!$A1283,ProductionLines!$E:$E,"Intake")</f>
        <v>0</v>
      </c>
      <c r="I1283" s="148"/>
      <c r="J1283" s="148"/>
      <c r="K1283" s="148"/>
      <c r="L1283" s="152"/>
      <c r="M1283" s="44">
        <f>SUMIFS(TransfersEntries!$F:$F,TransfersEntries!$B:$B,$B1283,TransfersEntries!$L:$L,"&gt;="&amp;'Daily Pork Products Stocks'!A1283+0.25,TransfersEntries!$L:$L,"&lt;="&amp;'Daily Pork Products Stocks'!A1283+1.25,TransfersEntries!$D:$D,"2055")</f>
        <v>0</v>
      </c>
      <c r="N1283" s="44">
        <f>SUMIFS(TransfersEntries!$F:$F,TransfersEntries!$B:$B,INDEX(ItemTable!$A:$A,MATCH('Daily Pork Products Stocks'!B1283,ItemTable!$B:$B,0)),TransfersEntries!$L:$L,"&gt;="&amp;'Daily Pork Products Stocks'!A1283+0.25,TransfersEntries!$L:$L,"&lt;="&amp;'Daily Pork Products Stocks'!A1283+1.25,TransfersEntries!$D:$D,"3535")</f>
        <v>0</v>
      </c>
      <c r="O1283" s="44">
        <f>SUMIFS(TransfersEntries!$F:$F,TransfersEntries!$B:$B,INDEX(ItemTable!$A:$A,MATCH('Daily Pork Products Stocks'!B1283,ItemTable!$B:$B,0)),TransfersEntries!$L:$L,"&gt;="&amp;'Daily Pork Products Stocks'!A1283+0.25,TransfersEntries!$L:$L,"&lt;="&amp;'Daily Pork Products Stocks'!A1283+1.25,TransfersEntries!$D:$D,"3600")</f>
        <v>0</v>
      </c>
      <c r="P1283" s="44">
        <f t="shared" si="380"/>
        <v>0</v>
      </c>
      <c r="Q1283" s="44">
        <f t="shared" si="381"/>
        <v>0</v>
      </c>
      <c r="R1283" s="148"/>
      <c r="S1283" s="148"/>
      <c r="T1283" s="44">
        <f t="shared" si="382"/>
        <v>0</v>
      </c>
      <c r="U1283" s="44">
        <f t="shared" si="383"/>
        <v>0</v>
      </c>
      <c r="V1283" s="44">
        <f t="shared" si="384"/>
        <v>0</v>
      </c>
      <c r="W1283" s="51" t="str">
        <f t="shared" si="385"/>
        <v>Inactive</v>
      </c>
      <c r="X1283" s="44"/>
    </row>
    <row r="1284" spans="1:24" ht="15" hidden="1" customHeight="1" x14ac:dyDescent="0.25">
      <c r="A1284" s="42" t="e">
        <v>#VALUE!</v>
      </c>
      <c r="B1284" s="47" t="s">
        <v>90</v>
      </c>
      <c r="C1284" s="47" t="s">
        <v>91</v>
      </c>
      <c r="D1284" s="142"/>
      <c r="E1284" s="44">
        <f t="shared" si="379"/>
        <v>0</v>
      </c>
      <c r="F1284" s="44">
        <f>SUMIFS(ProductionLines!$H:$H,ProductionLines!$C:$C,'Daily Pork Products Stocks'!$B1284,ProductionLines!$K:$K,'Daily Pork Products Stocks'!$A1284,ProductionLines!$E:$E,"&lt;&gt;Intake")</f>
        <v>0</v>
      </c>
      <c r="G1284" s="57"/>
      <c r="H1284" s="44">
        <f>SUMIFS(ProductionLines!$H:$H,ProductionLines!$C:$C,'Daily Pork Products Stocks'!$B1284,ProductionLines!$K:$K,'Daily Pork Products Stocks'!$A1284,ProductionLines!$E:$E,"Intake")</f>
        <v>0</v>
      </c>
      <c r="I1284" s="148"/>
      <c r="J1284" s="148"/>
      <c r="K1284" s="148"/>
      <c r="L1284" s="152"/>
      <c r="M1284" s="44">
        <f>SUMIFS(TransfersEntries!$F:$F,TransfersEntries!$B:$B,$B1284,TransfersEntries!$L:$L,"&gt;="&amp;'Daily Pork Products Stocks'!A1284+0.25,TransfersEntries!$L:$L,"&lt;="&amp;'Daily Pork Products Stocks'!A1284+1.25,TransfersEntries!$D:$D,"2055")</f>
        <v>0</v>
      </c>
      <c r="N1284" s="44">
        <f>SUMIFS(TransfersEntries!$F:$F,TransfersEntries!$B:$B,INDEX(ItemTable!$A:$A,MATCH('Daily Pork Products Stocks'!B1284,ItemTable!$B:$B,0)),TransfersEntries!$L:$L,"&gt;="&amp;'Daily Pork Products Stocks'!A1284+0.25,TransfersEntries!$L:$L,"&lt;="&amp;'Daily Pork Products Stocks'!A1284+1.25,TransfersEntries!$D:$D,"3535")</f>
        <v>0</v>
      </c>
      <c r="O1284" s="44">
        <f>SUMIFS(TransfersEntries!$F:$F,TransfersEntries!$B:$B,INDEX(ItemTable!$A:$A,MATCH('Daily Pork Products Stocks'!B1284,ItemTable!$B:$B,0)),TransfersEntries!$L:$L,"&gt;="&amp;'Daily Pork Products Stocks'!A1284+0.25,TransfersEntries!$L:$L,"&lt;="&amp;'Daily Pork Products Stocks'!A1284+1.25,TransfersEntries!$D:$D,"3600")</f>
        <v>0</v>
      </c>
      <c r="P1284" s="44">
        <f t="shared" si="380"/>
        <v>0</v>
      </c>
      <c r="Q1284" s="44">
        <f t="shared" si="381"/>
        <v>0</v>
      </c>
      <c r="R1284" s="148"/>
      <c r="S1284" s="148"/>
      <c r="T1284" s="44">
        <f t="shared" si="382"/>
        <v>0</v>
      </c>
      <c r="U1284" s="44">
        <f t="shared" si="383"/>
        <v>0</v>
      </c>
      <c r="V1284" s="44">
        <f t="shared" si="384"/>
        <v>0</v>
      </c>
      <c r="W1284" s="51" t="str">
        <f t="shared" si="385"/>
        <v>Inactive</v>
      </c>
      <c r="X1284" s="44"/>
    </row>
    <row r="1285" spans="1:24" ht="15" hidden="1" customHeight="1" x14ac:dyDescent="0.25">
      <c r="A1285" s="42" t="e">
        <v>#VALUE!</v>
      </c>
      <c r="B1285" s="47" t="s">
        <v>92</v>
      </c>
      <c r="C1285" s="47" t="s">
        <v>93</v>
      </c>
      <c r="D1285" s="142"/>
      <c r="E1285" s="44">
        <f t="shared" si="379"/>
        <v>0</v>
      </c>
      <c r="F1285" s="44">
        <f>SUMIFS(ProductionLines!$H:$H,ProductionLines!$C:$C,'Daily Pork Products Stocks'!$B1285,ProductionLines!$K:$K,'Daily Pork Products Stocks'!$A1285,ProductionLines!$E:$E,"&lt;&gt;Intake")</f>
        <v>0</v>
      </c>
      <c r="G1285" s="57"/>
      <c r="H1285" s="44">
        <f>SUMIFS(ProductionLines!$H:$H,ProductionLines!$C:$C,'Daily Pork Products Stocks'!$B1285,ProductionLines!$K:$K,'Daily Pork Products Stocks'!$A1285,ProductionLines!$E:$E,"Intake")</f>
        <v>0</v>
      </c>
      <c r="I1285" s="148"/>
      <c r="J1285" s="148"/>
      <c r="K1285" s="148"/>
      <c r="L1285" s="152"/>
      <c r="M1285" s="44">
        <f>SUMIFS(TransfersEntries!$F:$F,TransfersEntries!$B:$B,$B1285,TransfersEntries!$L:$L,"&gt;="&amp;'Daily Pork Products Stocks'!A1285+0.25,TransfersEntries!$L:$L,"&lt;="&amp;'Daily Pork Products Stocks'!A1285+1.25,TransfersEntries!$D:$D,"2055")</f>
        <v>0</v>
      </c>
      <c r="N1285" s="44">
        <f>SUMIFS(TransfersEntries!$F:$F,TransfersEntries!$B:$B,INDEX(ItemTable!$A:$A,MATCH('Daily Pork Products Stocks'!B1285,ItemTable!$B:$B,0)),TransfersEntries!$L:$L,"&gt;="&amp;'Daily Pork Products Stocks'!A1285+0.25,TransfersEntries!$L:$L,"&lt;="&amp;'Daily Pork Products Stocks'!A1285+1.25,TransfersEntries!$D:$D,"3535")</f>
        <v>0</v>
      </c>
      <c r="O1285" s="44">
        <f>SUMIFS(TransfersEntries!$F:$F,TransfersEntries!$B:$B,INDEX(ItemTable!$A:$A,MATCH('Daily Pork Products Stocks'!B1285,ItemTable!$B:$B,0)),TransfersEntries!$L:$L,"&gt;="&amp;'Daily Pork Products Stocks'!A1285+0.25,TransfersEntries!$L:$L,"&lt;="&amp;'Daily Pork Products Stocks'!A1285+1.25,TransfersEntries!$D:$D,"3600")</f>
        <v>0</v>
      </c>
      <c r="P1285" s="44">
        <f t="shared" si="380"/>
        <v>0</v>
      </c>
      <c r="Q1285" s="44">
        <f t="shared" si="381"/>
        <v>0</v>
      </c>
      <c r="R1285" s="148"/>
      <c r="S1285" s="148"/>
      <c r="T1285" s="44">
        <f t="shared" si="382"/>
        <v>0</v>
      </c>
      <c r="U1285" s="44">
        <f t="shared" si="383"/>
        <v>0</v>
      </c>
      <c r="V1285" s="44">
        <f t="shared" si="384"/>
        <v>0</v>
      </c>
      <c r="W1285" s="51" t="str">
        <f t="shared" si="385"/>
        <v>Inactive</v>
      </c>
      <c r="X1285" s="44"/>
    </row>
    <row r="1286" spans="1:24" ht="15" hidden="1" customHeight="1" x14ac:dyDescent="0.25">
      <c r="A1286" s="42" t="e">
        <v>#VALUE!</v>
      </c>
      <c r="B1286" s="47" t="s">
        <v>94</v>
      </c>
      <c r="C1286" s="47" t="s">
        <v>95</v>
      </c>
      <c r="D1286" s="142"/>
      <c r="E1286" s="44">
        <f t="shared" si="379"/>
        <v>0</v>
      </c>
      <c r="F1286" s="44">
        <f>SUMIFS(ProductionLines!$H:$H,ProductionLines!$C:$C,'Daily Pork Products Stocks'!$B1286,ProductionLines!$K:$K,'Daily Pork Products Stocks'!$A1286,ProductionLines!$E:$E,"&lt;&gt;Intake")</f>
        <v>0</v>
      </c>
      <c r="G1286" s="57"/>
      <c r="H1286" s="44">
        <f>SUMIFS(ProductionLines!$H:$H,ProductionLines!$C:$C,'Daily Pork Products Stocks'!$B1286,ProductionLines!$K:$K,'Daily Pork Products Stocks'!$A1286,ProductionLines!$E:$E,"Intake")</f>
        <v>0</v>
      </c>
      <c r="I1286" s="148"/>
      <c r="J1286" s="148"/>
      <c r="K1286" s="148"/>
      <c r="L1286" s="152"/>
      <c r="M1286" s="44">
        <f>SUMIFS(TransfersEntries!$F:$F,TransfersEntries!$B:$B,$B1286,TransfersEntries!$L:$L,"&gt;="&amp;'Daily Pork Products Stocks'!A1286+0.25,TransfersEntries!$L:$L,"&lt;="&amp;'Daily Pork Products Stocks'!A1286+1.25,TransfersEntries!$D:$D,"2055")</f>
        <v>0</v>
      </c>
      <c r="N1286" s="44">
        <f>SUMIFS(TransfersEntries!$F:$F,TransfersEntries!$B:$B,INDEX(ItemTable!$A:$A,MATCH('Daily Pork Products Stocks'!B1286,ItemTable!$B:$B,0)),TransfersEntries!$L:$L,"&gt;="&amp;'Daily Pork Products Stocks'!A1286+0.25,TransfersEntries!$L:$L,"&lt;="&amp;'Daily Pork Products Stocks'!A1286+1.25,TransfersEntries!$D:$D,"3535")</f>
        <v>0</v>
      </c>
      <c r="O1286" s="44">
        <f>SUMIFS(TransfersEntries!$F:$F,TransfersEntries!$B:$B,INDEX(ItemTable!$A:$A,MATCH('Daily Pork Products Stocks'!B1286,ItemTable!$B:$B,0)),TransfersEntries!$L:$L,"&gt;="&amp;'Daily Pork Products Stocks'!A1286+0.25,TransfersEntries!$L:$L,"&lt;="&amp;'Daily Pork Products Stocks'!A1286+1.25,TransfersEntries!$D:$D,"3600")</f>
        <v>0</v>
      </c>
      <c r="P1286" s="44">
        <f t="shared" si="380"/>
        <v>0</v>
      </c>
      <c r="Q1286" s="44">
        <f t="shared" si="381"/>
        <v>0</v>
      </c>
      <c r="R1286" s="148"/>
      <c r="S1286" s="148"/>
      <c r="T1286" s="44">
        <f t="shared" si="382"/>
        <v>0</v>
      </c>
      <c r="U1286" s="44">
        <f t="shared" si="383"/>
        <v>0</v>
      </c>
      <c r="V1286" s="44">
        <f t="shared" si="384"/>
        <v>0</v>
      </c>
      <c r="W1286" s="51" t="str">
        <f t="shared" si="385"/>
        <v>Inactive</v>
      </c>
      <c r="X1286" s="44"/>
    </row>
    <row r="1287" spans="1:24" ht="15" hidden="1" customHeight="1" x14ac:dyDescent="0.25">
      <c r="A1287" s="42" t="e">
        <v>#VALUE!</v>
      </c>
      <c r="B1287" s="45" t="s">
        <v>96</v>
      </c>
      <c r="C1287" s="45" t="s">
        <v>97</v>
      </c>
      <c r="D1287" s="142"/>
      <c r="E1287" s="44">
        <f t="shared" si="379"/>
        <v>0</v>
      </c>
      <c r="F1287" s="44">
        <f>SUMIFS(ProductionLines!$H:$H,ProductionLines!$C:$C,'Daily Pork Products Stocks'!$B1287,ProductionLines!$K:$K,'Daily Pork Products Stocks'!$A1287,ProductionLines!$E:$E,"&lt;&gt;Intake")</f>
        <v>0</v>
      </c>
      <c r="G1287" s="57"/>
      <c r="H1287" s="44">
        <f>SUMIFS(ProductionLines!$H:$H,ProductionLines!$C:$C,'Daily Pork Products Stocks'!$B1287,ProductionLines!$K:$K,'Daily Pork Products Stocks'!$A1287,ProductionLines!$E:$E,"Intake")</f>
        <v>0</v>
      </c>
      <c r="I1287" s="148"/>
      <c r="J1287" s="148"/>
      <c r="K1287" s="148"/>
      <c r="L1287" s="152"/>
      <c r="M1287" s="44">
        <f>SUMIFS(TransfersEntries!$F:$F,TransfersEntries!$B:$B,$B1287,TransfersEntries!$L:$L,"&gt;="&amp;'Daily Pork Products Stocks'!A1287+0.25,TransfersEntries!$L:$L,"&lt;="&amp;'Daily Pork Products Stocks'!A1287+1.25,TransfersEntries!$D:$D,"2055")</f>
        <v>0</v>
      </c>
      <c r="N1287" s="44">
        <f>SUMIFS(TransfersEntries!$F:$F,TransfersEntries!$B:$B,INDEX(ItemTable!$A:$A,MATCH('Daily Pork Products Stocks'!B1287,ItemTable!$B:$B,0)),TransfersEntries!$L:$L,"&gt;="&amp;'Daily Pork Products Stocks'!A1287+0.25,TransfersEntries!$L:$L,"&lt;="&amp;'Daily Pork Products Stocks'!A1287+1.25,TransfersEntries!$D:$D,"3535")</f>
        <v>0</v>
      </c>
      <c r="O1287" s="44">
        <f>SUMIFS(TransfersEntries!$F:$F,TransfersEntries!$B:$B,INDEX(ItemTable!$A:$A,MATCH('Daily Pork Products Stocks'!B1287,ItemTable!$B:$B,0)),TransfersEntries!$L:$L,"&gt;="&amp;'Daily Pork Products Stocks'!A1287+0.25,TransfersEntries!$L:$L,"&lt;="&amp;'Daily Pork Products Stocks'!A1287+1.25,TransfersEntries!$D:$D,"3600")</f>
        <v>0</v>
      </c>
      <c r="P1287" s="44">
        <f t="shared" si="380"/>
        <v>0</v>
      </c>
      <c r="Q1287" s="44">
        <f t="shared" si="381"/>
        <v>0</v>
      </c>
      <c r="R1287" s="148"/>
      <c r="S1287" s="148"/>
      <c r="T1287" s="44">
        <f t="shared" si="382"/>
        <v>0</v>
      </c>
      <c r="U1287" s="44">
        <f t="shared" si="383"/>
        <v>0</v>
      </c>
      <c r="V1287" s="44">
        <f t="shared" si="384"/>
        <v>0</v>
      </c>
      <c r="W1287" s="51" t="str">
        <f t="shared" si="385"/>
        <v>Inactive</v>
      </c>
      <c r="X1287" s="44"/>
    </row>
    <row r="1288" spans="1:24" ht="15" hidden="1" customHeight="1" x14ac:dyDescent="0.25">
      <c r="A1288" s="42" t="e">
        <v>#VALUE!</v>
      </c>
      <c r="B1288" s="45" t="s">
        <v>98</v>
      </c>
      <c r="C1288" s="45" t="s">
        <v>99</v>
      </c>
      <c r="D1288" s="142"/>
      <c r="E1288" s="44">
        <f t="shared" si="379"/>
        <v>0</v>
      </c>
      <c r="F1288" s="44">
        <f>SUMIFS(ProductionLines!$H:$H,ProductionLines!$C:$C,'Daily Pork Products Stocks'!$B1288,ProductionLines!$K:$K,'Daily Pork Products Stocks'!$A1288,ProductionLines!$E:$E,"&lt;&gt;Intake")</f>
        <v>0</v>
      </c>
      <c r="G1288" s="57"/>
      <c r="H1288" s="44">
        <f>SUMIFS(ProductionLines!$H:$H,ProductionLines!$C:$C,'Daily Pork Products Stocks'!$B1288,ProductionLines!$K:$K,'Daily Pork Products Stocks'!$A1288,ProductionLines!$E:$E,"Intake")</f>
        <v>0</v>
      </c>
      <c r="I1288" s="148"/>
      <c r="J1288" s="148"/>
      <c r="K1288" s="148"/>
      <c r="L1288" s="152"/>
      <c r="M1288" s="44">
        <f>SUMIFS(TransfersEntries!$F:$F,TransfersEntries!$B:$B,$B1288,TransfersEntries!$L:$L,"&gt;="&amp;'Daily Pork Products Stocks'!A1288+0.25,TransfersEntries!$L:$L,"&lt;="&amp;'Daily Pork Products Stocks'!A1288+1.25,TransfersEntries!$D:$D,"2055")</f>
        <v>0</v>
      </c>
      <c r="N1288" s="44">
        <f>SUMIFS(TransfersEntries!$F:$F,TransfersEntries!$B:$B,INDEX(ItemTable!$A:$A,MATCH('Daily Pork Products Stocks'!B1288,ItemTable!$B:$B,0)),TransfersEntries!$L:$L,"&gt;="&amp;'Daily Pork Products Stocks'!A1288+0.25,TransfersEntries!$L:$L,"&lt;="&amp;'Daily Pork Products Stocks'!A1288+1.25,TransfersEntries!$D:$D,"3535")</f>
        <v>0</v>
      </c>
      <c r="O1288" s="44">
        <f>SUMIFS(TransfersEntries!$F:$F,TransfersEntries!$B:$B,INDEX(ItemTable!$A:$A,MATCH('Daily Pork Products Stocks'!B1288,ItemTable!$B:$B,0)),TransfersEntries!$L:$L,"&gt;="&amp;'Daily Pork Products Stocks'!A1288+0.25,TransfersEntries!$L:$L,"&lt;="&amp;'Daily Pork Products Stocks'!A1288+1.25,TransfersEntries!$D:$D,"3600")</f>
        <v>0</v>
      </c>
      <c r="P1288" s="44">
        <f t="shared" si="380"/>
        <v>0</v>
      </c>
      <c r="Q1288" s="44">
        <f t="shared" si="381"/>
        <v>0</v>
      </c>
      <c r="R1288" s="148"/>
      <c r="S1288" s="148"/>
      <c r="T1288" s="44">
        <f t="shared" si="382"/>
        <v>0</v>
      </c>
      <c r="U1288" s="44">
        <f t="shared" si="383"/>
        <v>0</v>
      </c>
      <c r="V1288" s="44">
        <f t="shared" si="384"/>
        <v>0</v>
      </c>
      <c r="W1288" s="51" t="str">
        <f t="shared" si="385"/>
        <v>Inactive</v>
      </c>
      <c r="X1288" s="44"/>
    </row>
    <row r="1289" spans="1:24" ht="15" hidden="1" customHeight="1" x14ac:dyDescent="0.25">
      <c r="A1289" s="42" t="e">
        <v>#VALUE!</v>
      </c>
      <c r="B1289" s="45" t="s">
        <v>47</v>
      </c>
      <c r="C1289" s="45" t="s">
        <v>48</v>
      </c>
      <c r="D1289" s="142"/>
      <c r="E1289" s="44">
        <f t="shared" si="379"/>
        <v>0</v>
      </c>
      <c r="F1289" s="44">
        <f>SUMIFS(ProductionLines!$H:$H,ProductionLines!$C:$C,'Daily Pork Products Stocks'!$B1289,ProductionLines!$K:$K,'Daily Pork Products Stocks'!$A1289,ProductionLines!$E:$E,"&lt;&gt;Intake")</f>
        <v>0</v>
      </c>
      <c r="G1289" s="57"/>
      <c r="H1289" s="44">
        <f>SUMIFS(ProductionLines!$H:$H,ProductionLines!$C:$C,'Daily Pork Products Stocks'!$B1289,ProductionLines!$K:$K,'Daily Pork Products Stocks'!$A1289,ProductionLines!$E:$E,"Intake")</f>
        <v>0</v>
      </c>
      <c r="I1289" s="148"/>
      <c r="J1289" s="148"/>
      <c r="K1289" s="148"/>
      <c r="L1289" s="152"/>
      <c r="M1289" s="44">
        <f>SUMIFS(TransfersEntries!$F:$F,TransfersEntries!$B:$B,$B1289,TransfersEntries!$L:$L,"&gt;="&amp;'Daily Pork Products Stocks'!A1289+0.25,TransfersEntries!$L:$L,"&lt;="&amp;'Daily Pork Products Stocks'!A1289+1.25,TransfersEntries!$D:$D,"2055")</f>
        <v>0</v>
      </c>
      <c r="N1289" s="44">
        <f>SUMIFS(TransfersEntries!$F:$F,TransfersEntries!$B:$B,INDEX(ItemTable!$A:$A,MATCH('Daily Pork Products Stocks'!B1289,ItemTable!$B:$B,0)),TransfersEntries!$L:$L,"&gt;="&amp;'Daily Pork Products Stocks'!A1289+0.25,TransfersEntries!$L:$L,"&lt;="&amp;'Daily Pork Products Stocks'!A1289+1.25,TransfersEntries!$D:$D,"3535")</f>
        <v>0</v>
      </c>
      <c r="O1289" s="44">
        <f>SUMIFS(TransfersEntries!$F:$F,TransfersEntries!$B:$B,INDEX(ItemTable!$A:$A,MATCH('Daily Pork Products Stocks'!B1289,ItemTable!$B:$B,0)),TransfersEntries!$L:$L,"&gt;="&amp;'Daily Pork Products Stocks'!A1289+0.25,TransfersEntries!$L:$L,"&lt;="&amp;'Daily Pork Products Stocks'!A1289+1.25,TransfersEntries!$D:$D,"3600")</f>
        <v>0</v>
      </c>
      <c r="P1289" s="44">
        <f t="shared" si="380"/>
        <v>0</v>
      </c>
      <c r="Q1289" s="44">
        <f t="shared" si="381"/>
        <v>0</v>
      </c>
      <c r="R1289" s="148"/>
      <c r="S1289" s="148"/>
      <c r="T1289" s="44">
        <f t="shared" si="382"/>
        <v>0</v>
      </c>
      <c r="U1289" s="44">
        <f t="shared" si="383"/>
        <v>0</v>
      </c>
      <c r="V1289" s="44">
        <f t="shared" si="384"/>
        <v>0</v>
      </c>
      <c r="W1289" s="51" t="str">
        <f t="shared" si="385"/>
        <v>Inactive</v>
      </c>
      <c r="X1289" s="44"/>
    </row>
    <row r="1290" spans="1:24" ht="15" hidden="1" customHeight="1" x14ac:dyDescent="0.25">
      <c r="A1290" s="42" t="e">
        <v>#VALUE!</v>
      </c>
      <c r="B1290" s="45" t="s">
        <v>103</v>
      </c>
      <c r="C1290" s="45" t="s">
        <v>104</v>
      </c>
      <c r="D1290" s="142"/>
      <c r="E1290" s="44">
        <f t="shared" si="379"/>
        <v>0</v>
      </c>
      <c r="F1290" s="44">
        <f>SUMIFS(ProductionLines!$H:$H,ProductionLines!$C:$C,'Daily Pork Products Stocks'!$B1290,ProductionLines!$K:$K,'Daily Pork Products Stocks'!$A1290,ProductionLines!$E:$E,"&lt;&gt;Intake")</f>
        <v>0</v>
      </c>
      <c r="G1290" s="57"/>
      <c r="H1290" s="44">
        <f>SUMIFS(ProductionLines!$H:$H,ProductionLines!$C:$C,'Daily Pork Products Stocks'!$B1290,ProductionLines!$K:$K,'Daily Pork Products Stocks'!$A1290,ProductionLines!$E:$E,"Intake")</f>
        <v>0</v>
      </c>
      <c r="I1290" s="148"/>
      <c r="J1290" s="148"/>
      <c r="K1290" s="148"/>
      <c r="L1290" s="152"/>
      <c r="M1290" s="44">
        <f>SUMIFS(TransfersEntries!$F:$F,TransfersEntries!$B:$B,$B1290,TransfersEntries!$L:$L,"&gt;="&amp;'Daily Pork Products Stocks'!A1290+0.25,TransfersEntries!$L:$L,"&lt;="&amp;'Daily Pork Products Stocks'!A1290+1.25,TransfersEntries!$D:$D,"2055")</f>
        <v>0</v>
      </c>
      <c r="N1290" s="44">
        <f>SUMIFS(TransfersEntries!$F:$F,TransfersEntries!$B:$B,INDEX(ItemTable!$A:$A,MATCH('Daily Pork Products Stocks'!B1290,ItemTable!$B:$B,0)),TransfersEntries!$L:$L,"&gt;="&amp;'Daily Pork Products Stocks'!A1290+0.25,TransfersEntries!$L:$L,"&lt;="&amp;'Daily Pork Products Stocks'!A1290+1.25,TransfersEntries!$D:$D,"3535")</f>
        <v>0</v>
      </c>
      <c r="O1290" s="44">
        <f>SUMIFS(TransfersEntries!$F:$F,TransfersEntries!$B:$B,INDEX(ItemTable!$A:$A,MATCH('Daily Pork Products Stocks'!B1290,ItemTable!$B:$B,0)),TransfersEntries!$L:$L,"&gt;="&amp;'Daily Pork Products Stocks'!A1290+0.25,TransfersEntries!$L:$L,"&lt;="&amp;'Daily Pork Products Stocks'!A1290+1.25,TransfersEntries!$D:$D,"3600")</f>
        <v>0</v>
      </c>
      <c r="P1290" s="44">
        <f t="shared" si="380"/>
        <v>0</v>
      </c>
      <c r="Q1290" s="44">
        <f t="shared" si="381"/>
        <v>0</v>
      </c>
      <c r="R1290" s="148"/>
      <c r="S1290" s="148"/>
      <c r="T1290" s="44">
        <f t="shared" si="382"/>
        <v>0</v>
      </c>
      <c r="U1290" s="44">
        <f t="shared" si="383"/>
        <v>0</v>
      </c>
      <c r="V1290" s="44">
        <f t="shared" si="384"/>
        <v>0</v>
      </c>
      <c r="W1290" s="51" t="str">
        <f t="shared" si="385"/>
        <v>Inactive</v>
      </c>
      <c r="X1290" s="44"/>
    </row>
    <row r="1291" spans="1:24" ht="15" hidden="1" customHeight="1" x14ac:dyDescent="0.25">
      <c r="A1291" s="42" t="e">
        <v>#VALUE!</v>
      </c>
      <c r="B1291" s="45" t="s">
        <v>105</v>
      </c>
      <c r="C1291" s="45" t="s">
        <v>106</v>
      </c>
      <c r="D1291" s="142"/>
      <c r="E1291" s="44">
        <f t="shared" si="379"/>
        <v>0</v>
      </c>
      <c r="F1291" s="44">
        <f>SUMIFS(ProductionLines!$H:$H,ProductionLines!$C:$C,'Daily Pork Products Stocks'!$B1291,ProductionLines!$K:$K,'Daily Pork Products Stocks'!$A1291,ProductionLines!$E:$E,"&lt;&gt;Intake")</f>
        <v>0</v>
      </c>
      <c r="G1291" s="57"/>
      <c r="H1291" s="44">
        <f>SUMIFS(ProductionLines!$H:$H,ProductionLines!$C:$C,'Daily Pork Products Stocks'!$B1291,ProductionLines!$K:$K,'Daily Pork Products Stocks'!$A1291,ProductionLines!$E:$E,"Intake")</f>
        <v>0</v>
      </c>
      <c r="I1291" s="148"/>
      <c r="J1291" s="148"/>
      <c r="K1291" s="148"/>
      <c r="L1291" s="152"/>
      <c r="M1291" s="44">
        <f>SUMIFS(TransfersEntries!$F:$F,TransfersEntries!$B:$B,$B1291,TransfersEntries!$L:$L,"&gt;="&amp;'Daily Pork Products Stocks'!A1291+0.25,TransfersEntries!$L:$L,"&lt;="&amp;'Daily Pork Products Stocks'!A1291+1.25,TransfersEntries!$D:$D,"2055")</f>
        <v>0</v>
      </c>
      <c r="N1291" s="44">
        <f>SUMIFS(TransfersEntries!$F:$F,TransfersEntries!$B:$B,INDEX(ItemTable!$A:$A,MATCH('Daily Pork Products Stocks'!B1291,ItemTable!$B:$B,0)),TransfersEntries!$L:$L,"&gt;="&amp;'Daily Pork Products Stocks'!A1291+0.25,TransfersEntries!$L:$L,"&lt;="&amp;'Daily Pork Products Stocks'!A1291+1.25,TransfersEntries!$D:$D,"3535")</f>
        <v>0</v>
      </c>
      <c r="O1291" s="44">
        <f>SUMIFS(TransfersEntries!$F:$F,TransfersEntries!$B:$B,INDEX(ItemTable!$A:$A,MATCH('Daily Pork Products Stocks'!B1291,ItemTable!$B:$B,0)),TransfersEntries!$L:$L,"&gt;="&amp;'Daily Pork Products Stocks'!A1291+0.25,TransfersEntries!$L:$L,"&lt;="&amp;'Daily Pork Products Stocks'!A1291+1.25,TransfersEntries!$D:$D,"3600")</f>
        <v>0</v>
      </c>
      <c r="P1291" s="44">
        <f t="shared" si="380"/>
        <v>0</v>
      </c>
      <c r="Q1291" s="44">
        <f t="shared" si="381"/>
        <v>0</v>
      </c>
      <c r="R1291" s="148"/>
      <c r="S1291" s="148"/>
      <c r="T1291" s="44">
        <f t="shared" si="382"/>
        <v>0</v>
      </c>
      <c r="U1291" s="44">
        <f t="shared" si="383"/>
        <v>0</v>
      </c>
      <c r="V1291" s="44">
        <f t="shared" si="384"/>
        <v>0</v>
      </c>
      <c r="W1291" s="51" t="str">
        <f t="shared" si="385"/>
        <v>Inactive</v>
      </c>
      <c r="X1291" s="44"/>
    </row>
    <row r="1292" spans="1:24" ht="15" hidden="1" customHeight="1" x14ac:dyDescent="0.25">
      <c r="A1292" s="42" t="e">
        <v>#VALUE!</v>
      </c>
      <c r="B1292" s="45" t="s">
        <v>107</v>
      </c>
      <c r="C1292" s="45" t="s">
        <v>108</v>
      </c>
      <c r="D1292" s="142"/>
      <c r="E1292" s="44">
        <f t="shared" si="379"/>
        <v>0</v>
      </c>
      <c r="F1292" s="44">
        <f>SUMIFS(ProductionLines!$H:$H,ProductionLines!$C:$C,'Daily Pork Products Stocks'!$B1292,ProductionLines!$K:$K,'Daily Pork Products Stocks'!$A1292,ProductionLines!$E:$E,"&lt;&gt;Intake")</f>
        <v>0</v>
      </c>
      <c r="G1292" s="57"/>
      <c r="H1292" s="44">
        <f>SUMIFS(ProductionLines!$H:$H,ProductionLines!$C:$C,'Daily Pork Products Stocks'!$B1292,ProductionLines!$K:$K,'Daily Pork Products Stocks'!$A1292,ProductionLines!$E:$E,"Intake")</f>
        <v>0</v>
      </c>
      <c r="I1292" s="148"/>
      <c r="J1292" s="148"/>
      <c r="K1292" s="148"/>
      <c r="L1292" s="152"/>
      <c r="M1292" s="44">
        <f>SUMIFS(TransfersEntries!$F:$F,TransfersEntries!$B:$B,$B1292,TransfersEntries!$L:$L,"&gt;="&amp;'Daily Pork Products Stocks'!A1292+0.25,TransfersEntries!$L:$L,"&lt;="&amp;'Daily Pork Products Stocks'!A1292+1.25,TransfersEntries!$D:$D,"2055")</f>
        <v>0</v>
      </c>
      <c r="N1292" s="44">
        <f>SUMIFS(TransfersEntries!$F:$F,TransfersEntries!$B:$B,INDEX(ItemTable!$A:$A,MATCH('Daily Pork Products Stocks'!B1292,ItemTable!$B:$B,0)),TransfersEntries!$L:$L,"&gt;="&amp;'Daily Pork Products Stocks'!A1292+0.25,TransfersEntries!$L:$L,"&lt;="&amp;'Daily Pork Products Stocks'!A1292+1.25,TransfersEntries!$D:$D,"3535")</f>
        <v>0</v>
      </c>
      <c r="O1292" s="44">
        <f>SUMIFS(TransfersEntries!$F:$F,TransfersEntries!$B:$B,INDEX(ItemTable!$A:$A,MATCH('Daily Pork Products Stocks'!B1292,ItemTable!$B:$B,0)),TransfersEntries!$L:$L,"&gt;="&amp;'Daily Pork Products Stocks'!A1292+0.25,TransfersEntries!$L:$L,"&lt;="&amp;'Daily Pork Products Stocks'!A1292+1.25,TransfersEntries!$D:$D,"3600")</f>
        <v>0</v>
      </c>
      <c r="P1292" s="44">
        <f t="shared" si="380"/>
        <v>0</v>
      </c>
      <c r="Q1292" s="44">
        <f t="shared" si="381"/>
        <v>0</v>
      </c>
      <c r="R1292" s="148"/>
      <c r="S1292" s="148"/>
      <c r="T1292" s="44">
        <f t="shared" si="382"/>
        <v>0</v>
      </c>
      <c r="U1292" s="44">
        <f t="shared" si="383"/>
        <v>0</v>
      </c>
      <c r="V1292" s="44">
        <f t="shared" si="384"/>
        <v>0</v>
      </c>
      <c r="W1292" s="51" t="str">
        <f t="shared" si="385"/>
        <v>Inactive</v>
      </c>
      <c r="X1292" s="44"/>
    </row>
    <row r="1293" spans="1:24" ht="15" hidden="1" customHeight="1" x14ac:dyDescent="0.25">
      <c r="A1293" s="42" t="e">
        <v>#VALUE!</v>
      </c>
      <c r="B1293" s="45" t="s">
        <v>109</v>
      </c>
      <c r="C1293" s="45" t="s">
        <v>110</v>
      </c>
      <c r="D1293" s="142"/>
      <c r="E1293" s="44">
        <f t="shared" si="379"/>
        <v>0</v>
      </c>
      <c r="F1293" s="44">
        <f>SUMIFS(ProductionLines!$H:$H,ProductionLines!$C:$C,'Daily Pork Products Stocks'!$B1293,ProductionLines!$K:$K,'Daily Pork Products Stocks'!$A1293,ProductionLines!$E:$E,"&lt;&gt;Intake")</f>
        <v>0</v>
      </c>
      <c r="G1293" s="57"/>
      <c r="H1293" s="44">
        <f>SUMIFS(ProductionLines!$H:$H,ProductionLines!$C:$C,'Daily Pork Products Stocks'!$B1293,ProductionLines!$K:$K,'Daily Pork Products Stocks'!$A1293,ProductionLines!$E:$E,"Intake")</f>
        <v>0</v>
      </c>
      <c r="I1293" s="148"/>
      <c r="J1293" s="148"/>
      <c r="K1293" s="148"/>
      <c r="L1293" s="152"/>
      <c r="M1293" s="44">
        <f>SUMIFS(TransfersEntries!$F:$F,TransfersEntries!$B:$B,$B1293,TransfersEntries!$L:$L,"&gt;="&amp;'Daily Pork Products Stocks'!A1293+0.25,TransfersEntries!$L:$L,"&lt;="&amp;'Daily Pork Products Stocks'!A1293+1.25,TransfersEntries!$D:$D,"2055")</f>
        <v>0</v>
      </c>
      <c r="N1293" s="44">
        <f>SUMIFS(TransfersEntries!$F:$F,TransfersEntries!$B:$B,INDEX(ItemTable!$A:$A,MATCH('Daily Pork Products Stocks'!B1293,ItemTable!$B:$B,0)),TransfersEntries!$L:$L,"&gt;="&amp;'Daily Pork Products Stocks'!A1293+0.25,TransfersEntries!$L:$L,"&lt;="&amp;'Daily Pork Products Stocks'!A1293+1.25,TransfersEntries!$D:$D,"3535")</f>
        <v>0</v>
      </c>
      <c r="O1293" s="44">
        <f>SUMIFS(TransfersEntries!$F:$F,TransfersEntries!$B:$B,INDEX(ItemTable!$A:$A,MATCH('Daily Pork Products Stocks'!B1293,ItemTable!$B:$B,0)),TransfersEntries!$L:$L,"&gt;="&amp;'Daily Pork Products Stocks'!A1293+0.25,TransfersEntries!$L:$L,"&lt;="&amp;'Daily Pork Products Stocks'!A1293+1.25,TransfersEntries!$D:$D,"3600")</f>
        <v>0</v>
      </c>
      <c r="P1293" s="44">
        <f t="shared" si="380"/>
        <v>0</v>
      </c>
      <c r="Q1293" s="44">
        <f t="shared" si="381"/>
        <v>0</v>
      </c>
      <c r="R1293" s="148"/>
      <c r="S1293" s="148"/>
      <c r="T1293" s="44">
        <f t="shared" si="382"/>
        <v>0</v>
      </c>
      <c r="U1293" s="44">
        <f t="shared" si="383"/>
        <v>0</v>
      </c>
      <c r="V1293" s="44">
        <f t="shared" si="384"/>
        <v>0</v>
      </c>
      <c r="W1293" s="51" t="str">
        <f t="shared" si="385"/>
        <v>Inactive</v>
      </c>
      <c r="X1293" s="44"/>
    </row>
    <row r="1294" spans="1:24" ht="15" hidden="1" customHeight="1" x14ac:dyDescent="0.25">
      <c r="A1294" s="42" t="e">
        <v>#VALUE!</v>
      </c>
      <c r="B1294" s="45" t="s">
        <v>84</v>
      </c>
      <c r="C1294" s="45" t="s">
        <v>1152</v>
      </c>
      <c r="D1294" s="142"/>
      <c r="E1294" s="44">
        <f t="shared" si="379"/>
        <v>0</v>
      </c>
      <c r="F1294" s="44">
        <f>SUMIFS(ProductionLines!$H:$H,ProductionLines!$C:$C,'Daily Pork Products Stocks'!$B1294,ProductionLines!$K:$K,'Daily Pork Products Stocks'!$A1294,ProductionLines!$E:$E,"&lt;&gt;Intake")</f>
        <v>0</v>
      </c>
      <c r="G1294" s="57"/>
      <c r="H1294" s="44">
        <f>SUMIFS(ProductionLines!$H:$H,ProductionLines!$C:$C,'Daily Pork Products Stocks'!$B1294,ProductionLines!$K:$K,'Daily Pork Products Stocks'!$A1294,ProductionLines!$E:$E,"Intake")</f>
        <v>0</v>
      </c>
      <c r="I1294" s="148"/>
      <c r="J1294" s="148"/>
      <c r="K1294" s="148"/>
      <c r="L1294" s="152"/>
      <c r="M1294" s="44">
        <f>SUMIFS(TransfersEntries!$F:$F,TransfersEntries!$B:$B,$B1294,TransfersEntries!$L:$L,"&gt;="&amp;'Daily Pork Products Stocks'!A1294+0.25,TransfersEntries!$L:$L,"&lt;="&amp;'Daily Pork Products Stocks'!A1294+1.25,TransfersEntries!$D:$D,"2055")</f>
        <v>0</v>
      </c>
      <c r="N1294" s="44">
        <f>SUMIFS(TransfersEntries!$F:$F,TransfersEntries!$B:$B,INDEX(ItemTable!$A:$A,MATCH('Daily Pork Products Stocks'!B1294,ItemTable!$B:$B,0)),TransfersEntries!$L:$L,"&gt;="&amp;'Daily Pork Products Stocks'!A1294+0.25,TransfersEntries!$L:$L,"&lt;="&amp;'Daily Pork Products Stocks'!A1294+1.25,TransfersEntries!$D:$D,"3535")</f>
        <v>0</v>
      </c>
      <c r="O1294" s="44">
        <f>SUMIFS(TransfersEntries!$F:$F,TransfersEntries!$B:$B,INDEX(ItemTable!$A:$A,MATCH('Daily Pork Products Stocks'!B1294,ItemTable!$B:$B,0)),TransfersEntries!$L:$L,"&gt;="&amp;'Daily Pork Products Stocks'!A1294+0.25,TransfersEntries!$L:$L,"&lt;="&amp;'Daily Pork Products Stocks'!A1294+1.25,TransfersEntries!$D:$D,"3600")</f>
        <v>0</v>
      </c>
      <c r="P1294" s="44">
        <f t="shared" si="380"/>
        <v>0</v>
      </c>
      <c r="Q1294" s="44">
        <f t="shared" si="381"/>
        <v>0</v>
      </c>
      <c r="R1294" s="148"/>
      <c r="S1294" s="148"/>
      <c r="T1294" s="44">
        <f t="shared" si="382"/>
        <v>0</v>
      </c>
      <c r="U1294" s="44">
        <f t="shared" si="383"/>
        <v>0</v>
      </c>
      <c r="V1294" s="44">
        <f t="shared" si="384"/>
        <v>0</v>
      </c>
      <c r="W1294" s="51" t="str">
        <f t="shared" si="385"/>
        <v>Inactive</v>
      </c>
      <c r="X1294" s="44"/>
    </row>
    <row r="1295" spans="1:24" ht="15" hidden="1" customHeight="1" x14ac:dyDescent="0.25">
      <c r="A1295" s="42" t="e">
        <v>#VALUE!</v>
      </c>
      <c r="B1295" s="47" t="s">
        <v>85</v>
      </c>
      <c r="C1295" s="47" t="s">
        <v>1153</v>
      </c>
      <c r="D1295" s="142"/>
      <c r="E1295" s="44">
        <f t="shared" si="379"/>
        <v>0</v>
      </c>
      <c r="F1295" s="44">
        <f>SUMIFS(ProductionLines!$H:$H,ProductionLines!$C:$C,'Daily Pork Products Stocks'!$B1295,ProductionLines!$K:$K,'Daily Pork Products Stocks'!$A1295,ProductionLines!$E:$E,"&lt;&gt;Intake")</f>
        <v>0</v>
      </c>
      <c r="G1295" s="57"/>
      <c r="H1295" s="44">
        <f>SUMIFS(ProductionLines!$H:$H,ProductionLines!$C:$C,'Daily Pork Products Stocks'!$B1295,ProductionLines!$K:$K,'Daily Pork Products Stocks'!$A1295,ProductionLines!$E:$E,"Intake")</f>
        <v>0</v>
      </c>
      <c r="I1295" s="148"/>
      <c r="J1295" s="148"/>
      <c r="K1295" s="148"/>
      <c r="L1295" s="152"/>
      <c r="M1295" s="44">
        <f>SUMIFS(TransfersEntries!$F:$F,TransfersEntries!$B:$B,$B1295,TransfersEntries!$L:$L,"&gt;="&amp;'Daily Pork Products Stocks'!A1295+0.25,TransfersEntries!$L:$L,"&lt;="&amp;'Daily Pork Products Stocks'!A1295+1.25,TransfersEntries!$D:$D,"2055")</f>
        <v>0</v>
      </c>
      <c r="N1295" s="44">
        <f>SUMIFS(TransfersEntries!$F:$F,TransfersEntries!$B:$B,INDEX(ItemTable!$A:$A,MATCH('Daily Pork Products Stocks'!B1295,ItemTable!$B:$B,0)),TransfersEntries!$L:$L,"&gt;="&amp;'Daily Pork Products Stocks'!A1295+0.25,TransfersEntries!$L:$L,"&lt;="&amp;'Daily Pork Products Stocks'!A1295+1.25,TransfersEntries!$D:$D,"3535")</f>
        <v>0</v>
      </c>
      <c r="O1295" s="44">
        <f>SUMIFS(TransfersEntries!$F:$F,TransfersEntries!$B:$B,INDEX(ItemTable!$A:$A,MATCH('Daily Pork Products Stocks'!B1295,ItemTable!$B:$B,0)),TransfersEntries!$L:$L,"&gt;="&amp;'Daily Pork Products Stocks'!A1295+0.25,TransfersEntries!$L:$L,"&lt;="&amp;'Daily Pork Products Stocks'!A1295+1.25,TransfersEntries!$D:$D,"3600")</f>
        <v>0</v>
      </c>
      <c r="P1295" s="44">
        <f t="shared" si="380"/>
        <v>0</v>
      </c>
      <c r="Q1295" s="44">
        <f t="shared" si="381"/>
        <v>0</v>
      </c>
      <c r="R1295" s="148"/>
      <c r="S1295" s="148"/>
      <c r="T1295" s="44">
        <f t="shared" si="382"/>
        <v>0</v>
      </c>
      <c r="U1295" s="44">
        <f t="shared" si="383"/>
        <v>0</v>
      </c>
      <c r="V1295" s="44">
        <f t="shared" si="384"/>
        <v>0</v>
      </c>
      <c r="W1295" s="51" t="str">
        <f t="shared" si="385"/>
        <v>Inactive</v>
      </c>
      <c r="X1295" s="44"/>
    </row>
    <row r="1296" spans="1:24" ht="15" hidden="1" customHeight="1" x14ac:dyDescent="0.25">
      <c r="A1296" s="128" t="e">
        <v>#VALUE!</v>
      </c>
      <c r="B1296" s="129"/>
      <c r="C1296" s="130" t="s">
        <v>1169</v>
      </c>
      <c r="D1296" s="141">
        <v>1E-3</v>
      </c>
      <c r="E1296" s="134">
        <f t="shared" si="379"/>
        <v>1E-3</v>
      </c>
      <c r="F1296" s="134">
        <f>SUMIFS(ProductionLines!$H:$H,ProductionLines!$C:$C,'Daily Pork Products Stocks'!$B1296,ProductionLines!$K:$K,'Daily Pork Products Stocks'!$A1296,ProductionLines!$E:$E,"&lt;&gt;Intake")</f>
        <v>0</v>
      </c>
      <c r="G1296" s="135"/>
      <c r="H1296" s="134">
        <f>SUMIFS(ProductionLines!$H:$H,ProductionLines!$C:$C,'Daily Pork Products Stocks'!$B1296,ProductionLines!$K:$K,'Daily Pork Products Stocks'!$A1296,ProductionLines!$E:$E,"Intake")</f>
        <v>0</v>
      </c>
      <c r="I1296" s="149"/>
      <c r="J1296" s="149"/>
      <c r="K1296" s="149"/>
      <c r="L1296" s="153"/>
      <c r="M1296" s="134">
        <f>SUMIFS(TransfersEntries!$F:$F,TransfersEntries!$B:$B,$B1296,TransfersEntries!$L:$L,"&gt;="&amp;'Daily Pork Products Stocks'!A1296+0.25,TransfersEntries!$L:$L,"&lt;="&amp;'Daily Pork Products Stocks'!A1296+1.25,TransfersEntries!$D:$D,"2055")</f>
        <v>0</v>
      </c>
      <c r="N1296" s="134">
        <f>SUMIFS(TransfersEntries!$F:$F,TransfersEntries!$B:$B,INDEX(ItemTable!$A:$A,MATCH('Daily Pork Products Stocks'!B1296,ItemTable!$B:$B,0)),TransfersEntries!$L:$L,"&gt;="&amp;'Daily Pork Products Stocks'!A1296+0.25,TransfersEntries!$L:$L,"&lt;="&amp;'Daily Pork Products Stocks'!A1296+1.25,TransfersEntries!$D:$D,"3535")</f>
        <v>0</v>
      </c>
      <c r="O1296" s="134">
        <f>SUMIFS(TransfersEntries!$F:$F,TransfersEntries!$B:$B,INDEX(ItemTable!$A:$A,MATCH('Daily Pork Products Stocks'!B1296,ItemTable!$B:$B,0)),TransfersEntries!$L:$L,"&gt;="&amp;'Daily Pork Products Stocks'!A1296+0.25,TransfersEntries!$L:$L,"&lt;="&amp;'Daily Pork Products Stocks'!A1296+1.25,TransfersEntries!$D:$D,"3600")</f>
        <v>0</v>
      </c>
      <c r="P1296" s="134">
        <f t="shared" si="380"/>
        <v>1E-3</v>
      </c>
      <c r="Q1296" s="134">
        <f t="shared" si="381"/>
        <v>1E-3</v>
      </c>
      <c r="R1296" s="149"/>
      <c r="S1296" s="149"/>
      <c r="T1296" s="134">
        <f>R1296+S1296+D1296</f>
        <v>1E-3</v>
      </c>
      <c r="U1296" s="134">
        <f t="shared" si="383"/>
        <v>0</v>
      </c>
      <c r="V1296" s="134">
        <f t="shared" si="384"/>
        <v>0</v>
      </c>
      <c r="W1296" s="51" t="str">
        <f t="shared" si="385"/>
        <v>Active</v>
      </c>
      <c r="X1296" s="134"/>
    </row>
    <row r="1297" spans="1:24" ht="15" hidden="1" customHeight="1" x14ac:dyDescent="0.25">
      <c r="A1297" s="42" t="e">
        <v>#VALUE!</v>
      </c>
      <c r="B1297" s="47" t="s">
        <v>57</v>
      </c>
      <c r="C1297" s="47" t="s">
        <v>58</v>
      </c>
      <c r="D1297" s="142"/>
      <c r="E1297" s="44">
        <f t="shared" si="379"/>
        <v>0</v>
      </c>
      <c r="F1297" s="44">
        <f>SUMIFS(ProductionLines!$H:$H,ProductionLines!$C:$C,'Daily Pork Products Stocks'!$B1297,ProductionLines!$K:$K,'Daily Pork Products Stocks'!$A1297,ProductionLines!$E:$E,"&lt;&gt;Intake")</f>
        <v>0</v>
      </c>
      <c r="G1297" s="57"/>
      <c r="H1297" s="44">
        <f>SUMIFS(ProductionLines!$H:$H,ProductionLines!$C:$C,'Daily Pork Products Stocks'!$B1297,ProductionLines!$K:$K,'Daily Pork Products Stocks'!$A1297,ProductionLines!$E:$E,"Intake")</f>
        <v>0</v>
      </c>
      <c r="I1297" s="148"/>
      <c r="J1297" s="148"/>
      <c r="K1297" s="148"/>
      <c r="L1297" s="152"/>
      <c r="M1297" s="44">
        <f>SUMIFS(TransfersEntries!$F:$F,TransfersEntries!$B:$B,$B1297,TransfersEntries!$L:$L,"&gt;="&amp;'Daily Pork Products Stocks'!A1297+0.25,TransfersEntries!$L:$L,"&lt;="&amp;'Daily Pork Products Stocks'!A1297+1.25,TransfersEntries!$D:$D,"2055")</f>
        <v>0</v>
      </c>
      <c r="N1297" s="44">
        <f>SUMIFS(TransfersEntries!$F:$F,TransfersEntries!$B:$B,INDEX(ItemTable!$A:$A,MATCH('Daily Pork Products Stocks'!B1297,ItemTable!$B:$B,0)),TransfersEntries!$L:$L,"&gt;="&amp;'Daily Pork Products Stocks'!A1297+0.25,TransfersEntries!$L:$L,"&lt;="&amp;'Daily Pork Products Stocks'!A1297+1.25,TransfersEntries!$D:$D,"3535")</f>
        <v>0</v>
      </c>
      <c r="O1297" s="44">
        <f>SUMIFS(TransfersEntries!$F:$F,TransfersEntries!$B:$B,INDEX(ItemTable!$A:$A,MATCH('Daily Pork Products Stocks'!B1297,ItemTable!$B:$B,0)),TransfersEntries!$L:$L,"&gt;="&amp;'Daily Pork Products Stocks'!A1297+0.25,TransfersEntries!$L:$L,"&lt;="&amp;'Daily Pork Products Stocks'!A1297+1.25,TransfersEntries!$D:$D,"3600")</f>
        <v>0</v>
      </c>
      <c r="P1297" s="44">
        <f t="shared" si="380"/>
        <v>0</v>
      </c>
      <c r="Q1297" s="44">
        <f t="shared" si="381"/>
        <v>0</v>
      </c>
      <c r="R1297" s="148"/>
      <c r="S1297" s="148"/>
      <c r="T1297" s="44">
        <f t="shared" ref="T1297:T1308" si="386">R1297+S1297</f>
        <v>0</v>
      </c>
      <c r="U1297" s="44">
        <f t="shared" si="383"/>
        <v>0</v>
      </c>
      <c r="V1297" s="44">
        <f t="shared" si="384"/>
        <v>0</v>
      </c>
      <c r="W1297" s="51" t="str">
        <f t="shared" si="385"/>
        <v>Inactive</v>
      </c>
      <c r="X1297" s="44"/>
    </row>
    <row r="1298" spans="1:24" ht="15" hidden="1" customHeight="1" x14ac:dyDescent="0.25">
      <c r="A1298" s="42" t="e">
        <v>#VALUE!</v>
      </c>
      <c r="B1298" s="47" t="s">
        <v>51</v>
      </c>
      <c r="C1298" s="47" t="s">
        <v>52</v>
      </c>
      <c r="D1298" s="142"/>
      <c r="E1298" s="44">
        <f t="shared" si="379"/>
        <v>0</v>
      </c>
      <c r="F1298" s="44">
        <f>SUMIFS(ProductionLines!$H:$H,ProductionLines!$C:$C,'Daily Pork Products Stocks'!$B1298,ProductionLines!$K:$K,'Daily Pork Products Stocks'!$A1298,ProductionLines!$E:$E,"&lt;&gt;Intake")</f>
        <v>0</v>
      </c>
      <c r="G1298" s="57"/>
      <c r="H1298" s="44">
        <f>SUMIFS(ProductionLines!$H:$H,ProductionLines!$C:$C,'Daily Pork Products Stocks'!$B1298,ProductionLines!$K:$K,'Daily Pork Products Stocks'!$A1298,ProductionLines!$E:$E,"Intake")</f>
        <v>0</v>
      </c>
      <c r="I1298" s="148"/>
      <c r="J1298" s="148"/>
      <c r="K1298" s="148"/>
      <c r="L1298" s="152"/>
      <c r="M1298" s="44">
        <f>SUMIFS(TransfersEntries!$F:$F,TransfersEntries!$B:$B,$B1298,TransfersEntries!$L:$L,"&gt;="&amp;'Daily Pork Products Stocks'!A1298+0.25,TransfersEntries!$L:$L,"&lt;="&amp;'Daily Pork Products Stocks'!A1298+1.25,TransfersEntries!$D:$D,"2055")</f>
        <v>0</v>
      </c>
      <c r="N1298" s="44">
        <f>SUMIFS(TransfersEntries!$F:$F,TransfersEntries!$B:$B,INDEX(ItemTable!$A:$A,MATCH('Daily Pork Products Stocks'!B1298,ItemTable!$B:$B,0)),TransfersEntries!$L:$L,"&gt;="&amp;'Daily Pork Products Stocks'!A1298+0.25,TransfersEntries!$L:$L,"&lt;="&amp;'Daily Pork Products Stocks'!A1298+1.25,TransfersEntries!$D:$D,"3535")</f>
        <v>0</v>
      </c>
      <c r="O1298" s="44">
        <f>SUMIFS(TransfersEntries!$F:$F,TransfersEntries!$B:$B,INDEX(ItemTable!$A:$A,MATCH('Daily Pork Products Stocks'!B1298,ItemTable!$B:$B,0)),TransfersEntries!$L:$L,"&gt;="&amp;'Daily Pork Products Stocks'!A1298+0.25,TransfersEntries!$L:$L,"&lt;="&amp;'Daily Pork Products Stocks'!A1298+1.25,TransfersEntries!$D:$D,"3600")</f>
        <v>0</v>
      </c>
      <c r="P1298" s="44">
        <f t="shared" si="380"/>
        <v>0</v>
      </c>
      <c r="Q1298" s="44">
        <f t="shared" si="381"/>
        <v>0</v>
      </c>
      <c r="R1298" s="148"/>
      <c r="S1298" s="148"/>
      <c r="T1298" s="44">
        <f t="shared" si="386"/>
        <v>0</v>
      </c>
      <c r="U1298" s="44">
        <f t="shared" si="383"/>
        <v>0</v>
      </c>
      <c r="V1298" s="44">
        <f t="shared" si="384"/>
        <v>0</v>
      </c>
      <c r="W1298" s="51" t="str">
        <f t="shared" si="385"/>
        <v>Inactive</v>
      </c>
      <c r="X1298" s="44"/>
    </row>
    <row r="1299" spans="1:24" ht="15" hidden="1" customHeight="1" x14ac:dyDescent="0.25">
      <c r="A1299" s="42" t="e">
        <v>#VALUE!</v>
      </c>
      <c r="B1299" s="47" t="s">
        <v>63</v>
      </c>
      <c r="C1299" s="47" t="s">
        <v>64</v>
      </c>
      <c r="D1299" s="142"/>
      <c r="E1299" s="44">
        <f t="shared" si="379"/>
        <v>0</v>
      </c>
      <c r="F1299" s="44">
        <f>SUMIFS(ProductionLines!$H:$H,ProductionLines!$C:$C,'Daily Pork Products Stocks'!$B1299,ProductionLines!$K:$K,'Daily Pork Products Stocks'!$A1299,ProductionLines!$E:$E,"&lt;&gt;Intake")</f>
        <v>0</v>
      </c>
      <c r="G1299" s="57"/>
      <c r="H1299" s="44">
        <f>SUMIFS(ProductionLines!$H:$H,ProductionLines!$C:$C,'Daily Pork Products Stocks'!$B1299,ProductionLines!$K:$K,'Daily Pork Products Stocks'!$A1299,ProductionLines!$E:$E,"Intake")</f>
        <v>0</v>
      </c>
      <c r="I1299" s="148"/>
      <c r="J1299" s="148"/>
      <c r="K1299" s="148"/>
      <c r="L1299" s="152"/>
      <c r="M1299" s="44">
        <f>SUMIFS(TransfersEntries!$F:$F,TransfersEntries!$B:$B,$B1299,TransfersEntries!$L:$L,"&gt;="&amp;'Daily Pork Products Stocks'!A1299+0.25,TransfersEntries!$L:$L,"&lt;="&amp;'Daily Pork Products Stocks'!A1299+1.25,TransfersEntries!$D:$D,"2055")</f>
        <v>0</v>
      </c>
      <c r="N1299" s="44">
        <f>SUMIFS(TransfersEntries!$F:$F,TransfersEntries!$B:$B,INDEX(ItemTable!$A:$A,MATCH('Daily Pork Products Stocks'!B1299,ItemTable!$B:$B,0)),TransfersEntries!$L:$L,"&gt;="&amp;'Daily Pork Products Stocks'!A1299+0.25,TransfersEntries!$L:$L,"&lt;="&amp;'Daily Pork Products Stocks'!A1299+1.25,TransfersEntries!$D:$D,"3535")</f>
        <v>0</v>
      </c>
      <c r="O1299" s="44">
        <f>SUMIFS(TransfersEntries!$F:$F,TransfersEntries!$B:$B,INDEX(ItemTable!$A:$A,MATCH('Daily Pork Products Stocks'!B1299,ItemTable!$B:$B,0)),TransfersEntries!$L:$L,"&gt;="&amp;'Daily Pork Products Stocks'!A1299+0.25,TransfersEntries!$L:$L,"&lt;="&amp;'Daily Pork Products Stocks'!A1299+1.25,TransfersEntries!$D:$D,"3600")</f>
        <v>0</v>
      </c>
      <c r="P1299" s="44">
        <f t="shared" si="380"/>
        <v>0</v>
      </c>
      <c r="Q1299" s="44">
        <f t="shared" si="381"/>
        <v>0</v>
      </c>
      <c r="R1299" s="148"/>
      <c r="S1299" s="148"/>
      <c r="T1299" s="44">
        <f t="shared" si="386"/>
        <v>0</v>
      </c>
      <c r="U1299" s="44">
        <f t="shared" si="383"/>
        <v>0</v>
      </c>
      <c r="V1299" s="44">
        <f t="shared" si="384"/>
        <v>0</v>
      </c>
      <c r="W1299" s="51" t="str">
        <f t="shared" si="385"/>
        <v>Inactive</v>
      </c>
      <c r="X1299" s="44"/>
    </row>
    <row r="1300" spans="1:24" ht="15" hidden="1" customHeight="1" x14ac:dyDescent="0.25">
      <c r="A1300" s="42" t="e">
        <v>#VALUE!</v>
      </c>
      <c r="B1300" s="47" t="s">
        <v>49</v>
      </c>
      <c r="C1300" s="47" t="s">
        <v>50</v>
      </c>
      <c r="D1300" s="142"/>
      <c r="E1300" s="44">
        <f t="shared" si="379"/>
        <v>0</v>
      </c>
      <c r="F1300" s="44">
        <f>SUMIFS(ProductionLines!$H:$H,ProductionLines!$C:$C,'Daily Pork Products Stocks'!$B1300,ProductionLines!$K:$K,'Daily Pork Products Stocks'!$A1300,ProductionLines!$E:$E,"&lt;&gt;Intake")</f>
        <v>0</v>
      </c>
      <c r="G1300" s="57"/>
      <c r="H1300" s="44">
        <f>SUMIFS(ProductionLines!$H:$H,ProductionLines!$C:$C,'Daily Pork Products Stocks'!$B1300,ProductionLines!$K:$K,'Daily Pork Products Stocks'!$A1300,ProductionLines!$E:$E,"Intake")</f>
        <v>0</v>
      </c>
      <c r="I1300" s="148"/>
      <c r="J1300" s="148"/>
      <c r="K1300" s="148"/>
      <c r="L1300" s="152"/>
      <c r="M1300" s="44">
        <f>SUMIFS(TransfersEntries!$F:$F,TransfersEntries!$B:$B,$B1300,TransfersEntries!$L:$L,"&gt;="&amp;'Daily Pork Products Stocks'!A1300+0.25,TransfersEntries!$L:$L,"&lt;="&amp;'Daily Pork Products Stocks'!A1300+1.25,TransfersEntries!$D:$D,"2055")</f>
        <v>0</v>
      </c>
      <c r="N1300" s="44">
        <f>SUMIFS(TransfersEntries!$F:$F,TransfersEntries!$B:$B,INDEX(ItemTable!$A:$A,MATCH('Daily Pork Products Stocks'!B1300,ItemTable!$B:$B,0)),TransfersEntries!$L:$L,"&gt;="&amp;'Daily Pork Products Stocks'!A1300+0.25,TransfersEntries!$L:$L,"&lt;="&amp;'Daily Pork Products Stocks'!A1300+1.25,TransfersEntries!$D:$D,"3535")</f>
        <v>0</v>
      </c>
      <c r="O1300" s="44">
        <f>SUMIFS(TransfersEntries!$F:$F,TransfersEntries!$B:$B,INDEX(ItemTable!$A:$A,MATCH('Daily Pork Products Stocks'!B1300,ItemTable!$B:$B,0)),TransfersEntries!$L:$L,"&gt;="&amp;'Daily Pork Products Stocks'!A1300+0.25,TransfersEntries!$L:$L,"&lt;="&amp;'Daily Pork Products Stocks'!A1300+1.25,TransfersEntries!$D:$D,"3600")</f>
        <v>0</v>
      </c>
      <c r="P1300" s="44">
        <f t="shared" si="380"/>
        <v>0</v>
      </c>
      <c r="Q1300" s="44">
        <f t="shared" si="381"/>
        <v>0</v>
      </c>
      <c r="R1300" s="148"/>
      <c r="S1300" s="148"/>
      <c r="T1300" s="44">
        <f t="shared" si="386"/>
        <v>0</v>
      </c>
      <c r="U1300" s="44">
        <f t="shared" si="383"/>
        <v>0</v>
      </c>
      <c r="V1300" s="44">
        <f t="shared" si="384"/>
        <v>0</v>
      </c>
      <c r="W1300" s="51" t="str">
        <f t="shared" si="385"/>
        <v>Inactive</v>
      </c>
      <c r="X1300" s="44"/>
    </row>
    <row r="1301" spans="1:24" ht="15" hidden="1" customHeight="1" x14ac:dyDescent="0.25">
      <c r="A1301" s="42" t="e">
        <v>#VALUE!</v>
      </c>
      <c r="B1301" s="47" t="s">
        <v>61</v>
      </c>
      <c r="C1301" s="47" t="s">
        <v>62</v>
      </c>
      <c r="D1301" s="142"/>
      <c r="E1301" s="44">
        <f t="shared" si="379"/>
        <v>0</v>
      </c>
      <c r="F1301" s="44">
        <f>SUMIFS(ProductionLines!$H:$H,ProductionLines!$C:$C,'Daily Pork Products Stocks'!$B1301,ProductionLines!$K:$K,'Daily Pork Products Stocks'!$A1301,ProductionLines!$E:$E,"&lt;&gt;Intake")</f>
        <v>0</v>
      </c>
      <c r="G1301" s="57"/>
      <c r="H1301" s="44">
        <f>SUMIFS(ProductionLines!$H:$H,ProductionLines!$C:$C,'Daily Pork Products Stocks'!$B1301,ProductionLines!$K:$K,'Daily Pork Products Stocks'!$A1301,ProductionLines!$E:$E,"Intake")</f>
        <v>0</v>
      </c>
      <c r="I1301" s="148"/>
      <c r="J1301" s="148"/>
      <c r="K1301" s="148"/>
      <c r="L1301" s="152"/>
      <c r="M1301" s="44">
        <f>SUMIFS(TransfersEntries!$F:$F,TransfersEntries!$B:$B,$B1301,TransfersEntries!$L:$L,"&gt;="&amp;'Daily Pork Products Stocks'!A1301+0.25,TransfersEntries!$L:$L,"&lt;="&amp;'Daily Pork Products Stocks'!A1301+1.25,TransfersEntries!$D:$D,"2055")</f>
        <v>0</v>
      </c>
      <c r="N1301" s="44">
        <f>SUMIFS(TransfersEntries!$F:$F,TransfersEntries!$B:$B,INDEX(ItemTable!$A:$A,MATCH('Daily Pork Products Stocks'!B1301,ItemTable!$B:$B,0)),TransfersEntries!$L:$L,"&gt;="&amp;'Daily Pork Products Stocks'!A1301+0.25,TransfersEntries!$L:$L,"&lt;="&amp;'Daily Pork Products Stocks'!A1301+1.25,TransfersEntries!$D:$D,"3535")</f>
        <v>0</v>
      </c>
      <c r="O1301" s="44">
        <f>SUMIFS(TransfersEntries!$F:$F,TransfersEntries!$B:$B,INDEX(ItemTable!$A:$A,MATCH('Daily Pork Products Stocks'!B1301,ItemTable!$B:$B,0)),TransfersEntries!$L:$L,"&gt;="&amp;'Daily Pork Products Stocks'!A1301+0.25,TransfersEntries!$L:$L,"&lt;="&amp;'Daily Pork Products Stocks'!A1301+1.25,TransfersEntries!$D:$D,"3600")</f>
        <v>0</v>
      </c>
      <c r="P1301" s="44">
        <f t="shared" si="380"/>
        <v>0</v>
      </c>
      <c r="Q1301" s="44">
        <f t="shared" si="381"/>
        <v>0</v>
      </c>
      <c r="R1301" s="148"/>
      <c r="S1301" s="148"/>
      <c r="T1301" s="44">
        <f t="shared" si="386"/>
        <v>0</v>
      </c>
      <c r="U1301" s="44">
        <f t="shared" si="383"/>
        <v>0</v>
      </c>
      <c r="V1301" s="44">
        <f t="shared" si="384"/>
        <v>0</v>
      </c>
      <c r="W1301" s="51" t="str">
        <f t="shared" si="385"/>
        <v>Inactive</v>
      </c>
      <c r="X1301" s="44"/>
    </row>
    <row r="1302" spans="1:24" ht="15" hidden="1" customHeight="1" x14ac:dyDescent="0.25">
      <c r="A1302" s="42" t="e">
        <v>#VALUE!</v>
      </c>
      <c r="B1302" s="45" t="s">
        <v>68</v>
      </c>
      <c r="C1302" s="45" t="s">
        <v>69</v>
      </c>
      <c r="D1302" s="142"/>
      <c r="E1302" s="44">
        <f t="shared" si="379"/>
        <v>0</v>
      </c>
      <c r="F1302" s="44">
        <f>SUMIFS(ProductionLines!$H:$H,ProductionLines!$C:$C,'Daily Pork Products Stocks'!$B1302,ProductionLines!$K:$K,'Daily Pork Products Stocks'!$A1302,ProductionLines!$E:$E,"&lt;&gt;Intake")</f>
        <v>0</v>
      </c>
      <c r="G1302" s="57"/>
      <c r="H1302" s="44">
        <f>SUMIFS(ProductionLines!$H:$H,ProductionLines!$C:$C,'Daily Pork Products Stocks'!$B1302,ProductionLines!$K:$K,'Daily Pork Products Stocks'!$A1302,ProductionLines!$E:$E,"Intake")</f>
        <v>0</v>
      </c>
      <c r="I1302" s="148"/>
      <c r="J1302" s="148"/>
      <c r="K1302" s="148"/>
      <c r="L1302" s="152"/>
      <c r="M1302" s="44">
        <f>SUMIFS(TransfersEntries!$F:$F,TransfersEntries!$B:$B,$B1302,TransfersEntries!$L:$L,"&gt;="&amp;'Daily Pork Products Stocks'!A1302+0.25,TransfersEntries!$L:$L,"&lt;="&amp;'Daily Pork Products Stocks'!A1302+1.25,TransfersEntries!$D:$D,"2055")</f>
        <v>0</v>
      </c>
      <c r="N1302" s="44">
        <f>SUMIFS(TransfersEntries!$F:$F,TransfersEntries!$B:$B,INDEX(ItemTable!$A:$A,MATCH('Daily Pork Products Stocks'!B1302,ItemTable!$B:$B,0)),TransfersEntries!$L:$L,"&gt;="&amp;'Daily Pork Products Stocks'!A1302+0.25,TransfersEntries!$L:$L,"&lt;="&amp;'Daily Pork Products Stocks'!A1302+1.25,TransfersEntries!$D:$D,"3535")</f>
        <v>0</v>
      </c>
      <c r="O1302" s="44">
        <f>SUMIFS(TransfersEntries!$F:$F,TransfersEntries!$B:$B,INDEX(ItemTable!$A:$A,MATCH('Daily Pork Products Stocks'!B1302,ItemTable!$B:$B,0)),TransfersEntries!$L:$L,"&gt;="&amp;'Daily Pork Products Stocks'!A1302+0.25,TransfersEntries!$L:$L,"&lt;="&amp;'Daily Pork Products Stocks'!A1302+1.25,TransfersEntries!$D:$D,"3600")</f>
        <v>0</v>
      </c>
      <c r="P1302" s="44">
        <f t="shared" si="380"/>
        <v>0</v>
      </c>
      <c r="Q1302" s="44">
        <f t="shared" si="381"/>
        <v>0</v>
      </c>
      <c r="R1302" s="148"/>
      <c r="S1302" s="148"/>
      <c r="T1302" s="44">
        <f t="shared" si="386"/>
        <v>0</v>
      </c>
      <c r="U1302" s="44">
        <f t="shared" si="383"/>
        <v>0</v>
      </c>
      <c r="V1302" s="44">
        <f t="shared" si="384"/>
        <v>0</v>
      </c>
      <c r="W1302" s="51" t="str">
        <f t="shared" si="385"/>
        <v>Inactive</v>
      </c>
      <c r="X1302" s="44"/>
    </row>
    <row r="1303" spans="1:24" ht="15" hidden="1" customHeight="1" x14ac:dyDescent="0.25">
      <c r="A1303" s="42" t="e">
        <v>#VALUE!</v>
      </c>
      <c r="B1303" s="45" t="s">
        <v>70</v>
      </c>
      <c r="C1303" s="45" t="s">
        <v>71</v>
      </c>
      <c r="D1303" s="142"/>
      <c r="E1303" s="44">
        <f t="shared" si="379"/>
        <v>0</v>
      </c>
      <c r="F1303" s="44">
        <f>SUMIFS(ProductionLines!$H:$H,ProductionLines!$C:$C,'Daily Pork Products Stocks'!$B1303,ProductionLines!$K:$K,'Daily Pork Products Stocks'!$A1303,ProductionLines!$E:$E,"&lt;&gt;Intake")</f>
        <v>0</v>
      </c>
      <c r="G1303" s="57"/>
      <c r="H1303" s="44">
        <f>SUMIFS(ProductionLines!$H:$H,ProductionLines!$C:$C,'Daily Pork Products Stocks'!$B1303,ProductionLines!$K:$K,'Daily Pork Products Stocks'!$A1303,ProductionLines!$E:$E,"Intake")</f>
        <v>0</v>
      </c>
      <c r="I1303" s="148"/>
      <c r="J1303" s="148"/>
      <c r="K1303" s="148"/>
      <c r="L1303" s="152"/>
      <c r="M1303" s="44">
        <f>SUMIFS(TransfersEntries!$F:$F,TransfersEntries!$B:$B,$B1303,TransfersEntries!$L:$L,"&gt;="&amp;'Daily Pork Products Stocks'!A1303+0.25,TransfersEntries!$L:$L,"&lt;="&amp;'Daily Pork Products Stocks'!A1303+1.25,TransfersEntries!$D:$D,"2055")</f>
        <v>0</v>
      </c>
      <c r="N1303" s="44">
        <f>SUMIFS(TransfersEntries!$F:$F,TransfersEntries!$B:$B,INDEX(ItemTable!$A:$A,MATCH('Daily Pork Products Stocks'!B1303,ItemTable!$B:$B,0)),TransfersEntries!$L:$L,"&gt;="&amp;'Daily Pork Products Stocks'!A1303+0.25,TransfersEntries!$L:$L,"&lt;="&amp;'Daily Pork Products Stocks'!A1303+1.25,TransfersEntries!$D:$D,"3535")</f>
        <v>0</v>
      </c>
      <c r="O1303" s="44">
        <f>SUMIFS(TransfersEntries!$F:$F,TransfersEntries!$B:$B,INDEX(ItemTable!$A:$A,MATCH('Daily Pork Products Stocks'!B1303,ItemTable!$B:$B,0)),TransfersEntries!$L:$L,"&gt;="&amp;'Daily Pork Products Stocks'!A1303+0.25,TransfersEntries!$L:$L,"&lt;="&amp;'Daily Pork Products Stocks'!A1303+1.25,TransfersEntries!$D:$D,"3600")</f>
        <v>0</v>
      </c>
      <c r="P1303" s="44">
        <f t="shared" si="380"/>
        <v>0</v>
      </c>
      <c r="Q1303" s="44">
        <f t="shared" si="381"/>
        <v>0</v>
      </c>
      <c r="R1303" s="148"/>
      <c r="S1303" s="148"/>
      <c r="T1303" s="44">
        <f t="shared" si="386"/>
        <v>0</v>
      </c>
      <c r="U1303" s="44">
        <f t="shared" si="383"/>
        <v>0</v>
      </c>
      <c r="V1303" s="44">
        <f t="shared" si="384"/>
        <v>0</v>
      </c>
      <c r="W1303" s="51" t="str">
        <f t="shared" si="385"/>
        <v>Inactive</v>
      </c>
      <c r="X1303" s="44"/>
    </row>
    <row r="1304" spans="1:24" ht="15" hidden="1" customHeight="1" x14ac:dyDescent="0.25">
      <c r="A1304" s="42" t="e">
        <v>#VALUE!</v>
      </c>
      <c r="B1304" s="45" t="s">
        <v>161</v>
      </c>
      <c r="C1304" s="45" t="s">
        <v>162</v>
      </c>
      <c r="D1304" s="142"/>
      <c r="E1304" s="44">
        <f t="shared" si="379"/>
        <v>0</v>
      </c>
      <c r="F1304" s="44">
        <f>SUMIFS(ProductionLines!$H:$H,ProductionLines!$C:$C,'Daily Pork Products Stocks'!$B1304,ProductionLines!$K:$K,'Daily Pork Products Stocks'!$A1304,ProductionLines!$E:$E,"&lt;&gt;Intake")</f>
        <v>0</v>
      </c>
      <c r="G1304" s="57"/>
      <c r="H1304" s="44">
        <f>SUMIFS(ProductionLines!$H:$H,ProductionLines!$C:$C,'Daily Pork Products Stocks'!$B1304,ProductionLines!$K:$K,'Daily Pork Products Stocks'!$A1304,ProductionLines!$E:$E,"Intake")</f>
        <v>0</v>
      </c>
      <c r="I1304" s="148"/>
      <c r="J1304" s="148"/>
      <c r="K1304" s="148"/>
      <c r="L1304" s="152"/>
      <c r="M1304" s="44">
        <f>SUMIFS(TransfersEntries!$F:$F,TransfersEntries!$B:$B,$B1304,TransfersEntries!$L:$L,"&gt;="&amp;'Daily Pork Products Stocks'!A1304+0.25,TransfersEntries!$L:$L,"&lt;="&amp;'Daily Pork Products Stocks'!A1304+1.25,TransfersEntries!$D:$D,"2055")</f>
        <v>0</v>
      </c>
      <c r="N1304" s="44">
        <f>SUMIFS(TransfersEntries!$F:$F,TransfersEntries!$B:$B,INDEX(ItemTable!$A:$A,MATCH('Daily Pork Products Stocks'!B1304,ItemTable!$B:$B,0)),TransfersEntries!$L:$L,"&gt;="&amp;'Daily Pork Products Stocks'!A1304+0.25,TransfersEntries!$L:$L,"&lt;="&amp;'Daily Pork Products Stocks'!A1304+1.25,TransfersEntries!$D:$D,"3535")</f>
        <v>0</v>
      </c>
      <c r="O1304" s="44">
        <f>SUMIFS(TransfersEntries!$F:$F,TransfersEntries!$B:$B,INDEX(ItemTable!$A:$A,MATCH('Daily Pork Products Stocks'!B1304,ItemTable!$B:$B,0)),TransfersEntries!$L:$L,"&gt;="&amp;'Daily Pork Products Stocks'!A1304+0.25,TransfersEntries!$L:$L,"&lt;="&amp;'Daily Pork Products Stocks'!A1304+1.25,TransfersEntries!$D:$D,"3600")</f>
        <v>0</v>
      </c>
      <c r="P1304" s="44">
        <f t="shared" si="380"/>
        <v>0</v>
      </c>
      <c r="Q1304" s="44">
        <f t="shared" si="381"/>
        <v>0</v>
      </c>
      <c r="R1304" s="148"/>
      <c r="S1304" s="148"/>
      <c r="T1304" s="44">
        <f t="shared" si="386"/>
        <v>0</v>
      </c>
      <c r="U1304" s="44">
        <f t="shared" si="383"/>
        <v>0</v>
      </c>
      <c r="V1304" s="44">
        <f t="shared" si="384"/>
        <v>0</v>
      </c>
      <c r="W1304" s="51" t="str">
        <f t="shared" si="385"/>
        <v>Inactive</v>
      </c>
      <c r="X1304" s="44"/>
    </row>
    <row r="1305" spans="1:24" ht="15" hidden="1" customHeight="1" x14ac:dyDescent="0.25">
      <c r="A1305" s="42" t="e">
        <v>#VALUE!</v>
      </c>
      <c r="B1305" s="45" t="s">
        <v>65</v>
      </c>
      <c r="C1305" s="45" t="s">
        <v>66</v>
      </c>
      <c r="D1305" s="142"/>
      <c r="E1305" s="44">
        <f t="shared" si="379"/>
        <v>0</v>
      </c>
      <c r="F1305" s="44">
        <f>SUMIFS(ProductionLines!$H:$H,ProductionLines!$C:$C,'Daily Pork Products Stocks'!$B1305,ProductionLines!$K:$K,'Daily Pork Products Stocks'!$A1305,ProductionLines!$E:$E,"&lt;&gt;Intake")</f>
        <v>0</v>
      </c>
      <c r="G1305" s="57"/>
      <c r="H1305" s="44">
        <f>SUMIFS(ProductionLines!$H:$H,ProductionLines!$C:$C,'Daily Pork Products Stocks'!$B1305,ProductionLines!$K:$K,'Daily Pork Products Stocks'!$A1305,ProductionLines!$E:$E,"Intake")</f>
        <v>0</v>
      </c>
      <c r="I1305" s="148"/>
      <c r="J1305" s="148"/>
      <c r="K1305" s="148"/>
      <c r="L1305" s="152"/>
      <c r="M1305" s="44">
        <f>SUMIFS(TransfersEntries!$F:$F,TransfersEntries!$B:$B,$B1305,TransfersEntries!$L:$L,"&gt;="&amp;'Daily Pork Products Stocks'!A1305+0.25,TransfersEntries!$L:$L,"&lt;="&amp;'Daily Pork Products Stocks'!A1305+1.25,TransfersEntries!$D:$D,"2055")</f>
        <v>0</v>
      </c>
      <c r="N1305" s="44">
        <f>SUMIFS(TransfersEntries!$F:$F,TransfersEntries!$B:$B,INDEX(ItemTable!$A:$A,MATCH('Daily Pork Products Stocks'!B1305,ItemTable!$B:$B,0)),TransfersEntries!$L:$L,"&gt;="&amp;'Daily Pork Products Stocks'!A1305+0.25,TransfersEntries!$L:$L,"&lt;="&amp;'Daily Pork Products Stocks'!A1305+1.25,TransfersEntries!$D:$D,"3535")</f>
        <v>0</v>
      </c>
      <c r="O1305" s="44">
        <f>SUMIFS(TransfersEntries!$F:$F,TransfersEntries!$B:$B,INDEX(ItemTable!$A:$A,MATCH('Daily Pork Products Stocks'!B1305,ItemTable!$B:$B,0)),TransfersEntries!$L:$L,"&gt;="&amp;'Daily Pork Products Stocks'!A1305+0.25,TransfersEntries!$L:$L,"&lt;="&amp;'Daily Pork Products Stocks'!A1305+1.25,TransfersEntries!$D:$D,"3600")</f>
        <v>0</v>
      </c>
      <c r="P1305" s="44">
        <f t="shared" si="380"/>
        <v>0</v>
      </c>
      <c r="Q1305" s="44">
        <f t="shared" si="381"/>
        <v>0</v>
      </c>
      <c r="R1305" s="148"/>
      <c r="S1305" s="148"/>
      <c r="T1305" s="44">
        <f t="shared" si="386"/>
        <v>0</v>
      </c>
      <c r="U1305" s="44">
        <f t="shared" si="383"/>
        <v>0</v>
      </c>
      <c r="V1305" s="44">
        <f t="shared" si="384"/>
        <v>0</v>
      </c>
      <c r="W1305" s="51" t="str">
        <f t="shared" si="385"/>
        <v>Inactive</v>
      </c>
      <c r="X1305" s="44"/>
    </row>
    <row r="1306" spans="1:24" ht="15" hidden="1" customHeight="1" x14ac:dyDescent="0.25">
      <c r="A1306" s="42" t="e">
        <v>#VALUE!</v>
      </c>
      <c r="B1306" s="45" t="s">
        <v>139</v>
      </c>
      <c r="C1306" s="45" t="s">
        <v>1157</v>
      </c>
      <c r="D1306" s="142"/>
      <c r="E1306" s="44">
        <f t="shared" si="379"/>
        <v>0</v>
      </c>
      <c r="F1306" s="44">
        <f>SUMIFS(ProductionLines!$H:$H,ProductionLines!$C:$C,'Daily Pork Products Stocks'!$B1306,ProductionLines!$K:$K,'Daily Pork Products Stocks'!$A1306,ProductionLines!$E:$E,"&lt;&gt;Intake")</f>
        <v>0</v>
      </c>
      <c r="G1306" s="57"/>
      <c r="H1306" s="44">
        <f>SUMIFS(ProductionLines!$H:$H,ProductionLines!$C:$C,'Daily Pork Products Stocks'!$B1306,ProductionLines!$K:$K,'Daily Pork Products Stocks'!$A1306,ProductionLines!$E:$E,"Intake")</f>
        <v>0</v>
      </c>
      <c r="I1306" s="148"/>
      <c r="J1306" s="148"/>
      <c r="K1306" s="148"/>
      <c r="L1306" s="152"/>
      <c r="M1306" s="44">
        <f>SUMIFS(TransfersEntries!$F:$F,TransfersEntries!$B:$B,$B1306,TransfersEntries!$L:$L,"&gt;="&amp;'Daily Pork Products Stocks'!A1306+0.25,TransfersEntries!$L:$L,"&lt;="&amp;'Daily Pork Products Stocks'!A1306+1.25,TransfersEntries!$D:$D,"2055")</f>
        <v>0</v>
      </c>
      <c r="N1306" s="44">
        <f>SUMIFS(TransfersEntries!$F:$F,TransfersEntries!$B:$B,INDEX(ItemTable!$A:$A,MATCH('Daily Pork Products Stocks'!B1306,ItemTable!$B:$B,0)),TransfersEntries!$L:$L,"&gt;="&amp;'Daily Pork Products Stocks'!A1306+0.25,TransfersEntries!$L:$L,"&lt;="&amp;'Daily Pork Products Stocks'!A1306+1.25,TransfersEntries!$D:$D,"3535")</f>
        <v>0</v>
      </c>
      <c r="O1306" s="44">
        <f>SUMIFS(TransfersEntries!$F:$F,TransfersEntries!$B:$B,INDEX(ItemTable!$A:$A,MATCH('Daily Pork Products Stocks'!B1306,ItemTable!$B:$B,0)),TransfersEntries!$L:$L,"&gt;="&amp;'Daily Pork Products Stocks'!A1306+0.25,TransfersEntries!$L:$L,"&lt;="&amp;'Daily Pork Products Stocks'!A1306+1.25,TransfersEntries!$D:$D,"3600")</f>
        <v>0</v>
      </c>
      <c r="P1306" s="44">
        <f t="shared" si="380"/>
        <v>0</v>
      </c>
      <c r="Q1306" s="44">
        <f t="shared" si="381"/>
        <v>0</v>
      </c>
      <c r="R1306" s="148"/>
      <c r="S1306" s="148"/>
      <c r="T1306" s="44">
        <f t="shared" si="386"/>
        <v>0</v>
      </c>
      <c r="U1306" s="44">
        <f t="shared" si="383"/>
        <v>0</v>
      </c>
      <c r="V1306" s="44">
        <f t="shared" si="384"/>
        <v>0</v>
      </c>
      <c r="W1306" s="51" t="str">
        <f t="shared" si="385"/>
        <v>Inactive</v>
      </c>
      <c r="X1306" s="44"/>
    </row>
    <row r="1307" spans="1:24" ht="15" hidden="1" customHeight="1" x14ac:dyDescent="0.25">
      <c r="A1307" s="42" t="e">
        <v>#VALUE!</v>
      </c>
      <c r="B1307" s="45" t="s">
        <v>67</v>
      </c>
      <c r="C1307" s="45" t="s">
        <v>1158</v>
      </c>
      <c r="D1307" s="142"/>
      <c r="E1307" s="44">
        <f t="shared" si="379"/>
        <v>0</v>
      </c>
      <c r="F1307" s="44">
        <f>SUMIFS(ProductionLines!$H:$H,ProductionLines!$C:$C,'Daily Pork Products Stocks'!$B1307,ProductionLines!$K:$K,'Daily Pork Products Stocks'!$A1307,ProductionLines!$E:$E,"&lt;&gt;Intake")</f>
        <v>0</v>
      </c>
      <c r="G1307" s="57"/>
      <c r="H1307" s="44">
        <f>SUMIFS(ProductionLines!$H:$H,ProductionLines!$C:$C,'Daily Pork Products Stocks'!$B1307,ProductionLines!$K:$K,'Daily Pork Products Stocks'!$A1307,ProductionLines!$E:$E,"Intake")</f>
        <v>0</v>
      </c>
      <c r="I1307" s="148"/>
      <c r="J1307" s="148"/>
      <c r="K1307" s="148"/>
      <c r="L1307" s="152"/>
      <c r="M1307" s="44">
        <f>SUMIFS(TransfersEntries!$F:$F,TransfersEntries!$B:$B,$B1307,TransfersEntries!$L:$L,"&gt;="&amp;'Daily Pork Products Stocks'!A1307+0.25,TransfersEntries!$L:$L,"&lt;="&amp;'Daily Pork Products Stocks'!A1307+1.25,TransfersEntries!$D:$D,"2055")</f>
        <v>0</v>
      </c>
      <c r="N1307" s="44">
        <f>SUMIFS(TransfersEntries!$F:$F,TransfersEntries!$B:$B,INDEX(ItemTable!$A:$A,MATCH('Daily Pork Products Stocks'!B1307,ItemTable!$B:$B,0)),TransfersEntries!$L:$L,"&gt;="&amp;'Daily Pork Products Stocks'!A1307+0.25,TransfersEntries!$L:$L,"&lt;="&amp;'Daily Pork Products Stocks'!A1307+1.25,TransfersEntries!$D:$D,"3535")</f>
        <v>0</v>
      </c>
      <c r="O1307" s="44">
        <f>SUMIFS(TransfersEntries!$F:$F,TransfersEntries!$B:$B,INDEX(ItemTable!$A:$A,MATCH('Daily Pork Products Stocks'!B1307,ItemTable!$B:$B,0)),TransfersEntries!$L:$L,"&gt;="&amp;'Daily Pork Products Stocks'!A1307+0.25,TransfersEntries!$L:$L,"&lt;="&amp;'Daily Pork Products Stocks'!A1307+1.25,TransfersEntries!$D:$D,"3600")</f>
        <v>0</v>
      </c>
      <c r="P1307" s="44">
        <f t="shared" si="380"/>
        <v>0</v>
      </c>
      <c r="Q1307" s="44">
        <f t="shared" si="381"/>
        <v>0</v>
      </c>
      <c r="R1307" s="148"/>
      <c r="S1307" s="148"/>
      <c r="T1307" s="44">
        <f t="shared" si="386"/>
        <v>0</v>
      </c>
      <c r="U1307" s="44">
        <f t="shared" si="383"/>
        <v>0</v>
      </c>
      <c r="V1307" s="44">
        <f t="shared" si="384"/>
        <v>0</v>
      </c>
      <c r="W1307" s="51" t="str">
        <f t="shared" si="385"/>
        <v>Inactive</v>
      </c>
      <c r="X1307" s="44"/>
    </row>
    <row r="1308" spans="1:24" ht="15" hidden="1" customHeight="1" x14ac:dyDescent="0.25">
      <c r="A1308" s="42" t="e">
        <v>#VALUE!</v>
      </c>
      <c r="B1308" s="45" t="s">
        <v>159</v>
      </c>
      <c r="C1308" s="45" t="s">
        <v>1159</v>
      </c>
      <c r="D1308" s="142"/>
      <c r="E1308" s="44">
        <f t="shared" si="379"/>
        <v>0</v>
      </c>
      <c r="F1308" s="44">
        <f>SUMIFS(ProductionLines!$H:$H,ProductionLines!$C:$C,'Daily Pork Products Stocks'!$B1308,ProductionLines!$K:$K,'Daily Pork Products Stocks'!$A1308,ProductionLines!$E:$E,"&lt;&gt;Intake")</f>
        <v>0</v>
      </c>
      <c r="G1308" s="57"/>
      <c r="H1308" s="44">
        <f>SUMIFS(ProductionLines!$H:$H,ProductionLines!$C:$C,'Daily Pork Products Stocks'!$B1308,ProductionLines!$K:$K,'Daily Pork Products Stocks'!$A1308,ProductionLines!$E:$E,"Intake")</f>
        <v>0</v>
      </c>
      <c r="I1308" s="148"/>
      <c r="J1308" s="148"/>
      <c r="K1308" s="148"/>
      <c r="L1308" s="152"/>
      <c r="M1308" s="44">
        <f>SUMIFS(TransfersEntries!$F:$F,TransfersEntries!$B:$B,$B1308,TransfersEntries!$L:$L,"&gt;="&amp;'Daily Pork Products Stocks'!A1308+0.25,TransfersEntries!$L:$L,"&lt;="&amp;'Daily Pork Products Stocks'!A1308+1.25,TransfersEntries!$D:$D,"2055")</f>
        <v>0</v>
      </c>
      <c r="N1308" s="44">
        <f>SUMIFS(TransfersEntries!$F:$F,TransfersEntries!$B:$B,INDEX(ItemTable!$A:$A,MATCH('Daily Pork Products Stocks'!B1308,ItemTable!$B:$B,0)),TransfersEntries!$L:$L,"&gt;="&amp;'Daily Pork Products Stocks'!A1308+0.25,TransfersEntries!$L:$L,"&lt;="&amp;'Daily Pork Products Stocks'!A1308+1.25,TransfersEntries!$D:$D,"3535")</f>
        <v>0</v>
      </c>
      <c r="O1308" s="44">
        <f>SUMIFS(TransfersEntries!$F:$F,TransfersEntries!$B:$B,INDEX(ItemTable!$A:$A,MATCH('Daily Pork Products Stocks'!B1308,ItemTable!$B:$B,0)),TransfersEntries!$L:$L,"&gt;="&amp;'Daily Pork Products Stocks'!A1308+0.25,TransfersEntries!$L:$L,"&lt;="&amp;'Daily Pork Products Stocks'!A1308+1.25,TransfersEntries!$D:$D,"3600")</f>
        <v>0</v>
      </c>
      <c r="P1308" s="44">
        <f t="shared" si="380"/>
        <v>0</v>
      </c>
      <c r="Q1308" s="44">
        <f t="shared" si="381"/>
        <v>0</v>
      </c>
      <c r="R1308" s="148"/>
      <c r="S1308" s="148"/>
      <c r="T1308" s="44">
        <f t="shared" si="386"/>
        <v>0</v>
      </c>
      <c r="U1308" s="44">
        <f t="shared" si="383"/>
        <v>0</v>
      </c>
      <c r="V1308" s="44">
        <f t="shared" si="384"/>
        <v>0</v>
      </c>
      <c r="W1308" s="51" t="str">
        <f t="shared" si="385"/>
        <v>Inactive</v>
      </c>
      <c r="X1308" s="44"/>
    </row>
    <row r="1309" spans="1:24" ht="15" hidden="1" customHeight="1" x14ac:dyDescent="0.25">
      <c r="A1309" s="128" t="e">
        <v>#VALUE!</v>
      </c>
      <c r="B1309" s="129"/>
      <c r="C1309" s="130" t="s">
        <v>1208</v>
      </c>
      <c r="D1309" s="141">
        <v>1E-3</v>
      </c>
      <c r="E1309" s="134">
        <f t="shared" si="379"/>
        <v>1E-3</v>
      </c>
      <c r="F1309" s="134">
        <f>SUMIFS(ProductionLines!$H:$H,ProductionLines!$C:$C,'Daily Pork Products Stocks'!$B1309,ProductionLines!$K:$K,'Daily Pork Products Stocks'!$A1309,ProductionLines!$E:$E,"&lt;&gt;Intake")</f>
        <v>0</v>
      </c>
      <c r="G1309" s="135"/>
      <c r="H1309" s="134">
        <f>SUMIFS(ProductionLines!$H:$H,ProductionLines!$C:$C,'Daily Pork Products Stocks'!$B1309,ProductionLines!$K:$K,'Daily Pork Products Stocks'!$A1309,ProductionLines!$E:$E,"Intake")</f>
        <v>0</v>
      </c>
      <c r="I1309" s="149"/>
      <c r="J1309" s="149"/>
      <c r="K1309" s="149"/>
      <c r="L1309" s="153"/>
      <c r="M1309" s="134">
        <f>SUMIFS(TransfersEntries!$F:$F,TransfersEntries!$B:$B,$B1309,TransfersEntries!$L:$L,"&gt;="&amp;'Daily Pork Products Stocks'!A1309+0.25,TransfersEntries!$L:$L,"&lt;="&amp;'Daily Pork Products Stocks'!A1309+1.25,TransfersEntries!$D:$D,"2055")</f>
        <v>0</v>
      </c>
      <c r="N1309" s="134">
        <f>SUMIFS(TransfersEntries!$F:$F,TransfersEntries!$B:$B,INDEX(ItemTable!$A:$A,MATCH('Daily Pork Products Stocks'!B1309,ItemTable!$B:$B,0)),TransfersEntries!$L:$L,"&gt;="&amp;'Daily Pork Products Stocks'!A1309+0.25,TransfersEntries!$L:$L,"&lt;="&amp;'Daily Pork Products Stocks'!A1309+1.25,TransfersEntries!$D:$D,"3535")</f>
        <v>0</v>
      </c>
      <c r="O1309" s="134">
        <f>SUMIFS(TransfersEntries!$F:$F,TransfersEntries!$B:$B,INDEX(ItemTable!$A:$A,MATCH('Daily Pork Products Stocks'!B1309,ItemTable!$B:$B,0)),TransfersEntries!$L:$L,"&gt;="&amp;'Daily Pork Products Stocks'!A1309+0.25,TransfersEntries!$L:$L,"&lt;="&amp;'Daily Pork Products Stocks'!A1309+1.25,TransfersEntries!$D:$D,"3600")</f>
        <v>0</v>
      </c>
      <c r="P1309" s="134">
        <f t="shared" si="380"/>
        <v>1E-3</v>
      </c>
      <c r="Q1309" s="134">
        <f t="shared" si="381"/>
        <v>1E-3</v>
      </c>
      <c r="R1309" s="149"/>
      <c r="S1309" s="149"/>
      <c r="T1309" s="134">
        <f>R1309+S1309+D1309</f>
        <v>1E-3</v>
      </c>
      <c r="U1309" s="134">
        <f t="shared" si="383"/>
        <v>0</v>
      </c>
      <c r="V1309" s="134">
        <f t="shared" si="384"/>
        <v>0</v>
      </c>
      <c r="W1309" s="51" t="str">
        <f t="shared" si="385"/>
        <v>Active</v>
      </c>
      <c r="X1309" s="134"/>
    </row>
    <row r="1310" spans="1:24" ht="15" hidden="1" customHeight="1" x14ac:dyDescent="0.25">
      <c r="A1310" s="42" t="e">
        <v>#VALUE!</v>
      </c>
      <c r="B1310" s="47" t="s">
        <v>1209</v>
      </c>
      <c r="C1310" s="47" t="s">
        <v>1210</v>
      </c>
      <c r="D1310" s="142"/>
      <c r="E1310" s="44">
        <f t="shared" si="379"/>
        <v>0</v>
      </c>
      <c r="F1310" s="44">
        <f>SUMIFS(ProductionLines!$H:$H,ProductionLines!$C:$C,'Daily Pork Products Stocks'!$B1310,ProductionLines!$K:$K,'Daily Pork Products Stocks'!$A1310,ProductionLines!$E:$E,"&lt;&gt;Intake")</f>
        <v>0</v>
      </c>
      <c r="G1310" s="57"/>
      <c r="H1310" s="44">
        <f>SUMIFS(ProductionLines!$H:$H,ProductionLines!$C:$C,'Daily Pork Products Stocks'!$B1310,ProductionLines!$K:$K,'Daily Pork Products Stocks'!$A1310,ProductionLines!$E:$E,"Intake")</f>
        <v>0</v>
      </c>
      <c r="I1310" s="148"/>
      <c r="J1310" s="148"/>
      <c r="K1310" s="148"/>
      <c r="L1310" s="152"/>
      <c r="M1310" s="44">
        <f>SUMIFS(TransfersEntries!$F:$F,TransfersEntries!$B:$B,$B1310,TransfersEntries!$L:$L,"&gt;="&amp;'Daily Pork Products Stocks'!A1310+0.25,TransfersEntries!$L:$L,"&lt;="&amp;'Daily Pork Products Stocks'!A1310+1.25,TransfersEntries!$D:$D,"2055")</f>
        <v>0</v>
      </c>
      <c r="N1310" s="44">
        <f>SUMIFS(TransfersEntries!$F:$F,TransfersEntries!$B:$B,INDEX(ItemTable!$A:$A,MATCH('Daily Pork Products Stocks'!B1310,ItemTable!$B:$B,0)),TransfersEntries!$L:$L,"&gt;="&amp;'Daily Pork Products Stocks'!A1310+0.25,TransfersEntries!$L:$L,"&lt;="&amp;'Daily Pork Products Stocks'!A1310+1.25,TransfersEntries!$D:$D,"3535")</f>
        <v>0</v>
      </c>
      <c r="O1310" s="44">
        <f>SUMIFS(TransfersEntries!$F:$F,TransfersEntries!$B:$B,INDEX(ItemTable!$A:$A,MATCH('Daily Pork Products Stocks'!B1310,ItemTable!$B:$B,0)),TransfersEntries!$L:$L,"&gt;="&amp;'Daily Pork Products Stocks'!A1310+0.25,TransfersEntries!$L:$L,"&lt;="&amp;'Daily Pork Products Stocks'!A1310+1.25,TransfersEntries!$D:$D,"3600")</f>
        <v>0</v>
      </c>
      <c r="P1310" s="44">
        <f t="shared" si="380"/>
        <v>0</v>
      </c>
      <c r="Q1310" s="44">
        <f t="shared" si="381"/>
        <v>0</v>
      </c>
      <c r="R1310" s="148"/>
      <c r="S1310" s="148"/>
      <c r="T1310" s="44">
        <f t="shared" ref="T1310:T1326" si="387">R1310+S1310</f>
        <v>0</v>
      </c>
      <c r="U1310" s="44">
        <f t="shared" si="383"/>
        <v>0</v>
      </c>
      <c r="V1310" s="44">
        <f t="shared" si="384"/>
        <v>0</v>
      </c>
      <c r="W1310" s="51" t="str">
        <f t="shared" si="385"/>
        <v>Inactive</v>
      </c>
      <c r="X1310" s="44"/>
    </row>
    <row r="1311" spans="1:24" ht="15" hidden="1" customHeight="1" x14ac:dyDescent="0.25">
      <c r="A1311" s="42" t="e">
        <v>#VALUE!</v>
      </c>
      <c r="B1311" s="47" t="s">
        <v>1211</v>
      </c>
      <c r="C1311" s="47" t="s">
        <v>1212</v>
      </c>
      <c r="D1311" s="142"/>
      <c r="E1311" s="44">
        <f t="shared" si="379"/>
        <v>0</v>
      </c>
      <c r="F1311" s="44">
        <f>SUMIFS(ProductionLines!$H:$H,ProductionLines!$C:$C,'Daily Pork Products Stocks'!$B1311,ProductionLines!$K:$K,'Daily Pork Products Stocks'!$A1311,ProductionLines!$E:$E,"&lt;&gt;Intake")</f>
        <v>0</v>
      </c>
      <c r="G1311" s="57"/>
      <c r="H1311" s="44">
        <f>SUMIFS(ProductionLines!$H:$H,ProductionLines!$C:$C,'Daily Pork Products Stocks'!$B1311,ProductionLines!$K:$K,'Daily Pork Products Stocks'!$A1311,ProductionLines!$E:$E,"Intake")</f>
        <v>0</v>
      </c>
      <c r="I1311" s="148"/>
      <c r="J1311" s="148"/>
      <c r="K1311" s="148"/>
      <c r="L1311" s="152"/>
      <c r="M1311" s="44">
        <f>SUMIFS(TransfersEntries!$F:$F,TransfersEntries!$B:$B,$B1311,TransfersEntries!$L:$L,"&gt;="&amp;'Daily Pork Products Stocks'!A1311+0.25,TransfersEntries!$L:$L,"&lt;="&amp;'Daily Pork Products Stocks'!A1311+1.25,TransfersEntries!$D:$D,"2055")</f>
        <v>0</v>
      </c>
      <c r="N1311" s="44">
        <f>SUMIFS(TransfersEntries!$F:$F,TransfersEntries!$B:$B,INDEX(ItemTable!$A:$A,MATCH('Daily Pork Products Stocks'!B1311,ItemTable!$B:$B,0)),TransfersEntries!$L:$L,"&gt;="&amp;'Daily Pork Products Stocks'!A1311+0.25,TransfersEntries!$L:$L,"&lt;="&amp;'Daily Pork Products Stocks'!A1311+1.25,TransfersEntries!$D:$D,"3535")</f>
        <v>0</v>
      </c>
      <c r="O1311" s="44">
        <f>SUMIFS(TransfersEntries!$F:$F,TransfersEntries!$B:$B,INDEX(ItemTable!$A:$A,MATCH('Daily Pork Products Stocks'!B1311,ItemTable!$B:$B,0)),TransfersEntries!$L:$L,"&gt;="&amp;'Daily Pork Products Stocks'!A1311+0.25,TransfersEntries!$L:$L,"&lt;="&amp;'Daily Pork Products Stocks'!A1311+1.25,TransfersEntries!$D:$D,"3600")</f>
        <v>0</v>
      </c>
      <c r="P1311" s="44">
        <f t="shared" si="380"/>
        <v>0</v>
      </c>
      <c r="Q1311" s="44">
        <f t="shared" si="381"/>
        <v>0</v>
      </c>
      <c r="R1311" s="148"/>
      <c r="S1311" s="148"/>
      <c r="T1311" s="44">
        <f t="shared" si="387"/>
        <v>0</v>
      </c>
      <c r="U1311" s="44">
        <f t="shared" si="383"/>
        <v>0</v>
      </c>
      <c r="V1311" s="44">
        <f t="shared" si="384"/>
        <v>0</v>
      </c>
      <c r="W1311" s="51" t="str">
        <f t="shared" si="385"/>
        <v>Inactive</v>
      </c>
      <c r="X1311" s="44"/>
    </row>
    <row r="1312" spans="1:24" ht="15" hidden="1" customHeight="1" x14ac:dyDescent="0.25">
      <c r="A1312" s="42" t="e">
        <v>#VALUE!</v>
      </c>
      <c r="B1312" s="47" t="s">
        <v>1213</v>
      </c>
      <c r="C1312" s="47" t="s">
        <v>1214</v>
      </c>
      <c r="D1312" s="142"/>
      <c r="E1312" s="44">
        <f t="shared" si="379"/>
        <v>0</v>
      </c>
      <c r="F1312" s="44">
        <f>SUMIFS(ProductionLines!$H:$H,ProductionLines!$C:$C,'Daily Pork Products Stocks'!$B1312,ProductionLines!$K:$K,'Daily Pork Products Stocks'!$A1312,ProductionLines!$E:$E,"&lt;&gt;Intake")</f>
        <v>0</v>
      </c>
      <c r="G1312" s="57"/>
      <c r="H1312" s="44">
        <f>SUMIFS(ProductionLines!$H:$H,ProductionLines!$C:$C,'Daily Pork Products Stocks'!$B1312,ProductionLines!$K:$K,'Daily Pork Products Stocks'!$A1312,ProductionLines!$E:$E,"Intake")</f>
        <v>0</v>
      </c>
      <c r="I1312" s="148"/>
      <c r="J1312" s="148"/>
      <c r="K1312" s="148"/>
      <c r="L1312" s="152"/>
      <c r="M1312" s="44">
        <f>SUMIFS(TransfersEntries!$F:$F,TransfersEntries!$B:$B,$B1312,TransfersEntries!$L:$L,"&gt;="&amp;'Daily Pork Products Stocks'!A1312+0.25,TransfersEntries!$L:$L,"&lt;="&amp;'Daily Pork Products Stocks'!A1312+1.25,TransfersEntries!$D:$D,"2055")</f>
        <v>0</v>
      </c>
      <c r="N1312" s="44">
        <f>SUMIFS(TransfersEntries!$F:$F,TransfersEntries!$B:$B,INDEX(ItemTable!$A:$A,MATCH('Daily Pork Products Stocks'!B1312,ItemTable!$B:$B,0)),TransfersEntries!$L:$L,"&gt;="&amp;'Daily Pork Products Stocks'!A1312+0.25,TransfersEntries!$L:$L,"&lt;="&amp;'Daily Pork Products Stocks'!A1312+1.25,TransfersEntries!$D:$D,"3535")</f>
        <v>0</v>
      </c>
      <c r="O1312" s="44">
        <f>SUMIFS(TransfersEntries!$F:$F,TransfersEntries!$B:$B,INDEX(ItemTable!$A:$A,MATCH('Daily Pork Products Stocks'!B1312,ItemTable!$B:$B,0)),TransfersEntries!$L:$L,"&gt;="&amp;'Daily Pork Products Stocks'!A1312+0.25,TransfersEntries!$L:$L,"&lt;="&amp;'Daily Pork Products Stocks'!A1312+1.25,TransfersEntries!$D:$D,"3600")</f>
        <v>0</v>
      </c>
      <c r="P1312" s="44">
        <f t="shared" si="380"/>
        <v>0</v>
      </c>
      <c r="Q1312" s="44">
        <f t="shared" si="381"/>
        <v>0</v>
      </c>
      <c r="R1312" s="148"/>
      <c r="S1312" s="148"/>
      <c r="T1312" s="44">
        <f t="shared" si="387"/>
        <v>0</v>
      </c>
      <c r="U1312" s="44">
        <f t="shared" si="383"/>
        <v>0</v>
      </c>
      <c r="V1312" s="44">
        <f t="shared" si="384"/>
        <v>0</v>
      </c>
      <c r="W1312" s="51" t="str">
        <f t="shared" si="385"/>
        <v>Inactive</v>
      </c>
      <c r="X1312" s="44"/>
    </row>
    <row r="1313" spans="1:24" ht="15" hidden="1" customHeight="1" x14ac:dyDescent="0.25">
      <c r="A1313" s="42" t="e">
        <v>#VALUE!</v>
      </c>
      <c r="B1313" s="47" t="s">
        <v>1215</v>
      </c>
      <c r="C1313" s="47" t="s">
        <v>1216</v>
      </c>
      <c r="D1313" s="142"/>
      <c r="E1313" s="44">
        <f t="shared" si="379"/>
        <v>0</v>
      </c>
      <c r="F1313" s="44">
        <f>SUMIFS(ProductionLines!$H:$H,ProductionLines!$C:$C,'Daily Pork Products Stocks'!$B1313,ProductionLines!$K:$K,'Daily Pork Products Stocks'!$A1313,ProductionLines!$E:$E,"&lt;&gt;Intake")</f>
        <v>0</v>
      </c>
      <c r="G1313" s="57"/>
      <c r="H1313" s="44">
        <f>SUMIFS(ProductionLines!$H:$H,ProductionLines!$C:$C,'Daily Pork Products Stocks'!$B1313,ProductionLines!$K:$K,'Daily Pork Products Stocks'!$A1313,ProductionLines!$E:$E,"Intake")</f>
        <v>0</v>
      </c>
      <c r="I1313" s="148"/>
      <c r="J1313" s="148"/>
      <c r="K1313" s="148"/>
      <c r="L1313" s="152"/>
      <c r="M1313" s="44">
        <f>SUMIFS(TransfersEntries!$F:$F,TransfersEntries!$B:$B,$B1313,TransfersEntries!$L:$L,"&gt;="&amp;'Daily Pork Products Stocks'!A1313+0.25,TransfersEntries!$L:$L,"&lt;="&amp;'Daily Pork Products Stocks'!A1313+1.25,TransfersEntries!$D:$D,"2055")</f>
        <v>0</v>
      </c>
      <c r="N1313" s="44">
        <f>SUMIFS(TransfersEntries!$F:$F,TransfersEntries!$B:$B,INDEX(ItemTable!$A:$A,MATCH('Daily Pork Products Stocks'!B1313,ItemTable!$B:$B,0)),TransfersEntries!$L:$L,"&gt;="&amp;'Daily Pork Products Stocks'!A1313+0.25,TransfersEntries!$L:$L,"&lt;="&amp;'Daily Pork Products Stocks'!A1313+1.25,TransfersEntries!$D:$D,"3535")</f>
        <v>0</v>
      </c>
      <c r="O1313" s="44">
        <f>SUMIFS(TransfersEntries!$F:$F,TransfersEntries!$B:$B,INDEX(ItemTable!$A:$A,MATCH('Daily Pork Products Stocks'!B1313,ItemTable!$B:$B,0)),TransfersEntries!$L:$L,"&gt;="&amp;'Daily Pork Products Stocks'!A1313+0.25,TransfersEntries!$L:$L,"&lt;="&amp;'Daily Pork Products Stocks'!A1313+1.25,TransfersEntries!$D:$D,"3600")</f>
        <v>0</v>
      </c>
      <c r="P1313" s="44">
        <f t="shared" si="380"/>
        <v>0</v>
      </c>
      <c r="Q1313" s="44">
        <f t="shared" si="381"/>
        <v>0</v>
      </c>
      <c r="R1313" s="148"/>
      <c r="S1313" s="148"/>
      <c r="T1313" s="44">
        <f t="shared" si="387"/>
        <v>0</v>
      </c>
      <c r="U1313" s="44">
        <f t="shared" si="383"/>
        <v>0</v>
      </c>
      <c r="V1313" s="44">
        <f t="shared" si="384"/>
        <v>0</v>
      </c>
      <c r="W1313" s="51" t="str">
        <f t="shared" si="385"/>
        <v>Inactive</v>
      </c>
      <c r="X1313" s="44"/>
    </row>
    <row r="1314" spans="1:24" ht="15" hidden="1" customHeight="1" x14ac:dyDescent="0.25">
      <c r="A1314" s="42" t="e">
        <v>#VALUE!</v>
      </c>
      <c r="B1314" s="47" t="s">
        <v>1217</v>
      </c>
      <c r="C1314" s="47" t="s">
        <v>1218</v>
      </c>
      <c r="D1314" s="142"/>
      <c r="E1314" s="44">
        <f t="shared" si="379"/>
        <v>0</v>
      </c>
      <c r="F1314" s="44">
        <f>SUMIFS(ProductionLines!$H:$H,ProductionLines!$C:$C,'Daily Pork Products Stocks'!$B1314,ProductionLines!$K:$K,'Daily Pork Products Stocks'!$A1314,ProductionLines!$E:$E,"&lt;&gt;Intake")</f>
        <v>0</v>
      </c>
      <c r="G1314" s="57"/>
      <c r="H1314" s="44">
        <f>SUMIFS(ProductionLines!$H:$H,ProductionLines!$C:$C,'Daily Pork Products Stocks'!$B1314,ProductionLines!$K:$K,'Daily Pork Products Stocks'!$A1314,ProductionLines!$E:$E,"Intake")</f>
        <v>0</v>
      </c>
      <c r="I1314" s="148"/>
      <c r="J1314" s="148"/>
      <c r="K1314" s="148"/>
      <c r="L1314" s="152"/>
      <c r="M1314" s="44">
        <f>SUMIFS(TransfersEntries!$F:$F,TransfersEntries!$B:$B,$B1314,TransfersEntries!$L:$L,"&gt;="&amp;'Daily Pork Products Stocks'!A1314+0.25,TransfersEntries!$L:$L,"&lt;="&amp;'Daily Pork Products Stocks'!A1314+1.25,TransfersEntries!$D:$D,"2055")</f>
        <v>0</v>
      </c>
      <c r="N1314" s="44">
        <f>SUMIFS(TransfersEntries!$F:$F,TransfersEntries!$B:$B,INDEX(ItemTable!$A:$A,MATCH('Daily Pork Products Stocks'!B1314,ItemTable!$B:$B,0)),TransfersEntries!$L:$L,"&gt;="&amp;'Daily Pork Products Stocks'!A1314+0.25,TransfersEntries!$L:$L,"&lt;="&amp;'Daily Pork Products Stocks'!A1314+1.25,TransfersEntries!$D:$D,"3535")</f>
        <v>0</v>
      </c>
      <c r="O1314" s="44">
        <f>SUMIFS(TransfersEntries!$F:$F,TransfersEntries!$B:$B,INDEX(ItemTable!$A:$A,MATCH('Daily Pork Products Stocks'!B1314,ItemTable!$B:$B,0)),TransfersEntries!$L:$L,"&gt;="&amp;'Daily Pork Products Stocks'!A1314+0.25,TransfersEntries!$L:$L,"&lt;="&amp;'Daily Pork Products Stocks'!A1314+1.25,TransfersEntries!$D:$D,"3600")</f>
        <v>0</v>
      </c>
      <c r="P1314" s="44">
        <f t="shared" si="380"/>
        <v>0</v>
      </c>
      <c r="Q1314" s="44">
        <f t="shared" si="381"/>
        <v>0</v>
      </c>
      <c r="R1314" s="148"/>
      <c r="S1314" s="148"/>
      <c r="T1314" s="44">
        <f t="shared" si="387"/>
        <v>0</v>
      </c>
      <c r="U1314" s="44">
        <f t="shared" si="383"/>
        <v>0</v>
      </c>
      <c r="V1314" s="44">
        <f t="shared" si="384"/>
        <v>0</v>
      </c>
      <c r="W1314" s="51" t="str">
        <f t="shared" si="385"/>
        <v>Inactive</v>
      </c>
      <c r="X1314" s="44"/>
    </row>
    <row r="1315" spans="1:24" ht="15" hidden="1" customHeight="1" x14ac:dyDescent="0.25">
      <c r="A1315" s="42" t="e">
        <v>#VALUE!</v>
      </c>
      <c r="B1315" s="47" t="s">
        <v>1219</v>
      </c>
      <c r="C1315" s="47" t="s">
        <v>1220</v>
      </c>
      <c r="D1315" s="142"/>
      <c r="E1315" s="44">
        <f t="shared" si="379"/>
        <v>0</v>
      </c>
      <c r="F1315" s="44">
        <f>SUMIFS(ProductionLines!$H:$H,ProductionLines!$C:$C,'Daily Pork Products Stocks'!$B1315,ProductionLines!$K:$K,'Daily Pork Products Stocks'!$A1315,ProductionLines!$E:$E,"&lt;&gt;Intake")</f>
        <v>0</v>
      </c>
      <c r="G1315" s="57"/>
      <c r="H1315" s="44">
        <f>SUMIFS(ProductionLines!$H:$H,ProductionLines!$C:$C,'Daily Pork Products Stocks'!$B1315,ProductionLines!$K:$K,'Daily Pork Products Stocks'!$A1315,ProductionLines!$E:$E,"Intake")</f>
        <v>0</v>
      </c>
      <c r="I1315" s="148"/>
      <c r="J1315" s="148"/>
      <c r="K1315" s="148"/>
      <c r="L1315" s="152"/>
      <c r="M1315" s="44">
        <f>SUMIFS(TransfersEntries!$F:$F,TransfersEntries!$B:$B,$B1315,TransfersEntries!$L:$L,"&gt;="&amp;'Daily Pork Products Stocks'!A1315+0.25,TransfersEntries!$L:$L,"&lt;="&amp;'Daily Pork Products Stocks'!A1315+1.25,TransfersEntries!$D:$D,"2055")</f>
        <v>0</v>
      </c>
      <c r="N1315" s="44">
        <f>SUMIFS(TransfersEntries!$F:$F,TransfersEntries!$B:$B,INDEX(ItemTable!$A:$A,MATCH('Daily Pork Products Stocks'!B1315,ItemTable!$B:$B,0)),TransfersEntries!$L:$L,"&gt;="&amp;'Daily Pork Products Stocks'!A1315+0.25,TransfersEntries!$L:$L,"&lt;="&amp;'Daily Pork Products Stocks'!A1315+1.25,TransfersEntries!$D:$D,"3535")</f>
        <v>0</v>
      </c>
      <c r="O1315" s="44">
        <f>SUMIFS(TransfersEntries!$F:$F,TransfersEntries!$B:$B,INDEX(ItemTable!$A:$A,MATCH('Daily Pork Products Stocks'!B1315,ItemTable!$B:$B,0)),TransfersEntries!$L:$L,"&gt;="&amp;'Daily Pork Products Stocks'!A1315+0.25,TransfersEntries!$L:$L,"&lt;="&amp;'Daily Pork Products Stocks'!A1315+1.25,TransfersEntries!$D:$D,"3600")</f>
        <v>0</v>
      </c>
      <c r="P1315" s="44">
        <f t="shared" si="380"/>
        <v>0</v>
      </c>
      <c r="Q1315" s="44">
        <f t="shared" si="381"/>
        <v>0</v>
      </c>
      <c r="R1315" s="148"/>
      <c r="S1315" s="148"/>
      <c r="T1315" s="44">
        <f t="shared" si="387"/>
        <v>0</v>
      </c>
      <c r="U1315" s="44">
        <f t="shared" si="383"/>
        <v>0</v>
      </c>
      <c r="V1315" s="44">
        <f t="shared" si="384"/>
        <v>0</v>
      </c>
      <c r="W1315" s="51" t="str">
        <f t="shared" si="385"/>
        <v>Inactive</v>
      </c>
      <c r="X1315" s="44"/>
    </row>
    <row r="1316" spans="1:24" ht="15" hidden="1" customHeight="1" x14ac:dyDescent="0.25">
      <c r="A1316" s="42" t="e">
        <v>#VALUE!</v>
      </c>
      <c r="B1316" s="47" t="s">
        <v>1221</v>
      </c>
      <c r="C1316" s="47" t="s">
        <v>1222</v>
      </c>
      <c r="D1316" s="142"/>
      <c r="E1316" s="44">
        <f t="shared" si="379"/>
        <v>0</v>
      </c>
      <c r="F1316" s="44">
        <f>SUMIFS(ProductionLines!$H:$H,ProductionLines!$C:$C,'Daily Pork Products Stocks'!$B1316,ProductionLines!$K:$K,'Daily Pork Products Stocks'!$A1316,ProductionLines!$E:$E,"&lt;&gt;Intake")</f>
        <v>0</v>
      </c>
      <c r="G1316" s="57"/>
      <c r="H1316" s="44">
        <f>SUMIFS(ProductionLines!$H:$H,ProductionLines!$C:$C,'Daily Pork Products Stocks'!$B1316,ProductionLines!$K:$K,'Daily Pork Products Stocks'!$A1316,ProductionLines!$E:$E,"Intake")</f>
        <v>0</v>
      </c>
      <c r="I1316" s="148"/>
      <c r="J1316" s="148"/>
      <c r="K1316" s="148"/>
      <c r="L1316" s="152"/>
      <c r="M1316" s="44">
        <f>SUMIFS(TransfersEntries!$F:$F,TransfersEntries!$B:$B,$B1316,TransfersEntries!$L:$L,"&gt;="&amp;'Daily Pork Products Stocks'!A1316+0.25,TransfersEntries!$L:$L,"&lt;="&amp;'Daily Pork Products Stocks'!A1316+1.25,TransfersEntries!$D:$D,"2055")</f>
        <v>0</v>
      </c>
      <c r="N1316" s="44">
        <f>SUMIFS(TransfersEntries!$F:$F,TransfersEntries!$B:$B,INDEX(ItemTable!$A:$A,MATCH('Daily Pork Products Stocks'!B1316,ItemTable!$B:$B,0)),TransfersEntries!$L:$L,"&gt;="&amp;'Daily Pork Products Stocks'!A1316+0.25,TransfersEntries!$L:$L,"&lt;="&amp;'Daily Pork Products Stocks'!A1316+1.25,TransfersEntries!$D:$D,"3535")</f>
        <v>0</v>
      </c>
      <c r="O1316" s="44">
        <f>SUMIFS(TransfersEntries!$F:$F,TransfersEntries!$B:$B,INDEX(ItemTable!$A:$A,MATCH('Daily Pork Products Stocks'!B1316,ItemTable!$B:$B,0)),TransfersEntries!$L:$L,"&gt;="&amp;'Daily Pork Products Stocks'!A1316+0.25,TransfersEntries!$L:$L,"&lt;="&amp;'Daily Pork Products Stocks'!A1316+1.25,TransfersEntries!$D:$D,"3600")</f>
        <v>0</v>
      </c>
      <c r="P1316" s="44">
        <f t="shared" si="380"/>
        <v>0</v>
      </c>
      <c r="Q1316" s="44">
        <f t="shared" si="381"/>
        <v>0</v>
      </c>
      <c r="R1316" s="148"/>
      <c r="S1316" s="148"/>
      <c r="T1316" s="44">
        <f t="shared" si="387"/>
        <v>0</v>
      </c>
      <c r="U1316" s="44">
        <f t="shared" si="383"/>
        <v>0</v>
      </c>
      <c r="V1316" s="44">
        <f t="shared" si="384"/>
        <v>0</v>
      </c>
      <c r="W1316" s="51" t="str">
        <f t="shared" si="385"/>
        <v>Inactive</v>
      </c>
      <c r="X1316" s="44"/>
    </row>
    <row r="1317" spans="1:24" ht="15" hidden="1" customHeight="1" x14ac:dyDescent="0.25">
      <c r="A1317" s="42" t="e">
        <v>#VALUE!</v>
      </c>
      <c r="B1317" s="45" t="s">
        <v>1223</v>
      </c>
      <c r="C1317" s="45" t="s">
        <v>1224</v>
      </c>
      <c r="D1317" s="142"/>
      <c r="E1317" s="44">
        <f t="shared" si="379"/>
        <v>0</v>
      </c>
      <c r="F1317" s="44">
        <f>SUMIFS(ProductionLines!$H:$H,ProductionLines!$C:$C,'Daily Pork Products Stocks'!$B1317,ProductionLines!$K:$K,'Daily Pork Products Stocks'!$A1317,ProductionLines!$E:$E,"&lt;&gt;Intake")</f>
        <v>0</v>
      </c>
      <c r="G1317" s="57"/>
      <c r="H1317" s="44">
        <f>SUMIFS(ProductionLines!$H:$H,ProductionLines!$C:$C,'Daily Pork Products Stocks'!$B1317,ProductionLines!$K:$K,'Daily Pork Products Stocks'!$A1317,ProductionLines!$E:$E,"Intake")</f>
        <v>0</v>
      </c>
      <c r="I1317" s="148"/>
      <c r="J1317" s="148"/>
      <c r="K1317" s="148"/>
      <c r="L1317" s="152"/>
      <c r="M1317" s="44">
        <f>SUMIFS(TransfersEntries!$F:$F,TransfersEntries!$B:$B,$B1317,TransfersEntries!$L:$L,"&gt;="&amp;'Daily Pork Products Stocks'!A1317+0.25,TransfersEntries!$L:$L,"&lt;="&amp;'Daily Pork Products Stocks'!A1317+1.25,TransfersEntries!$D:$D,"2055")</f>
        <v>0</v>
      </c>
      <c r="N1317" s="44">
        <f>SUMIFS(TransfersEntries!$F:$F,TransfersEntries!$B:$B,INDEX(ItemTable!$A:$A,MATCH('Daily Pork Products Stocks'!B1317,ItemTable!$B:$B,0)),TransfersEntries!$L:$L,"&gt;="&amp;'Daily Pork Products Stocks'!A1317+0.25,TransfersEntries!$L:$L,"&lt;="&amp;'Daily Pork Products Stocks'!A1317+1.25,TransfersEntries!$D:$D,"3535")</f>
        <v>0</v>
      </c>
      <c r="O1317" s="44">
        <f>SUMIFS(TransfersEntries!$F:$F,TransfersEntries!$B:$B,INDEX(ItemTable!$A:$A,MATCH('Daily Pork Products Stocks'!B1317,ItemTable!$B:$B,0)),TransfersEntries!$L:$L,"&gt;="&amp;'Daily Pork Products Stocks'!A1317+0.25,TransfersEntries!$L:$L,"&lt;="&amp;'Daily Pork Products Stocks'!A1317+1.25,TransfersEntries!$D:$D,"3600")</f>
        <v>0</v>
      </c>
      <c r="P1317" s="44">
        <f t="shared" si="380"/>
        <v>0</v>
      </c>
      <c r="Q1317" s="44">
        <f t="shared" si="381"/>
        <v>0</v>
      </c>
      <c r="R1317" s="148"/>
      <c r="S1317" s="148"/>
      <c r="T1317" s="44">
        <f t="shared" si="387"/>
        <v>0</v>
      </c>
      <c r="U1317" s="44">
        <f t="shared" si="383"/>
        <v>0</v>
      </c>
      <c r="V1317" s="44">
        <f t="shared" si="384"/>
        <v>0</v>
      </c>
      <c r="W1317" s="51" t="str">
        <f t="shared" si="385"/>
        <v>Inactive</v>
      </c>
      <c r="X1317" s="44"/>
    </row>
    <row r="1318" spans="1:24" ht="15" hidden="1" customHeight="1" x14ac:dyDescent="0.25">
      <c r="A1318" s="42" t="e">
        <v>#VALUE!</v>
      </c>
      <c r="B1318" s="45" t="s">
        <v>44</v>
      </c>
      <c r="C1318" s="45" t="s">
        <v>1225</v>
      </c>
      <c r="D1318" s="142"/>
      <c r="E1318" s="44">
        <f t="shared" si="379"/>
        <v>0</v>
      </c>
      <c r="F1318" s="44">
        <f>SUMIFS(ProductionLines!$H:$H,ProductionLines!$C:$C,'Daily Pork Products Stocks'!$B1318,ProductionLines!$K:$K,'Daily Pork Products Stocks'!$A1318,ProductionLines!$E:$E,"&lt;&gt;Intake")</f>
        <v>0</v>
      </c>
      <c r="G1318" s="57"/>
      <c r="H1318" s="44">
        <f>SUMIFS(ProductionLines!$H:$H,ProductionLines!$C:$C,'Daily Pork Products Stocks'!$B1318,ProductionLines!$K:$K,'Daily Pork Products Stocks'!$A1318,ProductionLines!$E:$E,"Intake")</f>
        <v>0</v>
      </c>
      <c r="I1318" s="148"/>
      <c r="J1318" s="148"/>
      <c r="K1318" s="148"/>
      <c r="L1318" s="152"/>
      <c r="M1318" s="44">
        <f>SUMIFS(TransfersEntries!$F:$F,TransfersEntries!$B:$B,$B1318,TransfersEntries!$L:$L,"&gt;="&amp;'Daily Pork Products Stocks'!A1318+0.25,TransfersEntries!$L:$L,"&lt;="&amp;'Daily Pork Products Stocks'!A1318+1.25,TransfersEntries!$D:$D,"2055")</f>
        <v>0</v>
      </c>
      <c r="N1318" s="44">
        <f>SUMIFS(TransfersEntries!$F:$F,TransfersEntries!$B:$B,INDEX(ItemTable!$A:$A,MATCH('Daily Pork Products Stocks'!B1318,ItemTable!$B:$B,0)),TransfersEntries!$L:$L,"&gt;="&amp;'Daily Pork Products Stocks'!A1318+0.25,TransfersEntries!$L:$L,"&lt;="&amp;'Daily Pork Products Stocks'!A1318+1.25,TransfersEntries!$D:$D,"3535")</f>
        <v>0</v>
      </c>
      <c r="O1318" s="44">
        <f>SUMIFS(TransfersEntries!$F:$F,TransfersEntries!$B:$B,INDEX(ItemTable!$A:$A,MATCH('Daily Pork Products Stocks'!B1318,ItemTable!$B:$B,0)),TransfersEntries!$L:$L,"&gt;="&amp;'Daily Pork Products Stocks'!A1318+0.25,TransfersEntries!$L:$L,"&lt;="&amp;'Daily Pork Products Stocks'!A1318+1.25,TransfersEntries!$D:$D,"3600")</f>
        <v>0</v>
      </c>
      <c r="P1318" s="44">
        <f t="shared" si="380"/>
        <v>0</v>
      </c>
      <c r="Q1318" s="44">
        <f t="shared" si="381"/>
        <v>0</v>
      </c>
      <c r="R1318" s="148"/>
      <c r="S1318" s="148"/>
      <c r="T1318" s="44">
        <f t="shared" si="387"/>
        <v>0</v>
      </c>
      <c r="U1318" s="44">
        <f t="shared" si="383"/>
        <v>0</v>
      </c>
      <c r="V1318" s="44">
        <f t="shared" si="384"/>
        <v>0</v>
      </c>
      <c r="W1318" s="51" t="str">
        <f t="shared" si="385"/>
        <v>Inactive</v>
      </c>
      <c r="X1318" s="44"/>
    </row>
    <row r="1319" spans="1:24" ht="15" hidden="1" customHeight="1" x14ac:dyDescent="0.25">
      <c r="A1319" s="42" t="e">
        <v>#VALUE!</v>
      </c>
      <c r="B1319" s="45" t="s">
        <v>1226</v>
      </c>
      <c r="C1319" s="45" t="s">
        <v>1227</v>
      </c>
      <c r="D1319" s="142"/>
      <c r="E1319" s="44">
        <f t="shared" si="379"/>
        <v>0</v>
      </c>
      <c r="F1319" s="44">
        <f>SUMIFS(ProductionLines!$H:$H,ProductionLines!$C:$C,'Daily Pork Products Stocks'!$B1319,ProductionLines!$K:$K,'Daily Pork Products Stocks'!$A1319,ProductionLines!$E:$E,"&lt;&gt;Intake")</f>
        <v>0</v>
      </c>
      <c r="G1319" s="57"/>
      <c r="H1319" s="44">
        <f>SUMIFS(ProductionLines!$H:$H,ProductionLines!$C:$C,'Daily Pork Products Stocks'!$B1319,ProductionLines!$K:$K,'Daily Pork Products Stocks'!$A1319,ProductionLines!$E:$E,"Intake")</f>
        <v>0</v>
      </c>
      <c r="I1319" s="148"/>
      <c r="J1319" s="148"/>
      <c r="K1319" s="148"/>
      <c r="L1319" s="152"/>
      <c r="M1319" s="44">
        <f>SUMIFS(TransfersEntries!$F:$F,TransfersEntries!$B:$B,$B1319,TransfersEntries!$L:$L,"&gt;="&amp;'Daily Pork Products Stocks'!A1319+0.25,TransfersEntries!$L:$L,"&lt;="&amp;'Daily Pork Products Stocks'!A1319+1.25,TransfersEntries!$D:$D,"2055")</f>
        <v>0</v>
      </c>
      <c r="N1319" s="44">
        <f>SUMIFS(TransfersEntries!$F:$F,TransfersEntries!$B:$B,INDEX(ItemTable!$A:$A,MATCH('Daily Pork Products Stocks'!B1319,ItemTable!$B:$B,0)),TransfersEntries!$L:$L,"&gt;="&amp;'Daily Pork Products Stocks'!A1319+0.25,TransfersEntries!$L:$L,"&lt;="&amp;'Daily Pork Products Stocks'!A1319+1.25,TransfersEntries!$D:$D,"3535")</f>
        <v>0</v>
      </c>
      <c r="O1319" s="44">
        <f>SUMIFS(TransfersEntries!$F:$F,TransfersEntries!$B:$B,INDEX(ItemTable!$A:$A,MATCH('Daily Pork Products Stocks'!B1319,ItemTable!$B:$B,0)),TransfersEntries!$L:$L,"&gt;="&amp;'Daily Pork Products Stocks'!A1319+0.25,TransfersEntries!$L:$L,"&lt;="&amp;'Daily Pork Products Stocks'!A1319+1.25,TransfersEntries!$D:$D,"3600")</f>
        <v>0</v>
      </c>
      <c r="P1319" s="44">
        <f t="shared" si="380"/>
        <v>0</v>
      </c>
      <c r="Q1319" s="44">
        <f t="shared" si="381"/>
        <v>0</v>
      </c>
      <c r="R1319" s="148"/>
      <c r="S1319" s="148"/>
      <c r="T1319" s="44">
        <f t="shared" si="387"/>
        <v>0</v>
      </c>
      <c r="U1319" s="44">
        <f t="shared" si="383"/>
        <v>0</v>
      </c>
      <c r="V1319" s="44">
        <f t="shared" si="384"/>
        <v>0</v>
      </c>
      <c r="W1319" s="51" t="str">
        <f t="shared" si="385"/>
        <v>Inactive</v>
      </c>
      <c r="X1319" s="44"/>
    </row>
    <row r="1320" spans="1:24" ht="15" hidden="1" customHeight="1" x14ac:dyDescent="0.25">
      <c r="A1320" s="42" t="e">
        <v>#VALUE!</v>
      </c>
      <c r="B1320" s="45" t="s">
        <v>1228</v>
      </c>
      <c r="C1320" s="45" t="s">
        <v>1229</v>
      </c>
      <c r="D1320" s="142"/>
      <c r="E1320" s="44">
        <f t="shared" si="379"/>
        <v>0</v>
      </c>
      <c r="F1320" s="44">
        <f>SUMIFS(ProductionLines!$H:$H,ProductionLines!$C:$C,'Daily Pork Products Stocks'!$B1320,ProductionLines!$K:$K,'Daily Pork Products Stocks'!$A1320,ProductionLines!$E:$E,"&lt;&gt;Intake")</f>
        <v>0</v>
      </c>
      <c r="G1320" s="57"/>
      <c r="H1320" s="44">
        <f>SUMIFS(ProductionLines!$H:$H,ProductionLines!$C:$C,'Daily Pork Products Stocks'!$B1320,ProductionLines!$K:$K,'Daily Pork Products Stocks'!$A1320,ProductionLines!$E:$E,"Intake")</f>
        <v>0</v>
      </c>
      <c r="I1320" s="148"/>
      <c r="J1320" s="148"/>
      <c r="K1320" s="148"/>
      <c r="L1320" s="152"/>
      <c r="M1320" s="44">
        <f>SUMIFS(TransfersEntries!$F:$F,TransfersEntries!$B:$B,$B1320,TransfersEntries!$L:$L,"&gt;="&amp;'Daily Pork Products Stocks'!A1320+0.25,TransfersEntries!$L:$L,"&lt;="&amp;'Daily Pork Products Stocks'!A1320+1.25,TransfersEntries!$D:$D,"2055")</f>
        <v>0</v>
      </c>
      <c r="N1320" s="44">
        <f>SUMIFS(TransfersEntries!$F:$F,TransfersEntries!$B:$B,INDEX(ItemTable!$A:$A,MATCH('Daily Pork Products Stocks'!B1320,ItemTable!$B:$B,0)),TransfersEntries!$L:$L,"&gt;="&amp;'Daily Pork Products Stocks'!A1320+0.25,TransfersEntries!$L:$L,"&lt;="&amp;'Daily Pork Products Stocks'!A1320+1.25,TransfersEntries!$D:$D,"3535")</f>
        <v>0</v>
      </c>
      <c r="O1320" s="44">
        <f>SUMIFS(TransfersEntries!$F:$F,TransfersEntries!$B:$B,INDEX(ItemTable!$A:$A,MATCH('Daily Pork Products Stocks'!B1320,ItemTable!$B:$B,0)),TransfersEntries!$L:$L,"&gt;="&amp;'Daily Pork Products Stocks'!A1320+0.25,TransfersEntries!$L:$L,"&lt;="&amp;'Daily Pork Products Stocks'!A1320+1.25,TransfersEntries!$D:$D,"3600")</f>
        <v>0</v>
      </c>
      <c r="P1320" s="44">
        <f t="shared" si="380"/>
        <v>0</v>
      </c>
      <c r="Q1320" s="44">
        <f t="shared" si="381"/>
        <v>0</v>
      </c>
      <c r="R1320" s="148"/>
      <c r="S1320" s="148"/>
      <c r="T1320" s="44">
        <f t="shared" si="387"/>
        <v>0</v>
      </c>
      <c r="U1320" s="44">
        <f t="shared" si="383"/>
        <v>0</v>
      </c>
      <c r="V1320" s="44">
        <f t="shared" si="384"/>
        <v>0</v>
      </c>
      <c r="W1320" s="51" t="str">
        <f t="shared" si="385"/>
        <v>Inactive</v>
      </c>
      <c r="X1320" s="44"/>
    </row>
    <row r="1321" spans="1:24" ht="15" hidden="1" customHeight="1" x14ac:dyDescent="0.25">
      <c r="A1321" s="42" t="e">
        <v>#VALUE!</v>
      </c>
      <c r="B1321" s="45" t="s">
        <v>153</v>
      </c>
      <c r="C1321" s="45" t="s">
        <v>1230</v>
      </c>
      <c r="D1321" s="142"/>
      <c r="E1321" s="44">
        <f t="shared" si="379"/>
        <v>0</v>
      </c>
      <c r="F1321" s="44">
        <f>SUMIFS(ProductionLines!$H:$H,ProductionLines!$C:$C,'Daily Pork Products Stocks'!$B1321,ProductionLines!$K:$K,'Daily Pork Products Stocks'!$A1321,ProductionLines!$E:$E,"&lt;&gt;Intake")</f>
        <v>0</v>
      </c>
      <c r="G1321" s="57"/>
      <c r="H1321" s="44">
        <f>SUMIFS(ProductionLines!$H:$H,ProductionLines!$C:$C,'Daily Pork Products Stocks'!$B1321,ProductionLines!$K:$K,'Daily Pork Products Stocks'!$A1321,ProductionLines!$E:$E,"Intake")</f>
        <v>0</v>
      </c>
      <c r="I1321" s="148"/>
      <c r="J1321" s="148"/>
      <c r="K1321" s="148"/>
      <c r="L1321" s="152"/>
      <c r="M1321" s="44">
        <f>SUMIFS(TransfersEntries!$F:$F,TransfersEntries!$B:$B,$B1321,TransfersEntries!$L:$L,"&gt;="&amp;'Daily Pork Products Stocks'!A1321+0.25,TransfersEntries!$L:$L,"&lt;="&amp;'Daily Pork Products Stocks'!A1321+1.25,TransfersEntries!$D:$D,"2055")</f>
        <v>0</v>
      </c>
      <c r="N1321" s="44">
        <f>SUMIFS(TransfersEntries!$F:$F,TransfersEntries!$B:$B,INDEX(ItemTable!$A:$A,MATCH('Daily Pork Products Stocks'!B1321,ItemTable!$B:$B,0)),TransfersEntries!$L:$L,"&gt;="&amp;'Daily Pork Products Stocks'!A1321+0.25,TransfersEntries!$L:$L,"&lt;="&amp;'Daily Pork Products Stocks'!A1321+1.25,TransfersEntries!$D:$D,"3535")</f>
        <v>0</v>
      </c>
      <c r="O1321" s="44">
        <f>SUMIFS(TransfersEntries!$F:$F,TransfersEntries!$B:$B,INDEX(ItemTable!$A:$A,MATCH('Daily Pork Products Stocks'!B1321,ItemTable!$B:$B,0)),TransfersEntries!$L:$L,"&gt;="&amp;'Daily Pork Products Stocks'!A1321+0.25,TransfersEntries!$L:$L,"&lt;="&amp;'Daily Pork Products Stocks'!A1321+1.25,TransfersEntries!$D:$D,"3600")</f>
        <v>0</v>
      </c>
      <c r="P1321" s="44">
        <f t="shared" si="380"/>
        <v>0</v>
      </c>
      <c r="Q1321" s="44">
        <f t="shared" si="381"/>
        <v>0</v>
      </c>
      <c r="R1321" s="148"/>
      <c r="S1321" s="148"/>
      <c r="T1321" s="44">
        <f t="shared" si="387"/>
        <v>0</v>
      </c>
      <c r="U1321" s="44">
        <f t="shared" si="383"/>
        <v>0</v>
      </c>
      <c r="V1321" s="44">
        <f t="shared" si="384"/>
        <v>0</v>
      </c>
      <c r="W1321" s="51" t="str">
        <f t="shared" si="385"/>
        <v>Inactive</v>
      </c>
      <c r="X1321" s="44"/>
    </row>
    <row r="1322" spans="1:24" ht="15" hidden="1" customHeight="1" x14ac:dyDescent="0.25">
      <c r="A1322" s="42" t="e">
        <v>#VALUE!</v>
      </c>
      <c r="B1322" s="45" t="s">
        <v>1231</v>
      </c>
      <c r="C1322" s="45" t="s">
        <v>1232</v>
      </c>
      <c r="D1322" s="142"/>
      <c r="E1322" s="44">
        <f t="shared" si="379"/>
        <v>0</v>
      </c>
      <c r="F1322" s="44">
        <f>SUMIFS(ProductionLines!$H:$H,ProductionLines!$C:$C,'Daily Pork Products Stocks'!$B1322,ProductionLines!$K:$K,'Daily Pork Products Stocks'!$A1322,ProductionLines!$E:$E,"&lt;&gt;Intake")</f>
        <v>0</v>
      </c>
      <c r="G1322" s="57"/>
      <c r="H1322" s="44">
        <f>SUMIFS(ProductionLines!$H:$H,ProductionLines!$C:$C,'Daily Pork Products Stocks'!$B1322,ProductionLines!$K:$K,'Daily Pork Products Stocks'!$A1322,ProductionLines!$E:$E,"Intake")</f>
        <v>0</v>
      </c>
      <c r="I1322" s="148"/>
      <c r="J1322" s="148"/>
      <c r="K1322" s="148"/>
      <c r="L1322" s="152"/>
      <c r="M1322" s="44">
        <f>SUMIFS(TransfersEntries!$F:$F,TransfersEntries!$B:$B,$B1322,TransfersEntries!$L:$L,"&gt;="&amp;'Daily Pork Products Stocks'!A1322+0.25,TransfersEntries!$L:$L,"&lt;="&amp;'Daily Pork Products Stocks'!A1322+1.25,TransfersEntries!$D:$D,"2055")</f>
        <v>0</v>
      </c>
      <c r="N1322" s="44">
        <f>SUMIFS(TransfersEntries!$F:$F,TransfersEntries!$B:$B,INDEX(ItemTable!$A:$A,MATCH('Daily Pork Products Stocks'!B1322,ItemTable!$B:$B,0)),TransfersEntries!$L:$L,"&gt;="&amp;'Daily Pork Products Stocks'!A1322+0.25,TransfersEntries!$L:$L,"&lt;="&amp;'Daily Pork Products Stocks'!A1322+1.25,TransfersEntries!$D:$D,"3535")</f>
        <v>0</v>
      </c>
      <c r="O1322" s="44">
        <f>SUMIFS(TransfersEntries!$F:$F,TransfersEntries!$B:$B,INDEX(ItemTable!$A:$A,MATCH('Daily Pork Products Stocks'!B1322,ItemTable!$B:$B,0)),TransfersEntries!$L:$L,"&gt;="&amp;'Daily Pork Products Stocks'!A1322+0.25,TransfersEntries!$L:$L,"&lt;="&amp;'Daily Pork Products Stocks'!A1322+1.25,TransfersEntries!$D:$D,"3600")</f>
        <v>0</v>
      </c>
      <c r="P1322" s="44">
        <f t="shared" si="380"/>
        <v>0</v>
      </c>
      <c r="Q1322" s="44">
        <f t="shared" si="381"/>
        <v>0</v>
      </c>
      <c r="R1322" s="148"/>
      <c r="S1322" s="148"/>
      <c r="T1322" s="44">
        <f t="shared" si="387"/>
        <v>0</v>
      </c>
      <c r="U1322" s="44">
        <f t="shared" si="383"/>
        <v>0</v>
      </c>
      <c r="V1322" s="44">
        <f t="shared" si="384"/>
        <v>0</v>
      </c>
      <c r="W1322" s="51" t="str">
        <f t="shared" si="385"/>
        <v>Inactive</v>
      </c>
      <c r="X1322" s="44"/>
    </row>
    <row r="1323" spans="1:24" ht="15" hidden="1" customHeight="1" x14ac:dyDescent="0.25">
      <c r="A1323" s="42" t="e">
        <v>#VALUE!</v>
      </c>
      <c r="B1323" s="45" t="s">
        <v>1233</v>
      </c>
      <c r="C1323" s="45" t="s">
        <v>1234</v>
      </c>
      <c r="D1323" s="142"/>
      <c r="E1323" s="44">
        <f t="shared" si="379"/>
        <v>0</v>
      </c>
      <c r="F1323" s="44">
        <f>SUMIFS(ProductionLines!$H:$H,ProductionLines!$C:$C,'Daily Pork Products Stocks'!$B1323,ProductionLines!$K:$K,'Daily Pork Products Stocks'!$A1323,ProductionLines!$E:$E,"&lt;&gt;Intake")</f>
        <v>0</v>
      </c>
      <c r="G1323" s="57"/>
      <c r="H1323" s="44">
        <f>SUMIFS(ProductionLines!$H:$H,ProductionLines!$C:$C,'Daily Pork Products Stocks'!$B1323,ProductionLines!$K:$K,'Daily Pork Products Stocks'!$A1323,ProductionLines!$E:$E,"Intake")</f>
        <v>0</v>
      </c>
      <c r="I1323" s="148"/>
      <c r="J1323" s="148"/>
      <c r="K1323" s="148"/>
      <c r="L1323" s="152"/>
      <c r="M1323" s="44">
        <f>SUMIFS(TransfersEntries!$F:$F,TransfersEntries!$B:$B,$B1323,TransfersEntries!$L:$L,"&gt;="&amp;'Daily Pork Products Stocks'!A1323+0.25,TransfersEntries!$L:$L,"&lt;="&amp;'Daily Pork Products Stocks'!A1323+1.25,TransfersEntries!$D:$D,"2055")</f>
        <v>0</v>
      </c>
      <c r="N1323" s="44">
        <f>SUMIFS(TransfersEntries!$F:$F,TransfersEntries!$B:$B,INDEX(ItemTable!$A:$A,MATCH('Daily Pork Products Stocks'!B1323,ItemTable!$B:$B,0)),TransfersEntries!$L:$L,"&gt;="&amp;'Daily Pork Products Stocks'!A1323+0.25,TransfersEntries!$L:$L,"&lt;="&amp;'Daily Pork Products Stocks'!A1323+1.25,TransfersEntries!$D:$D,"3535")</f>
        <v>0</v>
      </c>
      <c r="O1323" s="44">
        <f>SUMIFS(TransfersEntries!$F:$F,TransfersEntries!$B:$B,INDEX(ItemTable!$A:$A,MATCH('Daily Pork Products Stocks'!B1323,ItemTable!$B:$B,0)),TransfersEntries!$L:$L,"&gt;="&amp;'Daily Pork Products Stocks'!A1323+0.25,TransfersEntries!$L:$L,"&lt;="&amp;'Daily Pork Products Stocks'!A1323+1.25,TransfersEntries!$D:$D,"3600")</f>
        <v>0</v>
      </c>
      <c r="P1323" s="44">
        <f t="shared" si="380"/>
        <v>0</v>
      </c>
      <c r="Q1323" s="44">
        <f t="shared" si="381"/>
        <v>0</v>
      </c>
      <c r="R1323" s="148"/>
      <c r="S1323" s="148"/>
      <c r="T1323" s="44">
        <f t="shared" si="387"/>
        <v>0</v>
      </c>
      <c r="U1323" s="44">
        <f t="shared" si="383"/>
        <v>0</v>
      </c>
      <c r="V1323" s="44">
        <f t="shared" si="384"/>
        <v>0</v>
      </c>
      <c r="W1323" s="51" t="str">
        <f t="shared" si="385"/>
        <v>Inactive</v>
      </c>
      <c r="X1323" s="44"/>
    </row>
    <row r="1324" spans="1:24" ht="15" hidden="1" customHeight="1" x14ac:dyDescent="0.25">
      <c r="A1324" s="42" t="e">
        <v>#VALUE!</v>
      </c>
      <c r="B1324" s="45" t="s">
        <v>1235</v>
      </c>
      <c r="C1324" s="45" t="s">
        <v>1236</v>
      </c>
      <c r="D1324" s="142"/>
      <c r="E1324" s="44">
        <f t="shared" si="379"/>
        <v>0</v>
      </c>
      <c r="F1324" s="44">
        <f>SUMIFS(ProductionLines!$H:$H,ProductionLines!$C:$C,'Daily Pork Products Stocks'!$B1324,ProductionLines!$K:$K,'Daily Pork Products Stocks'!$A1324,ProductionLines!$E:$E,"&lt;&gt;Intake")</f>
        <v>0</v>
      </c>
      <c r="G1324" s="57"/>
      <c r="H1324" s="44">
        <f>SUMIFS(ProductionLines!$H:$H,ProductionLines!$C:$C,'Daily Pork Products Stocks'!$B1324,ProductionLines!$K:$K,'Daily Pork Products Stocks'!$A1324,ProductionLines!$E:$E,"Intake")</f>
        <v>0</v>
      </c>
      <c r="I1324" s="148"/>
      <c r="J1324" s="148"/>
      <c r="K1324" s="148"/>
      <c r="L1324" s="152"/>
      <c r="M1324" s="44">
        <f>SUMIFS(TransfersEntries!$F:$F,TransfersEntries!$B:$B,$B1324,TransfersEntries!$L:$L,"&gt;="&amp;'Daily Pork Products Stocks'!A1324+0.25,TransfersEntries!$L:$L,"&lt;="&amp;'Daily Pork Products Stocks'!A1324+1.25,TransfersEntries!$D:$D,"2055")</f>
        <v>0</v>
      </c>
      <c r="N1324" s="44">
        <f>SUMIFS(TransfersEntries!$F:$F,TransfersEntries!$B:$B,INDEX(ItemTable!$A:$A,MATCH('Daily Pork Products Stocks'!B1324,ItemTable!$B:$B,0)),TransfersEntries!$L:$L,"&gt;="&amp;'Daily Pork Products Stocks'!A1324+0.25,TransfersEntries!$L:$L,"&lt;="&amp;'Daily Pork Products Stocks'!A1324+1.25,TransfersEntries!$D:$D,"3535")</f>
        <v>0</v>
      </c>
      <c r="O1324" s="44">
        <f>SUMIFS(TransfersEntries!$F:$F,TransfersEntries!$B:$B,INDEX(ItemTable!$A:$A,MATCH('Daily Pork Products Stocks'!B1324,ItemTable!$B:$B,0)),TransfersEntries!$L:$L,"&gt;="&amp;'Daily Pork Products Stocks'!A1324+0.25,TransfersEntries!$L:$L,"&lt;="&amp;'Daily Pork Products Stocks'!A1324+1.25,TransfersEntries!$D:$D,"3600")</f>
        <v>0</v>
      </c>
      <c r="P1324" s="44">
        <f t="shared" si="380"/>
        <v>0</v>
      </c>
      <c r="Q1324" s="44">
        <f t="shared" si="381"/>
        <v>0</v>
      </c>
      <c r="R1324" s="148"/>
      <c r="S1324" s="148"/>
      <c r="T1324" s="44">
        <f t="shared" si="387"/>
        <v>0</v>
      </c>
      <c r="U1324" s="44">
        <f t="shared" si="383"/>
        <v>0</v>
      </c>
      <c r="V1324" s="44">
        <f t="shared" si="384"/>
        <v>0</v>
      </c>
      <c r="W1324" s="51" t="str">
        <f t="shared" si="385"/>
        <v>Inactive</v>
      </c>
      <c r="X1324" s="44"/>
    </row>
    <row r="1325" spans="1:24" ht="15" hidden="1" customHeight="1" x14ac:dyDescent="0.25">
      <c r="A1325" s="42" t="e">
        <v>#VALUE!</v>
      </c>
      <c r="B1325" s="45" t="s">
        <v>1237</v>
      </c>
      <c r="C1325" s="45" t="s">
        <v>1238</v>
      </c>
      <c r="D1325" s="142"/>
      <c r="E1325" s="44">
        <f t="shared" si="379"/>
        <v>0</v>
      </c>
      <c r="F1325" s="44">
        <f>SUMIFS(ProductionLines!$H:$H,ProductionLines!$C:$C,'Daily Pork Products Stocks'!$B1325,ProductionLines!$K:$K,'Daily Pork Products Stocks'!$A1325,ProductionLines!$E:$E,"&lt;&gt;Intake")</f>
        <v>0</v>
      </c>
      <c r="G1325" s="57"/>
      <c r="H1325" s="44">
        <f>SUMIFS(ProductionLines!$H:$H,ProductionLines!$C:$C,'Daily Pork Products Stocks'!$B1325,ProductionLines!$K:$K,'Daily Pork Products Stocks'!$A1325,ProductionLines!$E:$E,"Intake")</f>
        <v>0</v>
      </c>
      <c r="I1325" s="148"/>
      <c r="J1325" s="148"/>
      <c r="K1325" s="148"/>
      <c r="L1325" s="152"/>
      <c r="M1325" s="44">
        <f>SUMIFS(TransfersEntries!$F:$F,TransfersEntries!$B:$B,$B1325,TransfersEntries!$L:$L,"&gt;="&amp;'Daily Pork Products Stocks'!A1325+0.25,TransfersEntries!$L:$L,"&lt;="&amp;'Daily Pork Products Stocks'!A1325+1.25,TransfersEntries!$D:$D,"2055")</f>
        <v>0</v>
      </c>
      <c r="N1325" s="44">
        <f>SUMIFS(TransfersEntries!$F:$F,TransfersEntries!$B:$B,INDEX(ItemTable!$A:$A,MATCH('Daily Pork Products Stocks'!B1325,ItemTable!$B:$B,0)),TransfersEntries!$L:$L,"&gt;="&amp;'Daily Pork Products Stocks'!A1325+0.25,TransfersEntries!$L:$L,"&lt;="&amp;'Daily Pork Products Stocks'!A1325+1.25,TransfersEntries!$D:$D,"3535")</f>
        <v>0</v>
      </c>
      <c r="O1325" s="44">
        <f>SUMIFS(TransfersEntries!$F:$F,TransfersEntries!$B:$B,INDEX(ItemTable!$A:$A,MATCH('Daily Pork Products Stocks'!B1325,ItemTable!$B:$B,0)),TransfersEntries!$L:$L,"&gt;="&amp;'Daily Pork Products Stocks'!A1325+0.25,TransfersEntries!$L:$L,"&lt;="&amp;'Daily Pork Products Stocks'!A1325+1.25,TransfersEntries!$D:$D,"3600")</f>
        <v>0</v>
      </c>
      <c r="P1325" s="44">
        <f t="shared" si="380"/>
        <v>0</v>
      </c>
      <c r="Q1325" s="44">
        <f t="shared" si="381"/>
        <v>0</v>
      </c>
      <c r="R1325" s="148"/>
      <c r="S1325" s="148"/>
      <c r="T1325" s="44">
        <f t="shared" si="387"/>
        <v>0</v>
      </c>
      <c r="U1325" s="44">
        <f t="shared" si="383"/>
        <v>0</v>
      </c>
      <c r="V1325" s="44">
        <f t="shared" si="384"/>
        <v>0</v>
      </c>
      <c r="W1325" s="51" t="str">
        <f t="shared" si="385"/>
        <v>Inactive</v>
      </c>
      <c r="X1325" s="44"/>
    </row>
    <row r="1326" spans="1:24" ht="15" hidden="1" customHeight="1" x14ac:dyDescent="0.25">
      <c r="A1326" s="42" t="e">
        <v>#VALUE!</v>
      </c>
      <c r="B1326" s="45" t="s">
        <v>1239</v>
      </c>
      <c r="C1326" s="45" t="s">
        <v>1240</v>
      </c>
      <c r="D1326" s="142"/>
      <c r="E1326" s="44">
        <f t="shared" si="379"/>
        <v>0</v>
      </c>
      <c r="F1326" s="44">
        <f>SUMIFS(ProductionLines!$H:$H,ProductionLines!$C:$C,'Daily Pork Products Stocks'!$B1326,ProductionLines!$K:$K,'Daily Pork Products Stocks'!$A1326,ProductionLines!$E:$E,"&lt;&gt;Intake")</f>
        <v>0</v>
      </c>
      <c r="G1326" s="57"/>
      <c r="H1326" s="44">
        <f>SUMIFS(ProductionLines!$H:$H,ProductionLines!$C:$C,'Daily Pork Products Stocks'!$B1326,ProductionLines!$K:$K,'Daily Pork Products Stocks'!$A1326,ProductionLines!$E:$E,"Intake")</f>
        <v>0</v>
      </c>
      <c r="I1326" s="148"/>
      <c r="J1326" s="148"/>
      <c r="K1326" s="148"/>
      <c r="L1326" s="152"/>
      <c r="M1326" s="44">
        <f>SUMIFS(TransfersEntries!$F:$F,TransfersEntries!$B:$B,$B1326,TransfersEntries!$L:$L,"&gt;="&amp;'Daily Pork Products Stocks'!A1326+0.25,TransfersEntries!$L:$L,"&lt;="&amp;'Daily Pork Products Stocks'!A1326+1.25,TransfersEntries!$D:$D,"2055")</f>
        <v>0</v>
      </c>
      <c r="N1326" s="44">
        <f>SUMIFS(TransfersEntries!$F:$F,TransfersEntries!$B:$B,INDEX(ItemTable!$A:$A,MATCH('Daily Pork Products Stocks'!B1326,ItemTable!$B:$B,0)),TransfersEntries!$L:$L,"&gt;="&amp;'Daily Pork Products Stocks'!A1326+0.25,TransfersEntries!$L:$L,"&lt;="&amp;'Daily Pork Products Stocks'!A1326+1.25,TransfersEntries!$D:$D,"3535")</f>
        <v>0</v>
      </c>
      <c r="O1326" s="44">
        <f>SUMIFS(TransfersEntries!$F:$F,TransfersEntries!$B:$B,INDEX(ItemTable!$A:$A,MATCH('Daily Pork Products Stocks'!B1326,ItemTable!$B:$B,0)),TransfersEntries!$L:$L,"&gt;="&amp;'Daily Pork Products Stocks'!A1326+0.25,TransfersEntries!$L:$L,"&lt;="&amp;'Daily Pork Products Stocks'!A1326+1.25,TransfersEntries!$D:$D,"3600")</f>
        <v>0</v>
      </c>
      <c r="P1326" s="44">
        <f t="shared" si="380"/>
        <v>0</v>
      </c>
      <c r="Q1326" s="44">
        <f t="shared" si="381"/>
        <v>0</v>
      </c>
      <c r="R1326" s="148"/>
      <c r="S1326" s="148"/>
      <c r="T1326" s="44">
        <f t="shared" si="387"/>
        <v>0</v>
      </c>
      <c r="U1326" s="44">
        <f t="shared" si="383"/>
        <v>0</v>
      </c>
      <c r="V1326" s="44">
        <f t="shared" si="384"/>
        <v>0</v>
      </c>
      <c r="W1326" s="51" t="str">
        <f t="shared" si="385"/>
        <v>Inactive</v>
      </c>
      <c r="X1326" s="44"/>
    </row>
    <row r="1327" spans="1:24" ht="15" hidden="1" customHeight="1" x14ac:dyDescent="0.25">
      <c r="A1327" s="128" t="e">
        <v>#VALUE!</v>
      </c>
      <c r="B1327" s="129"/>
      <c r="C1327" s="130" t="s">
        <v>1241</v>
      </c>
      <c r="D1327" s="141">
        <v>1E-3</v>
      </c>
      <c r="E1327" s="134">
        <f t="shared" si="379"/>
        <v>1E-3</v>
      </c>
      <c r="F1327" s="134">
        <f>SUMIFS(ProductionLines!$H:$H,ProductionLines!$C:$C,'Daily Pork Products Stocks'!$B1327,ProductionLines!$K:$K,'Daily Pork Products Stocks'!$A1327,ProductionLines!$E:$E,"&lt;&gt;Intake")</f>
        <v>0</v>
      </c>
      <c r="G1327" s="135"/>
      <c r="H1327" s="134">
        <f>SUMIFS(ProductionLines!$H:$H,ProductionLines!$C:$C,'Daily Pork Products Stocks'!$B1327,ProductionLines!$K:$K,'Daily Pork Products Stocks'!$A1327,ProductionLines!$E:$E,"Intake")</f>
        <v>0</v>
      </c>
      <c r="I1327" s="149"/>
      <c r="J1327" s="149"/>
      <c r="K1327" s="149"/>
      <c r="L1327" s="153"/>
      <c r="M1327" s="134">
        <f>SUMIFS(TransfersEntries!$F:$F,TransfersEntries!$B:$B,$B1327,TransfersEntries!$L:$L,"&gt;="&amp;'Daily Pork Products Stocks'!A1327+0.25,TransfersEntries!$L:$L,"&lt;="&amp;'Daily Pork Products Stocks'!A1327+1.25,TransfersEntries!$D:$D,"2055")</f>
        <v>0</v>
      </c>
      <c r="N1327" s="134">
        <f>SUMIFS(TransfersEntries!$F:$F,TransfersEntries!$B:$B,INDEX(ItemTable!$A:$A,MATCH('Daily Pork Products Stocks'!B1327,ItemTable!$B:$B,0)),TransfersEntries!$L:$L,"&gt;="&amp;'Daily Pork Products Stocks'!A1327+0.25,TransfersEntries!$L:$L,"&lt;="&amp;'Daily Pork Products Stocks'!A1327+1.25,TransfersEntries!$D:$D,"3535")</f>
        <v>0</v>
      </c>
      <c r="O1327" s="134">
        <f>SUMIFS(TransfersEntries!$F:$F,TransfersEntries!$B:$B,INDEX(ItemTable!$A:$A,MATCH('Daily Pork Products Stocks'!B1327,ItemTable!$B:$B,0)),TransfersEntries!$L:$L,"&gt;="&amp;'Daily Pork Products Stocks'!A1327+0.25,TransfersEntries!$L:$L,"&lt;="&amp;'Daily Pork Products Stocks'!A1327+1.25,TransfersEntries!$D:$D,"3600")</f>
        <v>0</v>
      </c>
      <c r="P1327" s="134">
        <f t="shared" si="380"/>
        <v>1E-3</v>
      </c>
      <c r="Q1327" s="134">
        <f t="shared" si="381"/>
        <v>1E-3</v>
      </c>
      <c r="R1327" s="149"/>
      <c r="S1327" s="149"/>
      <c r="T1327" s="134">
        <f>R1327+S1327+D1327</f>
        <v>1E-3</v>
      </c>
      <c r="U1327" s="134">
        <f t="shared" si="383"/>
        <v>0</v>
      </c>
      <c r="V1327" s="134">
        <f t="shared" si="384"/>
        <v>0</v>
      </c>
      <c r="W1327" s="51" t="str">
        <f t="shared" si="385"/>
        <v>Active</v>
      </c>
      <c r="X1327" s="134"/>
    </row>
    <row r="1328" spans="1:24" ht="15" hidden="1" customHeight="1" x14ac:dyDescent="0.25">
      <c r="A1328" s="42" t="e">
        <v>#VALUE!</v>
      </c>
      <c r="B1328" s="45" t="s">
        <v>1242</v>
      </c>
      <c r="C1328" s="45" t="s">
        <v>1243</v>
      </c>
      <c r="D1328" s="142"/>
      <c r="E1328" s="44">
        <f t="shared" si="379"/>
        <v>0</v>
      </c>
      <c r="F1328" s="44">
        <f>SUMIFS(ProductionLines!$H:$H,ProductionLines!$C:$C,'Daily Pork Products Stocks'!$B1328,ProductionLines!$K:$K,'Daily Pork Products Stocks'!$A1328,ProductionLines!$E:$E,"&lt;&gt;Intake")</f>
        <v>0</v>
      </c>
      <c r="G1328" s="57"/>
      <c r="H1328" s="44">
        <f>SUMIFS(ProductionLines!$H:$H,ProductionLines!$C:$C,'Daily Pork Products Stocks'!$B1328,ProductionLines!$K:$K,'Daily Pork Products Stocks'!$A1328,ProductionLines!$E:$E,"Intake")</f>
        <v>0</v>
      </c>
      <c r="I1328" s="148"/>
      <c r="J1328" s="148"/>
      <c r="K1328" s="148"/>
      <c r="L1328" s="152"/>
      <c r="M1328" s="44">
        <f>SUMIFS(TransfersEntries!$F:$F,TransfersEntries!$B:$B,$B1328,TransfersEntries!$L:$L,"&gt;="&amp;'Daily Pork Products Stocks'!A1328+0.25,TransfersEntries!$L:$L,"&lt;="&amp;'Daily Pork Products Stocks'!A1328+1.25,TransfersEntries!$D:$D,"2055")</f>
        <v>0</v>
      </c>
      <c r="N1328" s="44">
        <f>SUMIFS(TransfersEntries!$F:$F,TransfersEntries!$B:$B,INDEX(ItemTable!$A:$A,MATCH('Daily Pork Products Stocks'!B1328,ItemTable!$B:$B,0)),TransfersEntries!$L:$L,"&gt;="&amp;'Daily Pork Products Stocks'!A1328+0.25,TransfersEntries!$L:$L,"&lt;="&amp;'Daily Pork Products Stocks'!A1328+1.25,TransfersEntries!$D:$D,"3535")</f>
        <v>0</v>
      </c>
      <c r="O1328" s="44">
        <f>SUMIFS(TransfersEntries!$F:$F,TransfersEntries!$B:$B,INDEX(ItemTable!$A:$A,MATCH('Daily Pork Products Stocks'!B1328,ItemTable!$B:$B,0)),TransfersEntries!$L:$L,"&gt;="&amp;'Daily Pork Products Stocks'!A1328+0.25,TransfersEntries!$L:$L,"&lt;="&amp;'Daily Pork Products Stocks'!A1328+1.25,TransfersEntries!$D:$D,"3600")</f>
        <v>0</v>
      </c>
      <c r="P1328" s="44">
        <f t="shared" si="380"/>
        <v>0</v>
      </c>
      <c r="Q1328" s="44">
        <f t="shared" si="381"/>
        <v>0</v>
      </c>
      <c r="R1328" s="148"/>
      <c r="S1328" s="148"/>
      <c r="T1328" s="44">
        <f t="shared" ref="T1328:T1339" si="388">R1328+S1328</f>
        <v>0</v>
      </c>
      <c r="U1328" s="44">
        <f t="shared" si="383"/>
        <v>0</v>
      </c>
      <c r="V1328" s="44">
        <f t="shared" si="384"/>
        <v>0</v>
      </c>
      <c r="W1328" s="51" t="str">
        <f t="shared" si="385"/>
        <v>Inactive</v>
      </c>
      <c r="X1328" s="44"/>
    </row>
    <row r="1329" spans="1:24" ht="15" hidden="1" customHeight="1" x14ac:dyDescent="0.25">
      <c r="A1329" s="42" t="e">
        <v>#VALUE!</v>
      </c>
      <c r="B1329" s="45" t="s">
        <v>1244</v>
      </c>
      <c r="C1329" s="45" t="s">
        <v>1245</v>
      </c>
      <c r="D1329" s="142"/>
      <c r="E1329" s="44">
        <f t="shared" si="379"/>
        <v>0</v>
      </c>
      <c r="F1329" s="44">
        <f>SUMIFS(ProductionLines!$H:$H,ProductionLines!$C:$C,'Daily Pork Products Stocks'!$B1329,ProductionLines!$K:$K,'Daily Pork Products Stocks'!$A1329,ProductionLines!$E:$E,"&lt;&gt;Intake")</f>
        <v>0</v>
      </c>
      <c r="G1329" s="57"/>
      <c r="H1329" s="44">
        <f>SUMIFS(ProductionLines!$H:$H,ProductionLines!$C:$C,'Daily Pork Products Stocks'!$B1329,ProductionLines!$K:$K,'Daily Pork Products Stocks'!$A1329,ProductionLines!$E:$E,"Intake")</f>
        <v>0</v>
      </c>
      <c r="I1329" s="148"/>
      <c r="J1329" s="148"/>
      <c r="K1329" s="148"/>
      <c r="L1329" s="152"/>
      <c r="M1329" s="44">
        <f>SUMIFS(TransfersEntries!$F:$F,TransfersEntries!$B:$B,$B1329,TransfersEntries!$L:$L,"&gt;="&amp;'Daily Pork Products Stocks'!A1329+0.25,TransfersEntries!$L:$L,"&lt;="&amp;'Daily Pork Products Stocks'!A1329+1.25,TransfersEntries!$D:$D,"2055")</f>
        <v>0</v>
      </c>
      <c r="N1329" s="44">
        <f>SUMIFS(TransfersEntries!$F:$F,TransfersEntries!$B:$B,INDEX(ItemTable!$A:$A,MATCH('Daily Pork Products Stocks'!B1329,ItemTable!$B:$B,0)),TransfersEntries!$L:$L,"&gt;="&amp;'Daily Pork Products Stocks'!A1329+0.25,TransfersEntries!$L:$L,"&lt;="&amp;'Daily Pork Products Stocks'!A1329+1.25,TransfersEntries!$D:$D,"3535")</f>
        <v>0</v>
      </c>
      <c r="O1329" s="44">
        <f>SUMIFS(TransfersEntries!$F:$F,TransfersEntries!$B:$B,INDEX(ItemTable!$A:$A,MATCH('Daily Pork Products Stocks'!B1329,ItemTable!$B:$B,0)),TransfersEntries!$L:$L,"&gt;="&amp;'Daily Pork Products Stocks'!A1329+0.25,TransfersEntries!$L:$L,"&lt;="&amp;'Daily Pork Products Stocks'!A1329+1.25,TransfersEntries!$D:$D,"3600")</f>
        <v>0</v>
      </c>
      <c r="P1329" s="44">
        <f t="shared" si="380"/>
        <v>0</v>
      </c>
      <c r="Q1329" s="44">
        <f t="shared" si="381"/>
        <v>0</v>
      </c>
      <c r="R1329" s="148"/>
      <c r="S1329" s="148"/>
      <c r="T1329" s="44">
        <f t="shared" si="388"/>
        <v>0</v>
      </c>
      <c r="U1329" s="44">
        <f t="shared" si="383"/>
        <v>0</v>
      </c>
      <c r="V1329" s="44">
        <f t="shared" si="384"/>
        <v>0</v>
      </c>
      <c r="W1329" s="51" t="str">
        <f t="shared" si="385"/>
        <v>Inactive</v>
      </c>
      <c r="X1329" s="44"/>
    </row>
    <row r="1330" spans="1:24" ht="15" hidden="1" customHeight="1" x14ac:dyDescent="0.25">
      <c r="A1330" s="42" t="e">
        <v>#VALUE!</v>
      </c>
      <c r="B1330" s="45" t="s">
        <v>144</v>
      </c>
      <c r="C1330" s="45" t="s">
        <v>1246</v>
      </c>
      <c r="D1330" s="142"/>
      <c r="E1330" s="44">
        <f t="shared" si="379"/>
        <v>0</v>
      </c>
      <c r="F1330" s="44">
        <f>SUMIFS(ProductionLines!$H:$H,ProductionLines!$C:$C,'Daily Pork Products Stocks'!$B1330,ProductionLines!$K:$K,'Daily Pork Products Stocks'!$A1330,ProductionLines!$E:$E,"&lt;&gt;Intake")</f>
        <v>0</v>
      </c>
      <c r="G1330" s="57"/>
      <c r="H1330" s="44">
        <f>SUMIFS(ProductionLines!$H:$H,ProductionLines!$C:$C,'Daily Pork Products Stocks'!$B1330,ProductionLines!$K:$K,'Daily Pork Products Stocks'!$A1330,ProductionLines!$E:$E,"Intake")</f>
        <v>0</v>
      </c>
      <c r="I1330" s="148"/>
      <c r="J1330" s="148"/>
      <c r="K1330" s="148"/>
      <c r="L1330" s="152"/>
      <c r="M1330" s="44">
        <f>SUMIFS(TransfersEntries!$F:$F,TransfersEntries!$B:$B,$B1330,TransfersEntries!$L:$L,"&gt;="&amp;'Daily Pork Products Stocks'!A1330+0.25,TransfersEntries!$L:$L,"&lt;="&amp;'Daily Pork Products Stocks'!A1330+1.25,TransfersEntries!$D:$D,"2055")</f>
        <v>0</v>
      </c>
      <c r="N1330" s="44">
        <f>SUMIFS(TransfersEntries!$F:$F,TransfersEntries!$B:$B,INDEX(ItemTable!$A:$A,MATCH('Daily Pork Products Stocks'!B1330,ItemTable!$B:$B,0)),TransfersEntries!$L:$L,"&gt;="&amp;'Daily Pork Products Stocks'!A1330+0.25,TransfersEntries!$L:$L,"&lt;="&amp;'Daily Pork Products Stocks'!A1330+1.25,TransfersEntries!$D:$D,"3535")</f>
        <v>0</v>
      </c>
      <c r="O1330" s="44">
        <f>SUMIFS(TransfersEntries!$F:$F,TransfersEntries!$B:$B,INDEX(ItemTable!$A:$A,MATCH('Daily Pork Products Stocks'!B1330,ItemTable!$B:$B,0)),TransfersEntries!$L:$L,"&gt;="&amp;'Daily Pork Products Stocks'!A1330+0.25,TransfersEntries!$L:$L,"&lt;="&amp;'Daily Pork Products Stocks'!A1330+1.25,TransfersEntries!$D:$D,"3600")</f>
        <v>0</v>
      </c>
      <c r="P1330" s="44">
        <f t="shared" si="380"/>
        <v>0</v>
      </c>
      <c r="Q1330" s="44">
        <f t="shared" si="381"/>
        <v>0</v>
      </c>
      <c r="R1330" s="148"/>
      <c r="S1330" s="148"/>
      <c r="T1330" s="44">
        <f t="shared" si="388"/>
        <v>0</v>
      </c>
      <c r="U1330" s="44">
        <f t="shared" si="383"/>
        <v>0</v>
      </c>
      <c r="V1330" s="44">
        <f t="shared" si="384"/>
        <v>0</v>
      </c>
      <c r="W1330" s="51" t="str">
        <f t="shared" si="385"/>
        <v>Inactive</v>
      </c>
      <c r="X1330" s="44"/>
    </row>
    <row r="1331" spans="1:24" ht="15" hidden="1" customHeight="1" x14ac:dyDescent="0.25">
      <c r="A1331" s="42" t="e">
        <v>#VALUE!</v>
      </c>
      <c r="B1331" s="45" t="s">
        <v>1247</v>
      </c>
      <c r="C1331" s="45" t="s">
        <v>1248</v>
      </c>
      <c r="D1331" s="142"/>
      <c r="E1331" s="44">
        <f t="shared" si="379"/>
        <v>0</v>
      </c>
      <c r="F1331" s="44">
        <f>SUMIFS(ProductionLines!$H:$H,ProductionLines!$C:$C,'Daily Pork Products Stocks'!$B1331,ProductionLines!$K:$K,'Daily Pork Products Stocks'!$A1331,ProductionLines!$E:$E,"&lt;&gt;Intake")</f>
        <v>0</v>
      </c>
      <c r="G1331" s="57"/>
      <c r="H1331" s="44">
        <f>SUMIFS(ProductionLines!$H:$H,ProductionLines!$C:$C,'Daily Pork Products Stocks'!$B1331,ProductionLines!$K:$K,'Daily Pork Products Stocks'!$A1331,ProductionLines!$E:$E,"Intake")</f>
        <v>0</v>
      </c>
      <c r="I1331" s="148"/>
      <c r="J1331" s="148"/>
      <c r="K1331" s="148"/>
      <c r="L1331" s="152"/>
      <c r="M1331" s="44">
        <f>SUMIFS(TransfersEntries!$F:$F,TransfersEntries!$B:$B,$B1331,TransfersEntries!$L:$L,"&gt;="&amp;'Daily Pork Products Stocks'!A1331+0.25,TransfersEntries!$L:$L,"&lt;="&amp;'Daily Pork Products Stocks'!A1331+1.25,TransfersEntries!$D:$D,"2055")</f>
        <v>0</v>
      </c>
      <c r="N1331" s="44">
        <f>SUMIFS(TransfersEntries!$F:$F,TransfersEntries!$B:$B,INDEX(ItemTable!$A:$A,MATCH('Daily Pork Products Stocks'!B1331,ItemTable!$B:$B,0)),TransfersEntries!$L:$L,"&gt;="&amp;'Daily Pork Products Stocks'!A1331+0.25,TransfersEntries!$L:$L,"&lt;="&amp;'Daily Pork Products Stocks'!A1331+1.25,TransfersEntries!$D:$D,"3535")</f>
        <v>0</v>
      </c>
      <c r="O1331" s="44">
        <f>SUMIFS(TransfersEntries!$F:$F,TransfersEntries!$B:$B,INDEX(ItemTable!$A:$A,MATCH('Daily Pork Products Stocks'!B1331,ItemTable!$B:$B,0)),TransfersEntries!$L:$L,"&gt;="&amp;'Daily Pork Products Stocks'!A1331+0.25,TransfersEntries!$L:$L,"&lt;="&amp;'Daily Pork Products Stocks'!A1331+1.25,TransfersEntries!$D:$D,"3600")</f>
        <v>0</v>
      </c>
      <c r="P1331" s="44">
        <f t="shared" si="380"/>
        <v>0</v>
      </c>
      <c r="Q1331" s="44">
        <f t="shared" si="381"/>
        <v>0</v>
      </c>
      <c r="R1331" s="148"/>
      <c r="S1331" s="148"/>
      <c r="T1331" s="44">
        <f t="shared" si="388"/>
        <v>0</v>
      </c>
      <c r="U1331" s="44">
        <f t="shared" si="383"/>
        <v>0</v>
      </c>
      <c r="V1331" s="44">
        <f t="shared" si="384"/>
        <v>0</v>
      </c>
      <c r="W1331" s="51" t="str">
        <f t="shared" si="385"/>
        <v>Inactive</v>
      </c>
      <c r="X1331" s="44"/>
    </row>
    <row r="1332" spans="1:24" ht="15" hidden="1" customHeight="1" x14ac:dyDescent="0.25">
      <c r="A1332" s="42" t="e">
        <v>#VALUE!</v>
      </c>
      <c r="B1332" s="45" t="s">
        <v>1249</v>
      </c>
      <c r="C1332" s="45" t="s">
        <v>1250</v>
      </c>
      <c r="D1332" s="142"/>
      <c r="E1332" s="44">
        <f t="shared" si="379"/>
        <v>0</v>
      </c>
      <c r="F1332" s="44">
        <f>SUMIFS(ProductionLines!$H:$H,ProductionLines!$C:$C,'Daily Pork Products Stocks'!$B1332,ProductionLines!$K:$K,'Daily Pork Products Stocks'!$A1332,ProductionLines!$E:$E,"&lt;&gt;Intake")</f>
        <v>0</v>
      </c>
      <c r="G1332" s="57"/>
      <c r="H1332" s="44">
        <f>SUMIFS(ProductionLines!$H:$H,ProductionLines!$C:$C,'Daily Pork Products Stocks'!$B1332,ProductionLines!$K:$K,'Daily Pork Products Stocks'!$A1332,ProductionLines!$E:$E,"Intake")</f>
        <v>0</v>
      </c>
      <c r="I1332" s="148"/>
      <c r="J1332" s="148"/>
      <c r="K1332" s="148"/>
      <c r="L1332" s="152"/>
      <c r="M1332" s="44">
        <f>SUMIFS(TransfersEntries!$F:$F,TransfersEntries!$B:$B,$B1332,TransfersEntries!$L:$L,"&gt;="&amp;'Daily Pork Products Stocks'!A1332+0.25,TransfersEntries!$L:$L,"&lt;="&amp;'Daily Pork Products Stocks'!A1332+1.25,TransfersEntries!$D:$D,"2055")</f>
        <v>0</v>
      </c>
      <c r="N1332" s="44">
        <f>SUMIFS(TransfersEntries!$F:$F,TransfersEntries!$B:$B,INDEX(ItemTable!$A:$A,MATCH('Daily Pork Products Stocks'!B1332,ItemTable!$B:$B,0)),TransfersEntries!$L:$L,"&gt;="&amp;'Daily Pork Products Stocks'!A1332+0.25,TransfersEntries!$L:$L,"&lt;="&amp;'Daily Pork Products Stocks'!A1332+1.25,TransfersEntries!$D:$D,"3535")</f>
        <v>0</v>
      </c>
      <c r="O1332" s="44">
        <f>SUMIFS(TransfersEntries!$F:$F,TransfersEntries!$B:$B,INDEX(ItemTable!$A:$A,MATCH('Daily Pork Products Stocks'!B1332,ItemTable!$B:$B,0)),TransfersEntries!$L:$L,"&gt;="&amp;'Daily Pork Products Stocks'!A1332+0.25,TransfersEntries!$L:$L,"&lt;="&amp;'Daily Pork Products Stocks'!A1332+1.25,TransfersEntries!$D:$D,"3600")</f>
        <v>0</v>
      </c>
      <c r="P1332" s="44">
        <f t="shared" si="380"/>
        <v>0</v>
      </c>
      <c r="Q1332" s="44">
        <f t="shared" si="381"/>
        <v>0</v>
      </c>
      <c r="R1332" s="148"/>
      <c r="S1332" s="148"/>
      <c r="T1332" s="44">
        <f t="shared" si="388"/>
        <v>0</v>
      </c>
      <c r="U1332" s="44">
        <f t="shared" si="383"/>
        <v>0</v>
      </c>
      <c r="V1332" s="44">
        <f t="shared" si="384"/>
        <v>0</v>
      </c>
      <c r="W1332" s="51" t="str">
        <f t="shared" si="385"/>
        <v>Inactive</v>
      </c>
      <c r="X1332" s="44"/>
    </row>
    <row r="1333" spans="1:24" ht="15" hidden="1" customHeight="1" x14ac:dyDescent="0.25">
      <c r="A1333" s="42" t="e">
        <v>#VALUE!</v>
      </c>
      <c r="B1333" s="45" t="s">
        <v>1251</v>
      </c>
      <c r="C1333" s="45" t="s">
        <v>1252</v>
      </c>
      <c r="D1333" s="142"/>
      <c r="E1333" s="44">
        <f t="shared" si="379"/>
        <v>0</v>
      </c>
      <c r="F1333" s="44">
        <f>SUMIFS(ProductionLines!$H:$H,ProductionLines!$C:$C,'Daily Pork Products Stocks'!$B1333,ProductionLines!$K:$K,'Daily Pork Products Stocks'!$A1333,ProductionLines!$E:$E,"&lt;&gt;Intake")</f>
        <v>0</v>
      </c>
      <c r="G1333" s="57"/>
      <c r="H1333" s="44">
        <f>SUMIFS(ProductionLines!$H:$H,ProductionLines!$C:$C,'Daily Pork Products Stocks'!$B1333,ProductionLines!$K:$K,'Daily Pork Products Stocks'!$A1333,ProductionLines!$E:$E,"Intake")</f>
        <v>0</v>
      </c>
      <c r="I1333" s="148"/>
      <c r="J1333" s="148"/>
      <c r="K1333" s="148"/>
      <c r="L1333" s="152"/>
      <c r="M1333" s="44">
        <f>SUMIFS(TransfersEntries!$F:$F,TransfersEntries!$B:$B,$B1333,TransfersEntries!$L:$L,"&gt;="&amp;'Daily Pork Products Stocks'!A1333+0.25,TransfersEntries!$L:$L,"&lt;="&amp;'Daily Pork Products Stocks'!A1333+1.25,TransfersEntries!$D:$D,"2055")</f>
        <v>0</v>
      </c>
      <c r="N1333" s="44">
        <f>SUMIFS(TransfersEntries!$F:$F,TransfersEntries!$B:$B,INDEX(ItemTable!$A:$A,MATCH('Daily Pork Products Stocks'!B1333,ItemTable!$B:$B,0)),TransfersEntries!$L:$L,"&gt;="&amp;'Daily Pork Products Stocks'!A1333+0.25,TransfersEntries!$L:$L,"&lt;="&amp;'Daily Pork Products Stocks'!A1333+1.25,TransfersEntries!$D:$D,"3535")</f>
        <v>0</v>
      </c>
      <c r="O1333" s="44">
        <f>SUMIFS(TransfersEntries!$F:$F,TransfersEntries!$B:$B,INDEX(ItemTable!$A:$A,MATCH('Daily Pork Products Stocks'!B1333,ItemTable!$B:$B,0)),TransfersEntries!$L:$L,"&gt;="&amp;'Daily Pork Products Stocks'!A1333+0.25,TransfersEntries!$L:$L,"&lt;="&amp;'Daily Pork Products Stocks'!A1333+1.25,TransfersEntries!$D:$D,"3600")</f>
        <v>0</v>
      </c>
      <c r="P1333" s="44">
        <f t="shared" si="380"/>
        <v>0</v>
      </c>
      <c r="Q1333" s="44">
        <f t="shared" si="381"/>
        <v>0</v>
      </c>
      <c r="R1333" s="148"/>
      <c r="S1333" s="148"/>
      <c r="T1333" s="44">
        <f t="shared" si="388"/>
        <v>0</v>
      </c>
      <c r="U1333" s="44">
        <f t="shared" si="383"/>
        <v>0</v>
      </c>
      <c r="V1333" s="44">
        <f t="shared" si="384"/>
        <v>0</v>
      </c>
      <c r="W1333" s="51" t="str">
        <f t="shared" si="385"/>
        <v>Inactive</v>
      </c>
      <c r="X1333" s="44"/>
    </row>
    <row r="1334" spans="1:24" ht="15" hidden="1" customHeight="1" x14ac:dyDescent="0.25">
      <c r="A1334" s="42" t="e">
        <v>#VALUE!</v>
      </c>
      <c r="B1334" s="45" t="s">
        <v>1253</v>
      </c>
      <c r="C1334" s="45" t="s">
        <v>1254</v>
      </c>
      <c r="D1334" s="142"/>
      <c r="E1334" s="44">
        <f t="shared" si="379"/>
        <v>0</v>
      </c>
      <c r="F1334" s="44">
        <f>SUMIFS(ProductionLines!$H:$H,ProductionLines!$C:$C,'Daily Pork Products Stocks'!$B1334,ProductionLines!$K:$K,'Daily Pork Products Stocks'!$A1334,ProductionLines!$E:$E,"&lt;&gt;Intake")</f>
        <v>0</v>
      </c>
      <c r="G1334" s="57"/>
      <c r="H1334" s="44">
        <f>SUMIFS(ProductionLines!$H:$H,ProductionLines!$C:$C,'Daily Pork Products Stocks'!$B1334,ProductionLines!$K:$K,'Daily Pork Products Stocks'!$A1334,ProductionLines!$E:$E,"Intake")</f>
        <v>0</v>
      </c>
      <c r="I1334" s="148"/>
      <c r="J1334" s="148"/>
      <c r="K1334" s="148"/>
      <c r="L1334" s="152"/>
      <c r="M1334" s="44">
        <f>SUMIFS(TransfersEntries!$F:$F,TransfersEntries!$B:$B,$B1334,TransfersEntries!$L:$L,"&gt;="&amp;'Daily Pork Products Stocks'!A1334+0.25,TransfersEntries!$L:$L,"&lt;="&amp;'Daily Pork Products Stocks'!A1334+1.25,TransfersEntries!$D:$D,"2055")</f>
        <v>0</v>
      </c>
      <c r="N1334" s="44">
        <f>SUMIFS(TransfersEntries!$F:$F,TransfersEntries!$B:$B,INDEX(ItemTable!$A:$A,MATCH('Daily Pork Products Stocks'!B1334,ItemTable!$B:$B,0)),TransfersEntries!$L:$L,"&gt;="&amp;'Daily Pork Products Stocks'!A1334+0.25,TransfersEntries!$L:$L,"&lt;="&amp;'Daily Pork Products Stocks'!A1334+1.25,TransfersEntries!$D:$D,"3535")</f>
        <v>0</v>
      </c>
      <c r="O1334" s="44">
        <f>SUMIFS(TransfersEntries!$F:$F,TransfersEntries!$B:$B,INDEX(ItemTable!$A:$A,MATCH('Daily Pork Products Stocks'!B1334,ItemTable!$B:$B,0)),TransfersEntries!$L:$L,"&gt;="&amp;'Daily Pork Products Stocks'!A1334+0.25,TransfersEntries!$L:$L,"&lt;="&amp;'Daily Pork Products Stocks'!A1334+1.25,TransfersEntries!$D:$D,"3600")</f>
        <v>0</v>
      </c>
      <c r="P1334" s="44">
        <f t="shared" si="380"/>
        <v>0</v>
      </c>
      <c r="Q1334" s="44">
        <f t="shared" si="381"/>
        <v>0</v>
      </c>
      <c r="R1334" s="148"/>
      <c r="S1334" s="148"/>
      <c r="T1334" s="44">
        <f t="shared" si="388"/>
        <v>0</v>
      </c>
      <c r="U1334" s="44">
        <f t="shared" si="383"/>
        <v>0</v>
      </c>
      <c r="V1334" s="44">
        <f t="shared" si="384"/>
        <v>0</v>
      </c>
      <c r="W1334" s="51" t="str">
        <f t="shared" si="385"/>
        <v>Inactive</v>
      </c>
      <c r="X1334" s="44"/>
    </row>
    <row r="1335" spans="1:24" ht="15" hidden="1" customHeight="1" x14ac:dyDescent="0.25">
      <c r="A1335" s="42" t="e">
        <v>#VALUE!</v>
      </c>
      <c r="B1335" s="45" t="s">
        <v>1255</v>
      </c>
      <c r="C1335" s="45" t="s">
        <v>1256</v>
      </c>
      <c r="D1335" s="142"/>
      <c r="E1335" s="44">
        <f t="shared" si="379"/>
        <v>0</v>
      </c>
      <c r="F1335" s="44">
        <f>SUMIFS(ProductionLines!$H:$H,ProductionLines!$C:$C,'Daily Pork Products Stocks'!$B1335,ProductionLines!$K:$K,'Daily Pork Products Stocks'!$A1335,ProductionLines!$E:$E,"&lt;&gt;Intake")</f>
        <v>0</v>
      </c>
      <c r="G1335" s="57"/>
      <c r="H1335" s="44">
        <f>SUMIFS(ProductionLines!$H:$H,ProductionLines!$C:$C,'Daily Pork Products Stocks'!$B1335,ProductionLines!$K:$K,'Daily Pork Products Stocks'!$A1335,ProductionLines!$E:$E,"Intake")</f>
        <v>0</v>
      </c>
      <c r="I1335" s="148"/>
      <c r="J1335" s="148"/>
      <c r="K1335" s="148"/>
      <c r="L1335" s="152"/>
      <c r="M1335" s="44">
        <f>SUMIFS(TransfersEntries!$F:$F,TransfersEntries!$B:$B,$B1335,TransfersEntries!$L:$L,"&gt;="&amp;'Daily Pork Products Stocks'!A1335+0.25,TransfersEntries!$L:$L,"&lt;="&amp;'Daily Pork Products Stocks'!A1335+1.25,TransfersEntries!$D:$D,"2055")</f>
        <v>0</v>
      </c>
      <c r="N1335" s="44">
        <f>SUMIFS(TransfersEntries!$F:$F,TransfersEntries!$B:$B,INDEX(ItemTable!$A:$A,MATCH('Daily Pork Products Stocks'!B1335,ItemTable!$B:$B,0)),TransfersEntries!$L:$L,"&gt;="&amp;'Daily Pork Products Stocks'!A1335+0.25,TransfersEntries!$L:$L,"&lt;="&amp;'Daily Pork Products Stocks'!A1335+1.25,TransfersEntries!$D:$D,"3535")</f>
        <v>0</v>
      </c>
      <c r="O1335" s="44">
        <f>SUMIFS(TransfersEntries!$F:$F,TransfersEntries!$B:$B,INDEX(ItemTable!$A:$A,MATCH('Daily Pork Products Stocks'!B1335,ItemTable!$B:$B,0)),TransfersEntries!$L:$L,"&gt;="&amp;'Daily Pork Products Stocks'!A1335+0.25,TransfersEntries!$L:$L,"&lt;="&amp;'Daily Pork Products Stocks'!A1335+1.25,TransfersEntries!$D:$D,"3600")</f>
        <v>0</v>
      </c>
      <c r="P1335" s="44">
        <f t="shared" si="380"/>
        <v>0</v>
      </c>
      <c r="Q1335" s="44">
        <f t="shared" si="381"/>
        <v>0</v>
      </c>
      <c r="R1335" s="148"/>
      <c r="S1335" s="148"/>
      <c r="T1335" s="44">
        <f t="shared" si="388"/>
        <v>0</v>
      </c>
      <c r="U1335" s="44">
        <f t="shared" si="383"/>
        <v>0</v>
      </c>
      <c r="V1335" s="44">
        <f t="shared" si="384"/>
        <v>0</v>
      </c>
      <c r="W1335" s="51" t="str">
        <f t="shared" si="385"/>
        <v>Inactive</v>
      </c>
      <c r="X1335" s="44"/>
    </row>
    <row r="1336" spans="1:24" ht="15" hidden="1" customHeight="1" x14ac:dyDescent="0.25">
      <c r="A1336" s="42" t="e">
        <v>#VALUE!</v>
      </c>
      <c r="B1336" s="45" t="s">
        <v>1257</v>
      </c>
      <c r="C1336" s="45" t="s">
        <v>1258</v>
      </c>
      <c r="D1336" s="142"/>
      <c r="E1336" s="44">
        <f t="shared" si="379"/>
        <v>0</v>
      </c>
      <c r="F1336" s="44">
        <f>SUMIFS(ProductionLines!$H:$H,ProductionLines!$C:$C,'Daily Pork Products Stocks'!$B1336,ProductionLines!$K:$K,'Daily Pork Products Stocks'!$A1336,ProductionLines!$E:$E,"&lt;&gt;Intake")</f>
        <v>0</v>
      </c>
      <c r="G1336" s="57"/>
      <c r="H1336" s="44">
        <f>SUMIFS(ProductionLines!$H:$H,ProductionLines!$C:$C,'Daily Pork Products Stocks'!$B1336,ProductionLines!$K:$K,'Daily Pork Products Stocks'!$A1336,ProductionLines!$E:$E,"Intake")</f>
        <v>0</v>
      </c>
      <c r="I1336" s="148"/>
      <c r="J1336" s="148"/>
      <c r="K1336" s="148"/>
      <c r="L1336" s="152"/>
      <c r="M1336" s="44">
        <f>SUMIFS(TransfersEntries!$F:$F,TransfersEntries!$B:$B,$B1336,TransfersEntries!$L:$L,"&gt;="&amp;'Daily Pork Products Stocks'!A1336+0.25,TransfersEntries!$L:$L,"&lt;="&amp;'Daily Pork Products Stocks'!A1336+1.25,TransfersEntries!$D:$D,"2055")</f>
        <v>0</v>
      </c>
      <c r="N1336" s="44">
        <f>SUMIFS(TransfersEntries!$F:$F,TransfersEntries!$B:$B,INDEX(ItemTable!$A:$A,MATCH('Daily Pork Products Stocks'!B1336,ItemTable!$B:$B,0)),TransfersEntries!$L:$L,"&gt;="&amp;'Daily Pork Products Stocks'!A1336+0.25,TransfersEntries!$L:$L,"&lt;="&amp;'Daily Pork Products Stocks'!A1336+1.25,TransfersEntries!$D:$D,"3535")</f>
        <v>0</v>
      </c>
      <c r="O1336" s="44">
        <f>SUMIFS(TransfersEntries!$F:$F,TransfersEntries!$B:$B,INDEX(ItemTable!$A:$A,MATCH('Daily Pork Products Stocks'!B1336,ItemTable!$B:$B,0)),TransfersEntries!$L:$L,"&gt;="&amp;'Daily Pork Products Stocks'!A1336+0.25,TransfersEntries!$L:$L,"&lt;="&amp;'Daily Pork Products Stocks'!A1336+1.25,TransfersEntries!$D:$D,"3600")</f>
        <v>0</v>
      </c>
      <c r="P1336" s="44">
        <f t="shared" si="380"/>
        <v>0</v>
      </c>
      <c r="Q1336" s="44">
        <f t="shared" si="381"/>
        <v>0</v>
      </c>
      <c r="R1336" s="148"/>
      <c r="S1336" s="148"/>
      <c r="T1336" s="44">
        <f t="shared" si="388"/>
        <v>0</v>
      </c>
      <c r="U1336" s="44">
        <f t="shared" si="383"/>
        <v>0</v>
      </c>
      <c r="V1336" s="44">
        <f t="shared" si="384"/>
        <v>0</v>
      </c>
      <c r="W1336" s="51" t="str">
        <f t="shared" si="385"/>
        <v>Inactive</v>
      </c>
      <c r="X1336" s="44"/>
    </row>
    <row r="1337" spans="1:24" ht="15" hidden="1" customHeight="1" x14ac:dyDescent="0.25">
      <c r="A1337" s="42" t="e">
        <v>#VALUE!</v>
      </c>
      <c r="B1337" s="45" t="s">
        <v>174</v>
      </c>
      <c r="C1337" s="45" t="s">
        <v>1259</v>
      </c>
      <c r="D1337" s="142"/>
      <c r="E1337" s="44">
        <f t="shared" si="379"/>
        <v>0</v>
      </c>
      <c r="F1337" s="44">
        <f>SUMIFS(ProductionLines!$H:$H,ProductionLines!$C:$C,'Daily Pork Products Stocks'!$B1337,ProductionLines!$K:$K,'Daily Pork Products Stocks'!$A1337,ProductionLines!$E:$E,"&lt;&gt;Intake")</f>
        <v>0</v>
      </c>
      <c r="G1337" s="57"/>
      <c r="H1337" s="44">
        <f>SUMIFS(ProductionLines!$H:$H,ProductionLines!$C:$C,'Daily Pork Products Stocks'!$B1337,ProductionLines!$K:$K,'Daily Pork Products Stocks'!$A1337,ProductionLines!$E:$E,"Intake")</f>
        <v>0</v>
      </c>
      <c r="I1337" s="148"/>
      <c r="J1337" s="148"/>
      <c r="K1337" s="148"/>
      <c r="L1337" s="152"/>
      <c r="M1337" s="44">
        <f>SUMIFS(TransfersEntries!$F:$F,TransfersEntries!$B:$B,$B1337,TransfersEntries!$L:$L,"&gt;="&amp;'Daily Pork Products Stocks'!A1337+0.25,TransfersEntries!$L:$L,"&lt;="&amp;'Daily Pork Products Stocks'!A1337+1.25,TransfersEntries!$D:$D,"2055")</f>
        <v>0</v>
      </c>
      <c r="N1337" s="44">
        <f>SUMIFS(TransfersEntries!$F:$F,TransfersEntries!$B:$B,INDEX(ItemTable!$A:$A,MATCH('Daily Pork Products Stocks'!B1337,ItemTable!$B:$B,0)),TransfersEntries!$L:$L,"&gt;="&amp;'Daily Pork Products Stocks'!A1337+0.25,TransfersEntries!$L:$L,"&lt;="&amp;'Daily Pork Products Stocks'!A1337+1.25,TransfersEntries!$D:$D,"3535")</f>
        <v>0</v>
      </c>
      <c r="O1337" s="44">
        <f>SUMIFS(TransfersEntries!$F:$F,TransfersEntries!$B:$B,INDEX(ItemTable!$A:$A,MATCH('Daily Pork Products Stocks'!B1337,ItemTable!$B:$B,0)),TransfersEntries!$L:$L,"&gt;="&amp;'Daily Pork Products Stocks'!A1337+0.25,TransfersEntries!$L:$L,"&lt;="&amp;'Daily Pork Products Stocks'!A1337+1.25,TransfersEntries!$D:$D,"3600")</f>
        <v>0</v>
      </c>
      <c r="P1337" s="44">
        <f t="shared" si="380"/>
        <v>0</v>
      </c>
      <c r="Q1337" s="44">
        <f t="shared" si="381"/>
        <v>0</v>
      </c>
      <c r="R1337" s="148"/>
      <c r="S1337" s="148"/>
      <c r="T1337" s="44">
        <f t="shared" si="388"/>
        <v>0</v>
      </c>
      <c r="U1337" s="44">
        <f t="shared" si="383"/>
        <v>0</v>
      </c>
      <c r="V1337" s="44">
        <f t="shared" si="384"/>
        <v>0</v>
      </c>
      <c r="W1337" s="51" t="str">
        <f t="shared" si="385"/>
        <v>Inactive</v>
      </c>
      <c r="X1337" s="44"/>
    </row>
    <row r="1338" spans="1:24" ht="15" hidden="1" customHeight="1" x14ac:dyDescent="0.25">
      <c r="A1338" s="42" t="e">
        <v>#VALUE!</v>
      </c>
      <c r="B1338" s="45" t="s">
        <v>1260</v>
      </c>
      <c r="C1338" s="45" t="s">
        <v>1261</v>
      </c>
      <c r="D1338" s="142"/>
      <c r="E1338" s="44">
        <f t="shared" si="379"/>
        <v>0</v>
      </c>
      <c r="F1338" s="44">
        <f>SUMIFS(ProductionLines!$H:$H,ProductionLines!$C:$C,'Daily Pork Products Stocks'!$B1338,ProductionLines!$K:$K,'Daily Pork Products Stocks'!$A1338,ProductionLines!$E:$E,"&lt;&gt;Intake")</f>
        <v>0</v>
      </c>
      <c r="G1338" s="57"/>
      <c r="H1338" s="44">
        <f>SUMIFS(ProductionLines!$H:$H,ProductionLines!$C:$C,'Daily Pork Products Stocks'!$B1338,ProductionLines!$K:$K,'Daily Pork Products Stocks'!$A1338,ProductionLines!$E:$E,"Intake")</f>
        <v>0</v>
      </c>
      <c r="I1338" s="148"/>
      <c r="J1338" s="148"/>
      <c r="K1338" s="148"/>
      <c r="L1338" s="152"/>
      <c r="M1338" s="44">
        <f>SUMIFS(TransfersEntries!$F:$F,TransfersEntries!$B:$B,$B1338,TransfersEntries!$L:$L,"&gt;="&amp;'Daily Pork Products Stocks'!A1338+0.25,TransfersEntries!$L:$L,"&lt;="&amp;'Daily Pork Products Stocks'!A1338+1.25,TransfersEntries!$D:$D,"2055")</f>
        <v>0</v>
      </c>
      <c r="N1338" s="44">
        <f>SUMIFS(TransfersEntries!$F:$F,TransfersEntries!$B:$B,INDEX(ItemTable!$A:$A,MATCH('Daily Pork Products Stocks'!B1338,ItemTable!$B:$B,0)),TransfersEntries!$L:$L,"&gt;="&amp;'Daily Pork Products Stocks'!A1338+0.25,TransfersEntries!$L:$L,"&lt;="&amp;'Daily Pork Products Stocks'!A1338+1.25,TransfersEntries!$D:$D,"3535")</f>
        <v>0</v>
      </c>
      <c r="O1338" s="44">
        <f>SUMIFS(TransfersEntries!$F:$F,TransfersEntries!$B:$B,INDEX(ItemTable!$A:$A,MATCH('Daily Pork Products Stocks'!B1338,ItemTable!$B:$B,0)),TransfersEntries!$L:$L,"&gt;="&amp;'Daily Pork Products Stocks'!A1338+0.25,TransfersEntries!$L:$L,"&lt;="&amp;'Daily Pork Products Stocks'!A1338+1.25,TransfersEntries!$D:$D,"3600")</f>
        <v>0</v>
      </c>
      <c r="P1338" s="44">
        <f t="shared" si="380"/>
        <v>0</v>
      </c>
      <c r="Q1338" s="44">
        <f t="shared" si="381"/>
        <v>0</v>
      </c>
      <c r="R1338" s="148"/>
      <c r="S1338" s="148"/>
      <c r="T1338" s="44">
        <f t="shared" si="388"/>
        <v>0</v>
      </c>
      <c r="U1338" s="44">
        <f t="shared" si="383"/>
        <v>0</v>
      </c>
      <c r="V1338" s="44">
        <f t="shared" si="384"/>
        <v>0</v>
      </c>
      <c r="W1338" s="51" t="str">
        <f t="shared" si="385"/>
        <v>Inactive</v>
      </c>
      <c r="X1338" s="44"/>
    </row>
    <row r="1339" spans="1:24" ht="15" hidden="1" customHeight="1" x14ac:dyDescent="0.25">
      <c r="A1339" s="42" t="e">
        <v>#VALUE!</v>
      </c>
      <c r="B1339" s="45" t="s">
        <v>1262</v>
      </c>
      <c r="C1339" s="45" t="s">
        <v>1263</v>
      </c>
      <c r="D1339" s="142"/>
      <c r="E1339" s="44">
        <f t="shared" si="379"/>
        <v>0</v>
      </c>
      <c r="F1339" s="44">
        <f>SUMIFS(ProductionLines!$H:$H,ProductionLines!$C:$C,'Daily Pork Products Stocks'!$B1339,ProductionLines!$K:$K,'Daily Pork Products Stocks'!$A1339,ProductionLines!$E:$E,"&lt;&gt;Intake")</f>
        <v>0</v>
      </c>
      <c r="G1339" s="57"/>
      <c r="H1339" s="44">
        <f>SUMIFS(ProductionLines!$H:$H,ProductionLines!$C:$C,'Daily Pork Products Stocks'!$B1339,ProductionLines!$K:$K,'Daily Pork Products Stocks'!$A1339,ProductionLines!$E:$E,"Intake")</f>
        <v>0</v>
      </c>
      <c r="I1339" s="148"/>
      <c r="J1339" s="148"/>
      <c r="K1339" s="148"/>
      <c r="L1339" s="152"/>
      <c r="M1339" s="44">
        <f>SUMIFS(TransfersEntries!$F:$F,TransfersEntries!$B:$B,$B1339,TransfersEntries!$L:$L,"&gt;="&amp;'Daily Pork Products Stocks'!A1339+0.25,TransfersEntries!$L:$L,"&lt;="&amp;'Daily Pork Products Stocks'!A1339+1.25,TransfersEntries!$D:$D,"2055")</f>
        <v>0</v>
      </c>
      <c r="N1339" s="44">
        <f>SUMIFS(TransfersEntries!$F:$F,TransfersEntries!$B:$B,INDEX(ItemTable!$A:$A,MATCH('Daily Pork Products Stocks'!B1339,ItemTable!$B:$B,0)),TransfersEntries!$L:$L,"&gt;="&amp;'Daily Pork Products Stocks'!A1339+0.25,TransfersEntries!$L:$L,"&lt;="&amp;'Daily Pork Products Stocks'!A1339+1.25,TransfersEntries!$D:$D,"3535")</f>
        <v>0</v>
      </c>
      <c r="O1339" s="44">
        <f>SUMIFS(TransfersEntries!$F:$F,TransfersEntries!$B:$B,INDEX(ItemTable!$A:$A,MATCH('Daily Pork Products Stocks'!B1339,ItemTable!$B:$B,0)),TransfersEntries!$L:$L,"&gt;="&amp;'Daily Pork Products Stocks'!A1339+0.25,TransfersEntries!$L:$L,"&lt;="&amp;'Daily Pork Products Stocks'!A1339+1.25,TransfersEntries!$D:$D,"3600")</f>
        <v>0</v>
      </c>
      <c r="P1339" s="44">
        <f t="shared" si="380"/>
        <v>0</v>
      </c>
      <c r="Q1339" s="44">
        <f t="shared" si="381"/>
        <v>0</v>
      </c>
      <c r="R1339" s="148"/>
      <c r="S1339" s="148"/>
      <c r="T1339" s="44">
        <f t="shared" si="388"/>
        <v>0</v>
      </c>
      <c r="U1339" s="44">
        <f t="shared" si="383"/>
        <v>0</v>
      </c>
      <c r="V1339" s="44">
        <f t="shared" si="384"/>
        <v>0</v>
      </c>
      <c r="W1339" s="51" t="str">
        <f t="shared" si="385"/>
        <v>Inactive</v>
      </c>
      <c r="X1339" s="44"/>
    </row>
    <row r="1340" spans="1:24" ht="15" hidden="1" customHeight="1" x14ac:dyDescent="0.25">
      <c r="A1340" s="128" t="e">
        <v>#VALUE!</v>
      </c>
      <c r="B1340" s="129"/>
      <c r="C1340" s="130" t="s">
        <v>1540</v>
      </c>
      <c r="D1340" s="141">
        <v>1E-3</v>
      </c>
      <c r="E1340" s="134">
        <f t="shared" si="379"/>
        <v>1E-3</v>
      </c>
      <c r="F1340" s="134">
        <f>SUMIFS(ProductionLines!$H:$H,ProductionLines!$C:$C,'Daily Pork Products Stocks'!$B1340,ProductionLines!$K:$K,'Daily Pork Products Stocks'!$A1340,ProductionLines!$E:$E,"&lt;&gt;Intake")</f>
        <v>0</v>
      </c>
      <c r="G1340" s="135"/>
      <c r="H1340" s="134">
        <f>SUMIFS(ProductionLines!$H:$H,ProductionLines!$C:$C,'Daily Pork Products Stocks'!$B1340,ProductionLines!$K:$K,'Daily Pork Products Stocks'!$A1340,ProductionLines!$E:$E,"Intake")</f>
        <v>0</v>
      </c>
      <c r="I1340" s="149"/>
      <c r="J1340" s="149"/>
      <c r="K1340" s="149"/>
      <c r="L1340" s="153"/>
      <c r="M1340" s="134">
        <f>SUMIFS(TransfersEntries!$F:$F,TransfersEntries!$B:$B,$B1340,TransfersEntries!$L:$L,"&gt;="&amp;'Daily Pork Products Stocks'!A1340+0.25,TransfersEntries!$L:$L,"&lt;="&amp;'Daily Pork Products Stocks'!A1340+1.25,TransfersEntries!$D:$D,"2055")</f>
        <v>0</v>
      </c>
      <c r="N1340" s="134">
        <f>SUMIFS(TransfersEntries!$F:$F,TransfersEntries!$B:$B,INDEX(ItemTable!$A:$A,MATCH('Daily Pork Products Stocks'!B1340,ItemTable!$B:$B,0)),TransfersEntries!$L:$L,"&gt;="&amp;'Daily Pork Products Stocks'!A1340+0.25,TransfersEntries!$L:$L,"&lt;="&amp;'Daily Pork Products Stocks'!A1340+1.25,TransfersEntries!$D:$D,"3535")</f>
        <v>0</v>
      </c>
      <c r="O1340" s="134">
        <f>SUMIFS(TransfersEntries!$F:$F,TransfersEntries!$B:$B,INDEX(ItemTable!$A:$A,MATCH('Daily Pork Products Stocks'!B1340,ItemTable!$B:$B,0)),TransfersEntries!$L:$L,"&gt;="&amp;'Daily Pork Products Stocks'!A1340+0.25,TransfersEntries!$L:$L,"&lt;="&amp;'Daily Pork Products Stocks'!A1340+1.25,TransfersEntries!$D:$D,"3600")</f>
        <v>0</v>
      </c>
      <c r="P1340" s="134">
        <f t="shared" si="380"/>
        <v>1E-3</v>
      </c>
      <c r="Q1340" s="134">
        <f t="shared" si="381"/>
        <v>1E-3</v>
      </c>
      <c r="R1340" s="149"/>
      <c r="S1340" s="149"/>
      <c r="T1340" s="134">
        <f>R1340+S1340+D1340</f>
        <v>1E-3</v>
      </c>
      <c r="U1340" s="134">
        <f t="shared" si="383"/>
        <v>0</v>
      </c>
      <c r="V1340" s="134">
        <f t="shared" si="384"/>
        <v>0</v>
      </c>
      <c r="W1340" s="51" t="str">
        <f t="shared" si="385"/>
        <v>Active</v>
      </c>
      <c r="X1340" s="134"/>
    </row>
    <row r="1341" spans="1:24" ht="15" hidden="1" customHeight="1" x14ac:dyDescent="0.25">
      <c r="A1341" s="42" t="e">
        <v>#VALUE!</v>
      </c>
      <c r="B1341" s="47" t="s">
        <v>1265</v>
      </c>
      <c r="C1341" s="47" t="s">
        <v>1266</v>
      </c>
      <c r="D1341" s="142"/>
      <c r="E1341" s="44">
        <f t="shared" si="379"/>
        <v>0</v>
      </c>
      <c r="F1341" s="44">
        <f>SUMIFS(ProductionLines!$H:$H,ProductionLines!$C:$C,'Daily Pork Products Stocks'!$B1341,ProductionLines!$K:$K,'Daily Pork Products Stocks'!$A1341,ProductionLines!$E:$E,"&lt;&gt;Intake")</f>
        <v>0</v>
      </c>
      <c r="G1341" s="57"/>
      <c r="H1341" s="44">
        <f>SUMIFS(ProductionLines!$H:$H,ProductionLines!$C:$C,'Daily Pork Products Stocks'!$B1341,ProductionLines!$K:$K,'Daily Pork Products Stocks'!$A1341,ProductionLines!$E:$E,"Intake")</f>
        <v>0</v>
      </c>
      <c r="I1341" s="148"/>
      <c r="J1341" s="148"/>
      <c r="K1341" s="148"/>
      <c r="L1341" s="152"/>
      <c r="M1341" s="44">
        <f>SUMIFS(TransfersEntries!$F:$F,TransfersEntries!$B:$B,$B1341,TransfersEntries!$L:$L,"&gt;="&amp;'Daily Pork Products Stocks'!A1341+0.25,TransfersEntries!$L:$L,"&lt;="&amp;'Daily Pork Products Stocks'!A1341+1.25,TransfersEntries!$D:$D,"2055")</f>
        <v>0</v>
      </c>
      <c r="N1341" s="44">
        <f>SUMIFS(TransfersEntries!$F:$F,TransfersEntries!$B:$B,INDEX(ItemTable!$A:$A,MATCH('Daily Pork Products Stocks'!B1341,ItemTable!$B:$B,0)),TransfersEntries!$L:$L,"&gt;="&amp;'Daily Pork Products Stocks'!A1341+0.25,TransfersEntries!$L:$L,"&lt;="&amp;'Daily Pork Products Stocks'!A1341+1.25,TransfersEntries!$D:$D,"3535")</f>
        <v>0</v>
      </c>
      <c r="O1341" s="44">
        <f>SUMIFS(TransfersEntries!$F:$F,TransfersEntries!$B:$B,INDEX(ItemTable!$A:$A,MATCH('Daily Pork Products Stocks'!B1341,ItemTable!$B:$B,0)),TransfersEntries!$L:$L,"&gt;="&amp;'Daily Pork Products Stocks'!A1341+0.25,TransfersEntries!$L:$L,"&lt;="&amp;'Daily Pork Products Stocks'!A1341+1.25,TransfersEntries!$D:$D,"3600")</f>
        <v>0</v>
      </c>
      <c r="P1341" s="44">
        <f t="shared" si="380"/>
        <v>0</v>
      </c>
      <c r="Q1341" s="44">
        <f t="shared" si="381"/>
        <v>0</v>
      </c>
      <c r="R1341" s="148"/>
      <c r="S1341" s="148"/>
      <c r="T1341" s="44">
        <f t="shared" ref="T1341:T1385" si="389">R1341+S1341</f>
        <v>0</v>
      </c>
      <c r="U1341" s="44">
        <f t="shared" si="383"/>
        <v>0</v>
      </c>
      <c r="V1341" s="44">
        <f t="shared" si="384"/>
        <v>0</v>
      </c>
      <c r="W1341" s="51" t="str">
        <f t="shared" si="385"/>
        <v>Inactive</v>
      </c>
      <c r="X1341" s="44"/>
    </row>
    <row r="1342" spans="1:24" ht="15" hidden="1" customHeight="1" x14ac:dyDescent="0.25">
      <c r="A1342" s="42" t="e">
        <v>#VALUE!</v>
      </c>
      <c r="B1342" s="47" t="s">
        <v>1267</v>
      </c>
      <c r="C1342" s="47" t="s">
        <v>1268</v>
      </c>
      <c r="D1342" s="142"/>
      <c r="E1342" s="44">
        <f t="shared" si="379"/>
        <v>0</v>
      </c>
      <c r="F1342" s="44">
        <f>SUMIFS(ProductionLines!$H:$H,ProductionLines!$C:$C,'Daily Pork Products Stocks'!$B1342,ProductionLines!$K:$K,'Daily Pork Products Stocks'!$A1342,ProductionLines!$E:$E,"&lt;&gt;Intake")</f>
        <v>0</v>
      </c>
      <c r="G1342" s="57"/>
      <c r="H1342" s="44">
        <f>SUMIFS(ProductionLines!$H:$H,ProductionLines!$C:$C,'Daily Pork Products Stocks'!$B1342,ProductionLines!$K:$K,'Daily Pork Products Stocks'!$A1342,ProductionLines!$E:$E,"Intake")</f>
        <v>0</v>
      </c>
      <c r="I1342" s="148"/>
      <c r="J1342" s="148"/>
      <c r="K1342" s="148"/>
      <c r="L1342" s="152"/>
      <c r="M1342" s="44">
        <f>SUMIFS(TransfersEntries!$F:$F,TransfersEntries!$B:$B,$B1342,TransfersEntries!$L:$L,"&gt;="&amp;'Daily Pork Products Stocks'!A1342+0.25,TransfersEntries!$L:$L,"&lt;="&amp;'Daily Pork Products Stocks'!A1342+1.25,TransfersEntries!$D:$D,"2055")</f>
        <v>0</v>
      </c>
      <c r="N1342" s="44">
        <f>SUMIFS(TransfersEntries!$F:$F,TransfersEntries!$B:$B,INDEX(ItemTable!$A:$A,MATCH('Daily Pork Products Stocks'!B1342,ItemTable!$B:$B,0)),TransfersEntries!$L:$L,"&gt;="&amp;'Daily Pork Products Stocks'!A1342+0.25,TransfersEntries!$L:$L,"&lt;="&amp;'Daily Pork Products Stocks'!A1342+1.25,TransfersEntries!$D:$D,"3535")</f>
        <v>0</v>
      </c>
      <c r="O1342" s="44">
        <f>SUMIFS(TransfersEntries!$F:$F,TransfersEntries!$B:$B,INDEX(ItemTable!$A:$A,MATCH('Daily Pork Products Stocks'!B1342,ItemTable!$B:$B,0)),TransfersEntries!$L:$L,"&gt;="&amp;'Daily Pork Products Stocks'!A1342+0.25,TransfersEntries!$L:$L,"&lt;="&amp;'Daily Pork Products Stocks'!A1342+1.25,TransfersEntries!$D:$D,"3600")</f>
        <v>0</v>
      </c>
      <c r="P1342" s="44">
        <f t="shared" si="380"/>
        <v>0</v>
      </c>
      <c r="Q1342" s="44">
        <f t="shared" si="381"/>
        <v>0</v>
      </c>
      <c r="R1342" s="148"/>
      <c r="S1342" s="148"/>
      <c r="T1342" s="44">
        <f t="shared" si="389"/>
        <v>0</v>
      </c>
      <c r="U1342" s="44">
        <f t="shared" si="383"/>
        <v>0</v>
      </c>
      <c r="V1342" s="44">
        <f t="shared" si="384"/>
        <v>0</v>
      </c>
      <c r="W1342" s="51" t="str">
        <f t="shared" si="385"/>
        <v>Inactive</v>
      </c>
      <c r="X1342" s="44"/>
    </row>
    <row r="1343" spans="1:24" ht="15" hidden="1" customHeight="1" x14ac:dyDescent="0.25">
      <c r="A1343" s="42" t="e">
        <v>#VALUE!</v>
      </c>
      <c r="B1343" s="45" t="s">
        <v>1269</v>
      </c>
      <c r="C1343" s="45" t="s">
        <v>1270</v>
      </c>
      <c r="D1343" s="142"/>
      <c r="E1343" s="44">
        <f t="shared" si="379"/>
        <v>0</v>
      </c>
      <c r="F1343" s="44">
        <f>SUMIFS(ProductionLines!$H:$H,ProductionLines!$C:$C,'Daily Pork Products Stocks'!$B1343,ProductionLines!$K:$K,'Daily Pork Products Stocks'!$A1343,ProductionLines!$E:$E,"&lt;&gt;Intake")</f>
        <v>0</v>
      </c>
      <c r="G1343" s="57"/>
      <c r="H1343" s="44">
        <f>SUMIFS(ProductionLines!$H:$H,ProductionLines!$C:$C,'Daily Pork Products Stocks'!$B1343,ProductionLines!$K:$K,'Daily Pork Products Stocks'!$A1343,ProductionLines!$E:$E,"Intake")</f>
        <v>0</v>
      </c>
      <c r="I1343" s="148"/>
      <c r="J1343" s="148"/>
      <c r="K1343" s="148"/>
      <c r="L1343" s="152"/>
      <c r="M1343" s="44">
        <f>SUMIFS(TransfersEntries!$F:$F,TransfersEntries!$B:$B,$B1343,TransfersEntries!$L:$L,"&gt;="&amp;'Daily Pork Products Stocks'!A1343+0.25,TransfersEntries!$L:$L,"&lt;="&amp;'Daily Pork Products Stocks'!A1343+1.25,TransfersEntries!$D:$D,"2055")</f>
        <v>0</v>
      </c>
      <c r="N1343" s="44">
        <f>SUMIFS(TransfersEntries!$F:$F,TransfersEntries!$B:$B,INDEX(ItemTable!$A:$A,MATCH('Daily Pork Products Stocks'!B1343,ItemTable!$B:$B,0)),TransfersEntries!$L:$L,"&gt;="&amp;'Daily Pork Products Stocks'!A1343+0.25,TransfersEntries!$L:$L,"&lt;="&amp;'Daily Pork Products Stocks'!A1343+1.25,TransfersEntries!$D:$D,"3535")</f>
        <v>0</v>
      </c>
      <c r="O1343" s="44">
        <f>SUMIFS(TransfersEntries!$F:$F,TransfersEntries!$B:$B,INDEX(ItemTable!$A:$A,MATCH('Daily Pork Products Stocks'!B1343,ItemTable!$B:$B,0)),TransfersEntries!$L:$L,"&gt;="&amp;'Daily Pork Products Stocks'!A1343+0.25,TransfersEntries!$L:$L,"&lt;="&amp;'Daily Pork Products Stocks'!A1343+1.25,TransfersEntries!$D:$D,"3600")</f>
        <v>0</v>
      </c>
      <c r="P1343" s="44">
        <f t="shared" si="380"/>
        <v>0</v>
      </c>
      <c r="Q1343" s="44">
        <f t="shared" si="381"/>
        <v>0</v>
      </c>
      <c r="R1343" s="148"/>
      <c r="S1343" s="148"/>
      <c r="T1343" s="44">
        <f t="shared" si="389"/>
        <v>0</v>
      </c>
      <c r="U1343" s="44">
        <f t="shared" si="383"/>
        <v>0</v>
      </c>
      <c r="V1343" s="44">
        <f t="shared" si="384"/>
        <v>0</v>
      </c>
      <c r="W1343" s="51" t="str">
        <f t="shared" si="385"/>
        <v>Inactive</v>
      </c>
      <c r="X1343" s="44"/>
    </row>
    <row r="1344" spans="1:24" ht="15" hidden="1" customHeight="1" x14ac:dyDescent="0.25">
      <c r="A1344" s="42" t="e">
        <v>#VALUE!</v>
      </c>
      <c r="B1344" s="47" t="s">
        <v>100</v>
      </c>
      <c r="C1344" s="47" t="s">
        <v>1271</v>
      </c>
      <c r="D1344" s="142"/>
      <c r="E1344" s="44">
        <f t="shared" ref="E1344:E1385" si="390">D1344</f>
        <v>0</v>
      </c>
      <c r="F1344" s="44">
        <f>SUMIFS(ProductionLines!$H:$H,ProductionLines!$C:$C,'Daily Pork Products Stocks'!$B1344,ProductionLines!$K:$K,'Daily Pork Products Stocks'!$A1344,ProductionLines!$E:$E,"&lt;&gt;Intake")</f>
        <v>0</v>
      </c>
      <c r="G1344" s="57"/>
      <c r="H1344" s="44">
        <f>SUMIFS(ProductionLines!$H:$H,ProductionLines!$C:$C,'Daily Pork Products Stocks'!$B1344,ProductionLines!$K:$K,'Daily Pork Products Stocks'!$A1344,ProductionLines!$E:$E,"Intake")</f>
        <v>0</v>
      </c>
      <c r="I1344" s="148"/>
      <c r="J1344" s="148"/>
      <c r="K1344" s="148"/>
      <c r="L1344" s="152"/>
      <c r="M1344" s="44">
        <f>SUMIFS(TransfersEntries!$F:$F,TransfersEntries!$B:$B,$B1344,TransfersEntries!$L:$L,"&gt;="&amp;'Daily Pork Products Stocks'!A1344+0.25,TransfersEntries!$L:$L,"&lt;="&amp;'Daily Pork Products Stocks'!A1344+1.25,TransfersEntries!$D:$D,"2055")</f>
        <v>0</v>
      </c>
      <c r="N1344" s="44">
        <f>SUMIFS(TransfersEntries!$F:$F,TransfersEntries!$B:$B,INDEX(ItemTable!$A:$A,MATCH('Daily Pork Products Stocks'!B1344,ItemTable!$B:$B,0)),TransfersEntries!$L:$L,"&gt;="&amp;'Daily Pork Products Stocks'!A1344+0.25,TransfersEntries!$L:$L,"&lt;="&amp;'Daily Pork Products Stocks'!A1344+1.25,TransfersEntries!$D:$D,"3535")</f>
        <v>0</v>
      </c>
      <c r="O1344" s="44">
        <f>SUMIFS(TransfersEntries!$F:$F,TransfersEntries!$B:$B,INDEX(ItemTable!$A:$A,MATCH('Daily Pork Products Stocks'!B1344,ItemTable!$B:$B,0)),TransfersEntries!$L:$L,"&gt;="&amp;'Daily Pork Products Stocks'!A1344+0.25,TransfersEntries!$L:$L,"&lt;="&amp;'Daily Pork Products Stocks'!A1344+1.25,TransfersEntries!$D:$D,"3600")</f>
        <v>0</v>
      </c>
      <c r="P1344" s="44">
        <f t="shared" ref="P1344:P1385" si="391">D1344+F1344+G1344-SUM(H1344:O1344)</f>
        <v>0</v>
      </c>
      <c r="Q1344" s="44">
        <f t="shared" ref="Q1344:Q1385" si="392">E1344+F1344+G1344-SUM(H1344:O1344)</f>
        <v>0</v>
      </c>
      <c r="R1344" s="148"/>
      <c r="S1344" s="148"/>
      <c r="T1344" s="44">
        <f t="shared" si="389"/>
        <v>0</v>
      </c>
      <c r="U1344" s="44">
        <f t="shared" ref="U1344:U1385" si="393">T1344-P1344</f>
        <v>0</v>
      </c>
      <c r="V1344" s="44">
        <f t="shared" ref="V1344:V1385" si="394">T1344-Q1344</f>
        <v>0</v>
      </c>
      <c r="W1344" s="51" t="str">
        <f t="shared" ref="W1344:W1407" si="395">IF(SUM(ABS(D1344),ABS(E1344),ABS(F1344),ABS(G1344),ABS(H1344),ABS(I1344),ABS(J1344),ABS(K1344),ABS(L1344),ABS(M1344),ABS(N1344),ABS(O1344),ABS(P1344),ABS(Q1344),ABS(R1344),ABS(S1344),ABS(T1344))=0,"Inactive","Active")</f>
        <v>Inactive</v>
      </c>
      <c r="X1344" s="44"/>
    </row>
    <row r="1345" spans="1:24" ht="15" hidden="1" customHeight="1" x14ac:dyDescent="0.25">
      <c r="A1345" s="42" t="e">
        <v>#VALUE!</v>
      </c>
      <c r="B1345" s="47" t="s">
        <v>1272</v>
      </c>
      <c r="C1345" s="47" t="s">
        <v>1273</v>
      </c>
      <c r="D1345" s="142"/>
      <c r="E1345" s="44">
        <f t="shared" si="390"/>
        <v>0</v>
      </c>
      <c r="F1345" s="44">
        <f>SUMIFS(ProductionLines!$H:$H,ProductionLines!$C:$C,'Daily Pork Products Stocks'!$B1345,ProductionLines!$K:$K,'Daily Pork Products Stocks'!$A1345,ProductionLines!$E:$E,"&lt;&gt;Intake")</f>
        <v>0</v>
      </c>
      <c r="G1345" s="57"/>
      <c r="H1345" s="44">
        <f>SUMIFS(ProductionLines!$H:$H,ProductionLines!$C:$C,'Daily Pork Products Stocks'!$B1345,ProductionLines!$K:$K,'Daily Pork Products Stocks'!$A1345,ProductionLines!$E:$E,"Intake")</f>
        <v>0</v>
      </c>
      <c r="I1345" s="148"/>
      <c r="J1345" s="148"/>
      <c r="K1345" s="148"/>
      <c r="L1345" s="152"/>
      <c r="M1345" s="44">
        <f>SUMIFS(TransfersEntries!$F:$F,TransfersEntries!$B:$B,$B1345,TransfersEntries!$L:$L,"&gt;="&amp;'Daily Pork Products Stocks'!A1345+0.25,TransfersEntries!$L:$L,"&lt;="&amp;'Daily Pork Products Stocks'!A1345+1.25,TransfersEntries!$D:$D,"2055")</f>
        <v>0</v>
      </c>
      <c r="N1345" s="44">
        <f>SUMIFS(TransfersEntries!$F:$F,TransfersEntries!$B:$B,INDEX(ItemTable!$A:$A,MATCH('Daily Pork Products Stocks'!B1345,ItemTable!$B:$B,0)),TransfersEntries!$L:$L,"&gt;="&amp;'Daily Pork Products Stocks'!A1345+0.25,TransfersEntries!$L:$L,"&lt;="&amp;'Daily Pork Products Stocks'!A1345+1.25,TransfersEntries!$D:$D,"3535")</f>
        <v>0</v>
      </c>
      <c r="O1345" s="44">
        <f>SUMIFS(TransfersEntries!$F:$F,TransfersEntries!$B:$B,INDEX(ItemTable!$A:$A,MATCH('Daily Pork Products Stocks'!B1345,ItemTable!$B:$B,0)),TransfersEntries!$L:$L,"&gt;="&amp;'Daily Pork Products Stocks'!A1345+0.25,TransfersEntries!$L:$L,"&lt;="&amp;'Daily Pork Products Stocks'!A1345+1.25,TransfersEntries!$D:$D,"3600")</f>
        <v>0</v>
      </c>
      <c r="P1345" s="44">
        <f t="shared" si="391"/>
        <v>0</v>
      </c>
      <c r="Q1345" s="44">
        <f t="shared" si="392"/>
        <v>0</v>
      </c>
      <c r="R1345" s="148"/>
      <c r="S1345" s="148"/>
      <c r="T1345" s="44">
        <f t="shared" si="389"/>
        <v>0</v>
      </c>
      <c r="U1345" s="44">
        <f t="shared" si="393"/>
        <v>0</v>
      </c>
      <c r="V1345" s="44">
        <f t="shared" si="394"/>
        <v>0</v>
      </c>
      <c r="W1345" s="51" t="str">
        <f t="shared" si="395"/>
        <v>Inactive</v>
      </c>
      <c r="X1345" s="44"/>
    </row>
    <row r="1346" spans="1:24" ht="15" hidden="1" customHeight="1" x14ac:dyDescent="0.25">
      <c r="A1346" s="42" t="e">
        <v>#VALUE!</v>
      </c>
      <c r="B1346" s="47" t="s">
        <v>102</v>
      </c>
      <c r="C1346" s="47" t="s">
        <v>1274</v>
      </c>
      <c r="D1346" s="142"/>
      <c r="E1346" s="44">
        <f t="shared" si="390"/>
        <v>0</v>
      </c>
      <c r="F1346" s="44">
        <f>SUMIFS(ProductionLines!$H:$H,ProductionLines!$C:$C,'Daily Pork Products Stocks'!$B1346,ProductionLines!$K:$K,'Daily Pork Products Stocks'!$A1346,ProductionLines!$E:$E,"&lt;&gt;Intake")</f>
        <v>0</v>
      </c>
      <c r="G1346" s="57"/>
      <c r="H1346" s="44">
        <f>SUMIFS(ProductionLines!$H:$H,ProductionLines!$C:$C,'Daily Pork Products Stocks'!$B1346,ProductionLines!$K:$K,'Daily Pork Products Stocks'!$A1346,ProductionLines!$E:$E,"Intake")</f>
        <v>0</v>
      </c>
      <c r="I1346" s="148"/>
      <c r="J1346" s="148"/>
      <c r="K1346" s="148"/>
      <c r="L1346" s="152"/>
      <c r="M1346" s="44">
        <f>SUMIFS(TransfersEntries!$F:$F,TransfersEntries!$B:$B,$B1346,TransfersEntries!$L:$L,"&gt;="&amp;'Daily Pork Products Stocks'!A1346+0.25,TransfersEntries!$L:$L,"&lt;="&amp;'Daily Pork Products Stocks'!A1346+1.25,TransfersEntries!$D:$D,"2055")</f>
        <v>0</v>
      </c>
      <c r="N1346" s="44">
        <f>SUMIFS(TransfersEntries!$F:$F,TransfersEntries!$B:$B,INDEX(ItemTable!$A:$A,MATCH('Daily Pork Products Stocks'!B1346,ItemTable!$B:$B,0)),TransfersEntries!$L:$L,"&gt;="&amp;'Daily Pork Products Stocks'!A1346+0.25,TransfersEntries!$L:$L,"&lt;="&amp;'Daily Pork Products Stocks'!A1346+1.25,TransfersEntries!$D:$D,"3535")</f>
        <v>0</v>
      </c>
      <c r="O1346" s="44">
        <f>SUMIFS(TransfersEntries!$F:$F,TransfersEntries!$B:$B,INDEX(ItemTable!$A:$A,MATCH('Daily Pork Products Stocks'!B1346,ItemTable!$B:$B,0)),TransfersEntries!$L:$L,"&gt;="&amp;'Daily Pork Products Stocks'!A1346+0.25,TransfersEntries!$L:$L,"&lt;="&amp;'Daily Pork Products Stocks'!A1346+1.25,TransfersEntries!$D:$D,"3600")</f>
        <v>0</v>
      </c>
      <c r="P1346" s="44">
        <f t="shared" si="391"/>
        <v>0</v>
      </c>
      <c r="Q1346" s="44">
        <f t="shared" si="392"/>
        <v>0</v>
      </c>
      <c r="R1346" s="148"/>
      <c r="S1346" s="148"/>
      <c r="T1346" s="44">
        <f t="shared" si="389"/>
        <v>0</v>
      </c>
      <c r="U1346" s="44">
        <f t="shared" si="393"/>
        <v>0</v>
      </c>
      <c r="V1346" s="44">
        <f t="shared" si="394"/>
        <v>0</v>
      </c>
      <c r="W1346" s="51" t="str">
        <f t="shared" si="395"/>
        <v>Inactive</v>
      </c>
      <c r="X1346" s="44"/>
    </row>
    <row r="1347" spans="1:24" ht="15" hidden="1" customHeight="1" x14ac:dyDescent="0.25">
      <c r="A1347" s="42" t="e">
        <v>#VALUE!</v>
      </c>
      <c r="B1347" s="45" t="s">
        <v>1275</v>
      </c>
      <c r="C1347" s="45" t="s">
        <v>1276</v>
      </c>
      <c r="D1347" s="142"/>
      <c r="E1347" s="44">
        <f t="shared" si="390"/>
        <v>0</v>
      </c>
      <c r="F1347" s="44">
        <f>SUMIFS(ProductionLines!$H:$H,ProductionLines!$C:$C,'Daily Pork Products Stocks'!$B1347,ProductionLines!$K:$K,'Daily Pork Products Stocks'!$A1347,ProductionLines!$E:$E,"&lt;&gt;Intake")</f>
        <v>0</v>
      </c>
      <c r="G1347" s="57"/>
      <c r="H1347" s="44">
        <f>SUMIFS(ProductionLines!$H:$H,ProductionLines!$C:$C,'Daily Pork Products Stocks'!$B1347,ProductionLines!$K:$K,'Daily Pork Products Stocks'!$A1347,ProductionLines!$E:$E,"Intake")</f>
        <v>0</v>
      </c>
      <c r="I1347" s="148"/>
      <c r="J1347" s="148"/>
      <c r="K1347" s="148"/>
      <c r="L1347" s="152"/>
      <c r="M1347" s="44">
        <f>SUMIFS(TransfersEntries!$F:$F,TransfersEntries!$B:$B,$B1347,TransfersEntries!$L:$L,"&gt;="&amp;'Daily Pork Products Stocks'!A1347+0.25,TransfersEntries!$L:$L,"&lt;="&amp;'Daily Pork Products Stocks'!A1347+1.25,TransfersEntries!$D:$D,"2055")</f>
        <v>0</v>
      </c>
      <c r="N1347" s="44">
        <f>SUMIFS(TransfersEntries!$F:$F,TransfersEntries!$B:$B,INDEX(ItemTable!$A:$A,MATCH('Daily Pork Products Stocks'!B1347,ItemTable!$B:$B,0)),TransfersEntries!$L:$L,"&gt;="&amp;'Daily Pork Products Stocks'!A1347+0.25,TransfersEntries!$L:$L,"&lt;="&amp;'Daily Pork Products Stocks'!A1347+1.25,TransfersEntries!$D:$D,"3535")</f>
        <v>0</v>
      </c>
      <c r="O1347" s="44">
        <f>SUMIFS(TransfersEntries!$F:$F,TransfersEntries!$B:$B,INDEX(ItemTable!$A:$A,MATCH('Daily Pork Products Stocks'!B1347,ItemTable!$B:$B,0)),TransfersEntries!$L:$L,"&gt;="&amp;'Daily Pork Products Stocks'!A1347+0.25,TransfersEntries!$L:$L,"&lt;="&amp;'Daily Pork Products Stocks'!A1347+1.25,TransfersEntries!$D:$D,"3600")</f>
        <v>0</v>
      </c>
      <c r="P1347" s="44">
        <f t="shared" si="391"/>
        <v>0</v>
      </c>
      <c r="Q1347" s="44">
        <f t="shared" si="392"/>
        <v>0</v>
      </c>
      <c r="R1347" s="148"/>
      <c r="S1347" s="148"/>
      <c r="T1347" s="44">
        <f t="shared" si="389"/>
        <v>0</v>
      </c>
      <c r="U1347" s="44">
        <f t="shared" si="393"/>
        <v>0</v>
      </c>
      <c r="V1347" s="44">
        <f t="shared" si="394"/>
        <v>0</v>
      </c>
      <c r="W1347" s="51" t="str">
        <f t="shared" si="395"/>
        <v>Inactive</v>
      </c>
      <c r="X1347" s="44"/>
    </row>
    <row r="1348" spans="1:24" ht="15" hidden="1" customHeight="1" x14ac:dyDescent="0.25">
      <c r="A1348" s="42" t="e">
        <v>#VALUE!</v>
      </c>
      <c r="B1348" s="47" t="s">
        <v>1277</v>
      </c>
      <c r="C1348" s="47" t="s">
        <v>1278</v>
      </c>
      <c r="D1348" s="142"/>
      <c r="E1348" s="44">
        <f t="shared" si="390"/>
        <v>0</v>
      </c>
      <c r="F1348" s="44">
        <f>SUMIFS(ProductionLines!$H:$H,ProductionLines!$C:$C,'Daily Pork Products Stocks'!$B1348,ProductionLines!$K:$K,'Daily Pork Products Stocks'!$A1348,ProductionLines!$E:$E,"&lt;&gt;Intake")</f>
        <v>0</v>
      </c>
      <c r="G1348" s="57"/>
      <c r="H1348" s="44">
        <f>SUMIFS(ProductionLines!$H:$H,ProductionLines!$C:$C,'Daily Pork Products Stocks'!$B1348,ProductionLines!$K:$K,'Daily Pork Products Stocks'!$A1348,ProductionLines!$E:$E,"Intake")</f>
        <v>0</v>
      </c>
      <c r="I1348" s="148"/>
      <c r="J1348" s="148"/>
      <c r="K1348" s="148"/>
      <c r="L1348" s="152"/>
      <c r="M1348" s="44">
        <f>SUMIFS(TransfersEntries!$F:$F,TransfersEntries!$B:$B,$B1348,TransfersEntries!$L:$L,"&gt;="&amp;'Daily Pork Products Stocks'!A1348+0.25,TransfersEntries!$L:$L,"&lt;="&amp;'Daily Pork Products Stocks'!A1348+1.25,TransfersEntries!$D:$D,"2055")</f>
        <v>0</v>
      </c>
      <c r="N1348" s="44">
        <f>SUMIFS(TransfersEntries!$F:$F,TransfersEntries!$B:$B,INDEX(ItemTable!$A:$A,MATCH('Daily Pork Products Stocks'!B1348,ItemTable!$B:$B,0)),TransfersEntries!$L:$L,"&gt;="&amp;'Daily Pork Products Stocks'!A1348+0.25,TransfersEntries!$L:$L,"&lt;="&amp;'Daily Pork Products Stocks'!A1348+1.25,TransfersEntries!$D:$D,"3535")</f>
        <v>0</v>
      </c>
      <c r="O1348" s="44">
        <f>SUMIFS(TransfersEntries!$F:$F,TransfersEntries!$B:$B,INDEX(ItemTable!$A:$A,MATCH('Daily Pork Products Stocks'!B1348,ItemTable!$B:$B,0)),TransfersEntries!$L:$L,"&gt;="&amp;'Daily Pork Products Stocks'!A1348+0.25,TransfersEntries!$L:$L,"&lt;="&amp;'Daily Pork Products Stocks'!A1348+1.25,TransfersEntries!$D:$D,"3600")</f>
        <v>0</v>
      </c>
      <c r="P1348" s="44">
        <f t="shared" si="391"/>
        <v>0</v>
      </c>
      <c r="Q1348" s="44">
        <f t="shared" si="392"/>
        <v>0</v>
      </c>
      <c r="R1348" s="148"/>
      <c r="S1348" s="148"/>
      <c r="T1348" s="44">
        <f t="shared" si="389"/>
        <v>0</v>
      </c>
      <c r="U1348" s="44">
        <f t="shared" si="393"/>
        <v>0</v>
      </c>
      <c r="V1348" s="44">
        <f t="shared" si="394"/>
        <v>0</v>
      </c>
      <c r="W1348" s="51" t="str">
        <f t="shared" si="395"/>
        <v>Inactive</v>
      </c>
      <c r="X1348" s="44"/>
    </row>
    <row r="1349" spans="1:24" ht="15" hidden="1" customHeight="1" x14ac:dyDescent="0.25">
      <c r="A1349" s="42" t="e">
        <v>#VALUE!</v>
      </c>
      <c r="B1349" s="47" t="s">
        <v>1279</v>
      </c>
      <c r="C1349" s="47" t="s">
        <v>1280</v>
      </c>
      <c r="D1349" s="142"/>
      <c r="E1349" s="44">
        <f t="shared" si="390"/>
        <v>0</v>
      </c>
      <c r="F1349" s="44">
        <f>SUMIFS(ProductionLines!$H:$H,ProductionLines!$C:$C,'Daily Pork Products Stocks'!$B1349,ProductionLines!$K:$K,'Daily Pork Products Stocks'!$A1349,ProductionLines!$E:$E,"&lt;&gt;Intake")</f>
        <v>0</v>
      </c>
      <c r="G1349" s="57"/>
      <c r="H1349" s="44">
        <f>SUMIFS(ProductionLines!$H:$H,ProductionLines!$C:$C,'Daily Pork Products Stocks'!$B1349,ProductionLines!$K:$K,'Daily Pork Products Stocks'!$A1349,ProductionLines!$E:$E,"Intake")</f>
        <v>0</v>
      </c>
      <c r="I1349" s="148"/>
      <c r="J1349" s="148"/>
      <c r="K1349" s="148"/>
      <c r="L1349" s="152"/>
      <c r="M1349" s="44">
        <f>SUMIFS(TransfersEntries!$F:$F,TransfersEntries!$B:$B,$B1349,TransfersEntries!$L:$L,"&gt;="&amp;'Daily Pork Products Stocks'!A1349+0.25,TransfersEntries!$L:$L,"&lt;="&amp;'Daily Pork Products Stocks'!A1349+1.25,TransfersEntries!$D:$D,"2055")</f>
        <v>0</v>
      </c>
      <c r="N1349" s="44">
        <f>SUMIFS(TransfersEntries!$F:$F,TransfersEntries!$B:$B,INDEX(ItemTable!$A:$A,MATCH('Daily Pork Products Stocks'!B1349,ItemTable!$B:$B,0)),TransfersEntries!$L:$L,"&gt;="&amp;'Daily Pork Products Stocks'!A1349+0.25,TransfersEntries!$L:$L,"&lt;="&amp;'Daily Pork Products Stocks'!A1349+1.25,TransfersEntries!$D:$D,"3535")</f>
        <v>0</v>
      </c>
      <c r="O1349" s="44">
        <f>SUMIFS(TransfersEntries!$F:$F,TransfersEntries!$B:$B,INDEX(ItemTable!$A:$A,MATCH('Daily Pork Products Stocks'!B1349,ItemTable!$B:$B,0)),TransfersEntries!$L:$L,"&gt;="&amp;'Daily Pork Products Stocks'!A1349+0.25,TransfersEntries!$L:$L,"&lt;="&amp;'Daily Pork Products Stocks'!A1349+1.25,TransfersEntries!$D:$D,"3600")</f>
        <v>0</v>
      </c>
      <c r="P1349" s="44">
        <f t="shared" si="391"/>
        <v>0</v>
      </c>
      <c r="Q1349" s="44">
        <f t="shared" si="392"/>
        <v>0</v>
      </c>
      <c r="R1349" s="148"/>
      <c r="S1349" s="148"/>
      <c r="T1349" s="44">
        <f t="shared" si="389"/>
        <v>0</v>
      </c>
      <c r="U1349" s="44">
        <f t="shared" si="393"/>
        <v>0</v>
      </c>
      <c r="V1349" s="44">
        <f t="shared" si="394"/>
        <v>0</v>
      </c>
      <c r="W1349" s="51" t="str">
        <f t="shared" si="395"/>
        <v>Inactive</v>
      </c>
      <c r="X1349" s="44"/>
    </row>
    <row r="1350" spans="1:24" ht="15" hidden="1" customHeight="1" x14ac:dyDescent="0.25">
      <c r="A1350" s="42" t="e">
        <v>#VALUE!</v>
      </c>
      <c r="B1350" s="47" t="s">
        <v>1281</v>
      </c>
      <c r="C1350" s="47" t="s">
        <v>1282</v>
      </c>
      <c r="D1350" s="142"/>
      <c r="E1350" s="44">
        <f t="shared" si="390"/>
        <v>0</v>
      </c>
      <c r="F1350" s="44">
        <f>SUMIFS(ProductionLines!$H:$H,ProductionLines!$C:$C,'Daily Pork Products Stocks'!$B1350,ProductionLines!$K:$K,'Daily Pork Products Stocks'!$A1350,ProductionLines!$E:$E,"&lt;&gt;Intake")</f>
        <v>0</v>
      </c>
      <c r="G1350" s="57"/>
      <c r="H1350" s="44">
        <f>SUMIFS(ProductionLines!$H:$H,ProductionLines!$C:$C,'Daily Pork Products Stocks'!$B1350,ProductionLines!$K:$K,'Daily Pork Products Stocks'!$A1350,ProductionLines!$E:$E,"Intake")</f>
        <v>0</v>
      </c>
      <c r="I1350" s="148"/>
      <c r="J1350" s="148"/>
      <c r="K1350" s="148"/>
      <c r="L1350" s="152"/>
      <c r="M1350" s="44">
        <f>SUMIFS(TransfersEntries!$F:$F,TransfersEntries!$B:$B,$B1350,TransfersEntries!$L:$L,"&gt;="&amp;'Daily Pork Products Stocks'!A1350+0.25,TransfersEntries!$L:$L,"&lt;="&amp;'Daily Pork Products Stocks'!A1350+1.25,TransfersEntries!$D:$D,"2055")</f>
        <v>0</v>
      </c>
      <c r="N1350" s="44">
        <f>SUMIFS(TransfersEntries!$F:$F,TransfersEntries!$B:$B,INDEX(ItemTable!$A:$A,MATCH('Daily Pork Products Stocks'!B1350,ItemTable!$B:$B,0)),TransfersEntries!$L:$L,"&gt;="&amp;'Daily Pork Products Stocks'!A1350+0.25,TransfersEntries!$L:$L,"&lt;="&amp;'Daily Pork Products Stocks'!A1350+1.25,TransfersEntries!$D:$D,"3535")</f>
        <v>0</v>
      </c>
      <c r="O1350" s="44">
        <f>SUMIFS(TransfersEntries!$F:$F,TransfersEntries!$B:$B,INDEX(ItemTable!$A:$A,MATCH('Daily Pork Products Stocks'!B1350,ItemTable!$B:$B,0)),TransfersEntries!$L:$L,"&gt;="&amp;'Daily Pork Products Stocks'!A1350+0.25,TransfersEntries!$L:$L,"&lt;="&amp;'Daily Pork Products Stocks'!A1350+1.25,TransfersEntries!$D:$D,"3600")</f>
        <v>0</v>
      </c>
      <c r="P1350" s="44">
        <f t="shared" si="391"/>
        <v>0</v>
      </c>
      <c r="Q1350" s="44">
        <f t="shared" si="392"/>
        <v>0</v>
      </c>
      <c r="R1350" s="148"/>
      <c r="S1350" s="148"/>
      <c r="T1350" s="44">
        <f t="shared" si="389"/>
        <v>0</v>
      </c>
      <c r="U1350" s="44">
        <f t="shared" si="393"/>
        <v>0</v>
      </c>
      <c r="V1350" s="44">
        <f t="shared" si="394"/>
        <v>0</v>
      </c>
      <c r="W1350" s="51" t="str">
        <f t="shared" si="395"/>
        <v>Inactive</v>
      </c>
      <c r="X1350" s="44"/>
    </row>
    <row r="1351" spans="1:24" ht="15" hidden="1" customHeight="1" x14ac:dyDescent="0.25">
      <c r="A1351" s="42" t="e">
        <v>#VALUE!</v>
      </c>
      <c r="B1351" s="45" t="s">
        <v>1283</v>
      </c>
      <c r="C1351" s="45" t="s">
        <v>1284</v>
      </c>
      <c r="D1351" s="142"/>
      <c r="E1351" s="44">
        <f t="shared" si="390"/>
        <v>0</v>
      </c>
      <c r="F1351" s="44">
        <f>SUMIFS(ProductionLines!$H:$H,ProductionLines!$C:$C,'Daily Pork Products Stocks'!$B1351,ProductionLines!$K:$K,'Daily Pork Products Stocks'!$A1351,ProductionLines!$E:$E,"&lt;&gt;Intake")</f>
        <v>0</v>
      </c>
      <c r="G1351" s="57"/>
      <c r="H1351" s="44">
        <f>SUMIFS(ProductionLines!$H:$H,ProductionLines!$C:$C,'Daily Pork Products Stocks'!$B1351,ProductionLines!$K:$K,'Daily Pork Products Stocks'!$A1351,ProductionLines!$E:$E,"Intake")</f>
        <v>0</v>
      </c>
      <c r="I1351" s="148"/>
      <c r="J1351" s="148"/>
      <c r="K1351" s="148"/>
      <c r="L1351" s="152"/>
      <c r="M1351" s="44">
        <f>SUMIFS(TransfersEntries!$F:$F,TransfersEntries!$B:$B,$B1351,TransfersEntries!$L:$L,"&gt;="&amp;'Daily Pork Products Stocks'!A1351+0.25,TransfersEntries!$L:$L,"&lt;="&amp;'Daily Pork Products Stocks'!A1351+1.25,TransfersEntries!$D:$D,"2055")</f>
        <v>0</v>
      </c>
      <c r="N1351" s="44">
        <f>SUMIFS(TransfersEntries!$F:$F,TransfersEntries!$B:$B,INDEX(ItemTable!$A:$A,MATCH('Daily Pork Products Stocks'!B1351,ItemTable!$B:$B,0)),TransfersEntries!$L:$L,"&gt;="&amp;'Daily Pork Products Stocks'!A1351+0.25,TransfersEntries!$L:$L,"&lt;="&amp;'Daily Pork Products Stocks'!A1351+1.25,TransfersEntries!$D:$D,"3535")</f>
        <v>0</v>
      </c>
      <c r="O1351" s="44">
        <f>SUMIFS(TransfersEntries!$F:$F,TransfersEntries!$B:$B,INDEX(ItemTable!$A:$A,MATCH('Daily Pork Products Stocks'!B1351,ItemTable!$B:$B,0)),TransfersEntries!$L:$L,"&gt;="&amp;'Daily Pork Products Stocks'!A1351+0.25,TransfersEntries!$L:$L,"&lt;="&amp;'Daily Pork Products Stocks'!A1351+1.25,TransfersEntries!$D:$D,"3600")</f>
        <v>0</v>
      </c>
      <c r="P1351" s="44">
        <f t="shared" si="391"/>
        <v>0</v>
      </c>
      <c r="Q1351" s="44">
        <f t="shared" si="392"/>
        <v>0</v>
      </c>
      <c r="R1351" s="148"/>
      <c r="S1351" s="148"/>
      <c r="T1351" s="44">
        <f t="shared" si="389"/>
        <v>0</v>
      </c>
      <c r="U1351" s="44">
        <f t="shared" si="393"/>
        <v>0</v>
      </c>
      <c r="V1351" s="44">
        <f t="shared" si="394"/>
        <v>0</v>
      </c>
      <c r="W1351" s="51" t="str">
        <f t="shared" si="395"/>
        <v>Inactive</v>
      </c>
      <c r="X1351" s="44"/>
    </row>
    <row r="1352" spans="1:24" ht="15" hidden="1" customHeight="1" x14ac:dyDescent="0.25">
      <c r="A1352" s="42" t="e">
        <v>#VALUE!</v>
      </c>
      <c r="B1352" s="47" t="s">
        <v>1285</v>
      </c>
      <c r="C1352" s="47" t="s">
        <v>1286</v>
      </c>
      <c r="D1352" s="142"/>
      <c r="E1352" s="44">
        <f t="shared" si="390"/>
        <v>0</v>
      </c>
      <c r="F1352" s="44">
        <f>SUMIFS(ProductionLines!$H:$H,ProductionLines!$C:$C,'Daily Pork Products Stocks'!$B1352,ProductionLines!$K:$K,'Daily Pork Products Stocks'!$A1352,ProductionLines!$E:$E,"&lt;&gt;Intake")</f>
        <v>0</v>
      </c>
      <c r="G1352" s="57"/>
      <c r="H1352" s="44">
        <f>SUMIFS(ProductionLines!$H:$H,ProductionLines!$C:$C,'Daily Pork Products Stocks'!$B1352,ProductionLines!$K:$K,'Daily Pork Products Stocks'!$A1352,ProductionLines!$E:$E,"Intake")</f>
        <v>0</v>
      </c>
      <c r="I1352" s="148"/>
      <c r="J1352" s="148"/>
      <c r="K1352" s="148"/>
      <c r="L1352" s="152"/>
      <c r="M1352" s="44">
        <f>SUMIFS(TransfersEntries!$F:$F,TransfersEntries!$B:$B,$B1352,TransfersEntries!$L:$L,"&gt;="&amp;'Daily Pork Products Stocks'!A1352+0.25,TransfersEntries!$L:$L,"&lt;="&amp;'Daily Pork Products Stocks'!A1352+1.25,TransfersEntries!$D:$D,"2055")</f>
        <v>0</v>
      </c>
      <c r="N1352" s="44">
        <f>SUMIFS(TransfersEntries!$F:$F,TransfersEntries!$B:$B,INDEX(ItemTable!$A:$A,MATCH('Daily Pork Products Stocks'!B1352,ItemTable!$B:$B,0)),TransfersEntries!$L:$L,"&gt;="&amp;'Daily Pork Products Stocks'!A1352+0.25,TransfersEntries!$L:$L,"&lt;="&amp;'Daily Pork Products Stocks'!A1352+1.25,TransfersEntries!$D:$D,"3535")</f>
        <v>0</v>
      </c>
      <c r="O1352" s="44">
        <f>SUMIFS(TransfersEntries!$F:$F,TransfersEntries!$B:$B,INDEX(ItemTable!$A:$A,MATCH('Daily Pork Products Stocks'!B1352,ItemTable!$B:$B,0)),TransfersEntries!$L:$L,"&gt;="&amp;'Daily Pork Products Stocks'!A1352+0.25,TransfersEntries!$L:$L,"&lt;="&amp;'Daily Pork Products Stocks'!A1352+1.25,TransfersEntries!$D:$D,"3600")</f>
        <v>0</v>
      </c>
      <c r="P1352" s="44">
        <f t="shared" si="391"/>
        <v>0</v>
      </c>
      <c r="Q1352" s="44">
        <f t="shared" si="392"/>
        <v>0</v>
      </c>
      <c r="R1352" s="148"/>
      <c r="S1352" s="148"/>
      <c r="T1352" s="44">
        <f t="shared" si="389"/>
        <v>0</v>
      </c>
      <c r="U1352" s="44">
        <f t="shared" si="393"/>
        <v>0</v>
      </c>
      <c r="V1352" s="44">
        <f t="shared" si="394"/>
        <v>0</v>
      </c>
      <c r="W1352" s="51" t="str">
        <f t="shared" si="395"/>
        <v>Inactive</v>
      </c>
      <c r="X1352" s="44"/>
    </row>
    <row r="1353" spans="1:24" ht="15" hidden="1" customHeight="1" x14ac:dyDescent="0.25">
      <c r="A1353" s="42" t="e">
        <v>#VALUE!</v>
      </c>
      <c r="B1353" s="47" t="s">
        <v>1287</v>
      </c>
      <c r="C1353" s="47" t="s">
        <v>1288</v>
      </c>
      <c r="D1353" s="142"/>
      <c r="E1353" s="44">
        <f t="shared" si="390"/>
        <v>0</v>
      </c>
      <c r="F1353" s="44">
        <f>SUMIFS(ProductionLines!$H:$H,ProductionLines!$C:$C,'Daily Pork Products Stocks'!$B1353,ProductionLines!$K:$K,'Daily Pork Products Stocks'!$A1353,ProductionLines!$E:$E,"&lt;&gt;Intake")</f>
        <v>0</v>
      </c>
      <c r="G1353" s="57"/>
      <c r="H1353" s="44">
        <f>SUMIFS(ProductionLines!$H:$H,ProductionLines!$C:$C,'Daily Pork Products Stocks'!$B1353,ProductionLines!$K:$K,'Daily Pork Products Stocks'!$A1353,ProductionLines!$E:$E,"Intake")</f>
        <v>0</v>
      </c>
      <c r="I1353" s="148"/>
      <c r="J1353" s="148"/>
      <c r="K1353" s="148"/>
      <c r="L1353" s="152"/>
      <c r="M1353" s="44">
        <f>SUMIFS(TransfersEntries!$F:$F,TransfersEntries!$B:$B,$B1353,TransfersEntries!$L:$L,"&gt;="&amp;'Daily Pork Products Stocks'!A1353+0.25,TransfersEntries!$L:$L,"&lt;="&amp;'Daily Pork Products Stocks'!A1353+1.25,TransfersEntries!$D:$D,"2055")</f>
        <v>0</v>
      </c>
      <c r="N1353" s="44">
        <f>SUMIFS(TransfersEntries!$F:$F,TransfersEntries!$B:$B,INDEX(ItemTable!$A:$A,MATCH('Daily Pork Products Stocks'!B1353,ItemTable!$B:$B,0)),TransfersEntries!$L:$L,"&gt;="&amp;'Daily Pork Products Stocks'!A1353+0.25,TransfersEntries!$L:$L,"&lt;="&amp;'Daily Pork Products Stocks'!A1353+1.25,TransfersEntries!$D:$D,"3535")</f>
        <v>0</v>
      </c>
      <c r="O1353" s="44">
        <f>SUMIFS(TransfersEntries!$F:$F,TransfersEntries!$B:$B,INDEX(ItemTable!$A:$A,MATCH('Daily Pork Products Stocks'!B1353,ItemTable!$B:$B,0)),TransfersEntries!$L:$L,"&gt;="&amp;'Daily Pork Products Stocks'!A1353+0.25,TransfersEntries!$L:$L,"&lt;="&amp;'Daily Pork Products Stocks'!A1353+1.25,TransfersEntries!$D:$D,"3600")</f>
        <v>0</v>
      </c>
      <c r="P1353" s="44">
        <f t="shared" si="391"/>
        <v>0</v>
      </c>
      <c r="Q1353" s="44">
        <f t="shared" si="392"/>
        <v>0</v>
      </c>
      <c r="R1353" s="148"/>
      <c r="S1353" s="148"/>
      <c r="T1353" s="44">
        <f t="shared" si="389"/>
        <v>0</v>
      </c>
      <c r="U1353" s="44">
        <f t="shared" si="393"/>
        <v>0</v>
      </c>
      <c r="V1353" s="44">
        <f t="shared" si="394"/>
        <v>0</v>
      </c>
      <c r="W1353" s="51" t="str">
        <f t="shared" si="395"/>
        <v>Inactive</v>
      </c>
      <c r="X1353" s="44"/>
    </row>
    <row r="1354" spans="1:24" ht="15" hidden="1" customHeight="1" x14ac:dyDescent="0.25">
      <c r="A1354" s="42" t="e">
        <v>#VALUE!</v>
      </c>
      <c r="B1354" s="47" t="s">
        <v>183</v>
      </c>
      <c r="C1354" s="47" t="s">
        <v>1289</v>
      </c>
      <c r="D1354" s="142"/>
      <c r="E1354" s="44">
        <f t="shared" si="390"/>
        <v>0</v>
      </c>
      <c r="F1354" s="44">
        <f>SUMIFS(ProductionLines!$H:$H,ProductionLines!$C:$C,'Daily Pork Products Stocks'!$B1354,ProductionLines!$K:$K,'Daily Pork Products Stocks'!$A1354,ProductionLines!$E:$E,"&lt;&gt;Intake")</f>
        <v>0</v>
      </c>
      <c r="G1354" s="57"/>
      <c r="H1354" s="44">
        <f>SUMIFS(ProductionLines!$H:$H,ProductionLines!$C:$C,'Daily Pork Products Stocks'!$B1354,ProductionLines!$K:$K,'Daily Pork Products Stocks'!$A1354,ProductionLines!$E:$E,"Intake")</f>
        <v>0</v>
      </c>
      <c r="I1354" s="148"/>
      <c r="J1354" s="148"/>
      <c r="K1354" s="148"/>
      <c r="L1354" s="152"/>
      <c r="M1354" s="44">
        <f>SUMIFS(TransfersEntries!$F:$F,TransfersEntries!$B:$B,$B1354,TransfersEntries!$L:$L,"&gt;="&amp;'Daily Pork Products Stocks'!A1354+0.25,TransfersEntries!$L:$L,"&lt;="&amp;'Daily Pork Products Stocks'!A1354+1.25,TransfersEntries!$D:$D,"2055")</f>
        <v>0</v>
      </c>
      <c r="N1354" s="44">
        <f>SUMIFS(TransfersEntries!$F:$F,TransfersEntries!$B:$B,INDEX(ItemTable!$A:$A,MATCH('Daily Pork Products Stocks'!B1354,ItemTable!$B:$B,0)),TransfersEntries!$L:$L,"&gt;="&amp;'Daily Pork Products Stocks'!A1354+0.25,TransfersEntries!$L:$L,"&lt;="&amp;'Daily Pork Products Stocks'!A1354+1.25,TransfersEntries!$D:$D,"3535")</f>
        <v>0</v>
      </c>
      <c r="O1354" s="44">
        <f>SUMIFS(TransfersEntries!$F:$F,TransfersEntries!$B:$B,INDEX(ItemTable!$A:$A,MATCH('Daily Pork Products Stocks'!B1354,ItemTable!$B:$B,0)),TransfersEntries!$L:$L,"&gt;="&amp;'Daily Pork Products Stocks'!A1354+0.25,TransfersEntries!$L:$L,"&lt;="&amp;'Daily Pork Products Stocks'!A1354+1.25,TransfersEntries!$D:$D,"3600")</f>
        <v>0</v>
      </c>
      <c r="P1354" s="44">
        <f t="shared" si="391"/>
        <v>0</v>
      </c>
      <c r="Q1354" s="44">
        <f t="shared" si="392"/>
        <v>0</v>
      </c>
      <c r="R1354" s="148"/>
      <c r="S1354" s="148"/>
      <c r="T1354" s="44">
        <f t="shared" si="389"/>
        <v>0</v>
      </c>
      <c r="U1354" s="44">
        <f t="shared" si="393"/>
        <v>0</v>
      </c>
      <c r="V1354" s="44">
        <f t="shared" si="394"/>
        <v>0</v>
      </c>
      <c r="W1354" s="51" t="str">
        <f t="shared" si="395"/>
        <v>Inactive</v>
      </c>
      <c r="X1354" s="44"/>
    </row>
    <row r="1355" spans="1:24" ht="15" hidden="1" customHeight="1" x14ac:dyDescent="0.25">
      <c r="A1355" s="42" t="e">
        <v>#VALUE!</v>
      </c>
      <c r="B1355" s="45" t="s">
        <v>1290</v>
      </c>
      <c r="C1355" s="45" t="s">
        <v>1291</v>
      </c>
      <c r="D1355" s="142"/>
      <c r="E1355" s="44">
        <f t="shared" si="390"/>
        <v>0</v>
      </c>
      <c r="F1355" s="44">
        <f>SUMIFS(ProductionLines!$H:$H,ProductionLines!$C:$C,'Daily Pork Products Stocks'!$B1355,ProductionLines!$K:$K,'Daily Pork Products Stocks'!$A1355,ProductionLines!$E:$E,"&lt;&gt;Intake")</f>
        <v>0</v>
      </c>
      <c r="G1355" s="57"/>
      <c r="H1355" s="44">
        <f>SUMIFS(ProductionLines!$H:$H,ProductionLines!$C:$C,'Daily Pork Products Stocks'!$B1355,ProductionLines!$K:$K,'Daily Pork Products Stocks'!$A1355,ProductionLines!$E:$E,"Intake")</f>
        <v>0</v>
      </c>
      <c r="I1355" s="148"/>
      <c r="J1355" s="148"/>
      <c r="K1355" s="148"/>
      <c r="L1355" s="152"/>
      <c r="M1355" s="44">
        <f>SUMIFS(TransfersEntries!$F:$F,TransfersEntries!$B:$B,$B1355,TransfersEntries!$L:$L,"&gt;="&amp;'Daily Pork Products Stocks'!A1355+0.25,TransfersEntries!$L:$L,"&lt;="&amp;'Daily Pork Products Stocks'!A1355+1.25,TransfersEntries!$D:$D,"2055")</f>
        <v>0</v>
      </c>
      <c r="N1355" s="44">
        <f>SUMIFS(TransfersEntries!$F:$F,TransfersEntries!$B:$B,INDEX(ItemTable!$A:$A,MATCH('Daily Pork Products Stocks'!B1355,ItemTable!$B:$B,0)),TransfersEntries!$L:$L,"&gt;="&amp;'Daily Pork Products Stocks'!A1355+0.25,TransfersEntries!$L:$L,"&lt;="&amp;'Daily Pork Products Stocks'!A1355+1.25,TransfersEntries!$D:$D,"3535")</f>
        <v>0</v>
      </c>
      <c r="O1355" s="44">
        <f>SUMIFS(TransfersEntries!$F:$F,TransfersEntries!$B:$B,INDEX(ItemTable!$A:$A,MATCH('Daily Pork Products Stocks'!B1355,ItemTable!$B:$B,0)),TransfersEntries!$L:$L,"&gt;="&amp;'Daily Pork Products Stocks'!A1355+0.25,TransfersEntries!$L:$L,"&lt;="&amp;'Daily Pork Products Stocks'!A1355+1.25,TransfersEntries!$D:$D,"3600")</f>
        <v>0</v>
      </c>
      <c r="P1355" s="44">
        <f t="shared" si="391"/>
        <v>0</v>
      </c>
      <c r="Q1355" s="44">
        <f t="shared" si="392"/>
        <v>0</v>
      </c>
      <c r="R1355" s="148"/>
      <c r="S1355" s="148"/>
      <c r="T1355" s="44">
        <f t="shared" si="389"/>
        <v>0</v>
      </c>
      <c r="U1355" s="44">
        <f t="shared" si="393"/>
        <v>0</v>
      </c>
      <c r="V1355" s="44">
        <f t="shared" si="394"/>
        <v>0</v>
      </c>
      <c r="W1355" s="51" t="str">
        <f t="shared" si="395"/>
        <v>Inactive</v>
      </c>
      <c r="X1355" s="44"/>
    </row>
    <row r="1356" spans="1:24" ht="15" hidden="1" customHeight="1" x14ac:dyDescent="0.25">
      <c r="A1356" s="42" t="e">
        <v>#VALUE!</v>
      </c>
      <c r="B1356" s="47" t="s">
        <v>1295</v>
      </c>
      <c r="C1356" s="47" t="s">
        <v>1296</v>
      </c>
      <c r="D1356" s="142"/>
      <c r="E1356" s="44">
        <f t="shared" si="390"/>
        <v>0</v>
      </c>
      <c r="F1356" s="44">
        <f>SUMIFS(ProductionLines!$H:$H,ProductionLines!$C:$C,'Daily Pork Products Stocks'!$B1356,ProductionLines!$K:$K,'Daily Pork Products Stocks'!$A1356,ProductionLines!$E:$E,"&lt;&gt;Intake")</f>
        <v>0</v>
      </c>
      <c r="G1356" s="57"/>
      <c r="H1356" s="44">
        <f>SUMIFS(ProductionLines!$H:$H,ProductionLines!$C:$C,'Daily Pork Products Stocks'!$B1356,ProductionLines!$K:$K,'Daily Pork Products Stocks'!$A1356,ProductionLines!$E:$E,"Intake")</f>
        <v>0</v>
      </c>
      <c r="I1356" s="148"/>
      <c r="J1356" s="148"/>
      <c r="K1356" s="148"/>
      <c r="L1356" s="152"/>
      <c r="M1356" s="44">
        <f>SUMIFS(TransfersEntries!$F:$F,TransfersEntries!$B:$B,$B1356,TransfersEntries!$L:$L,"&gt;="&amp;'Daily Pork Products Stocks'!A1356+0.25,TransfersEntries!$L:$L,"&lt;="&amp;'Daily Pork Products Stocks'!A1356+1.25,TransfersEntries!$D:$D,"2055")</f>
        <v>0</v>
      </c>
      <c r="N1356" s="44">
        <f>SUMIFS(TransfersEntries!$F:$F,TransfersEntries!$B:$B,INDEX(ItemTable!$A:$A,MATCH('Daily Pork Products Stocks'!B1356,ItemTable!$B:$B,0)),TransfersEntries!$L:$L,"&gt;="&amp;'Daily Pork Products Stocks'!A1356+0.25,TransfersEntries!$L:$L,"&lt;="&amp;'Daily Pork Products Stocks'!A1356+1.25,TransfersEntries!$D:$D,"3535")</f>
        <v>0</v>
      </c>
      <c r="O1356" s="44">
        <f>SUMIFS(TransfersEntries!$F:$F,TransfersEntries!$B:$B,INDEX(ItemTable!$A:$A,MATCH('Daily Pork Products Stocks'!B1356,ItemTable!$B:$B,0)),TransfersEntries!$L:$L,"&gt;="&amp;'Daily Pork Products Stocks'!A1356+0.25,TransfersEntries!$L:$L,"&lt;="&amp;'Daily Pork Products Stocks'!A1356+1.25,TransfersEntries!$D:$D,"3600")</f>
        <v>0</v>
      </c>
      <c r="P1356" s="44">
        <f t="shared" si="391"/>
        <v>0</v>
      </c>
      <c r="Q1356" s="44">
        <f t="shared" si="392"/>
        <v>0</v>
      </c>
      <c r="R1356" s="148"/>
      <c r="S1356" s="148"/>
      <c r="T1356" s="44">
        <f t="shared" si="389"/>
        <v>0</v>
      </c>
      <c r="U1356" s="44">
        <f t="shared" si="393"/>
        <v>0</v>
      </c>
      <c r="V1356" s="44">
        <f t="shared" si="394"/>
        <v>0</v>
      </c>
      <c r="W1356" s="51" t="str">
        <f t="shared" si="395"/>
        <v>Inactive</v>
      </c>
      <c r="X1356" s="44"/>
    </row>
    <row r="1357" spans="1:24" ht="15" hidden="1" customHeight="1" x14ac:dyDescent="0.25">
      <c r="A1357" s="42" t="e">
        <v>#VALUE!</v>
      </c>
      <c r="B1357" s="45" t="s">
        <v>1297</v>
      </c>
      <c r="C1357" s="45" t="s">
        <v>1298</v>
      </c>
      <c r="D1357" s="142"/>
      <c r="E1357" s="44">
        <f t="shared" si="390"/>
        <v>0</v>
      </c>
      <c r="F1357" s="44">
        <f>SUMIFS(ProductionLines!$H:$H,ProductionLines!$C:$C,'Daily Pork Products Stocks'!$B1357,ProductionLines!$K:$K,'Daily Pork Products Stocks'!$A1357,ProductionLines!$E:$E,"&lt;&gt;Intake")</f>
        <v>0</v>
      </c>
      <c r="G1357" s="57"/>
      <c r="H1357" s="44">
        <f>SUMIFS(ProductionLines!$H:$H,ProductionLines!$C:$C,'Daily Pork Products Stocks'!$B1357,ProductionLines!$K:$K,'Daily Pork Products Stocks'!$A1357,ProductionLines!$E:$E,"Intake")</f>
        <v>0</v>
      </c>
      <c r="I1357" s="148"/>
      <c r="J1357" s="148"/>
      <c r="K1357" s="148"/>
      <c r="L1357" s="152"/>
      <c r="M1357" s="44">
        <f>SUMIFS(TransfersEntries!$F:$F,TransfersEntries!$B:$B,$B1357,TransfersEntries!$L:$L,"&gt;="&amp;'Daily Pork Products Stocks'!A1357+0.25,TransfersEntries!$L:$L,"&lt;="&amp;'Daily Pork Products Stocks'!A1357+1.25,TransfersEntries!$D:$D,"2055")</f>
        <v>0</v>
      </c>
      <c r="N1357" s="44">
        <f>SUMIFS(TransfersEntries!$F:$F,TransfersEntries!$B:$B,INDEX(ItemTable!$A:$A,MATCH('Daily Pork Products Stocks'!B1357,ItemTable!$B:$B,0)),TransfersEntries!$L:$L,"&gt;="&amp;'Daily Pork Products Stocks'!A1357+0.25,TransfersEntries!$L:$L,"&lt;="&amp;'Daily Pork Products Stocks'!A1357+1.25,TransfersEntries!$D:$D,"3535")</f>
        <v>0</v>
      </c>
      <c r="O1357" s="44">
        <f>SUMIFS(TransfersEntries!$F:$F,TransfersEntries!$B:$B,INDEX(ItemTable!$A:$A,MATCH('Daily Pork Products Stocks'!B1357,ItemTable!$B:$B,0)),TransfersEntries!$L:$L,"&gt;="&amp;'Daily Pork Products Stocks'!A1357+0.25,TransfersEntries!$L:$L,"&lt;="&amp;'Daily Pork Products Stocks'!A1357+1.25,TransfersEntries!$D:$D,"3600")</f>
        <v>0</v>
      </c>
      <c r="P1357" s="44">
        <f t="shared" si="391"/>
        <v>0</v>
      </c>
      <c r="Q1357" s="44">
        <f t="shared" si="392"/>
        <v>0</v>
      </c>
      <c r="R1357" s="148"/>
      <c r="S1357" s="148"/>
      <c r="T1357" s="44">
        <f t="shared" si="389"/>
        <v>0</v>
      </c>
      <c r="U1357" s="44">
        <f t="shared" si="393"/>
        <v>0</v>
      </c>
      <c r="V1357" s="44">
        <f t="shared" si="394"/>
        <v>0</v>
      </c>
      <c r="W1357" s="51" t="str">
        <f t="shared" si="395"/>
        <v>Inactive</v>
      </c>
      <c r="X1357" s="44"/>
    </row>
    <row r="1358" spans="1:24" ht="15" hidden="1" customHeight="1" x14ac:dyDescent="0.25">
      <c r="A1358" s="42" t="e">
        <v>#VALUE!</v>
      </c>
      <c r="B1358" s="47" t="s">
        <v>1299</v>
      </c>
      <c r="C1358" s="47" t="s">
        <v>1300</v>
      </c>
      <c r="D1358" s="142"/>
      <c r="E1358" s="44">
        <f t="shared" si="390"/>
        <v>0</v>
      </c>
      <c r="F1358" s="44">
        <f>SUMIFS(ProductionLines!$H:$H,ProductionLines!$C:$C,'Daily Pork Products Stocks'!$B1358,ProductionLines!$K:$K,'Daily Pork Products Stocks'!$A1358,ProductionLines!$E:$E,"&lt;&gt;Intake")</f>
        <v>0</v>
      </c>
      <c r="G1358" s="57"/>
      <c r="H1358" s="44">
        <f>SUMIFS(ProductionLines!$H:$H,ProductionLines!$C:$C,'Daily Pork Products Stocks'!$B1358,ProductionLines!$K:$K,'Daily Pork Products Stocks'!$A1358,ProductionLines!$E:$E,"Intake")</f>
        <v>0</v>
      </c>
      <c r="I1358" s="148"/>
      <c r="J1358" s="148"/>
      <c r="K1358" s="148"/>
      <c r="L1358" s="152"/>
      <c r="M1358" s="44">
        <f>SUMIFS(TransfersEntries!$F:$F,TransfersEntries!$B:$B,$B1358,TransfersEntries!$L:$L,"&gt;="&amp;'Daily Pork Products Stocks'!A1358+0.25,TransfersEntries!$L:$L,"&lt;="&amp;'Daily Pork Products Stocks'!A1358+1.25,TransfersEntries!$D:$D,"2055")</f>
        <v>0</v>
      </c>
      <c r="N1358" s="44">
        <f>SUMIFS(TransfersEntries!$F:$F,TransfersEntries!$B:$B,INDEX(ItemTable!$A:$A,MATCH('Daily Pork Products Stocks'!B1358,ItemTable!$B:$B,0)),TransfersEntries!$L:$L,"&gt;="&amp;'Daily Pork Products Stocks'!A1358+0.25,TransfersEntries!$L:$L,"&lt;="&amp;'Daily Pork Products Stocks'!A1358+1.25,TransfersEntries!$D:$D,"3535")</f>
        <v>0</v>
      </c>
      <c r="O1358" s="44">
        <f>SUMIFS(TransfersEntries!$F:$F,TransfersEntries!$B:$B,INDEX(ItemTable!$A:$A,MATCH('Daily Pork Products Stocks'!B1358,ItemTable!$B:$B,0)),TransfersEntries!$L:$L,"&gt;="&amp;'Daily Pork Products Stocks'!A1358+0.25,TransfersEntries!$L:$L,"&lt;="&amp;'Daily Pork Products Stocks'!A1358+1.25,TransfersEntries!$D:$D,"3600")</f>
        <v>0</v>
      </c>
      <c r="P1358" s="44">
        <f t="shared" si="391"/>
        <v>0</v>
      </c>
      <c r="Q1358" s="44">
        <f t="shared" si="392"/>
        <v>0</v>
      </c>
      <c r="R1358" s="148"/>
      <c r="S1358" s="148"/>
      <c r="T1358" s="44">
        <f t="shared" si="389"/>
        <v>0</v>
      </c>
      <c r="U1358" s="44">
        <f t="shared" si="393"/>
        <v>0</v>
      </c>
      <c r="V1358" s="44">
        <f t="shared" si="394"/>
        <v>0</v>
      </c>
      <c r="W1358" s="51" t="str">
        <f t="shared" si="395"/>
        <v>Inactive</v>
      </c>
      <c r="X1358" s="44"/>
    </row>
    <row r="1359" spans="1:24" ht="15" hidden="1" customHeight="1" x14ac:dyDescent="0.25">
      <c r="A1359" s="42" t="e">
        <v>#VALUE!</v>
      </c>
      <c r="B1359" s="47" t="s">
        <v>111</v>
      </c>
      <c r="C1359" s="47" t="s">
        <v>1301</v>
      </c>
      <c r="D1359" s="142"/>
      <c r="E1359" s="44">
        <f t="shared" si="390"/>
        <v>0</v>
      </c>
      <c r="F1359" s="44">
        <f>SUMIFS(ProductionLines!$H:$H,ProductionLines!$C:$C,'Daily Pork Products Stocks'!$B1359,ProductionLines!$K:$K,'Daily Pork Products Stocks'!$A1359,ProductionLines!$E:$E,"&lt;&gt;Intake")</f>
        <v>0</v>
      </c>
      <c r="G1359" s="57"/>
      <c r="H1359" s="44">
        <f>SUMIFS(ProductionLines!$H:$H,ProductionLines!$C:$C,'Daily Pork Products Stocks'!$B1359,ProductionLines!$K:$K,'Daily Pork Products Stocks'!$A1359,ProductionLines!$E:$E,"Intake")</f>
        <v>0</v>
      </c>
      <c r="I1359" s="148"/>
      <c r="J1359" s="148"/>
      <c r="K1359" s="148"/>
      <c r="L1359" s="152"/>
      <c r="M1359" s="44">
        <f>SUMIFS(TransfersEntries!$F:$F,TransfersEntries!$B:$B,$B1359,TransfersEntries!$L:$L,"&gt;="&amp;'Daily Pork Products Stocks'!A1359+0.25,TransfersEntries!$L:$L,"&lt;="&amp;'Daily Pork Products Stocks'!A1359+1.25,TransfersEntries!$D:$D,"2055")</f>
        <v>0</v>
      </c>
      <c r="N1359" s="44">
        <f>SUMIFS(TransfersEntries!$F:$F,TransfersEntries!$B:$B,INDEX(ItemTable!$A:$A,MATCH('Daily Pork Products Stocks'!B1359,ItemTable!$B:$B,0)),TransfersEntries!$L:$L,"&gt;="&amp;'Daily Pork Products Stocks'!A1359+0.25,TransfersEntries!$L:$L,"&lt;="&amp;'Daily Pork Products Stocks'!A1359+1.25,TransfersEntries!$D:$D,"3535")</f>
        <v>0</v>
      </c>
      <c r="O1359" s="44">
        <f>SUMIFS(TransfersEntries!$F:$F,TransfersEntries!$B:$B,INDEX(ItemTable!$A:$A,MATCH('Daily Pork Products Stocks'!B1359,ItemTable!$B:$B,0)),TransfersEntries!$L:$L,"&gt;="&amp;'Daily Pork Products Stocks'!A1359+0.25,TransfersEntries!$L:$L,"&lt;="&amp;'Daily Pork Products Stocks'!A1359+1.25,TransfersEntries!$D:$D,"3600")</f>
        <v>0</v>
      </c>
      <c r="P1359" s="44">
        <f t="shared" si="391"/>
        <v>0</v>
      </c>
      <c r="Q1359" s="44">
        <f t="shared" si="392"/>
        <v>0</v>
      </c>
      <c r="R1359" s="148"/>
      <c r="S1359" s="148"/>
      <c r="T1359" s="44">
        <f t="shared" si="389"/>
        <v>0</v>
      </c>
      <c r="U1359" s="44">
        <f t="shared" si="393"/>
        <v>0</v>
      </c>
      <c r="V1359" s="44">
        <f t="shared" si="394"/>
        <v>0</v>
      </c>
      <c r="W1359" s="51" t="str">
        <f t="shared" si="395"/>
        <v>Inactive</v>
      </c>
      <c r="X1359" s="44"/>
    </row>
    <row r="1360" spans="1:24" ht="15" hidden="1" customHeight="1" x14ac:dyDescent="0.25">
      <c r="A1360" s="42" t="e">
        <v>#VALUE!</v>
      </c>
      <c r="B1360" s="47" t="s">
        <v>112</v>
      </c>
      <c r="C1360" s="47" t="s">
        <v>113</v>
      </c>
      <c r="D1360" s="142"/>
      <c r="E1360" s="44">
        <f t="shared" si="390"/>
        <v>0</v>
      </c>
      <c r="F1360" s="44">
        <f>SUMIFS(ProductionLines!$H:$H,ProductionLines!$C:$C,'Daily Pork Products Stocks'!$B1360,ProductionLines!$K:$K,'Daily Pork Products Stocks'!$A1360,ProductionLines!$E:$E,"&lt;&gt;Intake")</f>
        <v>0</v>
      </c>
      <c r="G1360" s="57"/>
      <c r="H1360" s="44">
        <f>SUMIFS(ProductionLines!$H:$H,ProductionLines!$C:$C,'Daily Pork Products Stocks'!$B1360,ProductionLines!$K:$K,'Daily Pork Products Stocks'!$A1360,ProductionLines!$E:$E,"Intake")</f>
        <v>0</v>
      </c>
      <c r="I1360" s="148"/>
      <c r="J1360" s="148"/>
      <c r="K1360" s="148"/>
      <c r="L1360" s="152"/>
      <c r="M1360" s="44">
        <f>SUMIFS(TransfersEntries!$F:$F,TransfersEntries!$B:$B,$B1360,TransfersEntries!$L:$L,"&gt;="&amp;'Daily Pork Products Stocks'!A1360+0.25,TransfersEntries!$L:$L,"&lt;="&amp;'Daily Pork Products Stocks'!A1360+1.25,TransfersEntries!$D:$D,"2055")</f>
        <v>0</v>
      </c>
      <c r="N1360" s="44">
        <f>SUMIFS(TransfersEntries!$F:$F,TransfersEntries!$B:$B,INDEX(ItemTable!$A:$A,MATCH('Daily Pork Products Stocks'!B1360,ItemTable!$B:$B,0)),TransfersEntries!$L:$L,"&gt;="&amp;'Daily Pork Products Stocks'!A1360+0.25,TransfersEntries!$L:$L,"&lt;="&amp;'Daily Pork Products Stocks'!A1360+1.25,TransfersEntries!$D:$D,"3535")</f>
        <v>0</v>
      </c>
      <c r="O1360" s="44">
        <f>SUMIFS(TransfersEntries!$F:$F,TransfersEntries!$B:$B,INDEX(ItemTable!$A:$A,MATCH('Daily Pork Products Stocks'!B1360,ItemTable!$B:$B,0)),TransfersEntries!$L:$L,"&gt;="&amp;'Daily Pork Products Stocks'!A1360+0.25,TransfersEntries!$L:$L,"&lt;="&amp;'Daily Pork Products Stocks'!A1360+1.25,TransfersEntries!$D:$D,"3600")</f>
        <v>0</v>
      </c>
      <c r="P1360" s="44">
        <f t="shared" si="391"/>
        <v>0</v>
      </c>
      <c r="Q1360" s="44">
        <f t="shared" si="392"/>
        <v>0</v>
      </c>
      <c r="R1360" s="148"/>
      <c r="S1360" s="148"/>
      <c r="T1360" s="44">
        <f t="shared" si="389"/>
        <v>0</v>
      </c>
      <c r="U1360" s="44">
        <f t="shared" si="393"/>
        <v>0</v>
      </c>
      <c r="V1360" s="44">
        <f t="shared" si="394"/>
        <v>0</v>
      </c>
      <c r="W1360" s="51" t="str">
        <f t="shared" si="395"/>
        <v>Inactive</v>
      </c>
      <c r="X1360" s="44"/>
    </row>
    <row r="1361" spans="1:24" ht="15" hidden="1" customHeight="1" x14ac:dyDescent="0.25">
      <c r="A1361" s="42" t="e">
        <v>#VALUE!</v>
      </c>
      <c r="B1361" s="45" t="s">
        <v>152</v>
      </c>
      <c r="C1361" s="45" t="s">
        <v>1302</v>
      </c>
      <c r="D1361" s="142"/>
      <c r="E1361" s="44">
        <f t="shared" si="390"/>
        <v>0</v>
      </c>
      <c r="F1361" s="44">
        <f>SUMIFS(ProductionLines!$H:$H,ProductionLines!$C:$C,'Daily Pork Products Stocks'!$B1361,ProductionLines!$K:$K,'Daily Pork Products Stocks'!$A1361,ProductionLines!$E:$E,"&lt;&gt;Intake")</f>
        <v>0</v>
      </c>
      <c r="G1361" s="57"/>
      <c r="H1361" s="44">
        <f>SUMIFS(ProductionLines!$H:$H,ProductionLines!$C:$C,'Daily Pork Products Stocks'!$B1361,ProductionLines!$K:$K,'Daily Pork Products Stocks'!$A1361,ProductionLines!$E:$E,"Intake")</f>
        <v>0</v>
      </c>
      <c r="I1361" s="148"/>
      <c r="J1361" s="148"/>
      <c r="K1361" s="148"/>
      <c r="L1361" s="152"/>
      <c r="M1361" s="44">
        <f>SUMIFS(TransfersEntries!$F:$F,TransfersEntries!$B:$B,$B1361,TransfersEntries!$L:$L,"&gt;="&amp;'Daily Pork Products Stocks'!A1361+0.25,TransfersEntries!$L:$L,"&lt;="&amp;'Daily Pork Products Stocks'!A1361+1.25,TransfersEntries!$D:$D,"2055")</f>
        <v>0</v>
      </c>
      <c r="N1361" s="44">
        <f>SUMIFS(TransfersEntries!$F:$F,TransfersEntries!$B:$B,INDEX(ItemTable!$A:$A,MATCH('Daily Pork Products Stocks'!B1361,ItemTable!$B:$B,0)),TransfersEntries!$L:$L,"&gt;="&amp;'Daily Pork Products Stocks'!A1361+0.25,TransfersEntries!$L:$L,"&lt;="&amp;'Daily Pork Products Stocks'!A1361+1.25,TransfersEntries!$D:$D,"3535")</f>
        <v>0</v>
      </c>
      <c r="O1361" s="44">
        <f>SUMIFS(TransfersEntries!$F:$F,TransfersEntries!$B:$B,INDEX(ItemTable!$A:$A,MATCH('Daily Pork Products Stocks'!B1361,ItemTable!$B:$B,0)),TransfersEntries!$L:$L,"&gt;="&amp;'Daily Pork Products Stocks'!A1361+0.25,TransfersEntries!$L:$L,"&lt;="&amp;'Daily Pork Products Stocks'!A1361+1.25,TransfersEntries!$D:$D,"3600")</f>
        <v>0</v>
      </c>
      <c r="P1361" s="44">
        <f t="shared" si="391"/>
        <v>0</v>
      </c>
      <c r="Q1361" s="44">
        <f t="shared" si="392"/>
        <v>0</v>
      </c>
      <c r="R1361" s="148"/>
      <c r="S1361" s="148"/>
      <c r="T1361" s="44">
        <f t="shared" si="389"/>
        <v>0</v>
      </c>
      <c r="U1361" s="44">
        <f t="shared" si="393"/>
        <v>0</v>
      </c>
      <c r="V1361" s="44">
        <f t="shared" si="394"/>
        <v>0</v>
      </c>
      <c r="W1361" s="51" t="str">
        <f t="shared" si="395"/>
        <v>Inactive</v>
      </c>
      <c r="X1361" s="44"/>
    </row>
    <row r="1362" spans="1:24" ht="15" hidden="1" customHeight="1" x14ac:dyDescent="0.25">
      <c r="A1362" s="42" t="e">
        <v>#VALUE!</v>
      </c>
      <c r="B1362" s="47" t="s">
        <v>1303</v>
      </c>
      <c r="C1362" s="47" t="s">
        <v>1304</v>
      </c>
      <c r="D1362" s="142"/>
      <c r="E1362" s="44">
        <f t="shared" si="390"/>
        <v>0</v>
      </c>
      <c r="F1362" s="44">
        <f>SUMIFS(ProductionLines!$H:$H,ProductionLines!$C:$C,'Daily Pork Products Stocks'!$B1362,ProductionLines!$K:$K,'Daily Pork Products Stocks'!$A1362,ProductionLines!$E:$E,"&lt;&gt;Intake")</f>
        <v>0</v>
      </c>
      <c r="G1362" s="57"/>
      <c r="H1362" s="44">
        <f>SUMIFS(ProductionLines!$H:$H,ProductionLines!$C:$C,'Daily Pork Products Stocks'!$B1362,ProductionLines!$K:$K,'Daily Pork Products Stocks'!$A1362,ProductionLines!$E:$E,"Intake")</f>
        <v>0</v>
      </c>
      <c r="I1362" s="148"/>
      <c r="J1362" s="148"/>
      <c r="K1362" s="148"/>
      <c r="L1362" s="152"/>
      <c r="M1362" s="44">
        <f>SUMIFS(TransfersEntries!$F:$F,TransfersEntries!$B:$B,$B1362,TransfersEntries!$L:$L,"&gt;="&amp;'Daily Pork Products Stocks'!A1362+0.25,TransfersEntries!$L:$L,"&lt;="&amp;'Daily Pork Products Stocks'!A1362+1.25,TransfersEntries!$D:$D,"2055")</f>
        <v>0</v>
      </c>
      <c r="N1362" s="44">
        <f>SUMIFS(TransfersEntries!$F:$F,TransfersEntries!$B:$B,INDEX(ItemTable!$A:$A,MATCH('Daily Pork Products Stocks'!B1362,ItemTable!$B:$B,0)),TransfersEntries!$L:$L,"&gt;="&amp;'Daily Pork Products Stocks'!A1362+0.25,TransfersEntries!$L:$L,"&lt;="&amp;'Daily Pork Products Stocks'!A1362+1.25,TransfersEntries!$D:$D,"3535")</f>
        <v>0</v>
      </c>
      <c r="O1362" s="44">
        <f>SUMIFS(TransfersEntries!$F:$F,TransfersEntries!$B:$B,INDEX(ItemTable!$A:$A,MATCH('Daily Pork Products Stocks'!B1362,ItemTable!$B:$B,0)),TransfersEntries!$L:$L,"&gt;="&amp;'Daily Pork Products Stocks'!A1362+0.25,TransfersEntries!$L:$L,"&lt;="&amp;'Daily Pork Products Stocks'!A1362+1.25,TransfersEntries!$D:$D,"3600")</f>
        <v>0</v>
      </c>
      <c r="P1362" s="44">
        <f t="shared" si="391"/>
        <v>0</v>
      </c>
      <c r="Q1362" s="44">
        <f t="shared" si="392"/>
        <v>0</v>
      </c>
      <c r="R1362" s="148"/>
      <c r="S1362" s="148"/>
      <c r="T1362" s="44">
        <f t="shared" si="389"/>
        <v>0</v>
      </c>
      <c r="U1362" s="44">
        <f t="shared" si="393"/>
        <v>0</v>
      </c>
      <c r="V1362" s="44">
        <f t="shared" si="394"/>
        <v>0</v>
      </c>
      <c r="W1362" s="51" t="str">
        <f t="shared" si="395"/>
        <v>Inactive</v>
      </c>
      <c r="X1362" s="44"/>
    </row>
    <row r="1363" spans="1:24" ht="15" hidden="1" customHeight="1" x14ac:dyDescent="0.25">
      <c r="A1363" s="42" t="e">
        <v>#VALUE!</v>
      </c>
      <c r="B1363" s="47" t="s">
        <v>1305</v>
      </c>
      <c r="C1363" s="47" t="s">
        <v>1306</v>
      </c>
      <c r="D1363" s="142"/>
      <c r="E1363" s="44">
        <f t="shared" si="390"/>
        <v>0</v>
      </c>
      <c r="F1363" s="44">
        <f>SUMIFS(ProductionLines!$H:$H,ProductionLines!$C:$C,'Daily Pork Products Stocks'!$B1363,ProductionLines!$K:$K,'Daily Pork Products Stocks'!$A1363,ProductionLines!$E:$E,"&lt;&gt;Intake")</f>
        <v>0</v>
      </c>
      <c r="G1363" s="57"/>
      <c r="H1363" s="44">
        <f>SUMIFS(ProductionLines!$H:$H,ProductionLines!$C:$C,'Daily Pork Products Stocks'!$B1363,ProductionLines!$K:$K,'Daily Pork Products Stocks'!$A1363,ProductionLines!$E:$E,"Intake")</f>
        <v>0</v>
      </c>
      <c r="I1363" s="148"/>
      <c r="J1363" s="148"/>
      <c r="K1363" s="148"/>
      <c r="L1363" s="152"/>
      <c r="M1363" s="44">
        <f>SUMIFS(TransfersEntries!$F:$F,TransfersEntries!$B:$B,$B1363,TransfersEntries!$L:$L,"&gt;="&amp;'Daily Pork Products Stocks'!A1363+0.25,TransfersEntries!$L:$L,"&lt;="&amp;'Daily Pork Products Stocks'!A1363+1.25,TransfersEntries!$D:$D,"2055")</f>
        <v>0</v>
      </c>
      <c r="N1363" s="44">
        <f>SUMIFS(TransfersEntries!$F:$F,TransfersEntries!$B:$B,INDEX(ItemTable!$A:$A,MATCH('Daily Pork Products Stocks'!B1363,ItemTable!$B:$B,0)),TransfersEntries!$L:$L,"&gt;="&amp;'Daily Pork Products Stocks'!A1363+0.25,TransfersEntries!$L:$L,"&lt;="&amp;'Daily Pork Products Stocks'!A1363+1.25,TransfersEntries!$D:$D,"3535")</f>
        <v>0</v>
      </c>
      <c r="O1363" s="44">
        <f>SUMIFS(TransfersEntries!$F:$F,TransfersEntries!$B:$B,INDEX(ItemTable!$A:$A,MATCH('Daily Pork Products Stocks'!B1363,ItemTable!$B:$B,0)),TransfersEntries!$L:$L,"&gt;="&amp;'Daily Pork Products Stocks'!A1363+0.25,TransfersEntries!$L:$L,"&lt;="&amp;'Daily Pork Products Stocks'!A1363+1.25,TransfersEntries!$D:$D,"3600")</f>
        <v>0</v>
      </c>
      <c r="P1363" s="44">
        <f t="shared" si="391"/>
        <v>0</v>
      </c>
      <c r="Q1363" s="44">
        <f t="shared" si="392"/>
        <v>0</v>
      </c>
      <c r="R1363" s="148"/>
      <c r="S1363" s="148"/>
      <c r="T1363" s="44">
        <f t="shared" si="389"/>
        <v>0</v>
      </c>
      <c r="U1363" s="44">
        <f t="shared" si="393"/>
        <v>0</v>
      </c>
      <c r="V1363" s="44">
        <f t="shared" si="394"/>
        <v>0</v>
      </c>
      <c r="W1363" s="51" t="str">
        <f t="shared" si="395"/>
        <v>Inactive</v>
      </c>
      <c r="X1363" s="44"/>
    </row>
    <row r="1364" spans="1:24" ht="15" hidden="1" customHeight="1" x14ac:dyDescent="0.25">
      <c r="A1364" s="42" t="e">
        <v>#VALUE!</v>
      </c>
      <c r="B1364" s="47" t="s">
        <v>1307</v>
      </c>
      <c r="C1364" s="47" t="s">
        <v>1308</v>
      </c>
      <c r="D1364" s="142"/>
      <c r="E1364" s="44">
        <f t="shared" si="390"/>
        <v>0</v>
      </c>
      <c r="F1364" s="44">
        <f>SUMIFS(ProductionLines!$H:$H,ProductionLines!$C:$C,'Daily Pork Products Stocks'!$B1364,ProductionLines!$K:$K,'Daily Pork Products Stocks'!$A1364,ProductionLines!$E:$E,"&lt;&gt;Intake")</f>
        <v>0</v>
      </c>
      <c r="G1364" s="57"/>
      <c r="H1364" s="44">
        <f>SUMIFS(ProductionLines!$H:$H,ProductionLines!$C:$C,'Daily Pork Products Stocks'!$B1364,ProductionLines!$K:$K,'Daily Pork Products Stocks'!$A1364,ProductionLines!$E:$E,"Intake")</f>
        <v>0</v>
      </c>
      <c r="I1364" s="148"/>
      <c r="J1364" s="148"/>
      <c r="K1364" s="148"/>
      <c r="L1364" s="152"/>
      <c r="M1364" s="44">
        <f>SUMIFS(TransfersEntries!$F:$F,TransfersEntries!$B:$B,$B1364,TransfersEntries!$L:$L,"&gt;="&amp;'Daily Pork Products Stocks'!A1364+0.25,TransfersEntries!$L:$L,"&lt;="&amp;'Daily Pork Products Stocks'!A1364+1.25,TransfersEntries!$D:$D,"2055")</f>
        <v>0</v>
      </c>
      <c r="N1364" s="44">
        <f>SUMIFS(TransfersEntries!$F:$F,TransfersEntries!$B:$B,INDEX(ItemTable!$A:$A,MATCH('Daily Pork Products Stocks'!B1364,ItemTable!$B:$B,0)),TransfersEntries!$L:$L,"&gt;="&amp;'Daily Pork Products Stocks'!A1364+0.25,TransfersEntries!$L:$L,"&lt;="&amp;'Daily Pork Products Stocks'!A1364+1.25,TransfersEntries!$D:$D,"3535")</f>
        <v>0</v>
      </c>
      <c r="O1364" s="44">
        <f>SUMIFS(TransfersEntries!$F:$F,TransfersEntries!$B:$B,INDEX(ItemTable!$A:$A,MATCH('Daily Pork Products Stocks'!B1364,ItemTable!$B:$B,0)),TransfersEntries!$L:$L,"&gt;="&amp;'Daily Pork Products Stocks'!A1364+0.25,TransfersEntries!$L:$L,"&lt;="&amp;'Daily Pork Products Stocks'!A1364+1.25,TransfersEntries!$D:$D,"3600")</f>
        <v>0</v>
      </c>
      <c r="P1364" s="44">
        <f t="shared" si="391"/>
        <v>0</v>
      </c>
      <c r="Q1364" s="44">
        <f t="shared" si="392"/>
        <v>0</v>
      </c>
      <c r="R1364" s="148"/>
      <c r="S1364" s="148"/>
      <c r="T1364" s="44">
        <f t="shared" si="389"/>
        <v>0</v>
      </c>
      <c r="U1364" s="44">
        <f t="shared" si="393"/>
        <v>0</v>
      </c>
      <c r="V1364" s="44">
        <f t="shared" si="394"/>
        <v>0</v>
      </c>
      <c r="W1364" s="51" t="str">
        <f t="shared" si="395"/>
        <v>Inactive</v>
      </c>
      <c r="X1364" s="44"/>
    </row>
    <row r="1365" spans="1:24" ht="15" hidden="1" customHeight="1" x14ac:dyDescent="0.25">
      <c r="A1365" s="42" t="e">
        <v>#VALUE!</v>
      </c>
      <c r="B1365" s="45" t="s">
        <v>1309</v>
      </c>
      <c r="C1365" s="45" t="s">
        <v>1310</v>
      </c>
      <c r="D1365" s="142"/>
      <c r="E1365" s="44">
        <f t="shared" si="390"/>
        <v>0</v>
      </c>
      <c r="F1365" s="44">
        <f>SUMIFS(ProductionLines!$H:$H,ProductionLines!$C:$C,'Daily Pork Products Stocks'!$B1365,ProductionLines!$K:$K,'Daily Pork Products Stocks'!$A1365,ProductionLines!$E:$E,"&lt;&gt;Intake")</f>
        <v>0</v>
      </c>
      <c r="G1365" s="57"/>
      <c r="H1365" s="44">
        <f>SUMIFS(ProductionLines!$H:$H,ProductionLines!$C:$C,'Daily Pork Products Stocks'!$B1365,ProductionLines!$K:$K,'Daily Pork Products Stocks'!$A1365,ProductionLines!$E:$E,"Intake")</f>
        <v>0</v>
      </c>
      <c r="I1365" s="148"/>
      <c r="J1365" s="148"/>
      <c r="K1365" s="148"/>
      <c r="L1365" s="152"/>
      <c r="M1365" s="44">
        <f>SUMIFS(TransfersEntries!$F:$F,TransfersEntries!$B:$B,$B1365,TransfersEntries!$L:$L,"&gt;="&amp;'Daily Pork Products Stocks'!A1365+0.25,TransfersEntries!$L:$L,"&lt;="&amp;'Daily Pork Products Stocks'!A1365+1.25,TransfersEntries!$D:$D,"2055")</f>
        <v>0</v>
      </c>
      <c r="N1365" s="44">
        <f>SUMIFS(TransfersEntries!$F:$F,TransfersEntries!$B:$B,INDEX(ItemTable!$A:$A,MATCH('Daily Pork Products Stocks'!B1365,ItemTable!$B:$B,0)),TransfersEntries!$L:$L,"&gt;="&amp;'Daily Pork Products Stocks'!A1365+0.25,TransfersEntries!$L:$L,"&lt;="&amp;'Daily Pork Products Stocks'!A1365+1.25,TransfersEntries!$D:$D,"3535")</f>
        <v>0</v>
      </c>
      <c r="O1365" s="44">
        <f>SUMIFS(TransfersEntries!$F:$F,TransfersEntries!$B:$B,INDEX(ItemTable!$A:$A,MATCH('Daily Pork Products Stocks'!B1365,ItemTable!$B:$B,0)),TransfersEntries!$L:$L,"&gt;="&amp;'Daily Pork Products Stocks'!A1365+0.25,TransfersEntries!$L:$L,"&lt;="&amp;'Daily Pork Products Stocks'!A1365+1.25,TransfersEntries!$D:$D,"3600")</f>
        <v>0</v>
      </c>
      <c r="P1365" s="44">
        <f t="shared" si="391"/>
        <v>0</v>
      </c>
      <c r="Q1365" s="44">
        <f t="shared" si="392"/>
        <v>0</v>
      </c>
      <c r="R1365" s="148"/>
      <c r="S1365" s="148"/>
      <c r="T1365" s="44">
        <f t="shared" si="389"/>
        <v>0</v>
      </c>
      <c r="U1365" s="44">
        <f t="shared" si="393"/>
        <v>0</v>
      </c>
      <c r="V1365" s="44">
        <f t="shared" si="394"/>
        <v>0</v>
      </c>
      <c r="W1365" s="51" t="str">
        <f t="shared" si="395"/>
        <v>Inactive</v>
      </c>
      <c r="X1365" s="44"/>
    </row>
    <row r="1366" spans="1:24" ht="15" hidden="1" customHeight="1" x14ac:dyDescent="0.25">
      <c r="A1366" s="42" t="e">
        <v>#VALUE!</v>
      </c>
      <c r="B1366" s="47" t="s">
        <v>1311</v>
      </c>
      <c r="C1366" s="47" t="s">
        <v>1312</v>
      </c>
      <c r="D1366" s="142"/>
      <c r="E1366" s="44">
        <f t="shared" si="390"/>
        <v>0</v>
      </c>
      <c r="F1366" s="44">
        <f>SUMIFS(ProductionLines!$H:$H,ProductionLines!$C:$C,'Daily Pork Products Stocks'!$B1366,ProductionLines!$K:$K,'Daily Pork Products Stocks'!$A1366,ProductionLines!$E:$E,"&lt;&gt;Intake")</f>
        <v>0</v>
      </c>
      <c r="G1366" s="57"/>
      <c r="H1366" s="44">
        <f>SUMIFS(ProductionLines!$H:$H,ProductionLines!$C:$C,'Daily Pork Products Stocks'!$B1366,ProductionLines!$K:$K,'Daily Pork Products Stocks'!$A1366,ProductionLines!$E:$E,"Intake")</f>
        <v>0</v>
      </c>
      <c r="I1366" s="148"/>
      <c r="J1366" s="148"/>
      <c r="K1366" s="148"/>
      <c r="L1366" s="152"/>
      <c r="M1366" s="44">
        <f>SUMIFS(TransfersEntries!$F:$F,TransfersEntries!$B:$B,$B1366,TransfersEntries!$L:$L,"&gt;="&amp;'Daily Pork Products Stocks'!A1366+0.25,TransfersEntries!$L:$L,"&lt;="&amp;'Daily Pork Products Stocks'!A1366+1.25,TransfersEntries!$D:$D,"2055")</f>
        <v>0</v>
      </c>
      <c r="N1366" s="44">
        <f>SUMIFS(TransfersEntries!$F:$F,TransfersEntries!$B:$B,INDEX(ItemTable!$A:$A,MATCH('Daily Pork Products Stocks'!B1366,ItemTable!$B:$B,0)),TransfersEntries!$L:$L,"&gt;="&amp;'Daily Pork Products Stocks'!A1366+0.25,TransfersEntries!$L:$L,"&lt;="&amp;'Daily Pork Products Stocks'!A1366+1.25,TransfersEntries!$D:$D,"3535")</f>
        <v>0</v>
      </c>
      <c r="O1366" s="44">
        <f>SUMIFS(TransfersEntries!$F:$F,TransfersEntries!$B:$B,INDEX(ItemTable!$A:$A,MATCH('Daily Pork Products Stocks'!B1366,ItemTable!$B:$B,0)),TransfersEntries!$L:$L,"&gt;="&amp;'Daily Pork Products Stocks'!A1366+0.25,TransfersEntries!$L:$L,"&lt;="&amp;'Daily Pork Products Stocks'!A1366+1.25,TransfersEntries!$D:$D,"3600")</f>
        <v>0</v>
      </c>
      <c r="P1366" s="44">
        <f t="shared" si="391"/>
        <v>0</v>
      </c>
      <c r="Q1366" s="44">
        <f t="shared" si="392"/>
        <v>0</v>
      </c>
      <c r="R1366" s="148"/>
      <c r="S1366" s="148"/>
      <c r="T1366" s="44">
        <f t="shared" si="389"/>
        <v>0</v>
      </c>
      <c r="U1366" s="44">
        <f t="shared" si="393"/>
        <v>0</v>
      </c>
      <c r="V1366" s="44">
        <f t="shared" si="394"/>
        <v>0</v>
      </c>
      <c r="W1366" s="51" t="str">
        <f t="shared" si="395"/>
        <v>Inactive</v>
      </c>
      <c r="X1366" s="44"/>
    </row>
    <row r="1367" spans="1:24" ht="15" hidden="1" customHeight="1" x14ac:dyDescent="0.25">
      <c r="A1367" s="42" t="e">
        <v>#VALUE!</v>
      </c>
      <c r="B1367" s="47" t="s">
        <v>6</v>
      </c>
      <c r="C1367" s="47" t="s">
        <v>1313</v>
      </c>
      <c r="D1367" s="142"/>
      <c r="E1367" s="44">
        <f t="shared" si="390"/>
        <v>0</v>
      </c>
      <c r="F1367" s="44">
        <f>SUMIFS(ProductionLines!$H:$H,ProductionLines!$C:$C,'Daily Pork Products Stocks'!$B1367,ProductionLines!$K:$K,'Daily Pork Products Stocks'!$A1367,ProductionLines!$E:$E,"&lt;&gt;Intake")</f>
        <v>0</v>
      </c>
      <c r="G1367" s="57"/>
      <c r="H1367" s="44">
        <f>SUMIFS(ProductionLines!$H:$H,ProductionLines!$C:$C,'Daily Pork Products Stocks'!$B1367,ProductionLines!$K:$K,'Daily Pork Products Stocks'!$A1367,ProductionLines!$E:$E,"Intake")</f>
        <v>0</v>
      </c>
      <c r="I1367" s="148"/>
      <c r="J1367" s="148"/>
      <c r="K1367" s="148"/>
      <c r="L1367" s="152"/>
      <c r="M1367" s="44">
        <f>SUMIFS(TransfersEntries!$F:$F,TransfersEntries!$B:$B,$B1367,TransfersEntries!$L:$L,"&gt;="&amp;'Daily Pork Products Stocks'!A1367+0.25,TransfersEntries!$L:$L,"&lt;="&amp;'Daily Pork Products Stocks'!A1367+1.25,TransfersEntries!$D:$D,"2055")</f>
        <v>0</v>
      </c>
      <c r="N1367" s="44">
        <f>SUMIFS(TransfersEntries!$F:$F,TransfersEntries!$B:$B,INDEX(ItemTable!$A:$A,MATCH('Daily Pork Products Stocks'!B1367,ItemTable!$B:$B,0)),TransfersEntries!$L:$L,"&gt;="&amp;'Daily Pork Products Stocks'!A1367+0.25,TransfersEntries!$L:$L,"&lt;="&amp;'Daily Pork Products Stocks'!A1367+1.25,TransfersEntries!$D:$D,"3535")</f>
        <v>0</v>
      </c>
      <c r="O1367" s="44">
        <f>SUMIFS(TransfersEntries!$F:$F,TransfersEntries!$B:$B,INDEX(ItemTable!$A:$A,MATCH('Daily Pork Products Stocks'!B1367,ItemTable!$B:$B,0)),TransfersEntries!$L:$L,"&gt;="&amp;'Daily Pork Products Stocks'!A1367+0.25,TransfersEntries!$L:$L,"&lt;="&amp;'Daily Pork Products Stocks'!A1367+1.25,TransfersEntries!$D:$D,"3600")</f>
        <v>0</v>
      </c>
      <c r="P1367" s="44">
        <f t="shared" si="391"/>
        <v>0</v>
      </c>
      <c r="Q1367" s="44">
        <f t="shared" si="392"/>
        <v>0</v>
      </c>
      <c r="R1367" s="148"/>
      <c r="S1367" s="148"/>
      <c r="T1367" s="44">
        <f t="shared" si="389"/>
        <v>0</v>
      </c>
      <c r="U1367" s="44">
        <f t="shared" si="393"/>
        <v>0</v>
      </c>
      <c r="V1367" s="44">
        <f t="shared" si="394"/>
        <v>0</v>
      </c>
      <c r="W1367" s="51" t="str">
        <f t="shared" si="395"/>
        <v>Inactive</v>
      </c>
      <c r="X1367" s="44"/>
    </row>
    <row r="1368" spans="1:24" ht="15" hidden="1" customHeight="1" x14ac:dyDescent="0.25">
      <c r="A1368" s="42" t="e">
        <v>#VALUE!</v>
      </c>
      <c r="B1368" s="47" t="s">
        <v>1314</v>
      </c>
      <c r="C1368" s="47" t="s">
        <v>1315</v>
      </c>
      <c r="D1368" s="142"/>
      <c r="E1368" s="44">
        <f t="shared" si="390"/>
        <v>0</v>
      </c>
      <c r="F1368" s="44">
        <f>SUMIFS(ProductionLines!$H:$H,ProductionLines!$C:$C,'Daily Pork Products Stocks'!$B1368,ProductionLines!$K:$K,'Daily Pork Products Stocks'!$A1368,ProductionLines!$E:$E,"&lt;&gt;Intake")</f>
        <v>0</v>
      </c>
      <c r="G1368" s="57"/>
      <c r="H1368" s="44">
        <f>SUMIFS(ProductionLines!$H:$H,ProductionLines!$C:$C,'Daily Pork Products Stocks'!$B1368,ProductionLines!$K:$K,'Daily Pork Products Stocks'!$A1368,ProductionLines!$E:$E,"Intake")</f>
        <v>0</v>
      </c>
      <c r="I1368" s="148"/>
      <c r="J1368" s="148"/>
      <c r="K1368" s="148"/>
      <c r="L1368" s="152"/>
      <c r="M1368" s="44">
        <f>SUMIFS(TransfersEntries!$F:$F,TransfersEntries!$B:$B,$B1368,TransfersEntries!$L:$L,"&gt;="&amp;'Daily Pork Products Stocks'!A1368+0.25,TransfersEntries!$L:$L,"&lt;="&amp;'Daily Pork Products Stocks'!A1368+1.25,TransfersEntries!$D:$D,"2055")</f>
        <v>0</v>
      </c>
      <c r="N1368" s="44">
        <f>SUMIFS(TransfersEntries!$F:$F,TransfersEntries!$B:$B,INDEX(ItemTable!$A:$A,MATCH('Daily Pork Products Stocks'!B1368,ItemTable!$B:$B,0)),TransfersEntries!$L:$L,"&gt;="&amp;'Daily Pork Products Stocks'!A1368+0.25,TransfersEntries!$L:$L,"&lt;="&amp;'Daily Pork Products Stocks'!A1368+1.25,TransfersEntries!$D:$D,"3535")</f>
        <v>0</v>
      </c>
      <c r="O1368" s="44">
        <f>SUMIFS(TransfersEntries!$F:$F,TransfersEntries!$B:$B,INDEX(ItemTable!$A:$A,MATCH('Daily Pork Products Stocks'!B1368,ItemTable!$B:$B,0)),TransfersEntries!$L:$L,"&gt;="&amp;'Daily Pork Products Stocks'!A1368+0.25,TransfersEntries!$L:$L,"&lt;="&amp;'Daily Pork Products Stocks'!A1368+1.25,TransfersEntries!$D:$D,"3600")</f>
        <v>0</v>
      </c>
      <c r="P1368" s="44">
        <f t="shared" si="391"/>
        <v>0</v>
      </c>
      <c r="Q1368" s="44">
        <f t="shared" si="392"/>
        <v>0</v>
      </c>
      <c r="R1368" s="148"/>
      <c r="S1368" s="148"/>
      <c r="T1368" s="44">
        <f t="shared" si="389"/>
        <v>0</v>
      </c>
      <c r="U1368" s="44">
        <f t="shared" si="393"/>
        <v>0</v>
      </c>
      <c r="V1368" s="44">
        <f t="shared" si="394"/>
        <v>0</v>
      </c>
      <c r="W1368" s="51" t="str">
        <f t="shared" si="395"/>
        <v>Inactive</v>
      </c>
      <c r="X1368" s="44"/>
    </row>
    <row r="1369" spans="1:24" ht="15" hidden="1" customHeight="1" x14ac:dyDescent="0.25">
      <c r="A1369" s="42" t="e">
        <v>#VALUE!</v>
      </c>
      <c r="B1369" s="45" t="s">
        <v>1316</v>
      </c>
      <c r="C1369" s="45" t="s">
        <v>1317</v>
      </c>
      <c r="D1369" s="142"/>
      <c r="E1369" s="44">
        <f t="shared" si="390"/>
        <v>0</v>
      </c>
      <c r="F1369" s="44">
        <f>SUMIFS(ProductionLines!$H:$H,ProductionLines!$C:$C,'Daily Pork Products Stocks'!$B1369,ProductionLines!$K:$K,'Daily Pork Products Stocks'!$A1369,ProductionLines!$E:$E,"&lt;&gt;Intake")</f>
        <v>0</v>
      </c>
      <c r="G1369" s="57"/>
      <c r="H1369" s="44">
        <f>SUMIFS(ProductionLines!$H:$H,ProductionLines!$C:$C,'Daily Pork Products Stocks'!$B1369,ProductionLines!$K:$K,'Daily Pork Products Stocks'!$A1369,ProductionLines!$E:$E,"Intake")</f>
        <v>0</v>
      </c>
      <c r="I1369" s="148"/>
      <c r="J1369" s="148"/>
      <c r="K1369" s="148"/>
      <c r="L1369" s="152"/>
      <c r="M1369" s="44">
        <f>SUMIFS(TransfersEntries!$F:$F,TransfersEntries!$B:$B,$B1369,TransfersEntries!$L:$L,"&gt;="&amp;'Daily Pork Products Stocks'!A1369+0.25,TransfersEntries!$L:$L,"&lt;="&amp;'Daily Pork Products Stocks'!A1369+1.25,TransfersEntries!$D:$D,"2055")</f>
        <v>0</v>
      </c>
      <c r="N1369" s="44">
        <f>SUMIFS(TransfersEntries!$F:$F,TransfersEntries!$B:$B,INDEX(ItemTable!$A:$A,MATCH('Daily Pork Products Stocks'!B1369,ItemTable!$B:$B,0)),TransfersEntries!$L:$L,"&gt;="&amp;'Daily Pork Products Stocks'!A1369+0.25,TransfersEntries!$L:$L,"&lt;="&amp;'Daily Pork Products Stocks'!A1369+1.25,TransfersEntries!$D:$D,"3535")</f>
        <v>0</v>
      </c>
      <c r="O1369" s="44">
        <f>SUMIFS(TransfersEntries!$F:$F,TransfersEntries!$B:$B,INDEX(ItemTable!$A:$A,MATCH('Daily Pork Products Stocks'!B1369,ItemTable!$B:$B,0)),TransfersEntries!$L:$L,"&gt;="&amp;'Daily Pork Products Stocks'!A1369+0.25,TransfersEntries!$L:$L,"&lt;="&amp;'Daily Pork Products Stocks'!A1369+1.25,TransfersEntries!$D:$D,"3600")</f>
        <v>0</v>
      </c>
      <c r="P1369" s="44">
        <f t="shared" si="391"/>
        <v>0</v>
      </c>
      <c r="Q1369" s="44">
        <f t="shared" si="392"/>
        <v>0</v>
      </c>
      <c r="R1369" s="148"/>
      <c r="S1369" s="148"/>
      <c r="T1369" s="44">
        <f t="shared" si="389"/>
        <v>0</v>
      </c>
      <c r="U1369" s="44">
        <f t="shared" si="393"/>
        <v>0</v>
      </c>
      <c r="V1369" s="44">
        <f t="shared" si="394"/>
        <v>0</v>
      </c>
      <c r="W1369" s="51" t="str">
        <f t="shared" si="395"/>
        <v>Inactive</v>
      </c>
      <c r="X1369" s="44"/>
    </row>
    <row r="1370" spans="1:24" ht="15" hidden="1" customHeight="1" x14ac:dyDescent="0.25">
      <c r="A1370" s="42" t="e">
        <v>#VALUE!</v>
      </c>
      <c r="B1370" s="47" t="s">
        <v>1319</v>
      </c>
      <c r="C1370" s="47" t="s">
        <v>1320</v>
      </c>
      <c r="D1370" s="142"/>
      <c r="E1370" s="44">
        <f t="shared" si="390"/>
        <v>0</v>
      </c>
      <c r="F1370" s="44">
        <f>SUMIFS(ProductionLines!$H:$H,ProductionLines!$C:$C,'Daily Pork Products Stocks'!$B1370,ProductionLines!$K:$K,'Daily Pork Products Stocks'!$A1370,ProductionLines!$E:$E,"&lt;&gt;Intake")</f>
        <v>0</v>
      </c>
      <c r="G1370" s="57"/>
      <c r="H1370" s="44">
        <f>SUMIFS(ProductionLines!$H:$H,ProductionLines!$C:$C,'Daily Pork Products Stocks'!$B1370,ProductionLines!$K:$K,'Daily Pork Products Stocks'!$A1370,ProductionLines!$E:$E,"Intake")</f>
        <v>0</v>
      </c>
      <c r="I1370" s="148"/>
      <c r="J1370" s="148"/>
      <c r="K1370" s="148"/>
      <c r="L1370" s="152"/>
      <c r="M1370" s="44">
        <f>SUMIFS(TransfersEntries!$F:$F,TransfersEntries!$B:$B,$B1370,TransfersEntries!$L:$L,"&gt;="&amp;'Daily Pork Products Stocks'!A1370+0.25,TransfersEntries!$L:$L,"&lt;="&amp;'Daily Pork Products Stocks'!A1370+1.25,TransfersEntries!$D:$D,"2055")</f>
        <v>0</v>
      </c>
      <c r="N1370" s="44">
        <f>SUMIFS(TransfersEntries!$F:$F,TransfersEntries!$B:$B,INDEX(ItemTable!$A:$A,MATCH('Daily Pork Products Stocks'!B1370,ItemTable!$B:$B,0)),TransfersEntries!$L:$L,"&gt;="&amp;'Daily Pork Products Stocks'!A1370+0.25,TransfersEntries!$L:$L,"&lt;="&amp;'Daily Pork Products Stocks'!A1370+1.25,TransfersEntries!$D:$D,"3535")</f>
        <v>0</v>
      </c>
      <c r="O1370" s="44">
        <f>SUMIFS(TransfersEntries!$F:$F,TransfersEntries!$B:$B,INDEX(ItemTable!$A:$A,MATCH('Daily Pork Products Stocks'!B1370,ItemTable!$B:$B,0)),TransfersEntries!$L:$L,"&gt;="&amp;'Daily Pork Products Stocks'!A1370+0.25,TransfersEntries!$L:$L,"&lt;="&amp;'Daily Pork Products Stocks'!A1370+1.25,TransfersEntries!$D:$D,"3600")</f>
        <v>0</v>
      </c>
      <c r="P1370" s="44">
        <f t="shared" si="391"/>
        <v>0</v>
      </c>
      <c r="Q1370" s="44">
        <f t="shared" si="392"/>
        <v>0</v>
      </c>
      <c r="R1370" s="148"/>
      <c r="S1370" s="148"/>
      <c r="T1370" s="44">
        <f t="shared" si="389"/>
        <v>0</v>
      </c>
      <c r="U1370" s="44">
        <f t="shared" si="393"/>
        <v>0</v>
      </c>
      <c r="V1370" s="44">
        <f t="shared" si="394"/>
        <v>0</v>
      </c>
      <c r="W1370" s="51" t="str">
        <f t="shared" si="395"/>
        <v>Inactive</v>
      </c>
      <c r="X1370" s="44"/>
    </row>
    <row r="1371" spans="1:24" ht="15" hidden="1" customHeight="1" x14ac:dyDescent="0.25">
      <c r="A1371" s="42" t="e">
        <v>#VALUE!</v>
      </c>
      <c r="B1371" s="47" t="s">
        <v>73</v>
      </c>
      <c r="C1371" s="47" t="s">
        <v>1321</v>
      </c>
      <c r="D1371" s="142"/>
      <c r="E1371" s="44">
        <f t="shared" si="390"/>
        <v>0</v>
      </c>
      <c r="F1371" s="44">
        <f>SUMIFS(ProductionLines!$H:$H,ProductionLines!$C:$C,'Daily Pork Products Stocks'!$B1371,ProductionLines!$K:$K,'Daily Pork Products Stocks'!$A1371,ProductionLines!$E:$E,"&lt;&gt;Intake")</f>
        <v>0</v>
      </c>
      <c r="G1371" s="57"/>
      <c r="H1371" s="44">
        <f>SUMIFS(ProductionLines!$H:$H,ProductionLines!$C:$C,'Daily Pork Products Stocks'!$B1371,ProductionLines!$K:$K,'Daily Pork Products Stocks'!$A1371,ProductionLines!$E:$E,"Intake")</f>
        <v>0</v>
      </c>
      <c r="I1371" s="148"/>
      <c r="J1371" s="148"/>
      <c r="K1371" s="148"/>
      <c r="L1371" s="152"/>
      <c r="M1371" s="44">
        <f>SUMIFS(TransfersEntries!$F:$F,TransfersEntries!$B:$B,$B1371,TransfersEntries!$L:$L,"&gt;="&amp;'Daily Pork Products Stocks'!A1371+0.25,TransfersEntries!$L:$L,"&lt;="&amp;'Daily Pork Products Stocks'!A1371+1.25,TransfersEntries!$D:$D,"2055")</f>
        <v>0</v>
      </c>
      <c r="N1371" s="44">
        <f>SUMIFS(TransfersEntries!$F:$F,TransfersEntries!$B:$B,INDEX(ItemTable!$A:$A,MATCH('Daily Pork Products Stocks'!B1371,ItemTable!$B:$B,0)),TransfersEntries!$L:$L,"&gt;="&amp;'Daily Pork Products Stocks'!A1371+0.25,TransfersEntries!$L:$L,"&lt;="&amp;'Daily Pork Products Stocks'!A1371+1.25,TransfersEntries!$D:$D,"3535")</f>
        <v>0</v>
      </c>
      <c r="O1371" s="44">
        <f>SUMIFS(TransfersEntries!$F:$F,TransfersEntries!$B:$B,INDEX(ItemTable!$A:$A,MATCH('Daily Pork Products Stocks'!B1371,ItemTable!$B:$B,0)),TransfersEntries!$L:$L,"&gt;="&amp;'Daily Pork Products Stocks'!A1371+0.25,TransfersEntries!$L:$L,"&lt;="&amp;'Daily Pork Products Stocks'!A1371+1.25,TransfersEntries!$D:$D,"3600")</f>
        <v>0</v>
      </c>
      <c r="P1371" s="44">
        <f t="shared" si="391"/>
        <v>0</v>
      </c>
      <c r="Q1371" s="44">
        <f t="shared" si="392"/>
        <v>0</v>
      </c>
      <c r="R1371" s="148"/>
      <c r="S1371" s="148"/>
      <c r="T1371" s="44">
        <f t="shared" si="389"/>
        <v>0</v>
      </c>
      <c r="U1371" s="44">
        <f t="shared" si="393"/>
        <v>0</v>
      </c>
      <c r="V1371" s="44">
        <f t="shared" si="394"/>
        <v>0</v>
      </c>
      <c r="W1371" s="51" t="str">
        <f t="shared" si="395"/>
        <v>Inactive</v>
      </c>
      <c r="X1371" s="44"/>
    </row>
    <row r="1372" spans="1:24" ht="15" hidden="1" customHeight="1" x14ac:dyDescent="0.25">
      <c r="A1372" s="42" t="e">
        <v>#VALUE!</v>
      </c>
      <c r="B1372" s="45" t="s">
        <v>1322</v>
      </c>
      <c r="C1372" s="45" t="s">
        <v>1323</v>
      </c>
      <c r="D1372" s="142"/>
      <c r="E1372" s="44">
        <f t="shared" si="390"/>
        <v>0</v>
      </c>
      <c r="F1372" s="44">
        <f>SUMIFS(ProductionLines!$H:$H,ProductionLines!$C:$C,'Daily Pork Products Stocks'!$B1372,ProductionLines!$K:$K,'Daily Pork Products Stocks'!$A1372,ProductionLines!$E:$E,"&lt;&gt;Intake")</f>
        <v>0</v>
      </c>
      <c r="G1372" s="57"/>
      <c r="H1372" s="44">
        <f>SUMIFS(ProductionLines!$H:$H,ProductionLines!$C:$C,'Daily Pork Products Stocks'!$B1372,ProductionLines!$K:$K,'Daily Pork Products Stocks'!$A1372,ProductionLines!$E:$E,"Intake")</f>
        <v>0</v>
      </c>
      <c r="I1372" s="148"/>
      <c r="J1372" s="148"/>
      <c r="K1372" s="148"/>
      <c r="L1372" s="152"/>
      <c r="M1372" s="44">
        <f>SUMIFS(TransfersEntries!$F:$F,TransfersEntries!$B:$B,$B1372,TransfersEntries!$L:$L,"&gt;="&amp;'Daily Pork Products Stocks'!A1372+0.25,TransfersEntries!$L:$L,"&lt;="&amp;'Daily Pork Products Stocks'!A1372+1.25,TransfersEntries!$D:$D,"2055")</f>
        <v>0</v>
      </c>
      <c r="N1372" s="44">
        <f>SUMIFS(TransfersEntries!$F:$F,TransfersEntries!$B:$B,INDEX(ItemTable!$A:$A,MATCH('Daily Pork Products Stocks'!B1372,ItemTable!$B:$B,0)),TransfersEntries!$L:$L,"&gt;="&amp;'Daily Pork Products Stocks'!A1372+0.25,TransfersEntries!$L:$L,"&lt;="&amp;'Daily Pork Products Stocks'!A1372+1.25,TransfersEntries!$D:$D,"3535")</f>
        <v>0</v>
      </c>
      <c r="O1372" s="44">
        <f>SUMIFS(TransfersEntries!$F:$F,TransfersEntries!$B:$B,INDEX(ItemTable!$A:$A,MATCH('Daily Pork Products Stocks'!B1372,ItemTable!$B:$B,0)),TransfersEntries!$L:$L,"&gt;="&amp;'Daily Pork Products Stocks'!A1372+0.25,TransfersEntries!$L:$L,"&lt;="&amp;'Daily Pork Products Stocks'!A1372+1.25,TransfersEntries!$D:$D,"3600")</f>
        <v>0</v>
      </c>
      <c r="P1372" s="44">
        <f t="shared" si="391"/>
        <v>0</v>
      </c>
      <c r="Q1372" s="44">
        <f t="shared" si="392"/>
        <v>0</v>
      </c>
      <c r="R1372" s="148"/>
      <c r="S1372" s="148"/>
      <c r="T1372" s="44">
        <f t="shared" si="389"/>
        <v>0</v>
      </c>
      <c r="U1372" s="44">
        <f t="shared" si="393"/>
        <v>0</v>
      </c>
      <c r="V1372" s="44">
        <f t="shared" si="394"/>
        <v>0</v>
      </c>
      <c r="W1372" s="51" t="str">
        <f t="shared" si="395"/>
        <v>Inactive</v>
      </c>
      <c r="X1372" s="44"/>
    </row>
    <row r="1373" spans="1:24" ht="15" hidden="1" customHeight="1" x14ac:dyDescent="0.25">
      <c r="A1373" s="42" t="e">
        <v>#VALUE!</v>
      </c>
      <c r="B1373" s="47" t="s">
        <v>1324</v>
      </c>
      <c r="C1373" s="47" t="s">
        <v>1325</v>
      </c>
      <c r="D1373" s="142"/>
      <c r="E1373" s="44">
        <f t="shared" si="390"/>
        <v>0</v>
      </c>
      <c r="F1373" s="44">
        <f>SUMIFS(ProductionLines!$H:$H,ProductionLines!$C:$C,'Daily Pork Products Stocks'!$B1373,ProductionLines!$K:$K,'Daily Pork Products Stocks'!$A1373,ProductionLines!$E:$E,"&lt;&gt;Intake")</f>
        <v>0</v>
      </c>
      <c r="G1373" s="57"/>
      <c r="H1373" s="44">
        <f>SUMIFS(ProductionLines!$H:$H,ProductionLines!$C:$C,'Daily Pork Products Stocks'!$B1373,ProductionLines!$K:$K,'Daily Pork Products Stocks'!$A1373,ProductionLines!$E:$E,"Intake")</f>
        <v>0</v>
      </c>
      <c r="I1373" s="148"/>
      <c r="J1373" s="148"/>
      <c r="K1373" s="148"/>
      <c r="L1373" s="152"/>
      <c r="M1373" s="44">
        <f>SUMIFS(TransfersEntries!$F:$F,TransfersEntries!$B:$B,$B1373,TransfersEntries!$L:$L,"&gt;="&amp;'Daily Pork Products Stocks'!A1373+0.25,TransfersEntries!$L:$L,"&lt;="&amp;'Daily Pork Products Stocks'!A1373+1.25,TransfersEntries!$D:$D,"2055")</f>
        <v>0</v>
      </c>
      <c r="N1373" s="44">
        <f>SUMIFS(TransfersEntries!$F:$F,TransfersEntries!$B:$B,INDEX(ItemTable!$A:$A,MATCH('Daily Pork Products Stocks'!B1373,ItemTable!$B:$B,0)),TransfersEntries!$L:$L,"&gt;="&amp;'Daily Pork Products Stocks'!A1373+0.25,TransfersEntries!$L:$L,"&lt;="&amp;'Daily Pork Products Stocks'!A1373+1.25,TransfersEntries!$D:$D,"3535")</f>
        <v>0</v>
      </c>
      <c r="O1373" s="44">
        <f>SUMIFS(TransfersEntries!$F:$F,TransfersEntries!$B:$B,INDEX(ItemTable!$A:$A,MATCH('Daily Pork Products Stocks'!B1373,ItemTable!$B:$B,0)),TransfersEntries!$L:$L,"&gt;="&amp;'Daily Pork Products Stocks'!A1373+0.25,TransfersEntries!$L:$L,"&lt;="&amp;'Daily Pork Products Stocks'!A1373+1.25,TransfersEntries!$D:$D,"3600")</f>
        <v>0</v>
      </c>
      <c r="P1373" s="44">
        <f t="shared" si="391"/>
        <v>0</v>
      </c>
      <c r="Q1373" s="44">
        <f t="shared" si="392"/>
        <v>0</v>
      </c>
      <c r="R1373" s="148"/>
      <c r="S1373" s="148"/>
      <c r="T1373" s="44">
        <f t="shared" si="389"/>
        <v>0</v>
      </c>
      <c r="U1373" s="44">
        <f t="shared" si="393"/>
        <v>0</v>
      </c>
      <c r="V1373" s="44">
        <f t="shared" si="394"/>
        <v>0</v>
      </c>
      <c r="W1373" s="51" t="str">
        <f t="shared" si="395"/>
        <v>Inactive</v>
      </c>
      <c r="X1373" s="44"/>
    </row>
    <row r="1374" spans="1:24" ht="15" hidden="1" customHeight="1" x14ac:dyDescent="0.25">
      <c r="A1374" s="42" t="e">
        <v>#VALUE!</v>
      </c>
      <c r="B1374" s="47" t="s">
        <v>101</v>
      </c>
      <c r="C1374" s="47" t="s">
        <v>1326</v>
      </c>
      <c r="D1374" s="142"/>
      <c r="E1374" s="44">
        <f t="shared" si="390"/>
        <v>0</v>
      </c>
      <c r="F1374" s="44">
        <f>SUMIFS(ProductionLines!$H:$H,ProductionLines!$C:$C,'Daily Pork Products Stocks'!$B1374,ProductionLines!$K:$K,'Daily Pork Products Stocks'!$A1374,ProductionLines!$E:$E,"&lt;&gt;Intake")</f>
        <v>0</v>
      </c>
      <c r="G1374" s="57"/>
      <c r="H1374" s="44">
        <f>SUMIFS(ProductionLines!$H:$H,ProductionLines!$C:$C,'Daily Pork Products Stocks'!$B1374,ProductionLines!$K:$K,'Daily Pork Products Stocks'!$A1374,ProductionLines!$E:$E,"Intake")</f>
        <v>0</v>
      </c>
      <c r="I1374" s="148"/>
      <c r="J1374" s="148"/>
      <c r="K1374" s="148"/>
      <c r="L1374" s="152"/>
      <c r="M1374" s="44">
        <f>SUMIFS(TransfersEntries!$F:$F,TransfersEntries!$B:$B,$B1374,TransfersEntries!$L:$L,"&gt;="&amp;'Daily Pork Products Stocks'!A1374+0.25,TransfersEntries!$L:$L,"&lt;="&amp;'Daily Pork Products Stocks'!A1374+1.25,TransfersEntries!$D:$D,"2055")</f>
        <v>0</v>
      </c>
      <c r="N1374" s="44">
        <f>SUMIFS(TransfersEntries!$F:$F,TransfersEntries!$B:$B,INDEX(ItemTable!$A:$A,MATCH('Daily Pork Products Stocks'!B1374,ItemTable!$B:$B,0)),TransfersEntries!$L:$L,"&gt;="&amp;'Daily Pork Products Stocks'!A1374+0.25,TransfersEntries!$L:$L,"&lt;="&amp;'Daily Pork Products Stocks'!A1374+1.25,TransfersEntries!$D:$D,"3535")</f>
        <v>0</v>
      </c>
      <c r="O1374" s="44">
        <f>SUMIFS(TransfersEntries!$F:$F,TransfersEntries!$B:$B,INDEX(ItemTable!$A:$A,MATCH('Daily Pork Products Stocks'!B1374,ItemTable!$B:$B,0)),TransfersEntries!$L:$L,"&gt;="&amp;'Daily Pork Products Stocks'!A1374+0.25,TransfersEntries!$L:$L,"&lt;="&amp;'Daily Pork Products Stocks'!A1374+1.25,TransfersEntries!$D:$D,"3600")</f>
        <v>0</v>
      </c>
      <c r="P1374" s="44">
        <f t="shared" si="391"/>
        <v>0</v>
      </c>
      <c r="Q1374" s="44">
        <f t="shared" si="392"/>
        <v>0</v>
      </c>
      <c r="R1374" s="148"/>
      <c r="S1374" s="148"/>
      <c r="T1374" s="44">
        <f t="shared" si="389"/>
        <v>0</v>
      </c>
      <c r="U1374" s="44">
        <f t="shared" si="393"/>
        <v>0</v>
      </c>
      <c r="V1374" s="44">
        <f t="shared" si="394"/>
        <v>0</v>
      </c>
      <c r="W1374" s="51" t="str">
        <f t="shared" si="395"/>
        <v>Inactive</v>
      </c>
      <c r="X1374" s="44"/>
    </row>
    <row r="1375" spans="1:24" ht="15" hidden="1" customHeight="1" x14ac:dyDescent="0.25">
      <c r="A1375" s="42" t="e">
        <v>#VALUE!</v>
      </c>
      <c r="B1375" s="47" t="s">
        <v>1327</v>
      </c>
      <c r="C1375" s="47" t="s">
        <v>1328</v>
      </c>
      <c r="D1375" s="142"/>
      <c r="E1375" s="44">
        <f t="shared" si="390"/>
        <v>0</v>
      </c>
      <c r="F1375" s="44">
        <f>SUMIFS(ProductionLines!$H:$H,ProductionLines!$C:$C,'Daily Pork Products Stocks'!$B1375,ProductionLines!$K:$K,'Daily Pork Products Stocks'!$A1375,ProductionLines!$E:$E,"&lt;&gt;Intake")</f>
        <v>0</v>
      </c>
      <c r="G1375" s="57"/>
      <c r="H1375" s="44">
        <f>SUMIFS(ProductionLines!$H:$H,ProductionLines!$C:$C,'Daily Pork Products Stocks'!$B1375,ProductionLines!$K:$K,'Daily Pork Products Stocks'!$A1375,ProductionLines!$E:$E,"Intake")</f>
        <v>0</v>
      </c>
      <c r="I1375" s="148"/>
      <c r="J1375" s="148"/>
      <c r="K1375" s="148"/>
      <c r="L1375" s="152"/>
      <c r="M1375" s="44">
        <f>SUMIFS(TransfersEntries!$F:$F,TransfersEntries!$B:$B,$B1375,TransfersEntries!$L:$L,"&gt;="&amp;'Daily Pork Products Stocks'!A1375+0.25,TransfersEntries!$L:$L,"&lt;="&amp;'Daily Pork Products Stocks'!A1375+1.25,TransfersEntries!$D:$D,"2055")</f>
        <v>0</v>
      </c>
      <c r="N1375" s="44">
        <f>SUMIFS(TransfersEntries!$F:$F,TransfersEntries!$B:$B,INDEX(ItemTable!$A:$A,MATCH('Daily Pork Products Stocks'!B1375,ItemTable!$B:$B,0)),TransfersEntries!$L:$L,"&gt;="&amp;'Daily Pork Products Stocks'!A1375+0.25,TransfersEntries!$L:$L,"&lt;="&amp;'Daily Pork Products Stocks'!A1375+1.25,TransfersEntries!$D:$D,"3535")</f>
        <v>0</v>
      </c>
      <c r="O1375" s="44">
        <f>SUMIFS(TransfersEntries!$F:$F,TransfersEntries!$B:$B,INDEX(ItemTable!$A:$A,MATCH('Daily Pork Products Stocks'!B1375,ItemTable!$B:$B,0)),TransfersEntries!$L:$L,"&gt;="&amp;'Daily Pork Products Stocks'!A1375+0.25,TransfersEntries!$L:$L,"&lt;="&amp;'Daily Pork Products Stocks'!A1375+1.25,TransfersEntries!$D:$D,"3600")</f>
        <v>0</v>
      </c>
      <c r="P1375" s="44">
        <f t="shared" si="391"/>
        <v>0</v>
      </c>
      <c r="Q1375" s="44">
        <f t="shared" si="392"/>
        <v>0</v>
      </c>
      <c r="R1375" s="148"/>
      <c r="S1375" s="148"/>
      <c r="T1375" s="44">
        <f t="shared" si="389"/>
        <v>0</v>
      </c>
      <c r="U1375" s="44">
        <f t="shared" si="393"/>
        <v>0</v>
      </c>
      <c r="V1375" s="44">
        <f t="shared" si="394"/>
        <v>0</v>
      </c>
      <c r="W1375" s="51" t="str">
        <f t="shared" si="395"/>
        <v>Inactive</v>
      </c>
      <c r="X1375" s="44"/>
    </row>
    <row r="1376" spans="1:24" ht="15" hidden="1" customHeight="1" x14ac:dyDescent="0.25">
      <c r="A1376" s="42" t="e">
        <v>#VALUE!</v>
      </c>
      <c r="B1376" s="45" t="s">
        <v>146</v>
      </c>
      <c r="C1376" s="45" t="s">
        <v>1329</v>
      </c>
      <c r="D1376" s="142"/>
      <c r="E1376" s="44">
        <f t="shared" si="390"/>
        <v>0</v>
      </c>
      <c r="F1376" s="44">
        <f>SUMIFS(ProductionLines!$H:$H,ProductionLines!$C:$C,'Daily Pork Products Stocks'!$B1376,ProductionLines!$K:$K,'Daily Pork Products Stocks'!$A1376,ProductionLines!$E:$E,"&lt;&gt;Intake")</f>
        <v>0</v>
      </c>
      <c r="G1376" s="57"/>
      <c r="H1376" s="44">
        <f>SUMIFS(ProductionLines!$H:$H,ProductionLines!$C:$C,'Daily Pork Products Stocks'!$B1376,ProductionLines!$K:$K,'Daily Pork Products Stocks'!$A1376,ProductionLines!$E:$E,"Intake")</f>
        <v>0</v>
      </c>
      <c r="I1376" s="148"/>
      <c r="J1376" s="148"/>
      <c r="K1376" s="148"/>
      <c r="L1376" s="152"/>
      <c r="M1376" s="44">
        <f>SUMIFS(TransfersEntries!$F:$F,TransfersEntries!$B:$B,$B1376,TransfersEntries!$L:$L,"&gt;="&amp;'Daily Pork Products Stocks'!A1376+0.25,TransfersEntries!$L:$L,"&lt;="&amp;'Daily Pork Products Stocks'!A1376+1.25,TransfersEntries!$D:$D,"2055")</f>
        <v>0</v>
      </c>
      <c r="N1376" s="44">
        <f>SUMIFS(TransfersEntries!$F:$F,TransfersEntries!$B:$B,INDEX(ItemTable!$A:$A,MATCH('Daily Pork Products Stocks'!B1376,ItemTable!$B:$B,0)),TransfersEntries!$L:$L,"&gt;="&amp;'Daily Pork Products Stocks'!A1376+0.25,TransfersEntries!$L:$L,"&lt;="&amp;'Daily Pork Products Stocks'!A1376+1.25,TransfersEntries!$D:$D,"3535")</f>
        <v>0</v>
      </c>
      <c r="O1376" s="44">
        <f>SUMIFS(TransfersEntries!$F:$F,TransfersEntries!$B:$B,INDEX(ItemTable!$A:$A,MATCH('Daily Pork Products Stocks'!B1376,ItemTable!$B:$B,0)),TransfersEntries!$L:$L,"&gt;="&amp;'Daily Pork Products Stocks'!A1376+0.25,TransfersEntries!$L:$L,"&lt;="&amp;'Daily Pork Products Stocks'!A1376+1.25,TransfersEntries!$D:$D,"3600")</f>
        <v>0</v>
      </c>
      <c r="P1376" s="44">
        <f t="shared" si="391"/>
        <v>0</v>
      </c>
      <c r="Q1376" s="44">
        <f t="shared" si="392"/>
        <v>0</v>
      </c>
      <c r="R1376" s="148"/>
      <c r="S1376" s="148"/>
      <c r="T1376" s="44">
        <f t="shared" si="389"/>
        <v>0</v>
      </c>
      <c r="U1376" s="44">
        <f t="shared" si="393"/>
        <v>0</v>
      </c>
      <c r="V1376" s="44">
        <f t="shared" si="394"/>
        <v>0</v>
      </c>
      <c r="W1376" s="51" t="str">
        <f t="shared" si="395"/>
        <v>Inactive</v>
      </c>
      <c r="X1376" s="44"/>
    </row>
    <row r="1377" spans="1:24" ht="15" hidden="1" customHeight="1" x14ac:dyDescent="0.25">
      <c r="A1377" s="42" t="e">
        <v>#VALUE!</v>
      </c>
      <c r="B1377" s="47" t="s">
        <v>1330</v>
      </c>
      <c r="C1377" s="47" t="s">
        <v>1331</v>
      </c>
      <c r="D1377" s="142"/>
      <c r="E1377" s="44">
        <f t="shared" si="390"/>
        <v>0</v>
      </c>
      <c r="F1377" s="44">
        <f>SUMIFS(ProductionLines!$H:$H,ProductionLines!$C:$C,'Daily Pork Products Stocks'!$B1377,ProductionLines!$K:$K,'Daily Pork Products Stocks'!$A1377,ProductionLines!$E:$E,"&lt;&gt;Intake")</f>
        <v>0</v>
      </c>
      <c r="G1377" s="57"/>
      <c r="H1377" s="44">
        <f>SUMIFS(ProductionLines!$H:$H,ProductionLines!$C:$C,'Daily Pork Products Stocks'!$B1377,ProductionLines!$K:$K,'Daily Pork Products Stocks'!$A1377,ProductionLines!$E:$E,"Intake")</f>
        <v>0</v>
      </c>
      <c r="I1377" s="148"/>
      <c r="J1377" s="148"/>
      <c r="K1377" s="148"/>
      <c r="L1377" s="152"/>
      <c r="M1377" s="44">
        <f>SUMIFS(TransfersEntries!$F:$F,TransfersEntries!$B:$B,$B1377,TransfersEntries!$L:$L,"&gt;="&amp;'Daily Pork Products Stocks'!A1377+0.25,TransfersEntries!$L:$L,"&lt;="&amp;'Daily Pork Products Stocks'!A1377+1.25,TransfersEntries!$D:$D,"2055")</f>
        <v>0</v>
      </c>
      <c r="N1377" s="44">
        <f>SUMIFS(TransfersEntries!$F:$F,TransfersEntries!$B:$B,INDEX(ItemTable!$A:$A,MATCH('Daily Pork Products Stocks'!B1377,ItemTable!$B:$B,0)),TransfersEntries!$L:$L,"&gt;="&amp;'Daily Pork Products Stocks'!A1377+0.25,TransfersEntries!$L:$L,"&lt;="&amp;'Daily Pork Products Stocks'!A1377+1.25,TransfersEntries!$D:$D,"3535")</f>
        <v>0</v>
      </c>
      <c r="O1377" s="44">
        <f>SUMIFS(TransfersEntries!$F:$F,TransfersEntries!$B:$B,INDEX(ItemTable!$A:$A,MATCH('Daily Pork Products Stocks'!B1377,ItemTable!$B:$B,0)),TransfersEntries!$L:$L,"&gt;="&amp;'Daily Pork Products Stocks'!A1377+0.25,TransfersEntries!$L:$L,"&lt;="&amp;'Daily Pork Products Stocks'!A1377+1.25,TransfersEntries!$D:$D,"3600")</f>
        <v>0</v>
      </c>
      <c r="P1377" s="44">
        <f t="shared" si="391"/>
        <v>0</v>
      </c>
      <c r="Q1377" s="44">
        <f t="shared" si="392"/>
        <v>0</v>
      </c>
      <c r="R1377" s="148"/>
      <c r="S1377" s="148"/>
      <c r="T1377" s="44">
        <f t="shared" si="389"/>
        <v>0</v>
      </c>
      <c r="U1377" s="44">
        <f t="shared" si="393"/>
        <v>0</v>
      </c>
      <c r="V1377" s="44">
        <f t="shared" si="394"/>
        <v>0</v>
      </c>
      <c r="W1377" s="51" t="str">
        <f t="shared" si="395"/>
        <v>Inactive</v>
      </c>
      <c r="X1377" s="44"/>
    </row>
    <row r="1378" spans="1:24" ht="15" hidden="1" customHeight="1" x14ac:dyDescent="0.25">
      <c r="A1378" s="42" t="e">
        <v>#VALUE!</v>
      </c>
      <c r="B1378" s="47" t="s">
        <v>149</v>
      </c>
      <c r="C1378" s="47" t="s">
        <v>1332</v>
      </c>
      <c r="D1378" s="142"/>
      <c r="E1378" s="44">
        <f t="shared" si="390"/>
        <v>0</v>
      </c>
      <c r="F1378" s="44">
        <f>SUMIFS(ProductionLines!$H:$H,ProductionLines!$C:$C,'Daily Pork Products Stocks'!$B1378,ProductionLines!$K:$K,'Daily Pork Products Stocks'!$A1378,ProductionLines!$E:$E,"&lt;&gt;Intake")</f>
        <v>0</v>
      </c>
      <c r="G1378" s="57"/>
      <c r="H1378" s="44">
        <f>SUMIFS(ProductionLines!$H:$H,ProductionLines!$C:$C,'Daily Pork Products Stocks'!$B1378,ProductionLines!$K:$K,'Daily Pork Products Stocks'!$A1378,ProductionLines!$E:$E,"Intake")</f>
        <v>0</v>
      </c>
      <c r="I1378" s="148"/>
      <c r="J1378" s="148"/>
      <c r="K1378" s="148"/>
      <c r="L1378" s="152"/>
      <c r="M1378" s="44">
        <f>SUMIFS(TransfersEntries!$F:$F,TransfersEntries!$B:$B,$B1378,TransfersEntries!$L:$L,"&gt;="&amp;'Daily Pork Products Stocks'!A1378+0.25,TransfersEntries!$L:$L,"&lt;="&amp;'Daily Pork Products Stocks'!A1378+1.25,TransfersEntries!$D:$D,"2055")</f>
        <v>0</v>
      </c>
      <c r="N1378" s="44">
        <f>SUMIFS(TransfersEntries!$F:$F,TransfersEntries!$B:$B,INDEX(ItemTable!$A:$A,MATCH('Daily Pork Products Stocks'!B1378,ItemTable!$B:$B,0)),TransfersEntries!$L:$L,"&gt;="&amp;'Daily Pork Products Stocks'!A1378+0.25,TransfersEntries!$L:$L,"&lt;="&amp;'Daily Pork Products Stocks'!A1378+1.25,TransfersEntries!$D:$D,"3535")</f>
        <v>0</v>
      </c>
      <c r="O1378" s="44">
        <f>SUMIFS(TransfersEntries!$F:$F,TransfersEntries!$B:$B,INDEX(ItemTable!$A:$A,MATCH('Daily Pork Products Stocks'!B1378,ItemTable!$B:$B,0)),TransfersEntries!$L:$L,"&gt;="&amp;'Daily Pork Products Stocks'!A1378+0.25,TransfersEntries!$L:$L,"&lt;="&amp;'Daily Pork Products Stocks'!A1378+1.25,TransfersEntries!$D:$D,"3600")</f>
        <v>0</v>
      </c>
      <c r="P1378" s="44">
        <f t="shared" si="391"/>
        <v>0</v>
      </c>
      <c r="Q1378" s="44">
        <f t="shared" si="392"/>
        <v>0</v>
      </c>
      <c r="R1378" s="148"/>
      <c r="S1378" s="148"/>
      <c r="T1378" s="44">
        <f t="shared" si="389"/>
        <v>0</v>
      </c>
      <c r="U1378" s="44">
        <f t="shared" si="393"/>
        <v>0</v>
      </c>
      <c r="V1378" s="44">
        <f t="shared" si="394"/>
        <v>0</v>
      </c>
      <c r="W1378" s="51" t="str">
        <f t="shared" si="395"/>
        <v>Inactive</v>
      </c>
      <c r="X1378" s="44"/>
    </row>
    <row r="1379" spans="1:24" ht="15" hidden="1" customHeight="1" x14ac:dyDescent="0.25">
      <c r="A1379" s="42" t="e">
        <v>#VALUE!</v>
      </c>
      <c r="B1379" s="47" t="s">
        <v>158</v>
      </c>
      <c r="C1379" s="47" t="s">
        <v>1333</v>
      </c>
      <c r="D1379" s="142"/>
      <c r="E1379" s="44">
        <f t="shared" si="390"/>
        <v>0</v>
      </c>
      <c r="F1379" s="44">
        <f>SUMIFS(ProductionLines!$H:$H,ProductionLines!$C:$C,'Daily Pork Products Stocks'!$B1379,ProductionLines!$K:$K,'Daily Pork Products Stocks'!$A1379,ProductionLines!$E:$E,"&lt;&gt;Intake")</f>
        <v>0</v>
      </c>
      <c r="G1379" s="57"/>
      <c r="H1379" s="44">
        <f>SUMIFS(ProductionLines!$H:$H,ProductionLines!$C:$C,'Daily Pork Products Stocks'!$B1379,ProductionLines!$K:$K,'Daily Pork Products Stocks'!$A1379,ProductionLines!$E:$E,"Intake")</f>
        <v>0</v>
      </c>
      <c r="I1379" s="148"/>
      <c r="J1379" s="148"/>
      <c r="K1379" s="148"/>
      <c r="L1379" s="152"/>
      <c r="M1379" s="44">
        <f>SUMIFS(TransfersEntries!$F:$F,TransfersEntries!$B:$B,$B1379,TransfersEntries!$L:$L,"&gt;="&amp;'Daily Pork Products Stocks'!A1379+0.25,TransfersEntries!$L:$L,"&lt;="&amp;'Daily Pork Products Stocks'!A1379+1.25,TransfersEntries!$D:$D,"2055")</f>
        <v>0</v>
      </c>
      <c r="N1379" s="44">
        <f>SUMIFS(TransfersEntries!$F:$F,TransfersEntries!$B:$B,INDEX(ItemTable!$A:$A,MATCH('Daily Pork Products Stocks'!B1379,ItemTable!$B:$B,0)),TransfersEntries!$L:$L,"&gt;="&amp;'Daily Pork Products Stocks'!A1379+0.25,TransfersEntries!$L:$L,"&lt;="&amp;'Daily Pork Products Stocks'!A1379+1.25,TransfersEntries!$D:$D,"3535")</f>
        <v>0</v>
      </c>
      <c r="O1379" s="44">
        <f>SUMIFS(TransfersEntries!$F:$F,TransfersEntries!$B:$B,INDEX(ItemTable!$A:$A,MATCH('Daily Pork Products Stocks'!B1379,ItemTable!$B:$B,0)),TransfersEntries!$L:$L,"&gt;="&amp;'Daily Pork Products Stocks'!A1379+0.25,TransfersEntries!$L:$L,"&lt;="&amp;'Daily Pork Products Stocks'!A1379+1.25,TransfersEntries!$D:$D,"3600")</f>
        <v>0</v>
      </c>
      <c r="P1379" s="44">
        <f t="shared" si="391"/>
        <v>0</v>
      </c>
      <c r="Q1379" s="44">
        <f t="shared" si="392"/>
        <v>0</v>
      </c>
      <c r="R1379" s="148"/>
      <c r="S1379" s="148"/>
      <c r="T1379" s="44">
        <f t="shared" si="389"/>
        <v>0</v>
      </c>
      <c r="U1379" s="44">
        <f t="shared" si="393"/>
        <v>0</v>
      </c>
      <c r="V1379" s="44">
        <f t="shared" si="394"/>
        <v>0</v>
      </c>
      <c r="W1379" s="51" t="str">
        <f t="shared" si="395"/>
        <v>Inactive</v>
      </c>
      <c r="X1379" s="44"/>
    </row>
    <row r="1380" spans="1:24" ht="15" hidden="1" customHeight="1" x14ac:dyDescent="0.25">
      <c r="A1380" s="42" t="e">
        <v>#VALUE!</v>
      </c>
      <c r="B1380" s="45" t="s">
        <v>1334</v>
      </c>
      <c r="C1380" s="45" t="s">
        <v>1335</v>
      </c>
      <c r="D1380" s="142"/>
      <c r="E1380" s="44">
        <f t="shared" si="390"/>
        <v>0</v>
      </c>
      <c r="F1380" s="44">
        <f>SUMIFS(ProductionLines!$H:$H,ProductionLines!$C:$C,'Daily Pork Products Stocks'!$B1380,ProductionLines!$K:$K,'Daily Pork Products Stocks'!$A1380,ProductionLines!$E:$E,"&lt;&gt;Intake")</f>
        <v>0</v>
      </c>
      <c r="G1380" s="57"/>
      <c r="H1380" s="44">
        <f>SUMIFS(ProductionLines!$H:$H,ProductionLines!$C:$C,'Daily Pork Products Stocks'!$B1380,ProductionLines!$K:$K,'Daily Pork Products Stocks'!$A1380,ProductionLines!$E:$E,"Intake")</f>
        <v>0</v>
      </c>
      <c r="I1380" s="148"/>
      <c r="J1380" s="148"/>
      <c r="K1380" s="148"/>
      <c r="L1380" s="152"/>
      <c r="M1380" s="44">
        <f>SUMIFS(TransfersEntries!$F:$F,TransfersEntries!$B:$B,$B1380,TransfersEntries!$L:$L,"&gt;="&amp;'Daily Pork Products Stocks'!A1380+0.25,TransfersEntries!$L:$L,"&lt;="&amp;'Daily Pork Products Stocks'!A1380+1.25,TransfersEntries!$D:$D,"2055")</f>
        <v>0</v>
      </c>
      <c r="N1380" s="44">
        <f>SUMIFS(TransfersEntries!$F:$F,TransfersEntries!$B:$B,INDEX(ItemTable!$A:$A,MATCH('Daily Pork Products Stocks'!B1380,ItemTable!$B:$B,0)),TransfersEntries!$L:$L,"&gt;="&amp;'Daily Pork Products Stocks'!A1380+0.25,TransfersEntries!$L:$L,"&lt;="&amp;'Daily Pork Products Stocks'!A1380+1.25,TransfersEntries!$D:$D,"3535")</f>
        <v>0</v>
      </c>
      <c r="O1380" s="44">
        <f>SUMIFS(TransfersEntries!$F:$F,TransfersEntries!$B:$B,INDEX(ItemTable!$A:$A,MATCH('Daily Pork Products Stocks'!B1380,ItemTable!$B:$B,0)),TransfersEntries!$L:$L,"&gt;="&amp;'Daily Pork Products Stocks'!A1380+0.25,TransfersEntries!$L:$L,"&lt;="&amp;'Daily Pork Products Stocks'!A1380+1.25,TransfersEntries!$D:$D,"3600")</f>
        <v>0</v>
      </c>
      <c r="P1380" s="44">
        <f t="shared" si="391"/>
        <v>0</v>
      </c>
      <c r="Q1380" s="44">
        <f t="shared" si="392"/>
        <v>0</v>
      </c>
      <c r="R1380" s="148"/>
      <c r="S1380" s="148"/>
      <c r="T1380" s="44">
        <f t="shared" si="389"/>
        <v>0</v>
      </c>
      <c r="U1380" s="44">
        <f t="shared" si="393"/>
        <v>0</v>
      </c>
      <c r="V1380" s="44">
        <f t="shared" si="394"/>
        <v>0</v>
      </c>
      <c r="W1380" s="51" t="str">
        <f t="shared" si="395"/>
        <v>Inactive</v>
      </c>
      <c r="X1380" s="44"/>
    </row>
    <row r="1381" spans="1:24" ht="15" hidden="1" customHeight="1" x14ac:dyDescent="0.25">
      <c r="A1381" s="42" t="e">
        <v>#VALUE!</v>
      </c>
      <c r="B1381" s="47" t="s">
        <v>1336</v>
      </c>
      <c r="C1381" s="47" t="s">
        <v>1337</v>
      </c>
      <c r="D1381" s="142"/>
      <c r="E1381" s="44">
        <f t="shared" si="390"/>
        <v>0</v>
      </c>
      <c r="F1381" s="44">
        <f>SUMIFS(ProductionLines!$H:$H,ProductionLines!$C:$C,'Daily Pork Products Stocks'!$B1381,ProductionLines!$K:$K,'Daily Pork Products Stocks'!$A1381,ProductionLines!$E:$E,"&lt;&gt;Intake")</f>
        <v>0</v>
      </c>
      <c r="G1381" s="57"/>
      <c r="H1381" s="44">
        <f>SUMIFS(ProductionLines!$H:$H,ProductionLines!$C:$C,'Daily Pork Products Stocks'!$B1381,ProductionLines!$K:$K,'Daily Pork Products Stocks'!$A1381,ProductionLines!$E:$E,"Intake")</f>
        <v>0</v>
      </c>
      <c r="I1381" s="148"/>
      <c r="J1381" s="148"/>
      <c r="K1381" s="148"/>
      <c r="L1381" s="152"/>
      <c r="M1381" s="44">
        <f>SUMIFS(TransfersEntries!$F:$F,TransfersEntries!$B:$B,$B1381,TransfersEntries!$L:$L,"&gt;="&amp;'Daily Pork Products Stocks'!A1381+0.25,TransfersEntries!$L:$L,"&lt;="&amp;'Daily Pork Products Stocks'!A1381+1.25,TransfersEntries!$D:$D,"2055")</f>
        <v>0</v>
      </c>
      <c r="N1381" s="44">
        <f>SUMIFS(TransfersEntries!$F:$F,TransfersEntries!$B:$B,INDEX(ItemTable!$A:$A,MATCH('Daily Pork Products Stocks'!B1381,ItemTable!$B:$B,0)),TransfersEntries!$L:$L,"&gt;="&amp;'Daily Pork Products Stocks'!A1381+0.25,TransfersEntries!$L:$L,"&lt;="&amp;'Daily Pork Products Stocks'!A1381+1.25,TransfersEntries!$D:$D,"3535")</f>
        <v>0</v>
      </c>
      <c r="O1381" s="44">
        <f>SUMIFS(TransfersEntries!$F:$F,TransfersEntries!$B:$B,INDEX(ItemTable!$A:$A,MATCH('Daily Pork Products Stocks'!B1381,ItemTable!$B:$B,0)),TransfersEntries!$L:$L,"&gt;="&amp;'Daily Pork Products Stocks'!A1381+0.25,TransfersEntries!$L:$L,"&lt;="&amp;'Daily Pork Products Stocks'!A1381+1.25,TransfersEntries!$D:$D,"3600")</f>
        <v>0</v>
      </c>
      <c r="P1381" s="44">
        <f t="shared" si="391"/>
        <v>0</v>
      </c>
      <c r="Q1381" s="44">
        <f t="shared" si="392"/>
        <v>0</v>
      </c>
      <c r="R1381" s="148"/>
      <c r="S1381" s="148"/>
      <c r="T1381" s="44">
        <f t="shared" si="389"/>
        <v>0</v>
      </c>
      <c r="U1381" s="44">
        <f t="shared" si="393"/>
        <v>0</v>
      </c>
      <c r="V1381" s="44">
        <f t="shared" si="394"/>
        <v>0</v>
      </c>
      <c r="W1381" s="51" t="str">
        <f t="shared" si="395"/>
        <v>Inactive</v>
      </c>
      <c r="X1381" s="44"/>
    </row>
    <row r="1382" spans="1:24" ht="15" hidden="1" customHeight="1" x14ac:dyDescent="0.25">
      <c r="A1382" s="42" t="e">
        <v>#VALUE!</v>
      </c>
      <c r="B1382" s="47" t="s">
        <v>160</v>
      </c>
      <c r="C1382" s="47" t="s">
        <v>1338</v>
      </c>
      <c r="D1382" s="142"/>
      <c r="E1382" s="44">
        <f t="shared" si="390"/>
        <v>0</v>
      </c>
      <c r="F1382" s="44">
        <f>SUMIFS(ProductionLines!$H:$H,ProductionLines!$C:$C,'Daily Pork Products Stocks'!$B1382,ProductionLines!$K:$K,'Daily Pork Products Stocks'!$A1382,ProductionLines!$E:$E,"&lt;&gt;Intake")</f>
        <v>0</v>
      </c>
      <c r="G1382" s="57"/>
      <c r="H1382" s="44">
        <f>SUMIFS(ProductionLines!$H:$H,ProductionLines!$C:$C,'Daily Pork Products Stocks'!$B1382,ProductionLines!$K:$K,'Daily Pork Products Stocks'!$A1382,ProductionLines!$E:$E,"Intake")</f>
        <v>0</v>
      </c>
      <c r="I1382" s="148"/>
      <c r="J1382" s="148"/>
      <c r="K1382" s="148"/>
      <c r="L1382" s="152"/>
      <c r="M1382" s="44">
        <f>SUMIFS(TransfersEntries!$F:$F,TransfersEntries!$B:$B,$B1382,TransfersEntries!$L:$L,"&gt;="&amp;'Daily Pork Products Stocks'!A1382+0.25,TransfersEntries!$L:$L,"&lt;="&amp;'Daily Pork Products Stocks'!A1382+1.25,TransfersEntries!$D:$D,"2055")</f>
        <v>0</v>
      </c>
      <c r="N1382" s="44">
        <f>SUMIFS(TransfersEntries!$F:$F,TransfersEntries!$B:$B,INDEX(ItemTable!$A:$A,MATCH('Daily Pork Products Stocks'!B1382,ItemTable!$B:$B,0)),TransfersEntries!$L:$L,"&gt;="&amp;'Daily Pork Products Stocks'!A1382+0.25,TransfersEntries!$L:$L,"&lt;="&amp;'Daily Pork Products Stocks'!A1382+1.25,TransfersEntries!$D:$D,"3535")</f>
        <v>0</v>
      </c>
      <c r="O1382" s="44">
        <f>SUMIFS(TransfersEntries!$F:$F,TransfersEntries!$B:$B,INDEX(ItemTable!$A:$A,MATCH('Daily Pork Products Stocks'!B1382,ItemTable!$B:$B,0)),TransfersEntries!$L:$L,"&gt;="&amp;'Daily Pork Products Stocks'!A1382+0.25,TransfersEntries!$L:$L,"&lt;="&amp;'Daily Pork Products Stocks'!A1382+1.25,TransfersEntries!$D:$D,"3600")</f>
        <v>0</v>
      </c>
      <c r="P1382" s="44">
        <f t="shared" si="391"/>
        <v>0</v>
      </c>
      <c r="Q1382" s="44">
        <f t="shared" si="392"/>
        <v>0</v>
      </c>
      <c r="R1382" s="148"/>
      <c r="S1382" s="148"/>
      <c r="T1382" s="44">
        <f t="shared" si="389"/>
        <v>0</v>
      </c>
      <c r="U1382" s="44">
        <f t="shared" si="393"/>
        <v>0</v>
      </c>
      <c r="V1382" s="44">
        <f t="shared" si="394"/>
        <v>0</v>
      </c>
      <c r="W1382" s="51" t="str">
        <f t="shared" si="395"/>
        <v>Inactive</v>
      </c>
      <c r="X1382" s="44"/>
    </row>
    <row r="1383" spans="1:24" ht="15" hidden="1" customHeight="1" x14ac:dyDescent="0.25">
      <c r="A1383" s="42" t="e">
        <v>#VALUE!</v>
      </c>
      <c r="B1383" s="47" t="s">
        <v>1339</v>
      </c>
      <c r="C1383" s="47" t="s">
        <v>1340</v>
      </c>
      <c r="D1383" s="142"/>
      <c r="E1383" s="44">
        <f t="shared" si="390"/>
        <v>0</v>
      </c>
      <c r="F1383" s="44">
        <f>SUMIFS(ProductionLines!$H:$H,ProductionLines!$C:$C,'Daily Pork Products Stocks'!$B1383,ProductionLines!$K:$K,'Daily Pork Products Stocks'!$A1383,ProductionLines!$E:$E,"&lt;&gt;Intake")</f>
        <v>0</v>
      </c>
      <c r="G1383" s="57"/>
      <c r="H1383" s="44">
        <f>SUMIFS(ProductionLines!$H:$H,ProductionLines!$C:$C,'Daily Pork Products Stocks'!$B1383,ProductionLines!$K:$K,'Daily Pork Products Stocks'!$A1383,ProductionLines!$E:$E,"Intake")</f>
        <v>0</v>
      </c>
      <c r="I1383" s="148"/>
      <c r="J1383" s="148"/>
      <c r="K1383" s="148"/>
      <c r="L1383" s="152"/>
      <c r="M1383" s="44">
        <f>SUMIFS(TransfersEntries!$F:$F,TransfersEntries!$B:$B,$B1383,TransfersEntries!$L:$L,"&gt;="&amp;'Daily Pork Products Stocks'!A1383+0.25,TransfersEntries!$L:$L,"&lt;="&amp;'Daily Pork Products Stocks'!A1383+1.25,TransfersEntries!$D:$D,"2055")</f>
        <v>0</v>
      </c>
      <c r="N1383" s="44">
        <f>SUMIFS(TransfersEntries!$F:$F,TransfersEntries!$B:$B,INDEX(ItemTable!$A:$A,MATCH('Daily Pork Products Stocks'!B1383,ItemTable!$B:$B,0)),TransfersEntries!$L:$L,"&gt;="&amp;'Daily Pork Products Stocks'!A1383+0.25,TransfersEntries!$L:$L,"&lt;="&amp;'Daily Pork Products Stocks'!A1383+1.25,TransfersEntries!$D:$D,"3535")</f>
        <v>0</v>
      </c>
      <c r="O1383" s="44">
        <f>SUMIFS(TransfersEntries!$F:$F,TransfersEntries!$B:$B,INDEX(ItemTable!$A:$A,MATCH('Daily Pork Products Stocks'!B1383,ItemTable!$B:$B,0)),TransfersEntries!$L:$L,"&gt;="&amp;'Daily Pork Products Stocks'!A1383+0.25,TransfersEntries!$L:$L,"&lt;="&amp;'Daily Pork Products Stocks'!A1383+1.25,TransfersEntries!$D:$D,"3600")</f>
        <v>0</v>
      </c>
      <c r="P1383" s="44">
        <f t="shared" si="391"/>
        <v>0</v>
      </c>
      <c r="Q1383" s="44">
        <f t="shared" si="392"/>
        <v>0</v>
      </c>
      <c r="R1383" s="148"/>
      <c r="S1383" s="148"/>
      <c r="T1383" s="44">
        <f t="shared" si="389"/>
        <v>0</v>
      </c>
      <c r="U1383" s="44">
        <f t="shared" si="393"/>
        <v>0</v>
      </c>
      <c r="V1383" s="44">
        <f t="shared" si="394"/>
        <v>0</v>
      </c>
      <c r="W1383" s="51" t="str">
        <f t="shared" si="395"/>
        <v>Inactive</v>
      </c>
      <c r="X1383" s="44"/>
    </row>
    <row r="1384" spans="1:24" ht="15" hidden="1" customHeight="1" x14ac:dyDescent="0.25">
      <c r="A1384" s="42" t="e">
        <v>#VALUE!</v>
      </c>
      <c r="B1384" s="45" t="s">
        <v>72</v>
      </c>
      <c r="C1384" s="45" t="s">
        <v>1341</v>
      </c>
      <c r="D1384" s="142"/>
      <c r="E1384" s="44">
        <f t="shared" si="390"/>
        <v>0</v>
      </c>
      <c r="F1384" s="44">
        <f>SUMIFS(ProductionLines!$H:$H,ProductionLines!$C:$C,'Daily Pork Products Stocks'!$B1384,ProductionLines!$K:$K,'Daily Pork Products Stocks'!$A1384,ProductionLines!$E:$E,"&lt;&gt;Intake")</f>
        <v>0</v>
      </c>
      <c r="G1384" s="57"/>
      <c r="H1384" s="44">
        <f>SUMIFS(ProductionLines!$H:$H,ProductionLines!$C:$C,'Daily Pork Products Stocks'!$B1384,ProductionLines!$K:$K,'Daily Pork Products Stocks'!$A1384,ProductionLines!$E:$E,"Intake")</f>
        <v>0</v>
      </c>
      <c r="I1384" s="148"/>
      <c r="J1384" s="148"/>
      <c r="K1384" s="148"/>
      <c r="L1384" s="152"/>
      <c r="M1384" s="44">
        <f>SUMIFS(TransfersEntries!$F:$F,TransfersEntries!$B:$B,$B1384,TransfersEntries!$L:$L,"&gt;="&amp;'Daily Pork Products Stocks'!A1384+0.25,TransfersEntries!$L:$L,"&lt;="&amp;'Daily Pork Products Stocks'!A1384+1.25,TransfersEntries!$D:$D,"2055")</f>
        <v>0</v>
      </c>
      <c r="N1384" s="44">
        <f>SUMIFS(TransfersEntries!$F:$F,TransfersEntries!$B:$B,INDEX(ItemTable!$A:$A,MATCH('Daily Pork Products Stocks'!B1384,ItemTable!$B:$B,0)),TransfersEntries!$L:$L,"&gt;="&amp;'Daily Pork Products Stocks'!A1384+0.25,TransfersEntries!$L:$L,"&lt;="&amp;'Daily Pork Products Stocks'!A1384+1.25,TransfersEntries!$D:$D,"3535")</f>
        <v>0</v>
      </c>
      <c r="O1384" s="44">
        <f>SUMIFS(TransfersEntries!$F:$F,TransfersEntries!$B:$B,INDEX(ItemTable!$A:$A,MATCH('Daily Pork Products Stocks'!B1384,ItemTable!$B:$B,0)),TransfersEntries!$L:$L,"&gt;="&amp;'Daily Pork Products Stocks'!A1384+0.25,TransfersEntries!$L:$L,"&lt;="&amp;'Daily Pork Products Stocks'!A1384+1.25,TransfersEntries!$D:$D,"3600")</f>
        <v>0</v>
      </c>
      <c r="P1384" s="44">
        <f t="shared" si="391"/>
        <v>0</v>
      </c>
      <c r="Q1384" s="44">
        <f t="shared" si="392"/>
        <v>0</v>
      </c>
      <c r="R1384" s="148"/>
      <c r="S1384" s="148"/>
      <c r="T1384" s="44">
        <f t="shared" si="389"/>
        <v>0</v>
      </c>
      <c r="U1384" s="44">
        <f t="shared" si="393"/>
        <v>0</v>
      </c>
      <c r="V1384" s="44">
        <f t="shared" si="394"/>
        <v>0</v>
      </c>
      <c r="W1384" s="51" t="str">
        <f t="shared" si="395"/>
        <v>Inactive</v>
      </c>
      <c r="X1384" s="44"/>
    </row>
    <row r="1385" spans="1:24" ht="15" hidden="1" customHeight="1" x14ac:dyDescent="0.25">
      <c r="A1385" s="42" t="e">
        <v>#VALUE!</v>
      </c>
      <c r="B1385" s="47" t="s">
        <v>139</v>
      </c>
      <c r="C1385" s="47" t="s">
        <v>1342</v>
      </c>
      <c r="D1385" s="142"/>
      <c r="E1385" s="44">
        <f t="shared" si="390"/>
        <v>0</v>
      </c>
      <c r="F1385" s="44">
        <f>SUMIFS(ProductionLines!$H:$H,ProductionLines!$C:$C,'Daily Pork Products Stocks'!$B1385,ProductionLines!$K:$K,'Daily Pork Products Stocks'!$A1385,ProductionLines!$E:$E,"&lt;&gt;Intake")</f>
        <v>0</v>
      </c>
      <c r="G1385" s="57"/>
      <c r="H1385" s="44">
        <f>SUMIFS(ProductionLines!$H:$H,ProductionLines!$C:$C,'Daily Pork Products Stocks'!$B1385,ProductionLines!$K:$K,'Daily Pork Products Stocks'!$A1385,ProductionLines!$E:$E,"Intake")</f>
        <v>0</v>
      </c>
      <c r="I1385" s="148"/>
      <c r="J1385" s="148"/>
      <c r="K1385" s="148"/>
      <c r="L1385" s="152"/>
      <c r="M1385" s="44">
        <f>SUMIFS(TransfersEntries!$F:$F,TransfersEntries!$B:$B,$B1385,TransfersEntries!$L:$L,"&gt;="&amp;'Daily Pork Products Stocks'!A1385+0.25,TransfersEntries!$L:$L,"&lt;="&amp;'Daily Pork Products Stocks'!A1385+1.25,TransfersEntries!$D:$D,"2055")</f>
        <v>0</v>
      </c>
      <c r="N1385" s="44">
        <f>SUMIFS(TransfersEntries!$F:$F,TransfersEntries!$B:$B,INDEX(ItemTable!$A:$A,MATCH('Daily Pork Products Stocks'!B1385,ItemTable!$B:$B,0)),TransfersEntries!$L:$L,"&gt;="&amp;'Daily Pork Products Stocks'!A1385+0.25,TransfersEntries!$L:$L,"&lt;="&amp;'Daily Pork Products Stocks'!A1385+1.25,TransfersEntries!$D:$D,"3535")</f>
        <v>0</v>
      </c>
      <c r="O1385" s="44">
        <f>SUMIFS(TransfersEntries!$F:$F,TransfersEntries!$B:$B,INDEX(ItemTable!$A:$A,MATCH('Daily Pork Products Stocks'!B1385,ItemTable!$B:$B,0)),TransfersEntries!$L:$L,"&gt;="&amp;'Daily Pork Products Stocks'!A1385+0.25,TransfersEntries!$L:$L,"&lt;="&amp;'Daily Pork Products Stocks'!A1385+1.25,TransfersEntries!$D:$D,"3600")</f>
        <v>0</v>
      </c>
      <c r="P1385" s="44">
        <f t="shared" si="391"/>
        <v>0</v>
      </c>
      <c r="Q1385" s="44">
        <f t="shared" si="392"/>
        <v>0</v>
      </c>
      <c r="R1385" s="148"/>
      <c r="S1385" s="148"/>
      <c r="T1385" s="44">
        <f t="shared" si="389"/>
        <v>0</v>
      </c>
      <c r="U1385" s="44">
        <f t="shared" si="393"/>
        <v>0</v>
      </c>
      <c r="V1385" s="44">
        <f t="shared" si="394"/>
        <v>0</v>
      </c>
      <c r="W1385" s="51" t="str">
        <f t="shared" si="395"/>
        <v>Inactive</v>
      </c>
      <c r="X1385" s="44"/>
    </row>
    <row r="1386" spans="1:24" ht="15" hidden="1" customHeight="1" x14ac:dyDescent="0.25">
      <c r="A1386" s="42" t="e">
        <v>#VALUE!</v>
      </c>
      <c r="B1386" s="45" t="s">
        <v>180</v>
      </c>
      <c r="C1386" s="45" t="s">
        <v>1347</v>
      </c>
      <c r="D1386" s="142"/>
      <c r="E1386" s="44">
        <f>D1386</f>
        <v>0</v>
      </c>
      <c r="F1386" s="44">
        <f>SUMIFS(ProductionLines!$H:$H,ProductionLines!$C:$C,'Daily Pork Products Stocks'!$B1386,ProductionLines!$K:$K,'Daily Pork Products Stocks'!$A1386,ProductionLines!$E:$E,"&lt;&gt;Intake")</f>
        <v>0</v>
      </c>
      <c r="G1386" s="57"/>
      <c r="H1386" s="44">
        <f>SUMIFS(ProductionLines!$H:$H,ProductionLines!$C:$C,'Daily Pork Products Stocks'!$B1386,ProductionLines!$K:$K,'Daily Pork Products Stocks'!$A1386,ProductionLines!$E:$E,"Intake")</f>
        <v>0</v>
      </c>
      <c r="I1386" s="148"/>
      <c r="J1386" s="148"/>
      <c r="K1386" s="148"/>
      <c r="L1386" s="152"/>
      <c r="M1386" s="44">
        <f>SUMIFS(TransfersEntries!$F:$F,TransfersEntries!$B:$B,$B1386,TransfersEntries!$L:$L,"&gt;="&amp;'Daily Pork Products Stocks'!A1386+0.25,TransfersEntries!$L:$L,"&lt;="&amp;'Daily Pork Products Stocks'!A1386+1.25,TransfersEntries!$D:$D,"2055")</f>
        <v>0</v>
      </c>
      <c r="N1386" s="44">
        <f>SUMIFS(TransfersEntries!$F:$F,TransfersEntries!$B:$B,INDEX(ItemTable!$A:$A,MATCH('Daily Pork Products Stocks'!B1386,ItemTable!$B:$B,0)),TransfersEntries!$L:$L,"&gt;="&amp;'Daily Pork Products Stocks'!A1386+0.25,TransfersEntries!$L:$L,"&lt;="&amp;'Daily Pork Products Stocks'!A1386+1.25,TransfersEntries!$D:$D,"3535")</f>
        <v>0</v>
      </c>
      <c r="O1386" s="44">
        <f>SUMIFS(TransfersEntries!$F:$F,TransfersEntries!$B:$B,INDEX(ItemTable!$A:$A,MATCH('Daily Pork Products Stocks'!B1386,ItemTable!$B:$B,0)),TransfersEntries!$L:$L,"&gt;="&amp;'Daily Pork Products Stocks'!A1386+0.25,TransfersEntries!$L:$L,"&lt;="&amp;'Daily Pork Products Stocks'!A1386+1.25,TransfersEntries!$D:$D,"3600")</f>
        <v>0</v>
      </c>
      <c r="P1386" s="44">
        <f>D1386+F1386+G1386-SUM(H1386:O1386)</f>
        <v>0</v>
      </c>
      <c r="Q1386" s="44">
        <f>E1386+F1386+G1386-SUM(H1386:O1386)</f>
        <v>0</v>
      </c>
      <c r="R1386" s="148"/>
      <c r="S1386" s="148"/>
      <c r="T1386" s="44">
        <f>R1386+S1386</f>
        <v>0</v>
      </c>
      <c r="U1386" s="44">
        <f>T1386-P1386</f>
        <v>0</v>
      </c>
      <c r="V1386" s="44">
        <f>T1386-Q1386</f>
        <v>0</v>
      </c>
      <c r="W1386" s="51" t="str">
        <f t="shared" si="395"/>
        <v>Inactive</v>
      </c>
      <c r="X1386" s="44"/>
    </row>
    <row r="1387" spans="1:24" ht="15" hidden="1" customHeight="1" x14ac:dyDescent="0.25">
      <c r="A1387" s="42" t="e">
        <v>#VALUE!</v>
      </c>
      <c r="B1387" s="47" t="s">
        <v>1343</v>
      </c>
      <c r="C1387" s="47" t="s">
        <v>1344</v>
      </c>
      <c r="D1387" s="142"/>
      <c r="E1387" s="44">
        <f t="shared" ref="E1387:E1414" si="396">D1387</f>
        <v>0</v>
      </c>
      <c r="F1387" s="44">
        <f>SUMIFS(ProductionLines!$H:$H,ProductionLines!$C:$C,'Daily Pork Products Stocks'!$B1387,ProductionLines!$K:$K,'Daily Pork Products Stocks'!$A1387,ProductionLines!$E:$E,"&lt;&gt;Intake")</f>
        <v>0</v>
      </c>
      <c r="G1387" s="57"/>
      <c r="H1387" s="44">
        <f>SUMIFS(ProductionLines!$H:$H,ProductionLines!$C:$C,'Daily Pork Products Stocks'!$B1387,ProductionLines!$K:$K,'Daily Pork Products Stocks'!$A1387,ProductionLines!$E:$E,"Intake")</f>
        <v>0</v>
      </c>
      <c r="I1387" s="148"/>
      <c r="J1387" s="148"/>
      <c r="K1387" s="148"/>
      <c r="L1387" s="152"/>
      <c r="M1387" s="44">
        <f>SUMIFS(TransfersEntries!$F:$F,TransfersEntries!$B:$B,$B1387,TransfersEntries!$L:$L,"&gt;="&amp;'Daily Pork Products Stocks'!A1387+0.25,TransfersEntries!$L:$L,"&lt;="&amp;'Daily Pork Products Stocks'!A1387+1.25,TransfersEntries!$D:$D,"2055")</f>
        <v>0</v>
      </c>
      <c r="N1387" s="44">
        <f>SUMIFS(TransfersEntries!$F:$F,TransfersEntries!$B:$B,INDEX(ItemTable!$A:$A,MATCH('Daily Pork Products Stocks'!B1387,ItemTable!$B:$B,0)),TransfersEntries!$L:$L,"&gt;="&amp;'Daily Pork Products Stocks'!A1387+0.25,TransfersEntries!$L:$L,"&lt;="&amp;'Daily Pork Products Stocks'!A1387+1.25,TransfersEntries!$D:$D,"3535")</f>
        <v>0</v>
      </c>
      <c r="O1387" s="44">
        <f>SUMIFS(TransfersEntries!$F:$F,TransfersEntries!$B:$B,INDEX(ItemTable!$A:$A,MATCH('Daily Pork Products Stocks'!B1387,ItemTable!$B:$B,0)),TransfersEntries!$L:$L,"&gt;="&amp;'Daily Pork Products Stocks'!A1387+0.25,TransfersEntries!$L:$L,"&lt;="&amp;'Daily Pork Products Stocks'!A1387+1.25,TransfersEntries!$D:$D,"3600")</f>
        <v>0</v>
      </c>
      <c r="P1387" s="44">
        <f t="shared" ref="P1387:P1414" si="397">D1387+F1387+G1387-SUM(H1387:O1387)</f>
        <v>0</v>
      </c>
      <c r="Q1387" s="44">
        <f t="shared" ref="Q1387:Q1414" si="398">E1387+F1387+G1387-SUM(H1387:O1387)</f>
        <v>0</v>
      </c>
      <c r="R1387" s="148"/>
      <c r="S1387" s="148"/>
      <c r="T1387" s="44">
        <f t="shared" ref="T1387:T1408" si="399">R1387+S1387</f>
        <v>0</v>
      </c>
      <c r="U1387" s="44">
        <f t="shared" ref="U1387:U1414" si="400">T1387-P1387</f>
        <v>0</v>
      </c>
      <c r="V1387" s="44">
        <f t="shared" ref="V1387:V1414" si="401">T1387-Q1387</f>
        <v>0</v>
      </c>
      <c r="W1387" s="51" t="str">
        <f t="shared" si="395"/>
        <v>Inactive</v>
      </c>
      <c r="X1387" s="44"/>
    </row>
    <row r="1388" spans="1:24" ht="15" hidden="1" customHeight="1" x14ac:dyDescent="0.25">
      <c r="A1388" s="42" t="e">
        <v>#VALUE!</v>
      </c>
      <c r="B1388" s="47" t="s">
        <v>1345</v>
      </c>
      <c r="C1388" s="47" t="s">
        <v>1346</v>
      </c>
      <c r="D1388" s="142"/>
      <c r="E1388" s="44">
        <f t="shared" si="396"/>
        <v>0</v>
      </c>
      <c r="F1388" s="44">
        <f>SUMIFS(ProductionLines!$H:$H,ProductionLines!$C:$C,'Daily Pork Products Stocks'!$B1388,ProductionLines!$K:$K,'Daily Pork Products Stocks'!$A1388,ProductionLines!$E:$E,"&lt;&gt;Intake")</f>
        <v>0</v>
      </c>
      <c r="G1388" s="57"/>
      <c r="H1388" s="44">
        <f>SUMIFS(ProductionLines!$H:$H,ProductionLines!$C:$C,'Daily Pork Products Stocks'!$B1388,ProductionLines!$K:$K,'Daily Pork Products Stocks'!$A1388,ProductionLines!$E:$E,"Intake")</f>
        <v>0</v>
      </c>
      <c r="I1388" s="148"/>
      <c r="J1388" s="148"/>
      <c r="K1388" s="148"/>
      <c r="L1388" s="152"/>
      <c r="M1388" s="44">
        <f>SUMIFS(TransfersEntries!$F:$F,TransfersEntries!$B:$B,$B1388,TransfersEntries!$L:$L,"&gt;="&amp;'Daily Pork Products Stocks'!A1388+0.25,TransfersEntries!$L:$L,"&lt;="&amp;'Daily Pork Products Stocks'!A1388+1.25,TransfersEntries!$D:$D,"2055")</f>
        <v>0</v>
      </c>
      <c r="N1388" s="44">
        <f>SUMIFS(TransfersEntries!$F:$F,TransfersEntries!$B:$B,INDEX(ItemTable!$A:$A,MATCH('Daily Pork Products Stocks'!B1388,ItemTable!$B:$B,0)),TransfersEntries!$L:$L,"&gt;="&amp;'Daily Pork Products Stocks'!A1388+0.25,TransfersEntries!$L:$L,"&lt;="&amp;'Daily Pork Products Stocks'!A1388+1.25,TransfersEntries!$D:$D,"3535")</f>
        <v>0</v>
      </c>
      <c r="O1388" s="44">
        <f>SUMIFS(TransfersEntries!$F:$F,TransfersEntries!$B:$B,INDEX(ItemTable!$A:$A,MATCH('Daily Pork Products Stocks'!B1388,ItemTable!$B:$B,0)),TransfersEntries!$L:$L,"&gt;="&amp;'Daily Pork Products Stocks'!A1388+0.25,TransfersEntries!$L:$L,"&lt;="&amp;'Daily Pork Products Stocks'!A1388+1.25,TransfersEntries!$D:$D,"3600")</f>
        <v>0</v>
      </c>
      <c r="P1388" s="44">
        <f t="shared" si="397"/>
        <v>0</v>
      </c>
      <c r="Q1388" s="44">
        <f t="shared" si="398"/>
        <v>0</v>
      </c>
      <c r="R1388" s="148"/>
      <c r="S1388" s="148"/>
      <c r="T1388" s="44">
        <f t="shared" si="399"/>
        <v>0</v>
      </c>
      <c r="U1388" s="44">
        <f t="shared" si="400"/>
        <v>0</v>
      </c>
      <c r="V1388" s="44">
        <f t="shared" si="401"/>
        <v>0</v>
      </c>
      <c r="W1388" s="51" t="str">
        <f t="shared" si="395"/>
        <v>Inactive</v>
      </c>
      <c r="X1388" s="44"/>
    </row>
    <row r="1389" spans="1:24" ht="15" hidden="1" customHeight="1" x14ac:dyDescent="0.25">
      <c r="A1389" s="42" t="e">
        <v>#VALUE!</v>
      </c>
      <c r="B1389" s="47" t="s">
        <v>1348</v>
      </c>
      <c r="C1389" s="47" t="s">
        <v>1349</v>
      </c>
      <c r="D1389" s="142"/>
      <c r="E1389" s="44">
        <f t="shared" si="396"/>
        <v>0</v>
      </c>
      <c r="F1389" s="44">
        <f>SUMIFS(ProductionLines!$H:$H,ProductionLines!$C:$C,'Daily Pork Products Stocks'!$B1389,ProductionLines!$K:$K,'Daily Pork Products Stocks'!$A1389,ProductionLines!$E:$E,"&lt;&gt;Intake")</f>
        <v>0</v>
      </c>
      <c r="G1389" s="57"/>
      <c r="H1389" s="44">
        <f>SUMIFS(ProductionLines!$H:$H,ProductionLines!$C:$C,'Daily Pork Products Stocks'!$B1389,ProductionLines!$K:$K,'Daily Pork Products Stocks'!$A1389,ProductionLines!$E:$E,"Intake")</f>
        <v>0</v>
      </c>
      <c r="I1389" s="148"/>
      <c r="J1389" s="148"/>
      <c r="K1389" s="148"/>
      <c r="L1389" s="152"/>
      <c r="M1389" s="44">
        <f>SUMIFS(TransfersEntries!$F:$F,TransfersEntries!$B:$B,$B1389,TransfersEntries!$L:$L,"&gt;="&amp;'Daily Pork Products Stocks'!A1389+0.25,TransfersEntries!$L:$L,"&lt;="&amp;'Daily Pork Products Stocks'!A1389+1.25,TransfersEntries!$D:$D,"2055")</f>
        <v>0</v>
      </c>
      <c r="N1389" s="44">
        <f>SUMIFS(TransfersEntries!$F:$F,TransfersEntries!$B:$B,INDEX(ItemTable!$A:$A,MATCH('Daily Pork Products Stocks'!B1389,ItemTable!$B:$B,0)),TransfersEntries!$L:$L,"&gt;="&amp;'Daily Pork Products Stocks'!A1389+0.25,TransfersEntries!$L:$L,"&lt;="&amp;'Daily Pork Products Stocks'!A1389+1.25,TransfersEntries!$D:$D,"3535")</f>
        <v>0</v>
      </c>
      <c r="O1389" s="44">
        <f>SUMIFS(TransfersEntries!$F:$F,TransfersEntries!$B:$B,INDEX(ItemTable!$A:$A,MATCH('Daily Pork Products Stocks'!B1389,ItemTable!$B:$B,0)),TransfersEntries!$L:$L,"&gt;="&amp;'Daily Pork Products Stocks'!A1389+0.25,TransfersEntries!$L:$L,"&lt;="&amp;'Daily Pork Products Stocks'!A1389+1.25,TransfersEntries!$D:$D,"3600")</f>
        <v>0</v>
      </c>
      <c r="P1389" s="44">
        <f t="shared" si="397"/>
        <v>0</v>
      </c>
      <c r="Q1389" s="44">
        <f t="shared" si="398"/>
        <v>0</v>
      </c>
      <c r="R1389" s="148"/>
      <c r="S1389" s="148"/>
      <c r="T1389" s="44">
        <f t="shared" si="399"/>
        <v>0</v>
      </c>
      <c r="U1389" s="44">
        <f t="shared" si="400"/>
        <v>0</v>
      </c>
      <c r="V1389" s="44">
        <f t="shared" si="401"/>
        <v>0</v>
      </c>
      <c r="W1389" s="51" t="str">
        <f t="shared" si="395"/>
        <v>Inactive</v>
      </c>
      <c r="X1389" s="44"/>
    </row>
    <row r="1390" spans="1:24" ht="15" hidden="1" customHeight="1" x14ac:dyDescent="0.25">
      <c r="A1390" s="42" t="e">
        <v>#VALUE!</v>
      </c>
      <c r="B1390" s="47" t="s">
        <v>1350</v>
      </c>
      <c r="C1390" s="47" t="s">
        <v>1351</v>
      </c>
      <c r="D1390" s="142"/>
      <c r="E1390" s="44">
        <f t="shared" si="396"/>
        <v>0</v>
      </c>
      <c r="F1390" s="44">
        <f>SUMIFS(ProductionLines!$H:$H,ProductionLines!$C:$C,'Daily Pork Products Stocks'!$B1390,ProductionLines!$K:$K,'Daily Pork Products Stocks'!$A1390,ProductionLines!$E:$E,"&lt;&gt;Intake")</f>
        <v>0</v>
      </c>
      <c r="G1390" s="57"/>
      <c r="H1390" s="44">
        <f>SUMIFS(ProductionLines!$H:$H,ProductionLines!$C:$C,'Daily Pork Products Stocks'!$B1390,ProductionLines!$K:$K,'Daily Pork Products Stocks'!$A1390,ProductionLines!$E:$E,"Intake")</f>
        <v>0</v>
      </c>
      <c r="I1390" s="148"/>
      <c r="J1390" s="148"/>
      <c r="K1390" s="148"/>
      <c r="L1390" s="152"/>
      <c r="M1390" s="44">
        <f>SUMIFS(TransfersEntries!$F:$F,TransfersEntries!$B:$B,$B1390,TransfersEntries!$L:$L,"&gt;="&amp;'Daily Pork Products Stocks'!A1390+0.25,TransfersEntries!$L:$L,"&lt;="&amp;'Daily Pork Products Stocks'!A1390+1.25,TransfersEntries!$D:$D,"2055")</f>
        <v>0</v>
      </c>
      <c r="N1390" s="44">
        <f>SUMIFS(TransfersEntries!$F:$F,TransfersEntries!$B:$B,INDEX(ItemTable!$A:$A,MATCH('Daily Pork Products Stocks'!B1390,ItemTable!$B:$B,0)),TransfersEntries!$L:$L,"&gt;="&amp;'Daily Pork Products Stocks'!A1390+0.25,TransfersEntries!$L:$L,"&lt;="&amp;'Daily Pork Products Stocks'!A1390+1.25,TransfersEntries!$D:$D,"3535")</f>
        <v>0</v>
      </c>
      <c r="O1390" s="44">
        <f>SUMIFS(TransfersEntries!$F:$F,TransfersEntries!$B:$B,INDEX(ItemTable!$A:$A,MATCH('Daily Pork Products Stocks'!B1390,ItemTable!$B:$B,0)),TransfersEntries!$L:$L,"&gt;="&amp;'Daily Pork Products Stocks'!A1390+0.25,TransfersEntries!$L:$L,"&lt;="&amp;'Daily Pork Products Stocks'!A1390+1.25,TransfersEntries!$D:$D,"3600")</f>
        <v>0</v>
      </c>
      <c r="P1390" s="44">
        <f t="shared" si="397"/>
        <v>0</v>
      </c>
      <c r="Q1390" s="44">
        <f t="shared" si="398"/>
        <v>0</v>
      </c>
      <c r="R1390" s="148"/>
      <c r="S1390" s="148"/>
      <c r="T1390" s="44">
        <f t="shared" si="399"/>
        <v>0</v>
      </c>
      <c r="U1390" s="44">
        <f t="shared" si="400"/>
        <v>0</v>
      </c>
      <c r="V1390" s="44">
        <f t="shared" si="401"/>
        <v>0</v>
      </c>
      <c r="W1390" s="51" t="str">
        <f t="shared" si="395"/>
        <v>Inactive</v>
      </c>
      <c r="X1390" s="44"/>
    </row>
    <row r="1391" spans="1:24" ht="15" hidden="1" customHeight="1" x14ac:dyDescent="0.25">
      <c r="A1391" s="42" t="e">
        <v>#VALUE!</v>
      </c>
      <c r="B1391" s="47" t="s">
        <v>1352</v>
      </c>
      <c r="C1391" s="47" t="s">
        <v>1353</v>
      </c>
      <c r="D1391" s="142"/>
      <c r="E1391" s="44">
        <f t="shared" si="396"/>
        <v>0</v>
      </c>
      <c r="F1391" s="44">
        <f>SUMIFS(ProductionLines!$H:$H,ProductionLines!$C:$C,'Daily Pork Products Stocks'!$B1391,ProductionLines!$K:$K,'Daily Pork Products Stocks'!$A1391,ProductionLines!$E:$E,"&lt;&gt;Intake")</f>
        <v>0</v>
      </c>
      <c r="G1391" s="57"/>
      <c r="H1391" s="44">
        <f>SUMIFS(ProductionLines!$H:$H,ProductionLines!$C:$C,'Daily Pork Products Stocks'!$B1391,ProductionLines!$K:$K,'Daily Pork Products Stocks'!$A1391,ProductionLines!$E:$E,"Intake")</f>
        <v>0</v>
      </c>
      <c r="I1391" s="148"/>
      <c r="J1391" s="148"/>
      <c r="K1391" s="148"/>
      <c r="L1391" s="152"/>
      <c r="M1391" s="44">
        <f>SUMIFS(TransfersEntries!$F:$F,TransfersEntries!$B:$B,$B1391,TransfersEntries!$L:$L,"&gt;="&amp;'Daily Pork Products Stocks'!A1391+0.25,TransfersEntries!$L:$L,"&lt;="&amp;'Daily Pork Products Stocks'!A1391+1.25,TransfersEntries!$D:$D,"2055")</f>
        <v>0</v>
      </c>
      <c r="N1391" s="44">
        <f>SUMIFS(TransfersEntries!$F:$F,TransfersEntries!$B:$B,INDEX(ItemTable!$A:$A,MATCH('Daily Pork Products Stocks'!B1391,ItemTable!$B:$B,0)),TransfersEntries!$L:$L,"&gt;="&amp;'Daily Pork Products Stocks'!A1391+0.25,TransfersEntries!$L:$L,"&lt;="&amp;'Daily Pork Products Stocks'!A1391+1.25,TransfersEntries!$D:$D,"3535")</f>
        <v>0</v>
      </c>
      <c r="O1391" s="44">
        <f>SUMIFS(TransfersEntries!$F:$F,TransfersEntries!$B:$B,INDEX(ItemTable!$A:$A,MATCH('Daily Pork Products Stocks'!B1391,ItemTable!$B:$B,0)),TransfersEntries!$L:$L,"&gt;="&amp;'Daily Pork Products Stocks'!A1391+0.25,TransfersEntries!$L:$L,"&lt;="&amp;'Daily Pork Products Stocks'!A1391+1.25,TransfersEntries!$D:$D,"3600")</f>
        <v>0</v>
      </c>
      <c r="P1391" s="44">
        <f t="shared" si="397"/>
        <v>0</v>
      </c>
      <c r="Q1391" s="44">
        <f t="shared" si="398"/>
        <v>0</v>
      </c>
      <c r="R1391" s="148"/>
      <c r="S1391" s="148"/>
      <c r="T1391" s="44">
        <f t="shared" si="399"/>
        <v>0</v>
      </c>
      <c r="U1391" s="44">
        <f t="shared" si="400"/>
        <v>0</v>
      </c>
      <c r="V1391" s="44">
        <f t="shared" si="401"/>
        <v>0</v>
      </c>
      <c r="W1391" s="51" t="str">
        <f t="shared" si="395"/>
        <v>Inactive</v>
      </c>
      <c r="X1391" s="44"/>
    </row>
    <row r="1392" spans="1:24" ht="15" hidden="1" customHeight="1" x14ac:dyDescent="0.25">
      <c r="A1392" s="42" t="e">
        <v>#VALUE!</v>
      </c>
      <c r="B1392" s="45" t="s">
        <v>118</v>
      </c>
      <c r="C1392" s="45" t="s">
        <v>119</v>
      </c>
      <c r="D1392" s="142"/>
      <c r="E1392" s="44">
        <f t="shared" si="396"/>
        <v>0</v>
      </c>
      <c r="F1392" s="44">
        <f>SUMIFS(ProductionLines!$H:$H,ProductionLines!$C:$C,'Daily Pork Products Stocks'!$B1392,ProductionLines!$K:$K,'Daily Pork Products Stocks'!$A1392,ProductionLines!$E:$E,"&lt;&gt;Intake")</f>
        <v>0</v>
      </c>
      <c r="G1392" s="57"/>
      <c r="H1392" s="44">
        <f>SUMIFS(ProductionLines!$H:$H,ProductionLines!$C:$C,'Daily Pork Products Stocks'!$B1392,ProductionLines!$K:$K,'Daily Pork Products Stocks'!$A1392,ProductionLines!$E:$E,"Intake")</f>
        <v>0</v>
      </c>
      <c r="I1392" s="148"/>
      <c r="J1392" s="148"/>
      <c r="K1392" s="148"/>
      <c r="L1392" s="152"/>
      <c r="M1392" s="44">
        <f>SUMIFS(TransfersEntries!$F:$F,TransfersEntries!$B:$B,$B1392,TransfersEntries!$L:$L,"&gt;="&amp;'Daily Pork Products Stocks'!A1392+0.25,TransfersEntries!$L:$L,"&lt;="&amp;'Daily Pork Products Stocks'!A1392+1.25,TransfersEntries!$D:$D,"2055")</f>
        <v>0</v>
      </c>
      <c r="N1392" s="44">
        <f>SUMIFS(TransfersEntries!$F:$F,TransfersEntries!$B:$B,INDEX(ItemTable!$A:$A,MATCH('Daily Pork Products Stocks'!B1392,ItemTable!$B:$B,0)),TransfersEntries!$L:$L,"&gt;="&amp;'Daily Pork Products Stocks'!A1392+0.25,TransfersEntries!$L:$L,"&lt;="&amp;'Daily Pork Products Stocks'!A1392+1.25,TransfersEntries!$D:$D,"3535")</f>
        <v>0</v>
      </c>
      <c r="O1392" s="44">
        <f>SUMIFS(TransfersEntries!$F:$F,TransfersEntries!$B:$B,INDEX(ItemTable!$A:$A,MATCH('Daily Pork Products Stocks'!B1392,ItemTable!$B:$B,0)),TransfersEntries!$L:$L,"&gt;="&amp;'Daily Pork Products Stocks'!A1392+0.25,TransfersEntries!$L:$L,"&lt;="&amp;'Daily Pork Products Stocks'!A1392+1.25,TransfersEntries!$D:$D,"3600")</f>
        <v>0</v>
      </c>
      <c r="P1392" s="44">
        <f t="shared" si="397"/>
        <v>0</v>
      </c>
      <c r="Q1392" s="44">
        <f t="shared" si="398"/>
        <v>0</v>
      </c>
      <c r="R1392" s="148"/>
      <c r="S1392" s="148"/>
      <c r="T1392" s="44">
        <f t="shared" si="399"/>
        <v>0</v>
      </c>
      <c r="U1392" s="44">
        <f t="shared" si="400"/>
        <v>0</v>
      </c>
      <c r="V1392" s="44">
        <f t="shared" si="401"/>
        <v>0</v>
      </c>
      <c r="W1392" s="51" t="str">
        <f t="shared" si="395"/>
        <v>Inactive</v>
      </c>
      <c r="X1392" s="44"/>
    </row>
    <row r="1393" spans="1:24" ht="15" hidden="1" customHeight="1" x14ac:dyDescent="0.25">
      <c r="A1393" s="42" t="e">
        <v>#VALUE!</v>
      </c>
      <c r="B1393" s="47" t="s">
        <v>125</v>
      </c>
      <c r="C1393" s="47" t="s">
        <v>126</v>
      </c>
      <c r="D1393" s="142"/>
      <c r="E1393" s="44">
        <f t="shared" si="396"/>
        <v>0</v>
      </c>
      <c r="F1393" s="44">
        <f>SUMIFS(ProductionLines!$H:$H,ProductionLines!$C:$C,'Daily Pork Products Stocks'!$B1393,ProductionLines!$K:$K,'Daily Pork Products Stocks'!$A1393,ProductionLines!$E:$E,"&lt;&gt;Intake")</f>
        <v>0</v>
      </c>
      <c r="G1393" s="57"/>
      <c r="H1393" s="44">
        <f>SUMIFS(ProductionLines!$H:$H,ProductionLines!$C:$C,'Daily Pork Products Stocks'!$B1393,ProductionLines!$K:$K,'Daily Pork Products Stocks'!$A1393,ProductionLines!$E:$E,"Intake")</f>
        <v>0</v>
      </c>
      <c r="I1393" s="148"/>
      <c r="J1393" s="148"/>
      <c r="K1393" s="148"/>
      <c r="L1393" s="152"/>
      <c r="M1393" s="44">
        <f>SUMIFS(TransfersEntries!$F:$F,TransfersEntries!$B:$B,$B1393,TransfersEntries!$L:$L,"&gt;="&amp;'Daily Pork Products Stocks'!A1393+0.25,TransfersEntries!$L:$L,"&lt;="&amp;'Daily Pork Products Stocks'!A1393+1.25,TransfersEntries!$D:$D,"2055")</f>
        <v>0</v>
      </c>
      <c r="N1393" s="44">
        <f>SUMIFS(TransfersEntries!$F:$F,TransfersEntries!$B:$B,INDEX(ItemTable!$A:$A,MATCH('Daily Pork Products Stocks'!B1393,ItemTable!$B:$B,0)),TransfersEntries!$L:$L,"&gt;="&amp;'Daily Pork Products Stocks'!A1393+0.25,TransfersEntries!$L:$L,"&lt;="&amp;'Daily Pork Products Stocks'!A1393+1.25,TransfersEntries!$D:$D,"3535")</f>
        <v>0</v>
      </c>
      <c r="O1393" s="44">
        <f>SUMIFS(TransfersEntries!$F:$F,TransfersEntries!$B:$B,INDEX(ItemTable!$A:$A,MATCH('Daily Pork Products Stocks'!B1393,ItemTable!$B:$B,0)),TransfersEntries!$L:$L,"&gt;="&amp;'Daily Pork Products Stocks'!A1393+0.25,TransfersEntries!$L:$L,"&lt;="&amp;'Daily Pork Products Stocks'!A1393+1.25,TransfersEntries!$D:$D,"3600")</f>
        <v>0</v>
      </c>
      <c r="P1393" s="44">
        <f t="shared" si="397"/>
        <v>0</v>
      </c>
      <c r="Q1393" s="44">
        <f t="shared" si="398"/>
        <v>0</v>
      </c>
      <c r="R1393" s="148"/>
      <c r="S1393" s="148"/>
      <c r="T1393" s="44">
        <f t="shared" si="399"/>
        <v>0</v>
      </c>
      <c r="U1393" s="44">
        <f t="shared" si="400"/>
        <v>0</v>
      </c>
      <c r="V1393" s="44">
        <f t="shared" si="401"/>
        <v>0</v>
      </c>
      <c r="W1393" s="51" t="str">
        <f t="shared" si="395"/>
        <v>Inactive</v>
      </c>
      <c r="X1393" s="44"/>
    </row>
    <row r="1394" spans="1:24" ht="15" hidden="1" customHeight="1" x14ac:dyDescent="0.25">
      <c r="A1394" s="42" t="e">
        <v>#VALUE!</v>
      </c>
      <c r="B1394" s="45" t="s">
        <v>130</v>
      </c>
      <c r="C1394" s="45" t="s">
        <v>1354</v>
      </c>
      <c r="D1394" s="142"/>
      <c r="E1394" s="44">
        <f t="shared" si="396"/>
        <v>0</v>
      </c>
      <c r="F1394" s="44">
        <f>SUMIFS(ProductionLines!$H:$H,ProductionLines!$C:$C,'Daily Pork Products Stocks'!$B1394,ProductionLines!$K:$K,'Daily Pork Products Stocks'!$A1394,ProductionLines!$E:$E,"&lt;&gt;Intake")</f>
        <v>0</v>
      </c>
      <c r="G1394" s="57"/>
      <c r="H1394" s="44">
        <f>SUMIFS(ProductionLines!$H:$H,ProductionLines!$C:$C,'Daily Pork Products Stocks'!$B1394,ProductionLines!$K:$K,'Daily Pork Products Stocks'!$A1394,ProductionLines!$E:$E,"Intake")</f>
        <v>0</v>
      </c>
      <c r="I1394" s="148"/>
      <c r="J1394" s="148"/>
      <c r="K1394" s="148"/>
      <c r="L1394" s="152"/>
      <c r="M1394" s="44">
        <f>SUMIFS(TransfersEntries!$F:$F,TransfersEntries!$B:$B,$B1394,TransfersEntries!$L:$L,"&gt;="&amp;'Daily Pork Products Stocks'!A1394+0.25,TransfersEntries!$L:$L,"&lt;="&amp;'Daily Pork Products Stocks'!A1394+1.25,TransfersEntries!$D:$D,"2055")</f>
        <v>0</v>
      </c>
      <c r="N1394" s="44">
        <f>SUMIFS(TransfersEntries!$F:$F,TransfersEntries!$B:$B,INDEX(ItemTable!$A:$A,MATCH('Daily Pork Products Stocks'!B1394,ItemTable!$B:$B,0)),TransfersEntries!$L:$L,"&gt;="&amp;'Daily Pork Products Stocks'!A1394+0.25,TransfersEntries!$L:$L,"&lt;="&amp;'Daily Pork Products Stocks'!A1394+1.25,TransfersEntries!$D:$D,"3535")</f>
        <v>0</v>
      </c>
      <c r="O1394" s="44">
        <f>SUMIFS(TransfersEntries!$F:$F,TransfersEntries!$B:$B,INDEX(ItemTable!$A:$A,MATCH('Daily Pork Products Stocks'!B1394,ItemTable!$B:$B,0)),TransfersEntries!$L:$L,"&gt;="&amp;'Daily Pork Products Stocks'!A1394+0.25,TransfersEntries!$L:$L,"&lt;="&amp;'Daily Pork Products Stocks'!A1394+1.25,TransfersEntries!$D:$D,"3600")</f>
        <v>0</v>
      </c>
      <c r="P1394" s="44">
        <f t="shared" si="397"/>
        <v>0</v>
      </c>
      <c r="Q1394" s="44">
        <f t="shared" si="398"/>
        <v>0</v>
      </c>
      <c r="R1394" s="148"/>
      <c r="S1394" s="148"/>
      <c r="T1394" s="44">
        <f t="shared" si="399"/>
        <v>0</v>
      </c>
      <c r="U1394" s="44">
        <f t="shared" si="400"/>
        <v>0</v>
      </c>
      <c r="V1394" s="44">
        <f t="shared" si="401"/>
        <v>0</v>
      </c>
      <c r="W1394" s="51" t="str">
        <f t="shared" si="395"/>
        <v>Inactive</v>
      </c>
      <c r="X1394" s="44"/>
    </row>
    <row r="1395" spans="1:24" ht="15" hidden="1" customHeight="1" x14ac:dyDescent="0.25">
      <c r="A1395" s="42" t="e">
        <v>#VALUE!</v>
      </c>
      <c r="B1395" s="47" t="s">
        <v>131</v>
      </c>
      <c r="C1395" s="47" t="s">
        <v>132</v>
      </c>
      <c r="D1395" s="142"/>
      <c r="E1395" s="44">
        <f t="shared" si="396"/>
        <v>0</v>
      </c>
      <c r="F1395" s="44">
        <f>SUMIFS(ProductionLines!$H:$H,ProductionLines!$C:$C,'Daily Pork Products Stocks'!$B1395,ProductionLines!$K:$K,'Daily Pork Products Stocks'!$A1395,ProductionLines!$E:$E,"&lt;&gt;Intake")</f>
        <v>0</v>
      </c>
      <c r="G1395" s="57"/>
      <c r="H1395" s="44">
        <f>SUMIFS(ProductionLines!$H:$H,ProductionLines!$C:$C,'Daily Pork Products Stocks'!$B1395,ProductionLines!$K:$K,'Daily Pork Products Stocks'!$A1395,ProductionLines!$E:$E,"Intake")</f>
        <v>0</v>
      </c>
      <c r="I1395" s="148"/>
      <c r="J1395" s="148"/>
      <c r="K1395" s="148"/>
      <c r="L1395" s="152"/>
      <c r="M1395" s="44">
        <f>SUMIFS(TransfersEntries!$F:$F,TransfersEntries!$B:$B,$B1395,TransfersEntries!$L:$L,"&gt;="&amp;'Daily Pork Products Stocks'!A1395+0.25,TransfersEntries!$L:$L,"&lt;="&amp;'Daily Pork Products Stocks'!A1395+1.25,TransfersEntries!$D:$D,"2055")</f>
        <v>0</v>
      </c>
      <c r="N1395" s="44">
        <f>SUMIFS(TransfersEntries!$F:$F,TransfersEntries!$B:$B,INDEX(ItemTable!$A:$A,MATCH('Daily Pork Products Stocks'!B1395,ItemTable!$B:$B,0)),TransfersEntries!$L:$L,"&gt;="&amp;'Daily Pork Products Stocks'!A1395+0.25,TransfersEntries!$L:$L,"&lt;="&amp;'Daily Pork Products Stocks'!A1395+1.25,TransfersEntries!$D:$D,"3535")</f>
        <v>0</v>
      </c>
      <c r="O1395" s="44">
        <f>SUMIFS(TransfersEntries!$F:$F,TransfersEntries!$B:$B,INDEX(ItemTable!$A:$A,MATCH('Daily Pork Products Stocks'!B1395,ItemTable!$B:$B,0)),TransfersEntries!$L:$L,"&gt;="&amp;'Daily Pork Products Stocks'!A1395+0.25,TransfersEntries!$L:$L,"&lt;="&amp;'Daily Pork Products Stocks'!A1395+1.25,TransfersEntries!$D:$D,"3600")</f>
        <v>0</v>
      </c>
      <c r="P1395" s="44">
        <f t="shared" si="397"/>
        <v>0</v>
      </c>
      <c r="Q1395" s="44">
        <f t="shared" si="398"/>
        <v>0</v>
      </c>
      <c r="R1395" s="148"/>
      <c r="S1395" s="148"/>
      <c r="T1395" s="44">
        <f t="shared" si="399"/>
        <v>0</v>
      </c>
      <c r="U1395" s="44">
        <f t="shared" si="400"/>
        <v>0</v>
      </c>
      <c r="V1395" s="44">
        <f t="shared" si="401"/>
        <v>0</v>
      </c>
      <c r="W1395" s="51" t="str">
        <f t="shared" si="395"/>
        <v>Inactive</v>
      </c>
      <c r="X1395" s="44"/>
    </row>
    <row r="1396" spans="1:24" ht="15" hidden="1" customHeight="1" x14ac:dyDescent="0.25">
      <c r="A1396" s="42" t="e">
        <v>#VALUE!</v>
      </c>
      <c r="B1396" s="47" t="s">
        <v>133</v>
      </c>
      <c r="C1396" s="47" t="s">
        <v>134</v>
      </c>
      <c r="D1396" s="142"/>
      <c r="E1396" s="44">
        <f t="shared" si="396"/>
        <v>0</v>
      </c>
      <c r="F1396" s="44">
        <f>SUMIFS(ProductionLines!$H:$H,ProductionLines!$C:$C,'Daily Pork Products Stocks'!$B1396,ProductionLines!$K:$K,'Daily Pork Products Stocks'!$A1396,ProductionLines!$E:$E,"&lt;&gt;Intake")</f>
        <v>0</v>
      </c>
      <c r="G1396" s="57"/>
      <c r="H1396" s="44">
        <f>SUMIFS(ProductionLines!$H:$H,ProductionLines!$C:$C,'Daily Pork Products Stocks'!$B1396,ProductionLines!$K:$K,'Daily Pork Products Stocks'!$A1396,ProductionLines!$E:$E,"Intake")</f>
        <v>0</v>
      </c>
      <c r="I1396" s="148"/>
      <c r="J1396" s="148"/>
      <c r="K1396" s="148"/>
      <c r="L1396" s="152"/>
      <c r="M1396" s="44">
        <f>SUMIFS(TransfersEntries!$F:$F,TransfersEntries!$B:$B,$B1396,TransfersEntries!$L:$L,"&gt;="&amp;'Daily Pork Products Stocks'!A1396+0.25,TransfersEntries!$L:$L,"&lt;="&amp;'Daily Pork Products Stocks'!A1396+1.25,TransfersEntries!$D:$D,"2055")</f>
        <v>0</v>
      </c>
      <c r="N1396" s="44">
        <f>SUMIFS(TransfersEntries!$F:$F,TransfersEntries!$B:$B,INDEX(ItemTable!$A:$A,MATCH('Daily Pork Products Stocks'!B1396,ItemTable!$B:$B,0)),TransfersEntries!$L:$L,"&gt;="&amp;'Daily Pork Products Stocks'!A1396+0.25,TransfersEntries!$L:$L,"&lt;="&amp;'Daily Pork Products Stocks'!A1396+1.25,TransfersEntries!$D:$D,"3535")</f>
        <v>0</v>
      </c>
      <c r="O1396" s="44">
        <f>SUMIFS(TransfersEntries!$F:$F,TransfersEntries!$B:$B,INDEX(ItemTable!$A:$A,MATCH('Daily Pork Products Stocks'!B1396,ItemTable!$B:$B,0)),TransfersEntries!$L:$L,"&gt;="&amp;'Daily Pork Products Stocks'!A1396+0.25,TransfersEntries!$L:$L,"&lt;="&amp;'Daily Pork Products Stocks'!A1396+1.25,TransfersEntries!$D:$D,"3600")</f>
        <v>0</v>
      </c>
      <c r="P1396" s="44">
        <f t="shared" si="397"/>
        <v>0</v>
      </c>
      <c r="Q1396" s="44">
        <f t="shared" si="398"/>
        <v>0</v>
      </c>
      <c r="R1396" s="148"/>
      <c r="S1396" s="148"/>
      <c r="T1396" s="44">
        <f t="shared" si="399"/>
        <v>0</v>
      </c>
      <c r="U1396" s="44">
        <f t="shared" si="400"/>
        <v>0</v>
      </c>
      <c r="V1396" s="44">
        <f t="shared" si="401"/>
        <v>0</v>
      </c>
      <c r="W1396" s="51" t="str">
        <f t="shared" si="395"/>
        <v>Inactive</v>
      </c>
      <c r="X1396" s="44"/>
    </row>
    <row r="1397" spans="1:24" ht="15" hidden="1" customHeight="1" x14ac:dyDescent="0.25">
      <c r="A1397" s="42" t="e">
        <v>#VALUE!</v>
      </c>
      <c r="B1397" s="47" t="s">
        <v>135</v>
      </c>
      <c r="C1397" s="47" t="s">
        <v>1355</v>
      </c>
      <c r="D1397" s="142"/>
      <c r="E1397" s="44">
        <f t="shared" si="396"/>
        <v>0</v>
      </c>
      <c r="F1397" s="44">
        <f>SUMIFS(ProductionLines!$H:$H,ProductionLines!$C:$C,'Daily Pork Products Stocks'!$B1397,ProductionLines!$K:$K,'Daily Pork Products Stocks'!$A1397,ProductionLines!$E:$E,"&lt;&gt;Intake")</f>
        <v>0</v>
      </c>
      <c r="G1397" s="57"/>
      <c r="H1397" s="44">
        <f>SUMIFS(ProductionLines!$H:$H,ProductionLines!$C:$C,'Daily Pork Products Stocks'!$B1397,ProductionLines!$K:$K,'Daily Pork Products Stocks'!$A1397,ProductionLines!$E:$E,"Intake")</f>
        <v>0</v>
      </c>
      <c r="I1397" s="148"/>
      <c r="J1397" s="148"/>
      <c r="K1397" s="148"/>
      <c r="L1397" s="152"/>
      <c r="M1397" s="44">
        <f>SUMIFS(TransfersEntries!$F:$F,TransfersEntries!$B:$B,$B1397,TransfersEntries!$L:$L,"&gt;="&amp;'Daily Pork Products Stocks'!A1397+0.25,TransfersEntries!$L:$L,"&lt;="&amp;'Daily Pork Products Stocks'!A1397+1.25,TransfersEntries!$D:$D,"2055")</f>
        <v>0</v>
      </c>
      <c r="N1397" s="44">
        <f>SUMIFS(TransfersEntries!$F:$F,TransfersEntries!$B:$B,INDEX(ItemTable!$A:$A,MATCH('Daily Pork Products Stocks'!B1397,ItemTable!$B:$B,0)),TransfersEntries!$L:$L,"&gt;="&amp;'Daily Pork Products Stocks'!A1397+0.25,TransfersEntries!$L:$L,"&lt;="&amp;'Daily Pork Products Stocks'!A1397+1.25,TransfersEntries!$D:$D,"3535")</f>
        <v>0</v>
      </c>
      <c r="O1397" s="44">
        <f>SUMIFS(TransfersEntries!$F:$F,TransfersEntries!$B:$B,INDEX(ItemTable!$A:$A,MATCH('Daily Pork Products Stocks'!B1397,ItemTable!$B:$B,0)),TransfersEntries!$L:$L,"&gt;="&amp;'Daily Pork Products Stocks'!A1397+0.25,TransfersEntries!$L:$L,"&lt;="&amp;'Daily Pork Products Stocks'!A1397+1.25,TransfersEntries!$D:$D,"3600")</f>
        <v>0</v>
      </c>
      <c r="P1397" s="44">
        <f t="shared" si="397"/>
        <v>0</v>
      </c>
      <c r="Q1397" s="44">
        <f t="shared" si="398"/>
        <v>0</v>
      </c>
      <c r="R1397" s="148"/>
      <c r="S1397" s="148"/>
      <c r="T1397" s="44">
        <f t="shared" si="399"/>
        <v>0</v>
      </c>
      <c r="U1397" s="44">
        <f t="shared" si="400"/>
        <v>0</v>
      </c>
      <c r="V1397" s="44">
        <f t="shared" si="401"/>
        <v>0</v>
      </c>
      <c r="W1397" s="51" t="str">
        <f t="shared" si="395"/>
        <v>Inactive</v>
      </c>
      <c r="X1397" s="44"/>
    </row>
    <row r="1398" spans="1:24" ht="15" hidden="1" customHeight="1" x14ac:dyDescent="0.25">
      <c r="A1398" s="42" t="e">
        <v>#VALUE!</v>
      </c>
      <c r="B1398" s="45" t="s">
        <v>137</v>
      </c>
      <c r="C1398" s="45" t="s">
        <v>1356</v>
      </c>
      <c r="D1398" s="142"/>
      <c r="E1398" s="44">
        <f t="shared" si="396"/>
        <v>0</v>
      </c>
      <c r="F1398" s="44">
        <f>SUMIFS(ProductionLines!$H:$H,ProductionLines!$C:$C,'Daily Pork Products Stocks'!$B1398,ProductionLines!$K:$K,'Daily Pork Products Stocks'!$A1398,ProductionLines!$E:$E,"&lt;&gt;Intake")</f>
        <v>0</v>
      </c>
      <c r="G1398" s="57"/>
      <c r="H1398" s="44">
        <f>SUMIFS(ProductionLines!$H:$H,ProductionLines!$C:$C,'Daily Pork Products Stocks'!$B1398,ProductionLines!$K:$K,'Daily Pork Products Stocks'!$A1398,ProductionLines!$E:$E,"Intake")</f>
        <v>0</v>
      </c>
      <c r="I1398" s="148"/>
      <c r="J1398" s="148"/>
      <c r="K1398" s="148"/>
      <c r="L1398" s="152"/>
      <c r="M1398" s="44">
        <f>SUMIFS(TransfersEntries!$F:$F,TransfersEntries!$B:$B,$B1398,TransfersEntries!$L:$L,"&gt;="&amp;'Daily Pork Products Stocks'!A1398+0.25,TransfersEntries!$L:$L,"&lt;="&amp;'Daily Pork Products Stocks'!A1398+1.25,TransfersEntries!$D:$D,"2055")</f>
        <v>0</v>
      </c>
      <c r="N1398" s="44">
        <f>SUMIFS(TransfersEntries!$F:$F,TransfersEntries!$B:$B,INDEX(ItemTable!$A:$A,MATCH('Daily Pork Products Stocks'!B1398,ItemTable!$B:$B,0)),TransfersEntries!$L:$L,"&gt;="&amp;'Daily Pork Products Stocks'!A1398+0.25,TransfersEntries!$L:$L,"&lt;="&amp;'Daily Pork Products Stocks'!A1398+1.25,TransfersEntries!$D:$D,"3535")</f>
        <v>0</v>
      </c>
      <c r="O1398" s="44">
        <f>SUMIFS(TransfersEntries!$F:$F,TransfersEntries!$B:$B,INDEX(ItemTable!$A:$A,MATCH('Daily Pork Products Stocks'!B1398,ItemTable!$B:$B,0)),TransfersEntries!$L:$L,"&gt;="&amp;'Daily Pork Products Stocks'!A1398+0.25,TransfersEntries!$L:$L,"&lt;="&amp;'Daily Pork Products Stocks'!A1398+1.25,TransfersEntries!$D:$D,"3600")</f>
        <v>0</v>
      </c>
      <c r="P1398" s="44">
        <f t="shared" si="397"/>
        <v>0</v>
      </c>
      <c r="Q1398" s="44">
        <f t="shared" si="398"/>
        <v>0</v>
      </c>
      <c r="R1398" s="148"/>
      <c r="S1398" s="148"/>
      <c r="T1398" s="44">
        <f t="shared" si="399"/>
        <v>0</v>
      </c>
      <c r="U1398" s="44">
        <f t="shared" si="400"/>
        <v>0</v>
      </c>
      <c r="V1398" s="44">
        <f t="shared" si="401"/>
        <v>0</v>
      </c>
      <c r="W1398" s="51" t="str">
        <f t="shared" si="395"/>
        <v>Inactive</v>
      </c>
      <c r="X1398" s="44"/>
    </row>
    <row r="1399" spans="1:24" ht="15" hidden="1" customHeight="1" x14ac:dyDescent="0.25">
      <c r="A1399" s="42" t="e">
        <v>#VALUE!</v>
      </c>
      <c r="B1399" s="47" t="s">
        <v>140</v>
      </c>
      <c r="C1399" s="47" t="s">
        <v>1357</v>
      </c>
      <c r="D1399" s="142"/>
      <c r="E1399" s="44">
        <f t="shared" si="396"/>
        <v>0</v>
      </c>
      <c r="F1399" s="44">
        <f>SUMIFS(ProductionLines!$H:$H,ProductionLines!$C:$C,'Daily Pork Products Stocks'!$B1399,ProductionLines!$K:$K,'Daily Pork Products Stocks'!$A1399,ProductionLines!$E:$E,"&lt;&gt;Intake")</f>
        <v>0</v>
      </c>
      <c r="G1399" s="57"/>
      <c r="H1399" s="44">
        <f>SUMIFS(ProductionLines!$H:$H,ProductionLines!$C:$C,'Daily Pork Products Stocks'!$B1399,ProductionLines!$K:$K,'Daily Pork Products Stocks'!$A1399,ProductionLines!$E:$E,"Intake")</f>
        <v>0</v>
      </c>
      <c r="I1399" s="148"/>
      <c r="J1399" s="148"/>
      <c r="K1399" s="148"/>
      <c r="L1399" s="152"/>
      <c r="M1399" s="44">
        <f>SUMIFS(TransfersEntries!$F:$F,TransfersEntries!$B:$B,$B1399,TransfersEntries!$L:$L,"&gt;="&amp;'Daily Pork Products Stocks'!A1399+0.25,TransfersEntries!$L:$L,"&lt;="&amp;'Daily Pork Products Stocks'!A1399+1.25,TransfersEntries!$D:$D,"2055")</f>
        <v>0</v>
      </c>
      <c r="N1399" s="44">
        <f>SUMIFS(TransfersEntries!$F:$F,TransfersEntries!$B:$B,INDEX(ItemTable!$A:$A,MATCH('Daily Pork Products Stocks'!B1399,ItemTable!$B:$B,0)),TransfersEntries!$L:$L,"&gt;="&amp;'Daily Pork Products Stocks'!A1399+0.25,TransfersEntries!$L:$L,"&lt;="&amp;'Daily Pork Products Stocks'!A1399+1.25,TransfersEntries!$D:$D,"3535")</f>
        <v>0</v>
      </c>
      <c r="O1399" s="44">
        <f>SUMIFS(TransfersEntries!$F:$F,TransfersEntries!$B:$B,INDEX(ItemTable!$A:$A,MATCH('Daily Pork Products Stocks'!B1399,ItemTable!$B:$B,0)),TransfersEntries!$L:$L,"&gt;="&amp;'Daily Pork Products Stocks'!A1399+0.25,TransfersEntries!$L:$L,"&lt;="&amp;'Daily Pork Products Stocks'!A1399+1.25,TransfersEntries!$D:$D,"3600")</f>
        <v>0</v>
      </c>
      <c r="P1399" s="44">
        <f t="shared" si="397"/>
        <v>0</v>
      </c>
      <c r="Q1399" s="44">
        <f t="shared" si="398"/>
        <v>0</v>
      </c>
      <c r="R1399" s="148"/>
      <c r="S1399" s="148"/>
      <c r="T1399" s="44">
        <f t="shared" si="399"/>
        <v>0</v>
      </c>
      <c r="U1399" s="44">
        <f t="shared" si="400"/>
        <v>0</v>
      </c>
      <c r="V1399" s="44">
        <f t="shared" si="401"/>
        <v>0</v>
      </c>
      <c r="W1399" s="51" t="str">
        <f t="shared" si="395"/>
        <v>Inactive</v>
      </c>
      <c r="X1399" s="44"/>
    </row>
    <row r="1400" spans="1:24" ht="15" hidden="1" customHeight="1" x14ac:dyDescent="0.25">
      <c r="A1400" s="42" t="e">
        <v>#VALUE!</v>
      </c>
      <c r="B1400" s="47" t="s">
        <v>141</v>
      </c>
      <c r="C1400" s="47" t="s">
        <v>1358</v>
      </c>
      <c r="D1400" s="142"/>
      <c r="E1400" s="44">
        <f t="shared" si="396"/>
        <v>0</v>
      </c>
      <c r="F1400" s="44">
        <f>SUMIFS(ProductionLines!$H:$H,ProductionLines!$C:$C,'Daily Pork Products Stocks'!$B1400,ProductionLines!$K:$K,'Daily Pork Products Stocks'!$A1400,ProductionLines!$E:$E,"&lt;&gt;Intake")</f>
        <v>0</v>
      </c>
      <c r="G1400" s="57"/>
      <c r="H1400" s="44">
        <f>SUMIFS(ProductionLines!$H:$H,ProductionLines!$C:$C,'Daily Pork Products Stocks'!$B1400,ProductionLines!$K:$K,'Daily Pork Products Stocks'!$A1400,ProductionLines!$E:$E,"Intake")</f>
        <v>0</v>
      </c>
      <c r="I1400" s="148"/>
      <c r="J1400" s="148"/>
      <c r="K1400" s="148"/>
      <c r="L1400" s="152"/>
      <c r="M1400" s="44">
        <f>SUMIFS(TransfersEntries!$F:$F,TransfersEntries!$B:$B,$B1400,TransfersEntries!$L:$L,"&gt;="&amp;'Daily Pork Products Stocks'!A1400+0.25,TransfersEntries!$L:$L,"&lt;="&amp;'Daily Pork Products Stocks'!A1400+1.25,TransfersEntries!$D:$D,"2055")</f>
        <v>0</v>
      </c>
      <c r="N1400" s="44">
        <f>SUMIFS(TransfersEntries!$F:$F,TransfersEntries!$B:$B,INDEX(ItemTable!$A:$A,MATCH('Daily Pork Products Stocks'!B1400,ItemTable!$B:$B,0)),TransfersEntries!$L:$L,"&gt;="&amp;'Daily Pork Products Stocks'!A1400+0.25,TransfersEntries!$L:$L,"&lt;="&amp;'Daily Pork Products Stocks'!A1400+1.25,TransfersEntries!$D:$D,"3535")</f>
        <v>0</v>
      </c>
      <c r="O1400" s="44">
        <f>SUMIFS(TransfersEntries!$F:$F,TransfersEntries!$B:$B,INDEX(ItemTable!$A:$A,MATCH('Daily Pork Products Stocks'!B1400,ItemTable!$B:$B,0)),TransfersEntries!$L:$L,"&gt;="&amp;'Daily Pork Products Stocks'!A1400+0.25,TransfersEntries!$L:$L,"&lt;="&amp;'Daily Pork Products Stocks'!A1400+1.25,TransfersEntries!$D:$D,"3600")</f>
        <v>0</v>
      </c>
      <c r="P1400" s="44">
        <f t="shared" si="397"/>
        <v>0</v>
      </c>
      <c r="Q1400" s="44">
        <f t="shared" si="398"/>
        <v>0</v>
      </c>
      <c r="R1400" s="148"/>
      <c r="S1400" s="148"/>
      <c r="T1400" s="44">
        <f t="shared" si="399"/>
        <v>0</v>
      </c>
      <c r="U1400" s="44">
        <f t="shared" si="400"/>
        <v>0</v>
      </c>
      <c r="V1400" s="44">
        <f t="shared" si="401"/>
        <v>0</v>
      </c>
      <c r="W1400" s="51" t="str">
        <f t="shared" si="395"/>
        <v>Inactive</v>
      </c>
      <c r="X1400" s="44"/>
    </row>
    <row r="1401" spans="1:24" ht="15" hidden="1" customHeight="1" x14ac:dyDescent="0.25">
      <c r="A1401" s="42" t="e">
        <v>#VALUE!</v>
      </c>
      <c r="B1401" s="47" t="s">
        <v>143</v>
      </c>
      <c r="C1401" s="47" t="s">
        <v>1359</v>
      </c>
      <c r="D1401" s="142"/>
      <c r="E1401" s="44">
        <f t="shared" si="396"/>
        <v>0</v>
      </c>
      <c r="F1401" s="44">
        <f>SUMIFS(ProductionLines!$H:$H,ProductionLines!$C:$C,'Daily Pork Products Stocks'!$B1401,ProductionLines!$K:$K,'Daily Pork Products Stocks'!$A1401,ProductionLines!$E:$E,"&lt;&gt;Intake")</f>
        <v>0</v>
      </c>
      <c r="G1401" s="57"/>
      <c r="H1401" s="44">
        <f>SUMIFS(ProductionLines!$H:$H,ProductionLines!$C:$C,'Daily Pork Products Stocks'!$B1401,ProductionLines!$K:$K,'Daily Pork Products Stocks'!$A1401,ProductionLines!$E:$E,"Intake")</f>
        <v>0</v>
      </c>
      <c r="I1401" s="148"/>
      <c r="J1401" s="148"/>
      <c r="K1401" s="148"/>
      <c r="L1401" s="152"/>
      <c r="M1401" s="44">
        <f>SUMIFS(TransfersEntries!$F:$F,TransfersEntries!$B:$B,$B1401,TransfersEntries!$L:$L,"&gt;="&amp;'Daily Pork Products Stocks'!A1401+0.25,TransfersEntries!$L:$L,"&lt;="&amp;'Daily Pork Products Stocks'!A1401+1.25,TransfersEntries!$D:$D,"2055")</f>
        <v>0</v>
      </c>
      <c r="N1401" s="44">
        <f>SUMIFS(TransfersEntries!$F:$F,TransfersEntries!$B:$B,INDEX(ItemTable!$A:$A,MATCH('Daily Pork Products Stocks'!B1401,ItemTable!$B:$B,0)),TransfersEntries!$L:$L,"&gt;="&amp;'Daily Pork Products Stocks'!A1401+0.25,TransfersEntries!$L:$L,"&lt;="&amp;'Daily Pork Products Stocks'!A1401+1.25,TransfersEntries!$D:$D,"3535")</f>
        <v>0</v>
      </c>
      <c r="O1401" s="44">
        <f>SUMIFS(TransfersEntries!$F:$F,TransfersEntries!$B:$B,INDEX(ItemTable!$A:$A,MATCH('Daily Pork Products Stocks'!B1401,ItemTable!$B:$B,0)),TransfersEntries!$L:$L,"&gt;="&amp;'Daily Pork Products Stocks'!A1401+0.25,TransfersEntries!$L:$L,"&lt;="&amp;'Daily Pork Products Stocks'!A1401+1.25,TransfersEntries!$D:$D,"3600")</f>
        <v>0</v>
      </c>
      <c r="P1401" s="44">
        <f t="shared" si="397"/>
        <v>0</v>
      </c>
      <c r="Q1401" s="44">
        <f t="shared" si="398"/>
        <v>0</v>
      </c>
      <c r="R1401" s="148"/>
      <c r="S1401" s="148"/>
      <c r="T1401" s="44">
        <f t="shared" si="399"/>
        <v>0</v>
      </c>
      <c r="U1401" s="44">
        <f t="shared" si="400"/>
        <v>0</v>
      </c>
      <c r="V1401" s="44">
        <f t="shared" si="401"/>
        <v>0</v>
      </c>
      <c r="W1401" s="51" t="str">
        <f t="shared" si="395"/>
        <v>Inactive</v>
      </c>
      <c r="X1401" s="44"/>
    </row>
    <row r="1402" spans="1:24" ht="15" hidden="1" customHeight="1" x14ac:dyDescent="0.25">
      <c r="A1402" s="42" t="e">
        <v>#VALUE!</v>
      </c>
      <c r="B1402" s="45" t="s">
        <v>145</v>
      </c>
      <c r="C1402" s="45" t="s">
        <v>1360</v>
      </c>
      <c r="D1402" s="142"/>
      <c r="E1402" s="44">
        <f t="shared" si="396"/>
        <v>0</v>
      </c>
      <c r="F1402" s="44">
        <f>SUMIFS(ProductionLines!$H:$H,ProductionLines!$C:$C,'Daily Pork Products Stocks'!$B1402,ProductionLines!$K:$K,'Daily Pork Products Stocks'!$A1402,ProductionLines!$E:$E,"&lt;&gt;Intake")</f>
        <v>0</v>
      </c>
      <c r="G1402" s="57"/>
      <c r="H1402" s="44">
        <f>SUMIFS(ProductionLines!$H:$H,ProductionLines!$C:$C,'Daily Pork Products Stocks'!$B1402,ProductionLines!$K:$K,'Daily Pork Products Stocks'!$A1402,ProductionLines!$E:$E,"Intake")</f>
        <v>0</v>
      </c>
      <c r="I1402" s="148"/>
      <c r="J1402" s="148"/>
      <c r="K1402" s="148"/>
      <c r="L1402" s="152"/>
      <c r="M1402" s="44">
        <f>SUMIFS(TransfersEntries!$F:$F,TransfersEntries!$B:$B,$B1402,TransfersEntries!$L:$L,"&gt;="&amp;'Daily Pork Products Stocks'!A1402+0.25,TransfersEntries!$L:$L,"&lt;="&amp;'Daily Pork Products Stocks'!A1402+1.25,TransfersEntries!$D:$D,"2055")</f>
        <v>0</v>
      </c>
      <c r="N1402" s="44">
        <f>SUMIFS(TransfersEntries!$F:$F,TransfersEntries!$B:$B,INDEX(ItemTable!$A:$A,MATCH('Daily Pork Products Stocks'!B1402,ItemTable!$B:$B,0)),TransfersEntries!$L:$L,"&gt;="&amp;'Daily Pork Products Stocks'!A1402+0.25,TransfersEntries!$L:$L,"&lt;="&amp;'Daily Pork Products Stocks'!A1402+1.25,TransfersEntries!$D:$D,"3535")</f>
        <v>0</v>
      </c>
      <c r="O1402" s="44">
        <f>SUMIFS(TransfersEntries!$F:$F,TransfersEntries!$B:$B,INDEX(ItemTable!$A:$A,MATCH('Daily Pork Products Stocks'!B1402,ItemTable!$B:$B,0)),TransfersEntries!$L:$L,"&gt;="&amp;'Daily Pork Products Stocks'!A1402+0.25,TransfersEntries!$L:$L,"&lt;="&amp;'Daily Pork Products Stocks'!A1402+1.25,TransfersEntries!$D:$D,"3600")</f>
        <v>0</v>
      </c>
      <c r="P1402" s="44">
        <f t="shared" si="397"/>
        <v>0</v>
      </c>
      <c r="Q1402" s="44">
        <f t="shared" si="398"/>
        <v>0</v>
      </c>
      <c r="R1402" s="148"/>
      <c r="S1402" s="148"/>
      <c r="T1402" s="44">
        <f t="shared" si="399"/>
        <v>0</v>
      </c>
      <c r="U1402" s="44">
        <f t="shared" si="400"/>
        <v>0</v>
      </c>
      <c r="V1402" s="44">
        <f t="shared" si="401"/>
        <v>0</v>
      </c>
      <c r="W1402" s="51" t="str">
        <f t="shared" si="395"/>
        <v>Inactive</v>
      </c>
      <c r="X1402" s="44"/>
    </row>
    <row r="1403" spans="1:24" ht="15" hidden="1" customHeight="1" x14ac:dyDescent="0.25">
      <c r="A1403" s="42" t="e">
        <v>#VALUE!</v>
      </c>
      <c r="B1403" s="47" t="s">
        <v>147</v>
      </c>
      <c r="C1403" s="47" t="s">
        <v>1361</v>
      </c>
      <c r="D1403" s="142"/>
      <c r="E1403" s="44">
        <f t="shared" si="396"/>
        <v>0</v>
      </c>
      <c r="F1403" s="44">
        <f>SUMIFS(ProductionLines!$H:$H,ProductionLines!$C:$C,'Daily Pork Products Stocks'!$B1403,ProductionLines!$K:$K,'Daily Pork Products Stocks'!$A1403,ProductionLines!$E:$E,"&lt;&gt;Intake")</f>
        <v>0</v>
      </c>
      <c r="G1403" s="57"/>
      <c r="H1403" s="44">
        <f>SUMIFS(ProductionLines!$H:$H,ProductionLines!$C:$C,'Daily Pork Products Stocks'!$B1403,ProductionLines!$K:$K,'Daily Pork Products Stocks'!$A1403,ProductionLines!$E:$E,"Intake")</f>
        <v>0</v>
      </c>
      <c r="I1403" s="148"/>
      <c r="J1403" s="148"/>
      <c r="K1403" s="148"/>
      <c r="L1403" s="152"/>
      <c r="M1403" s="44">
        <f>SUMIFS(TransfersEntries!$F:$F,TransfersEntries!$B:$B,$B1403,TransfersEntries!$L:$L,"&gt;="&amp;'Daily Pork Products Stocks'!A1403+0.25,TransfersEntries!$L:$L,"&lt;="&amp;'Daily Pork Products Stocks'!A1403+1.25,TransfersEntries!$D:$D,"2055")</f>
        <v>0</v>
      </c>
      <c r="N1403" s="44">
        <f>SUMIFS(TransfersEntries!$F:$F,TransfersEntries!$B:$B,INDEX(ItemTable!$A:$A,MATCH('Daily Pork Products Stocks'!B1403,ItemTable!$B:$B,0)),TransfersEntries!$L:$L,"&gt;="&amp;'Daily Pork Products Stocks'!A1403+0.25,TransfersEntries!$L:$L,"&lt;="&amp;'Daily Pork Products Stocks'!A1403+1.25,TransfersEntries!$D:$D,"3535")</f>
        <v>0</v>
      </c>
      <c r="O1403" s="44">
        <f>SUMIFS(TransfersEntries!$F:$F,TransfersEntries!$B:$B,INDEX(ItemTable!$A:$A,MATCH('Daily Pork Products Stocks'!B1403,ItemTable!$B:$B,0)),TransfersEntries!$L:$L,"&gt;="&amp;'Daily Pork Products Stocks'!A1403+0.25,TransfersEntries!$L:$L,"&lt;="&amp;'Daily Pork Products Stocks'!A1403+1.25,TransfersEntries!$D:$D,"3600")</f>
        <v>0</v>
      </c>
      <c r="P1403" s="44">
        <f t="shared" si="397"/>
        <v>0</v>
      </c>
      <c r="Q1403" s="44">
        <f t="shared" si="398"/>
        <v>0</v>
      </c>
      <c r="R1403" s="148"/>
      <c r="S1403" s="148"/>
      <c r="T1403" s="44">
        <f t="shared" si="399"/>
        <v>0</v>
      </c>
      <c r="U1403" s="44">
        <f t="shared" si="400"/>
        <v>0</v>
      </c>
      <c r="V1403" s="44">
        <f t="shared" si="401"/>
        <v>0</v>
      </c>
      <c r="W1403" s="51" t="str">
        <f t="shared" si="395"/>
        <v>Inactive</v>
      </c>
      <c r="X1403" s="44"/>
    </row>
    <row r="1404" spans="1:24" ht="15" hidden="1" customHeight="1" x14ac:dyDescent="0.25">
      <c r="A1404" s="42" t="e">
        <v>#VALUE!</v>
      </c>
      <c r="B1404" s="47" t="s">
        <v>148</v>
      </c>
      <c r="C1404" s="47" t="s">
        <v>1362</v>
      </c>
      <c r="D1404" s="142"/>
      <c r="E1404" s="44">
        <f t="shared" si="396"/>
        <v>0</v>
      </c>
      <c r="F1404" s="44">
        <f>SUMIFS(ProductionLines!$H:$H,ProductionLines!$C:$C,'Daily Pork Products Stocks'!$B1404,ProductionLines!$K:$K,'Daily Pork Products Stocks'!$A1404,ProductionLines!$E:$E,"&lt;&gt;Intake")</f>
        <v>0</v>
      </c>
      <c r="G1404" s="57"/>
      <c r="H1404" s="44">
        <f>SUMIFS(ProductionLines!$H:$H,ProductionLines!$C:$C,'Daily Pork Products Stocks'!$B1404,ProductionLines!$K:$K,'Daily Pork Products Stocks'!$A1404,ProductionLines!$E:$E,"Intake")</f>
        <v>0</v>
      </c>
      <c r="I1404" s="148"/>
      <c r="J1404" s="148"/>
      <c r="K1404" s="148"/>
      <c r="L1404" s="152"/>
      <c r="M1404" s="44">
        <f>SUMIFS(TransfersEntries!$F:$F,TransfersEntries!$B:$B,$B1404,TransfersEntries!$L:$L,"&gt;="&amp;'Daily Pork Products Stocks'!A1404+0.25,TransfersEntries!$L:$L,"&lt;="&amp;'Daily Pork Products Stocks'!A1404+1.25,TransfersEntries!$D:$D,"2055")</f>
        <v>0</v>
      </c>
      <c r="N1404" s="44">
        <f>SUMIFS(TransfersEntries!$F:$F,TransfersEntries!$B:$B,INDEX(ItemTable!$A:$A,MATCH('Daily Pork Products Stocks'!B1404,ItemTable!$B:$B,0)),TransfersEntries!$L:$L,"&gt;="&amp;'Daily Pork Products Stocks'!A1404+0.25,TransfersEntries!$L:$L,"&lt;="&amp;'Daily Pork Products Stocks'!A1404+1.25,TransfersEntries!$D:$D,"3535")</f>
        <v>0</v>
      </c>
      <c r="O1404" s="44">
        <f>SUMIFS(TransfersEntries!$F:$F,TransfersEntries!$B:$B,INDEX(ItemTable!$A:$A,MATCH('Daily Pork Products Stocks'!B1404,ItemTable!$B:$B,0)),TransfersEntries!$L:$L,"&gt;="&amp;'Daily Pork Products Stocks'!A1404+0.25,TransfersEntries!$L:$L,"&lt;="&amp;'Daily Pork Products Stocks'!A1404+1.25,TransfersEntries!$D:$D,"3600")</f>
        <v>0</v>
      </c>
      <c r="P1404" s="44">
        <f t="shared" si="397"/>
        <v>0</v>
      </c>
      <c r="Q1404" s="44">
        <f t="shared" si="398"/>
        <v>0</v>
      </c>
      <c r="R1404" s="148"/>
      <c r="S1404" s="148"/>
      <c r="T1404" s="44">
        <f t="shared" si="399"/>
        <v>0</v>
      </c>
      <c r="U1404" s="44">
        <f t="shared" si="400"/>
        <v>0</v>
      </c>
      <c r="V1404" s="44">
        <f t="shared" si="401"/>
        <v>0</v>
      </c>
      <c r="W1404" s="51" t="str">
        <f t="shared" si="395"/>
        <v>Inactive</v>
      </c>
      <c r="X1404" s="44"/>
    </row>
    <row r="1405" spans="1:24" ht="15" hidden="1" customHeight="1" x14ac:dyDescent="0.25">
      <c r="A1405" s="42" t="e">
        <v>#VALUE!</v>
      </c>
      <c r="B1405" s="47" t="s">
        <v>1363</v>
      </c>
      <c r="C1405" s="47" t="s">
        <v>1364</v>
      </c>
      <c r="D1405" s="142"/>
      <c r="E1405" s="44">
        <f t="shared" si="396"/>
        <v>0</v>
      </c>
      <c r="F1405" s="44">
        <f>SUMIFS(ProductionLines!$H:$H,ProductionLines!$C:$C,'Daily Pork Products Stocks'!$B1405,ProductionLines!$K:$K,'Daily Pork Products Stocks'!$A1405,ProductionLines!$E:$E,"&lt;&gt;Intake")</f>
        <v>0</v>
      </c>
      <c r="G1405" s="57"/>
      <c r="H1405" s="44">
        <f>SUMIFS(ProductionLines!$H:$H,ProductionLines!$C:$C,'Daily Pork Products Stocks'!$B1405,ProductionLines!$K:$K,'Daily Pork Products Stocks'!$A1405,ProductionLines!$E:$E,"Intake")</f>
        <v>0</v>
      </c>
      <c r="I1405" s="148"/>
      <c r="J1405" s="148"/>
      <c r="K1405" s="148"/>
      <c r="L1405" s="152"/>
      <c r="M1405" s="44">
        <f>SUMIFS(TransfersEntries!$F:$F,TransfersEntries!$B:$B,$B1405,TransfersEntries!$L:$L,"&gt;="&amp;'Daily Pork Products Stocks'!A1405+0.25,TransfersEntries!$L:$L,"&lt;="&amp;'Daily Pork Products Stocks'!A1405+1.25,TransfersEntries!$D:$D,"2055")</f>
        <v>0</v>
      </c>
      <c r="N1405" s="44">
        <f>SUMIFS(TransfersEntries!$F:$F,TransfersEntries!$B:$B,INDEX(ItemTable!$A:$A,MATCH('Daily Pork Products Stocks'!B1405,ItemTable!$B:$B,0)),TransfersEntries!$L:$L,"&gt;="&amp;'Daily Pork Products Stocks'!A1405+0.25,TransfersEntries!$L:$L,"&lt;="&amp;'Daily Pork Products Stocks'!A1405+1.25,TransfersEntries!$D:$D,"3535")</f>
        <v>0</v>
      </c>
      <c r="O1405" s="44">
        <f>SUMIFS(TransfersEntries!$F:$F,TransfersEntries!$B:$B,INDEX(ItemTable!$A:$A,MATCH('Daily Pork Products Stocks'!B1405,ItemTable!$B:$B,0)),TransfersEntries!$L:$L,"&gt;="&amp;'Daily Pork Products Stocks'!A1405+0.25,TransfersEntries!$L:$L,"&lt;="&amp;'Daily Pork Products Stocks'!A1405+1.25,TransfersEntries!$D:$D,"3600")</f>
        <v>0</v>
      </c>
      <c r="P1405" s="44">
        <f t="shared" si="397"/>
        <v>0</v>
      </c>
      <c r="Q1405" s="44">
        <f t="shared" si="398"/>
        <v>0</v>
      </c>
      <c r="R1405" s="148"/>
      <c r="S1405" s="148"/>
      <c r="T1405" s="44">
        <f t="shared" si="399"/>
        <v>0</v>
      </c>
      <c r="U1405" s="44">
        <f t="shared" si="400"/>
        <v>0</v>
      </c>
      <c r="V1405" s="44">
        <f t="shared" si="401"/>
        <v>0</v>
      </c>
      <c r="W1405" s="51" t="str">
        <f t="shared" si="395"/>
        <v>Inactive</v>
      </c>
      <c r="X1405" s="44"/>
    </row>
    <row r="1406" spans="1:24" ht="15" hidden="1" customHeight="1" x14ac:dyDescent="0.25">
      <c r="A1406" s="42" t="e">
        <v>#VALUE!</v>
      </c>
      <c r="B1406" s="45" t="s">
        <v>1365</v>
      </c>
      <c r="C1406" s="45" t="s">
        <v>1366</v>
      </c>
      <c r="D1406" s="142"/>
      <c r="E1406" s="44">
        <f t="shared" si="396"/>
        <v>0</v>
      </c>
      <c r="F1406" s="44">
        <f>SUMIFS(ProductionLines!$H:$H,ProductionLines!$C:$C,'Daily Pork Products Stocks'!$B1406,ProductionLines!$K:$K,'Daily Pork Products Stocks'!$A1406,ProductionLines!$E:$E,"&lt;&gt;Intake")</f>
        <v>0</v>
      </c>
      <c r="G1406" s="57"/>
      <c r="H1406" s="44">
        <f>SUMIFS(ProductionLines!$H:$H,ProductionLines!$C:$C,'Daily Pork Products Stocks'!$B1406,ProductionLines!$K:$K,'Daily Pork Products Stocks'!$A1406,ProductionLines!$E:$E,"Intake")</f>
        <v>0</v>
      </c>
      <c r="I1406" s="148"/>
      <c r="J1406" s="148"/>
      <c r="K1406" s="148"/>
      <c r="L1406" s="152"/>
      <c r="M1406" s="44">
        <f>SUMIFS(TransfersEntries!$F:$F,TransfersEntries!$B:$B,$B1406,TransfersEntries!$L:$L,"&gt;="&amp;'Daily Pork Products Stocks'!A1406+0.25,TransfersEntries!$L:$L,"&lt;="&amp;'Daily Pork Products Stocks'!A1406+1.25,TransfersEntries!$D:$D,"2055")</f>
        <v>0</v>
      </c>
      <c r="N1406" s="44">
        <f>SUMIFS(TransfersEntries!$F:$F,TransfersEntries!$B:$B,INDEX(ItemTable!$A:$A,MATCH('Daily Pork Products Stocks'!B1406,ItemTable!$B:$B,0)),TransfersEntries!$L:$L,"&gt;="&amp;'Daily Pork Products Stocks'!A1406+0.25,TransfersEntries!$L:$L,"&lt;="&amp;'Daily Pork Products Stocks'!A1406+1.25,TransfersEntries!$D:$D,"3535")</f>
        <v>0</v>
      </c>
      <c r="O1406" s="44">
        <f>SUMIFS(TransfersEntries!$F:$F,TransfersEntries!$B:$B,INDEX(ItemTable!$A:$A,MATCH('Daily Pork Products Stocks'!B1406,ItemTable!$B:$B,0)),TransfersEntries!$L:$L,"&gt;="&amp;'Daily Pork Products Stocks'!A1406+0.25,TransfersEntries!$L:$L,"&lt;="&amp;'Daily Pork Products Stocks'!A1406+1.25,TransfersEntries!$D:$D,"3600")</f>
        <v>0</v>
      </c>
      <c r="P1406" s="44">
        <f t="shared" si="397"/>
        <v>0</v>
      </c>
      <c r="Q1406" s="44">
        <f t="shared" si="398"/>
        <v>0</v>
      </c>
      <c r="R1406" s="148"/>
      <c r="S1406" s="148"/>
      <c r="T1406" s="44">
        <f t="shared" si="399"/>
        <v>0</v>
      </c>
      <c r="U1406" s="44">
        <f t="shared" si="400"/>
        <v>0</v>
      </c>
      <c r="V1406" s="44">
        <f t="shared" si="401"/>
        <v>0</v>
      </c>
      <c r="W1406" s="51" t="str">
        <f t="shared" si="395"/>
        <v>Inactive</v>
      </c>
      <c r="X1406" s="44"/>
    </row>
    <row r="1407" spans="1:24" ht="15" hidden="1" customHeight="1" x14ac:dyDescent="0.25">
      <c r="A1407" s="42" t="e">
        <v>#VALUE!</v>
      </c>
      <c r="B1407" s="47" t="s">
        <v>150</v>
      </c>
      <c r="C1407" s="47" t="s">
        <v>1367</v>
      </c>
      <c r="D1407" s="142"/>
      <c r="E1407" s="44">
        <f t="shared" si="396"/>
        <v>0</v>
      </c>
      <c r="F1407" s="44">
        <f>SUMIFS(ProductionLines!$H:$H,ProductionLines!$C:$C,'Daily Pork Products Stocks'!$B1407,ProductionLines!$K:$K,'Daily Pork Products Stocks'!$A1407,ProductionLines!$E:$E,"&lt;&gt;Intake")</f>
        <v>0</v>
      </c>
      <c r="G1407" s="57"/>
      <c r="H1407" s="44">
        <f>SUMIFS(ProductionLines!$H:$H,ProductionLines!$C:$C,'Daily Pork Products Stocks'!$B1407,ProductionLines!$K:$K,'Daily Pork Products Stocks'!$A1407,ProductionLines!$E:$E,"Intake")</f>
        <v>0</v>
      </c>
      <c r="I1407" s="148"/>
      <c r="J1407" s="148"/>
      <c r="K1407" s="148"/>
      <c r="L1407" s="152"/>
      <c r="M1407" s="44">
        <f>SUMIFS(TransfersEntries!$F:$F,TransfersEntries!$B:$B,$B1407,TransfersEntries!$L:$L,"&gt;="&amp;'Daily Pork Products Stocks'!A1407+0.25,TransfersEntries!$L:$L,"&lt;="&amp;'Daily Pork Products Stocks'!A1407+1.25,TransfersEntries!$D:$D,"2055")</f>
        <v>0</v>
      </c>
      <c r="N1407" s="44">
        <f>SUMIFS(TransfersEntries!$F:$F,TransfersEntries!$B:$B,INDEX(ItemTable!$A:$A,MATCH('Daily Pork Products Stocks'!B1407,ItemTable!$B:$B,0)),TransfersEntries!$L:$L,"&gt;="&amp;'Daily Pork Products Stocks'!A1407+0.25,TransfersEntries!$L:$L,"&lt;="&amp;'Daily Pork Products Stocks'!A1407+1.25,TransfersEntries!$D:$D,"3535")</f>
        <v>0</v>
      </c>
      <c r="O1407" s="44">
        <f>SUMIFS(TransfersEntries!$F:$F,TransfersEntries!$B:$B,INDEX(ItemTable!$A:$A,MATCH('Daily Pork Products Stocks'!B1407,ItemTable!$B:$B,0)),TransfersEntries!$L:$L,"&gt;="&amp;'Daily Pork Products Stocks'!A1407+0.25,TransfersEntries!$L:$L,"&lt;="&amp;'Daily Pork Products Stocks'!A1407+1.25,TransfersEntries!$D:$D,"3600")</f>
        <v>0</v>
      </c>
      <c r="P1407" s="44">
        <f t="shared" si="397"/>
        <v>0</v>
      </c>
      <c r="Q1407" s="44">
        <f t="shared" si="398"/>
        <v>0</v>
      </c>
      <c r="R1407" s="148"/>
      <c r="S1407" s="148"/>
      <c r="T1407" s="44">
        <f t="shared" si="399"/>
        <v>0</v>
      </c>
      <c r="U1407" s="44">
        <f t="shared" si="400"/>
        <v>0</v>
      </c>
      <c r="V1407" s="44">
        <f t="shared" si="401"/>
        <v>0</v>
      </c>
      <c r="W1407" s="51" t="str">
        <f t="shared" si="395"/>
        <v>Inactive</v>
      </c>
      <c r="X1407" s="44"/>
    </row>
    <row r="1408" spans="1:24" ht="15" hidden="1" customHeight="1" x14ac:dyDescent="0.25">
      <c r="A1408" s="42" t="e">
        <v>#VALUE!</v>
      </c>
      <c r="B1408" s="47" t="s">
        <v>151</v>
      </c>
      <c r="C1408" s="47" t="s">
        <v>1368</v>
      </c>
      <c r="D1408" s="142"/>
      <c r="E1408" s="44">
        <f t="shared" si="396"/>
        <v>0</v>
      </c>
      <c r="F1408" s="44">
        <f>SUMIFS(ProductionLines!$H:$H,ProductionLines!$C:$C,'Daily Pork Products Stocks'!$B1408,ProductionLines!$K:$K,'Daily Pork Products Stocks'!$A1408,ProductionLines!$E:$E,"&lt;&gt;Intake")</f>
        <v>0</v>
      </c>
      <c r="G1408" s="57"/>
      <c r="H1408" s="44">
        <f>SUMIFS(ProductionLines!$H:$H,ProductionLines!$C:$C,'Daily Pork Products Stocks'!$B1408,ProductionLines!$K:$K,'Daily Pork Products Stocks'!$A1408,ProductionLines!$E:$E,"Intake")</f>
        <v>0</v>
      </c>
      <c r="I1408" s="148"/>
      <c r="J1408" s="148"/>
      <c r="K1408" s="148"/>
      <c r="L1408" s="152"/>
      <c r="M1408" s="44">
        <f>SUMIFS(TransfersEntries!$F:$F,TransfersEntries!$B:$B,$B1408,TransfersEntries!$L:$L,"&gt;="&amp;'Daily Pork Products Stocks'!A1408+0.25,TransfersEntries!$L:$L,"&lt;="&amp;'Daily Pork Products Stocks'!A1408+1.25,TransfersEntries!$D:$D,"2055")</f>
        <v>0</v>
      </c>
      <c r="N1408" s="44">
        <f>SUMIFS(TransfersEntries!$F:$F,TransfersEntries!$B:$B,INDEX(ItemTable!$A:$A,MATCH('Daily Pork Products Stocks'!B1408,ItemTable!$B:$B,0)),TransfersEntries!$L:$L,"&gt;="&amp;'Daily Pork Products Stocks'!A1408+0.25,TransfersEntries!$L:$L,"&lt;="&amp;'Daily Pork Products Stocks'!A1408+1.25,TransfersEntries!$D:$D,"3535")</f>
        <v>0</v>
      </c>
      <c r="O1408" s="44">
        <f>SUMIFS(TransfersEntries!$F:$F,TransfersEntries!$B:$B,INDEX(ItemTable!$A:$A,MATCH('Daily Pork Products Stocks'!B1408,ItemTable!$B:$B,0)),TransfersEntries!$L:$L,"&gt;="&amp;'Daily Pork Products Stocks'!A1408+0.25,TransfersEntries!$L:$L,"&lt;="&amp;'Daily Pork Products Stocks'!A1408+1.25,TransfersEntries!$D:$D,"3600")</f>
        <v>0</v>
      </c>
      <c r="P1408" s="44">
        <f t="shared" si="397"/>
        <v>0</v>
      </c>
      <c r="Q1408" s="44">
        <f t="shared" si="398"/>
        <v>0</v>
      </c>
      <c r="R1408" s="148"/>
      <c r="S1408" s="148"/>
      <c r="T1408" s="44">
        <f t="shared" si="399"/>
        <v>0</v>
      </c>
      <c r="U1408" s="44">
        <f t="shared" si="400"/>
        <v>0</v>
      </c>
      <c r="V1408" s="44">
        <f t="shared" si="401"/>
        <v>0</v>
      </c>
      <c r="W1408" s="51" t="str">
        <f t="shared" ref="W1408:W1414" si="402">IF(SUM(ABS(D1408),ABS(E1408),ABS(F1408),ABS(G1408),ABS(H1408),ABS(I1408),ABS(J1408),ABS(K1408),ABS(L1408),ABS(M1408),ABS(N1408),ABS(O1408),ABS(P1408),ABS(Q1408),ABS(R1408),ABS(S1408),ABS(T1408))=0,"Inactive","Active")</f>
        <v>Inactive</v>
      </c>
      <c r="X1408" s="44"/>
    </row>
    <row r="1409" spans="1:24" ht="15" hidden="1" customHeight="1" x14ac:dyDescent="0.25">
      <c r="A1409" s="128" t="e">
        <v>#VALUE!</v>
      </c>
      <c r="B1409" s="129"/>
      <c r="C1409" s="130" t="s">
        <v>1369</v>
      </c>
      <c r="D1409" s="141">
        <v>1E-3</v>
      </c>
      <c r="E1409" s="134">
        <f t="shared" si="396"/>
        <v>1E-3</v>
      </c>
      <c r="F1409" s="134">
        <f>SUMIFS(ProductionLines!$H:$H,ProductionLines!$C:$C,'Daily Pork Products Stocks'!$B1409,ProductionLines!$K:$K,'Daily Pork Products Stocks'!$A1409,ProductionLines!$E:$E,"&lt;&gt;Intake")</f>
        <v>0</v>
      </c>
      <c r="G1409" s="135"/>
      <c r="H1409" s="134">
        <f>SUMIFS(ProductionLines!$H:$H,ProductionLines!$C:$C,'Daily Pork Products Stocks'!$B1409,ProductionLines!$K:$K,'Daily Pork Products Stocks'!$A1409,ProductionLines!$E:$E,"Intake")</f>
        <v>0</v>
      </c>
      <c r="I1409" s="149"/>
      <c r="J1409" s="149"/>
      <c r="K1409" s="149"/>
      <c r="L1409" s="153"/>
      <c r="M1409" s="134">
        <f>SUMIFS(TransfersEntries!$F:$F,TransfersEntries!$B:$B,$B1409,TransfersEntries!$L:$L,"&gt;="&amp;'Daily Pork Products Stocks'!A1409+0.25,TransfersEntries!$L:$L,"&lt;="&amp;'Daily Pork Products Stocks'!A1409+1.25,TransfersEntries!$D:$D,"2055")</f>
        <v>0</v>
      </c>
      <c r="N1409" s="134">
        <f>SUMIFS(TransfersEntries!$F:$F,TransfersEntries!$B:$B,INDEX(ItemTable!$A:$A,MATCH('Daily Pork Products Stocks'!B1409,ItemTable!$B:$B,0)),TransfersEntries!$L:$L,"&gt;="&amp;'Daily Pork Products Stocks'!A1409+0.25,TransfersEntries!$L:$L,"&lt;="&amp;'Daily Pork Products Stocks'!A1409+1.25,TransfersEntries!$D:$D,"3535")</f>
        <v>0</v>
      </c>
      <c r="O1409" s="134">
        <f>SUMIFS(TransfersEntries!$F:$F,TransfersEntries!$B:$B,INDEX(ItemTable!$A:$A,MATCH('Daily Pork Products Stocks'!B1409,ItemTable!$B:$B,0)),TransfersEntries!$L:$L,"&gt;="&amp;'Daily Pork Products Stocks'!A1409+0.25,TransfersEntries!$L:$L,"&lt;="&amp;'Daily Pork Products Stocks'!A1409+1.25,TransfersEntries!$D:$D,"3600")</f>
        <v>0</v>
      </c>
      <c r="P1409" s="134">
        <f t="shared" si="397"/>
        <v>1E-3</v>
      </c>
      <c r="Q1409" s="134">
        <f t="shared" si="398"/>
        <v>1E-3</v>
      </c>
      <c r="R1409" s="149"/>
      <c r="S1409" s="149"/>
      <c r="T1409" s="134">
        <f>R1409+S1409+D1409</f>
        <v>1E-3</v>
      </c>
      <c r="U1409" s="134">
        <f t="shared" si="400"/>
        <v>0</v>
      </c>
      <c r="V1409" s="134">
        <f t="shared" si="401"/>
        <v>0</v>
      </c>
      <c r="W1409" s="51" t="str">
        <f t="shared" si="402"/>
        <v>Active</v>
      </c>
      <c r="X1409" s="134"/>
    </row>
    <row r="1410" spans="1:24" ht="15" hidden="1" customHeight="1" x14ac:dyDescent="0.25">
      <c r="A1410" s="42" t="e">
        <v>#VALUE!</v>
      </c>
      <c r="B1410" s="45" t="s">
        <v>1370</v>
      </c>
      <c r="C1410" s="45" t="s">
        <v>1371</v>
      </c>
      <c r="D1410" s="142"/>
      <c r="E1410" s="44">
        <f t="shared" si="396"/>
        <v>0</v>
      </c>
      <c r="F1410" s="44">
        <f>SUMIFS(ProductionLines!$H:$H,ProductionLines!$C:$C,'Daily Pork Products Stocks'!$B1410,ProductionLines!$K:$K,'Daily Pork Products Stocks'!$A1410,ProductionLines!$E:$E,"&lt;&gt;Intake")</f>
        <v>0</v>
      </c>
      <c r="G1410" s="57"/>
      <c r="H1410" s="44">
        <f>SUMIFS(ProductionLines!$H:$H,ProductionLines!$C:$C,'Daily Pork Products Stocks'!$B1410,ProductionLines!$K:$K,'Daily Pork Products Stocks'!$A1410,ProductionLines!$E:$E,"Intake")</f>
        <v>0</v>
      </c>
      <c r="I1410" s="148"/>
      <c r="J1410" s="148"/>
      <c r="K1410" s="148"/>
      <c r="L1410" s="152"/>
      <c r="M1410" s="44">
        <f>SUMIFS(TransfersEntries!$F:$F,TransfersEntries!$B:$B,$B1410,TransfersEntries!$L:$L,"&gt;="&amp;'Daily Pork Products Stocks'!A1410+0.25,TransfersEntries!$L:$L,"&lt;="&amp;'Daily Pork Products Stocks'!A1410+1.25,TransfersEntries!$D:$D,"2055")</f>
        <v>0</v>
      </c>
      <c r="N1410" s="44">
        <f>SUMIFS(TransfersEntries!$F:$F,TransfersEntries!$B:$B,INDEX(ItemTable!$A:$A,MATCH('Daily Pork Products Stocks'!B1410,ItemTable!$B:$B,0)),TransfersEntries!$L:$L,"&gt;="&amp;'Daily Pork Products Stocks'!A1410+0.25,TransfersEntries!$L:$L,"&lt;="&amp;'Daily Pork Products Stocks'!A1410+1.25,TransfersEntries!$D:$D,"3535")</f>
        <v>0</v>
      </c>
      <c r="O1410" s="44">
        <f>SUMIFS(TransfersEntries!$F:$F,TransfersEntries!$B:$B,INDEX(ItemTable!$A:$A,MATCH('Daily Pork Products Stocks'!B1410,ItemTable!$B:$B,0)),TransfersEntries!$L:$L,"&gt;="&amp;'Daily Pork Products Stocks'!A1410+0.25,TransfersEntries!$L:$L,"&lt;="&amp;'Daily Pork Products Stocks'!A1410+1.25,TransfersEntries!$D:$D,"3600")</f>
        <v>0</v>
      </c>
      <c r="P1410" s="44">
        <f t="shared" si="397"/>
        <v>0</v>
      </c>
      <c r="Q1410" s="44">
        <f t="shared" si="398"/>
        <v>0</v>
      </c>
      <c r="R1410" s="148"/>
      <c r="S1410" s="148"/>
      <c r="T1410" s="44">
        <f>R1410+S1410</f>
        <v>0</v>
      </c>
      <c r="U1410" s="44">
        <f t="shared" si="400"/>
        <v>0</v>
      </c>
      <c r="V1410" s="44">
        <f t="shared" si="401"/>
        <v>0</v>
      </c>
      <c r="W1410" s="51" t="str">
        <f t="shared" si="402"/>
        <v>Inactive</v>
      </c>
      <c r="X1410" s="44"/>
    </row>
    <row r="1411" spans="1:24" ht="15" hidden="1" customHeight="1" x14ac:dyDescent="0.25">
      <c r="A1411" s="42" t="e">
        <v>#VALUE!</v>
      </c>
      <c r="B1411" s="47" t="s">
        <v>159</v>
      </c>
      <c r="C1411" s="47" t="s">
        <v>1372</v>
      </c>
      <c r="D1411" s="142"/>
      <c r="E1411" s="44">
        <f t="shared" si="396"/>
        <v>0</v>
      </c>
      <c r="F1411" s="44">
        <f>SUMIFS(ProductionLines!$H:$H,ProductionLines!$C:$C,'Daily Pork Products Stocks'!$B1411,ProductionLines!$K:$K,'Daily Pork Products Stocks'!$A1411,ProductionLines!$E:$E,"&lt;&gt;Intake")</f>
        <v>0</v>
      </c>
      <c r="G1411" s="57"/>
      <c r="H1411" s="44">
        <f>SUMIFS(ProductionLines!$H:$H,ProductionLines!$C:$C,'Daily Pork Products Stocks'!$B1411,ProductionLines!$K:$K,'Daily Pork Products Stocks'!$A1411,ProductionLines!$E:$E,"Intake")</f>
        <v>0</v>
      </c>
      <c r="I1411" s="148"/>
      <c r="J1411" s="148"/>
      <c r="K1411" s="148"/>
      <c r="L1411" s="152"/>
      <c r="M1411" s="44">
        <f>SUMIFS(TransfersEntries!$F:$F,TransfersEntries!$B:$B,$B1411,TransfersEntries!$L:$L,"&gt;="&amp;'Daily Pork Products Stocks'!A1411+0.25,TransfersEntries!$L:$L,"&lt;="&amp;'Daily Pork Products Stocks'!A1411+1.25,TransfersEntries!$D:$D,"2055")</f>
        <v>0</v>
      </c>
      <c r="N1411" s="44">
        <f>SUMIFS(TransfersEntries!$F:$F,TransfersEntries!$B:$B,INDEX(ItemTable!$A:$A,MATCH('Daily Pork Products Stocks'!B1411,ItemTable!$B:$B,0)),TransfersEntries!$L:$L,"&gt;="&amp;'Daily Pork Products Stocks'!A1411+0.25,TransfersEntries!$L:$L,"&lt;="&amp;'Daily Pork Products Stocks'!A1411+1.25,TransfersEntries!$D:$D,"3535")</f>
        <v>0</v>
      </c>
      <c r="O1411" s="44">
        <f>SUMIFS(TransfersEntries!$F:$F,TransfersEntries!$B:$B,INDEX(ItemTable!$A:$A,MATCH('Daily Pork Products Stocks'!B1411,ItemTable!$B:$B,0)),TransfersEntries!$L:$L,"&gt;="&amp;'Daily Pork Products Stocks'!A1411+0.25,TransfersEntries!$L:$L,"&lt;="&amp;'Daily Pork Products Stocks'!A1411+1.25,TransfersEntries!$D:$D,"3600")</f>
        <v>0</v>
      </c>
      <c r="P1411" s="44">
        <f t="shared" si="397"/>
        <v>0</v>
      </c>
      <c r="Q1411" s="44">
        <f t="shared" si="398"/>
        <v>0</v>
      </c>
      <c r="R1411" s="148"/>
      <c r="S1411" s="148"/>
      <c r="T1411" s="44">
        <f>R1411+S1411</f>
        <v>0</v>
      </c>
      <c r="U1411" s="44">
        <f t="shared" si="400"/>
        <v>0</v>
      </c>
      <c r="V1411" s="44">
        <f t="shared" si="401"/>
        <v>0</v>
      </c>
      <c r="W1411" s="51" t="str">
        <f t="shared" si="402"/>
        <v>Inactive</v>
      </c>
      <c r="X1411" s="44"/>
    </row>
    <row r="1412" spans="1:24" ht="15" hidden="1" customHeight="1" x14ac:dyDescent="0.25">
      <c r="A1412" s="42" t="e">
        <v>#VALUE!</v>
      </c>
      <c r="B1412" s="47" t="s">
        <v>1373</v>
      </c>
      <c r="C1412" s="47" t="s">
        <v>1374</v>
      </c>
      <c r="D1412" s="142"/>
      <c r="E1412" s="44">
        <f t="shared" si="396"/>
        <v>0</v>
      </c>
      <c r="F1412" s="44">
        <f>SUMIFS(ProductionLines!$H:$H,ProductionLines!$C:$C,'Daily Pork Products Stocks'!$B1412,ProductionLines!$K:$K,'Daily Pork Products Stocks'!$A1412,ProductionLines!$E:$E,"&lt;&gt;Intake")</f>
        <v>0</v>
      </c>
      <c r="G1412" s="57"/>
      <c r="H1412" s="44">
        <f>SUMIFS(ProductionLines!$H:$H,ProductionLines!$C:$C,'Daily Pork Products Stocks'!$B1412,ProductionLines!$K:$K,'Daily Pork Products Stocks'!$A1412,ProductionLines!$E:$E,"Intake")</f>
        <v>0</v>
      </c>
      <c r="I1412" s="148"/>
      <c r="J1412" s="148"/>
      <c r="K1412" s="148"/>
      <c r="L1412" s="152"/>
      <c r="M1412" s="44">
        <f>SUMIFS(TransfersEntries!$F:$F,TransfersEntries!$B:$B,$B1412,TransfersEntries!$L:$L,"&gt;="&amp;'Daily Pork Products Stocks'!A1412+0.25,TransfersEntries!$L:$L,"&lt;="&amp;'Daily Pork Products Stocks'!A1412+1.25,TransfersEntries!$D:$D,"2055")</f>
        <v>0</v>
      </c>
      <c r="N1412" s="44">
        <f>SUMIFS(TransfersEntries!$F:$F,TransfersEntries!$B:$B,INDEX(ItemTable!$A:$A,MATCH('Daily Pork Products Stocks'!B1412,ItemTable!$B:$B,0)),TransfersEntries!$L:$L,"&gt;="&amp;'Daily Pork Products Stocks'!A1412+0.25,TransfersEntries!$L:$L,"&lt;="&amp;'Daily Pork Products Stocks'!A1412+1.25,TransfersEntries!$D:$D,"3535")</f>
        <v>0</v>
      </c>
      <c r="O1412" s="44">
        <f>SUMIFS(TransfersEntries!$F:$F,TransfersEntries!$B:$B,INDEX(ItemTable!$A:$A,MATCH('Daily Pork Products Stocks'!B1412,ItemTable!$B:$B,0)),TransfersEntries!$L:$L,"&gt;="&amp;'Daily Pork Products Stocks'!A1412+0.25,TransfersEntries!$L:$L,"&lt;="&amp;'Daily Pork Products Stocks'!A1412+1.25,TransfersEntries!$D:$D,"3600")</f>
        <v>0</v>
      </c>
      <c r="P1412" s="44">
        <f t="shared" si="397"/>
        <v>0</v>
      </c>
      <c r="Q1412" s="44">
        <f t="shared" si="398"/>
        <v>0</v>
      </c>
      <c r="R1412" s="148"/>
      <c r="S1412" s="148"/>
      <c r="T1412" s="44">
        <f t="shared" ref="T1412:T1414" si="403">R1412+S1412</f>
        <v>0</v>
      </c>
      <c r="U1412" s="44">
        <f t="shared" si="400"/>
        <v>0</v>
      </c>
      <c r="V1412" s="44">
        <f t="shared" si="401"/>
        <v>0</v>
      </c>
      <c r="W1412" s="51" t="str">
        <f t="shared" si="402"/>
        <v>Inactive</v>
      </c>
      <c r="X1412" s="44"/>
    </row>
    <row r="1413" spans="1:24" ht="15" hidden="1" customHeight="1" x14ac:dyDescent="0.25">
      <c r="A1413" s="42" t="e">
        <v>#VALUE!</v>
      </c>
      <c r="B1413" s="45" t="s">
        <v>169</v>
      </c>
      <c r="C1413" s="45" t="s">
        <v>1375</v>
      </c>
      <c r="D1413" s="142"/>
      <c r="E1413" s="44">
        <f t="shared" si="396"/>
        <v>0</v>
      </c>
      <c r="F1413" s="44">
        <f>SUMIFS(ProductionLines!$H:$H,ProductionLines!$C:$C,'Daily Pork Products Stocks'!$B1413,ProductionLines!$K:$K,'Daily Pork Products Stocks'!$A1413,ProductionLines!$E:$E,"&lt;&gt;Intake")</f>
        <v>0</v>
      </c>
      <c r="G1413" s="57"/>
      <c r="H1413" s="44">
        <f>SUMIFS(ProductionLines!$H:$H,ProductionLines!$C:$C,'Daily Pork Products Stocks'!$B1413,ProductionLines!$K:$K,'Daily Pork Products Stocks'!$A1413,ProductionLines!$E:$E,"Intake")</f>
        <v>0</v>
      </c>
      <c r="I1413" s="148"/>
      <c r="J1413" s="148"/>
      <c r="K1413" s="148"/>
      <c r="L1413" s="152"/>
      <c r="M1413" s="44">
        <f>SUMIFS(TransfersEntries!$F:$F,TransfersEntries!$B:$B,$B1413,TransfersEntries!$L:$L,"&gt;="&amp;'Daily Pork Products Stocks'!A1413+0.25,TransfersEntries!$L:$L,"&lt;="&amp;'Daily Pork Products Stocks'!A1413+1.25,TransfersEntries!$D:$D,"2055")</f>
        <v>0</v>
      </c>
      <c r="N1413" s="44">
        <f>SUMIFS(TransfersEntries!$F:$F,TransfersEntries!$B:$B,INDEX(ItemTable!$A:$A,MATCH('Daily Pork Products Stocks'!B1413,ItemTable!$B:$B,0)),TransfersEntries!$L:$L,"&gt;="&amp;'Daily Pork Products Stocks'!A1413+0.25,TransfersEntries!$L:$L,"&lt;="&amp;'Daily Pork Products Stocks'!A1413+1.25,TransfersEntries!$D:$D,"3535")</f>
        <v>0</v>
      </c>
      <c r="O1413" s="44">
        <f>SUMIFS(TransfersEntries!$F:$F,TransfersEntries!$B:$B,INDEX(ItemTable!$A:$A,MATCH('Daily Pork Products Stocks'!B1413,ItemTable!$B:$B,0)),TransfersEntries!$L:$L,"&gt;="&amp;'Daily Pork Products Stocks'!A1413+0.25,TransfersEntries!$L:$L,"&lt;="&amp;'Daily Pork Products Stocks'!A1413+1.25,TransfersEntries!$D:$D,"3600")</f>
        <v>0</v>
      </c>
      <c r="P1413" s="44">
        <f t="shared" si="397"/>
        <v>0</v>
      </c>
      <c r="Q1413" s="44">
        <f t="shared" si="398"/>
        <v>0</v>
      </c>
      <c r="R1413" s="148"/>
      <c r="S1413" s="148"/>
      <c r="T1413" s="44">
        <f t="shared" si="403"/>
        <v>0</v>
      </c>
      <c r="U1413" s="44">
        <f t="shared" si="400"/>
        <v>0</v>
      </c>
      <c r="V1413" s="44">
        <f t="shared" si="401"/>
        <v>0</v>
      </c>
      <c r="W1413" s="51" t="str">
        <f t="shared" si="402"/>
        <v>Inactive</v>
      </c>
      <c r="X1413" s="44"/>
    </row>
    <row r="1414" spans="1:24" ht="15" hidden="1" customHeight="1" x14ac:dyDescent="0.25">
      <c r="A1414" s="42" t="e">
        <v>#VALUE!</v>
      </c>
      <c r="B1414" s="47" t="s">
        <v>170</v>
      </c>
      <c r="C1414" s="47" t="s">
        <v>171</v>
      </c>
      <c r="D1414" s="142"/>
      <c r="E1414" s="44">
        <f t="shared" si="396"/>
        <v>0</v>
      </c>
      <c r="F1414" s="44">
        <f>SUMIFS(ProductionLines!$H:$H,ProductionLines!$C:$C,'Daily Pork Products Stocks'!$B1414,ProductionLines!$K:$K,'Daily Pork Products Stocks'!$A1414,ProductionLines!$E:$E,"&lt;&gt;Intake")</f>
        <v>0</v>
      </c>
      <c r="G1414" s="57"/>
      <c r="H1414" s="44">
        <f>SUMIFS(ProductionLines!$H:$H,ProductionLines!$C:$C,'Daily Pork Products Stocks'!$B1414,ProductionLines!$K:$K,'Daily Pork Products Stocks'!$A1414,ProductionLines!$E:$E,"Intake")</f>
        <v>0</v>
      </c>
      <c r="I1414" s="148"/>
      <c r="J1414" s="148"/>
      <c r="K1414" s="148"/>
      <c r="L1414" s="152"/>
      <c r="M1414" s="44">
        <f>SUMIFS(TransfersEntries!$F:$F,TransfersEntries!$B:$B,$B1414,TransfersEntries!$L:$L,"&gt;="&amp;'Daily Pork Products Stocks'!A1414+0.25,TransfersEntries!$L:$L,"&lt;="&amp;'Daily Pork Products Stocks'!A1414+1.25,TransfersEntries!$D:$D,"2055")</f>
        <v>0</v>
      </c>
      <c r="N1414" s="44">
        <f>SUMIFS(TransfersEntries!$F:$F,TransfersEntries!$B:$B,INDEX(ItemTable!$A:$A,MATCH('Daily Pork Products Stocks'!B1414,ItemTable!$B:$B,0)),TransfersEntries!$L:$L,"&gt;="&amp;'Daily Pork Products Stocks'!A1414+0.25,TransfersEntries!$L:$L,"&lt;="&amp;'Daily Pork Products Stocks'!A1414+1.25,TransfersEntries!$D:$D,"3535")</f>
        <v>0</v>
      </c>
      <c r="O1414" s="44">
        <f>SUMIFS(TransfersEntries!$F:$F,TransfersEntries!$B:$B,INDEX(ItemTable!$A:$A,MATCH('Daily Pork Products Stocks'!B1414,ItemTable!$B:$B,0)),TransfersEntries!$L:$L,"&gt;="&amp;'Daily Pork Products Stocks'!A1414+0.25,TransfersEntries!$L:$L,"&lt;="&amp;'Daily Pork Products Stocks'!A1414+1.25,TransfersEntries!$D:$D,"3600")</f>
        <v>0</v>
      </c>
      <c r="P1414" s="44">
        <f t="shared" si="397"/>
        <v>0</v>
      </c>
      <c r="Q1414" s="44">
        <f t="shared" si="398"/>
        <v>0</v>
      </c>
      <c r="R1414" s="148"/>
      <c r="S1414" s="148"/>
      <c r="T1414" s="44">
        <f t="shared" si="403"/>
        <v>0</v>
      </c>
      <c r="U1414" s="44">
        <f t="shared" si="400"/>
        <v>0</v>
      </c>
      <c r="V1414" s="44">
        <f t="shared" si="401"/>
        <v>0</v>
      </c>
      <c r="W1414" s="51" t="str">
        <f t="shared" si="402"/>
        <v>Inactive</v>
      </c>
      <c r="X1414" s="44"/>
    </row>
    <row r="1415" spans="1:24" ht="15" hidden="1" customHeight="1" x14ac:dyDescent="0.25">
      <c r="A1415" s="42" t="e">
        <v>#VALUE!</v>
      </c>
      <c r="B1415" s="45" t="s">
        <v>136</v>
      </c>
      <c r="C1415" s="45" t="s">
        <v>438</v>
      </c>
      <c r="D1415" s="142"/>
      <c r="E1415" s="44">
        <f>D1415</f>
        <v>0</v>
      </c>
      <c r="F1415" s="44">
        <f>SUMIFS(ProductionLines!$H:$H,ProductionLines!$C:$C,'Daily Pork Products Stocks'!$B1415,ProductionLines!$K:$K,'Daily Pork Products Stocks'!$A1415,ProductionLines!$E:$E,"&lt;&gt;Intake")</f>
        <v>0</v>
      </c>
      <c r="G1415" s="57"/>
      <c r="H1415" s="44">
        <f>SUMIFS(ProductionLines!$H:$H,ProductionLines!$C:$C,'Daily Pork Products Stocks'!$B1415,ProductionLines!$K:$K,'Daily Pork Products Stocks'!$A1415,ProductionLines!$E:$E,"Intake")</f>
        <v>0</v>
      </c>
      <c r="I1415" s="148"/>
      <c r="J1415" s="148"/>
      <c r="K1415" s="148"/>
      <c r="L1415" s="152"/>
      <c r="M1415" s="44">
        <f>SUMIFS(TransfersEntries!$F:$F,TransfersEntries!$B:$B,$B1415,TransfersEntries!$L:$L,"&gt;="&amp;'Daily Pork Products Stocks'!A1415+0.25,TransfersEntries!$L:$L,"&lt;="&amp;'Daily Pork Products Stocks'!A1415+1.25,TransfersEntries!$D:$D,"2055")</f>
        <v>0</v>
      </c>
      <c r="N1415" s="44">
        <f>SUMIFS(TransfersEntries!$F:$F,TransfersEntries!$B:$B,INDEX(ItemTable!$A:$A,MATCH('Daily Pork Products Stocks'!B1415,ItemTable!$B:$B,0)),TransfersEntries!$L:$L,"&gt;="&amp;'Daily Pork Products Stocks'!A1415+0.25,TransfersEntries!$L:$L,"&lt;="&amp;'Daily Pork Products Stocks'!A1415+1.25,TransfersEntries!$D:$D,"3535")</f>
        <v>0</v>
      </c>
      <c r="O1415" s="44">
        <f>SUMIFS(TransfersEntries!$F:$F,TransfersEntries!$B:$B,INDEX(ItemTable!$A:$A,MATCH('Daily Pork Products Stocks'!B1415,ItemTable!$B:$B,0)),TransfersEntries!$L:$L,"&gt;="&amp;'Daily Pork Products Stocks'!A1415+0.25,TransfersEntries!$L:$L,"&lt;="&amp;'Daily Pork Products Stocks'!A1415+1.25,TransfersEntries!$D:$D,"3600")</f>
        <v>0</v>
      </c>
      <c r="P1415" s="44">
        <f>D1415+F1415+G1415-SUM(H1415:O1415)</f>
        <v>0</v>
      </c>
      <c r="Q1415" s="44">
        <f>E1415+F1415+G1415-SUM(H1415:O1415)</f>
        <v>0</v>
      </c>
      <c r="R1415" s="148"/>
      <c r="S1415" s="148"/>
      <c r="T1415" s="44">
        <f>R1415+S1415</f>
        <v>0</v>
      </c>
      <c r="U1415" s="44">
        <f>T1415-P1415</f>
        <v>0</v>
      </c>
      <c r="V1415" s="44">
        <f>T1415-Q1415</f>
        <v>0</v>
      </c>
      <c r="W1415" s="51" t="str">
        <f>IF(SUM(ABS(D1415),ABS(E1415),ABS(F1415),ABS(G1415),ABS(H1415),ABS(I1415),ABS(J1415),ABS(K1415),ABS(L1415),ABS(M1415),ABS(N1415),ABS(O1415),ABS(P1415),ABS(Q1415),ABS(R1415),ABS(S1415),ABS(T1415))=0,"Inactive","Active")</f>
        <v>Inactive</v>
      </c>
      <c r="X1415" s="44"/>
    </row>
    <row r="1416" spans="1:24" ht="15" hidden="1" customHeight="1" x14ac:dyDescent="0.25">
      <c r="A1416" s="42" t="e">
        <v>#VALUE!</v>
      </c>
      <c r="B1416" s="47" t="s">
        <v>172</v>
      </c>
      <c r="C1416" s="47" t="s">
        <v>1376</v>
      </c>
      <c r="D1416" s="142"/>
      <c r="E1416" s="44">
        <f t="shared" ref="E1416:E1421" si="404">D1416</f>
        <v>0</v>
      </c>
      <c r="F1416" s="44">
        <f>SUMIFS(ProductionLines!$H:$H,ProductionLines!$C:$C,'Daily Pork Products Stocks'!$B1416,ProductionLines!$K:$K,'Daily Pork Products Stocks'!$A1416,ProductionLines!$E:$E,"&lt;&gt;Intake")</f>
        <v>0</v>
      </c>
      <c r="G1416" s="57"/>
      <c r="H1416" s="44">
        <f>SUMIFS(ProductionLines!$H:$H,ProductionLines!$C:$C,'Daily Pork Products Stocks'!$B1416,ProductionLines!$K:$K,'Daily Pork Products Stocks'!$A1416,ProductionLines!$E:$E,"Intake")</f>
        <v>0</v>
      </c>
      <c r="I1416" s="148"/>
      <c r="J1416" s="148"/>
      <c r="K1416" s="148"/>
      <c r="L1416" s="152"/>
      <c r="M1416" s="44">
        <f>SUMIFS(TransfersEntries!$F:$F,TransfersEntries!$B:$B,$B1416,TransfersEntries!$L:$L,"&gt;="&amp;'Daily Pork Products Stocks'!A1416+0.25,TransfersEntries!$L:$L,"&lt;="&amp;'Daily Pork Products Stocks'!A1416+1.25,TransfersEntries!$D:$D,"2055")</f>
        <v>0</v>
      </c>
      <c r="N1416" s="44">
        <f>SUMIFS(TransfersEntries!$F:$F,TransfersEntries!$B:$B,INDEX(ItemTable!$A:$A,MATCH('Daily Pork Products Stocks'!B1416,ItemTable!$B:$B,0)),TransfersEntries!$L:$L,"&gt;="&amp;'Daily Pork Products Stocks'!A1416+0.25,TransfersEntries!$L:$L,"&lt;="&amp;'Daily Pork Products Stocks'!A1416+1.25,TransfersEntries!$D:$D,"3535")</f>
        <v>0</v>
      </c>
      <c r="O1416" s="44">
        <f>SUMIFS(TransfersEntries!$F:$F,TransfersEntries!$B:$B,INDEX(ItemTable!$A:$A,MATCH('Daily Pork Products Stocks'!B1416,ItemTable!$B:$B,0)),TransfersEntries!$L:$L,"&gt;="&amp;'Daily Pork Products Stocks'!A1416+0.25,TransfersEntries!$L:$L,"&lt;="&amp;'Daily Pork Products Stocks'!A1416+1.25,TransfersEntries!$D:$D,"3600")</f>
        <v>0</v>
      </c>
      <c r="P1416" s="44">
        <f t="shared" ref="P1416:P1421" si="405">D1416+F1416+G1416-SUM(H1416:O1416)</f>
        <v>0</v>
      </c>
      <c r="Q1416" s="44">
        <f t="shared" ref="Q1416:Q1421" si="406">E1416+F1416+G1416-SUM(H1416:O1416)</f>
        <v>0</v>
      </c>
      <c r="R1416" s="148"/>
      <c r="S1416" s="148"/>
      <c r="T1416" s="44">
        <f t="shared" ref="T1416:T1421" si="407">R1416+S1416</f>
        <v>0</v>
      </c>
      <c r="U1416" s="44">
        <f t="shared" ref="U1416:U1421" si="408">T1416-P1416</f>
        <v>0</v>
      </c>
      <c r="V1416" s="44">
        <f t="shared" ref="V1416:V1421" si="409">T1416-Q1416</f>
        <v>0</v>
      </c>
      <c r="W1416" s="51" t="str">
        <f t="shared" ref="W1416:W1421" si="410">IF(SUM(ABS(D1416),ABS(E1416),ABS(F1416),ABS(G1416),ABS(H1416),ABS(I1416),ABS(J1416),ABS(K1416),ABS(L1416),ABS(M1416),ABS(N1416),ABS(O1416),ABS(P1416),ABS(Q1416),ABS(R1416),ABS(S1416),ABS(T1416))=0,"Inactive","Active")</f>
        <v>Inactive</v>
      </c>
      <c r="X1416" s="44"/>
    </row>
    <row r="1417" spans="1:24" ht="15" hidden="1" customHeight="1" x14ac:dyDescent="0.25">
      <c r="A1417" s="42" t="e">
        <v>#VALUE!</v>
      </c>
      <c r="B1417" s="47" t="s">
        <v>173</v>
      </c>
      <c r="C1417" s="47" t="s">
        <v>1377</v>
      </c>
      <c r="D1417" s="142"/>
      <c r="E1417" s="44">
        <f t="shared" si="404"/>
        <v>0</v>
      </c>
      <c r="F1417" s="44">
        <f>SUMIFS(ProductionLines!$H:$H,ProductionLines!$C:$C,'Daily Pork Products Stocks'!$B1417,ProductionLines!$K:$K,'Daily Pork Products Stocks'!$A1417,ProductionLines!$E:$E,"&lt;&gt;Intake")</f>
        <v>0</v>
      </c>
      <c r="G1417" s="57"/>
      <c r="H1417" s="44">
        <f>SUMIFS(ProductionLines!$H:$H,ProductionLines!$C:$C,'Daily Pork Products Stocks'!$B1417,ProductionLines!$K:$K,'Daily Pork Products Stocks'!$A1417,ProductionLines!$E:$E,"Intake")</f>
        <v>0</v>
      </c>
      <c r="I1417" s="148"/>
      <c r="J1417" s="148"/>
      <c r="K1417" s="148"/>
      <c r="L1417" s="152"/>
      <c r="M1417" s="44">
        <f>SUMIFS(TransfersEntries!$F:$F,TransfersEntries!$B:$B,$B1417,TransfersEntries!$L:$L,"&gt;="&amp;'Daily Pork Products Stocks'!A1417+0.25,TransfersEntries!$L:$L,"&lt;="&amp;'Daily Pork Products Stocks'!A1417+1.25,TransfersEntries!$D:$D,"2055")</f>
        <v>0</v>
      </c>
      <c r="N1417" s="44">
        <f>SUMIFS(TransfersEntries!$F:$F,TransfersEntries!$B:$B,INDEX(ItemTable!$A:$A,MATCH('Daily Pork Products Stocks'!B1417,ItemTable!$B:$B,0)),TransfersEntries!$L:$L,"&gt;="&amp;'Daily Pork Products Stocks'!A1417+0.25,TransfersEntries!$L:$L,"&lt;="&amp;'Daily Pork Products Stocks'!A1417+1.25,TransfersEntries!$D:$D,"3535")</f>
        <v>0</v>
      </c>
      <c r="O1417" s="44">
        <f>SUMIFS(TransfersEntries!$F:$F,TransfersEntries!$B:$B,INDEX(ItemTable!$A:$A,MATCH('Daily Pork Products Stocks'!B1417,ItemTable!$B:$B,0)),TransfersEntries!$L:$L,"&gt;="&amp;'Daily Pork Products Stocks'!A1417+0.25,TransfersEntries!$L:$L,"&lt;="&amp;'Daily Pork Products Stocks'!A1417+1.25,TransfersEntries!$D:$D,"3600")</f>
        <v>0</v>
      </c>
      <c r="P1417" s="44">
        <f t="shared" si="405"/>
        <v>0</v>
      </c>
      <c r="Q1417" s="44">
        <f t="shared" si="406"/>
        <v>0</v>
      </c>
      <c r="R1417" s="148"/>
      <c r="S1417" s="148"/>
      <c r="T1417" s="44">
        <f t="shared" si="407"/>
        <v>0</v>
      </c>
      <c r="U1417" s="44">
        <f t="shared" si="408"/>
        <v>0</v>
      </c>
      <c r="V1417" s="44">
        <f t="shared" si="409"/>
        <v>0</v>
      </c>
      <c r="W1417" s="51" t="str">
        <f t="shared" si="410"/>
        <v>Inactive</v>
      </c>
      <c r="X1417" s="44"/>
    </row>
    <row r="1418" spans="1:24" ht="15" hidden="1" customHeight="1" x14ac:dyDescent="0.25">
      <c r="A1418" s="42" t="e">
        <v>#VALUE!</v>
      </c>
      <c r="B1418" s="45" t="s">
        <v>179</v>
      </c>
      <c r="C1418" s="45" t="s">
        <v>1378</v>
      </c>
      <c r="D1418" s="142"/>
      <c r="E1418" s="44">
        <f t="shared" si="404"/>
        <v>0</v>
      </c>
      <c r="F1418" s="44">
        <f>SUMIFS(ProductionLines!$H:$H,ProductionLines!$C:$C,'Daily Pork Products Stocks'!$B1418,ProductionLines!$K:$K,'Daily Pork Products Stocks'!$A1418,ProductionLines!$E:$E,"&lt;&gt;Intake")</f>
        <v>0</v>
      </c>
      <c r="G1418" s="57"/>
      <c r="H1418" s="44">
        <f>SUMIFS(ProductionLines!$H:$H,ProductionLines!$C:$C,'Daily Pork Products Stocks'!$B1418,ProductionLines!$K:$K,'Daily Pork Products Stocks'!$A1418,ProductionLines!$E:$E,"Intake")</f>
        <v>0</v>
      </c>
      <c r="I1418" s="148"/>
      <c r="J1418" s="148"/>
      <c r="K1418" s="148"/>
      <c r="L1418" s="152"/>
      <c r="M1418" s="44">
        <f>SUMIFS(TransfersEntries!$F:$F,TransfersEntries!$B:$B,$B1418,TransfersEntries!$L:$L,"&gt;="&amp;'Daily Pork Products Stocks'!A1418+0.25,TransfersEntries!$L:$L,"&lt;="&amp;'Daily Pork Products Stocks'!A1418+1.25,TransfersEntries!$D:$D,"2055")</f>
        <v>0</v>
      </c>
      <c r="N1418" s="44">
        <f>SUMIFS(TransfersEntries!$F:$F,TransfersEntries!$B:$B,INDEX(ItemTable!$A:$A,MATCH('Daily Pork Products Stocks'!B1418,ItemTable!$B:$B,0)),TransfersEntries!$L:$L,"&gt;="&amp;'Daily Pork Products Stocks'!A1418+0.25,TransfersEntries!$L:$L,"&lt;="&amp;'Daily Pork Products Stocks'!A1418+1.25,TransfersEntries!$D:$D,"3535")</f>
        <v>0</v>
      </c>
      <c r="O1418" s="44">
        <f>SUMIFS(TransfersEntries!$F:$F,TransfersEntries!$B:$B,INDEX(ItemTable!$A:$A,MATCH('Daily Pork Products Stocks'!B1418,ItemTable!$B:$B,0)),TransfersEntries!$L:$L,"&gt;="&amp;'Daily Pork Products Stocks'!A1418+0.25,TransfersEntries!$L:$L,"&lt;="&amp;'Daily Pork Products Stocks'!A1418+1.25,TransfersEntries!$D:$D,"3600")</f>
        <v>0</v>
      </c>
      <c r="P1418" s="44">
        <f t="shared" si="405"/>
        <v>0</v>
      </c>
      <c r="Q1418" s="44">
        <f t="shared" si="406"/>
        <v>0</v>
      </c>
      <c r="R1418" s="148"/>
      <c r="S1418" s="148"/>
      <c r="T1418" s="44">
        <f t="shared" si="407"/>
        <v>0</v>
      </c>
      <c r="U1418" s="44">
        <f t="shared" si="408"/>
        <v>0</v>
      </c>
      <c r="V1418" s="44">
        <f t="shared" si="409"/>
        <v>0</v>
      </c>
      <c r="W1418" s="51" t="str">
        <f t="shared" si="410"/>
        <v>Inactive</v>
      </c>
      <c r="X1418" s="44"/>
    </row>
    <row r="1419" spans="1:24" ht="15" hidden="1" customHeight="1" x14ac:dyDescent="0.25">
      <c r="A1419" s="42" t="e">
        <v>#VALUE!</v>
      </c>
      <c r="B1419" s="47" t="s">
        <v>1379</v>
      </c>
      <c r="C1419" s="47" t="s">
        <v>1380</v>
      </c>
      <c r="D1419" s="142"/>
      <c r="E1419" s="44">
        <f t="shared" si="404"/>
        <v>0</v>
      </c>
      <c r="F1419" s="44">
        <f>SUMIFS(ProductionLines!$H:$H,ProductionLines!$C:$C,'Daily Pork Products Stocks'!$B1419,ProductionLines!$K:$K,'Daily Pork Products Stocks'!$A1419,ProductionLines!$E:$E,"&lt;&gt;Intake")</f>
        <v>0</v>
      </c>
      <c r="G1419" s="57"/>
      <c r="H1419" s="44">
        <f>SUMIFS(ProductionLines!$H:$H,ProductionLines!$C:$C,'Daily Pork Products Stocks'!$B1419,ProductionLines!$K:$K,'Daily Pork Products Stocks'!$A1419,ProductionLines!$E:$E,"Intake")</f>
        <v>0</v>
      </c>
      <c r="I1419" s="148"/>
      <c r="J1419" s="148"/>
      <c r="K1419" s="148"/>
      <c r="L1419" s="152"/>
      <c r="M1419" s="44">
        <f>SUMIFS(TransfersEntries!$F:$F,TransfersEntries!$B:$B,$B1419,TransfersEntries!$L:$L,"&gt;="&amp;'Daily Pork Products Stocks'!A1419+0.25,TransfersEntries!$L:$L,"&lt;="&amp;'Daily Pork Products Stocks'!A1419+1.25,TransfersEntries!$D:$D,"2055")</f>
        <v>0</v>
      </c>
      <c r="N1419" s="44">
        <f>SUMIFS(TransfersEntries!$F:$F,TransfersEntries!$B:$B,INDEX(ItemTable!$A:$A,MATCH('Daily Pork Products Stocks'!B1419,ItemTable!$B:$B,0)),TransfersEntries!$L:$L,"&gt;="&amp;'Daily Pork Products Stocks'!A1419+0.25,TransfersEntries!$L:$L,"&lt;="&amp;'Daily Pork Products Stocks'!A1419+1.25,TransfersEntries!$D:$D,"3535")</f>
        <v>0</v>
      </c>
      <c r="O1419" s="44">
        <f>SUMIFS(TransfersEntries!$F:$F,TransfersEntries!$B:$B,INDEX(ItemTable!$A:$A,MATCH('Daily Pork Products Stocks'!B1419,ItemTable!$B:$B,0)),TransfersEntries!$L:$L,"&gt;="&amp;'Daily Pork Products Stocks'!A1419+0.25,TransfersEntries!$L:$L,"&lt;="&amp;'Daily Pork Products Stocks'!A1419+1.25,TransfersEntries!$D:$D,"3600")</f>
        <v>0</v>
      </c>
      <c r="P1419" s="44">
        <f t="shared" si="405"/>
        <v>0</v>
      </c>
      <c r="Q1419" s="44">
        <f t="shared" si="406"/>
        <v>0</v>
      </c>
      <c r="R1419" s="148"/>
      <c r="S1419" s="148"/>
      <c r="T1419" s="44">
        <f t="shared" si="407"/>
        <v>0</v>
      </c>
      <c r="U1419" s="44">
        <f t="shared" si="408"/>
        <v>0</v>
      </c>
      <c r="V1419" s="44">
        <f t="shared" si="409"/>
        <v>0</v>
      </c>
      <c r="W1419" s="51" t="str">
        <f t="shared" si="410"/>
        <v>Inactive</v>
      </c>
      <c r="X1419" s="44"/>
    </row>
    <row r="1420" spans="1:24" ht="15" hidden="1" customHeight="1" x14ac:dyDescent="0.25">
      <c r="A1420" s="42" t="e">
        <v>#VALUE!</v>
      </c>
      <c r="B1420" s="47" t="s">
        <v>1381</v>
      </c>
      <c r="C1420" s="47" t="s">
        <v>1382</v>
      </c>
      <c r="D1420" s="142"/>
      <c r="E1420" s="44">
        <f t="shared" si="404"/>
        <v>0</v>
      </c>
      <c r="F1420" s="44">
        <f>SUMIFS(ProductionLines!$H:$H,ProductionLines!$C:$C,'Daily Pork Products Stocks'!$B1420,ProductionLines!$K:$K,'Daily Pork Products Stocks'!$A1420,ProductionLines!$E:$E,"&lt;&gt;Intake")</f>
        <v>0</v>
      </c>
      <c r="G1420" s="57"/>
      <c r="H1420" s="44">
        <f>SUMIFS(ProductionLines!$H:$H,ProductionLines!$C:$C,'Daily Pork Products Stocks'!$B1420,ProductionLines!$K:$K,'Daily Pork Products Stocks'!$A1420,ProductionLines!$E:$E,"Intake")</f>
        <v>0</v>
      </c>
      <c r="I1420" s="148"/>
      <c r="J1420" s="148"/>
      <c r="K1420" s="148"/>
      <c r="L1420" s="152"/>
      <c r="M1420" s="44">
        <f>SUMIFS(TransfersEntries!$F:$F,TransfersEntries!$B:$B,$B1420,TransfersEntries!$L:$L,"&gt;="&amp;'Daily Pork Products Stocks'!A1420+0.25,TransfersEntries!$L:$L,"&lt;="&amp;'Daily Pork Products Stocks'!A1420+1.25,TransfersEntries!$D:$D,"2055")</f>
        <v>0</v>
      </c>
      <c r="N1420" s="44">
        <f>SUMIFS(TransfersEntries!$F:$F,TransfersEntries!$B:$B,INDEX(ItemTable!$A:$A,MATCH('Daily Pork Products Stocks'!B1420,ItemTable!$B:$B,0)),TransfersEntries!$L:$L,"&gt;="&amp;'Daily Pork Products Stocks'!A1420+0.25,TransfersEntries!$L:$L,"&lt;="&amp;'Daily Pork Products Stocks'!A1420+1.25,TransfersEntries!$D:$D,"3535")</f>
        <v>0</v>
      </c>
      <c r="O1420" s="44">
        <f>SUMIFS(TransfersEntries!$F:$F,TransfersEntries!$B:$B,INDEX(ItemTable!$A:$A,MATCH('Daily Pork Products Stocks'!B1420,ItemTable!$B:$B,0)),TransfersEntries!$L:$L,"&gt;="&amp;'Daily Pork Products Stocks'!A1420+0.25,TransfersEntries!$L:$L,"&lt;="&amp;'Daily Pork Products Stocks'!A1420+1.25,TransfersEntries!$D:$D,"3600")</f>
        <v>0</v>
      </c>
      <c r="P1420" s="44">
        <f t="shared" si="405"/>
        <v>0</v>
      </c>
      <c r="Q1420" s="44">
        <f t="shared" si="406"/>
        <v>0</v>
      </c>
      <c r="R1420" s="148"/>
      <c r="S1420" s="148"/>
      <c r="T1420" s="44">
        <f t="shared" si="407"/>
        <v>0</v>
      </c>
      <c r="U1420" s="44">
        <f t="shared" si="408"/>
        <v>0</v>
      </c>
      <c r="V1420" s="44">
        <f t="shared" si="409"/>
        <v>0</v>
      </c>
      <c r="W1420" s="51" t="str">
        <f t="shared" si="410"/>
        <v>Inactive</v>
      </c>
      <c r="X1420" s="44"/>
    </row>
    <row r="1421" spans="1:24" ht="15" hidden="1" customHeight="1" x14ac:dyDescent="0.25">
      <c r="A1421" s="42" t="e">
        <v>#VALUE!</v>
      </c>
      <c r="B1421" s="47" t="s">
        <v>1383</v>
      </c>
      <c r="C1421" s="47" t="s">
        <v>1384</v>
      </c>
      <c r="D1421" s="142"/>
      <c r="E1421" s="44">
        <f t="shared" si="404"/>
        <v>0</v>
      </c>
      <c r="F1421" s="44">
        <f>SUMIFS(ProductionLines!$H:$H,ProductionLines!$C:$C,'Daily Pork Products Stocks'!$B1421,ProductionLines!$K:$K,'Daily Pork Products Stocks'!$A1421,ProductionLines!$E:$E,"&lt;&gt;Intake")</f>
        <v>0</v>
      </c>
      <c r="G1421" s="57"/>
      <c r="H1421" s="44">
        <f>SUMIFS(ProductionLines!$H:$H,ProductionLines!$C:$C,'Daily Pork Products Stocks'!$B1421,ProductionLines!$K:$K,'Daily Pork Products Stocks'!$A1421,ProductionLines!$E:$E,"Intake")</f>
        <v>0</v>
      </c>
      <c r="I1421" s="148"/>
      <c r="J1421" s="148"/>
      <c r="K1421" s="148"/>
      <c r="L1421" s="152"/>
      <c r="M1421" s="44">
        <f>SUMIFS(TransfersEntries!$F:$F,TransfersEntries!$B:$B,$B1421,TransfersEntries!$L:$L,"&gt;="&amp;'Daily Pork Products Stocks'!A1421+0.25,TransfersEntries!$L:$L,"&lt;="&amp;'Daily Pork Products Stocks'!A1421+1.25,TransfersEntries!$D:$D,"2055")</f>
        <v>0</v>
      </c>
      <c r="N1421" s="44">
        <f>SUMIFS(TransfersEntries!$F:$F,TransfersEntries!$B:$B,INDEX(ItemTable!$A:$A,MATCH('Daily Pork Products Stocks'!B1421,ItemTable!$B:$B,0)),TransfersEntries!$L:$L,"&gt;="&amp;'Daily Pork Products Stocks'!A1421+0.25,TransfersEntries!$L:$L,"&lt;="&amp;'Daily Pork Products Stocks'!A1421+1.25,TransfersEntries!$D:$D,"3535")</f>
        <v>0</v>
      </c>
      <c r="O1421" s="44">
        <f>SUMIFS(TransfersEntries!$F:$F,TransfersEntries!$B:$B,INDEX(ItemTable!$A:$A,MATCH('Daily Pork Products Stocks'!B1421,ItemTable!$B:$B,0)),TransfersEntries!$L:$L,"&gt;="&amp;'Daily Pork Products Stocks'!A1421+0.25,TransfersEntries!$L:$L,"&lt;="&amp;'Daily Pork Products Stocks'!A1421+1.25,TransfersEntries!$D:$D,"3600")</f>
        <v>0</v>
      </c>
      <c r="P1421" s="44">
        <f t="shared" si="405"/>
        <v>0</v>
      </c>
      <c r="Q1421" s="44">
        <f t="shared" si="406"/>
        <v>0</v>
      </c>
      <c r="R1421" s="148"/>
      <c r="S1421" s="148"/>
      <c r="T1421" s="44">
        <f t="shared" si="407"/>
        <v>0</v>
      </c>
      <c r="U1421" s="44">
        <f t="shared" si="408"/>
        <v>0</v>
      </c>
      <c r="V1421" s="44">
        <f t="shared" si="409"/>
        <v>0</v>
      </c>
      <c r="W1421" s="51" t="str">
        <f t="shared" si="410"/>
        <v>Inactive</v>
      </c>
      <c r="X1421" s="44"/>
    </row>
    <row r="1422" spans="1:24" ht="15" hidden="1" customHeight="1" x14ac:dyDescent="0.25">
      <c r="A1422" s="42" t="e">
        <v>#VALUE!</v>
      </c>
      <c r="B1422" s="47" t="s">
        <v>1598</v>
      </c>
      <c r="C1422" s="47" t="s">
        <v>1150</v>
      </c>
      <c r="D1422" s="142"/>
      <c r="E1422" s="44">
        <f>D1422</f>
        <v>0</v>
      </c>
      <c r="F1422" s="44">
        <f>SUMIFS(ProductionLines!$H:$H,ProductionLines!$C:$C,'Daily Pork Products Stocks'!$B1422,ProductionLines!$K:$K,'Daily Pork Products Stocks'!$A1422,ProductionLines!$E:$E,"&lt;&gt;Intake")</f>
        <v>0</v>
      </c>
      <c r="G1422" s="57"/>
      <c r="H1422" s="44">
        <f>SUMIFS(ProductionLines!$H:$H,ProductionLines!$C:$C,'Daily Pork Products Stocks'!$B1422,ProductionLines!$K:$K,'Daily Pork Products Stocks'!$A1422,ProductionLines!$E:$E,"Intake")</f>
        <v>0</v>
      </c>
      <c r="I1422" s="148"/>
      <c r="J1422" s="148"/>
      <c r="K1422" s="148"/>
      <c r="L1422" s="152"/>
      <c r="M1422" s="44">
        <f>SUMIFS(TransfersEntries!$F:$F,TransfersEntries!$B:$B,$B1422,TransfersEntries!$L:$L,"&gt;="&amp;'Daily Pork Products Stocks'!A1422+0.25,TransfersEntries!$L:$L,"&lt;="&amp;'Daily Pork Products Stocks'!A1422+1.25,TransfersEntries!$D:$D,"2055")</f>
        <v>0</v>
      </c>
      <c r="N1422" s="44">
        <f>SUMIFS(TransfersEntries!$F:$F,TransfersEntries!$B:$B,INDEX(ItemTable!$A:$A,MATCH('Daily Pork Products Stocks'!B1422,ItemTable!$B:$B,0)),TransfersEntries!$L:$L,"&gt;="&amp;'Daily Pork Products Stocks'!A1422+0.25,TransfersEntries!$L:$L,"&lt;="&amp;'Daily Pork Products Stocks'!A1422+1.25,TransfersEntries!$D:$D,"3535")</f>
        <v>0</v>
      </c>
      <c r="O1422" s="44">
        <f>SUMIFS(TransfersEntries!$F:$F,TransfersEntries!$B:$B,INDEX(ItemTable!$A:$A,MATCH('Daily Pork Products Stocks'!B1422,ItemTable!$B:$B,0)),TransfersEntries!$L:$L,"&gt;="&amp;'Daily Pork Products Stocks'!A1422+0.25,TransfersEntries!$L:$L,"&lt;="&amp;'Daily Pork Products Stocks'!A1422+1.25,TransfersEntries!$D:$D,"3600")</f>
        <v>0</v>
      </c>
      <c r="P1422" s="44">
        <f>D1422+F1422+G1422-SUM(H1422:O1422)</f>
        <v>0</v>
      </c>
      <c r="Q1422" s="44">
        <f>E1422+F1422+G1422-SUM(H1422:O1422)</f>
        <v>0</v>
      </c>
      <c r="R1422" s="148"/>
      <c r="S1422" s="148"/>
      <c r="T1422" s="44">
        <f>R1422+S1422</f>
        <v>0</v>
      </c>
      <c r="U1422" s="44">
        <f>T1422-P1422</f>
        <v>0</v>
      </c>
      <c r="V1422" s="44">
        <f>T1422-Q1422</f>
        <v>0</v>
      </c>
      <c r="W1422" s="51" t="str">
        <f>IF(SUM(ABS(D1422),ABS(E1422),ABS(F1422),ABS(G1422),ABS(H1422),ABS(I1422),ABS(J1422),ABS(K1422),ABS(L1422),ABS(M1422),ABS(N1422),ABS(O1422),ABS(P1422),ABS(Q1422),ABS(R1422),ABS(S1422),ABS(T1422))=0,"Inactive","Active")</f>
        <v>Inactive</v>
      </c>
      <c r="X1422" s="44"/>
    </row>
    <row r="1423" spans="1:24" ht="15" hidden="1" customHeight="1" x14ac:dyDescent="0.25">
      <c r="A1423" s="42" t="e">
        <v>#VALUE!</v>
      </c>
      <c r="B1423" s="47" t="s">
        <v>123</v>
      </c>
      <c r="C1423" s="47" t="s">
        <v>1155</v>
      </c>
      <c r="D1423" s="142"/>
      <c r="E1423" s="44">
        <f>D1423</f>
        <v>0</v>
      </c>
      <c r="F1423" s="44">
        <f>SUMIFS(ProductionLines!$H:$H,ProductionLines!$C:$C,'Daily Pork Products Stocks'!$B1423,ProductionLines!$K:$K,'Daily Pork Products Stocks'!$A1423,ProductionLines!$E:$E,"&lt;&gt;Intake")</f>
        <v>0</v>
      </c>
      <c r="G1423" s="57"/>
      <c r="H1423" s="44">
        <f>SUMIFS(ProductionLines!$H:$H,ProductionLines!$C:$C,'Daily Pork Products Stocks'!$B1423,ProductionLines!$K:$K,'Daily Pork Products Stocks'!$A1423,ProductionLines!$E:$E,"Intake")</f>
        <v>0</v>
      </c>
      <c r="I1423" s="148"/>
      <c r="J1423" s="148"/>
      <c r="K1423" s="148"/>
      <c r="L1423" s="152"/>
      <c r="M1423" s="44">
        <f>SUMIFS(TransfersEntries!$F:$F,TransfersEntries!$B:$B,$B1423,TransfersEntries!$L:$L,"&gt;="&amp;'Daily Pork Products Stocks'!A1423+0.25,TransfersEntries!$L:$L,"&lt;="&amp;'Daily Pork Products Stocks'!A1423+1.25,TransfersEntries!$D:$D,"2055")</f>
        <v>0</v>
      </c>
      <c r="N1423" s="44">
        <f>SUMIFS(TransfersEntries!$F:$F,TransfersEntries!$B:$B,INDEX(ItemTable!$A:$A,MATCH('Daily Pork Products Stocks'!B1423,ItemTable!$B:$B,0)),TransfersEntries!$L:$L,"&gt;="&amp;'Daily Pork Products Stocks'!A1423+0.25,TransfersEntries!$L:$L,"&lt;="&amp;'Daily Pork Products Stocks'!A1423+1.25,TransfersEntries!$D:$D,"3535")</f>
        <v>0</v>
      </c>
      <c r="O1423" s="44">
        <f>SUMIFS(TransfersEntries!$F:$F,TransfersEntries!$B:$B,INDEX(ItemTable!$A:$A,MATCH('Daily Pork Products Stocks'!B1423,ItemTable!$B:$B,0)),TransfersEntries!$L:$L,"&gt;="&amp;'Daily Pork Products Stocks'!A1423+0.25,TransfersEntries!$L:$L,"&lt;="&amp;'Daily Pork Products Stocks'!A1423+1.25,TransfersEntries!$D:$D,"3600")</f>
        <v>0</v>
      </c>
      <c r="P1423" s="44">
        <f>D1423+F1423+G1423-SUM(H1423:O1423)</f>
        <v>0</v>
      </c>
      <c r="Q1423" s="44">
        <f>E1423+F1423+G1423-SUM(H1423:O1423)</f>
        <v>0</v>
      </c>
      <c r="R1423" s="148"/>
      <c r="S1423" s="148"/>
      <c r="T1423" s="44">
        <f>R1423+S1423</f>
        <v>0</v>
      </c>
      <c r="U1423" s="44">
        <f>T1423-P1423</f>
        <v>0</v>
      </c>
      <c r="V1423" s="44">
        <f>T1423-Q1423</f>
        <v>0</v>
      </c>
      <c r="W1423" s="51" t="str">
        <f>IF(SUM(ABS(D1423),ABS(E1423),ABS(F1423),ABS(G1423),ABS(H1423),ABS(I1423),ABS(J1423),ABS(K1423),ABS(L1423),ABS(M1423),ABS(N1423),ABS(O1423),ABS(P1423),ABS(Q1423),ABS(R1423),ABS(S1423),ABS(T1423))=0,"Inactive","Active")</f>
        <v>Inactive</v>
      </c>
      <c r="X1423" s="44"/>
    </row>
    <row r="1424" spans="1:24" ht="15" hidden="1" customHeight="1" x14ac:dyDescent="0.25">
      <c r="A1424" s="42" t="e">
        <v>#VALUE!</v>
      </c>
      <c r="B1424" s="47" t="s">
        <v>175</v>
      </c>
      <c r="C1424" s="47" t="s">
        <v>176</v>
      </c>
      <c r="D1424" s="142"/>
      <c r="E1424" s="44">
        <f>D1424</f>
        <v>0</v>
      </c>
      <c r="F1424" s="44">
        <f>SUMIFS(ProductionLines!$H:$H,ProductionLines!$C:$C,'Daily Pork Products Stocks'!$B1424,ProductionLines!$K:$K,'Daily Pork Products Stocks'!$A1424,ProductionLines!$E:$E,"&lt;&gt;Intake")</f>
        <v>0</v>
      </c>
      <c r="G1424" s="57"/>
      <c r="H1424" s="44">
        <f>SUMIFS(ProductionLines!$H:$H,ProductionLines!$C:$C,'Daily Pork Products Stocks'!$B1424,ProductionLines!$K:$K,'Daily Pork Products Stocks'!$A1424,ProductionLines!$E:$E,"Intake")</f>
        <v>0</v>
      </c>
      <c r="I1424" s="148"/>
      <c r="J1424" s="148"/>
      <c r="K1424" s="148"/>
      <c r="L1424" s="152"/>
      <c r="M1424" s="44">
        <f>SUMIFS(TransfersEntries!$F:$F,TransfersEntries!$B:$B,$B1424,TransfersEntries!$L:$L,"&gt;="&amp;'Daily Pork Products Stocks'!A1424+0.25,TransfersEntries!$L:$L,"&lt;="&amp;'Daily Pork Products Stocks'!A1424+1.25,TransfersEntries!$D:$D,"2055")</f>
        <v>0</v>
      </c>
      <c r="N1424" s="44">
        <f>SUMIFS(TransfersEntries!$F:$F,TransfersEntries!$B:$B,INDEX(ItemTable!$A:$A,MATCH('Daily Pork Products Stocks'!B1424,ItemTable!$B:$B,0)),TransfersEntries!$L:$L,"&gt;="&amp;'Daily Pork Products Stocks'!A1424+0.25,TransfersEntries!$L:$L,"&lt;="&amp;'Daily Pork Products Stocks'!A1424+1.25,TransfersEntries!$D:$D,"3535")</f>
        <v>0</v>
      </c>
      <c r="O1424" s="44">
        <f>SUMIFS(TransfersEntries!$F:$F,TransfersEntries!$B:$B,INDEX(ItemTable!$A:$A,MATCH('Daily Pork Products Stocks'!B1424,ItemTable!$B:$B,0)),TransfersEntries!$L:$L,"&gt;="&amp;'Daily Pork Products Stocks'!A1424+0.25,TransfersEntries!$L:$L,"&lt;="&amp;'Daily Pork Products Stocks'!A1424+1.25,TransfersEntries!$D:$D,"3600")</f>
        <v>0</v>
      </c>
      <c r="P1424" s="44">
        <f>D1424+F1424+G1424-SUM(H1424:O1424)</f>
        <v>0</v>
      </c>
      <c r="Q1424" s="44">
        <f>E1424+F1424+G1424-SUM(H1424:O1424)</f>
        <v>0</v>
      </c>
      <c r="R1424" s="148"/>
      <c r="S1424" s="148"/>
      <c r="T1424" s="44">
        <f>R1424+S1424</f>
        <v>0</v>
      </c>
      <c r="U1424" s="44">
        <f>T1424-P1424</f>
        <v>0</v>
      </c>
      <c r="V1424" s="44">
        <f>T1424-Q1424</f>
        <v>0</v>
      </c>
      <c r="W1424" s="51" t="str">
        <f>IF(SUM(ABS(D1424),ABS(E1424),ABS(F1424),ABS(G1424),ABS(H1424),ABS(I1424),ABS(J1424),ABS(K1424),ABS(L1424),ABS(M1424),ABS(N1424),ABS(O1424),ABS(P1424),ABS(Q1424),ABS(R1424),ABS(S1424),ABS(T1424))=0,"Inactive","Active")</f>
        <v>Inactive</v>
      </c>
      <c r="X1424" s="44"/>
    </row>
    <row r="1425" spans="1:24" ht="15" hidden="1" customHeight="1" x14ac:dyDescent="0.25">
      <c r="A1425" s="42" t="e">
        <v>#VALUE!</v>
      </c>
      <c r="B1425" s="47" t="s">
        <v>138</v>
      </c>
      <c r="C1425" s="47" t="s">
        <v>1151</v>
      </c>
      <c r="D1425" s="142"/>
      <c r="E1425" s="44">
        <f>D1425</f>
        <v>0</v>
      </c>
      <c r="F1425" s="44">
        <f>SUMIFS(ProductionLines!$H:$H,ProductionLines!$C:$C,'Daily Pork Products Stocks'!$B1425,ProductionLines!$K:$K,'Daily Pork Products Stocks'!$A1425,ProductionLines!$E:$E,"&lt;&gt;Intake")</f>
        <v>0</v>
      </c>
      <c r="G1425" s="57"/>
      <c r="H1425" s="44">
        <f>SUMIFS(ProductionLines!$H:$H,ProductionLines!$C:$C,'Daily Pork Products Stocks'!$B1425,ProductionLines!$K:$K,'Daily Pork Products Stocks'!$A1425,ProductionLines!$E:$E,"Intake")</f>
        <v>0</v>
      </c>
      <c r="I1425" s="148"/>
      <c r="J1425" s="148"/>
      <c r="K1425" s="148"/>
      <c r="L1425" s="152"/>
      <c r="M1425" s="44">
        <f>SUMIFS(TransfersEntries!$F:$F,TransfersEntries!$B:$B,$B1425,TransfersEntries!$L:$L,"&gt;="&amp;'Daily Pork Products Stocks'!A1425+0.25,TransfersEntries!$L:$L,"&lt;="&amp;'Daily Pork Products Stocks'!A1425+1.25,TransfersEntries!$D:$D,"2055")</f>
        <v>0</v>
      </c>
      <c r="N1425" s="44">
        <f>SUMIFS(TransfersEntries!$F:$F,TransfersEntries!$B:$B,INDEX(ItemTable!$A:$A,MATCH('Daily Pork Products Stocks'!B1425,ItemTable!$B:$B,0)),TransfersEntries!$L:$L,"&gt;="&amp;'Daily Pork Products Stocks'!A1425+0.25,TransfersEntries!$L:$L,"&lt;="&amp;'Daily Pork Products Stocks'!A1425+1.25,TransfersEntries!$D:$D,"3535")</f>
        <v>0</v>
      </c>
      <c r="O1425" s="44">
        <f>SUMIFS(TransfersEntries!$F:$F,TransfersEntries!$B:$B,INDEX(ItemTable!$A:$A,MATCH('Daily Pork Products Stocks'!B1425,ItemTable!$B:$B,0)),TransfersEntries!$L:$L,"&gt;="&amp;'Daily Pork Products Stocks'!A1425+0.25,TransfersEntries!$L:$L,"&lt;="&amp;'Daily Pork Products Stocks'!A1425+1.25,TransfersEntries!$D:$D,"3600")</f>
        <v>0</v>
      </c>
      <c r="P1425" s="44">
        <f>D1425+F1425+G1425-SUM(H1425:O1425)</f>
        <v>0</v>
      </c>
      <c r="Q1425" s="44">
        <f>E1425+F1425+G1425-SUM(H1425:O1425)</f>
        <v>0</v>
      </c>
      <c r="R1425" s="148"/>
      <c r="S1425" s="148"/>
      <c r="T1425" s="44">
        <f>R1425+S1425</f>
        <v>0</v>
      </c>
      <c r="U1425" s="44">
        <f>T1425-P1425</f>
        <v>0</v>
      </c>
      <c r="V1425" s="44">
        <f>T1425-Q1425</f>
        <v>0</v>
      </c>
      <c r="W1425" s="51" t="str">
        <f>IF(SUM(ABS(D1425),ABS(E1425),ABS(F1425),ABS(G1425),ABS(H1425),ABS(I1425),ABS(J1425),ABS(K1425),ABS(L1425),ABS(M1425),ABS(N1425),ABS(O1425),ABS(P1425),ABS(Q1425),ABS(R1425),ABS(S1425),ABS(T1425))=0,"Inactive","Active")</f>
        <v>Inactive</v>
      </c>
      <c r="X1425" s="44"/>
    </row>
    <row r="1426" spans="1:24" ht="15" hidden="1" customHeight="1" x14ac:dyDescent="0.25">
      <c r="A1426" s="42" t="e">
        <v>#VALUE!</v>
      </c>
      <c r="B1426" s="47" t="s">
        <v>1599</v>
      </c>
      <c r="C1426" s="47" t="s">
        <v>1164</v>
      </c>
      <c r="D1426" s="142"/>
      <c r="E1426" s="44">
        <f>D1426</f>
        <v>0</v>
      </c>
      <c r="F1426" s="44">
        <f>SUMIFS(ProductionLines!$H:$H,ProductionLines!$C:$C,'Daily Pork Products Stocks'!$B1426,ProductionLines!$K:$K,'Daily Pork Products Stocks'!$A1426,ProductionLines!$E:$E,"&lt;&gt;Intake")</f>
        <v>0</v>
      </c>
      <c r="G1426" s="57"/>
      <c r="H1426" s="44">
        <f>SUMIFS(ProductionLines!$H:$H,ProductionLines!$C:$C,'Daily Pork Products Stocks'!$B1426,ProductionLines!$K:$K,'Daily Pork Products Stocks'!$A1426,ProductionLines!$E:$E,"Intake")</f>
        <v>0</v>
      </c>
      <c r="I1426" s="148"/>
      <c r="J1426" s="148"/>
      <c r="K1426" s="148"/>
      <c r="L1426" s="152"/>
      <c r="M1426" s="44">
        <f>SUMIFS(TransfersEntries!$F:$F,TransfersEntries!$B:$B,$B1426,TransfersEntries!$L:$L,"&gt;="&amp;'Daily Pork Products Stocks'!A1426+0.25,TransfersEntries!$L:$L,"&lt;="&amp;'Daily Pork Products Stocks'!A1426+1.25,TransfersEntries!$D:$D,"2055")</f>
        <v>0</v>
      </c>
      <c r="N1426" s="44">
        <f>SUMIFS(TransfersEntries!$F:$F,TransfersEntries!$B:$B,INDEX(ItemTable!$A:$A,MATCH('Daily Pork Products Stocks'!B1426,ItemTable!$B:$B,0)),TransfersEntries!$L:$L,"&gt;="&amp;'Daily Pork Products Stocks'!A1426+0.25,TransfersEntries!$L:$L,"&lt;="&amp;'Daily Pork Products Stocks'!A1426+1.25,TransfersEntries!$D:$D,"3535")</f>
        <v>0</v>
      </c>
      <c r="O1426" s="44">
        <f>SUMIFS(TransfersEntries!$F:$F,TransfersEntries!$B:$B,INDEX(ItemTable!$A:$A,MATCH('Daily Pork Products Stocks'!B1426,ItemTable!$B:$B,0)),TransfersEntries!$L:$L,"&gt;="&amp;'Daily Pork Products Stocks'!A1426+0.25,TransfersEntries!$L:$L,"&lt;="&amp;'Daily Pork Products Stocks'!A1426+1.25,TransfersEntries!$D:$D,"3600")</f>
        <v>0</v>
      </c>
      <c r="P1426" s="44">
        <f>D1426+F1426+G1426-SUM(H1426:O1426)</f>
        <v>0</v>
      </c>
      <c r="Q1426" s="44">
        <f>E1426+F1426+G1426-SUM(H1426:O1426)</f>
        <v>0</v>
      </c>
      <c r="R1426" s="148"/>
      <c r="S1426" s="148"/>
      <c r="T1426" s="44">
        <f>R1426+S1426</f>
        <v>0</v>
      </c>
      <c r="U1426" s="44">
        <f>T1426-P1426</f>
        <v>0</v>
      </c>
      <c r="V1426" s="44">
        <f>T1426-Q1426</f>
        <v>0</v>
      </c>
      <c r="W1426" s="51" t="str">
        <f>IF(SUM(ABS(D1426),ABS(E1426),ABS(F1426),ABS(G1426),ABS(H1426),ABS(I1426),ABS(J1426),ABS(K1426),ABS(L1426),ABS(M1426),ABS(N1426),ABS(O1426),ABS(P1426),ABS(Q1426),ABS(R1426),ABS(S1426),ABS(T1426))=0,"Inactive","Active")</f>
        <v>Inactive</v>
      </c>
      <c r="X1426" s="44"/>
    </row>
    <row r="1427" spans="1:24" ht="15" hidden="1" customHeight="1" x14ac:dyDescent="0.25">
      <c r="A1427" s="128" t="e">
        <v>#VALUE!</v>
      </c>
      <c r="B1427" s="129"/>
      <c r="C1427" s="130" t="s">
        <v>1385</v>
      </c>
      <c r="D1427" s="141">
        <v>1E-3</v>
      </c>
      <c r="E1427" s="134">
        <f t="shared" ref="E1427:E1428" si="411">D1427</f>
        <v>1E-3</v>
      </c>
      <c r="F1427" s="134">
        <f>SUMIFS(ProductionLines!$H:$H,ProductionLines!$C:$C,'Daily Pork Products Stocks'!$B1427,ProductionLines!$K:$K,'Daily Pork Products Stocks'!$A1427,ProductionLines!$E:$E,"&lt;&gt;Intake")</f>
        <v>0</v>
      </c>
      <c r="G1427" s="135"/>
      <c r="H1427" s="134">
        <f>SUMIFS(ProductionLines!$H:$H,ProductionLines!$C:$C,'Daily Pork Products Stocks'!$B1427,ProductionLines!$K:$K,'Daily Pork Products Stocks'!$A1427,ProductionLines!$E:$E,"Intake")</f>
        <v>0</v>
      </c>
      <c r="I1427" s="149"/>
      <c r="J1427" s="149"/>
      <c r="K1427" s="149"/>
      <c r="L1427" s="153"/>
      <c r="M1427" s="134">
        <f>SUMIFS(TransfersEntries!$F:$F,TransfersEntries!$B:$B,$B1427,TransfersEntries!$L:$L,"&gt;="&amp;'Daily Pork Products Stocks'!A1427+0.25,TransfersEntries!$L:$L,"&lt;="&amp;'Daily Pork Products Stocks'!A1427+1.25,TransfersEntries!$D:$D,"2055")</f>
        <v>0</v>
      </c>
      <c r="N1427" s="134">
        <f>SUMIFS(TransfersEntries!$F:$F,TransfersEntries!$B:$B,INDEX(ItemTable!$A:$A,MATCH('Daily Pork Products Stocks'!B1427,ItemTable!$B:$B,0)),TransfersEntries!$L:$L,"&gt;="&amp;'Daily Pork Products Stocks'!A1427+0.25,TransfersEntries!$L:$L,"&lt;="&amp;'Daily Pork Products Stocks'!A1427+1.25,TransfersEntries!$D:$D,"3535")</f>
        <v>0</v>
      </c>
      <c r="O1427" s="134">
        <f>SUMIFS(TransfersEntries!$F:$F,TransfersEntries!$B:$B,INDEX(ItemTable!$A:$A,MATCH('Daily Pork Products Stocks'!B1427,ItemTable!$B:$B,0)),TransfersEntries!$L:$L,"&gt;="&amp;'Daily Pork Products Stocks'!A1427+0.25,TransfersEntries!$L:$L,"&lt;="&amp;'Daily Pork Products Stocks'!A1427+1.25,TransfersEntries!$D:$D,"3600")</f>
        <v>0</v>
      </c>
      <c r="P1427" s="134">
        <f t="shared" ref="P1427:P1428" si="412">D1427+F1427+G1427-SUM(H1427:O1427)</f>
        <v>1E-3</v>
      </c>
      <c r="Q1427" s="134">
        <f t="shared" ref="Q1427:Q1428" si="413">E1427+F1427+G1427-SUM(H1427:O1427)</f>
        <v>1E-3</v>
      </c>
      <c r="R1427" s="149"/>
      <c r="S1427" s="149"/>
      <c r="T1427" s="134">
        <f>R1427+S1427+D1427</f>
        <v>1E-3</v>
      </c>
      <c r="U1427" s="134">
        <f t="shared" ref="U1427:U1428" si="414">T1427-P1427</f>
        <v>0</v>
      </c>
      <c r="V1427" s="134">
        <f t="shared" ref="V1427:V1428" si="415">T1427-Q1427</f>
        <v>0</v>
      </c>
      <c r="W1427" s="51" t="str">
        <f t="shared" ref="W1427:W1428" si="416">IF(SUM(ABS(D1427),ABS(E1427),ABS(F1427),ABS(G1427),ABS(H1427),ABS(I1427),ABS(J1427),ABS(K1427),ABS(L1427),ABS(M1427),ABS(N1427),ABS(O1427),ABS(P1427),ABS(Q1427),ABS(R1427),ABS(S1427),ABS(T1427))=0,"Inactive","Active")</f>
        <v>Active</v>
      </c>
      <c r="X1427" s="134"/>
    </row>
    <row r="1428" spans="1:24" ht="15" hidden="1" customHeight="1" x14ac:dyDescent="0.25">
      <c r="A1428" s="42" t="e">
        <v>#VALUE!</v>
      </c>
      <c r="B1428" s="47" t="s">
        <v>116</v>
      </c>
      <c r="C1428" s="47" t="s">
        <v>117</v>
      </c>
      <c r="D1428" s="142"/>
      <c r="E1428" s="44">
        <f t="shared" si="411"/>
        <v>0</v>
      </c>
      <c r="F1428" s="44">
        <f>SUMIFS(ProductionLines!$H:$H,ProductionLines!$C:$C,'Daily Pork Products Stocks'!$B1428,ProductionLines!$K:$K,'Daily Pork Products Stocks'!$A1428,ProductionLines!$E:$E,"&lt;&gt;Intake")</f>
        <v>0</v>
      </c>
      <c r="G1428" s="57"/>
      <c r="H1428" s="44">
        <f>SUMIFS(ProductionLines!$H:$H,ProductionLines!$C:$C,'Daily Pork Products Stocks'!$B1428,ProductionLines!$K:$K,'Daily Pork Products Stocks'!$A1428,ProductionLines!$E:$E,"Intake")</f>
        <v>0</v>
      </c>
      <c r="I1428" s="148"/>
      <c r="J1428" s="148"/>
      <c r="K1428" s="148"/>
      <c r="L1428" s="152"/>
      <c r="M1428" s="44">
        <f>SUMIFS(TransfersEntries!$F:$F,TransfersEntries!$B:$B,$B1428,TransfersEntries!$L:$L,"&gt;="&amp;'Daily Pork Products Stocks'!A1428+0.25,TransfersEntries!$L:$L,"&lt;="&amp;'Daily Pork Products Stocks'!A1428+1.25,TransfersEntries!$D:$D,"2055")</f>
        <v>0</v>
      </c>
      <c r="N1428" s="44">
        <f>SUMIFS(TransfersEntries!$F:$F,TransfersEntries!$B:$B,INDEX(ItemTable!$A:$A,MATCH('Daily Pork Products Stocks'!B1428,ItemTable!$B:$B,0)),TransfersEntries!$L:$L,"&gt;="&amp;'Daily Pork Products Stocks'!A1428+0.25,TransfersEntries!$L:$L,"&lt;="&amp;'Daily Pork Products Stocks'!A1428+1.25,TransfersEntries!$D:$D,"3535")</f>
        <v>0</v>
      </c>
      <c r="O1428" s="44">
        <f>SUMIFS(TransfersEntries!$F:$F,TransfersEntries!$B:$B,INDEX(ItemTable!$A:$A,MATCH('Daily Pork Products Stocks'!B1428,ItemTable!$B:$B,0)),TransfersEntries!$L:$L,"&gt;="&amp;'Daily Pork Products Stocks'!A1428+0.25,TransfersEntries!$L:$L,"&lt;="&amp;'Daily Pork Products Stocks'!A1428+1.25,TransfersEntries!$D:$D,"3600")</f>
        <v>0</v>
      </c>
      <c r="P1428" s="44">
        <f t="shared" si="412"/>
        <v>0</v>
      </c>
      <c r="Q1428" s="44">
        <f t="shared" si="413"/>
        <v>0</v>
      </c>
      <c r="R1428" s="148"/>
      <c r="S1428" s="148"/>
      <c r="T1428" s="44">
        <f t="shared" ref="T1428" si="417">R1428+S1428</f>
        <v>0</v>
      </c>
      <c r="U1428" s="44">
        <f t="shared" si="414"/>
        <v>0</v>
      </c>
      <c r="V1428" s="44">
        <f t="shared" si="415"/>
        <v>0</v>
      </c>
      <c r="W1428" s="51" t="str">
        <f t="shared" si="416"/>
        <v>Inactive</v>
      </c>
      <c r="X1428" s="44"/>
    </row>
    <row r="1429" spans="1:24" ht="15" hidden="1" customHeight="1" x14ac:dyDescent="0.25">
      <c r="A1429" s="42" t="e">
        <v>#VALUE!</v>
      </c>
      <c r="B1429" s="47" t="s">
        <v>74</v>
      </c>
      <c r="C1429" s="47" t="s">
        <v>75</v>
      </c>
      <c r="D1429" s="142"/>
      <c r="E1429" s="44">
        <f>D1429</f>
        <v>0</v>
      </c>
      <c r="F1429" s="44">
        <f>SUMIFS(ProductionLines!$H:$H,ProductionLines!$C:$C,'Daily Pork Products Stocks'!$B1429,ProductionLines!$K:$K,'Daily Pork Products Stocks'!$A1429,ProductionLines!$E:$E,"&lt;&gt;Intake")</f>
        <v>0</v>
      </c>
      <c r="G1429" s="57"/>
      <c r="H1429" s="44">
        <f>SUMIFS(ProductionLines!$H:$H,ProductionLines!$C:$C,'Daily Pork Products Stocks'!$B1429,ProductionLines!$K:$K,'Daily Pork Products Stocks'!$A1429,ProductionLines!$E:$E,"Intake")</f>
        <v>0</v>
      </c>
      <c r="I1429" s="148"/>
      <c r="J1429" s="148"/>
      <c r="K1429" s="148"/>
      <c r="L1429" s="152"/>
      <c r="M1429" s="44">
        <f>SUMIFS(TransfersEntries!$F:$F,TransfersEntries!$B:$B,$B1429,TransfersEntries!$L:$L,"&gt;="&amp;'Daily Pork Products Stocks'!A1429+0.25,TransfersEntries!$L:$L,"&lt;="&amp;'Daily Pork Products Stocks'!A1429+1.25,TransfersEntries!$D:$D,"2055")</f>
        <v>0</v>
      </c>
      <c r="N1429" s="44">
        <f>SUMIFS(TransfersEntries!$F:$F,TransfersEntries!$B:$B,INDEX(ItemTable!$A:$A,MATCH('Daily Pork Products Stocks'!B1429,ItemTable!$B:$B,0)),TransfersEntries!$L:$L,"&gt;="&amp;'Daily Pork Products Stocks'!A1429+0.25,TransfersEntries!$L:$L,"&lt;="&amp;'Daily Pork Products Stocks'!A1429+1.25,TransfersEntries!$D:$D,"3535")</f>
        <v>0</v>
      </c>
      <c r="O1429" s="44">
        <f>SUMIFS(TransfersEntries!$F:$F,TransfersEntries!$B:$B,INDEX(ItemTable!$A:$A,MATCH('Daily Pork Products Stocks'!B1429,ItemTable!$B:$B,0)),TransfersEntries!$L:$L,"&gt;="&amp;'Daily Pork Products Stocks'!A1429+0.25,TransfersEntries!$L:$L,"&lt;="&amp;'Daily Pork Products Stocks'!A1429+1.25,TransfersEntries!$D:$D,"3600")</f>
        <v>0</v>
      </c>
      <c r="P1429" s="44">
        <f>D1429+F1429+G1429-SUM(H1429:O1429)</f>
        <v>0</v>
      </c>
      <c r="Q1429" s="44">
        <f>E1429+F1429+G1429-SUM(H1429:O1429)</f>
        <v>0</v>
      </c>
      <c r="R1429" s="148"/>
      <c r="S1429" s="148"/>
      <c r="T1429" s="44">
        <f>R1429+S1429</f>
        <v>0</v>
      </c>
      <c r="U1429" s="44">
        <f>T1429-P1429</f>
        <v>0</v>
      </c>
      <c r="V1429" s="44">
        <f>T1429-Q1429</f>
        <v>0</v>
      </c>
      <c r="W1429" s="51" t="str">
        <f>IF(SUM(ABS(D1429),ABS(E1429),ABS(F1429),ABS(G1429),ABS(H1429),ABS(I1429),ABS(J1429),ABS(K1429),ABS(L1429),ABS(M1429),ABS(N1429),ABS(O1429),ABS(P1429),ABS(Q1429),ABS(R1429),ABS(S1429),ABS(T1429))=0,"Inactive","Active")</f>
        <v>Inactive</v>
      </c>
      <c r="X1429" s="44"/>
    </row>
    <row r="1430" spans="1:24" ht="15" hidden="1" customHeight="1" x14ac:dyDescent="0.25">
      <c r="A1430" s="42" t="e">
        <v>#VALUE!</v>
      </c>
      <c r="B1430" s="47" t="s">
        <v>59</v>
      </c>
      <c r="C1430" s="47" t="s">
        <v>60</v>
      </c>
      <c r="D1430" s="142"/>
      <c r="E1430" s="44">
        <f>D1430</f>
        <v>0</v>
      </c>
      <c r="F1430" s="44">
        <f>SUMIFS(ProductionLines!$H:$H,ProductionLines!$C:$C,'Daily Pork Products Stocks'!$B1430,ProductionLines!$K:$K,'Daily Pork Products Stocks'!$A1430,ProductionLines!$E:$E,"&lt;&gt;Intake")</f>
        <v>0</v>
      </c>
      <c r="G1430" s="57"/>
      <c r="H1430" s="44">
        <f>SUMIFS(ProductionLines!$H:$H,ProductionLines!$C:$C,'Daily Pork Products Stocks'!$B1430,ProductionLines!$K:$K,'Daily Pork Products Stocks'!$A1430,ProductionLines!$E:$E,"Intake")</f>
        <v>0</v>
      </c>
      <c r="I1430" s="148"/>
      <c r="J1430" s="148"/>
      <c r="K1430" s="148"/>
      <c r="L1430" s="152"/>
      <c r="M1430" s="44">
        <f>SUMIFS(TransfersEntries!$F:$F,TransfersEntries!$B:$B,$B1430,TransfersEntries!$L:$L,"&gt;="&amp;'Daily Pork Products Stocks'!A1430+0.25,TransfersEntries!$L:$L,"&lt;="&amp;'Daily Pork Products Stocks'!A1430+1.25,TransfersEntries!$D:$D,"2055")</f>
        <v>0</v>
      </c>
      <c r="N1430" s="44">
        <f>SUMIFS(TransfersEntries!$F:$F,TransfersEntries!$B:$B,INDEX(ItemTable!$A:$A,MATCH('Daily Pork Products Stocks'!B1430,ItemTable!$B:$B,0)),TransfersEntries!$L:$L,"&gt;="&amp;'Daily Pork Products Stocks'!A1430+0.25,TransfersEntries!$L:$L,"&lt;="&amp;'Daily Pork Products Stocks'!A1430+1.25,TransfersEntries!$D:$D,"3535")</f>
        <v>0</v>
      </c>
      <c r="O1430" s="44">
        <f>SUMIFS(TransfersEntries!$F:$F,TransfersEntries!$B:$B,INDEX(ItemTable!$A:$A,MATCH('Daily Pork Products Stocks'!B1430,ItemTable!$B:$B,0)),TransfersEntries!$L:$L,"&gt;="&amp;'Daily Pork Products Stocks'!A1430+0.25,TransfersEntries!$L:$L,"&lt;="&amp;'Daily Pork Products Stocks'!A1430+1.25,TransfersEntries!$D:$D,"3600")</f>
        <v>0</v>
      </c>
      <c r="P1430" s="44">
        <f>D1430+F1430+G1430-SUM(H1430:O1430)</f>
        <v>0</v>
      </c>
      <c r="Q1430" s="44">
        <f>E1430+F1430+G1430-SUM(H1430:O1430)</f>
        <v>0</v>
      </c>
      <c r="R1430" s="148"/>
      <c r="S1430" s="148"/>
      <c r="T1430" s="44">
        <f>R1430+S1430</f>
        <v>0</v>
      </c>
      <c r="U1430" s="44">
        <f>T1430-P1430</f>
        <v>0</v>
      </c>
      <c r="V1430" s="44">
        <f>T1430-Q1430</f>
        <v>0</v>
      </c>
      <c r="W1430" s="51" t="str">
        <f>IF(SUM(ABS(D1430),ABS(E1430),ABS(F1430),ABS(G1430),ABS(H1430),ABS(I1430),ABS(J1430),ABS(K1430),ABS(L1430),ABS(M1430),ABS(N1430),ABS(O1430),ABS(P1430),ABS(Q1430),ABS(R1430),ABS(S1430),ABS(T1430))=0,"Inactive","Active")</f>
        <v>Inactive</v>
      </c>
      <c r="X1430" s="44"/>
    </row>
    <row r="1431" spans="1:24" ht="15" hidden="1" customHeight="1" x14ac:dyDescent="0.25">
      <c r="A1431" s="42" t="e">
        <v>#VALUE!</v>
      </c>
      <c r="B1431" s="43" t="s">
        <v>24</v>
      </c>
      <c r="C1431" s="43" t="s">
        <v>25</v>
      </c>
      <c r="D1431" s="142"/>
      <c r="E1431" s="44">
        <f>D1431</f>
        <v>0</v>
      </c>
      <c r="F1431" s="44">
        <f>SUMIFS(ProductionLines!$H:$H,ProductionLines!$C:$C,'Daily Pork Products Stocks'!$B1431,ProductionLines!$K:$K,'Daily Pork Products Stocks'!$A1431,ProductionLines!$E:$E,"&lt;&gt;Intake")</f>
        <v>0</v>
      </c>
      <c r="G1431" s="57"/>
      <c r="H1431" s="44">
        <f>SUMIFS(ProductionLines!$H:$H,ProductionLines!$C:$C,'Daily Pork Products Stocks'!$B1431,ProductionLines!$K:$K,'Daily Pork Products Stocks'!$A1431,ProductionLines!$E:$E,"Intake")</f>
        <v>0</v>
      </c>
      <c r="I1431" s="148"/>
      <c r="J1431" s="148"/>
      <c r="K1431" s="148"/>
      <c r="L1431" s="152"/>
      <c r="M1431" s="44">
        <f>SUMIFS(TransfersEntries!$F:$F,TransfersEntries!$B:$B,$B1431,TransfersEntries!$L:$L,"&gt;="&amp;'Daily Pork Products Stocks'!A1431+0.25,TransfersEntries!$L:$L,"&lt;="&amp;'Daily Pork Products Stocks'!A1431+1.25,TransfersEntries!$D:$D,"2055")</f>
        <v>0</v>
      </c>
      <c r="N1431" s="44">
        <f>SUMIFS(TransfersEntries!$F:$F,TransfersEntries!$B:$B,INDEX(ItemTable!$A:$A,MATCH('Daily Pork Products Stocks'!B1431,ItemTable!$B:$B,0)),TransfersEntries!$L:$L,"&gt;="&amp;'Daily Pork Products Stocks'!A1431+0.25,TransfersEntries!$L:$L,"&lt;="&amp;'Daily Pork Products Stocks'!A1431+1.25,TransfersEntries!$D:$D,"3535")</f>
        <v>0</v>
      </c>
      <c r="O1431" s="44">
        <f>SUMIFS(TransfersEntries!$F:$F,TransfersEntries!$B:$B,INDEX(ItemTable!$A:$A,MATCH('Daily Pork Products Stocks'!B1431,ItemTable!$B:$B,0)),TransfersEntries!$L:$L,"&gt;="&amp;'Daily Pork Products Stocks'!A1431+0.25,TransfersEntries!$L:$L,"&lt;="&amp;'Daily Pork Products Stocks'!A1431+1.25,TransfersEntries!$D:$D,"3600")</f>
        <v>0</v>
      </c>
      <c r="P1431" s="44">
        <f>D1431+F1431+G1431-SUM(H1431:O1431)</f>
        <v>0</v>
      </c>
      <c r="Q1431" s="44">
        <f>E1431+F1431+G1431-SUM(H1431:O1431)</f>
        <v>0</v>
      </c>
      <c r="R1431" s="148"/>
      <c r="S1431" s="148"/>
      <c r="T1431" s="44">
        <f>R1431+S1431</f>
        <v>0</v>
      </c>
      <c r="U1431" s="44">
        <f>T1431-P1431</f>
        <v>0</v>
      </c>
      <c r="V1431" s="44">
        <f>T1431-Q1431</f>
        <v>0</v>
      </c>
      <c r="W1431" s="51" t="str">
        <f>IF(SUM(ABS(D1431),ABS(E1431),ABS(F1431),ABS(G1431),ABS(H1431),ABS(I1431),ABS(J1431),ABS(K1431),ABS(L1431),ABS(M1431),ABS(N1431),ABS(O1431),ABS(P1431),ABS(Q1431),ABS(R1431),ABS(S1431),ABS(T1431))=0,"Inactive","Active")</f>
        <v>Inactive</v>
      </c>
      <c r="X1431" s="44"/>
    </row>
    <row r="1432" spans="1:24" ht="15" hidden="1" customHeight="1" x14ac:dyDescent="0.25">
      <c r="A1432" s="42" t="e">
        <v>#VALUE!</v>
      </c>
      <c r="B1432" s="43" t="s">
        <v>1206</v>
      </c>
      <c r="C1432" s="43" t="s">
        <v>1207</v>
      </c>
      <c r="D1432" s="142"/>
      <c r="E1432" s="44">
        <f>D1432</f>
        <v>0</v>
      </c>
      <c r="F1432" s="44">
        <f>SUMIFS(ProductionLines!$H:$H,ProductionLines!$C:$C,'Daily Pork Products Stocks'!$B1432,ProductionLines!$K:$K,'Daily Pork Products Stocks'!$A1432,ProductionLines!$E:$E,"&lt;&gt;Intake")</f>
        <v>0</v>
      </c>
      <c r="G1432" s="57"/>
      <c r="H1432" s="44">
        <f>SUMIFS(ProductionLines!$H:$H,ProductionLines!$C:$C,'Daily Pork Products Stocks'!$B1432,ProductionLines!$K:$K,'Daily Pork Products Stocks'!$A1432,ProductionLines!$E:$E,"Intake")</f>
        <v>0</v>
      </c>
      <c r="I1432" s="148"/>
      <c r="J1432" s="148"/>
      <c r="K1432" s="148"/>
      <c r="L1432" s="152"/>
      <c r="M1432" s="44">
        <f>SUMIFS(TransfersEntries!$F:$F,TransfersEntries!$B:$B,$B1432,TransfersEntries!$L:$L,"&gt;="&amp;'Daily Pork Products Stocks'!A1432+0.25,TransfersEntries!$L:$L,"&lt;="&amp;'Daily Pork Products Stocks'!A1432+1.25,TransfersEntries!$D:$D,"2055")</f>
        <v>0</v>
      </c>
      <c r="N1432" s="44">
        <f>SUMIFS(TransfersEntries!$F:$F,TransfersEntries!$B:$B,INDEX(ItemTable!$A:$A,MATCH('Daily Pork Products Stocks'!B1432,ItemTable!$B:$B,0)),TransfersEntries!$L:$L,"&gt;="&amp;'Daily Pork Products Stocks'!A1432+0.25,TransfersEntries!$L:$L,"&lt;="&amp;'Daily Pork Products Stocks'!A1432+1.25,TransfersEntries!$D:$D,"3535")</f>
        <v>0</v>
      </c>
      <c r="O1432" s="44">
        <f>SUMIFS(TransfersEntries!$F:$F,TransfersEntries!$B:$B,INDEX(ItemTable!$A:$A,MATCH('Daily Pork Products Stocks'!B1432,ItemTable!$B:$B,0)),TransfersEntries!$L:$L,"&gt;="&amp;'Daily Pork Products Stocks'!A1432+0.25,TransfersEntries!$L:$L,"&lt;="&amp;'Daily Pork Products Stocks'!A1432+1.25,TransfersEntries!$D:$D,"3600")</f>
        <v>0</v>
      </c>
      <c r="P1432" s="44">
        <f>D1432+F1432+G1432-SUM(H1432:O1432)</f>
        <v>0</v>
      </c>
      <c r="Q1432" s="44">
        <f>E1432+F1432+G1432-SUM(H1432:O1432)</f>
        <v>0</v>
      </c>
      <c r="R1432" s="148"/>
      <c r="S1432" s="148"/>
      <c r="T1432" s="44">
        <f>R1432+S1432</f>
        <v>0</v>
      </c>
      <c r="U1432" s="44">
        <f>T1432-P1432</f>
        <v>0</v>
      </c>
      <c r="V1432" s="44">
        <f>T1432-Q1432</f>
        <v>0</v>
      </c>
      <c r="W1432" s="51" t="str">
        <f>IF(SUM(ABS(D1432),ABS(E1432),ABS(F1432),ABS(G1432),ABS(H1432),ABS(I1432),ABS(J1432),ABS(K1432),ABS(L1432),ABS(M1432),ABS(N1432),ABS(O1432),ABS(P1432),ABS(Q1432),ABS(R1432),ABS(S1432),ABS(T1432))=0,"Inactive","Active")</f>
        <v>Inactive</v>
      </c>
      <c r="X1432" s="44"/>
    </row>
    <row r="1433" spans="1:24" ht="15" hidden="1" customHeight="1" x14ac:dyDescent="0.25">
      <c r="A1433" s="42" t="e">
        <v>#VALUE!</v>
      </c>
      <c r="B1433" s="47" t="s">
        <v>167</v>
      </c>
      <c r="C1433" s="47" t="s">
        <v>168</v>
      </c>
      <c r="D1433" s="142"/>
      <c r="E1433" s="44">
        <f>D1433</f>
        <v>0</v>
      </c>
      <c r="F1433" s="44">
        <f>SUMIFS(ProductionLines!$H:$H,ProductionLines!$C:$C,'Daily Pork Products Stocks'!$B1433,ProductionLines!$K:$K,'Daily Pork Products Stocks'!$A1433,ProductionLines!$E:$E,"&lt;&gt;Intake")</f>
        <v>0</v>
      </c>
      <c r="G1433" s="57"/>
      <c r="H1433" s="44">
        <f>SUMIFS(ProductionLines!$H:$H,ProductionLines!$C:$C,'Daily Pork Products Stocks'!$B1433,ProductionLines!$K:$K,'Daily Pork Products Stocks'!$A1433,ProductionLines!$E:$E,"Intake")</f>
        <v>0</v>
      </c>
      <c r="I1433" s="148"/>
      <c r="J1433" s="148"/>
      <c r="K1433" s="148"/>
      <c r="L1433" s="152"/>
      <c r="M1433" s="44">
        <f>SUMIFS(TransfersEntries!$F:$F,TransfersEntries!$B:$B,$B1433,TransfersEntries!$L:$L,"&gt;="&amp;'Daily Pork Products Stocks'!A1433+0.25,TransfersEntries!$L:$L,"&lt;="&amp;'Daily Pork Products Stocks'!A1433+1.25,TransfersEntries!$D:$D,"2055")</f>
        <v>0</v>
      </c>
      <c r="N1433" s="44">
        <f>SUMIFS(TransfersEntries!$F:$F,TransfersEntries!$B:$B,INDEX(ItemTable!$A:$A,MATCH('Daily Pork Products Stocks'!B1433,ItemTable!$B:$B,0)),TransfersEntries!$L:$L,"&gt;="&amp;'Daily Pork Products Stocks'!A1433+0.25,TransfersEntries!$L:$L,"&lt;="&amp;'Daily Pork Products Stocks'!A1433+1.25,TransfersEntries!$D:$D,"3535")</f>
        <v>0</v>
      </c>
      <c r="O1433" s="44">
        <f>SUMIFS(TransfersEntries!$F:$F,TransfersEntries!$B:$B,INDEX(ItemTable!$A:$A,MATCH('Daily Pork Products Stocks'!B1433,ItemTable!$B:$B,0)),TransfersEntries!$L:$L,"&gt;="&amp;'Daily Pork Products Stocks'!A1433+0.25,TransfersEntries!$L:$L,"&lt;="&amp;'Daily Pork Products Stocks'!A1433+1.25,TransfersEntries!$D:$D,"3600")</f>
        <v>0</v>
      </c>
      <c r="P1433" s="44">
        <f>D1433+F1433+G1433-SUM(H1433:O1433)</f>
        <v>0</v>
      </c>
      <c r="Q1433" s="44">
        <f>E1433+F1433+G1433-SUM(H1433:O1433)</f>
        <v>0</v>
      </c>
      <c r="R1433" s="148"/>
      <c r="S1433" s="148"/>
      <c r="T1433" s="44">
        <f>R1433+S1433</f>
        <v>0</v>
      </c>
      <c r="U1433" s="44">
        <f>T1433-P1433</f>
        <v>0</v>
      </c>
      <c r="V1433" s="44">
        <f>T1433-Q1433</f>
        <v>0</v>
      </c>
      <c r="W1433" s="51" t="str">
        <f>IF(SUM(ABS(D1433),ABS(E1433),ABS(F1433),ABS(G1433),ABS(H1433),ABS(I1433),ABS(J1433),ABS(K1433),ABS(L1433),ABS(M1433),ABS(N1433),ABS(O1433),ABS(P1433),ABS(Q1433),ABS(R1433),ABS(S1433),ABS(T1433))=0,"Inactive","Active")</f>
        <v>Inactive</v>
      </c>
      <c r="X1433" s="44"/>
    </row>
    <row r="1434" spans="1:24" ht="15" hidden="1" customHeight="1" x14ac:dyDescent="0.25">
      <c r="A1434" s="42" t="e">
        <v>#VALUE!</v>
      </c>
      <c r="B1434" s="47" t="s">
        <v>121</v>
      </c>
      <c r="C1434" s="47" t="s">
        <v>1154</v>
      </c>
      <c r="D1434" s="142"/>
      <c r="E1434" s="44">
        <f t="shared" ref="E1434:E1435" si="418">D1434</f>
        <v>0</v>
      </c>
      <c r="F1434" s="44">
        <f>SUMIFS(ProductionLines!$H:$H,ProductionLines!$C:$C,'Daily Pork Products Stocks'!$B1434,ProductionLines!$K:$K,'Daily Pork Products Stocks'!$A1434,ProductionLines!$E:$E,"&lt;&gt;Intake")</f>
        <v>0</v>
      </c>
      <c r="G1434" s="57"/>
      <c r="H1434" s="44">
        <f>SUMIFS(ProductionLines!$H:$H,ProductionLines!$C:$C,'Daily Pork Products Stocks'!$B1434,ProductionLines!$K:$K,'Daily Pork Products Stocks'!$A1434,ProductionLines!$E:$E,"Intake")</f>
        <v>0</v>
      </c>
      <c r="I1434" s="148"/>
      <c r="J1434" s="148"/>
      <c r="K1434" s="148"/>
      <c r="L1434" s="152"/>
      <c r="M1434" s="44">
        <f>SUMIFS(TransfersEntries!$F:$F,TransfersEntries!$B:$B,$B1434,TransfersEntries!$L:$L,"&gt;="&amp;'Daily Pork Products Stocks'!A1434+0.25,TransfersEntries!$L:$L,"&lt;="&amp;'Daily Pork Products Stocks'!A1434+1.25,TransfersEntries!$D:$D,"2055")</f>
        <v>0</v>
      </c>
      <c r="N1434" s="44">
        <f>SUMIFS(TransfersEntries!$F:$F,TransfersEntries!$B:$B,INDEX(ItemTable!$A:$A,MATCH('Daily Pork Products Stocks'!B1434,ItemTable!$B:$B,0)),TransfersEntries!$L:$L,"&gt;="&amp;'Daily Pork Products Stocks'!A1434+0.25,TransfersEntries!$L:$L,"&lt;="&amp;'Daily Pork Products Stocks'!A1434+1.25,TransfersEntries!$D:$D,"3535")</f>
        <v>0</v>
      </c>
      <c r="O1434" s="44">
        <f>SUMIFS(TransfersEntries!$F:$F,TransfersEntries!$B:$B,INDEX(ItemTable!$A:$A,MATCH('Daily Pork Products Stocks'!B1434,ItemTable!$B:$B,0)),TransfersEntries!$L:$L,"&gt;="&amp;'Daily Pork Products Stocks'!A1434+0.25,TransfersEntries!$L:$L,"&lt;="&amp;'Daily Pork Products Stocks'!A1434+1.25,TransfersEntries!$D:$D,"3600")</f>
        <v>0</v>
      </c>
      <c r="P1434" s="44">
        <f t="shared" ref="P1434:P1435" si="419">D1434+F1434+G1434-SUM(H1434:O1434)</f>
        <v>0</v>
      </c>
      <c r="Q1434" s="44">
        <f t="shared" ref="Q1434:Q1435" si="420">E1434+F1434+G1434-SUM(H1434:O1434)</f>
        <v>0</v>
      </c>
      <c r="R1434" s="148"/>
      <c r="S1434" s="148"/>
      <c r="T1434" s="44">
        <f t="shared" ref="T1434:T1435" si="421">R1434+S1434</f>
        <v>0</v>
      </c>
      <c r="U1434" s="44">
        <f t="shared" ref="U1434:U1435" si="422">T1434-P1434</f>
        <v>0</v>
      </c>
      <c r="V1434" s="44">
        <f t="shared" ref="V1434:V1435" si="423">T1434-Q1434</f>
        <v>0</v>
      </c>
      <c r="W1434" s="51" t="str">
        <f t="shared" ref="W1434:W1435" si="424">IF(SUM(ABS(D1434),ABS(E1434),ABS(F1434),ABS(G1434),ABS(H1434),ABS(I1434),ABS(J1434),ABS(K1434),ABS(L1434),ABS(M1434),ABS(N1434),ABS(O1434),ABS(P1434),ABS(Q1434),ABS(R1434),ABS(S1434),ABS(T1434))=0,"Inactive","Active")</f>
        <v>Inactive</v>
      </c>
      <c r="X1434" s="44"/>
    </row>
    <row r="1435" spans="1:24" ht="15" hidden="1" customHeight="1" x14ac:dyDescent="0.25">
      <c r="A1435" s="42" t="e">
        <v>#VALUE!</v>
      </c>
      <c r="B1435" s="47" t="s">
        <v>124</v>
      </c>
      <c r="C1435" s="47" t="s">
        <v>1160</v>
      </c>
      <c r="D1435" s="142"/>
      <c r="E1435" s="44">
        <f t="shared" si="418"/>
        <v>0</v>
      </c>
      <c r="F1435" s="44">
        <f>SUMIFS(ProductionLines!$H:$H,ProductionLines!$C:$C,'Daily Pork Products Stocks'!$B1435,ProductionLines!$K:$K,'Daily Pork Products Stocks'!$A1435,ProductionLines!$E:$E,"&lt;&gt;Intake")</f>
        <v>0</v>
      </c>
      <c r="G1435" s="57"/>
      <c r="H1435" s="44">
        <f>SUMIFS(ProductionLines!$H:$H,ProductionLines!$C:$C,'Daily Pork Products Stocks'!$B1435,ProductionLines!$K:$K,'Daily Pork Products Stocks'!$A1435,ProductionLines!$E:$E,"Intake")</f>
        <v>0</v>
      </c>
      <c r="I1435" s="148"/>
      <c r="J1435" s="148"/>
      <c r="K1435" s="148"/>
      <c r="L1435" s="152"/>
      <c r="M1435" s="44">
        <f>SUMIFS(TransfersEntries!$F:$F,TransfersEntries!$B:$B,$B1435,TransfersEntries!$L:$L,"&gt;="&amp;'Daily Pork Products Stocks'!A1435+0.25,TransfersEntries!$L:$L,"&lt;="&amp;'Daily Pork Products Stocks'!A1435+1.25,TransfersEntries!$D:$D,"2055")</f>
        <v>0</v>
      </c>
      <c r="N1435" s="44">
        <f>SUMIFS(TransfersEntries!$F:$F,TransfersEntries!$B:$B,INDEX(ItemTable!$A:$A,MATCH('Daily Pork Products Stocks'!B1435,ItemTable!$B:$B,0)),TransfersEntries!$L:$L,"&gt;="&amp;'Daily Pork Products Stocks'!A1435+0.25,TransfersEntries!$L:$L,"&lt;="&amp;'Daily Pork Products Stocks'!A1435+1.25,TransfersEntries!$D:$D,"3535")</f>
        <v>0</v>
      </c>
      <c r="O1435" s="44">
        <f>SUMIFS(TransfersEntries!$F:$F,TransfersEntries!$B:$B,INDEX(ItemTable!$A:$A,MATCH('Daily Pork Products Stocks'!B1435,ItemTable!$B:$B,0)),TransfersEntries!$L:$L,"&gt;="&amp;'Daily Pork Products Stocks'!A1435+0.25,TransfersEntries!$L:$L,"&lt;="&amp;'Daily Pork Products Stocks'!A1435+1.25,TransfersEntries!$D:$D,"3600")</f>
        <v>0</v>
      </c>
      <c r="P1435" s="44">
        <f t="shared" si="419"/>
        <v>0</v>
      </c>
      <c r="Q1435" s="44">
        <f t="shared" si="420"/>
        <v>0</v>
      </c>
      <c r="R1435" s="148"/>
      <c r="S1435" s="148"/>
      <c r="T1435" s="44">
        <f t="shared" si="421"/>
        <v>0</v>
      </c>
      <c r="U1435" s="44">
        <f t="shared" si="422"/>
        <v>0</v>
      </c>
      <c r="V1435" s="44">
        <f t="shared" si="423"/>
        <v>0</v>
      </c>
      <c r="W1435" s="51" t="str">
        <f t="shared" si="424"/>
        <v>Inactive</v>
      </c>
      <c r="X1435" s="44"/>
    </row>
    <row r="1436" spans="1:24" ht="15" hidden="1" customHeight="1" x14ac:dyDescent="0.25">
      <c r="A1436" s="42" t="e">
        <v>#VALUE!</v>
      </c>
      <c r="B1436" s="47" t="s">
        <v>127</v>
      </c>
      <c r="C1436" s="47" t="s">
        <v>128</v>
      </c>
      <c r="D1436" s="142"/>
      <c r="E1436" s="44">
        <f>D1436</f>
        <v>0</v>
      </c>
      <c r="F1436" s="44">
        <f>SUMIFS(ProductionLines!$H:$H,ProductionLines!$C:$C,'Daily Pork Products Stocks'!$B1436,ProductionLines!$K:$K,'Daily Pork Products Stocks'!$A1436,ProductionLines!$E:$E,"&lt;&gt;Intake")</f>
        <v>0</v>
      </c>
      <c r="G1436" s="57"/>
      <c r="H1436" s="44">
        <f>SUMIFS(ProductionLines!$H:$H,ProductionLines!$C:$C,'Daily Pork Products Stocks'!$B1436,ProductionLines!$K:$K,'Daily Pork Products Stocks'!$A1436,ProductionLines!$E:$E,"Intake")</f>
        <v>0</v>
      </c>
      <c r="I1436" s="148"/>
      <c r="J1436" s="148"/>
      <c r="K1436" s="148"/>
      <c r="L1436" s="152"/>
      <c r="M1436" s="44">
        <f>SUMIFS(TransfersEntries!$F:$F,TransfersEntries!$B:$B,$B1436,TransfersEntries!$L:$L,"&gt;="&amp;'Daily Pork Products Stocks'!A1436+0.25,TransfersEntries!$L:$L,"&lt;="&amp;'Daily Pork Products Stocks'!A1436+1.25,TransfersEntries!$D:$D,"2055")</f>
        <v>0</v>
      </c>
      <c r="N1436" s="44">
        <f>SUMIFS(TransfersEntries!$F:$F,TransfersEntries!$B:$B,INDEX(ItemTable!$A:$A,MATCH('Daily Pork Products Stocks'!B1436,ItemTable!$B:$B,0)),TransfersEntries!$L:$L,"&gt;="&amp;'Daily Pork Products Stocks'!A1436+0.25,TransfersEntries!$L:$L,"&lt;="&amp;'Daily Pork Products Stocks'!A1436+1.25,TransfersEntries!$D:$D,"3535")</f>
        <v>0</v>
      </c>
      <c r="O1436" s="44">
        <f>SUMIFS(TransfersEntries!$F:$F,TransfersEntries!$B:$B,INDEX(ItemTable!$A:$A,MATCH('Daily Pork Products Stocks'!B1436,ItemTable!$B:$B,0)),TransfersEntries!$L:$L,"&gt;="&amp;'Daily Pork Products Stocks'!A1436+0.25,TransfersEntries!$L:$L,"&lt;="&amp;'Daily Pork Products Stocks'!A1436+1.25,TransfersEntries!$D:$D,"3600")</f>
        <v>0</v>
      </c>
      <c r="P1436" s="44">
        <f>D1436+F1436+G1436-SUM(H1436:O1436)</f>
        <v>0</v>
      </c>
      <c r="Q1436" s="44">
        <f>E1436+F1436+G1436-SUM(H1436:O1436)</f>
        <v>0</v>
      </c>
      <c r="R1436" s="148"/>
      <c r="S1436" s="148"/>
      <c r="T1436" s="44">
        <f>R1436+S1436</f>
        <v>0</v>
      </c>
      <c r="U1436" s="44">
        <f>T1436-P1436</f>
        <v>0</v>
      </c>
      <c r="V1436" s="44">
        <f>T1436-Q1436</f>
        <v>0</v>
      </c>
      <c r="W1436" s="51" t="str">
        <f>IF(SUM(ABS(D1436),ABS(E1436),ABS(F1436),ABS(G1436),ABS(H1436),ABS(I1436),ABS(J1436),ABS(K1436),ABS(L1436),ABS(M1436),ABS(N1436),ABS(O1436),ABS(P1436),ABS(Q1436),ABS(R1436),ABS(S1436),ABS(T1436))=0,"Inactive","Active")</f>
        <v>Inactive</v>
      </c>
      <c r="X1436" s="44"/>
    </row>
    <row r="1437" spans="1:24" ht="15" hidden="1" customHeight="1" x14ac:dyDescent="0.25">
      <c r="A1437" s="42" t="e">
        <v>#VALUE!</v>
      </c>
      <c r="B1437" s="45" t="s">
        <v>154</v>
      </c>
      <c r="C1437" s="45" t="s">
        <v>155</v>
      </c>
      <c r="D1437" s="142"/>
      <c r="E1437" s="44">
        <f t="shared" ref="E1437:E1442" si="425">D1437</f>
        <v>0</v>
      </c>
      <c r="F1437" s="44">
        <f>SUMIFS(ProductionLines!$H:$H,ProductionLines!$C:$C,'Daily Pork Products Stocks'!$B1437,ProductionLines!$K:$K,'Daily Pork Products Stocks'!$A1437,ProductionLines!$E:$E,"&lt;&gt;Intake")</f>
        <v>0</v>
      </c>
      <c r="G1437" s="57"/>
      <c r="H1437" s="44">
        <f>SUMIFS(ProductionLines!$H:$H,ProductionLines!$C:$C,'Daily Pork Products Stocks'!$B1437,ProductionLines!$K:$K,'Daily Pork Products Stocks'!$A1437,ProductionLines!$E:$E,"Intake")</f>
        <v>0</v>
      </c>
      <c r="I1437" s="148"/>
      <c r="J1437" s="148"/>
      <c r="K1437" s="148"/>
      <c r="L1437" s="152"/>
      <c r="M1437" s="44">
        <f>SUMIFS(TransfersEntries!$F:$F,TransfersEntries!$B:$B,$B1437,TransfersEntries!$L:$L,"&gt;="&amp;'Daily Pork Products Stocks'!A1437+0.25,TransfersEntries!$L:$L,"&lt;="&amp;'Daily Pork Products Stocks'!A1437+1.25,TransfersEntries!$D:$D,"2055")</f>
        <v>0</v>
      </c>
      <c r="N1437" s="44">
        <f>SUMIFS(TransfersEntries!$F:$F,TransfersEntries!$B:$B,INDEX(ItemTable!$A:$A,MATCH('Daily Pork Products Stocks'!B1437,ItemTable!$B:$B,0)),TransfersEntries!$L:$L,"&gt;="&amp;'Daily Pork Products Stocks'!A1437+0.25,TransfersEntries!$L:$L,"&lt;="&amp;'Daily Pork Products Stocks'!A1437+1.25,TransfersEntries!$D:$D,"3535")</f>
        <v>0</v>
      </c>
      <c r="O1437" s="44">
        <f>SUMIFS(TransfersEntries!$F:$F,TransfersEntries!$B:$B,INDEX(ItemTable!$A:$A,MATCH('Daily Pork Products Stocks'!B1437,ItemTable!$B:$B,0)),TransfersEntries!$L:$L,"&gt;="&amp;'Daily Pork Products Stocks'!A1437+0.25,TransfersEntries!$L:$L,"&lt;="&amp;'Daily Pork Products Stocks'!A1437+1.25,TransfersEntries!$D:$D,"3600")</f>
        <v>0</v>
      </c>
      <c r="P1437" s="44">
        <f t="shared" ref="P1437:P1442" si="426">D1437+F1437+G1437-SUM(H1437:O1437)</f>
        <v>0</v>
      </c>
      <c r="Q1437" s="44">
        <f t="shared" ref="Q1437:Q1442" si="427">E1437+F1437+G1437-SUM(H1437:O1437)</f>
        <v>0</v>
      </c>
      <c r="R1437" s="148"/>
      <c r="S1437" s="148"/>
      <c r="T1437" s="44">
        <f t="shared" ref="T1437:T1442" si="428">R1437+S1437</f>
        <v>0</v>
      </c>
      <c r="U1437" s="44">
        <f t="shared" ref="U1437:U1442" si="429">T1437-P1437</f>
        <v>0</v>
      </c>
      <c r="V1437" s="44">
        <f t="shared" ref="V1437:V1442" si="430">T1437-Q1437</f>
        <v>0</v>
      </c>
      <c r="W1437" s="51" t="str">
        <f t="shared" ref="W1437:W1443" si="431">IF(SUM(ABS(D1437),ABS(E1437),ABS(F1437),ABS(G1437),ABS(H1437),ABS(I1437),ABS(J1437),ABS(K1437),ABS(L1437),ABS(M1437),ABS(N1437),ABS(O1437),ABS(P1437),ABS(Q1437),ABS(R1437),ABS(S1437),ABS(T1437))=0,"Inactive","Active")</f>
        <v>Inactive</v>
      </c>
      <c r="X1437" s="44"/>
    </row>
    <row r="1438" spans="1:24" ht="15" hidden="1" customHeight="1" x14ac:dyDescent="0.25">
      <c r="A1438" s="42" t="e">
        <v>#VALUE!</v>
      </c>
      <c r="B1438" s="47" t="s">
        <v>156</v>
      </c>
      <c r="C1438" s="47" t="s">
        <v>157</v>
      </c>
      <c r="D1438" s="142"/>
      <c r="E1438" s="44">
        <f t="shared" si="425"/>
        <v>0</v>
      </c>
      <c r="F1438" s="44">
        <f>SUMIFS(ProductionLines!$H:$H,ProductionLines!$C:$C,'Daily Pork Products Stocks'!$B1438,ProductionLines!$K:$K,'Daily Pork Products Stocks'!$A1438,ProductionLines!$E:$E,"&lt;&gt;Intake")</f>
        <v>0</v>
      </c>
      <c r="G1438" s="57"/>
      <c r="H1438" s="44">
        <f>SUMIFS(ProductionLines!$H:$H,ProductionLines!$C:$C,'Daily Pork Products Stocks'!$B1438,ProductionLines!$K:$K,'Daily Pork Products Stocks'!$A1438,ProductionLines!$E:$E,"Intake")</f>
        <v>0</v>
      </c>
      <c r="I1438" s="148"/>
      <c r="J1438" s="148"/>
      <c r="K1438" s="148"/>
      <c r="L1438" s="152"/>
      <c r="M1438" s="44">
        <f>SUMIFS(TransfersEntries!$F:$F,TransfersEntries!$B:$B,$B1438,TransfersEntries!$L:$L,"&gt;="&amp;'Daily Pork Products Stocks'!A1438+0.25,TransfersEntries!$L:$L,"&lt;="&amp;'Daily Pork Products Stocks'!A1438+1.25,TransfersEntries!$D:$D,"2055")</f>
        <v>0</v>
      </c>
      <c r="N1438" s="44">
        <f>SUMIFS(TransfersEntries!$F:$F,TransfersEntries!$B:$B,INDEX(ItemTable!$A:$A,MATCH('Daily Pork Products Stocks'!B1438,ItemTable!$B:$B,0)),TransfersEntries!$L:$L,"&gt;="&amp;'Daily Pork Products Stocks'!A1438+0.25,TransfersEntries!$L:$L,"&lt;="&amp;'Daily Pork Products Stocks'!A1438+1.25,TransfersEntries!$D:$D,"3535")</f>
        <v>0</v>
      </c>
      <c r="O1438" s="44">
        <f>SUMIFS(TransfersEntries!$F:$F,TransfersEntries!$B:$B,INDEX(ItemTable!$A:$A,MATCH('Daily Pork Products Stocks'!B1438,ItemTable!$B:$B,0)),TransfersEntries!$L:$L,"&gt;="&amp;'Daily Pork Products Stocks'!A1438+0.25,TransfersEntries!$L:$L,"&lt;="&amp;'Daily Pork Products Stocks'!A1438+1.25,TransfersEntries!$D:$D,"3600")</f>
        <v>0</v>
      </c>
      <c r="P1438" s="44">
        <f t="shared" si="426"/>
        <v>0</v>
      </c>
      <c r="Q1438" s="44">
        <f t="shared" si="427"/>
        <v>0</v>
      </c>
      <c r="R1438" s="148"/>
      <c r="S1438" s="148"/>
      <c r="T1438" s="44">
        <f t="shared" si="428"/>
        <v>0</v>
      </c>
      <c r="U1438" s="44">
        <f t="shared" si="429"/>
        <v>0</v>
      </c>
      <c r="V1438" s="44">
        <f t="shared" si="430"/>
        <v>0</v>
      </c>
      <c r="W1438" s="51" t="str">
        <f t="shared" si="431"/>
        <v>Inactive</v>
      </c>
      <c r="X1438" s="44"/>
    </row>
    <row r="1439" spans="1:24" ht="15" hidden="1" customHeight="1" x14ac:dyDescent="0.25">
      <c r="A1439" s="42" t="e">
        <v>#VALUE!</v>
      </c>
      <c r="B1439" s="47" t="s">
        <v>1386</v>
      </c>
      <c r="C1439" s="47" t="s">
        <v>1387</v>
      </c>
      <c r="D1439" s="142"/>
      <c r="E1439" s="44">
        <f t="shared" si="425"/>
        <v>0</v>
      </c>
      <c r="F1439" s="44">
        <f>SUMIFS(ProductionLines!$H:$H,ProductionLines!$C:$C,'Daily Pork Products Stocks'!$B1439,ProductionLines!$K:$K,'Daily Pork Products Stocks'!$A1439,ProductionLines!$E:$E,"&lt;&gt;Intake")</f>
        <v>0</v>
      </c>
      <c r="G1439" s="57"/>
      <c r="H1439" s="44">
        <f>SUMIFS(ProductionLines!$H:$H,ProductionLines!$C:$C,'Daily Pork Products Stocks'!$B1439,ProductionLines!$K:$K,'Daily Pork Products Stocks'!$A1439,ProductionLines!$E:$E,"Intake")</f>
        <v>0</v>
      </c>
      <c r="I1439" s="148"/>
      <c r="J1439" s="148"/>
      <c r="K1439" s="148"/>
      <c r="L1439" s="152"/>
      <c r="M1439" s="44">
        <f>SUMIFS(TransfersEntries!$F:$F,TransfersEntries!$B:$B,$B1439,TransfersEntries!$L:$L,"&gt;="&amp;'Daily Pork Products Stocks'!A1439+0.25,TransfersEntries!$L:$L,"&lt;="&amp;'Daily Pork Products Stocks'!A1439+1.25,TransfersEntries!$D:$D,"2055")</f>
        <v>0</v>
      </c>
      <c r="N1439" s="44">
        <f>SUMIFS(TransfersEntries!$F:$F,TransfersEntries!$B:$B,INDEX(ItemTable!$A:$A,MATCH('Daily Pork Products Stocks'!B1439,ItemTable!$B:$B,0)),TransfersEntries!$L:$L,"&gt;="&amp;'Daily Pork Products Stocks'!A1439+0.25,TransfersEntries!$L:$L,"&lt;="&amp;'Daily Pork Products Stocks'!A1439+1.25,TransfersEntries!$D:$D,"3535")</f>
        <v>0</v>
      </c>
      <c r="O1439" s="44">
        <f>SUMIFS(TransfersEntries!$F:$F,TransfersEntries!$B:$B,INDEX(ItemTable!$A:$A,MATCH('Daily Pork Products Stocks'!B1439,ItemTable!$B:$B,0)),TransfersEntries!$L:$L,"&gt;="&amp;'Daily Pork Products Stocks'!A1439+0.25,TransfersEntries!$L:$L,"&lt;="&amp;'Daily Pork Products Stocks'!A1439+1.25,TransfersEntries!$D:$D,"3600")</f>
        <v>0</v>
      </c>
      <c r="P1439" s="44">
        <f t="shared" si="426"/>
        <v>0</v>
      </c>
      <c r="Q1439" s="44">
        <f t="shared" si="427"/>
        <v>0</v>
      </c>
      <c r="R1439" s="148"/>
      <c r="S1439" s="148"/>
      <c r="T1439" s="44">
        <f t="shared" si="428"/>
        <v>0</v>
      </c>
      <c r="U1439" s="44">
        <f t="shared" si="429"/>
        <v>0</v>
      </c>
      <c r="V1439" s="44">
        <f t="shared" si="430"/>
        <v>0</v>
      </c>
      <c r="W1439" s="51" t="str">
        <f t="shared" si="431"/>
        <v>Inactive</v>
      </c>
      <c r="X1439" s="44"/>
    </row>
    <row r="1440" spans="1:24" ht="15" hidden="1" customHeight="1" x14ac:dyDescent="0.25">
      <c r="A1440" s="42" t="e">
        <v>#VALUE!</v>
      </c>
      <c r="B1440" s="45" t="s">
        <v>1388</v>
      </c>
      <c r="C1440" s="45" t="s">
        <v>1389</v>
      </c>
      <c r="D1440" s="142"/>
      <c r="E1440" s="44">
        <f t="shared" si="425"/>
        <v>0</v>
      </c>
      <c r="F1440" s="44">
        <f>SUMIFS(ProductionLines!$H:$H,ProductionLines!$C:$C,'Daily Pork Products Stocks'!$B1440,ProductionLines!$K:$K,'Daily Pork Products Stocks'!$A1440,ProductionLines!$E:$E,"&lt;&gt;Intake")</f>
        <v>0</v>
      </c>
      <c r="G1440" s="57"/>
      <c r="H1440" s="44">
        <f>SUMIFS(ProductionLines!$H:$H,ProductionLines!$C:$C,'Daily Pork Products Stocks'!$B1440,ProductionLines!$K:$K,'Daily Pork Products Stocks'!$A1440,ProductionLines!$E:$E,"Intake")</f>
        <v>0</v>
      </c>
      <c r="I1440" s="148"/>
      <c r="J1440" s="148"/>
      <c r="K1440" s="148"/>
      <c r="L1440" s="152"/>
      <c r="M1440" s="44">
        <f>SUMIFS(TransfersEntries!$F:$F,TransfersEntries!$B:$B,$B1440,TransfersEntries!$L:$L,"&gt;="&amp;'Daily Pork Products Stocks'!A1440+0.25,TransfersEntries!$L:$L,"&lt;="&amp;'Daily Pork Products Stocks'!A1440+1.25,TransfersEntries!$D:$D,"2055")</f>
        <v>0</v>
      </c>
      <c r="N1440" s="44">
        <f>SUMIFS(TransfersEntries!$F:$F,TransfersEntries!$B:$B,INDEX(ItemTable!$A:$A,MATCH('Daily Pork Products Stocks'!B1440,ItemTable!$B:$B,0)),TransfersEntries!$L:$L,"&gt;="&amp;'Daily Pork Products Stocks'!A1440+0.25,TransfersEntries!$L:$L,"&lt;="&amp;'Daily Pork Products Stocks'!A1440+1.25,TransfersEntries!$D:$D,"3535")</f>
        <v>0</v>
      </c>
      <c r="O1440" s="44">
        <f>SUMIFS(TransfersEntries!$F:$F,TransfersEntries!$B:$B,INDEX(ItemTable!$A:$A,MATCH('Daily Pork Products Stocks'!B1440,ItemTable!$B:$B,0)),TransfersEntries!$L:$L,"&gt;="&amp;'Daily Pork Products Stocks'!A1440+0.25,TransfersEntries!$L:$L,"&lt;="&amp;'Daily Pork Products Stocks'!A1440+1.25,TransfersEntries!$D:$D,"3600")</f>
        <v>0</v>
      </c>
      <c r="P1440" s="44">
        <f t="shared" si="426"/>
        <v>0</v>
      </c>
      <c r="Q1440" s="44">
        <f t="shared" si="427"/>
        <v>0</v>
      </c>
      <c r="R1440" s="148"/>
      <c r="S1440" s="148"/>
      <c r="T1440" s="44">
        <f t="shared" si="428"/>
        <v>0</v>
      </c>
      <c r="U1440" s="44">
        <f t="shared" si="429"/>
        <v>0</v>
      </c>
      <c r="V1440" s="44">
        <f t="shared" si="430"/>
        <v>0</v>
      </c>
      <c r="W1440" s="51" t="str">
        <f t="shared" si="431"/>
        <v>Inactive</v>
      </c>
      <c r="X1440" s="44"/>
    </row>
    <row r="1441" spans="1:24" ht="15" hidden="1" customHeight="1" x14ac:dyDescent="0.25">
      <c r="A1441" s="42" t="e">
        <v>#VALUE!</v>
      </c>
      <c r="B1441" s="47" t="s">
        <v>1390</v>
      </c>
      <c r="C1441" s="47" t="s">
        <v>1391</v>
      </c>
      <c r="D1441" s="142"/>
      <c r="E1441" s="44">
        <f t="shared" si="425"/>
        <v>0</v>
      </c>
      <c r="F1441" s="44">
        <f>SUMIFS(ProductionLines!$H:$H,ProductionLines!$C:$C,'Daily Pork Products Stocks'!$B1441,ProductionLines!$K:$K,'Daily Pork Products Stocks'!$A1441,ProductionLines!$E:$E,"&lt;&gt;Intake")</f>
        <v>0</v>
      </c>
      <c r="G1441" s="57"/>
      <c r="H1441" s="44">
        <f>SUMIFS(ProductionLines!$H:$H,ProductionLines!$C:$C,'Daily Pork Products Stocks'!$B1441,ProductionLines!$K:$K,'Daily Pork Products Stocks'!$A1441,ProductionLines!$E:$E,"Intake")</f>
        <v>0</v>
      </c>
      <c r="I1441" s="148"/>
      <c r="J1441" s="148"/>
      <c r="K1441" s="148"/>
      <c r="L1441" s="152"/>
      <c r="M1441" s="44">
        <f>SUMIFS(TransfersEntries!$F:$F,TransfersEntries!$B:$B,$B1441,TransfersEntries!$L:$L,"&gt;="&amp;'Daily Pork Products Stocks'!A1441+0.25,TransfersEntries!$L:$L,"&lt;="&amp;'Daily Pork Products Stocks'!A1441+1.25,TransfersEntries!$D:$D,"2055")</f>
        <v>0</v>
      </c>
      <c r="N1441" s="44">
        <f>SUMIFS(TransfersEntries!$F:$F,TransfersEntries!$B:$B,INDEX(ItemTable!$A:$A,MATCH('Daily Pork Products Stocks'!B1441,ItemTable!$B:$B,0)),TransfersEntries!$L:$L,"&gt;="&amp;'Daily Pork Products Stocks'!A1441+0.25,TransfersEntries!$L:$L,"&lt;="&amp;'Daily Pork Products Stocks'!A1441+1.25,TransfersEntries!$D:$D,"3535")</f>
        <v>0</v>
      </c>
      <c r="O1441" s="44">
        <f>SUMIFS(TransfersEntries!$F:$F,TransfersEntries!$B:$B,INDEX(ItemTable!$A:$A,MATCH('Daily Pork Products Stocks'!B1441,ItemTable!$B:$B,0)),TransfersEntries!$L:$L,"&gt;="&amp;'Daily Pork Products Stocks'!A1441+0.25,TransfersEntries!$L:$L,"&lt;="&amp;'Daily Pork Products Stocks'!A1441+1.25,TransfersEntries!$D:$D,"3600")</f>
        <v>0</v>
      </c>
      <c r="P1441" s="44">
        <f t="shared" si="426"/>
        <v>0</v>
      </c>
      <c r="Q1441" s="44">
        <f t="shared" si="427"/>
        <v>0</v>
      </c>
      <c r="R1441" s="148"/>
      <c r="S1441" s="148"/>
      <c r="T1441" s="44">
        <f t="shared" si="428"/>
        <v>0</v>
      </c>
      <c r="U1441" s="44">
        <f t="shared" si="429"/>
        <v>0</v>
      </c>
      <c r="V1441" s="44">
        <f t="shared" si="430"/>
        <v>0</v>
      </c>
      <c r="W1441" s="51" t="str">
        <f t="shared" si="431"/>
        <v>Inactive</v>
      </c>
      <c r="X1441" s="44"/>
    </row>
    <row r="1442" spans="1:24" ht="15" hidden="1" customHeight="1" x14ac:dyDescent="0.25">
      <c r="A1442" s="42" t="e">
        <v>#VALUE!</v>
      </c>
      <c r="B1442" s="47" t="s">
        <v>177</v>
      </c>
      <c r="C1442" s="47" t="s">
        <v>178</v>
      </c>
      <c r="D1442" s="142"/>
      <c r="E1442" s="44">
        <f t="shared" si="425"/>
        <v>0</v>
      </c>
      <c r="F1442" s="44">
        <f>SUMIFS(ProductionLines!$H:$H,ProductionLines!$C:$C,'Daily Pork Products Stocks'!$B1442,ProductionLines!$K:$K,'Daily Pork Products Stocks'!$A1442,ProductionLines!$E:$E,"&lt;&gt;Intake")</f>
        <v>0</v>
      </c>
      <c r="G1442" s="57"/>
      <c r="H1442" s="44">
        <f>SUMIFS(ProductionLines!$H:$H,ProductionLines!$C:$C,'Daily Pork Products Stocks'!$B1442,ProductionLines!$K:$K,'Daily Pork Products Stocks'!$A1442,ProductionLines!$E:$E,"Intake")</f>
        <v>0</v>
      </c>
      <c r="I1442" s="148"/>
      <c r="J1442" s="148"/>
      <c r="K1442" s="148"/>
      <c r="L1442" s="152"/>
      <c r="M1442" s="44">
        <f>SUMIFS(TransfersEntries!$F:$F,TransfersEntries!$B:$B,$B1442,TransfersEntries!$L:$L,"&gt;="&amp;'Daily Pork Products Stocks'!A1442+0.25,TransfersEntries!$L:$L,"&lt;="&amp;'Daily Pork Products Stocks'!A1442+1.25,TransfersEntries!$D:$D,"2055")</f>
        <v>0</v>
      </c>
      <c r="N1442" s="44">
        <f>SUMIFS(TransfersEntries!$F:$F,TransfersEntries!$B:$B,INDEX(ItemTable!$A:$A,MATCH('Daily Pork Products Stocks'!B1442,ItemTable!$B:$B,0)),TransfersEntries!$L:$L,"&gt;="&amp;'Daily Pork Products Stocks'!A1442+0.25,TransfersEntries!$L:$L,"&lt;="&amp;'Daily Pork Products Stocks'!A1442+1.25,TransfersEntries!$D:$D,"3535")</f>
        <v>0</v>
      </c>
      <c r="O1442" s="44">
        <f>SUMIFS(TransfersEntries!$F:$F,TransfersEntries!$B:$B,INDEX(ItemTable!$A:$A,MATCH('Daily Pork Products Stocks'!B1442,ItemTable!$B:$B,0)),TransfersEntries!$L:$L,"&gt;="&amp;'Daily Pork Products Stocks'!A1442+0.25,TransfersEntries!$L:$L,"&lt;="&amp;'Daily Pork Products Stocks'!A1442+1.25,TransfersEntries!$D:$D,"3600")</f>
        <v>0</v>
      </c>
      <c r="P1442" s="44">
        <f t="shared" si="426"/>
        <v>0</v>
      </c>
      <c r="Q1442" s="44">
        <f t="shared" si="427"/>
        <v>0</v>
      </c>
      <c r="R1442" s="148"/>
      <c r="S1442" s="148"/>
      <c r="T1442" s="44">
        <f t="shared" si="428"/>
        <v>0</v>
      </c>
      <c r="U1442" s="44">
        <f t="shared" si="429"/>
        <v>0</v>
      </c>
      <c r="V1442" s="44">
        <f t="shared" si="430"/>
        <v>0</v>
      </c>
      <c r="W1442" s="51" t="str">
        <f t="shared" si="431"/>
        <v>Inactive</v>
      </c>
      <c r="X1442" s="44"/>
    </row>
    <row r="1443" spans="1:24" ht="15" hidden="1" customHeight="1" x14ac:dyDescent="0.25">
      <c r="A1443" s="42" t="e">
        <v>#VALUE!</v>
      </c>
      <c r="B1443" s="47" t="s">
        <v>165</v>
      </c>
      <c r="C1443" s="47" t="s">
        <v>166</v>
      </c>
      <c r="D1443" s="142"/>
      <c r="E1443" s="44">
        <f>D1443</f>
        <v>0</v>
      </c>
      <c r="F1443" s="44">
        <f>SUMIFS(ProductionLines!$H:$H,ProductionLines!$C:$C,'Daily Pork Products Stocks'!$B1443,ProductionLines!$K:$K,'Daily Pork Products Stocks'!$A1443,ProductionLines!$E:$E,"&lt;&gt;Intake")</f>
        <v>0</v>
      </c>
      <c r="G1443" s="57"/>
      <c r="H1443" s="44">
        <f>SUMIFS(ProductionLines!$H:$H,ProductionLines!$C:$C,'Daily Pork Products Stocks'!$B1443,ProductionLines!$K:$K,'Daily Pork Products Stocks'!$A1443,ProductionLines!$E:$E,"Intake")</f>
        <v>0</v>
      </c>
      <c r="I1443" s="148"/>
      <c r="J1443" s="148"/>
      <c r="K1443" s="148"/>
      <c r="L1443" s="152"/>
      <c r="M1443" s="44">
        <f>SUMIFS(TransfersEntries!$F:$F,TransfersEntries!$B:$B,$B1443,TransfersEntries!$L:$L,"&gt;="&amp;'Daily Pork Products Stocks'!A1443+0.25,TransfersEntries!$L:$L,"&lt;="&amp;'Daily Pork Products Stocks'!A1443+1.25,TransfersEntries!$D:$D,"2055")</f>
        <v>0</v>
      </c>
      <c r="N1443" s="44">
        <f>SUMIFS(TransfersEntries!$F:$F,TransfersEntries!$B:$B,INDEX(ItemTable!$A:$A,MATCH('Daily Pork Products Stocks'!B1443,ItemTable!$B:$B,0)),TransfersEntries!$L:$L,"&gt;="&amp;'Daily Pork Products Stocks'!A1443+0.25,TransfersEntries!$L:$L,"&lt;="&amp;'Daily Pork Products Stocks'!A1443+1.25,TransfersEntries!$D:$D,"3535")</f>
        <v>0</v>
      </c>
      <c r="O1443" s="44">
        <f>SUMIFS(TransfersEntries!$F:$F,TransfersEntries!$B:$B,INDEX(ItemTable!$A:$A,MATCH('Daily Pork Products Stocks'!B1443,ItemTable!$B:$B,0)),TransfersEntries!$L:$L,"&gt;="&amp;'Daily Pork Products Stocks'!A1443+0.25,TransfersEntries!$L:$L,"&lt;="&amp;'Daily Pork Products Stocks'!A1443+1.25,TransfersEntries!$D:$D,"3600")</f>
        <v>0</v>
      </c>
      <c r="P1443" s="44">
        <f>D1443+F1443+G1443-SUM(H1443:O1443)</f>
        <v>0</v>
      </c>
      <c r="Q1443" s="44">
        <f>E1443+F1443+G1443-SUM(H1443:O1443)</f>
        <v>0</v>
      </c>
      <c r="R1443" s="148"/>
      <c r="S1443" s="148"/>
      <c r="T1443" s="44">
        <f>R1443+S1443</f>
        <v>0</v>
      </c>
      <c r="U1443" s="44">
        <f>T1443-P1443</f>
        <v>0</v>
      </c>
      <c r="V1443" s="44">
        <f>T1443-Q1443</f>
        <v>0</v>
      </c>
      <c r="W1443" s="51" t="str">
        <f t="shared" si="431"/>
        <v>Inactive</v>
      </c>
      <c r="X1443" s="44"/>
    </row>
    <row r="1444" spans="1:24" ht="15" hidden="1" customHeight="1" x14ac:dyDescent="0.25">
      <c r="A1444" s="42" t="e">
        <v>#VALUE!</v>
      </c>
      <c r="B1444" s="45" t="s">
        <v>1435</v>
      </c>
      <c r="C1444" s="45" t="s">
        <v>1436</v>
      </c>
      <c r="D1444" s="142"/>
      <c r="E1444" s="44">
        <f>D1444</f>
        <v>0</v>
      </c>
      <c r="F1444" s="44">
        <f>SUMIFS(ProductionLines!$H:$H,ProductionLines!$C:$C,'Daily Pork Products Stocks'!$B1444,ProductionLines!$K:$K,'Daily Pork Products Stocks'!$A1444,ProductionLines!$E:$E,"&lt;&gt;Intake")</f>
        <v>0</v>
      </c>
      <c r="G1444" s="57"/>
      <c r="H1444" s="44">
        <f>SUMIFS(ProductionLines!$H:$H,ProductionLines!$C:$C,'Daily Pork Products Stocks'!$B1444,ProductionLines!$K:$K,'Daily Pork Products Stocks'!$A1444,ProductionLines!$E:$E,"Intake")</f>
        <v>0</v>
      </c>
      <c r="I1444" s="148"/>
      <c r="J1444" s="148"/>
      <c r="K1444" s="148"/>
      <c r="L1444" s="152"/>
      <c r="M1444" s="44">
        <f>SUMIFS(TransfersEntries!$F:$F,TransfersEntries!$B:$B,$B1444,TransfersEntries!$L:$L,"&gt;="&amp;'Daily Pork Products Stocks'!A1444+0.25,TransfersEntries!$L:$L,"&lt;="&amp;'Daily Pork Products Stocks'!A1444+1.25,TransfersEntries!$D:$D,"2055")</f>
        <v>0</v>
      </c>
      <c r="N1444" s="44">
        <f>SUMIFS(TransfersEntries!$F:$F,TransfersEntries!$B:$B,INDEX(ItemTable!$A:$A,MATCH('Daily Pork Products Stocks'!B1444,ItemTable!$B:$B,0)),TransfersEntries!$L:$L,"&gt;="&amp;'Daily Pork Products Stocks'!A1444+0.25,TransfersEntries!$L:$L,"&lt;="&amp;'Daily Pork Products Stocks'!A1444+1.25,TransfersEntries!$D:$D,"3535")</f>
        <v>0</v>
      </c>
      <c r="O1444" s="44">
        <f>SUMIFS(TransfersEntries!$F:$F,TransfersEntries!$B:$B,INDEX(ItemTable!$A:$A,MATCH('Daily Pork Products Stocks'!B1444,ItemTable!$B:$B,0)),TransfersEntries!$L:$L,"&gt;="&amp;'Daily Pork Products Stocks'!A1444+0.25,TransfersEntries!$L:$L,"&lt;="&amp;'Daily Pork Products Stocks'!A1444+1.25,TransfersEntries!$D:$D,"3600")</f>
        <v>0</v>
      </c>
      <c r="P1444" s="44">
        <f>D1444+F1444+G1444-SUM(H1444:O1444)</f>
        <v>0</v>
      </c>
      <c r="Q1444" s="44">
        <f>E1444+F1444+G1444-SUM(H1444:O1444)</f>
        <v>0</v>
      </c>
      <c r="R1444" s="148"/>
      <c r="S1444" s="148"/>
      <c r="T1444" s="44">
        <f>R1444+S1444</f>
        <v>0</v>
      </c>
      <c r="U1444" s="44">
        <f>T1444-P1444</f>
        <v>0</v>
      </c>
      <c r="V1444" s="44">
        <f>T1444-Q1444</f>
        <v>0</v>
      </c>
      <c r="W1444" s="51" t="str">
        <f>IF(SUM(ABS(D1444),ABS(E1444),ABS(F1444),ABS(G1444),ABS(H1444),ABS(I1444),ABS(J1444),ABS(K1444),ABS(L1444),ABS(M1444),ABS(N1444),ABS(O1444),ABS(P1444),ABS(Q1444),ABS(R1444),ABS(S1444),ABS(T1444))=0,"Inactive","Active")</f>
        <v>Inactive</v>
      </c>
      <c r="X1444" s="44"/>
    </row>
    <row r="1445" spans="1:24" ht="15" hidden="1" customHeight="1" x14ac:dyDescent="0.25">
      <c r="A1445" s="42" t="e">
        <v>#VALUE!</v>
      </c>
      <c r="B1445" s="47" t="s">
        <v>1532</v>
      </c>
      <c r="C1445" s="47" t="s">
        <v>1533</v>
      </c>
      <c r="D1445" s="142"/>
      <c r="E1445" s="44">
        <f>D1445</f>
        <v>0</v>
      </c>
      <c r="F1445" s="44">
        <f>SUMIFS(ProductionLines!$H:$H,ProductionLines!$C:$C,'Daily Pork Products Stocks'!$B1445,ProductionLines!$K:$K,'Daily Pork Products Stocks'!$A1445,ProductionLines!$E:$E,"&lt;&gt;Intake")</f>
        <v>0</v>
      </c>
      <c r="G1445" s="57"/>
      <c r="H1445" s="44">
        <f>SUMIFS(ProductionLines!$H:$H,ProductionLines!$C:$C,'Daily Pork Products Stocks'!$B1445,ProductionLines!$K:$K,'Daily Pork Products Stocks'!$A1445,ProductionLines!$E:$E,"Intake")</f>
        <v>0</v>
      </c>
      <c r="I1445" s="148"/>
      <c r="J1445" s="148"/>
      <c r="K1445" s="148"/>
      <c r="L1445" s="152"/>
      <c r="M1445" s="44">
        <f>SUMIFS(TransfersEntries!$F:$F,TransfersEntries!$B:$B,$B1445,TransfersEntries!$L:$L,"&gt;="&amp;'Daily Pork Products Stocks'!A1445+0.25,TransfersEntries!$L:$L,"&lt;="&amp;'Daily Pork Products Stocks'!A1445+1.25,TransfersEntries!$D:$D,"2055")</f>
        <v>0</v>
      </c>
      <c r="N1445" s="44">
        <f>SUMIFS(TransfersEntries!$F:$F,TransfersEntries!$B:$B,INDEX(ItemTable!$A:$A,MATCH('Daily Pork Products Stocks'!B1445,ItemTable!$B:$B,0)),TransfersEntries!$L:$L,"&gt;="&amp;'Daily Pork Products Stocks'!A1445+0.25,TransfersEntries!$L:$L,"&lt;="&amp;'Daily Pork Products Stocks'!A1445+1.25,TransfersEntries!$D:$D,"3535")</f>
        <v>0</v>
      </c>
      <c r="O1445" s="44">
        <f>SUMIFS(TransfersEntries!$F:$F,TransfersEntries!$B:$B,INDEX(ItemTable!$A:$A,MATCH('Daily Pork Products Stocks'!B1445,ItemTable!$B:$B,0)),TransfersEntries!$L:$L,"&gt;="&amp;'Daily Pork Products Stocks'!A1445+0.25,TransfersEntries!$L:$L,"&lt;="&amp;'Daily Pork Products Stocks'!A1445+1.25,TransfersEntries!$D:$D,"3600")</f>
        <v>0</v>
      </c>
      <c r="P1445" s="44">
        <f>D1445+F1445+G1445-SUM(H1445:O1445)</f>
        <v>0</v>
      </c>
      <c r="Q1445" s="44">
        <f>E1445+F1445+G1445-SUM(H1445:O1445)</f>
        <v>0</v>
      </c>
      <c r="R1445" s="148"/>
      <c r="S1445" s="148"/>
      <c r="T1445" s="44">
        <f>R1445+S1445</f>
        <v>0</v>
      </c>
      <c r="U1445" s="44">
        <f>T1445-P1445</f>
        <v>0</v>
      </c>
      <c r="V1445" s="44">
        <f>T1445-Q1445</f>
        <v>0</v>
      </c>
      <c r="W1445" s="51" t="str">
        <f>IF(SUM(ABS(D1445),ABS(E1445),ABS(F1445),ABS(G1445),ABS(H1445),ABS(I1445),ABS(J1445),ABS(K1445),ABS(L1445),ABS(M1445),ABS(N1445),ABS(O1445),ABS(P1445),ABS(Q1445),ABS(R1445),ABS(S1445),ABS(T1445))=0,"Inactive","Active")</f>
        <v>Inactive</v>
      </c>
      <c r="X1445" s="44"/>
    </row>
    <row r="1446" spans="1:24" ht="15" hidden="1" customHeight="1" x14ac:dyDescent="0.25">
      <c r="A1446" s="128" t="e">
        <v>#VALUE!</v>
      </c>
      <c r="B1446" s="129"/>
      <c r="C1446" s="130" t="s">
        <v>1396</v>
      </c>
      <c r="D1446" s="141">
        <v>1E-3</v>
      </c>
      <c r="E1446" s="134"/>
      <c r="F1446" s="134">
        <f>SUMIFS(ProductionLines!$H:$H,ProductionLines!$C:$C,'Daily Pork Products Stocks'!$B1446,ProductionLines!$K:$K,'Daily Pork Products Stocks'!$A1446,ProductionLines!$E:$E,"&lt;&gt;Intake")</f>
        <v>0</v>
      </c>
      <c r="G1446" s="135"/>
      <c r="H1446" s="134">
        <f>SUMIFS(ProductionLines!$H:$H,ProductionLines!$C:$C,'Daily Pork Products Stocks'!$B1446,ProductionLines!$K:$K,'Daily Pork Products Stocks'!$A1446,ProductionLines!$E:$E,"Intake")</f>
        <v>0</v>
      </c>
      <c r="I1446" s="149"/>
      <c r="J1446" s="149"/>
      <c r="K1446" s="149"/>
      <c r="L1446" s="153"/>
      <c r="M1446" s="134">
        <f>SUMIFS(TransfersEntries!$F:$F,TransfersEntries!$B:$B,$B1446,TransfersEntries!$L:$L,"&gt;="&amp;'Daily Pork Products Stocks'!A1446+0.25,TransfersEntries!$L:$L,"&lt;="&amp;'Daily Pork Products Stocks'!A1446+1.25,TransfersEntries!$D:$D,"2055")</f>
        <v>0</v>
      </c>
      <c r="N1446" s="134">
        <f>SUMIFS(TransfersEntries!$F:$F,TransfersEntries!$B:$B,INDEX(ItemTable!$A:$A,MATCH('Daily Pork Products Stocks'!B1446,ItemTable!$B:$B,0)),TransfersEntries!$L:$L,"&gt;="&amp;'Daily Pork Products Stocks'!A1446+0.25,TransfersEntries!$L:$L,"&lt;="&amp;'Daily Pork Products Stocks'!A1446+1.25,TransfersEntries!$D:$D,"3535")</f>
        <v>0</v>
      </c>
      <c r="O1446" s="134">
        <f>SUMIFS(TransfersEntries!$F:$F,TransfersEntries!$B:$B,INDEX(ItemTable!$A:$A,MATCH('Daily Pork Products Stocks'!B1446,ItemTable!$B:$B,0)),TransfersEntries!$L:$L,"&gt;="&amp;'Daily Pork Products Stocks'!A1446+0.25,TransfersEntries!$L:$L,"&lt;="&amp;'Daily Pork Products Stocks'!A1446+1.25,TransfersEntries!$D:$D,"3600")</f>
        <v>0</v>
      </c>
      <c r="P1446" s="134"/>
      <c r="Q1446" s="134"/>
      <c r="R1446" s="149"/>
      <c r="S1446" s="149"/>
      <c r="T1446" s="134">
        <f>R1446+S1446+D1446</f>
        <v>1E-3</v>
      </c>
      <c r="U1446" s="134"/>
      <c r="V1446" s="134"/>
      <c r="W1446" s="51" t="str">
        <f t="shared" ref="W1446:W1457" si="432">IF(SUM(ABS(D1446),ABS(E1446),ABS(F1446),ABS(G1446),ABS(H1446),ABS(I1446),ABS(J1446),ABS(K1446),ABS(L1446),ABS(M1446),ABS(N1446),ABS(O1446),ABS(P1446),ABS(Q1446),ABS(R1446),ABS(S1446),ABS(T1446))=0,"Inactive","Active")</f>
        <v>Active</v>
      </c>
      <c r="X1446" s="134"/>
    </row>
    <row r="1447" spans="1:24" ht="15" hidden="1" customHeight="1" x14ac:dyDescent="0.25">
      <c r="A1447" s="42" t="e">
        <v>#VALUE!</v>
      </c>
      <c r="B1447" s="43" t="s">
        <v>8</v>
      </c>
      <c r="C1447" s="43" t="s">
        <v>9</v>
      </c>
      <c r="D1447" s="142"/>
      <c r="E1447" s="44">
        <f t="shared" ref="E1447:E1457" si="433">D1447</f>
        <v>0</v>
      </c>
      <c r="F1447" s="44">
        <f>SUMIFS(ProductionLines!$H:$H,ProductionLines!$C:$C,'Daily Pork Products Stocks'!$B1447,ProductionLines!$K:$K,'Daily Pork Products Stocks'!$A1447,ProductionLines!$E:$E,"&lt;&gt;Intake")</f>
        <v>0</v>
      </c>
      <c r="G1447" s="57"/>
      <c r="H1447" s="44">
        <f>SUMIFS(ProductionLines!$H:$H,ProductionLines!$C:$C,'Daily Pork Products Stocks'!$B1447,ProductionLines!$K:$K,'Daily Pork Products Stocks'!$A1447,ProductionLines!$E:$E,"Intake")</f>
        <v>0</v>
      </c>
      <c r="I1447" s="148"/>
      <c r="J1447" s="148"/>
      <c r="K1447" s="148"/>
      <c r="L1447" s="152"/>
      <c r="M1447" s="44">
        <f>SUMIFS(TransfersEntries!$F:$F,TransfersEntries!$B:$B,$B1447,TransfersEntries!$L:$L,"&gt;="&amp;'Daily Pork Products Stocks'!A1447+0.25,TransfersEntries!$L:$L,"&lt;="&amp;'Daily Pork Products Stocks'!A1447+1.25,TransfersEntries!$D:$D,"2055")</f>
        <v>0</v>
      </c>
      <c r="N1447" s="44">
        <f>SUMIFS(TransfersEntries!$F:$F,TransfersEntries!$B:$B,INDEX(ItemTable!$A:$A,MATCH('Daily Pork Products Stocks'!B1447,ItemTable!$B:$B,0)),TransfersEntries!$L:$L,"&gt;="&amp;'Daily Pork Products Stocks'!A1447+0.25,TransfersEntries!$L:$L,"&lt;="&amp;'Daily Pork Products Stocks'!A1447+1.25,TransfersEntries!$D:$D,"3535")</f>
        <v>0</v>
      </c>
      <c r="O1447" s="44">
        <f>SUMIFS(TransfersEntries!$F:$F,TransfersEntries!$B:$B,INDEX(ItemTable!$A:$A,MATCH('Daily Pork Products Stocks'!B1447,ItemTable!$B:$B,0)),TransfersEntries!$L:$L,"&gt;="&amp;'Daily Pork Products Stocks'!A1447+0.25,TransfersEntries!$L:$L,"&lt;="&amp;'Daily Pork Products Stocks'!A1447+1.25,TransfersEntries!$D:$D,"3600")</f>
        <v>0</v>
      </c>
      <c r="P1447" s="44">
        <f t="shared" ref="P1447:P1457" si="434">D1447+F1447+G1447-SUM(H1447:O1447)</f>
        <v>0</v>
      </c>
      <c r="Q1447" s="44">
        <f t="shared" ref="Q1447:Q1457" si="435">E1447+F1447+G1447-SUM(H1447:O1447)</f>
        <v>0</v>
      </c>
      <c r="R1447" s="148"/>
      <c r="S1447" s="148"/>
      <c r="T1447" s="44">
        <f t="shared" ref="T1447:T1457" si="436">R1447+S1447</f>
        <v>0</v>
      </c>
      <c r="U1447" s="44">
        <f t="shared" ref="U1447:U1457" si="437">T1447-P1447</f>
        <v>0</v>
      </c>
      <c r="V1447" s="44">
        <f t="shared" ref="V1447:V1457" si="438">T1447-Q1447</f>
        <v>0</v>
      </c>
      <c r="W1447" s="51" t="str">
        <f t="shared" si="432"/>
        <v>Inactive</v>
      </c>
      <c r="X1447" s="44"/>
    </row>
    <row r="1448" spans="1:24" ht="15" hidden="1" customHeight="1" x14ac:dyDescent="0.25">
      <c r="A1448" s="42" t="e">
        <v>#VALUE!</v>
      </c>
      <c r="B1448" s="43" t="s">
        <v>14</v>
      </c>
      <c r="C1448" s="43" t="s">
        <v>15</v>
      </c>
      <c r="D1448" s="142"/>
      <c r="E1448" s="44">
        <f t="shared" si="433"/>
        <v>0</v>
      </c>
      <c r="F1448" s="44">
        <f>SUMIFS(ProductionLines!$H:$H,ProductionLines!$C:$C,'Daily Pork Products Stocks'!$B1448,ProductionLines!$K:$K,'Daily Pork Products Stocks'!$A1448,ProductionLines!$E:$E,"&lt;&gt;Intake")</f>
        <v>0</v>
      </c>
      <c r="G1448" s="57"/>
      <c r="H1448" s="44">
        <f>SUMIFS(ProductionLines!$H:$H,ProductionLines!$C:$C,'Daily Pork Products Stocks'!$B1448,ProductionLines!$K:$K,'Daily Pork Products Stocks'!$A1448,ProductionLines!$E:$E,"Intake")</f>
        <v>0</v>
      </c>
      <c r="I1448" s="148"/>
      <c r="J1448" s="148"/>
      <c r="K1448" s="148"/>
      <c r="L1448" s="152"/>
      <c r="M1448" s="44">
        <f>SUMIFS(TransfersEntries!$F:$F,TransfersEntries!$B:$B,$B1448,TransfersEntries!$L:$L,"&gt;="&amp;'Daily Pork Products Stocks'!A1448+0.25,TransfersEntries!$L:$L,"&lt;="&amp;'Daily Pork Products Stocks'!A1448+1.25,TransfersEntries!$D:$D,"2055")</f>
        <v>0</v>
      </c>
      <c r="N1448" s="44">
        <f>SUMIFS(TransfersEntries!$F:$F,TransfersEntries!$B:$B,INDEX(ItemTable!$A:$A,MATCH('Daily Pork Products Stocks'!B1448,ItemTable!$B:$B,0)),TransfersEntries!$L:$L,"&gt;="&amp;'Daily Pork Products Stocks'!A1448+0.25,TransfersEntries!$L:$L,"&lt;="&amp;'Daily Pork Products Stocks'!A1448+1.25,TransfersEntries!$D:$D,"3535")</f>
        <v>0</v>
      </c>
      <c r="O1448" s="44">
        <f>SUMIFS(TransfersEntries!$F:$F,TransfersEntries!$B:$B,INDEX(ItemTable!$A:$A,MATCH('Daily Pork Products Stocks'!B1448,ItemTable!$B:$B,0)),TransfersEntries!$L:$L,"&gt;="&amp;'Daily Pork Products Stocks'!A1448+0.25,TransfersEntries!$L:$L,"&lt;="&amp;'Daily Pork Products Stocks'!A1448+1.25,TransfersEntries!$D:$D,"3600")</f>
        <v>0</v>
      </c>
      <c r="P1448" s="44">
        <f t="shared" si="434"/>
        <v>0</v>
      </c>
      <c r="Q1448" s="44">
        <f t="shared" si="435"/>
        <v>0</v>
      </c>
      <c r="R1448" s="148"/>
      <c r="S1448" s="148"/>
      <c r="T1448" s="44">
        <f t="shared" si="436"/>
        <v>0</v>
      </c>
      <c r="U1448" s="44">
        <f t="shared" si="437"/>
        <v>0</v>
      </c>
      <c r="V1448" s="44">
        <f t="shared" si="438"/>
        <v>0</v>
      </c>
      <c r="W1448" s="51" t="str">
        <f t="shared" si="432"/>
        <v>Inactive</v>
      </c>
      <c r="X1448" s="44"/>
    </row>
    <row r="1449" spans="1:24" ht="15" hidden="1" customHeight="1" x14ac:dyDescent="0.25">
      <c r="A1449" s="42" t="e">
        <v>#VALUE!</v>
      </c>
      <c r="B1449" s="43" t="s">
        <v>16</v>
      </c>
      <c r="C1449" s="43" t="s">
        <v>17</v>
      </c>
      <c r="D1449" s="142"/>
      <c r="E1449" s="44">
        <f t="shared" si="433"/>
        <v>0</v>
      </c>
      <c r="F1449" s="44">
        <f>SUMIFS(ProductionLines!$H:$H,ProductionLines!$C:$C,'Daily Pork Products Stocks'!$B1449,ProductionLines!$K:$K,'Daily Pork Products Stocks'!$A1449,ProductionLines!$E:$E,"&lt;&gt;Intake")</f>
        <v>0</v>
      </c>
      <c r="G1449" s="57"/>
      <c r="H1449" s="44">
        <f>SUMIFS(ProductionLines!$H:$H,ProductionLines!$C:$C,'Daily Pork Products Stocks'!$B1449,ProductionLines!$K:$K,'Daily Pork Products Stocks'!$A1449,ProductionLines!$E:$E,"Intake")</f>
        <v>0</v>
      </c>
      <c r="I1449" s="148"/>
      <c r="J1449" s="148"/>
      <c r="K1449" s="148"/>
      <c r="L1449" s="152"/>
      <c r="M1449" s="44">
        <f>SUMIFS(TransfersEntries!$F:$F,TransfersEntries!$B:$B,$B1449,TransfersEntries!$L:$L,"&gt;="&amp;'Daily Pork Products Stocks'!A1449+0.25,TransfersEntries!$L:$L,"&lt;="&amp;'Daily Pork Products Stocks'!A1449+1.25,TransfersEntries!$D:$D,"2055")</f>
        <v>0</v>
      </c>
      <c r="N1449" s="44">
        <f>SUMIFS(TransfersEntries!$F:$F,TransfersEntries!$B:$B,INDEX(ItemTable!$A:$A,MATCH('Daily Pork Products Stocks'!B1449,ItemTable!$B:$B,0)),TransfersEntries!$L:$L,"&gt;="&amp;'Daily Pork Products Stocks'!A1449+0.25,TransfersEntries!$L:$L,"&lt;="&amp;'Daily Pork Products Stocks'!A1449+1.25,TransfersEntries!$D:$D,"3535")</f>
        <v>0</v>
      </c>
      <c r="O1449" s="44">
        <f>SUMIFS(TransfersEntries!$F:$F,TransfersEntries!$B:$B,INDEX(ItemTable!$A:$A,MATCH('Daily Pork Products Stocks'!B1449,ItemTable!$B:$B,0)),TransfersEntries!$L:$L,"&gt;="&amp;'Daily Pork Products Stocks'!A1449+0.25,TransfersEntries!$L:$L,"&lt;="&amp;'Daily Pork Products Stocks'!A1449+1.25,TransfersEntries!$D:$D,"3600")</f>
        <v>0</v>
      </c>
      <c r="P1449" s="44">
        <f t="shared" si="434"/>
        <v>0</v>
      </c>
      <c r="Q1449" s="44">
        <f t="shared" si="435"/>
        <v>0</v>
      </c>
      <c r="R1449" s="148"/>
      <c r="S1449" s="148"/>
      <c r="T1449" s="44">
        <f t="shared" si="436"/>
        <v>0</v>
      </c>
      <c r="U1449" s="44">
        <f t="shared" si="437"/>
        <v>0</v>
      </c>
      <c r="V1449" s="44">
        <f t="shared" si="438"/>
        <v>0</v>
      </c>
      <c r="W1449" s="51" t="str">
        <f t="shared" si="432"/>
        <v>Inactive</v>
      </c>
      <c r="X1449" s="44"/>
    </row>
    <row r="1450" spans="1:24" ht="15" hidden="1" customHeight="1" x14ac:dyDescent="0.25">
      <c r="A1450" s="42" t="e">
        <v>#VALUE!</v>
      </c>
      <c r="B1450" s="43" t="s">
        <v>18</v>
      </c>
      <c r="C1450" s="43" t="s">
        <v>19</v>
      </c>
      <c r="D1450" s="142"/>
      <c r="E1450" s="44">
        <f t="shared" si="433"/>
        <v>0</v>
      </c>
      <c r="F1450" s="44">
        <f>SUMIFS(ProductionLines!$H:$H,ProductionLines!$C:$C,'Daily Pork Products Stocks'!$B1450,ProductionLines!$K:$K,'Daily Pork Products Stocks'!$A1450,ProductionLines!$E:$E,"&lt;&gt;Intake")</f>
        <v>0</v>
      </c>
      <c r="G1450" s="57"/>
      <c r="H1450" s="44">
        <f>SUMIFS(ProductionLines!$H:$H,ProductionLines!$C:$C,'Daily Pork Products Stocks'!$B1450,ProductionLines!$K:$K,'Daily Pork Products Stocks'!$A1450,ProductionLines!$E:$E,"Intake")</f>
        <v>0</v>
      </c>
      <c r="I1450" s="148"/>
      <c r="J1450" s="148"/>
      <c r="K1450" s="148"/>
      <c r="L1450" s="152"/>
      <c r="M1450" s="44">
        <f>SUMIFS(TransfersEntries!$F:$F,TransfersEntries!$B:$B,$B1450,TransfersEntries!$L:$L,"&gt;="&amp;'Daily Pork Products Stocks'!A1450+0.25,TransfersEntries!$L:$L,"&lt;="&amp;'Daily Pork Products Stocks'!A1450+1.25,TransfersEntries!$D:$D,"2055")</f>
        <v>0</v>
      </c>
      <c r="N1450" s="44">
        <f>SUMIFS(TransfersEntries!$F:$F,TransfersEntries!$B:$B,INDEX(ItemTable!$A:$A,MATCH('Daily Pork Products Stocks'!B1450,ItemTable!$B:$B,0)),TransfersEntries!$L:$L,"&gt;="&amp;'Daily Pork Products Stocks'!A1450+0.25,TransfersEntries!$L:$L,"&lt;="&amp;'Daily Pork Products Stocks'!A1450+1.25,TransfersEntries!$D:$D,"3535")</f>
        <v>0</v>
      </c>
      <c r="O1450" s="44">
        <f>SUMIFS(TransfersEntries!$F:$F,TransfersEntries!$B:$B,INDEX(ItemTable!$A:$A,MATCH('Daily Pork Products Stocks'!B1450,ItemTable!$B:$B,0)),TransfersEntries!$L:$L,"&gt;="&amp;'Daily Pork Products Stocks'!A1450+0.25,TransfersEntries!$L:$L,"&lt;="&amp;'Daily Pork Products Stocks'!A1450+1.25,TransfersEntries!$D:$D,"3600")</f>
        <v>0</v>
      </c>
      <c r="P1450" s="44">
        <f t="shared" si="434"/>
        <v>0</v>
      </c>
      <c r="Q1450" s="44">
        <f t="shared" si="435"/>
        <v>0</v>
      </c>
      <c r="R1450" s="148"/>
      <c r="S1450" s="148"/>
      <c r="T1450" s="44">
        <f t="shared" si="436"/>
        <v>0</v>
      </c>
      <c r="U1450" s="44">
        <f t="shared" si="437"/>
        <v>0</v>
      </c>
      <c r="V1450" s="44">
        <f t="shared" si="438"/>
        <v>0</v>
      </c>
      <c r="W1450" s="51" t="str">
        <f t="shared" si="432"/>
        <v>Inactive</v>
      </c>
      <c r="X1450" s="44"/>
    </row>
    <row r="1451" spans="1:24" ht="15" hidden="1" customHeight="1" x14ac:dyDescent="0.25">
      <c r="A1451" s="42" t="e">
        <v>#VALUE!</v>
      </c>
      <c r="B1451" s="43" t="s">
        <v>20</v>
      </c>
      <c r="C1451" s="43" t="s">
        <v>21</v>
      </c>
      <c r="D1451" s="142"/>
      <c r="E1451" s="44">
        <f t="shared" si="433"/>
        <v>0</v>
      </c>
      <c r="F1451" s="44">
        <f>SUMIFS(ProductionLines!$H:$H,ProductionLines!$C:$C,'Daily Pork Products Stocks'!$B1451,ProductionLines!$K:$K,'Daily Pork Products Stocks'!$A1451,ProductionLines!$E:$E,"&lt;&gt;Intake")</f>
        <v>0</v>
      </c>
      <c r="G1451" s="57"/>
      <c r="H1451" s="44">
        <f>SUMIFS(ProductionLines!$H:$H,ProductionLines!$C:$C,'Daily Pork Products Stocks'!$B1451,ProductionLines!$K:$K,'Daily Pork Products Stocks'!$A1451,ProductionLines!$E:$E,"Intake")</f>
        <v>0</v>
      </c>
      <c r="I1451" s="148"/>
      <c r="J1451" s="148"/>
      <c r="K1451" s="148"/>
      <c r="L1451" s="152"/>
      <c r="M1451" s="44">
        <f>SUMIFS(TransfersEntries!$F:$F,TransfersEntries!$B:$B,$B1451,TransfersEntries!$L:$L,"&gt;="&amp;'Daily Pork Products Stocks'!A1451+0.25,TransfersEntries!$L:$L,"&lt;="&amp;'Daily Pork Products Stocks'!A1451+1.25,TransfersEntries!$D:$D,"2055")</f>
        <v>0</v>
      </c>
      <c r="N1451" s="44">
        <f>SUMIFS(TransfersEntries!$F:$F,TransfersEntries!$B:$B,INDEX(ItemTable!$A:$A,MATCH('Daily Pork Products Stocks'!B1451,ItemTable!$B:$B,0)),TransfersEntries!$L:$L,"&gt;="&amp;'Daily Pork Products Stocks'!A1451+0.25,TransfersEntries!$L:$L,"&lt;="&amp;'Daily Pork Products Stocks'!A1451+1.25,TransfersEntries!$D:$D,"3535")</f>
        <v>0</v>
      </c>
      <c r="O1451" s="44">
        <f>SUMIFS(TransfersEntries!$F:$F,TransfersEntries!$B:$B,INDEX(ItemTable!$A:$A,MATCH('Daily Pork Products Stocks'!B1451,ItemTable!$B:$B,0)),TransfersEntries!$L:$L,"&gt;="&amp;'Daily Pork Products Stocks'!A1451+0.25,TransfersEntries!$L:$L,"&lt;="&amp;'Daily Pork Products Stocks'!A1451+1.25,TransfersEntries!$D:$D,"3600")</f>
        <v>0</v>
      </c>
      <c r="P1451" s="44">
        <f t="shared" si="434"/>
        <v>0</v>
      </c>
      <c r="Q1451" s="44">
        <f t="shared" si="435"/>
        <v>0</v>
      </c>
      <c r="R1451" s="148"/>
      <c r="S1451" s="148"/>
      <c r="T1451" s="44">
        <f t="shared" si="436"/>
        <v>0</v>
      </c>
      <c r="U1451" s="44">
        <f t="shared" si="437"/>
        <v>0</v>
      </c>
      <c r="V1451" s="44">
        <f t="shared" si="438"/>
        <v>0</v>
      </c>
      <c r="W1451" s="51" t="str">
        <f t="shared" si="432"/>
        <v>Inactive</v>
      </c>
      <c r="X1451" s="44"/>
    </row>
    <row r="1452" spans="1:24" ht="15" hidden="1" customHeight="1" x14ac:dyDescent="0.25">
      <c r="A1452" s="42" t="e">
        <v>#VALUE!</v>
      </c>
      <c r="B1452" s="43" t="s">
        <v>22</v>
      </c>
      <c r="C1452" s="43" t="s">
        <v>23</v>
      </c>
      <c r="D1452" s="142"/>
      <c r="E1452" s="44">
        <f t="shared" si="433"/>
        <v>0</v>
      </c>
      <c r="F1452" s="44">
        <f>SUMIFS(ProductionLines!$H:$H,ProductionLines!$C:$C,'Daily Pork Products Stocks'!$B1452,ProductionLines!$K:$K,'Daily Pork Products Stocks'!$A1452,ProductionLines!$E:$E,"&lt;&gt;Intake")</f>
        <v>0</v>
      </c>
      <c r="G1452" s="57"/>
      <c r="H1452" s="44">
        <f>SUMIFS(ProductionLines!$H:$H,ProductionLines!$C:$C,'Daily Pork Products Stocks'!$B1452,ProductionLines!$K:$K,'Daily Pork Products Stocks'!$A1452,ProductionLines!$E:$E,"Intake")</f>
        <v>0</v>
      </c>
      <c r="I1452" s="148"/>
      <c r="J1452" s="148"/>
      <c r="K1452" s="148"/>
      <c r="L1452" s="152"/>
      <c r="M1452" s="44">
        <f>SUMIFS(TransfersEntries!$F:$F,TransfersEntries!$B:$B,$B1452,TransfersEntries!$L:$L,"&gt;="&amp;'Daily Pork Products Stocks'!A1452+0.25,TransfersEntries!$L:$L,"&lt;="&amp;'Daily Pork Products Stocks'!A1452+1.25,TransfersEntries!$D:$D,"2055")</f>
        <v>0</v>
      </c>
      <c r="N1452" s="44">
        <f>SUMIFS(TransfersEntries!$F:$F,TransfersEntries!$B:$B,INDEX(ItemTable!$A:$A,MATCH('Daily Pork Products Stocks'!B1452,ItemTable!$B:$B,0)),TransfersEntries!$L:$L,"&gt;="&amp;'Daily Pork Products Stocks'!A1452+0.25,TransfersEntries!$L:$L,"&lt;="&amp;'Daily Pork Products Stocks'!A1452+1.25,TransfersEntries!$D:$D,"3535")</f>
        <v>0</v>
      </c>
      <c r="O1452" s="44">
        <f>SUMIFS(TransfersEntries!$F:$F,TransfersEntries!$B:$B,INDEX(ItemTable!$A:$A,MATCH('Daily Pork Products Stocks'!B1452,ItemTable!$B:$B,0)),TransfersEntries!$L:$L,"&gt;="&amp;'Daily Pork Products Stocks'!A1452+0.25,TransfersEntries!$L:$L,"&lt;="&amp;'Daily Pork Products Stocks'!A1452+1.25,TransfersEntries!$D:$D,"3600")</f>
        <v>0</v>
      </c>
      <c r="P1452" s="44">
        <f t="shared" si="434"/>
        <v>0</v>
      </c>
      <c r="Q1452" s="44">
        <f t="shared" si="435"/>
        <v>0</v>
      </c>
      <c r="R1452" s="148"/>
      <c r="S1452" s="148"/>
      <c r="T1452" s="44">
        <f t="shared" si="436"/>
        <v>0</v>
      </c>
      <c r="U1452" s="44">
        <f t="shared" si="437"/>
        <v>0</v>
      </c>
      <c r="V1452" s="44">
        <f t="shared" si="438"/>
        <v>0</v>
      </c>
      <c r="W1452" s="51" t="str">
        <f t="shared" si="432"/>
        <v>Inactive</v>
      </c>
      <c r="X1452" s="44"/>
    </row>
    <row r="1453" spans="1:24" ht="15" hidden="1" customHeight="1" x14ac:dyDescent="0.25">
      <c r="A1453" s="42" t="e">
        <v>#VALUE!</v>
      </c>
      <c r="B1453" s="43" t="s">
        <v>32</v>
      </c>
      <c r="C1453" s="43" t="s">
        <v>33</v>
      </c>
      <c r="D1453" s="142"/>
      <c r="E1453" s="44">
        <f t="shared" si="433"/>
        <v>0</v>
      </c>
      <c r="F1453" s="44">
        <f>SUMIFS(ProductionLines!$H:$H,ProductionLines!$C:$C,'Daily Pork Products Stocks'!$B1453,ProductionLines!$K:$K,'Daily Pork Products Stocks'!$A1453,ProductionLines!$E:$E,"&lt;&gt;Intake")</f>
        <v>0</v>
      </c>
      <c r="G1453" s="57"/>
      <c r="H1453" s="44">
        <f>SUMIFS(ProductionLines!$H:$H,ProductionLines!$C:$C,'Daily Pork Products Stocks'!$B1453,ProductionLines!$K:$K,'Daily Pork Products Stocks'!$A1453,ProductionLines!$E:$E,"Intake")</f>
        <v>0</v>
      </c>
      <c r="I1453" s="148"/>
      <c r="J1453" s="148"/>
      <c r="K1453" s="148"/>
      <c r="L1453" s="152"/>
      <c r="M1453" s="44">
        <f>SUMIFS(TransfersEntries!$F:$F,TransfersEntries!$B:$B,$B1453,TransfersEntries!$L:$L,"&gt;="&amp;'Daily Pork Products Stocks'!A1453+0.25,TransfersEntries!$L:$L,"&lt;="&amp;'Daily Pork Products Stocks'!A1453+1.25,TransfersEntries!$D:$D,"2055")</f>
        <v>0</v>
      </c>
      <c r="N1453" s="44">
        <f>SUMIFS(TransfersEntries!$F:$F,TransfersEntries!$B:$B,INDEX(ItemTable!$A:$A,MATCH('Daily Pork Products Stocks'!B1453,ItemTable!$B:$B,0)),TransfersEntries!$L:$L,"&gt;="&amp;'Daily Pork Products Stocks'!A1453+0.25,TransfersEntries!$L:$L,"&lt;="&amp;'Daily Pork Products Stocks'!A1453+1.25,TransfersEntries!$D:$D,"3535")</f>
        <v>0</v>
      </c>
      <c r="O1453" s="44">
        <f>SUMIFS(TransfersEntries!$F:$F,TransfersEntries!$B:$B,INDEX(ItemTable!$A:$A,MATCH('Daily Pork Products Stocks'!B1453,ItemTable!$B:$B,0)),TransfersEntries!$L:$L,"&gt;="&amp;'Daily Pork Products Stocks'!A1453+0.25,TransfersEntries!$L:$L,"&lt;="&amp;'Daily Pork Products Stocks'!A1453+1.25,TransfersEntries!$D:$D,"3600")</f>
        <v>0</v>
      </c>
      <c r="P1453" s="44">
        <f t="shared" si="434"/>
        <v>0</v>
      </c>
      <c r="Q1453" s="44">
        <f t="shared" si="435"/>
        <v>0</v>
      </c>
      <c r="R1453" s="148"/>
      <c r="S1453" s="148"/>
      <c r="T1453" s="44">
        <f t="shared" si="436"/>
        <v>0</v>
      </c>
      <c r="U1453" s="44">
        <f t="shared" si="437"/>
        <v>0</v>
      </c>
      <c r="V1453" s="44">
        <f t="shared" si="438"/>
        <v>0</v>
      </c>
      <c r="W1453" s="51" t="str">
        <f t="shared" si="432"/>
        <v>Inactive</v>
      </c>
      <c r="X1453" s="44"/>
    </row>
    <row r="1454" spans="1:24" ht="15" hidden="1" customHeight="1" x14ac:dyDescent="0.25">
      <c r="A1454" s="42" t="e">
        <v>#VALUE!</v>
      </c>
      <c r="B1454" s="43" t="s">
        <v>34</v>
      </c>
      <c r="C1454" s="43" t="s">
        <v>35</v>
      </c>
      <c r="D1454" s="142"/>
      <c r="E1454" s="44">
        <f t="shared" si="433"/>
        <v>0</v>
      </c>
      <c r="F1454" s="44">
        <f>SUMIFS(ProductionLines!$H:$H,ProductionLines!$C:$C,'Daily Pork Products Stocks'!$B1454,ProductionLines!$K:$K,'Daily Pork Products Stocks'!$A1454,ProductionLines!$E:$E,"&lt;&gt;Intake")</f>
        <v>0</v>
      </c>
      <c r="G1454" s="57"/>
      <c r="H1454" s="44">
        <f>SUMIFS(ProductionLines!$H:$H,ProductionLines!$C:$C,'Daily Pork Products Stocks'!$B1454,ProductionLines!$K:$K,'Daily Pork Products Stocks'!$A1454,ProductionLines!$E:$E,"Intake")</f>
        <v>0</v>
      </c>
      <c r="I1454" s="148"/>
      <c r="J1454" s="148"/>
      <c r="K1454" s="148"/>
      <c r="L1454" s="152"/>
      <c r="M1454" s="44">
        <f>SUMIFS(TransfersEntries!$F:$F,TransfersEntries!$B:$B,$B1454,TransfersEntries!$L:$L,"&gt;="&amp;'Daily Pork Products Stocks'!A1454+0.25,TransfersEntries!$L:$L,"&lt;="&amp;'Daily Pork Products Stocks'!A1454+1.25,TransfersEntries!$D:$D,"2055")</f>
        <v>0</v>
      </c>
      <c r="N1454" s="44">
        <f>SUMIFS(TransfersEntries!$F:$F,TransfersEntries!$B:$B,INDEX(ItemTable!$A:$A,MATCH('Daily Pork Products Stocks'!B1454,ItemTable!$B:$B,0)),TransfersEntries!$L:$L,"&gt;="&amp;'Daily Pork Products Stocks'!A1454+0.25,TransfersEntries!$L:$L,"&lt;="&amp;'Daily Pork Products Stocks'!A1454+1.25,TransfersEntries!$D:$D,"3535")</f>
        <v>0</v>
      </c>
      <c r="O1454" s="44">
        <f>SUMIFS(TransfersEntries!$F:$F,TransfersEntries!$B:$B,INDEX(ItemTable!$A:$A,MATCH('Daily Pork Products Stocks'!B1454,ItemTable!$B:$B,0)),TransfersEntries!$L:$L,"&gt;="&amp;'Daily Pork Products Stocks'!A1454+0.25,TransfersEntries!$L:$L,"&lt;="&amp;'Daily Pork Products Stocks'!A1454+1.25,TransfersEntries!$D:$D,"3600")</f>
        <v>0</v>
      </c>
      <c r="P1454" s="44">
        <f t="shared" si="434"/>
        <v>0</v>
      </c>
      <c r="Q1454" s="44">
        <f t="shared" si="435"/>
        <v>0</v>
      </c>
      <c r="R1454" s="148"/>
      <c r="S1454" s="148"/>
      <c r="T1454" s="44">
        <f t="shared" si="436"/>
        <v>0</v>
      </c>
      <c r="U1454" s="44">
        <f t="shared" si="437"/>
        <v>0</v>
      </c>
      <c r="V1454" s="44">
        <f t="shared" si="438"/>
        <v>0</v>
      </c>
      <c r="W1454" s="51" t="str">
        <f t="shared" si="432"/>
        <v>Inactive</v>
      </c>
      <c r="X1454" s="44"/>
    </row>
    <row r="1455" spans="1:24" ht="15" hidden="1" customHeight="1" x14ac:dyDescent="0.25">
      <c r="A1455" s="42" t="e">
        <v>#VALUE!</v>
      </c>
      <c r="B1455" s="43" t="s">
        <v>38</v>
      </c>
      <c r="C1455" s="43" t="s">
        <v>39</v>
      </c>
      <c r="D1455" s="142"/>
      <c r="E1455" s="44">
        <f t="shared" si="433"/>
        <v>0</v>
      </c>
      <c r="F1455" s="44">
        <f>SUMIFS(ProductionLines!$H:$H,ProductionLines!$C:$C,'Daily Pork Products Stocks'!$B1455,ProductionLines!$K:$K,'Daily Pork Products Stocks'!$A1455,ProductionLines!$E:$E,"&lt;&gt;Intake")</f>
        <v>0</v>
      </c>
      <c r="G1455" s="57"/>
      <c r="H1455" s="44">
        <f>SUMIFS(ProductionLines!$H:$H,ProductionLines!$C:$C,'Daily Pork Products Stocks'!$B1455,ProductionLines!$K:$K,'Daily Pork Products Stocks'!$A1455,ProductionLines!$E:$E,"Intake")</f>
        <v>0</v>
      </c>
      <c r="I1455" s="148"/>
      <c r="J1455" s="148"/>
      <c r="K1455" s="148"/>
      <c r="L1455" s="152"/>
      <c r="M1455" s="44">
        <f>SUMIFS(TransfersEntries!$F:$F,TransfersEntries!$B:$B,$B1455,TransfersEntries!$L:$L,"&gt;="&amp;'Daily Pork Products Stocks'!A1455+0.25,TransfersEntries!$L:$L,"&lt;="&amp;'Daily Pork Products Stocks'!A1455+1.25,TransfersEntries!$D:$D,"2055")</f>
        <v>0</v>
      </c>
      <c r="N1455" s="44">
        <f>SUMIFS(TransfersEntries!$F:$F,TransfersEntries!$B:$B,INDEX(ItemTable!$A:$A,MATCH('Daily Pork Products Stocks'!B1455,ItemTable!$B:$B,0)),TransfersEntries!$L:$L,"&gt;="&amp;'Daily Pork Products Stocks'!A1455+0.25,TransfersEntries!$L:$L,"&lt;="&amp;'Daily Pork Products Stocks'!A1455+1.25,TransfersEntries!$D:$D,"3535")</f>
        <v>0</v>
      </c>
      <c r="O1455" s="44">
        <f>SUMIFS(TransfersEntries!$F:$F,TransfersEntries!$B:$B,INDEX(ItemTable!$A:$A,MATCH('Daily Pork Products Stocks'!B1455,ItemTable!$B:$B,0)),TransfersEntries!$L:$L,"&gt;="&amp;'Daily Pork Products Stocks'!A1455+0.25,TransfersEntries!$L:$L,"&lt;="&amp;'Daily Pork Products Stocks'!A1455+1.25,TransfersEntries!$D:$D,"3600")</f>
        <v>0</v>
      </c>
      <c r="P1455" s="44">
        <f t="shared" si="434"/>
        <v>0</v>
      </c>
      <c r="Q1455" s="44">
        <f t="shared" si="435"/>
        <v>0</v>
      </c>
      <c r="R1455" s="148"/>
      <c r="S1455" s="148"/>
      <c r="T1455" s="44">
        <f t="shared" si="436"/>
        <v>0</v>
      </c>
      <c r="U1455" s="44">
        <f t="shared" si="437"/>
        <v>0</v>
      </c>
      <c r="V1455" s="44">
        <f t="shared" si="438"/>
        <v>0</v>
      </c>
      <c r="W1455" s="51" t="str">
        <f t="shared" si="432"/>
        <v>Inactive</v>
      </c>
      <c r="X1455" s="44"/>
    </row>
    <row r="1456" spans="1:24" ht="15" hidden="1" customHeight="1" x14ac:dyDescent="0.25">
      <c r="A1456" s="42" t="e">
        <v>#VALUE!</v>
      </c>
      <c r="B1456" s="43" t="s">
        <v>40</v>
      </c>
      <c r="C1456" s="43" t="s">
        <v>41</v>
      </c>
      <c r="D1456" s="142"/>
      <c r="E1456" s="44">
        <f t="shared" si="433"/>
        <v>0</v>
      </c>
      <c r="F1456" s="44">
        <f>SUMIFS(ProductionLines!$H:$H,ProductionLines!$C:$C,'Daily Pork Products Stocks'!$B1456,ProductionLines!$K:$K,'Daily Pork Products Stocks'!$A1456,ProductionLines!$E:$E,"&lt;&gt;Intake")</f>
        <v>0</v>
      </c>
      <c r="G1456" s="57"/>
      <c r="H1456" s="44">
        <f>SUMIFS(ProductionLines!$H:$H,ProductionLines!$C:$C,'Daily Pork Products Stocks'!$B1456,ProductionLines!$K:$K,'Daily Pork Products Stocks'!$A1456,ProductionLines!$E:$E,"Intake")</f>
        <v>0</v>
      </c>
      <c r="I1456" s="148"/>
      <c r="J1456" s="148"/>
      <c r="K1456" s="148"/>
      <c r="L1456" s="152"/>
      <c r="M1456" s="44">
        <f>SUMIFS(TransfersEntries!$F:$F,TransfersEntries!$B:$B,$B1456,TransfersEntries!$L:$L,"&gt;="&amp;'Daily Pork Products Stocks'!A1456+0.25,TransfersEntries!$L:$L,"&lt;="&amp;'Daily Pork Products Stocks'!A1456+1.25,TransfersEntries!$D:$D,"2055")</f>
        <v>0</v>
      </c>
      <c r="N1456" s="44">
        <f>SUMIFS(TransfersEntries!$F:$F,TransfersEntries!$B:$B,INDEX(ItemTable!$A:$A,MATCH('Daily Pork Products Stocks'!B1456,ItemTable!$B:$B,0)),TransfersEntries!$L:$L,"&gt;="&amp;'Daily Pork Products Stocks'!A1456+0.25,TransfersEntries!$L:$L,"&lt;="&amp;'Daily Pork Products Stocks'!A1456+1.25,TransfersEntries!$D:$D,"3535")</f>
        <v>0</v>
      </c>
      <c r="O1456" s="44">
        <f>SUMIFS(TransfersEntries!$F:$F,TransfersEntries!$B:$B,INDEX(ItemTable!$A:$A,MATCH('Daily Pork Products Stocks'!B1456,ItemTable!$B:$B,0)),TransfersEntries!$L:$L,"&gt;="&amp;'Daily Pork Products Stocks'!A1456+0.25,TransfersEntries!$L:$L,"&lt;="&amp;'Daily Pork Products Stocks'!A1456+1.25,TransfersEntries!$D:$D,"3600")</f>
        <v>0</v>
      </c>
      <c r="P1456" s="44">
        <f t="shared" si="434"/>
        <v>0</v>
      </c>
      <c r="Q1456" s="44">
        <f t="shared" si="435"/>
        <v>0</v>
      </c>
      <c r="R1456" s="148"/>
      <c r="S1456" s="148"/>
      <c r="T1456" s="44">
        <f t="shared" si="436"/>
        <v>0</v>
      </c>
      <c r="U1456" s="44">
        <f t="shared" si="437"/>
        <v>0</v>
      </c>
      <c r="V1456" s="44">
        <f t="shared" si="438"/>
        <v>0</v>
      </c>
      <c r="W1456" s="51" t="str">
        <f t="shared" si="432"/>
        <v>Inactive</v>
      </c>
      <c r="X1456" s="44"/>
    </row>
    <row r="1457" spans="1:24" ht="15" hidden="1" customHeight="1" x14ac:dyDescent="0.25">
      <c r="A1457" s="42" t="e">
        <v>#VALUE!</v>
      </c>
      <c r="B1457" s="43" t="s">
        <v>42</v>
      </c>
      <c r="C1457" s="43" t="s">
        <v>43</v>
      </c>
      <c r="D1457" s="142"/>
      <c r="E1457" s="44">
        <f t="shared" si="433"/>
        <v>0</v>
      </c>
      <c r="F1457" s="44">
        <f>SUMIFS(ProductionLines!$H:$H,ProductionLines!$C:$C,'Daily Pork Products Stocks'!$B1457,ProductionLines!$K:$K,'Daily Pork Products Stocks'!$A1457,ProductionLines!$E:$E,"&lt;&gt;Intake")</f>
        <v>0</v>
      </c>
      <c r="G1457" s="57"/>
      <c r="H1457" s="44">
        <f>SUMIFS(ProductionLines!$H:$H,ProductionLines!$C:$C,'Daily Pork Products Stocks'!$B1457,ProductionLines!$K:$K,'Daily Pork Products Stocks'!$A1457,ProductionLines!$E:$E,"Intake")</f>
        <v>0</v>
      </c>
      <c r="I1457" s="148"/>
      <c r="J1457" s="148"/>
      <c r="K1457" s="148"/>
      <c r="L1457" s="152"/>
      <c r="M1457" s="44">
        <f>SUMIFS(TransfersEntries!$F:$F,TransfersEntries!$B:$B,$B1457,TransfersEntries!$L:$L,"&gt;="&amp;'Daily Pork Products Stocks'!A1457+0.25,TransfersEntries!$L:$L,"&lt;="&amp;'Daily Pork Products Stocks'!A1457+1.25,TransfersEntries!$D:$D,"2055")</f>
        <v>0</v>
      </c>
      <c r="N1457" s="44">
        <f>SUMIFS(TransfersEntries!$F:$F,TransfersEntries!$B:$B,INDEX(ItemTable!$A:$A,MATCH('Daily Pork Products Stocks'!B1457,ItemTable!$B:$B,0)),TransfersEntries!$L:$L,"&gt;="&amp;'Daily Pork Products Stocks'!A1457+0.25,TransfersEntries!$L:$L,"&lt;="&amp;'Daily Pork Products Stocks'!A1457+1.25,TransfersEntries!$D:$D,"3535")</f>
        <v>0</v>
      </c>
      <c r="O1457" s="44">
        <f>SUMIFS(TransfersEntries!$F:$F,TransfersEntries!$B:$B,INDEX(ItemTable!$A:$A,MATCH('Daily Pork Products Stocks'!B1457,ItemTable!$B:$B,0)),TransfersEntries!$L:$L,"&gt;="&amp;'Daily Pork Products Stocks'!A1457+0.25,TransfersEntries!$L:$L,"&lt;="&amp;'Daily Pork Products Stocks'!A1457+1.25,TransfersEntries!$D:$D,"3600")</f>
        <v>0</v>
      </c>
      <c r="P1457" s="44">
        <f t="shared" si="434"/>
        <v>0</v>
      </c>
      <c r="Q1457" s="44">
        <f t="shared" si="435"/>
        <v>0</v>
      </c>
      <c r="R1457" s="148"/>
      <c r="S1457" s="148"/>
      <c r="T1457" s="44">
        <f t="shared" si="436"/>
        <v>0</v>
      </c>
      <c r="U1457" s="44">
        <f t="shared" si="437"/>
        <v>0</v>
      </c>
      <c r="V1457" s="44">
        <f t="shared" si="438"/>
        <v>0</v>
      </c>
      <c r="W1457" s="51" t="str">
        <f t="shared" si="432"/>
        <v>Inactive</v>
      </c>
      <c r="X1457" s="44"/>
    </row>
    <row r="1458" spans="1:24" ht="15" hidden="1" customHeight="1" x14ac:dyDescent="0.25">
      <c r="A1458" s="42" t="e">
        <v>#VALUE!</v>
      </c>
      <c r="B1458" s="47" t="s">
        <v>55</v>
      </c>
      <c r="C1458" s="47" t="s">
        <v>56</v>
      </c>
      <c r="D1458" s="142"/>
      <c r="E1458" s="44">
        <f>D1458</f>
        <v>0</v>
      </c>
      <c r="F1458" s="44">
        <f>SUMIFS(ProductionLines!$H:$H,ProductionLines!$C:$C,'Daily Pork Products Stocks'!$B1458,ProductionLines!$K:$K,'Daily Pork Products Stocks'!$A1458,ProductionLines!$E:$E,"&lt;&gt;Intake")</f>
        <v>0</v>
      </c>
      <c r="G1458" s="57"/>
      <c r="H1458" s="44">
        <f>SUMIFS(ProductionLines!$H:$H,ProductionLines!$C:$C,'Daily Pork Products Stocks'!$B1458,ProductionLines!$K:$K,'Daily Pork Products Stocks'!$A1458,ProductionLines!$E:$E,"Intake")</f>
        <v>0</v>
      </c>
      <c r="I1458" s="148"/>
      <c r="J1458" s="148"/>
      <c r="K1458" s="148"/>
      <c r="L1458" s="152"/>
      <c r="M1458" s="44">
        <f>SUMIFS(TransfersEntries!$F:$F,TransfersEntries!$B:$B,$B1458,TransfersEntries!$L:$L,"&gt;="&amp;'Daily Pork Products Stocks'!A1458+0.25,TransfersEntries!$L:$L,"&lt;="&amp;'Daily Pork Products Stocks'!A1458+1.25,TransfersEntries!$D:$D,"2055")</f>
        <v>0</v>
      </c>
      <c r="N1458" s="44">
        <f>SUMIFS(TransfersEntries!$F:$F,TransfersEntries!$B:$B,INDEX(ItemTable!$A:$A,MATCH('Daily Pork Products Stocks'!B1458,ItemTable!$B:$B,0)),TransfersEntries!$L:$L,"&gt;="&amp;'Daily Pork Products Stocks'!A1458+0.25,TransfersEntries!$L:$L,"&lt;="&amp;'Daily Pork Products Stocks'!A1458+1.25,TransfersEntries!$D:$D,"3535")</f>
        <v>0</v>
      </c>
      <c r="O1458" s="44">
        <f>SUMIFS(TransfersEntries!$F:$F,TransfersEntries!$B:$B,INDEX(ItemTable!$A:$A,MATCH('Daily Pork Products Stocks'!B1458,ItemTable!$B:$B,0)),TransfersEntries!$L:$L,"&gt;="&amp;'Daily Pork Products Stocks'!A1458+0.25,TransfersEntries!$L:$L,"&lt;="&amp;'Daily Pork Products Stocks'!A1458+1.25,TransfersEntries!$D:$D,"3600")</f>
        <v>0</v>
      </c>
      <c r="P1458" s="44">
        <f>D1458+F1458+G1458-SUM(H1458:O1458)</f>
        <v>0</v>
      </c>
      <c r="Q1458" s="44">
        <f>E1458+F1458+G1458-SUM(H1458:O1458)</f>
        <v>0</v>
      </c>
      <c r="R1458" s="148"/>
      <c r="S1458" s="148"/>
      <c r="T1458" s="44">
        <f>R1458+S1458</f>
        <v>0</v>
      </c>
      <c r="U1458" s="44">
        <f>T1458-P1458</f>
        <v>0</v>
      </c>
      <c r="V1458" s="44">
        <f>T1458-Q1458</f>
        <v>0</v>
      </c>
      <c r="W1458" s="51" t="str">
        <f>IF(SUM(ABS(D1458),ABS(E1458),ABS(F1458),ABS(G1458),ABS(H1458),ABS(I1458),ABS(J1458),ABS(K1458),ABS(L1458),ABS(M1458),ABS(N1458),ABS(O1458),ABS(P1458),ABS(Q1458),ABS(R1458),ABS(S1458),ABS(T1458))=0,"Inactive","Active")</f>
        <v>Inactive</v>
      </c>
      <c r="X1458" s="44"/>
    </row>
    <row r="1459" spans="1:24" ht="15" hidden="1" customHeight="1" x14ac:dyDescent="0.25">
      <c r="A1459" s="42" t="e">
        <v>#VALUE!</v>
      </c>
      <c r="B1459" s="43" t="s">
        <v>78</v>
      </c>
      <c r="C1459" s="43" t="s">
        <v>79</v>
      </c>
      <c r="D1459" s="142"/>
      <c r="E1459" s="44">
        <f t="shared" ref="E1459:E1462" si="439">D1459</f>
        <v>0</v>
      </c>
      <c r="F1459" s="44">
        <f>SUMIFS(ProductionLines!$H:$H,ProductionLines!$C:$C,'Daily Pork Products Stocks'!$B1459,ProductionLines!$K:$K,'Daily Pork Products Stocks'!$A1459,ProductionLines!$E:$E,"&lt;&gt;Intake")</f>
        <v>0</v>
      </c>
      <c r="G1459" s="57"/>
      <c r="H1459" s="44">
        <f>SUMIFS(ProductionLines!$H:$H,ProductionLines!$C:$C,'Daily Pork Products Stocks'!$B1459,ProductionLines!$K:$K,'Daily Pork Products Stocks'!$A1459,ProductionLines!$E:$E,"Intake")</f>
        <v>0</v>
      </c>
      <c r="I1459" s="148"/>
      <c r="J1459" s="148"/>
      <c r="K1459" s="148"/>
      <c r="L1459" s="152"/>
      <c r="M1459" s="44">
        <f>SUMIFS(TransfersEntries!$F:$F,TransfersEntries!$B:$B,$B1459,TransfersEntries!$L:$L,"&gt;="&amp;'Daily Pork Products Stocks'!A1459+0.25,TransfersEntries!$L:$L,"&lt;="&amp;'Daily Pork Products Stocks'!A1459+1.25,TransfersEntries!$D:$D,"2055")</f>
        <v>0</v>
      </c>
      <c r="N1459" s="44">
        <f>SUMIFS(TransfersEntries!$F:$F,TransfersEntries!$B:$B,INDEX(ItemTable!$A:$A,MATCH('Daily Pork Products Stocks'!B1459,ItemTable!$B:$B,0)),TransfersEntries!$L:$L,"&gt;="&amp;'Daily Pork Products Stocks'!A1459+0.25,TransfersEntries!$L:$L,"&lt;="&amp;'Daily Pork Products Stocks'!A1459+1.25,TransfersEntries!$D:$D,"3535")</f>
        <v>0</v>
      </c>
      <c r="O1459" s="44">
        <f>SUMIFS(TransfersEntries!$F:$F,TransfersEntries!$B:$B,INDEX(ItemTable!$A:$A,MATCH('Daily Pork Products Stocks'!B1459,ItemTable!$B:$B,0)),TransfersEntries!$L:$L,"&gt;="&amp;'Daily Pork Products Stocks'!A1459+0.25,TransfersEntries!$L:$L,"&lt;="&amp;'Daily Pork Products Stocks'!A1459+1.25,TransfersEntries!$D:$D,"3600")</f>
        <v>0</v>
      </c>
      <c r="P1459" s="44">
        <f t="shared" ref="P1459:P1462" si="440">D1459+F1459+G1459-SUM(H1459:O1459)</f>
        <v>0</v>
      </c>
      <c r="Q1459" s="44">
        <f t="shared" ref="Q1459:Q1462" si="441">E1459+F1459+G1459-SUM(H1459:O1459)</f>
        <v>0</v>
      </c>
      <c r="R1459" s="148"/>
      <c r="S1459" s="148"/>
      <c r="T1459" s="44">
        <f t="shared" ref="T1459:T1462" si="442">R1459+S1459</f>
        <v>0</v>
      </c>
      <c r="U1459" s="44">
        <f t="shared" ref="U1459:U1462" si="443">T1459-P1459</f>
        <v>0</v>
      </c>
      <c r="V1459" s="44">
        <f t="shared" ref="V1459:V1462" si="444">T1459-Q1459</f>
        <v>0</v>
      </c>
      <c r="W1459" s="51" t="str">
        <f t="shared" ref="W1459:W1462" si="445">IF(SUM(ABS(D1459),ABS(E1459),ABS(F1459),ABS(G1459),ABS(H1459),ABS(I1459),ABS(J1459),ABS(K1459),ABS(L1459),ABS(M1459),ABS(N1459),ABS(O1459),ABS(P1459),ABS(Q1459),ABS(R1459),ABS(S1459),ABS(T1459))=0,"Inactive","Active")</f>
        <v>Inactive</v>
      </c>
      <c r="X1459" s="44"/>
    </row>
    <row r="1460" spans="1:24" ht="15" hidden="1" customHeight="1" x14ac:dyDescent="0.25">
      <c r="A1460" s="42" t="e">
        <v>#VALUE!</v>
      </c>
      <c r="B1460" s="45" t="s">
        <v>114</v>
      </c>
      <c r="C1460" s="45" t="s">
        <v>115</v>
      </c>
      <c r="D1460" s="142"/>
      <c r="E1460" s="44">
        <f t="shared" si="439"/>
        <v>0</v>
      </c>
      <c r="F1460" s="44">
        <f>SUMIFS(ProductionLines!$H:$H,ProductionLines!$C:$C,'Daily Pork Products Stocks'!$B1460,ProductionLines!$K:$K,'Daily Pork Products Stocks'!$A1460,ProductionLines!$E:$E,"&lt;&gt;Intake")</f>
        <v>0</v>
      </c>
      <c r="G1460" s="57"/>
      <c r="H1460" s="44">
        <f>SUMIFS(ProductionLines!$H:$H,ProductionLines!$C:$C,'Daily Pork Products Stocks'!$B1460,ProductionLines!$K:$K,'Daily Pork Products Stocks'!$A1460,ProductionLines!$E:$E,"Intake")</f>
        <v>0</v>
      </c>
      <c r="I1460" s="148"/>
      <c r="J1460" s="148"/>
      <c r="K1460" s="148"/>
      <c r="L1460" s="152"/>
      <c r="M1460" s="44">
        <f>SUMIFS(TransfersEntries!$F:$F,TransfersEntries!$B:$B,$B1460,TransfersEntries!$L:$L,"&gt;="&amp;'Daily Pork Products Stocks'!A1460+0.25,TransfersEntries!$L:$L,"&lt;="&amp;'Daily Pork Products Stocks'!A1460+1.25,TransfersEntries!$D:$D,"2055")</f>
        <v>0</v>
      </c>
      <c r="N1460" s="44">
        <f>SUMIFS(TransfersEntries!$F:$F,TransfersEntries!$B:$B,INDEX(ItemTable!$A:$A,MATCH('Daily Pork Products Stocks'!B1460,ItemTable!$B:$B,0)),TransfersEntries!$L:$L,"&gt;="&amp;'Daily Pork Products Stocks'!A1460+0.25,TransfersEntries!$L:$L,"&lt;="&amp;'Daily Pork Products Stocks'!A1460+1.25,TransfersEntries!$D:$D,"3535")</f>
        <v>0</v>
      </c>
      <c r="O1460" s="44">
        <f>SUMIFS(TransfersEntries!$F:$F,TransfersEntries!$B:$B,INDEX(ItemTable!$A:$A,MATCH('Daily Pork Products Stocks'!B1460,ItemTable!$B:$B,0)),TransfersEntries!$L:$L,"&gt;="&amp;'Daily Pork Products Stocks'!A1460+0.25,TransfersEntries!$L:$L,"&lt;="&amp;'Daily Pork Products Stocks'!A1460+1.25,TransfersEntries!$D:$D,"3600")</f>
        <v>0</v>
      </c>
      <c r="P1460" s="44">
        <f t="shared" si="440"/>
        <v>0</v>
      </c>
      <c r="Q1460" s="44">
        <f t="shared" si="441"/>
        <v>0</v>
      </c>
      <c r="R1460" s="148"/>
      <c r="S1460" s="148"/>
      <c r="T1460" s="44">
        <f t="shared" si="442"/>
        <v>0</v>
      </c>
      <c r="U1460" s="44">
        <f t="shared" si="443"/>
        <v>0</v>
      </c>
      <c r="V1460" s="44">
        <f t="shared" si="444"/>
        <v>0</v>
      </c>
      <c r="W1460" s="51" t="str">
        <f t="shared" si="445"/>
        <v>Inactive</v>
      </c>
      <c r="X1460" s="44"/>
    </row>
    <row r="1461" spans="1:24" ht="15" hidden="1" customHeight="1" x14ac:dyDescent="0.25">
      <c r="A1461" s="42" t="e">
        <v>#VALUE!</v>
      </c>
      <c r="B1461" s="45" t="s">
        <v>82</v>
      </c>
      <c r="C1461" s="45" t="s">
        <v>83</v>
      </c>
      <c r="D1461" s="142"/>
      <c r="E1461" s="44">
        <f t="shared" si="439"/>
        <v>0</v>
      </c>
      <c r="F1461" s="44">
        <f>SUMIFS(ProductionLines!$H:$H,ProductionLines!$C:$C,'Daily Pork Products Stocks'!$B1461,ProductionLines!$K:$K,'Daily Pork Products Stocks'!$A1461,ProductionLines!$E:$E,"&lt;&gt;Intake")</f>
        <v>0</v>
      </c>
      <c r="G1461" s="57"/>
      <c r="H1461" s="44">
        <f>SUMIFS(ProductionLines!$H:$H,ProductionLines!$C:$C,'Daily Pork Products Stocks'!$B1461,ProductionLines!$K:$K,'Daily Pork Products Stocks'!$A1461,ProductionLines!$E:$E,"Intake")</f>
        <v>0</v>
      </c>
      <c r="I1461" s="148"/>
      <c r="J1461" s="148"/>
      <c r="K1461" s="148"/>
      <c r="L1461" s="152"/>
      <c r="M1461" s="44">
        <f>SUMIFS(TransfersEntries!$F:$F,TransfersEntries!$B:$B,$B1461,TransfersEntries!$L:$L,"&gt;="&amp;'Daily Pork Products Stocks'!A1461+0.25,TransfersEntries!$L:$L,"&lt;="&amp;'Daily Pork Products Stocks'!A1461+1.25,TransfersEntries!$D:$D,"2055")</f>
        <v>0</v>
      </c>
      <c r="N1461" s="44">
        <f>SUMIFS(TransfersEntries!$F:$F,TransfersEntries!$B:$B,INDEX(ItemTable!$A:$A,MATCH('Daily Pork Products Stocks'!B1461,ItemTable!$B:$B,0)),TransfersEntries!$L:$L,"&gt;="&amp;'Daily Pork Products Stocks'!A1461+0.25,TransfersEntries!$L:$L,"&lt;="&amp;'Daily Pork Products Stocks'!A1461+1.25,TransfersEntries!$D:$D,"3535")</f>
        <v>0</v>
      </c>
      <c r="O1461" s="44">
        <f>SUMIFS(TransfersEntries!$F:$F,TransfersEntries!$B:$B,INDEX(ItemTable!$A:$A,MATCH('Daily Pork Products Stocks'!B1461,ItemTable!$B:$B,0)),TransfersEntries!$L:$L,"&gt;="&amp;'Daily Pork Products Stocks'!A1461+0.25,TransfersEntries!$L:$L,"&lt;="&amp;'Daily Pork Products Stocks'!A1461+1.25,TransfersEntries!$D:$D,"3600")</f>
        <v>0</v>
      </c>
      <c r="P1461" s="44">
        <f t="shared" si="440"/>
        <v>0</v>
      </c>
      <c r="Q1461" s="44">
        <f t="shared" si="441"/>
        <v>0</v>
      </c>
      <c r="R1461" s="148"/>
      <c r="S1461" s="148"/>
      <c r="T1461" s="44">
        <f t="shared" si="442"/>
        <v>0</v>
      </c>
      <c r="U1461" s="44">
        <f t="shared" si="443"/>
        <v>0</v>
      </c>
      <c r="V1461" s="44">
        <f t="shared" si="444"/>
        <v>0</v>
      </c>
      <c r="W1461" s="51" t="str">
        <f t="shared" si="445"/>
        <v>Inactive</v>
      </c>
      <c r="X1461" s="44"/>
    </row>
    <row r="1462" spans="1:24" ht="15" hidden="1" customHeight="1" x14ac:dyDescent="0.25">
      <c r="A1462" s="42" t="e">
        <v>#VALUE!</v>
      </c>
      <c r="B1462" s="47" t="s">
        <v>53</v>
      </c>
      <c r="C1462" s="47" t="s">
        <v>54</v>
      </c>
      <c r="D1462" s="142"/>
      <c r="E1462" s="44">
        <f t="shared" si="439"/>
        <v>0</v>
      </c>
      <c r="F1462" s="44">
        <f>SUMIFS(ProductionLines!$H:$H,ProductionLines!$C:$C,'Daily Pork Products Stocks'!$B1462,ProductionLines!$K:$K,'Daily Pork Products Stocks'!$A1462,ProductionLines!$E:$E,"&lt;&gt;Intake")</f>
        <v>0</v>
      </c>
      <c r="G1462" s="57"/>
      <c r="H1462" s="44">
        <f>SUMIFS(ProductionLines!$H:$H,ProductionLines!$C:$C,'Daily Pork Products Stocks'!$B1462,ProductionLines!$K:$K,'Daily Pork Products Stocks'!$A1462,ProductionLines!$E:$E,"Intake")</f>
        <v>0</v>
      </c>
      <c r="I1462" s="148"/>
      <c r="J1462" s="148"/>
      <c r="K1462" s="148"/>
      <c r="L1462" s="152"/>
      <c r="M1462" s="44">
        <f>SUMIFS(TransfersEntries!$F:$F,TransfersEntries!$B:$B,$B1462,TransfersEntries!$L:$L,"&gt;="&amp;'Daily Pork Products Stocks'!A1462+0.25,TransfersEntries!$L:$L,"&lt;="&amp;'Daily Pork Products Stocks'!A1462+1.25,TransfersEntries!$D:$D,"2055")</f>
        <v>0</v>
      </c>
      <c r="N1462" s="44">
        <f>SUMIFS(TransfersEntries!$F:$F,TransfersEntries!$B:$B,INDEX(ItemTable!$A:$A,MATCH('Daily Pork Products Stocks'!B1462,ItemTable!$B:$B,0)),TransfersEntries!$L:$L,"&gt;="&amp;'Daily Pork Products Stocks'!A1462+0.25,TransfersEntries!$L:$L,"&lt;="&amp;'Daily Pork Products Stocks'!A1462+1.25,TransfersEntries!$D:$D,"3535")</f>
        <v>0</v>
      </c>
      <c r="O1462" s="44">
        <f>SUMIFS(TransfersEntries!$F:$F,TransfersEntries!$B:$B,INDEX(ItemTable!$A:$A,MATCH('Daily Pork Products Stocks'!B1462,ItemTable!$B:$B,0)),TransfersEntries!$L:$L,"&gt;="&amp;'Daily Pork Products Stocks'!A1462+0.25,TransfersEntries!$L:$L,"&lt;="&amp;'Daily Pork Products Stocks'!A1462+1.25,TransfersEntries!$D:$D,"3600")</f>
        <v>0</v>
      </c>
      <c r="P1462" s="44">
        <f t="shared" si="440"/>
        <v>0</v>
      </c>
      <c r="Q1462" s="44">
        <f t="shared" si="441"/>
        <v>0</v>
      </c>
      <c r="R1462" s="148"/>
      <c r="S1462" s="148"/>
      <c r="T1462" s="44">
        <f t="shared" si="442"/>
        <v>0</v>
      </c>
      <c r="U1462" s="44">
        <f t="shared" si="443"/>
        <v>0</v>
      </c>
      <c r="V1462" s="44">
        <f t="shared" si="444"/>
        <v>0</v>
      </c>
      <c r="W1462" s="51" t="str">
        <f t="shared" si="445"/>
        <v>Inactive</v>
      </c>
      <c r="X1462" s="44"/>
    </row>
    <row r="1463" spans="1:24" ht="15" hidden="1" customHeight="1" x14ac:dyDescent="0.25">
      <c r="A1463" s="42" t="e">
        <v>#VALUE!</v>
      </c>
      <c r="B1463" s="47" t="s">
        <v>1534</v>
      </c>
      <c r="C1463" s="47" t="s">
        <v>1535</v>
      </c>
      <c r="D1463" s="142"/>
      <c r="E1463" s="44">
        <f>D1463</f>
        <v>0</v>
      </c>
      <c r="F1463" s="44">
        <f>SUMIFS(ProductionLines!$H:$H,ProductionLines!$C:$C,'Daily Pork Products Stocks'!$B1463,ProductionLines!$K:$K,'Daily Pork Products Stocks'!$A1463,ProductionLines!$E:$E,"&lt;&gt;Intake")</f>
        <v>0</v>
      </c>
      <c r="G1463" s="57"/>
      <c r="H1463" s="44">
        <f>SUMIFS(ProductionLines!$H:$H,ProductionLines!$C:$C,'Daily Pork Products Stocks'!$B1463,ProductionLines!$K:$K,'Daily Pork Products Stocks'!$A1463,ProductionLines!$E:$E,"Intake")</f>
        <v>0</v>
      </c>
      <c r="I1463" s="148"/>
      <c r="J1463" s="148"/>
      <c r="K1463" s="148"/>
      <c r="L1463" s="152"/>
      <c r="M1463" s="44">
        <f>SUMIFS(TransfersEntries!$F:$F,TransfersEntries!$B:$B,$B1463,TransfersEntries!$L:$L,"&gt;="&amp;'Daily Pork Products Stocks'!A1463+0.25,TransfersEntries!$L:$L,"&lt;="&amp;'Daily Pork Products Stocks'!A1463+1.25,TransfersEntries!$D:$D,"2055")</f>
        <v>0</v>
      </c>
      <c r="N1463" s="44">
        <f>SUMIFS(TransfersEntries!$F:$F,TransfersEntries!$B:$B,INDEX(ItemTable!$A:$A,MATCH('Daily Pork Products Stocks'!B1463,ItemTable!$B:$B,0)),TransfersEntries!$L:$L,"&gt;="&amp;'Daily Pork Products Stocks'!A1463+0.25,TransfersEntries!$L:$L,"&lt;="&amp;'Daily Pork Products Stocks'!A1463+1.25,TransfersEntries!$D:$D,"3535")</f>
        <v>0</v>
      </c>
      <c r="O1463" s="44">
        <f>SUMIFS(TransfersEntries!$F:$F,TransfersEntries!$B:$B,INDEX(ItemTable!$A:$A,MATCH('Daily Pork Products Stocks'!B1463,ItemTable!$B:$B,0)),TransfersEntries!$L:$L,"&gt;="&amp;'Daily Pork Products Stocks'!A1463+0.25,TransfersEntries!$L:$L,"&lt;="&amp;'Daily Pork Products Stocks'!A1463+1.25,TransfersEntries!$D:$D,"3600")</f>
        <v>0</v>
      </c>
      <c r="P1463" s="44">
        <f>D1463+F1463+G1463-SUM(H1463:O1463)</f>
        <v>0</v>
      </c>
      <c r="Q1463" s="44">
        <f>E1463+F1463+G1463-SUM(H1463:O1463)</f>
        <v>0</v>
      </c>
      <c r="R1463" s="148"/>
      <c r="S1463" s="148"/>
      <c r="T1463" s="44">
        <f>R1463+S1463</f>
        <v>0</v>
      </c>
      <c r="U1463" s="44">
        <f>T1463-P1463</f>
        <v>0</v>
      </c>
      <c r="V1463" s="44">
        <f>T1463-Q1463</f>
        <v>0</v>
      </c>
      <c r="W1463" s="51" t="str">
        <f>IF(SUM(ABS(D1463),ABS(E1463),ABS(F1463),ABS(G1463),ABS(H1463),ABS(I1463),ABS(J1463),ABS(K1463),ABS(L1463),ABS(M1463),ABS(N1463),ABS(O1463),ABS(P1463),ABS(Q1463),ABS(R1463),ABS(S1463),ABS(T1463))=0,"Inactive","Active")</f>
        <v>Inactive</v>
      </c>
      <c r="X1463" s="44"/>
    </row>
    <row r="1464" spans="1:24" ht="15" hidden="1" customHeight="1" x14ac:dyDescent="0.25">
      <c r="A1464" s="42" t="e">
        <v>#VALUE!</v>
      </c>
      <c r="B1464" s="45" t="s">
        <v>125</v>
      </c>
      <c r="C1464" s="45" t="s">
        <v>1161</v>
      </c>
      <c r="D1464" s="142"/>
      <c r="E1464" s="44">
        <f t="shared" ref="E1464:E1493" si="446">D1464</f>
        <v>0</v>
      </c>
      <c r="F1464" s="44">
        <f>SUMIFS(ProductionLines!$H:$H,ProductionLines!$C:$C,'Daily Pork Products Stocks'!$B1464,ProductionLines!$K:$K,'Daily Pork Products Stocks'!$A1464,ProductionLines!$E:$E,"&lt;&gt;Intake")</f>
        <v>0</v>
      </c>
      <c r="G1464" s="57"/>
      <c r="H1464" s="44">
        <f>SUMIFS(ProductionLines!$H:$H,ProductionLines!$C:$C,'Daily Pork Products Stocks'!$B1464,ProductionLines!$K:$K,'Daily Pork Products Stocks'!$A1464,ProductionLines!$E:$E,"Intake")</f>
        <v>0</v>
      </c>
      <c r="I1464" s="148"/>
      <c r="J1464" s="148"/>
      <c r="K1464" s="148"/>
      <c r="L1464" s="152"/>
      <c r="M1464" s="44">
        <f>SUMIFS(TransfersEntries!$F:$F,TransfersEntries!$B:$B,$B1464,TransfersEntries!$L:$L,"&gt;="&amp;'Daily Pork Products Stocks'!A1464+0.25,TransfersEntries!$L:$L,"&lt;="&amp;'Daily Pork Products Stocks'!A1464+1.25,TransfersEntries!$D:$D,"2055")</f>
        <v>0</v>
      </c>
      <c r="N1464" s="44">
        <f>SUMIFS(TransfersEntries!$F:$F,TransfersEntries!$B:$B,INDEX(ItemTable!$A:$A,MATCH('Daily Pork Products Stocks'!B1464,ItemTable!$B:$B,0)),TransfersEntries!$L:$L,"&gt;="&amp;'Daily Pork Products Stocks'!A1464+0.25,TransfersEntries!$L:$L,"&lt;="&amp;'Daily Pork Products Stocks'!A1464+1.25,TransfersEntries!$D:$D,"3535")</f>
        <v>0</v>
      </c>
      <c r="O1464" s="44">
        <f>SUMIFS(TransfersEntries!$F:$F,TransfersEntries!$B:$B,INDEX(ItemTable!$A:$A,MATCH('Daily Pork Products Stocks'!B1464,ItemTable!$B:$B,0)),TransfersEntries!$L:$L,"&gt;="&amp;'Daily Pork Products Stocks'!A1464+0.25,TransfersEntries!$L:$L,"&lt;="&amp;'Daily Pork Products Stocks'!A1464+1.25,TransfersEntries!$D:$D,"3600")</f>
        <v>0</v>
      </c>
      <c r="P1464" s="44">
        <f t="shared" ref="P1464:P1493" si="447">D1464+F1464+G1464-SUM(H1464:O1464)</f>
        <v>0</v>
      </c>
      <c r="Q1464" s="44">
        <f t="shared" ref="Q1464:Q1493" si="448">E1464+F1464+G1464-SUM(H1464:O1464)</f>
        <v>0</v>
      </c>
      <c r="R1464" s="148"/>
      <c r="S1464" s="148"/>
      <c r="T1464" s="44">
        <f t="shared" ref="T1464:T1493" si="449">R1464+S1464</f>
        <v>0</v>
      </c>
      <c r="U1464" s="44">
        <f t="shared" ref="U1464:U1493" si="450">T1464-P1464</f>
        <v>0</v>
      </c>
      <c r="V1464" s="44">
        <f t="shared" ref="V1464:V1493" si="451">T1464-Q1464</f>
        <v>0</v>
      </c>
      <c r="W1464" s="51" t="str">
        <f t="shared" ref="W1464:W1493" si="452">IF(SUM(ABS(D1464),ABS(E1464),ABS(F1464),ABS(G1464),ABS(H1464),ABS(I1464),ABS(J1464),ABS(K1464),ABS(L1464),ABS(M1464),ABS(N1464),ABS(O1464),ABS(P1464),ABS(Q1464),ABS(R1464),ABS(S1464),ABS(T1464))=0,"Inactive","Active")</f>
        <v>Inactive</v>
      </c>
      <c r="X1464" s="44"/>
    </row>
    <row r="1465" spans="1:24" ht="15" hidden="1" customHeight="1" x14ac:dyDescent="0.25">
      <c r="A1465" s="42" t="e">
        <v>#VALUE!</v>
      </c>
      <c r="B1465" s="47" t="s">
        <v>129</v>
      </c>
      <c r="C1465" s="47" t="s">
        <v>1162</v>
      </c>
      <c r="D1465" s="142"/>
      <c r="E1465" s="44">
        <f t="shared" si="446"/>
        <v>0</v>
      </c>
      <c r="F1465" s="44">
        <f>SUMIFS(ProductionLines!$H:$H,ProductionLines!$C:$C,'Daily Pork Products Stocks'!$B1465,ProductionLines!$K:$K,'Daily Pork Products Stocks'!$A1465,ProductionLines!$E:$E,"&lt;&gt;Intake")</f>
        <v>0</v>
      </c>
      <c r="G1465" s="57"/>
      <c r="H1465" s="44">
        <f>SUMIFS(ProductionLines!$H:$H,ProductionLines!$C:$C,'Daily Pork Products Stocks'!$B1465,ProductionLines!$K:$K,'Daily Pork Products Stocks'!$A1465,ProductionLines!$E:$E,"Intake")</f>
        <v>0</v>
      </c>
      <c r="I1465" s="148"/>
      <c r="J1465" s="148"/>
      <c r="K1465" s="148"/>
      <c r="L1465" s="152"/>
      <c r="M1465" s="44">
        <f>SUMIFS(TransfersEntries!$F:$F,TransfersEntries!$B:$B,$B1465,TransfersEntries!$L:$L,"&gt;="&amp;'Daily Pork Products Stocks'!A1465+0.25,TransfersEntries!$L:$L,"&lt;="&amp;'Daily Pork Products Stocks'!A1465+1.25,TransfersEntries!$D:$D,"2055")</f>
        <v>0</v>
      </c>
      <c r="N1465" s="44">
        <f>SUMIFS(TransfersEntries!$F:$F,TransfersEntries!$B:$B,INDEX(ItemTable!$A:$A,MATCH('Daily Pork Products Stocks'!B1465,ItemTable!$B:$B,0)),TransfersEntries!$L:$L,"&gt;="&amp;'Daily Pork Products Stocks'!A1465+0.25,TransfersEntries!$L:$L,"&lt;="&amp;'Daily Pork Products Stocks'!A1465+1.25,TransfersEntries!$D:$D,"3535")</f>
        <v>0</v>
      </c>
      <c r="O1465" s="44">
        <f>SUMIFS(TransfersEntries!$F:$F,TransfersEntries!$B:$B,INDEX(ItemTable!$A:$A,MATCH('Daily Pork Products Stocks'!B1465,ItemTable!$B:$B,0)),TransfersEntries!$L:$L,"&gt;="&amp;'Daily Pork Products Stocks'!A1465+0.25,TransfersEntries!$L:$L,"&lt;="&amp;'Daily Pork Products Stocks'!A1465+1.25,TransfersEntries!$D:$D,"3600")</f>
        <v>0</v>
      </c>
      <c r="P1465" s="44">
        <f t="shared" si="447"/>
        <v>0</v>
      </c>
      <c r="Q1465" s="44">
        <f t="shared" si="448"/>
        <v>0</v>
      </c>
      <c r="R1465" s="148"/>
      <c r="S1465" s="148"/>
      <c r="T1465" s="44">
        <f t="shared" si="449"/>
        <v>0</v>
      </c>
      <c r="U1465" s="44">
        <f t="shared" si="450"/>
        <v>0</v>
      </c>
      <c r="V1465" s="44">
        <f t="shared" si="451"/>
        <v>0</v>
      </c>
      <c r="W1465" s="51" t="str">
        <f t="shared" si="452"/>
        <v>Inactive</v>
      </c>
      <c r="X1465" s="44"/>
    </row>
    <row r="1466" spans="1:24" ht="15" hidden="1" customHeight="1" x14ac:dyDescent="0.25">
      <c r="A1466" s="42" t="e">
        <v>#VALUE!</v>
      </c>
      <c r="B1466" s="45" t="s">
        <v>82</v>
      </c>
      <c r="C1466" s="45" t="s">
        <v>83</v>
      </c>
      <c r="D1466" s="142"/>
      <c r="E1466" s="44">
        <f t="shared" si="446"/>
        <v>0</v>
      </c>
      <c r="F1466" s="44">
        <f>SUMIFS(ProductionLines!$H:$H,ProductionLines!$C:$C,'Daily Pork Products Stocks'!$B1466,ProductionLines!$K:$K,'Daily Pork Products Stocks'!$A1466,ProductionLines!$E:$E,"&lt;&gt;Intake")</f>
        <v>0</v>
      </c>
      <c r="G1466" s="57"/>
      <c r="H1466" s="44">
        <f>SUMIFS(ProductionLines!$H:$H,ProductionLines!$C:$C,'Daily Pork Products Stocks'!$B1466,ProductionLines!$K:$K,'Daily Pork Products Stocks'!$A1466,ProductionLines!$E:$E,"Intake")</f>
        <v>0</v>
      </c>
      <c r="I1466" s="148"/>
      <c r="J1466" s="148"/>
      <c r="K1466" s="148"/>
      <c r="L1466" s="152"/>
      <c r="M1466" s="44">
        <f>SUMIFS(TransfersEntries!$F:$F,TransfersEntries!$B:$B,$B1466,TransfersEntries!$L:$L,"&gt;="&amp;'Daily Pork Products Stocks'!A1466+0.25,TransfersEntries!$L:$L,"&lt;="&amp;'Daily Pork Products Stocks'!A1466+1.25,TransfersEntries!$D:$D,"2055")</f>
        <v>0</v>
      </c>
      <c r="N1466" s="44">
        <f>SUMIFS(TransfersEntries!$F:$F,TransfersEntries!$B:$B,INDEX(ItemTable!$A:$A,MATCH('Daily Pork Products Stocks'!B1466,ItemTable!$B:$B,0)),TransfersEntries!$L:$L,"&gt;="&amp;'Daily Pork Products Stocks'!A1466+0.25,TransfersEntries!$L:$L,"&lt;="&amp;'Daily Pork Products Stocks'!A1466+1.25,TransfersEntries!$D:$D,"3535")</f>
        <v>0</v>
      </c>
      <c r="O1466" s="44">
        <f>SUMIFS(TransfersEntries!$F:$F,TransfersEntries!$B:$B,INDEX(ItemTable!$A:$A,MATCH('Daily Pork Products Stocks'!B1466,ItemTable!$B:$B,0)),TransfersEntries!$L:$L,"&gt;="&amp;'Daily Pork Products Stocks'!A1466+0.25,TransfersEntries!$L:$L,"&lt;="&amp;'Daily Pork Products Stocks'!A1466+1.25,TransfersEntries!$D:$D,"3600")</f>
        <v>0</v>
      </c>
      <c r="P1466" s="44">
        <f t="shared" si="447"/>
        <v>0</v>
      </c>
      <c r="Q1466" s="44">
        <f t="shared" si="448"/>
        <v>0</v>
      </c>
      <c r="R1466" s="148"/>
      <c r="S1466" s="148"/>
      <c r="T1466" s="44">
        <f t="shared" si="449"/>
        <v>0</v>
      </c>
      <c r="U1466" s="44">
        <f t="shared" si="450"/>
        <v>0</v>
      </c>
      <c r="V1466" s="44">
        <f t="shared" si="451"/>
        <v>0</v>
      </c>
      <c r="W1466" s="51" t="str">
        <f t="shared" si="452"/>
        <v>Inactive</v>
      </c>
      <c r="X1466" s="44"/>
    </row>
    <row r="1467" spans="1:24" ht="15" hidden="1" customHeight="1" x14ac:dyDescent="0.25">
      <c r="A1467" s="128" t="e">
        <v>#VALUE!</v>
      </c>
      <c r="B1467" s="129"/>
      <c r="C1467" s="130" t="s">
        <v>1541</v>
      </c>
      <c r="D1467" s="141">
        <v>1E-3</v>
      </c>
      <c r="E1467" s="134">
        <f t="shared" si="446"/>
        <v>1E-3</v>
      </c>
      <c r="F1467" s="134">
        <f>SUMIFS(ProductionLines!$H:$H,ProductionLines!$C:$C,'Daily Pork Products Stocks'!$B1467,ProductionLines!$K:$K,'Daily Pork Products Stocks'!$A1467,ProductionLines!$E:$E,"&lt;&gt;Intake")</f>
        <v>0</v>
      </c>
      <c r="G1467" s="135"/>
      <c r="H1467" s="134">
        <f>SUMIFS(ProductionLines!$H:$H,ProductionLines!$C:$C,'Daily Pork Products Stocks'!$B1467,ProductionLines!$K:$K,'Daily Pork Products Stocks'!$A1467,ProductionLines!$E:$E,"Intake")</f>
        <v>0</v>
      </c>
      <c r="I1467" s="149"/>
      <c r="J1467" s="149"/>
      <c r="K1467" s="149"/>
      <c r="L1467" s="153"/>
      <c r="M1467" s="134">
        <f>SUMIFS(TransfersEntries!$F:$F,TransfersEntries!$B:$B,$B1467,TransfersEntries!$L:$L,"&gt;="&amp;'Daily Pork Products Stocks'!A1467+0.25,TransfersEntries!$L:$L,"&lt;="&amp;'Daily Pork Products Stocks'!A1467+1.25,TransfersEntries!$D:$D,"2055")</f>
        <v>0</v>
      </c>
      <c r="N1467" s="134">
        <f>SUMIFS(TransfersEntries!$F:$F,TransfersEntries!$B:$B,INDEX(ItemTable!$A:$A,MATCH('Daily Pork Products Stocks'!B1467,ItemTable!$B:$B,0)),TransfersEntries!$L:$L,"&gt;="&amp;'Daily Pork Products Stocks'!A1467+0.25,TransfersEntries!$L:$L,"&lt;="&amp;'Daily Pork Products Stocks'!A1467+1.25,TransfersEntries!$D:$D,"3535")</f>
        <v>0</v>
      </c>
      <c r="O1467" s="134">
        <f>SUMIFS(TransfersEntries!$F:$F,TransfersEntries!$B:$B,INDEX(ItemTable!$A:$A,MATCH('Daily Pork Products Stocks'!B1467,ItemTable!$B:$B,0)),TransfersEntries!$L:$L,"&gt;="&amp;'Daily Pork Products Stocks'!A1467+0.25,TransfersEntries!$L:$L,"&lt;="&amp;'Daily Pork Products Stocks'!A1467+1.25,TransfersEntries!$D:$D,"3600")</f>
        <v>0</v>
      </c>
      <c r="P1467" s="134">
        <f t="shared" si="447"/>
        <v>1E-3</v>
      </c>
      <c r="Q1467" s="134">
        <f t="shared" si="448"/>
        <v>1E-3</v>
      </c>
      <c r="R1467" s="149"/>
      <c r="S1467" s="149"/>
      <c r="T1467" s="134">
        <f t="shared" si="449"/>
        <v>0</v>
      </c>
      <c r="U1467" s="134">
        <f t="shared" si="450"/>
        <v>-1E-3</v>
      </c>
      <c r="V1467" s="134">
        <f t="shared" si="451"/>
        <v>-1E-3</v>
      </c>
      <c r="W1467" s="51" t="str">
        <f t="shared" si="452"/>
        <v>Active</v>
      </c>
      <c r="X1467" s="134"/>
    </row>
    <row r="1468" spans="1:24" ht="15" hidden="1" customHeight="1" x14ac:dyDescent="0.25">
      <c r="A1468" s="126" t="e">
        <v>#VALUE!</v>
      </c>
      <c r="B1468" s="127" t="s">
        <v>1542</v>
      </c>
      <c r="C1468" s="127" t="s">
        <v>1543</v>
      </c>
      <c r="D1468" s="143"/>
      <c r="E1468" s="44">
        <f t="shared" si="446"/>
        <v>0</v>
      </c>
      <c r="F1468" s="44">
        <f>SUMIFS(ProductionLines!$H:$H,ProductionLines!$C:$C,'Daily Pork Products Stocks'!$B1468,ProductionLines!$K:$K,'Daily Pork Products Stocks'!$A1468,ProductionLines!$E:$E,"&lt;&gt;Intake")</f>
        <v>0</v>
      </c>
      <c r="G1468" s="57"/>
      <c r="H1468" s="44">
        <f>SUMIFS(ProductionLines!$H:$H,ProductionLines!$C:$C,'Daily Pork Products Stocks'!$B1468,ProductionLines!$K:$K,'Daily Pork Products Stocks'!$A1468,ProductionLines!$E:$E,"Intake")</f>
        <v>0</v>
      </c>
      <c r="I1468" s="148"/>
      <c r="J1468" s="148"/>
      <c r="K1468" s="148"/>
      <c r="L1468" s="152"/>
      <c r="M1468" s="44">
        <f>SUMIFS(TransfersEntries!$F:$F,TransfersEntries!$B:$B,$B1468,TransfersEntries!$L:$L,"&gt;="&amp;'Daily Pork Products Stocks'!A1468+0.25,TransfersEntries!$L:$L,"&lt;="&amp;'Daily Pork Products Stocks'!A1468+1.25,TransfersEntries!$D:$D,"2055")</f>
        <v>0</v>
      </c>
      <c r="N1468" s="44">
        <f>SUMIFS(TransfersEntries!$F:$F,TransfersEntries!$B:$B,INDEX(ItemTable!$A:$A,MATCH('Daily Pork Products Stocks'!B1468,ItemTable!$B:$B,0)),TransfersEntries!$L:$L,"&gt;="&amp;'Daily Pork Products Stocks'!A1468+0.25,TransfersEntries!$L:$L,"&lt;="&amp;'Daily Pork Products Stocks'!A1468+1.25,TransfersEntries!$D:$D,"3535")</f>
        <v>0</v>
      </c>
      <c r="O1468" s="44">
        <f>SUMIFS(TransfersEntries!$F:$F,TransfersEntries!$B:$B,INDEX(ItemTable!$A:$A,MATCH('Daily Pork Products Stocks'!B1468,ItemTable!$B:$B,0)),TransfersEntries!$L:$L,"&gt;="&amp;'Daily Pork Products Stocks'!A1468+0.25,TransfersEntries!$L:$L,"&lt;="&amp;'Daily Pork Products Stocks'!A1468+1.25,TransfersEntries!$D:$D,"3600")</f>
        <v>0</v>
      </c>
      <c r="P1468" s="44">
        <f t="shared" si="447"/>
        <v>0</v>
      </c>
      <c r="Q1468" s="44">
        <f t="shared" si="448"/>
        <v>0</v>
      </c>
      <c r="R1468" s="148"/>
      <c r="S1468" s="148"/>
      <c r="T1468" s="44">
        <f t="shared" si="449"/>
        <v>0</v>
      </c>
      <c r="U1468" s="44">
        <f t="shared" si="450"/>
        <v>0</v>
      </c>
      <c r="V1468" s="44">
        <f t="shared" si="451"/>
        <v>0</v>
      </c>
      <c r="W1468" s="51" t="str">
        <f t="shared" si="452"/>
        <v>Inactive</v>
      </c>
      <c r="X1468" s="44"/>
    </row>
    <row r="1469" spans="1:24" ht="15" hidden="1" customHeight="1" x14ac:dyDescent="0.25">
      <c r="A1469" s="124" t="e">
        <v>#VALUE!</v>
      </c>
      <c r="B1469" s="125" t="s">
        <v>1544</v>
      </c>
      <c r="C1469" s="125" t="s">
        <v>1545</v>
      </c>
      <c r="D1469" s="142"/>
      <c r="E1469" s="44">
        <f t="shared" si="446"/>
        <v>0</v>
      </c>
      <c r="F1469" s="44">
        <f>SUMIFS(ProductionLines!$H:$H,ProductionLines!$C:$C,'Daily Pork Products Stocks'!$B1469,ProductionLines!$K:$K,'Daily Pork Products Stocks'!$A1469,ProductionLines!$E:$E,"&lt;&gt;Intake")</f>
        <v>0</v>
      </c>
      <c r="G1469" s="57"/>
      <c r="H1469" s="44">
        <f>SUMIFS(ProductionLines!$H:$H,ProductionLines!$C:$C,'Daily Pork Products Stocks'!$B1469,ProductionLines!$K:$K,'Daily Pork Products Stocks'!$A1469,ProductionLines!$E:$E,"Intake")</f>
        <v>0</v>
      </c>
      <c r="I1469" s="148"/>
      <c r="J1469" s="148"/>
      <c r="K1469" s="148"/>
      <c r="L1469" s="152"/>
      <c r="M1469" s="44">
        <f>SUMIFS(TransfersEntries!$F:$F,TransfersEntries!$B:$B,$B1469,TransfersEntries!$L:$L,"&gt;="&amp;'Daily Pork Products Stocks'!A1469+0.25,TransfersEntries!$L:$L,"&lt;="&amp;'Daily Pork Products Stocks'!A1469+1.25,TransfersEntries!$D:$D,"2055")</f>
        <v>0</v>
      </c>
      <c r="N1469" s="44">
        <f>SUMIFS(TransfersEntries!$F:$F,TransfersEntries!$B:$B,INDEX(ItemTable!$A:$A,MATCH('Daily Pork Products Stocks'!B1469,ItemTable!$B:$B,0)),TransfersEntries!$L:$L,"&gt;="&amp;'Daily Pork Products Stocks'!A1469+0.25,TransfersEntries!$L:$L,"&lt;="&amp;'Daily Pork Products Stocks'!A1469+1.25,TransfersEntries!$D:$D,"3535")</f>
        <v>0</v>
      </c>
      <c r="O1469" s="44">
        <f>SUMIFS(TransfersEntries!$F:$F,TransfersEntries!$B:$B,INDEX(ItemTable!$A:$A,MATCH('Daily Pork Products Stocks'!B1469,ItemTable!$B:$B,0)),TransfersEntries!$L:$L,"&gt;="&amp;'Daily Pork Products Stocks'!A1469+0.25,TransfersEntries!$L:$L,"&lt;="&amp;'Daily Pork Products Stocks'!A1469+1.25,TransfersEntries!$D:$D,"3600")</f>
        <v>0</v>
      </c>
      <c r="P1469" s="44">
        <f t="shared" si="447"/>
        <v>0</v>
      </c>
      <c r="Q1469" s="44">
        <f t="shared" si="448"/>
        <v>0</v>
      </c>
      <c r="R1469" s="148"/>
      <c r="S1469" s="148"/>
      <c r="T1469" s="44">
        <f t="shared" si="449"/>
        <v>0</v>
      </c>
      <c r="U1469" s="44">
        <f t="shared" si="450"/>
        <v>0</v>
      </c>
      <c r="V1469" s="44">
        <f t="shared" si="451"/>
        <v>0</v>
      </c>
      <c r="W1469" s="51" t="str">
        <f t="shared" si="452"/>
        <v>Inactive</v>
      </c>
      <c r="X1469" s="44"/>
    </row>
    <row r="1470" spans="1:24" ht="15" hidden="1" customHeight="1" x14ac:dyDescent="0.25">
      <c r="A1470" s="124" t="e">
        <v>#VALUE!</v>
      </c>
      <c r="B1470" s="125" t="s">
        <v>1546</v>
      </c>
      <c r="C1470" s="125" t="s">
        <v>1547</v>
      </c>
      <c r="D1470" s="142"/>
      <c r="E1470" s="44">
        <f t="shared" si="446"/>
        <v>0</v>
      </c>
      <c r="F1470" s="44">
        <f>SUMIFS(ProductionLines!$H:$H,ProductionLines!$C:$C,'Daily Pork Products Stocks'!$B1470,ProductionLines!$K:$K,'Daily Pork Products Stocks'!$A1470,ProductionLines!$E:$E,"&lt;&gt;Intake")</f>
        <v>0</v>
      </c>
      <c r="G1470" s="57"/>
      <c r="H1470" s="44">
        <f>SUMIFS(ProductionLines!$H:$H,ProductionLines!$C:$C,'Daily Pork Products Stocks'!$B1470,ProductionLines!$K:$K,'Daily Pork Products Stocks'!$A1470,ProductionLines!$E:$E,"Intake")</f>
        <v>0</v>
      </c>
      <c r="I1470" s="148"/>
      <c r="J1470" s="148"/>
      <c r="K1470" s="148"/>
      <c r="L1470" s="152"/>
      <c r="M1470" s="44">
        <f>SUMIFS(TransfersEntries!$F:$F,TransfersEntries!$B:$B,$B1470,TransfersEntries!$L:$L,"&gt;="&amp;'Daily Pork Products Stocks'!A1470+0.25,TransfersEntries!$L:$L,"&lt;="&amp;'Daily Pork Products Stocks'!A1470+1.25,TransfersEntries!$D:$D,"2055")</f>
        <v>0</v>
      </c>
      <c r="N1470" s="44">
        <f>SUMIFS(TransfersEntries!$F:$F,TransfersEntries!$B:$B,INDEX(ItemTable!$A:$A,MATCH('Daily Pork Products Stocks'!B1470,ItemTable!$B:$B,0)),TransfersEntries!$L:$L,"&gt;="&amp;'Daily Pork Products Stocks'!A1470+0.25,TransfersEntries!$L:$L,"&lt;="&amp;'Daily Pork Products Stocks'!A1470+1.25,TransfersEntries!$D:$D,"3535")</f>
        <v>0</v>
      </c>
      <c r="O1470" s="44">
        <f>SUMIFS(TransfersEntries!$F:$F,TransfersEntries!$B:$B,INDEX(ItemTable!$A:$A,MATCH('Daily Pork Products Stocks'!B1470,ItemTable!$B:$B,0)),TransfersEntries!$L:$L,"&gt;="&amp;'Daily Pork Products Stocks'!A1470+0.25,TransfersEntries!$L:$L,"&lt;="&amp;'Daily Pork Products Stocks'!A1470+1.25,TransfersEntries!$D:$D,"3600")</f>
        <v>0</v>
      </c>
      <c r="P1470" s="44">
        <f t="shared" si="447"/>
        <v>0</v>
      </c>
      <c r="Q1470" s="44">
        <f t="shared" si="448"/>
        <v>0</v>
      </c>
      <c r="R1470" s="148"/>
      <c r="S1470" s="148"/>
      <c r="T1470" s="44">
        <f t="shared" si="449"/>
        <v>0</v>
      </c>
      <c r="U1470" s="44">
        <f t="shared" si="450"/>
        <v>0</v>
      </c>
      <c r="V1470" s="44">
        <f t="shared" si="451"/>
        <v>0</v>
      </c>
      <c r="W1470" s="51" t="str">
        <f t="shared" si="452"/>
        <v>Inactive</v>
      </c>
      <c r="X1470" s="44"/>
    </row>
    <row r="1471" spans="1:24" ht="15" hidden="1" customHeight="1" x14ac:dyDescent="0.25">
      <c r="A1471" s="124" t="e">
        <v>#VALUE!</v>
      </c>
      <c r="B1471" s="125" t="s">
        <v>1538</v>
      </c>
      <c r="C1471" s="125" t="s">
        <v>1539</v>
      </c>
      <c r="D1471" s="142"/>
      <c r="E1471" s="44">
        <f t="shared" si="446"/>
        <v>0</v>
      </c>
      <c r="F1471" s="44">
        <f>SUMIFS(ProductionLines!$H:$H,ProductionLines!$C:$C,'Daily Pork Products Stocks'!$B1471,ProductionLines!$K:$K,'Daily Pork Products Stocks'!$A1471,ProductionLines!$E:$E,"&lt;&gt;Intake")</f>
        <v>0</v>
      </c>
      <c r="G1471" s="57"/>
      <c r="H1471" s="44">
        <f>SUMIFS(ProductionLines!$H:$H,ProductionLines!$C:$C,'Daily Pork Products Stocks'!$B1471,ProductionLines!$K:$K,'Daily Pork Products Stocks'!$A1471,ProductionLines!$E:$E,"Intake")</f>
        <v>0</v>
      </c>
      <c r="I1471" s="148"/>
      <c r="J1471" s="148"/>
      <c r="K1471" s="148"/>
      <c r="L1471" s="152"/>
      <c r="M1471" s="44">
        <f>SUMIFS(TransfersEntries!$F:$F,TransfersEntries!$B:$B,$B1471,TransfersEntries!$L:$L,"&gt;="&amp;'Daily Pork Products Stocks'!A1471+0.25,TransfersEntries!$L:$L,"&lt;="&amp;'Daily Pork Products Stocks'!A1471+1.25,TransfersEntries!$D:$D,"2055")</f>
        <v>0</v>
      </c>
      <c r="N1471" s="44">
        <f>SUMIFS(TransfersEntries!$F:$F,TransfersEntries!$B:$B,INDEX(ItemTable!$A:$A,MATCH('Daily Pork Products Stocks'!B1471,ItemTable!$B:$B,0)),TransfersEntries!$L:$L,"&gt;="&amp;'Daily Pork Products Stocks'!A1471+0.25,TransfersEntries!$L:$L,"&lt;="&amp;'Daily Pork Products Stocks'!A1471+1.25,TransfersEntries!$D:$D,"3535")</f>
        <v>0</v>
      </c>
      <c r="O1471" s="44">
        <f>SUMIFS(TransfersEntries!$F:$F,TransfersEntries!$B:$B,INDEX(ItemTable!$A:$A,MATCH('Daily Pork Products Stocks'!B1471,ItemTable!$B:$B,0)),TransfersEntries!$L:$L,"&gt;="&amp;'Daily Pork Products Stocks'!A1471+0.25,TransfersEntries!$L:$L,"&lt;="&amp;'Daily Pork Products Stocks'!A1471+1.25,TransfersEntries!$D:$D,"3600")</f>
        <v>0</v>
      </c>
      <c r="P1471" s="44">
        <f t="shared" si="447"/>
        <v>0</v>
      </c>
      <c r="Q1471" s="44">
        <f t="shared" si="448"/>
        <v>0</v>
      </c>
      <c r="R1471" s="148"/>
      <c r="S1471" s="148"/>
      <c r="T1471" s="44">
        <f t="shared" si="449"/>
        <v>0</v>
      </c>
      <c r="U1471" s="44">
        <f t="shared" si="450"/>
        <v>0</v>
      </c>
      <c r="V1471" s="44">
        <f t="shared" si="451"/>
        <v>0</v>
      </c>
      <c r="W1471" s="51" t="str">
        <f t="shared" si="452"/>
        <v>Inactive</v>
      </c>
      <c r="X1471" s="44"/>
    </row>
    <row r="1472" spans="1:24" ht="15" hidden="1" customHeight="1" x14ac:dyDescent="0.25">
      <c r="A1472" s="42" t="e">
        <v>#VALUE!</v>
      </c>
      <c r="B1472" s="45" t="s">
        <v>1548</v>
      </c>
      <c r="C1472" s="45" t="s">
        <v>1549</v>
      </c>
      <c r="D1472" s="142"/>
      <c r="E1472" s="44">
        <f t="shared" si="446"/>
        <v>0</v>
      </c>
      <c r="F1472" s="44">
        <f>SUMIFS(ProductionLines!$H:$H,ProductionLines!$C:$C,'Daily Pork Products Stocks'!$B1472,ProductionLines!$K:$K,'Daily Pork Products Stocks'!$A1472,ProductionLines!$E:$E,"&lt;&gt;Intake")</f>
        <v>0</v>
      </c>
      <c r="G1472" s="57"/>
      <c r="H1472" s="44">
        <f>SUMIFS(ProductionLines!$H:$H,ProductionLines!$C:$C,'Daily Pork Products Stocks'!$B1472,ProductionLines!$K:$K,'Daily Pork Products Stocks'!$A1472,ProductionLines!$E:$E,"Intake")</f>
        <v>0</v>
      </c>
      <c r="I1472" s="148"/>
      <c r="J1472" s="148"/>
      <c r="K1472" s="148"/>
      <c r="L1472" s="152"/>
      <c r="M1472" s="44">
        <f>SUMIFS(TransfersEntries!$F:$F,TransfersEntries!$B:$B,$B1472,TransfersEntries!$L:$L,"&gt;="&amp;'Daily Pork Products Stocks'!A1472+0.25,TransfersEntries!$L:$L,"&lt;="&amp;'Daily Pork Products Stocks'!A1472+1.25,TransfersEntries!$D:$D,"2055")</f>
        <v>0</v>
      </c>
      <c r="N1472" s="44">
        <f>SUMIFS(TransfersEntries!$F:$F,TransfersEntries!$B:$B,INDEX(ItemTable!$A:$A,MATCH('Daily Pork Products Stocks'!B1472,ItemTable!$B:$B,0)),TransfersEntries!$L:$L,"&gt;="&amp;'Daily Pork Products Stocks'!A1472+0.25,TransfersEntries!$L:$L,"&lt;="&amp;'Daily Pork Products Stocks'!A1472+1.25,TransfersEntries!$D:$D,"3535")</f>
        <v>0</v>
      </c>
      <c r="O1472" s="44">
        <f>SUMIFS(TransfersEntries!$F:$F,TransfersEntries!$B:$B,INDEX(ItemTable!$A:$A,MATCH('Daily Pork Products Stocks'!B1472,ItemTable!$B:$B,0)),TransfersEntries!$L:$L,"&gt;="&amp;'Daily Pork Products Stocks'!A1472+0.25,TransfersEntries!$L:$L,"&lt;="&amp;'Daily Pork Products Stocks'!A1472+1.25,TransfersEntries!$D:$D,"3600")</f>
        <v>0</v>
      </c>
      <c r="P1472" s="44">
        <f t="shared" si="447"/>
        <v>0</v>
      </c>
      <c r="Q1472" s="44">
        <f t="shared" si="448"/>
        <v>0</v>
      </c>
      <c r="R1472" s="148"/>
      <c r="S1472" s="148"/>
      <c r="T1472" s="44">
        <f t="shared" si="449"/>
        <v>0</v>
      </c>
      <c r="U1472" s="44">
        <f t="shared" si="450"/>
        <v>0</v>
      </c>
      <c r="V1472" s="44">
        <f t="shared" si="451"/>
        <v>0</v>
      </c>
      <c r="W1472" s="51" t="str">
        <f t="shared" si="452"/>
        <v>Inactive</v>
      </c>
      <c r="X1472" s="44"/>
    </row>
    <row r="1473" spans="1:24" ht="15" hidden="1" customHeight="1" x14ac:dyDescent="0.25">
      <c r="A1473" s="42" t="e">
        <v>#VALUE!</v>
      </c>
      <c r="B1473" s="47" t="s">
        <v>1536</v>
      </c>
      <c r="C1473" s="47" t="s">
        <v>1537</v>
      </c>
      <c r="D1473" s="142"/>
      <c r="E1473" s="44">
        <f t="shared" si="446"/>
        <v>0</v>
      </c>
      <c r="F1473" s="44">
        <f>SUMIFS(ProductionLines!$H:$H,ProductionLines!$C:$C,'Daily Pork Products Stocks'!$B1473,ProductionLines!$K:$K,'Daily Pork Products Stocks'!$A1473,ProductionLines!$E:$E,"&lt;&gt;Intake")</f>
        <v>0</v>
      </c>
      <c r="G1473" s="57"/>
      <c r="H1473" s="44">
        <f>SUMIFS(ProductionLines!$H:$H,ProductionLines!$C:$C,'Daily Pork Products Stocks'!$B1473,ProductionLines!$K:$K,'Daily Pork Products Stocks'!$A1473,ProductionLines!$E:$E,"Intake")</f>
        <v>0</v>
      </c>
      <c r="I1473" s="148"/>
      <c r="J1473" s="148"/>
      <c r="K1473" s="148"/>
      <c r="L1473" s="152"/>
      <c r="M1473" s="44">
        <f>SUMIFS(TransfersEntries!$F:$F,TransfersEntries!$B:$B,$B1473,TransfersEntries!$L:$L,"&gt;="&amp;'Daily Pork Products Stocks'!A1473+0.25,TransfersEntries!$L:$L,"&lt;="&amp;'Daily Pork Products Stocks'!A1473+1.25,TransfersEntries!$D:$D,"2055")</f>
        <v>0</v>
      </c>
      <c r="N1473" s="44">
        <f>SUMIFS(TransfersEntries!$F:$F,TransfersEntries!$B:$B,INDEX(ItemTable!$A:$A,MATCH('Daily Pork Products Stocks'!B1473,ItemTable!$B:$B,0)),TransfersEntries!$L:$L,"&gt;="&amp;'Daily Pork Products Stocks'!A1473+0.25,TransfersEntries!$L:$L,"&lt;="&amp;'Daily Pork Products Stocks'!A1473+1.25,TransfersEntries!$D:$D,"3535")</f>
        <v>0</v>
      </c>
      <c r="O1473" s="44">
        <f>SUMIFS(TransfersEntries!$F:$F,TransfersEntries!$B:$B,INDEX(ItemTable!$A:$A,MATCH('Daily Pork Products Stocks'!B1473,ItemTable!$B:$B,0)),TransfersEntries!$L:$L,"&gt;="&amp;'Daily Pork Products Stocks'!A1473+0.25,TransfersEntries!$L:$L,"&lt;="&amp;'Daily Pork Products Stocks'!A1473+1.25,TransfersEntries!$D:$D,"3600")</f>
        <v>0</v>
      </c>
      <c r="P1473" s="44">
        <f t="shared" si="447"/>
        <v>0</v>
      </c>
      <c r="Q1473" s="44">
        <f t="shared" si="448"/>
        <v>0</v>
      </c>
      <c r="R1473" s="148"/>
      <c r="S1473" s="148"/>
      <c r="T1473" s="44">
        <f t="shared" si="449"/>
        <v>0</v>
      </c>
      <c r="U1473" s="44">
        <f t="shared" si="450"/>
        <v>0</v>
      </c>
      <c r="V1473" s="44">
        <f t="shared" si="451"/>
        <v>0</v>
      </c>
      <c r="W1473" s="51" t="str">
        <f t="shared" si="452"/>
        <v>Inactive</v>
      </c>
      <c r="X1473" s="44"/>
    </row>
    <row r="1474" spans="1:24" ht="15" hidden="1" customHeight="1" x14ac:dyDescent="0.25">
      <c r="A1474" s="124" t="e">
        <v>#VALUE!</v>
      </c>
      <c r="B1474" s="125" t="s">
        <v>1550</v>
      </c>
      <c r="C1474" s="125" t="s">
        <v>1551</v>
      </c>
      <c r="D1474" s="142"/>
      <c r="E1474" s="44">
        <f t="shared" si="446"/>
        <v>0</v>
      </c>
      <c r="F1474" s="44">
        <f>SUMIFS(ProductionLines!$H:$H,ProductionLines!$C:$C,'Daily Pork Products Stocks'!$B1474,ProductionLines!$K:$K,'Daily Pork Products Stocks'!$A1474,ProductionLines!$E:$E,"&lt;&gt;Intake")</f>
        <v>0</v>
      </c>
      <c r="G1474" s="57"/>
      <c r="H1474" s="44">
        <f>SUMIFS(ProductionLines!$H:$H,ProductionLines!$C:$C,'Daily Pork Products Stocks'!$B1474,ProductionLines!$K:$K,'Daily Pork Products Stocks'!$A1474,ProductionLines!$E:$E,"Intake")</f>
        <v>0</v>
      </c>
      <c r="I1474" s="148"/>
      <c r="J1474" s="148"/>
      <c r="K1474" s="148"/>
      <c r="L1474" s="152"/>
      <c r="M1474" s="44">
        <f>SUMIFS(TransfersEntries!$F:$F,TransfersEntries!$B:$B,$B1474,TransfersEntries!$L:$L,"&gt;="&amp;'Daily Pork Products Stocks'!A1474+0.25,TransfersEntries!$L:$L,"&lt;="&amp;'Daily Pork Products Stocks'!A1474+1.25,TransfersEntries!$D:$D,"2055")</f>
        <v>0</v>
      </c>
      <c r="N1474" s="44">
        <f>SUMIFS(TransfersEntries!$F:$F,TransfersEntries!$B:$B,INDEX(ItemTable!$A:$A,MATCH('Daily Pork Products Stocks'!B1474,ItemTable!$B:$B,0)),TransfersEntries!$L:$L,"&gt;="&amp;'Daily Pork Products Stocks'!A1474+0.25,TransfersEntries!$L:$L,"&lt;="&amp;'Daily Pork Products Stocks'!A1474+1.25,TransfersEntries!$D:$D,"3535")</f>
        <v>0</v>
      </c>
      <c r="O1474" s="44">
        <f>SUMIFS(TransfersEntries!$F:$F,TransfersEntries!$B:$B,INDEX(ItemTable!$A:$A,MATCH('Daily Pork Products Stocks'!B1474,ItemTable!$B:$B,0)),TransfersEntries!$L:$L,"&gt;="&amp;'Daily Pork Products Stocks'!A1474+0.25,TransfersEntries!$L:$L,"&lt;="&amp;'Daily Pork Products Stocks'!A1474+1.25,TransfersEntries!$D:$D,"3600")</f>
        <v>0</v>
      </c>
      <c r="P1474" s="44">
        <f t="shared" si="447"/>
        <v>0</v>
      </c>
      <c r="Q1474" s="44">
        <f t="shared" si="448"/>
        <v>0</v>
      </c>
      <c r="R1474" s="148"/>
      <c r="S1474" s="148"/>
      <c r="T1474" s="44">
        <f t="shared" si="449"/>
        <v>0</v>
      </c>
      <c r="U1474" s="44">
        <f t="shared" si="450"/>
        <v>0</v>
      </c>
      <c r="V1474" s="44">
        <f t="shared" si="451"/>
        <v>0</v>
      </c>
      <c r="W1474" s="51" t="str">
        <f t="shared" si="452"/>
        <v>Inactive</v>
      </c>
      <c r="X1474" s="44"/>
    </row>
    <row r="1475" spans="1:24" ht="15" hidden="1" customHeight="1" x14ac:dyDescent="0.25">
      <c r="A1475" s="124" t="e">
        <v>#VALUE!</v>
      </c>
      <c r="B1475" s="125" t="s">
        <v>1552</v>
      </c>
      <c r="C1475" s="125" t="s">
        <v>1553</v>
      </c>
      <c r="D1475" s="142"/>
      <c r="E1475" s="44">
        <f t="shared" si="446"/>
        <v>0</v>
      </c>
      <c r="F1475" s="44">
        <f>SUMIFS(ProductionLines!$H:$H,ProductionLines!$C:$C,'Daily Pork Products Stocks'!$B1475,ProductionLines!$K:$K,'Daily Pork Products Stocks'!$A1475,ProductionLines!$E:$E,"&lt;&gt;Intake")</f>
        <v>0</v>
      </c>
      <c r="G1475" s="57"/>
      <c r="H1475" s="44">
        <f>SUMIFS(ProductionLines!$H:$H,ProductionLines!$C:$C,'Daily Pork Products Stocks'!$B1475,ProductionLines!$K:$K,'Daily Pork Products Stocks'!$A1475,ProductionLines!$E:$E,"Intake")</f>
        <v>0</v>
      </c>
      <c r="I1475" s="148"/>
      <c r="J1475" s="148"/>
      <c r="K1475" s="148"/>
      <c r="L1475" s="152"/>
      <c r="M1475" s="44">
        <f>SUMIFS(TransfersEntries!$F:$F,TransfersEntries!$B:$B,$B1475,TransfersEntries!$L:$L,"&gt;="&amp;'Daily Pork Products Stocks'!A1475+0.25,TransfersEntries!$L:$L,"&lt;="&amp;'Daily Pork Products Stocks'!A1475+1.25,TransfersEntries!$D:$D,"2055")</f>
        <v>0</v>
      </c>
      <c r="N1475" s="44">
        <f>SUMIFS(TransfersEntries!$F:$F,TransfersEntries!$B:$B,INDEX(ItemTable!$A:$A,MATCH('Daily Pork Products Stocks'!B1475,ItemTable!$B:$B,0)),TransfersEntries!$L:$L,"&gt;="&amp;'Daily Pork Products Stocks'!A1475+0.25,TransfersEntries!$L:$L,"&lt;="&amp;'Daily Pork Products Stocks'!A1475+1.25,TransfersEntries!$D:$D,"3535")</f>
        <v>0</v>
      </c>
      <c r="O1475" s="44">
        <f>SUMIFS(TransfersEntries!$F:$F,TransfersEntries!$B:$B,INDEX(ItemTable!$A:$A,MATCH('Daily Pork Products Stocks'!B1475,ItemTable!$B:$B,0)),TransfersEntries!$L:$L,"&gt;="&amp;'Daily Pork Products Stocks'!A1475+0.25,TransfersEntries!$L:$L,"&lt;="&amp;'Daily Pork Products Stocks'!A1475+1.25,TransfersEntries!$D:$D,"3600")</f>
        <v>0</v>
      </c>
      <c r="P1475" s="44">
        <f t="shared" si="447"/>
        <v>0</v>
      </c>
      <c r="Q1475" s="44">
        <f t="shared" si="448"/>
        <v>0</v>
      </c>
      <c r="R1475" s="148"/>
      <c r="S1475" s="148"/>
      <c r="T1475" s="44">
        <f t="shared" si="449"/>
        <v>0</v>
      </c>
      <c r="U1475" s="44">
        <f t="shared" si="450"/>
        <v>0</v>
      </c>
      <c r="V1475" s="44">
        <f t="shared" si="451"/>
        <v>0</v>
      </c>
      <c r="W1475" s="51" t="str">
        <f t="shared" si="452"/>
        <v>Inactive</v>
      </c>
      <c r="X1475" s="44"/>
    </row>
    <row r="1476" spans="1:24" ht="15" hidden="1" customHeight="1" x14ac:dyDescent="0.25">
      <c r="A1476" s="124" t="e">
        <v>#VALUE!</v>
      </c>
      <c r="B1476" s="125" t="s">
        <v>1554</v>
      </c>
      <c r="C1476" s="125" t="s">
        <v>1555</v>
      </c>
      <c r="D1476" s="142"/>
      <c r="E1476" s="44">
        <f t="shared" si="446"/>
        <v>0</v>
      </c>
      <c r="F1476" s="44">
        <f>SUMIFS(ProductionLines!$H:$H,ProductionLines!$C:$C,'Daily Pork Products Stocks'!$B1476,ProductionLines!$K:$K,'Daily Pork Products Stocks'!$A1476,ProductionLines!$E:$E,"&lt;&gt;Intake")</f>
        <v>0</v>
      </c>
      <c r="G1476" s="57"/>
      <c r="H1476" s="44">
        <f>SUMIFS(ProductionLines!$H:$H,ProductionLines!$C:$C,'Daily Pork Products Stocks'!$B1476,ProductionLines!$K:$K,'Daily Pork Products Stocks'!$A1476,ProductionLines!$E:$E,"Intake")</f>
        <v>0</v>
      </c>
      <c r="I1476" s="148"/>
      <c r="J1476" s="148"/>
      <c r="K1476" s="148"/>
      <c r="L1476" s="152"/>
      <c r="M1476" s="44">
        <f>SUMIFS(TransfersEntries!$F:$F,TransfersEntries!$B:$B,$B1476,TransfersEntries!$L:$L,"&gt;="&amp;'Daily Pork Products Stocks'!A1476+0.25,TransfersEntries!$L:$L,"&lt;="&amp;'Daily Pork Products Stocks'!A1476+1.25,TransfersEntries!$D:$D,"2055")</f>
        <v>0</v>
      </c>
      <c r="N1476" s="44">
        <f>SUMIFS(TransfersEntries!$F:$F,TransfersEntries!$B:$B,INDEX(ItemTable!$A:$A,MATCH('Daily Pork Products Stocks'!B1476,ItemTable!$B:$B,0)),TransfersEntries!$L:$L,"&gt;="&amp;'Daily Pork Products Stocks'!A1476+0.25,TransfersEntries!$L:$L,"&lt;="&amp;'Daily Pork Products Stocks'!A1476+1.25,TransfersEntries!$D:$D,"3535")</f>
        <v>0</v>
      </c>
      <c r="O1476" s="44">
        <f>SUMIFS(TransfersEntries!$F:$F,TransfersEntries!$B:$B,INDEX(ItemTable!$A:$A,MATCH('Daily Pork Products Stocks'!B1476,ItemTable!$B:$B,0)),TransfersEntries!$L:$L,"&gt;="&amp;'Daily Pork Products Stocks'!A1476+0.25,TransfersEntries!$L:$L,"&lt;="&amp;'Daily Pork Products Stocks'!A1476+1.25,TransfersEntries!$D:$D,"3600")</f>
        <v>0</v>
      </c>
      <c r="P1476" s="44">
        <f t="shared" si="447"/>
        <v>0</v>
      </c>
      <c r="Q1476" s="44">
        <f t="shared" si="448"/>
        <v>0</v>
      </c>
      <c r="R1476" s="148"/>
      <c r="S1476" s="148"/>
      <c r="T1476" s="44">
        <f t="shared" si="449"/>
        <v>0</v>
      </c>
      <c r="U1476" s="44">
        <f t="shared" si="450"/>
        <v>0</v>
      </c>
      <c r="V1476" s="44">
        <f t="shared" si="451"/>
        <v>0</v>
      </c>
      <c r="W1476" s="51" t="str">
        <f t="shared" si="452"/>
        <v>Inactive</v>
      </c>
      <c r="X1476" s="44"/>
    </row>
    <row r="1477" spans="1:24" ht="15" hidden="1" customHeight="1" x14ac:dyDescent="0.25">
      <c r="A1477" s="124" t="e">
        <v>#VALUE!</v>
      </c>
      <c r="B1477" s="125" t="s">
        <v>1556</v>
      </c>
      <c r="C1477" s="125" t="s">
        <v>1557</v>
      </c>
      <c r="D1477" s="142"/>
      <c r="E1477" s="44">
        <f t="shared" si="446"/>
        <v>0</v>
      </c>
      <c r="F1477" s="44">
        <f>SUMIFS(ProductionLines!$H:$H,ProductionLines!$C:$C,'Daily Pork Products Stocks'!$B1477,ProductionLines!$K:$K,'Daily Pork Products Stocks'!$A1477,ProductionLines!$E:$E,"&lt;&gt;Intake")</f>
        <v>0</v>
      </c>
      <c r="G1477" s="57"/>
      <c r="H1477" s="44">
        <f>SUMIFS(ProductionLines!$H:$H,ProductionLines!$C:$C,'Daily Pork Products Stocks'!$B1477,ProductionLines!$K:$K,'Daily Pork Products Stocks'!$A1477,ProductionLines!$E:$E,"Intake")</f>
        <v>0</v>
      </c>
      <c r="I1477" s="148"/>
      <c r="J1477" s="148"/>
      <c r="K1477" s="148"/>
      <c r="L1477" s="152"/>
      <c r="M1477" s="44">
        <f>SUMIFS(TransfersEntries!$F:$F,TransfersEntries!$B:$B,$B1477,TransfersEntries!$L:$L,"&gt;="&amp;'Daily Pork Products Stocks'!A1477+0.25,TransfersEntries!$L:$L,"&lt;="&amp;'Daily Pork Products Stocks'!A1477+1.25,TransfersEntries!$D:$D,"2055")</f>
        <v>0</v>
      </c>
      <c r="N1477" s="44">
        <f>SUMIFS(TransfersEntries!$F:$F,TransfersEntries!$B:$B,INDEX(ItemTable!$A:$A,MATCH('Daily Pork Products Stocks'!B1477,ItemTable!$B:$B,0)),TransfersEntries!$L:$L,"&gt;="&amp;'Daily Pork Products Stocks'!A1477+0.25,TransfersEntries!$L:$L,"&lt;="&amp;'Daily Pork Products Stocks'!A1477+1.25,TransfersEntries!$D:$D,"3535")</f>
        <v>0</v>
      </c>
      <c r="O1477" s="44">
        <f>SUMIFS(TransfersEntries!$F:$F,TransfersEntries!$B:$B,INDEX(ItemTable!$A:$A,MATCH('Daily Pork Products Stocks'!B1477,ItemTable!$B:$B,0)),TransfersEntries!$L:$L,"&gt;="&amp;'Daily Pork Products Stocks'!A1477+0.25,TransfersEntries!$L:$L,"&lt;="&amp;'Daily Pork Products Stocks'!A1477+1.25,TransfersEntries!$D:$D,"3600")</f>
        <v>0</v>
      </c>
      <c r="P1477" s="44">
        <f t="shared" si="447"/>
        <v>0</v>
      </c>
      <c r="Q1477" s="44">
        <f t="shared" si="448"/>
        <v>0</v>
      </c>
      <c r="R1477" s="148"/>
      <c r="S1477" s="148"/>
      <c r="T1477" s="44">
        <f t="shared" si="449"/>
        <v>0</v>
      </c>
      <c r="U1477" s="44">
        <f t="shared" si="450"/>
        <v>0</v>
      </c>
      <c r="V1477" s="44">
        <f t="shared" si="451"/>
        <v>0</v>
      </c>
      <c r="W1477" s="51" t="str">
        <f t="shared" si="452"/>
        <v>Inactive</v>
      </c>
      <c r="X1477" s="44"/>
    </row>
    <row r="1478" spans="1:24" ht="15" hidden="1" customHeight="1" x14ac:dyDescent="0.25">
      <c r="A1478" s="124" t="e">
        <v>#VALUE!</v>
      </c>
      <c r="B1478" s="125" t="s">
        <v>1558</v>
      </c>
      <c r="C1478" s="125" t="s">
        <v>1559</v>
      </c>
      <c r="D1478" s="142"/>
      <c r="E1478" s="44">
        <f t="shared" si="446"/>
        <v>0</v>
      </c>
      <c r="F1478" s="44">
        <f>SUMIFS(ProductionLines!$H:$H,ProductionLines!$C:$C,'Daily Pork Products Stocks'!$B1478,ProductionLines!$K:$K,'Daily Pork Products Stocks'!$A1478,ProductionLines!$E:$E,"&lt;&gt;Intake")</f>
        <v>0</v>
      </c>
      <c r="G1478" s="57"/>
      <c r="H1478" s="44">
        <f>SUMIFS(ProductionLines!$H:$H,ProductionLines!$C:$C,'Daily Pork Products Stocks'!$B1478,ProductionLines!$K:$K,'Daily Pork Products Stocks'!$A1478,ProductionLines!$E:$E,"Intake")</f>
        <v>0</v>
      </c>
      <c r="I1478" s="148"/>
      <c r="J1478" s="148"/>
      <c r="K1478" s="148"/>
      <c r="L1478" s="152"/>
      <c r="M1478" s="44">
        <f>SUMIFS(TransfersEntries!$F:$F,TransfersEntries!$B:$B,$B1478,TransfersEntries!$L:$L,"&gt;="&amp;'Daily Pork Products Stocks'!A1478+0.25,TransfersEntries!$L:$L,"&lt;="&amp;'Daily Pork Products Stocks'!A1478+1.25,TransfersEntries!$D:$D,"2055")</f>
        <v>0</v>
      </c>
      <c r="N1478" s="44">
        <f>SUMIFS(TransfersEntries!$F:$F,TransfersEntries!$B:$B,INDEX(ItemTable!$A:$A,MATCH('Daily Pork Products Stocks'!B1478,ItemTable!$B:$B,0)),TransfersEntries!$L:$L,"&gt;="&amp;'Daily Pork Products Stocks'!A1478+0.25,TransfersEntries!$L:$L,"&lt;="&amp;'Daily Pork Products Stocks'!A1478+1.25,TransfersEntries!$D:$D,"3535")</f>
        <v>0</v>
      </c>
      <c r="O1478" s="44">
        <f>SUMIFS(TransfersEntries!$F:$F,TransfersEntries!$B:$B,INDEX(ItemTable!$A:$A,MATCH('Daily Pork Products Stocks'!B1478,ItemTable!$B:$B,0)),TransfersEntries!$L:$L,"&gt;="&amp;'Daily Pork Products Stocks'!A1478+0.25,TransfersEntries!$L:$L,"&lt;="&amp;'Daily Pork Products Stocks'!A1478+1.25,TransfersEntries!$D:$D,"3600")</f>
        <v>0</v>
      </c>
      <c r="P1478" s="44">
        <f t="shared" si="447"/>
        <v>0</v>
      </c>
      <c r="Q1478" s="44">
        <f t="shared" si="448"/>
        <v>0</v>
      </c>
      <c r="R1478" s="148"/>
      <c r="S1478" s="148"/>
      <c r="T1478" s="44">
        <f t="shared" si="449"/>
        <v>0</v>
      </c>
      <c r="U1478" s="44">
        <f t="shared" si="450"/>
        <v>0</v>
      </c>
      <c r="V1478" s="44">
        <f t="shared" si="451"/>
        <v>0</v>
      </c>
      <c r="W1478" s="51" t="str">
        <f t="shared" si="452"/>
        <v>Inactive</v>
      </c>
      <c r="X1478" s="44"/>
    </row>
    <row r="1479" spans="1:24" ht="15" hidden="1" customHeight="1" x14ac:dyDescent="0.25">
      <c r="A1479" s="124" t="e">
        <v>#VALUE!</v>
      </c>
      <c r="B1479" s="125" t="s">
        <v>1560</v>
      </c>
      <c r="C1479" s="125" t="s">
        <v>1561</v>
      </c>
      <c r="D1479" s="142"/>
      <c r="E1479" s="44">
        <f t="shared" si="446"/>
        <v>0</v>
      </c>
      <c r="F1479" s="44">
        <f>SUMIFS(ProductionLines!$H:$H,ProductionLines!$C:$C,'Daily Pork Products Stocks'!$B1479,ProductionLines!$K:$K,'Daily Pork Products Stocks'!$A1479,ProductionLines!$E:$E,"&lt;&gt;Intake")</f>
        <v>0</v>
      </c>
      <c r="G1479" s="57"/>
      <c r="H1479" s="44">
        <f>SUMIFS(ProductionLines!$H:$H,ProductionLines!$C:$C,'Daily Pork Products Stocks'!$B1479,ProductionLines!$K:$K,'Daily Pork Products Stocks'!$A1479,ProductionLines!$E:$E,"Intake")</f>
        <v>0</v>
      </c>
      <c r="I1479" s="148"/>
      <c r="J1479" s="148"/>
      <c r="K1479" s="148"/>
      <c r="L1479" s="152"/>
      <c r="M1479" s="44">
        <f>SUMIFS(TransfersEntries!$F:$F,TransfersEntries!$B:$B,$B1479,TransfersEntries!$L:$L,"&gt;="&amp;'Daily Pork Products Stocks'!A1479+0.25,TransfersEntries!$L:$L,"&lt;="&amp;'Daily Pork Products Stocks'!A1479+1.25,TransfersEntries!$D:$D,"2055")</f>
        <v>0</v>
      </c>
      <c r="N1479" s="44">
        <f>SUMIFS(TransfersEntries!$F:$F,TransfersEntries!$B:$B,INDEX(ItemTable!$A:$A,MATCH('Daily Pork Products Stocks'!B1479,ItemTable!$B:$B,0)),TransfersEntries!$L:$L,"&gt;="&amp;'Daily Pork Products Stocks'!A1479+0.25,TransfersEntries!$L:$L,"&lt;="&amp;'Daily Pork Products Stocks'!A1479+1.25,TransfersEntries!$D:$D,"3535")</f>
        <v>0</v>
      </c>
      <c r="O1479" s="44">
        <f>SUMIFS(TransfersEntries!$F:$F,TransfersEntries!$B:$B,INDEX(ItemTable!$A:$A,MATCH('Daily Pork Products Stocks'!B1479,ItemTable!$B:$B,0)),TransfersEntries!$L:$L,"&gt;="&amp;'Daily Pork Products Stocks'!A1479+0.25,TransfersEntries!$L:$L,"&lt;="&amp;'Daily Pork Products Stocks'!A1479+1.25,TransfersEntries!$D:$D,"3600")</f>
        <v>0</v>
      </c>
      <c r="P1479" s="44">
        <f t="shared" si="447"/>
        <v>0</v>
      </c>
      <c r="Q1479" s="44">
        <f t="shared" si="448"/>
        <v>0</v>
      </c>
      <c r="R1479" s="148"/>
      <c r="S1479" s="148"/>
      <c r="T1479" s="44">
        <f t="shared" si="449"/>
        <v>0</v>
      </c>
      <c r="U1479" s="44">
        <f t="shared" si="450"/>
        <v>0</v>
      </c>
      <c r="V1479" s="44">
        <f t="shared" si="451"/>
        <v>0</v>
      </c>
      <c r="W1479" s="51" t="str">
        <f t="shared" si="452"/>
        <v>Inactive</v>
      </c>
      <c r="X1479" s="44"/>
    </row>
    <row r="1480" spans="1:24" ht="15" hidden="1" customHeight="1" x14ac:dyDescent="0.25">
      <c r="A1480" s="124" t="e">
        <v>#VALUE!</v>
      </c>
      <c r="B1480" s="125" t="s">
        <v>1562</v>
      </c>
      <c r="C1480" s="125" t="s">
        <v>1563</v>
      </c>
      <c r="D1480" s="142"/>
      <c r="E1480" s="44">
        <f t="shared" si="446"/>
        <v>0</v>
      </c>
      <c r="F1480" s="44">
        <f>SUMIFS(ProductionLines!$H:$H,ProductionLines!$C:$C,'Daily Pork Products Stocks'!$B1480,ProductionLines!$K:$K,'Daily Pork Products Stocks'!$A1480,ProductionLines!$E:$E,"&lt;&gt;Intake")</f>
        <v>0</v>
      </c>
      <c r="G1480" s="57"/>
      <c r="H1480" s="44">
        <f>SUMIFS(ProductionLines!$H:$H,ProductionLines!$C:$C,'Daily Pork Products Stocks'!$B1480,ProductionLines!$K:$K,'Daily Pork Products Stocks'!$A1480,ProductionLines!$E:$E,"Intake")</f>
        <v>0</v>
      </c>
      <c r="I1480" s="148"/>
      <c r="J1480" s="148"/>
      <c r="K1480" s="148"/>
      <c r="L1480" s="152"/>
      <c r="M1480" s="44">
        <f>SUMIFS(TransfersEntries!$F:$F,TransfersEntries!$B:$B,$B1480,TransfersEntries!$L:$L,"&gt;="&amp;'Daily Pork Products Stocks'!A1480+0.25,TransfersEntries!$L:$L,"&lt;="&amp;'Daily Pork Products Stocks'!A1480+1.25,TransfersEntries!$D:$D,"2055")</f>
        <v>0</v>
      </c>
      <c r="N1480" s="44">
        <f>SUMIFS(TransfersEntries!$F:$F,TransfersEntries!$B:$B,INDEX(ItemTable!$A:$A,MATCH('Daily Pork Products Stocks'!B1480,ItemTable!$B:$B,0)),TransfersEntries!$L:$L,"&gt;="&amp;'Daily Pork Products Stocks'!A1480+0.25,TransfersEntries!$L:$L,"&lt;="&amp;'Daily Pork Products Stocks'!A1480+1.25,TransfersEntries!$D:$D,"3535")</f>
        <v>0</v>
      </c>
      <c r="O1480" s="44">
        <f>SUMIFS(TransfersEntries!$F:$F,TransfersEntries!$B:$B,INDEX(ItemTable!$A:$A,MATCH('Daily Pork Products Stocks'!B1480,ItemTable!$B:$B,0)),TransfersEntries!$L:$L,"&gt;="&amp;'Daily Pork Products Stocks'!A1480+0.25,TransfersEntries!$L:$L,"&lt;="&amp;'Daily Pork Products Stocks'!A1480+1.25,TransfersEntries!$D:$D,"3600")</f>
        <v>0</v>
      </c>
      <c r="P1480" s="44">
        <f t="shared" si="447"/>
        <v>0</v>
      </c>
      <c r="Q1480" s="44">
        <f t="shared" si="448"/>
        <v>0</v>
      </c>
      <c r="R1480" s="148"/>
      <c r="S1480" s="148"/>
      <c r="T1480" s="44">
        <f t="shared" si="449"/>
        <v>0</v>
      </c>
      <c r="U1480" s="44">
        <f t="shared" si="450"/>
        <v>0</v>
      </c>
      <c r="V1480" s="44">
        <f t="shared" si="451"/>
        <v>0</v>
      </c>
      <c r="W1480" s="51" t="str">
        <f t="shared" si="452"/>
        <v>Inactive</v>
      </c>
      <c r="X1480" s="44"/>
    </row>
    <row r="1481" spans="1:24" ht="15" hidden="1" customHeight="1" x14ac:dyDescent="0.25">
      <c r="A1481" s="124" t="e">
        <v>#VALUE!</v>
      </c>
      <c r="B1481" s="125" t="s">
        <v>1564</v>
      </c>
      <c r="C1481" s="125" t="s">
        <v>1565</v>
      </c>
      <c r="D1481" s="142"/>
      <c r="E1481" s="44">
        <f t="shared" si="446"/>
        <v>0</v>
      </c>
      <c r="F1481" s="44">
        <f>SUMIFS(ProductionLines!$H:$H,ProductionLines!$C:$C,'Daily Pork Products Stocks'!$B1481,ProductionLines!$K:$K,'Daily Pork Products Stocks'!$A1481,ProductionLines!$E:$E,"&lt;&gt;Intake")</f>
        <v>0</v>
      </c>
      <c r="G1481" s="57"/>
      <c r="H1481" s="44">
        <f>SUMIFS(ProductionLines!$H:$H,ProductionLines!$C:$C,'Daily Pork Products Stocks'!$B1481,ProductionLines!$K:$K,'Daily Pork Products Stocks'!$A1481,ProductionLines!$E:$E,"Intake")</f>
        <v>0</v>
      </c>
      <c r="I1481" s="148"/>
      <c r="J1481" s="148"/>
      <c r="K1481" s="148"/>
      <c r="L1481" s="152"/>
      <c r="M1481" s="44">
        <f>SUMIFS(TransfersEntries!$F:$F,TransfersEntries!$B:$B,$B1481,TransfersEntries!$L:$L,"&gt;="&amp;'Daily Pork Products Stocks'!A1481+0.25,TransfersEntries!$L:$L,"&lt;="&amp;'Daily Pork Products Stocks'!A1481+1.25,TransfersEntries!$D:$D,"2055")</f>
        <v>0</v>
      </c>
      <c r="N1481" s="44">
        <f>SUMIFS(TransfersEntries!$F:$F,TransfersEntries!$B:$B,INDEX(ItemTable!$A:$A,MATCH('Daily Pork Products Stocks'!B1481,ItemTable!$B:$B,0)),TransfersEntries!$L:$L,"&gt;="&amp;'Daily Pork Products Stocks'!A1481+0.25,TransfersEntries!$L:$L,"&lt;="&amp;'Daily Pork Products Stocks'!A1481+1.25,TransfersEntries!$D:$D,"3535")</f>
        <v>0</v>
      </c>
      <c r="O1481" s="44">
        <f>SUMIFS(TransfersEntries!$F:$F,TransfersEntries!$B:$B,INDEX(ItemTable!$A:$A,MATCH('Daily Pork Products Stocks'!B1481,ItemTable!$B:$B,0)),TransfersEntries!$L:$L,"&gt;="&amp;'Daily Pork Products Stocks'!A1481+0.25,TransfersEntries!$L:$L,"&lt;="&amp;'Daily Pork Products Stocks'!A1481+1.25,TransfersEntries!$D:$D,"3600")</f>
        <v>0</v>
      </c>
      <c r="P1481" s="44">
        <f t="shared" si="447"/>
        <v>0</v>
      </c>
      <c r="Q1481" s="44">
        <f t="shared" si="448"/>
        <v>0</v>
      </c>
      <c r="R1481" s="148"/>
      <c r="S1481" s="148"/>
      <c r="T1481" s="44">
        <f t="shared" si="449"/>
        <v>0</v>
      </c>
      <c r="U1481" s="44">
        <f t="shared" si="450"/>
        <v>0</v>
      </c>
      <c r="V1481" s="44">
        <f t="shared" si="451"/>
        <v>0</v>
      </c>
      <c r="W1481" s="51" t="str">
        <f t="shared" si="452"/>
        <v>Inactive</v>
      </c>
      <c r="X1481" s="44"/>
    </row>
    <row r="1482" spans="1:24" ht="15" hidden="1" customHeight="1" x14ac:dyDescent="0.25">
      <c r="A1482" s="124" t="e">
        <v>#VALUE!</v>
      </c>
      <c r="B1482" s="125" t="s">
        <v>1566</v>
      </c>
      <c r="C1482" s="125" t="s">
        <v>1567</v>
      </c>
      <c r="D1482" s="142"/>
      <c r="E1482" s="44">
        <f t="shared" si="446"/>
        <v>0</v>
      </c>
      <c r="F1482" s="44">
        <f>SUMIFS(ProductionLines!$H:$H,ProductionLines!$C:$C,'Daily Pork Products Stocks'!$B1482,ProductionLines!$K:$K,'Daily Pork Products Stocks'!$A1482,ProductionLines!$E:$E,"&lt;&gt;Intake")</f>
        <v>0</v>
      </c>
      <c r="G1482" s="57"/>
      <c r="H1482" s="44">
        <f>SUMIFS(ProductionLines!$H:$H,ProductionLines!$C:$C,'Daily Pork Products Stocks'!$B1482,ProductionLines!$K:$K,'Daily Pork Products Stocks'!$A1482,ProductionLines!$E:$E,"Intake")</f>
        <v>0</v>
      </c>
      <c r="I1482" s="148"/>
      <c r="J1482" s="148"/>
      <c r="K1482" s="148"/>
      <c r="L1482" s="152"/>
      <c r="M1482" s="44">
        <f>SUMIFS(TransfersEntries!$F:$F,TransfersEntries!$B:$B,$B1482,TransfersEntries!$L:$L,"&gt;="&amp;'Daily Pork Products Stocks'!A1482+0.25,TransfersEntries!$L:$L,"&lt;="&amp;'Daily Pork Products Stocks'!A1482+1.25,TransfersEntries!$D:$D,"2055")</f>
        <v>0</v>
      </c>
      <c r="N1482" s="44">
        <f>SUMIFS(TransfersEntries!$F:$F,TransfersEntries!$B:$B,INDEX(ItemTable!$A:$A,MATCH('Daily Pork Products Stocks'!B1482,ItemTable!$B:$B,0)),TransfersEntries!$L:$L,"&gt;="&amp;'Daily Pork Products Stocks'!A1482+0.25,TransfersEntries!$L:$L,"&lt;="&amp;'Daily Pork Products Stocks'!A1482+1.25,TransfersEntries!$D:$D,"3535")</f>
        <v>0</v>
      </c>
      <c r="O1482" s="44">
        <f>SUMIFS(TransfersEntries!$F:$F,TransfersEntries!$B:$B,INDEX(ItemTable!$A:$A,MATCH('Daily Pork Products Stocks'!B1482,ItemTable!$B:$B,0)),TransfersEntries!$L:$L,"&gt;="&amp;'Daily Pork Products Stocks'!A1482+0.25,TransfersEntries!$L:$L,"&lt;="&amp;'Daily Pork Products Stocks'!A1482+1.25,TransfersEntries!$D:$D,"3600")</f>
        <v>0</v>
      </c>
      <c r="P1482" s="44">
        <f t="shared" si="447"/>
        <v>0</v>
      </c>
      <c r="Q1482" s="44">
        <f t="shared" si="448"/>
        <v>0</v>
      </c>
      <c r="R1482" s="148"/>
      <c r="S1482" s="148"/>
      <c r="T1482" s="44">
        <f t="shared" si="449"/>
        <v>0</v>
      </c>
      <c r="U1482" s="44">
        <f t="shared" si="450"/>
        <v>0</v>
      </c>
      <c r="V1482" s="44">
        <f t="shared" si="451"/>
        <v>0</v>
      </c>
      <c r="W1482" s="51" t="str">
        <f t="shared" si="452"/>
        <v>Inactive</v>
      </c>
      <c r="X1482" s="44"/>
    </row>
    <row r="1483" spans="1:24" ht="15" hidden="1" customHeight="1" x14ac:dyDescent="0.25">
      <c r="A1483" s="124" t="e">
        <v>#VALUE!</v>
      </c>
      <c r="B1483" s="125" t="s">
        <v>1568</v>
      </c>
      <c r="C1483" s="125" t="s">
        <v>1569</v>
      </c>
      <c r="D1483" s="142"/>
      <c r="E1483" s="44">
        <f t="shared" si="446"/>
        <v>0</v>
      </c>
      <c r="F1483" s="44">
        <f>SUMIFS(ProductionLines!$H:$H,ProductionLines!$C:$C,'Daily Pork Products Stocks'!$B1483,ProductionLines!$K:$K,'Daily Pork Products Stocks'!$A1483,ProductionLines!$E:$E,"&lt;&gt;Intake")</f>
        <v>0</v>
      </c>
      <c r="G1483" s="57"/>
      <c r="H1483" s="44">
        <f>SUMIFS(ProductionLines!$H:$H,ProductionLines!$C:$C,'Daily Pork Products Stocks'!$B1483,ProductionLines!$K:$K,'Daily Pork Products Stocks'!$A1483,ProductionLines!$E:$E,"Intake")</f>
        <v>0</v>
      </c>
      <c r="I1483" s="148"/>
      <c r="J1483" s="148"/>
      <c r="K1483" s="148"/>
      <c r="L1483" s="152"/>
      <c r="M1483" s="44">
        <f>SUMIFS(TransfersEntries!$F:$F,TransfersEntries!$B:$B,$B1483,TransfersEntries!$L:$L,"&gt;="&amp;'Daily Pork Products Stocks'!A1483+0.25,TransfersEntries!$L:$L,"&lt;="&amp;'Daily Pork Products Stocks'!A1483+1.25,TransfersEntries!$D:$D,"2055")</f>
        <v>0</v>
      </c>
      <c r="N1483" s="44">
        <f>SUMIFS(TransfersEntries!$F:$F,TransfersEntries!$B:$B,INDEX(ItemTable!$A:$A,MATCH('Daily Pork Products Stocks'!B1483,ItemTable!$B:$B,0)),TransfersEntries!$L:$L,"&gt;="&amp;'Daily Pork Products Stocks'!A1483+0.25,TransfersEntries!$L:$L,"&lt;="&amp;'Daily Pork Products Stocks'!A1483+1.25,TransfersEntries!$D:$D,"3535")</f>
        <v>0</v>
      </c>
      <c r="O1483" s="44">
        <f>SUMIFS(TransfersEntries!$F:$F,TransfersEntries!$B:$B,INDEX(ItemTable!$A:$A,MATCH('Daily Pork Products Stocks'!B1483,ItemTable!$B:$B,0)),TransfersEntries!$L:$L,"&gt;="&amp;'Daily Pork Products Stocks'!A1483+0.25,TransfersEntries!$L:$L,"&lt;="&amp;'Daily Pork Products Stocks'!A1483+1.25,TransfersEntries!$D:$D,"3600")</f>
        <v>0</v>
      </c>
      <c r="P1483" s="44">
        <f t="shared" si="447"/>
        <v>0</v>
      </c>
      <c r="Q1483" s="44">
        <f t="shared" si="448"/>
        <v>0</v>
      </c>
      <c r="R1483" s="148"/>
      <c r="S1483" s="148"/>
      <c r="T1483" s="44">
        <f t="shared" si="449"/>
        <v>0</v>
      </c>
      <c r="U1483" s="44">
        <f t="shared" si="450"/>
        <v>0</v>
      </c>
      <c r="V1483" s="44">
        <f t="shared" si="451"/>
        <v>0</v>
      </c>
      <c r="W1483" s="51" t="str">
        <f t="shared" si="452"/>
        <v>Inactive</v>
      </c>
      <c r="X1483" s="44"/>
    </row>
    <row r="1484" spans="1:24" ht="15" hidden="1" customHeight="1" x14ac:dyDescent="0.25">
      <c r="A1484" s="124" t="e">
        <v>#VALUE!</v>
      </c>
      <c r="B1484" s="125" t="s">
        <v>1570</v>
      </c>
      <c r="C1484" s="125" t="s">
        <v>1571</v>
      </c>
      <c r="D1484" s="142"/>
      <c r="E1484" s="44">
        <f t="shared" si="446"/>
        <v>0</v>
      </c>
      <c r="F1484" s="44">
        <f>SUMIFS(ProductionLines!$H:$H,ProductionLines!$C:$C,'Daily Pork Products Stocks'!$B1484,ProductionLines!$K:$K,'Daily Pork Products Stocks'!$A1484,ProductionLines!$E:$E,"&lt;&gt;Intake")</f>
        <v>0</v>
      </c>
      <c r="G1484" s="57"/>
      <c r="H1484" s="44">
        <f>SUMIFS(ProductionLines!$H:$H,ProductionLines!$C:$C,'Daily Pork Products Stocks'!$B1484,ProductionLines!$K:$K,'Daily Pork Products Stocks'!$A1484,ProductionLines!$E:$E,"Intake")</f>
        <v>0</v>
      </c>
      <c r="I1484" s="148"/>
      <c r="J1484" s="148"/>
      <c r="K1484" s="148"/>
      <c r="L1484" s="152"/>
      <c r="M1484" s="44">
        <f>SUMIFS(TransfersEntries!$F:$F,TransfersEntries!$B:$B,$B1484,TransfersEntries!$L:$L,"&gt;="&amp;'Daily Pork Products Stocks'!A1484+0.25,TransfersEntries!$L:$L,"&lt;="&amp;'Daily Pork Products Stocks'!A1484+1.25,TransfersEntries!$D:$D,"2055")</f>
        <v>0</v>
      </c>
      <c r="N1484" s="44">
        <f>SUMIFS(TransfersEntries!$F:$F,TransfersEntries!$B:$B,INDEX(ItemTable!$A:$A,MATCH('Daily Pork Products Stocks'!B1484,ItemTable!$B:$B,0)),TransfersEntries!$L:$L,"&gt;="&amp;'Daily Pork Products Stocks'!A1484+0.25,TransfersEntries!$L:$L,"&lt;="&amp;'Daily Pork Products Stocks'!A1484+1.25,TransfersEntries!$D:$D,"3535")</f>
        <v>0</v>
      </c>
      <c r="O1484" s="44">
        <f>SUMIFS(TransfersEntries!$F:$F,TransfersEntries!$B:$B,INDEX(ItemTable!$A:$A,MATCH('Daily Pork Products Stocks'!B1484,ItemTable!$B:$B,0)),TransfersEntries!$L:$L,"&gt;="&amp;'Daily Pork Products Stocks'!A1484+0.25,TransfersEntries!$L:$L,"&lt;="&amp;'Daily Pork Products Stocks'!A1484+1.25,TransfersEntries!$D:$D,"3600")</f>
        <v>0</v>
      </c>
      <c r="P1484" s="44">
        <f t="shared" si="447"/>
        <v>0</v>
      </c>
      <c r="Q1484" s="44">
        <f t="shared" si="448"/>
        <v>0</v>
      </c>
      <c r="R1484" s="148"/>
      <c r="S1484" s="148"/>
      <c r="T1484" s="44">
        <f t="shared" si="449"/>
        <v>0</v>
      </c>
      <c r="U1484" s="44">
        <f t="shared" si="450"/>
        <v>0</v>
      </c>
      <c r="V1484" s="44">
        <f t="shared" si="451"/>
        <v>0</v>
      </c>
      <c r="W1484" s="51" t="str">
        <f t="shared" si="452"/>
        <v>Inactive</v>
      </c>
      <c r="X1484" s="44"/>
    </row>
    <row r="1485" spans="1:24" ht="15" hidden="1" customHeight="1" x14ac:dyDescent="0.25">
      <c r="A1485" s="124" t="e">
        <v>#VALUE!</v>
      </c>
      <c r="B1485" s="125" t="s">
        <v>1572</v>
      </c>
      <c r="C1485" s="125" t="s">
        <v>1573</v>
      </c>
      <c r="D1485" s="142"/>
      <c r="E1485" s="44">
        <f t="shared" si="446"/>
        <v>0</v>
      </c>
      <c r="F1485" s="44">
        <f>SUMIFS(ProductionLines!$H:$H,ProductionLines!$C:$C,'Daily Pork Products Stocks'!$B1485,ProductionLines!$K:$K,'Daily Pork Products Stocks'!$A1485,ProductionLines!$E:$E,"&lt;&gt;Intake")</f>
        <v>0</v>
      </c>
      <c r="G1485" s="57"/>
      <c r="H1485" s="44">
        <f>SUMIFS(ProductionLines!$H:$H,ProductionLines!$C:$C,'Daily Pork Products Stocks'!$B1485,ProductionLines!$K:$K,'Daily Pork Products Stocks'!$A1485,ProductionLines!$E:$E,"Intake")</f>
        <v>0</v>
      </c>
      <c r="I1485" s="148"/>
      <c r="J1485" s="148"/>
      <c r="K1485" s="148"/>
      <c r="L1485" s="152"/>
      <c r="M1485" s="44">
        <f>SUMIFS(TransfersEntries!$F:$F,TransfersEntries!$B:$B,$B1485,TransfersEntries!$L:$L,"&gt;="&amp;'Daily Pork Products Stocks'!A1485+0.25,TransfersEntries!$L:$L,"&lt;="&amp;'Daily Pork Products Stocks'!A1485+1.25,TransfersEntries!$D:$D,"2055")</f>
        <v>0</v>
      </c>
      <c r="N1485" s="44">
        <f>SUMIFS(TransfersEntries!$F:$F,TransfersEntries!$B:$B,INDEX(ItemTable!$A:$A,MATCH('Daily Pork Products Stocks'!B1485,ItemTable!$B:$B,0)),TransfersEntries!$L:$L,"&gt;="&amp;'Daily Pork Products Stocks'!A1485+0.25,TransfersEntries!$L:$L,"&lt;="&amp;'Daily Pork Products Stocks'!A1485+1.25,TransfersEntries!$D:$D,"3535")</f>
        <v>0</v>
      </c>
      <c r="O1485" s="44">
        <f>SUMIFS(TransfersEntries!$F:$F,TransfersEntries!$B:$B,INDEX(ItemTable!$A:$A,MATCH('Daily Pork Products Stocks'!B1485,ItemTable!$B:$B,0)),TransfersEntries!$L:$L,"&gt;="&amp;'Daily Pork Products Stocks'!A1485+0.25,TransfersEntries!$L:$L,"&lt;="&amp;'Daily Pork Products Stocks'!A1485+1.25,TransfersEntries!$D:$D,"3600")</f>
        <v>0</v>
      </c>
      <c r="P1485" s="44">
        <f t="shared" si="447"/>
        <v>0</v>
      </c>
      <c r="Q1485" s="44">
        <f t="shared" si="448"/>
        <v>0</v>
      </c>
      <c r="R1485" s="148"/>
      <c r="S1485" s="148"/>
      <c r="T1485" s="44">
        <f t="shared" si="449"/>
        <v>0</v>
      </c>
      <c r="U1485" s="44">
        <f t="shared" si="450"/>
        <v>0</v>
      </c>
      <c r="V1485" s="44">
        <f t="shared" si="451"/>
        <v>0</v>
      </c>
      <c r="W1485" s="51" t="str">
        <f t="shared" si="452"/>
        <v>Inactive</v>
      </c>
      <c r="X1485" s="44"/>
    </row>
    <row r="1486" spans="1:24" ht="15" hidden="1" customHeight="1" x14ac:dyDescent="0.25">
      <c r="A1486" s="124" t="e">
        <v>#VALUE!</v>
      </c>
      <c r="B1486" s="125" t="s">
        <v>1574</v>
      </c>
      <c r="C1486" s="125" t="s">
        <v>1575</v>
      </c>
      <c r="D1486" s="142"/>
      <c r="E1486" s="44">
        <f t="shared" si="446"/>
        <v>0</v>
      </c>
      <c r="F1486" s="44">
        <f>SUMIFS(ProductionLines!$H:$H,ProductionLines!$C:$C,'Daily Pork Products Stocks'!$B1486,ProductionLines!$K:$K,'Daily Pork Products Stocks'!$A1486,ProductionLines!$E:$E,"&lt;&gt;Intake")</f>
        <v>0</v>
      </c>
      <c r="G1486" s="57"/>
      <c r="H1486" s="44">
        <f>SUMIFS(ProductionLines!$H:$H,ProductionLines!$C:$C,'Daily Pork Products Stocks'!$B1486,ProductionLines!$K:$K,'Daily Pork Products Stocks'!$A1486,ProductionLines!$E:$E,"Intake")</f>
        <v>0</v>
      </c>
      <c r="I1486" s="148"/>
      <c r="J1486" s="148"/>
      <c r="K1486" s="148"/>
      <c r="L1486" s="152"/>
      <c r="M1486" s="44">
        <f>SUMIFS(TransfersEntries!$F:$F,TransfersEntries!$B:$B,$B1486,TransfersEntries!$L:$L,"&gt;="&amp;'Daily Pork Products Stocks'!A1486+0.25,TransfersEntries!$L:$L,"&lt;="&amp;'Daily Pork Products Stocks'!A1486+1.25,TransfersEntries!$D:$D,"2055")</f>
        <v>0</v>
      </c>
      <c r="N1486" s="44">
        <f>SUMIFS(TransfersEntries!$F:$F,TransfersEntries!$B:$B,INDEX(ItemTable!$A:$A,MATCH('Daily Pork Products Stocks'!B1486,ItemTable!$B:$B,0)),TransfersEntries!$L:$L,"&gt;="&amp;'Daily Pork Products Stocks'!A1486+0.25,TransfersEntries!$L:$L,"&lt;="&amp;'Daily Pork Products Stocks'!A1486+1.25,TransfersEntries!$D:$D,"3535")</f>
        <v>0</v>
      </c>
      <c r="O1486" s="44">
        <f>SUMIFS(TransfersEntries!$F:$F,TransfersEntries!$B:$B,INDEX(ItemTable!$A:$A,MATCH('Daily Pork Products Stocks'!B1486,ItemTable!$B:$B,0)),TransfersEntries!$L:$L,"&gt;="&amp;'Daily Pork Products Stocks'!A1486+0.25,TransfersEntries!$L:$L,"&lt;="&amp;'Daily Pork Products Stocks'!A1486+1.25,TransfersEntries!$D:$D,"3600")</f>
        <v>0</v>
      </c>
      <c r="P1486" s="44">
        <f t="shared" si="447"/>
        <v>0</v>
      </c>
      <c r="Q1486" s="44">
        <f t="shared" si="448"/>
        <v>0</v>
      </c>
      <c r="R1486" s="148"/>
      <c r="S1486" s="148"/>
      <c r="T1486" s="44">
        <f t="shared" si="449"/>
        <v>0</v>
      </c>
      <c r="U1486" s="44">
        <f t="shared" si="450"/>
        <v>0</v>
      </c>
      <c r="V1486" s="44">
        <f t="shared" si="451"/>
        <v>0</v>
      </c>
      <c r="W1486" s="51" t="str">
        <f t="shared" si="452"/>
        <v>Inactive</v>
      </c>
      <c r="X1486" s="44"/>
    </row>
    <row r="1487" spans="1:24" ht="15" hidden="1" customHeight="1" x14ac:dyDescent="0.25">
      <c r="A1487" s="42" t="e">
        <v>#VALUE!</v>
      </c>
      <c r="B1487" s="45" t="s">
        <v>1576</v>
      </c>
      <c r="C1487" s="45" t="s">
        <v>1577</v>
      </c>
      <c r="D1487" s="142"/>
      <c r="E1487" s="44">
        <f t="shared" si="446"/>
        <v>0</v>
      </c>
      <c r="F1487" s="44">
        <f>SUMIFS(ProductionLines!$H:$H,ProductionLines!$C:$C,'Daily Pork Products Stocks'!$B1487,ProductionLines!$K:$K,'Daily Pork Products Stocks'!$A1487,ProductionLines!$E:$E,"&lt;&gt;Intake")</f>
        <v>0</v>
      </c>
      <c r="G1487" s="57"/>
      <c r="H1487" s="44">
        <f>SUMIFS(ProductionLines!$H:$H,ProductionLines!$C:$C,'Daily Pork Products Stocks'!$B1487,ProductionLines!$K:$K,'Daily Pork Products Stocks'!$A1487,ProductionLines!$E:$E,"Intake")</f>
        <v>0</v>
      </c>
      <c r="I1487" s="148"/>
      <c r="J1487" s="148"/>
      <c r="K1487" s="148"/>
      <c r="L1487" s="152"/>
      <c r="M1487" s="44">
        <f>SUMIFS(TransfersEntries!$F:$F,TransfersEntries!$B:$B,$B1487,TransfersEntries!$L:$L,"&gt;="&amp;'Daily Pork Products Stocks'!A1487+0.25,TransfersEntries!$L:$L,"&lt;="&amp;'Daily Pork Products Stocks'!A1487+1.25,TransfersEntries!$D:$D,"2055")</f>
        <v>0</v>
      </c>
      <c r="N1487" s="44">
        <f>SUMIFS(TransfersEntries!$F:$F,TransfersEntries!$B:$B,INDEX(ItemTable!$A:$A,MATCH('Daily Pork Products Stocks'!B1487,ItemTable!$B:$B,0)),TransfersEntries!$L:$L,"&gt;="&amp;'Daily Pork Products Stocks'!A1487+0.25,TransfersEntries!$L:$L,"&lt;="&amp;'Daily Pork Products Stocks'!A1487+1.25,TransfersEntries!$D:$D,"3535")</f>
        <v>0</v>
      </c>
      <c r="O1487" s="44">
        <f>SUMIFS(TransfersEntries!$F:$F,TransfersEntries!$B:$B,INDEX(ItemTable!$A:$A,MATCH('Daily Pork Products Stocks'!B1487,ItemTable!$B:$B,0)),TransfersEntries!$L:$L,"&gt;="&amp;'Daily Pork Products Stocks'!A1487+0.25,TransfersEntries!$L:$L,"&lt;="&amp;'Daily Pork Products Stocks'!A1487+1.25,TransfersEntries!$D:$D,"3600")</f>
        <v>0</v>
      </c>
      <c r="P1487" s="44">
        <f t="shared" si="447"/>
        <v>0</v>
      </c>
      <c r="Q1487" s="44">
        <f t="shared" si="448"/>
        <v>0</v>
      </c>
      <c r="R1487" s="148"/>
      <c r="S1487" s="148"/>
      <c r="T1487" s="44">
        <f t="shared" si="449"/>
        <v>0</v>
      </c>
      <c r="U1487" s="44">
        <f t="shared" si="450"/>
        <v>0</v>
      </c>
      <c r="V1487" s="44">
        <f t="shared" si="451"/>
        <v>0</v>
      </c>
      <c r="W1487" s="51" t="str">
        <f t="shared" si="452"/>
        <v>Inactive</v>
      </c>
      <c r="X1487" s="44"/>
    </row>
    <row r="1488" spans="1:24" ht="15" hidden="1" customHeight="1" x14ac:dyDescent="0.25">
      <c r="A1488" s="42" t="e">
        <v>#VALUE!</v>
      </c>
      <c r="B1488" s="47" t="s">
        <v>1578</v>
      </c>
      <c r="C1488" s="47" t="s">
        <v>1579</v>
      </c>
      <c r="D1488" s="142"/>
      <c r="E1488" s="44">
        <f t="shared" si="446"/>
        <v>0</v>
      </c>
      <c r="F1488" s="44">
        <f>SUMIFS(ProductionLines!$H:$H,ProductionLines!$C:$C,'Daily Pork Products Stocks'!$B1488,ProductionLines!$K:$K,'Daily Pork Products Stocks'!$A1488,ProductionLines!$E:$E,"&lt;&gt;Intake")</f>
        <v>0</v>
      </c>
      <c r="G1488" s="57"/>
      <c r="H1488" s="44">
        <f>SUMIFS(ProductionLines!$H:$H,ProductionLines!$C:$C,'Daily Pork Products Stocks'!$B1488,ProductionLines!$K:$K,'Daily Pork Products Stocks'!$A1488,ProductionLines!$E:$E,"Intake")</f>
        <v>0</v>
      </c>
      <c r="I1488" s="148"/>
      <c r="J1488" s="148"/>
      <c r="K1488" s="148"/>
      <c r="L1488" s="152"/>
      <c r="M1488" s="44">
        <f>SUMIFS(TransfersEntries!$F:$F,TransfersEntries!$B:$B,$B1488,TransfersEntries!$L:$L,"&gt;="&amp;'Daily Pork Products Stocks'!A1488+0.25,TransfersEntries!$L:$L,"&lt;="&amp;'Daily Pork Products Stocks'!A1488+1.25,TransfersEntries!$D:$D,"2055")</f>
        <v>0</v>
      </c>
      <c r="N1488" s="44">
        <f>SUMIFS(TransfersEntries!$F:$F,TransfersEntries!$B:$B,INDEX(ItemTable!$A:$A,MATCH('Daily Pork Products Stocks'!B1488,ItemTable!$B:$B,0)),TransfersEntries!$L:$L,"&gt;="&amp;'Daily Pork Products Stocks'!A1488+0.25,TransfersEntries!$L:$L,"&lt;="&amp;'Daily Pork Products Stocks'!A1488+1.25,TransfersEntries!$D:$D,"3535")</f>
        <v>0</v>
      </c>
      <c r="O1488" s="44">
        <f>SUMIFS(TransfersEntries!$F:$F,TransfersEntries!$B:$B,INDEX(ItemTable!$A:$A,MATCH('Daily Pork Products Stocks'!B1488,ItemTable!$B:$B,0)),TransfersEntries!$L:$L,"&gt;="&amp;'Daily Pork Products Stocks'!A1488+0.25,TransfersEntries!$L:$L,"&lt;="&amp;'Daily Pork Products Stocks'!A1488+1.25,TransfersEntries!$D:$D,"3600")</f>
        <v>0</v>
      </c>
      <c r="P1488" s="44">
        <f t="shared" si="447"/>
        <v>0</v>
      </c>
      <c r="Q1488" s="44">
        <f t="shared" si="448"/>
        <v>0</v>
      </c>
      <c r="R1488" s="148"/>
      <c r="S1488" s="148"/>
      <c r="T1488" s="44">
        <f t="shared" si="449"/>
        <v>0</v>
      </c>
      <c r="U1488" s="44">
        <f t="shared" si="450"/>
        <v>0</v>
      </c>
      <c r="V1488" s="44">
        <f t="shared" si="451"/>
        <v>0</v>
      </c>
      <c r="W1488" s="51" t="str">
        <f t="shared" si="452"/>
        <v>Inactive</v>
      </c>
      <c r="X1488" s="44"/>
    </row>
    <row r="1489" spans="1:24" ht="15" hidden="1" customHeight="1" x14ac:dyDescent="0.25">
      <c r="A1489" s="124" t="e">
        <v>#VALUE!</v>
      </c>
      <c r="B1489" s="125" t="s">
        <v>1580</v>
      </c>
      <c r="C1489" s="125" t="s">
        <v>1581</v>
      </c>
      <c r="D1489" s="142"/>
      <c r="E1489" s="44">
        <f t="shared" si="446"/>
        <v>0</v>
      </c>
      <c r="F1489" s="44">
        <f>SUMIFS(ProductionLines!$H:$H,ProductionLines!$C:$C,'Daily Pork Products Stocks'!$B1489,ProductionLines!$K:$K,'Daily Pork Products Stocks'!$A1489,ProductionLines!$E:$E,"&lt;&gt;Intake")</f>
        <v>0</v>
      </c>
      <c r="G1489" s="57"/>
      <c r="H1489" s="44">
        <f>SUMIFS(ProductionLines!$H:$H,ProductionLines!$C:$C,'Daily Pork Products Stocks'!$B1489,ProductionLines!$K:$K,'Daily Pork Products Stocks'!$A1489,ProductionLines!$E:$E,"Intake")</f>
        <v>0</v>
      </c>
      <c r="I1489" s="148"/>
      <c r="J1489" s="148"/>
      <c r="K1489" s="148"/>
      <c r="L1489" s="152"/>
      <c r="M1489" s="44">
        <f>SUMIFS(TransfersEntries!$F:$F,TransfersEntries!$B:$B,$B1489,TransfersEntries!$L:$L,"&gt;="&amp;'Daily Pork Products Stocks'!A1489+0.25,TransfersEntries!$L:$L,"&lt;="&amp;'Daily Pork Products Stocks'!A1489+1.25,TransfersEntries!$D:$D,"2055")</f>
        <v>0</v>
      </c>
      <c r="N1489" s="44">
        <f>SUMIFS(TransfersEntries!$F:$F,TransfersEntries!$B:$B,INDEX(ItemTable!$A:$A,MATCH('Daily Pork Products Stocks'!B1489,ItemTable!$B:$B,0)),TransfersEntries!$L:$L,"&gt;="&amp;'Daily Pork Products Stocks'!A1489+0.25,TransfersEntries!$L:$L,"&lt;="&amp;'Daily Pork Products Stocks'!A1489+1.25,TransfersEntries!$D:$D,"3535")</f>
        <v>0</v>
      </c>
      <c r="O1489" s="44">
        <f>SUMIFS(TransfersEntries!$F:$F,TransfersEntries!$B:$B,INDEX(ItemTable!$A:$A,MATCH('Daily Pork Products Stocks'!B1489,ItemTable!$B:$B,0)),TransfersEntries!$L:$L,"&gt;="&amp;'Daily Pork Products Stocks'!A1489+0.25,TransfersEntries!$L:$L,"&lt;="&amp;'Daily Pork Products Stocks'!A1489+1.25,TransfersEntries!$D:$D,"3600")</f>
        <v>0</v>
      </c>
      <c r="P1489" s="44">
        <f t="shared" si="447"/>
        <v>0</v>
      </c>
      <c r="Q1489" s="44">
        <f t="shared" si="448"/>
        <v>0</v>
      </c>
      <c r="R1489" s="148"/>
      <c r="S1489" s="148"/>
      <c r="T1489" s="44">
        <f t="shared" si="449"/>
        <v>0</v>
      </c>
      <c r="U1489" s="44">
        <f t="shared" si="450"/>
        <v>0</v>
      </c>
      <c r="V1489" s="44">
        <f t="shared" si="451"/>
        <v>0</v>
      </c>
      <c r="W1489" s="51" t="str">
        <f t="shared" si="452"/>
        <v>Inactive</v>
      </c>
      <c r="X1489" s="44"/>
    </row>
    <row r="1490" spans="1:24" ht="15" hidden="1" customHeight="1" x14ac:dyDescent="0.25">
      <c r="A1490" s="124" t="e">
        <v>#VALUE!</v>
      </c>
      <c r="B1490" s="125" t="s">
        <v>1582</v>
      </c>
      <c r="C1490" s="125" t="s">
        <v>1583</v>
      </c>
      <c r="D1490" s="142"/>
      <c r="E1490" s="44">
        <f t="shared" si="446"/>
        <v>0</v>
      </c>
      <c r="F1490" s="44">
        <f>SUMIFS(ProductionLines!$H:$H,ProductionLines!$C:$C,'Daily Pork Products Stocks'!$B1490,ProductionLines!$K:$K,'Daily Pork Products Stocks'!$A1490,ProductionLines!$E:$E,"&lt;&gt;Intake")</f>
        <v>0</v>
      </c>
      <c r="G1490" s="57"/>
      <c r="H1490" s="44">
        <f>SUMIFS(ProductionLines!$H:$H,ProductionLines!$C:$C,'Daily Pork Products Stocks'!$B1490,ProductionLines!$K:$K,'Daily Pork Products Stocks'!$A1490,ProductionLines!$E:$E,"Intake")</f>
        <v>0</v>
      </c>
      <c r="I1490" s="148"/>
      <c r="J1490" s="148"/>
      <c r="K1490" s="148"/>
      <c r="L1490" s="152"/>
      <c r="M1490" s="44">
        <f>SUMIFS(TransfersEntries!$F:$F,TransfersEntries!$B:$B,$B1490,TransfersEntries!$L:$L,"&gt;="&amp;'Daily Pork Products Stocks'!A1490+0.25,TransfersEntries!$L:$L,"&lt;="&amp;'Daily Pork Products Stocks'!A1490+1.25,TransfersEntries!$D:$D,"2055")</f>
        <v>0</v>
      </c>
      <c r="N1490" s="44">
        <f>SUMIFS(TransfersEntries!$F:$F,TransfersEntries!$B:$B,INDEX(ItemTable!$A:$A,MATCH('Daily Pork Products Stocks'!B1490,ItemTable!$B:$B,0)),TransfersEntries!$L:$L,"&gt;="&amp;'Daily Pork Products Stocks'!A1490+0.25,TransfersEntries!$L:$L,"&lt;="&amp;'Daily Pork Products Stocks'!A1490+1.25,TransfersEntries!$D:$D,"3535")</f>
        <v>0</v>
      </c>
      <c r="O1490" s="44">
        <f>SUMIFS(TransfersEntries!$F:$F,TransfersEntries!$B:$B,INDEX(ItemTable!$A:$A,MATCH('Daily Pork Products Stocks'!B1490,ItemTable!$B:$B,0)),TransfersEntries!$L:$L,"&gt;="&amp;'Daily Pork Products Stocks'!A1490+0.25,TransfersEntries!$L:$L,"&lt;="&amp;'Daily Pork Products Stocks'!A1490+1.25,TransfersEntries!$D:$D,"3600")</f>
        <v>0</v>
      </c>
      <c r="P1490" s="44">
        <f t="shared" si="447"/>
        <v>0</v>
      </c>
      <c r="Q1490" s="44">
        <f t="shared" si="448"/>
        <v>0</v>
      </c>
      <c r="R1490" s="148"/>
      <c r="S1490" s="148"/>
      <c r="T1490" s="44">
        <f t="shared" si="449"/>
        <v>0</v>
      </c>
      <c r="U1490" s="44">
        <f t="shared" si="450"/>
        <v>0</v>
      </c>
      <c r="V1490" s="44">
        <f t="shared" si="451"/>
        <v>0</v>
      </c>
      <c r="W1490" s="51" t="str">
        <f t="shared" si="452"/>
        <v>Inactive</v>
      </c>
      <c r="X1490" s="44"/>
    </row>
    <row r="1491" spans="1:24" ht="15" hidden="1" customHeight="1" x14ac:dyDescent="0.25">
      <c r="A1491" s="124" t="e">
        <v>#VALUE!</v>
      </c>
      <c r="B1491" s="125" t="s">
        <v>1584</v>
      </c>
      <c r="C1491" s="125" t="s">
        <v>1585</v>
      </c>
      <c r="D1491" s="142"/>
      <c r="E1491" s="44">
        <f t="shared" si="446"/>
        <v>0</v>
      </c>
      <c r="F1491" s="44">
        <f>SUMIFS(ProductionLines!$H:$H,ProductionLines!$C:$C,'Daily Pork Products Stocks'!$B1491,ProductionLines!$K:$K,'Daily Pork Products Stocks'!$A1491,ProductionLines!$E:$E,"&lt;&gt;Intake")</f>
        <v>0</v>
      </c>
      <c r="G1491" s="57"/>
      <c r="H1491" s="44">
        <f>SUMIFS(ProductionLines!$H:$H,ProductionLines!$C:$C,'Daily Pork Products Stocks'!$B1491,ProductionLines!$K:$K,'Daily Pork Products Stocks'!$A1491,ProductionLines!$E:$E,"Intake")</f>
        <v>0</v>
      </c>
      <c r="I1491" s="148"/>
      <c r="J1491" s="148"/>
      <c r="K1491" s="148"/>
      <c r="L1491" s="152"/>
      <c r="M1491" s="44">
        <f>SUMIFS(TransfersEntries!$F:$F,TransfersEntries!$B:$B,$B1491,TransfersEntries!$L:$L,"&gt;="&amp;'Daily Pork Products Stocks'!A1491+0.25,TransfersEntries!$L:$L,"&lt;="&amp;'Daily Pork Products Stocks'!A1491+1.25,TransfersEntries!$D:$D,"2055")</f>
        <v>0</v>
      </c>
      <c r="N1491" s="44">
        <f>SUMIFS(TransfersEntries!$F:$F,TransfersEntries!$B:$B,INDEX(ItemTable!$A:$A,MATCH('Daily Pork Products Stocks'!B1491,ItemTable!$B:$B,0)),TransfersEntries!$L:$L,"&gt;="&amp;'Daily Pork Products Stocks'!A1491+0.25,TransfersEntries!$L:$L,"&lt;="&amp;'Daily Pork Products Stocks'!A1491+1.25,TransfersEntries!$D:$D,"3535")</f>
        <v>0</v>
      </c>
      <c r="O1491" s="44">
        <f>SUMIFS(TransfersEntries!$F:$F,TransfersEntries!$B:$B,INDEX(ItemTable!$A:$A,MATCH('Daily Pork Products Stocks'!B1491,ItemTable!$B:$B,0)),TransfersEntries!$L:$L,"&gt;="&amp;'Daily Pork Products Stocks'!A1491+0.25,TransfersEntries!$L:$L,"&lt;="&amp;'Daily Pork Products Stocks'!A1491+1.25,TransfersEntries!$D:$D,"3600")</f>
        <v>0</v>
      </c>
      <c r="P1491" s="44">
        <f t="shared" si="447"/>
        <v>0</v>
      </c>
      <c r="Q1491" s="44">
        <f t="shared" si="448"/>
        <v>0</v>
      </c>
      <c r="R1491" s="148"/>
      <c r="S1491" s="148"/>
      <c r="T1491" s="44">
        <f t="shared" si="449"/>
        <v>0</v>
      </c>
      <c r="U1491" s="44">
        <f t="shared" si="450"/>
        <v>0</v>
      </c>
      <c r="V1491" s="44">
        <f t="shared" si="451"/>
        <v>0</v>
      </c>
      <c r="W1491" s="51" t="str">
        <f t="shared" si="452"/>
        <v>Inactive</v>
      </c>
      <c r="X1491" s="44"/>
    </row>
    <row r="1492" spans="1:24" ht="15" hidden="1" customHeight="1" x14ac:dyDescent="0.25">
      <c r="A1492" s="124" t="e">
        <v>#VALUE!</v>
      </c>
      <c r="B1492" s="125" t="s">
        <v>1586</v>
      </c>
      <c r="C1492" s="125" t="s">
        <v>1587</v>
      </c>
      <c r="D1492" s="142"/>
      <c r="E1492" s="44">
        <f t="shared" si="446"/>
        <v>0</v>
      </c>
      <c r="F1492" s="44">
        <f>SUMIFS(ProductionLines!$H:$H,ProductionLines!$C:$C,'Daily Pork Products Stocks'!$B1492,ProductionLines!$K:$K,'Daily Pork Products Stocks'!$A1492,ProductionLines!$E:$E,"&lt;&gt;Intake")</f>
        <v>0</v>
      </c>
      <c r="G1492" s="57"/>
      <c r="H1492" s="44">
        <f>SUMIFS(ProductionLines!$H:$H,ProductionLines!$C:$C,'Daily Pork Products Stocks'!$B1492,ProductionLines!$K:$K,'Daily Pork Products Stocks'!$A1492,ProductionLines!$E:$E,"Intake")</f>
        <v>0</v>
      </c>
      <c r="I1492" s="148"/>
      <c r="J1492" s="148"/>
      <c r="K1492" s="148"/>
      <c r="L1492" s="152"/>
      <c r="M1492" s="44">
        <f>SUMIFS(TransfersEntries!$F:$F,TransfersEntries!$B:$B,$B1492,TransfersEntries!$L:$L,"&gt;="&amp;'Daily Pork Products Stocks'!A1492+0.25,TransfersEntries!$L:$L,"&lt;="&amp;'Daily Pork Products Stocks'!A1492+1.25,TransfersEntries!$D:$D,"2055")</f>
        <v>0</v>
      </c>
      <c r="N1492" s="44">
        <f>SUMIFS(TransfersEntries!$F:$F,TransfersEntries!$B:$B,INDEX(ItemTable!$A:$A,MATCH('Daily Pork Products Stocks'!B1492,ItemTable!$B:$B,0)),TransfersEntries!$L:$L,"&gt;="&amp;'Daily Pork Products Stocks'!A1492+0.25,TransfersEntries!$L:$L,"&lt;="&amp;'Daily Pork Products Stocks'!A1492+1.25,TransfersEntries!$D:$D,"3535")</f>
        <v>0</v>
      </c>
      <c r="O1492" s="44">
        <f>SUMIFS(TransfersEntries!$F:$F,TransfersEntries!$B:$B,INDEX(ItemTable!$A:$A,MATCH('Daily Pork Products Stocks'!B1492,ItemTable!$B:$B,0)),TransfersEntries!$L:$L,"&gt;="&amp;'Daily Pork Products Stocks'!A1492+0.25,TransfersEntries!$L:$L,"&lt;="&amp;'Daily Pork Products Stocks'!A1492+1.25,TransfersEntries!$D:$D,"3600")</f>
        <v>0</v>
      </c>
      <c r="P1492" s="44">
        <f t="shared" si="447"/>
        <v>0</v>
      </c>
      <c r="Q1492" s="44">
        <f t="shared" si="448"/>
        <v>0</v>
      </c>
      <c r="R1492" s="148"/>
      <c r="S1492" s="148"/>
      <c r="T1492" s="44">
        <f t="shared" si="449"/>
        <v>0</v>
      </c>
      <c r="U1492" s="44">
        <f t="shared" si="450"/>
        <v>0</v>
      </c>
      <c r="V1492" s="44">
        <f t="shared" si="451"/>
        <v>0</v>
      </c>
      <c r="W1492" s="51" t="str">
        <f t="shared" si="452"/>
        <v>Inactive</v>
      </c>
      <c r="X1492" s="44"/>
    </row>
    <row r="1493" spans="1:24" ht="15" hidden="1" customHeight="1" thickBot="1" x14ac:dyDescent="0.3">
      <c r="A1493" s="133" t="e">
        <v>#VALUE!</v>
      </c>
      <c r="B1493" s="48" t="s">
        <v>1588</v>
      </c>
      <c r="C1493" s="48" t="s">
        <v>1589</v>
      </c>
      <c r="D1493" s="144"/>
      <c r="E1493" s="49">
        <f t="shared" si="446"/>
        <v>0</v>
      </c>
      <c r="F1493" s="49">
        <f>SUMIFS(ProductionLines!$H:$H,ProductionLines!$C:$C,'Daily Pork Products Stocks'!$B1493,ProductionLines!$K:$K,'Daily Pork Products Stocks'!$A1493,ProductionLines!$E:$E,"&lt;&gt;Intake")</f>
        <v>0</v>
      </c>
      <c r="G1493" s="58"/>
      <c r="H1493" s="49">
        <f>SUMIFS(ProductionLines!$H:$H,ProductionLines!$C:$C,'Daily Pork Products Stocks'!$B1493,ProductionLines!$K:$K,'Daily Pork Products Stocks'!$A1493,ProductionLines!$E:$E,"Intake")</f>
        <v>0</v>
      </c>
      <c r="I1493" s="150"/>
      <c r="J1493" s="150"/>
      <c r="K1493" s="150"/>
      <c r="L1493" s="154"/>
      <c r="M1493" s="49">
        <f>SUMIFS(TransfersEntries!$F:$F,TransfersEntries!$B:$B,$B1493,TransfersEntries!$L:$L,"&gt;="&amp;'Daily Pork Products Stocks'!A1493+0.25,TransfersEntries!$L:$L,"&lt;="&amp;'Daily Pork Products Stocks'!A1493+1.25,TransfersEntries!$D:$D,"2055")</f>
        <v>0</v>
      </c>
      <c r="N1493" s="49">
        <f>SUMIFS(TransfersEntries!$F:$F,TransfersEntries!$B:$B,INDEX(ItemTable!$A:$A,MATCH('Daily Pork Products Stocks'!B1493,ItemTable!$B:$B,0)),TransfersEntries!$L:$L,"&gt;="&amp;'Daily Pork Products Stocks'!A1493+0.25,TransfersEntries!$L:$L,"&lt;="&amp;'Daily Pork Products Stocks'!A1493+1.25,TransfersEntries!$D:$D,"3535")</f>
        <v>0</v>
      </c>
      <c r="O1493" s="49">
        <f>SUMIFS(TransfersEntries!$F:$F,TransfersEntries!$B:$B,INDEX(ItemTable!$A:$A,MATCH('Daily Pork Products Stocks'!B1493,ItemTable!$B:$B,0)),TransfersEntries!$L:$L,"&gt;="&amp;'Daily Pork Products Stocks'!A1493+0.25,TransfersEntries!$L:$L,"&lt;="&amp;'Daily Pork Products Stocks'!A1493+1.25,TransfersEntries!$D:$D,"3600")</f>
        <v>0</v>
      </c>
      <c r="P1493" s="49">
        <f t="shared" si="447"/>
        <v>0</v>
      </c>
      <c r="Q1493" s="49">
        <f t="shared" si="448"/>
        <v>0</v>
      </c>
      <c r="R1493" s="150"/>
      <c r="S1493" s="150"/>
      <c r="T1493" s="49">
        <f t="shared" si="449"/>
        <v>0</v>
      </c>
      <c r="U1493" s="49">
        <f t="shared" si="450"/>
        <v>0</v>
      </c>
      <c r="V1493" s="49">
        <f t="shared" si="451"/>
        <v>0</v>
      </c>
      <c r="W1493" s="51" t="str">
        <f t="shared" si="452"/>
        <v>Inactive</v>
      </c>
      <c r="X1493" s="49"/>
    </row>
  </sheetData>
  <sheetProtection sheet="1" objects="1" scenarios="1" formatCells="0" formatColumns="0" autoFilter="0"/>
  <autoFilter ref="A5:W1493" xr:uid="{00000000-0009-0000-0000-000000000000}"/>
  <mergeCells count="1">
    <mergeCell ref="A1:B1"/>
  </mergeCells>
  <pageMargins left="0.7" right="0.7" top="0.75" bottom="0.75" header="0.3" footer="0.3"/>
  <pageSetup scale="44" fitToHeight="0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Date!$A$4:$A$11</xm:f>
          </x14:formula1>
          <xm:sqref>A3:A4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asteSheet"/>
  <dimension ref="A1:S64"/>
  <sheetViews>
    <sheetView showGridLines="0" zoomScale="70" zoomScaleNormal="70" workbookViewId="0"/>
  </sheetViews>
  <sheetFormatPr defaultRowHeight="15" x14ac:dyDescent="0.25"/>
  <cols>
    <col min="1" max="1" width="10.140625" bestFit="1" customWidth="1"/>
    <col min="2" max="2" width="42.140625" bestFit="1" customWidth="1"/>
    <col min="3" max="15" width="11.7109375" customWidth="1"/>
    <col min="16" max="22" width="12.7109375" customWidth="1"/>
  </cols>
  <sheetData>
    <row r="1" spans="1:19" ht="48" thickTop="1" thickBot="1" x14ac:dyDescent="0.75">
      <c r="A1" s="106"/>
      <c r="B1" s="107"/>
      <c r="C1" s="108" t="s">
        <v>1645</v>
      </c>
      <c r="D1" s="109"/>
      <c r="E1" s="109"/>
      <c r="F1" s="110"/>
      <c r="G1" s="109"/>
      <c r="H1" s="109"/>
      <c r="I1" s="109"/>
      <c r="J1" s="109"/>
      <c r="K1" s="111"/>
      <c r="L1" s="110"/>
      <c r="M1" s="112"/>
      <c r="N1" s="113"/>
      <c r="O1" s="113"/>
      <c r="P1" s="113"/>
      <c r="Q1" s="113"/>
      <c r="R1" s="113"/>
      <c r="S1" s="86"/>
    </row>
    <row r="2" spans="1:19" ht="47.25" thickBot="1" x14ac:dyDescent="0.4">
      <c r="A2" s="96"/>
      <c r="B2" s="138" t="s">
        <v>1600</v>
      </c>
      <c r="C2" s="89"/>
      <c r="D2" s="90"/>
      <c r="E2" s="90"/>
      <c r="F2" s="91"/>
      <c r="G2" s="90"/>
      <c r="H2" s="90"/>
      <c r="I2" s="90"/>
      <c r="J2" s="90"/>
      <c r="K2" s="90"/>
      <c r="L2" s="92"/>
      <c r="M2" s="93" t="s">
        <v>1646</v>
      </c>
      <c r="N2" s="95"/>
      <c r="O2" s="95"/>
      <c r="P2" s="95"/>
      <c r="Q2" s="95" t="s">
        <v>1647</v>
      </c>
      <c r="R2" s="95"/>
      <c r="S2" s="95"/>
    </row>
    <row r="3" spans="1:19" ht="22.5" thickTop="1" thickBot="1" x14ac:dyDescent="0.4">
      <c r="A3" s="21"/>
      <c r="B3" s="21"/>
      <c r="C3" s="114" t="s">
        <v>1407</v>
      </c>
      <c r="D3" s="115" t="s">
        <v>1401</v>
      </c>
      <c r="E3" s="116"/>
      <c r="F3" s="117" t="s">
        <v>1410</v>
      </c>
      <c r="G3" s="118"/>
      <c r="H3" s="118"/>
      <c r="I3" s="118"/>
      <c r="J3" s="118"/>
      <c r="K3" s="118"/>
      <c r="L3" s="118"/>
      <c r="M3" s="119"/>
      <c r="N3" s="118" t="s">
        <v>1522</v>
      </c>
      <c r="O3" s="118"/>
      <c r="P3" s="119"/>
      <c r="Q3" s="114" t="s">
        <v>1403</v>
      </c>
      <c r="R3" s="120"/>
      <c r="S3" s="39"/>
    </row>
    <row r="4" spans="1:19" ht="110.25" thickTop="1" thickBot="1" x14ac:dyDescent="0.3">
      <c r="A4" s="121" t="s">
        <v>496</v>
      </c>
      <c r="B4" s="121" t="s">
        <v>497</v>
      </c>
      <c r="C4" s="122" t="s">
        <v>1167</v>
      </c>
      <c r="D4" s="122" t="s">
        <v>404</v>
      </c>
      <c r="E4" s="122" t="s">
        <v>1530</v>
      </c>
      <c r="F4" s="123" t="s">
        <v>1149</v>
      </c>
      <c r="G4" s="122" t="s">
        <v>1527</v>
      </c>
      <c r="H4" s="122" t="s">
        <v>1526</v>
      </c>
      <c r="I4" s="122" t="s">
        <v>1601</v>
      </c>
      <c r="J4" s="122" t="s">
        <v>1602</v>
      </c>
      <c r="K4" s="122" t="s">
        <v>1531</v>
      </c>
      <c r="L4" s="122" t="s">
        <v>1524</v>
      </c>
      <c r="M4" s="122" t="s">
        <v>1525</v>
      </c>
      <c r="N4" s="122" t="s">
        <v>1398</v>
      </c>
      <c r="O4" s="122" t="s">
        <v>1399</v>
      </c>
      <c r="P4" s="122" t="s">
        <v>1523</v>
      </c>
      <c r="Q4" s="122" t="s">
        <v>1394</v>
      </c>
      <c r="R4" s="122" t="s">
        <v>1395</v>
      </c>
      <c r="S4" s="146" t="s">
        <v>1597</v>
      </c>
    </row>
    <row r="5" spans="1:19" ht="15.75" x14ac:dyDescent="0.25">
      <c r="A5" s="136"/>
      <c r="B5" s="137" t="s">
        <v>1170</v>
      </c>
      <c r="C5" s="145">
        <v>1E-3</v>
      </c>
      <c r="D5" s="131">
        <v>0</v>
      </c>
      <c r="E5" s="132"/>
      <c r="F5" s="131">
        <v>0</v>
      </c>
      <c r="G5" s="147"/>
      <c r="H5" s="147"/>
      <c r="I5" s="147"/>
      <c r="J5" s="151"/>
      <c r="K5" s="131">
        <v>0</v>
      </c>
      <c r="L5" s="131">
        <v>0</v>
      </c>
      <c r="M5" s="131">
        <v>0</v>
      </c>
      <c r="N5" s="147"/>
      <c r="O5" s="147"/>
      <c r="P5" s="134">
        <v>1E-3</v>
      </c>
      <c r="Q5" s="131">
        <v>0</v>
      </c>
      <c r="R5" s="131">
        <v>0</v>
      </c>
      <c r="S5" s="131"/>
    </row>
    <row r="6" spans="1:19" ht="15.75" x14ac:dyDescent="0.25">
      <c r="A6" s="43" t="s">
        <v>10</v>
      </c>
      <c r="B6" s="78" t="s">
        <v>11</v>
      </c>
      <c r="C6" s="142"/>
      <c r="D6" s="44">
        <v>360.3</v>
      </c>
      <c r="E6" s="57"/>
      <c r="F6" s="44">
        <v>0</v>
      </c>
      <c r="G6" s="148"/>
      <c r="H6" s="148"/>
      <c r="I6" s="148"/>
      <c r="J6" s="152"/>
      <c r="K6" s="44">
        <v>0</v>
      </c>
      <c r="L6" s="44">
        <v>0</v>
      </c>
      <c r="M6" s="44">
        <v>0</v>
      </c>
      <c r="N6" s="148"/>
      <c r="O6" s="148"/>
      <c r="P6" s="44">
        <v>0</v>
      </c>
      <c r="Q6" s="44">
        <v>-360.3</v>
      </c>
      <c r="R6" s="44">
        <v>-360.3</v>
      </c>
      <c r="S6" s="44"/>
    </row>
    <row r="7" spans="1:19" ht="15.75" x14ac:dyDescent="0.25">
      <c r="A7" s="43" t="s">
        <v>12</v>
      </c>
      <c r="B7" s="43" t="s">
        <v>13</v>
      </c>
      <c r="C7" s="142"/>
      <c r="D7" s="44">
        <v>302.3</v>
      </c>
      <c r="E7" s="57"/>
      <c r="F7" s="44">
        <v>0</v>
      </c>
      <c r="G7" s="148"/>
      <c r="H7" s="148"/>
      <c r="I7" s="148"/>
      <c r="J7" s="152"/>
      <c r="K7" s="44">
        <v>0</v>
      </c>
      <c r="L7" s="44">
        <v>0</v>
      </c>
      <c r="M7" s="44">
        <v>0</v>
      </c>
      <c r="N7" s="148"/>
      <c r="O7" s="148"/>
      <c r="P7" s="44">
        <v>0</v>
      </c>
      <c r="Q7" s="44">
        <v>-302.3</v>
      </c>
      <c r="R7" s="44">
        <v>-302.3</v>
      </c>
      <c r="S7" s="44"/>
    </row>
    <row r="8" spans="1:19" ht="15.75" x14ac:dyDescent="0.25">
      <c r="A8" s="129"/>
      <c r="B8" s="130" t="s">
        <v>1168</v>
      </c>
      <c r="C8" s="141">
        <v>1E-3</v>
      </c>
      <c r="D8" s="134">
        <v>0</v>
      </c>
      <c r="E8" s="135"/>
      <c r="F8" s="134">
        <v>0</v>
      </c>
      <c r="G8" s="149"/>
      <c r="H8" s="149"/>
      <c r="I8" s="149"/>
      <c r="J8" s="153"/>
      <c r="K8" s="134">
        <v>0</v>
      </c>
      <c r="L8" s="134">
        <v>0</v>
      </c>
      <c r="M8" s="134">
        <v>0</v>
      </c>
      <c r="N8" s="149"/>
      <c r="O8" s="149"/>
      <c r="P8" s="134">
        <v>1E-3</v>
      </c>
      <c r="Q8" s="134">
        <v>0</v>
      </c>
      <c r="R8" s="134">
        <v>0</v>
      </c>
      <c r="S8" s="134"/>
    </row>
    <row r="9" spans="1:19" ht="15.75" x14ac:dyDescent="0.25">
      <c r="A9" s="47" t="s">
        <v>88</v>
      </c>
      <c r="B9" s="47" t="s">
        <v>89</v>
      </c>
      <c r="C9" s="142"/>
      <c r="D9" s="44">
        <v>18.7</v>
      </c>
      <c r="E9" s="57"/>
      <c r="F9" s="44">
        <v>0</v>
      </c>
      <c r="G9" s="148"/>
      <c r="H9" s="148"/>
      <c r="I9" s="148"/>
      <c r="J9" s="152"/>
      <c r="K9" s="44">
        <v>0</v>
      </c>
      <c r="L9" s="44">
        <v>0</v>
      </c>
      <c r="M9" s="44">
        <v>0</v>
      </c>
      <c r="N9" s="148"/>
      <c r="O9" s="148"/>
      <c r="P9" s="44">
        <v>0</v>
      </c>
      <c r="Q9" s="44">
        <v>-18.7</v>
      </c>
      <c r="R9" s="44">
        <v>-18.7</v>
      </c>
      <c r="S9" s="44"/>
    </row>
    <row r="10" spans="1:19" ht="15.75" x14ac:dyDescent="0.25">
      <c r="A10" s="45" t="s">
        <v>103</v>
      </c>
      <c r="B10" s="45" t="s">
        <v>104</v>
      </c>
      <c r="C10" s="142"/>
      <c r="D10" s="44">
        <v>20</v>
      </c>
      <c r="E10" s="57"/>
      <c r="F10" s="44">
        <v>0</v>
      </c>
      <c r="G10" s="148"/>
      <c r="H10" s="148"/>
      <c r="I10" s="148"/>
      <c r="J10" s="152"/>
      <c r="K10" s="44">
        <v>0</v>
      </c>
      <c r="L10" s="44">
        <v>0</v>
      </c>
      <c r="M10" s="44">
        <v>0</v>
      </c>
      <c r="N10" s="148"/>
      <c r="O10" s="148"/>
      <c r="P10" s="44">
        <v>0</v>
      </c>
      <c r="Q10" s="44">
        <v>-20</v>
      </c>
      <c r="R10" s="44">
        <v>-20</v>
      </c>
      <c r="S10" s="44"/>
    </row>
    <row r="11" spans="1:19" ht="15.75" x14ac:dyDescent="0.25">
      <c r="A11" s="45" t="s">
        <v>84</v>
      </c>
      <c r="B11" s="45" t="s">
        <v>1152</v>
      </c>
      <c r="C11" s="142"/>
      <c r="D11" s="44">
        <v>975.40000000000009</v>
      </c>
      <c r="E11" s="57"/>
      <c r="F11" s="44">
        <v>0</v>
      </c>
      <c r="G11" s="148"/>
      <c r="H11" s="148"/>
      <c r="I11" s="148"/>
      <c r="J11" s="152"/>
      <c r="K11" s="44">
        <v>0</v>
      </c>
      <c r="L11" s="44">
        <v>0</v>
      </c>
      <c r="M11" s="44">
        <v>0</v>
      </c>
      <c r="N11" s="148"/>
      <c r="O11" s="148"/>
      <c r="P11" s="44">
        <v>0</v>
      </c>
      <c r="Q11" s="44">
        <v>-975.40000000000009</v>
      </c>
      <c r="R11" s="44">
        <v>-975.40000000000009</v>
      </c>
      <c r="S11" s="44"/>
    </row>
    <row r="12" spans="1:19" ht="15.75" x14ac:dyDescent="0.25">
      <c r="A12" s="47" t="s">
        <v>85</v>
      </c>
      <c r="B12" s="47" t="s">
        <v>1153</v>
      </c>
      <c r="C12" s="142"/>
      <c r="D12" s="44">
        <v>715.3</v>
      </c>
      <c r="E12" s="57"/>
      <c r="F12" s="44">
        <v>715.3</v>
      </c>
      <c r="G12" s="148"/>
      <c r="H12" s="148"/>
      <c r="I12" s="148"/>
      <c r="J12" s="152"/>
      <c r="K12" s="44">
        <v>0</v>
      </c>
      <c r="L12" s="44">
        <v>0</v>
      </c>
      <c r="M12" s="44">
        <v>0</v>
      </c>
      <c r="N12" s="148"/>
      <c r="O12" s="148"/>
      <c r="P12" s="44">
        <v>0</v>
      </c>
      <c r="Q12" s="44">
        <v>0</v>
      </c>
      <c r="R12" s="44">
        <v>0</v>
      </c>
      <c r="S12" s="44"/>
    </row>
    <row r="13" spans="1:19" ht="15.75" x14ac:dyDescent="0.25">
      <c r="A13" s="129"/>
      <c r="B13" s="130" t="s">
        <v>1169</v>
      </c>
      <c r="C13" s="141">
        <v>1E-3</v>
      </c>
      <c r="D13" s="134">
        <v>0</v>
      </c>
      <c r="E13" s="135"/>
      <c r="F13" s="134">
        <v>0</v>
      </c>
      <c r="G13" s="149"/>
      <c r="H13" s="149"/>
      <c r="I13" s="149"/>
      <c r="J13" s="153"/>
      <c r="K13" s="134">
        <v>0</v>
      </c>
      <c r="L13" s="134">
        <v>0</v>
      </c>
      <c r="M13" s="134">
        <v>0</v>
      </c>
      <c r="N13" s="149"/>
      <c r="O13" s="149"/>
      <c r="P13" s="134">
        <v>1E-3</v>
      </c>
      <c r="Q13" s="134">
        <v>0</v>
      </c>
      <c r="R13" s="134">
        <v>0</v>
      </c>
      <c r="S13" s="134"/>
    </row>
    <row r="14" spans="1:19" ht="15.75" x14ac:dyDescent="0.25">
      <c r="A14" s="47" t="s">
        <v>51</v>
      </c>
      <c r="B14" s="47" t="s">
        <v>52</v>
      </c>
      <c r="C14" s="142"/>
      <c r="D14" s="44">
        <v>276.5</v>
      </c>
      <c r="E14" s="57"/>
      <c r="F14" s="44">
        <v>0</v>
      </c>
      <c r="G14" s="148"/>
      <c r="H14" s="148"/>
      <c r="I14" s="148"/>
      <c r="J14" s="152"/>
      <c r="K14" s="44">
        <v>0</v>
      </c>
      <c r="L14" s="44">
        <v>0</v>
      </c>
      <c r="M14" s="44">
        <v>0</v>
      </c>
      <c r="N14" s="148"/>
      <c r="O14" s="148"/>
      <c r="P14" s="44">
        <v>0</v>
      </c>
      <c r="Q14" s="44">
        <v>-276.5</v>
      </c>
      <c r="R14" s="44">
        <v>-276.5</v>
      </c>
      <c r="S14" s="44"/>
    </row>
    <row r="15" spans="1:19" ht="15.75" x14ac:dyDescent="0.25">
      <c r="A15" s="45" t="s">
        <v>139</v>
      </c>
      <c r="B15" s="45" t="s">
        <v>1157</v>
      </c>
      <c r="C15" s="142"/>
      <c r="D15" s="44">
        <v>225.3</v>
      </c>
      <c r="E15" s="57"/>
      <c r="F15" s="44">
        <v>0</v>
      </c>
      <c r="G15" s="148"/>
      <c r="H15" s="148"/>
      <c r="I15" s="148"/>
      <c r="J15" s="152"/>
      <c r="K15" s="44">
        <v>0</v>
      </c>
      <c r="L15" s="44">
        <v>0</v>
      </c>
      <c r="M15" s="44">
        <v>0</v>
      </c>
      <c r="N15" s="148"/>
      <c r="O15" s="148"/>
      <c r="P15" s="44">
        <v>0</v>
      </c>
      <c r="Q15" s="44">
        <v>-225.3</v>
      </c>
      <c r="R15" s="44">
        <v>-225.3</v>
      </c>
      <c r="S15" s="44"/>
    </row>
    <row r="16" spans="1:19" ht="15.75" x14ac:dyDescent="0.25">
      <c r="A16" s="45" t="s">
        <v>67</v>
      </c>
      <c r="B16" s="45" t="s">
        <v>1158</v>
      </c>
      <c r="C16" s="142"/>
      <c r="D16" s="44">
        <v>1212.5</v>
      </c>
      <c r="E16" s="57"/>
      <c r="F16" s="44">
        <v>1212.5</v>
      </c>
      <c r="G16" s="148"/>
      <c r="H16" s="148"/>
      <c r="I16" s="148"/>
      <c r="J16" s="152"/>
      <c r="K16" s="44">
        <v>0</v>
      </c>
      <c r="L16" s="44">
        <v>0</v>
      </c>
      <c r="M16" s="44">
        <v>0</v>
      </c>
      <c r="N16" s="148"/>
      <c r="O16" s="148"/>
      <c r="P16" s="44">
        <v>0</v>
      </c>
      <c r="Q16" s="44">
        <v>0</v>
      </c>
      <c r="R16" s="44">
        <v>0</v>
      </c>
      <c r="S16" s="44"/>
    </row>
    <row r="17" spans="1:19" ht="15.75" x14ac:dyDescent="0.25">
      <c r="A17" s="45" t="s">
        <v>159</v>
      </c>
      <c r="B17" s="45" t="s">
        <v>1159</v>
      </c>
      <c r="C17" s="142"/>
      <c r="D17" s="44">
        <v>156.69999999999999</v>
      </c>
      <c r="E17" s="57"/>
      <c r="F17" s="44">
        <v>0</v>
      </c>
      <c r="G17" s="148"/>
      <c r="H17" s="148"/>
      <c r="I17" s="148"/>
      <c r="J17" s="152"/>
      <c r="K17" s="44">
        <v>0</v>
      </c>
      <c r="L17" s="44">
        <v>0</v>
      </c>
      <c r="M17" s="44">
        <v>0</v>
      </c>
      <c r="N17" s="148"/>
      <c r="O17" s="148"/>
      <c r="P17" s="44">
        <v>0</v>
      </c>
      <c r="Q17" s="44">
        <v>-156.69999999999999</v>
      </c>
      <c r="R17" s="44">
        <v>-156.69999999999999</v>
      </c>
      <c r="S17" s="44"/>
    </row>
    <row r="18" spans="1:19" ht="15.75" x14ac:dyDescent="0.25">
      <c r="A18" s="129"/>
      <c r="B18" s="130" t="s">
        <v>1208</v>
      </c>
      <c r="C18" s="141">
        <v>1E-3</v>
      </c>
      <c r="D18" s="134">
        <v>0</v>
      </c>
      <c r="E18" s="135"/>
      <c r="F18" s="134">
        <v>0</v>
      </c>
      <c r="G18" s="149"/>
      <c r="H18" s="149"/>
      <c r="I18" s="149"/>
      <c r="J18" s="153"/>
      <c r="K18" s="134">
        <v>0</v>
      </c>
      <c r="L18" s="134">
        <v>0</v>
      </c>
      <c r="M18" s="134">
        <v>0</v>
      </c>
      <c r="N18" s="149"/>
      <c r="O18" s="149"/>
      <c r="P18" s="134">
        <v>1E-3</v>
      </c>
      <c r="Q18" s="134">
        <v>0</v>
      </c>
      <c r="R18" s="134">
        <v>0</v>
      </c>
      <c r="S18" s="134"/>
    </row>
    <row r="19" spans="1:19" ht="15.75" x14ac:dyDescent="0.25">
      <c r="A19" s="129"/>
      <c r="B19" s="130" t="s">
        <v>1241</v>
      </c>
      <c r="C19" s="141">
        <v>1E-3</v>
      </c>
      <c r="D19" s="134">
        <v>0</v>
      </c>
      <c r="E19" s="135"/>
      <c r="F19" s="134">
        <v>0</v>
      </c>
      <c r="G19" s="149"/>
      <c r="H19" s="149"/>
      <c r="I19" s="149"/>
      <c r="J19" s="153"/>
      <c r="K19" s="134">
        <v>0</v>
      </c>
      <c r="L19" s="134">
        <v>0</v>
      </c>
      <c r="M19" s="134">
        <v>0</v>
      </c>
      <c r="N19" s="149"/>
      <c r="O19" s="149"/>
      <c r="P19" s="134">
        <v>1E-3</v>
      </c>
      <c r="Q19" s="134">
        <v>0</v>
      </c>
      <c r="R19" s="134">
        <v>0</v>
      </c>
      <c r="S19" s="134"/>
    </row>
    <row r="20" spans="1:19" ht="15.75" x14ac:dyDescent="0.25">
      <c r="A20" s="129"/>
      <c r="B20" s="130" t="s">
        <v>1540</v>
      </c>
      <c r="C20" s="141">
        <v>1E-3</v>
      </c>
      <c r="D20" s="134">
        <v>0</v>
      </c>
      <c r="E20" s="135"/>
      <c r="F20" s="134">
        <v>0</v>
      </c>
      <c r="G20" s="149"/>
      <c r="H20" s="149"/>
      <c r="I20" s="149"/>
      <c r="J20" s="153"/>
      <c r="K20" s="134">
        <v>0</v>
      </c>
      <c r="L20" s="134">
        <v>0</v>
      </c>
      <c r="M20" s="134">
        <v>0</v>
      </c>
      <c r="N20" s="149"/>
      <c r="O20" s="149"/>
      <c r="P20" s="134">
        <v>1E-3</v>
      </c>
      <c r="Q20" s="134">
        <v>0</v>
      </c>
      <c r="R20" s="134">
        <v>0</v>
      </c>
      <c r="S20" s="134"/>
    </row>
    <row r="21" spans="1:19" ht="15.75" x14ac:dyDescent="0.25">
      <c r="A21" s="47" t="s">
        <v>100</v>
      </c>
      <c r="B21" s="47" t="s">
        <v>1271</v>
      </c>
      <c r="C21" s="142"/>
      <c r="D21" s="44">
        <v>383.40000000000003</v>
      </c>
      <c r="E21" s="57"/>
      <c r="F21" s="44">
        <v>0</v>
      </c>
      <c r="G21" s="148"/>
      <c r="H21" s="148"/>
      <c r="I21" s="148"/>
      <c r="J21" s="152"/>
      <c r="K21" s="44">
        <v>0</v>
      </c>
      <c r="L21" s="44">
        <v>0</v>
      </c>
      <c r="M21" s="44">
        <v>0</v>
      </c>
      <c r="N21" s="148"/>
      <c r="O21" s="148"/>
      <c r="P21" s="44">
        <v>0</v>
      </c>
      <c r="Q21" s="44">
        <v>-383.40000000000003</v>
      </c>
      <c r="R21" s="44">
        <v>-383.40000000000003</v>
      </c>
      <c r="S21" s="44"/>
    </row>
    <row r="22" spans="1:19" ht="15.75" x14ac:dyDescent="0.25">
      <c r="A22" s="47" t="s">
        <v>101</v>
      </c>
      <c r="B22" s="47" t="s">
        <v>1326</v>
      </c>
      <c r="C22" s="142"/>
      <c r="D22" s="44">
        <v>309.49999999999994</v>
      </c>
      <c r="E22" s="57"/>
      <c r="F22" s="44">
        <v>0</v>
      </c>
      <c r="G22" s="148"/>
      <c r="H22" s="148"/>
      <c r="I22" s="148"/>
      <c r="J22" s="152"/>
      <c r="K22" s="44">
        <v>0</v>
      </c>
      <c r="L22" s="44">
        <v>0</v>
      </c>
      <c r="M22" s="44">
        <v>0</v>
      </c>
      <c r="N22" s="148"/>
      <c r="O22" s="148"/>
      <c r="P22" s="44">
        <v>0</v>
      </c>
      <c r="Q22" s="44">
        <v>-309.49999999999994</v>
      </c>
      <c r="R22" s="44">
        <v>-309.49999999999994</v>
      </c>
      <c r="S22" s="44"/>
    </row>
    <row r="23" spans="1:19" ht="15.75" x14ac:dyDescent="0.25">
      <c r="A23" s="47" t="s">
        <v>139</v>
      </c>
      <c r="B23" s="47" t="s">
        <v>1342</v>
      </c>
      <c r="C23" s="142"/>
      <c r="D23" s="44">
        <v>225.3</v>
      </c>
      <c r="E23" s="57"/>
      <c r="F23" s="44">
        <v>0</v>
      </c>
      <c r="G23" s="148"/>
      <c r="H23" s="148"/>
      <c r="I23" s="148"/>
      <c r="J23" s="152"/>
      <c r="K23" s="44">
        <v>0</v>
      </c>
      <c r="L23" s="44">
        <v>0</v>
      </c>
      <c r="M23" s="44">
        <v>0</v>
      </c>
      <c r="N23" s="148"/>
      <c r="O23" s="148"/>
      <c r="P23" s="44">
        <v>0</v>
      </c>
      <c r="Q23" s="44">
        <v>-225.3</v>
      </c>
      <c r="R23" s="44">
        <v>-225.3</v>
      </c>
      <c r="S23" s="44"/>
    </row>
    <row r="24" spans="1:19" ht="15.75" x14ac:dyDescent="0.25">
      <c r="A24" s="45" t="s">
        <v>118</v>
      </c>
      <c r="B24" s="45" t="s">
        <v>119</v>
      </c>
      <c r="C24" s="142"/>
      <c r="D24" s="44">
        <v>2280</v>
      </c>
      <c r="E24" s="57"/>
      <c r="F24" s="44">
        <v>0</v>
      </c>
      <c r="G24" s="148"/>
      <c r="H24" s="148"/>
      <c r="I24" s="148"/>
      <c r="J24" s="152"/>
      <c r="K24" s="44">
        <v>0</v>
      </c>
      <c r="L24" s="44">
        <v>0</v>
      </c>
      <c r="M24" s="44">
        <v>0</v>
      </c>
      <c r="N24" s="148"/>
      <c r="O24" s="148"/>
      <c r="P24" s="44">
        <v>0</v>
      </c>
      <c r="Q24" s="44">
        <v>-2280</v>
      </c>
      <c r="R24" s="44">
        <v>-2280</v>
      </c>
      <c r="S24" s="44"/>
    </row>
    <row r="25" spans="1:19" ht="15.75" x14ac:dyDescent="0.25">
      <c r="A25" s="47" t="s">
        <v>125</v>
      </c>
      <c r="B25" s="47" t="s">
        <v>126</v>
      </c>
      <c r="C25" s="142"/>
      <c r="D25" s="44">
        <v>1439.0999999999995</v>
      </c>
      <c r="E25" s="57"/>
      <c r="F25" s="44">
        <v>0</v>
      </c>
      <c r="G25" s="148"/>
      <c r="H25" s="148"/>
      <c r="I25" s="148"/>
      <c r="J25" s="152"/>
      <c r="K25" s="44">
        <v>0</v>
      </c>
      <c r="L25" s="44">
        <v>0</v>
      </c>
      <c r="M25" s="44">
        <v>0</v>
      </c>
      <c r="N25" s="148"/>
      <c r="O25" s="148"/>
      <c r="P25" s="44">
        <v>0</v>
      </c>
      <c r="Q25" s="44">
        <v>-1439.0999999999995</v>
      </c>
      <c r="R25" s="44">
        <v>-1439.0999999999995</v>
      </c>
      <c r="S25" s="44"/>
    </row>
    <row r="26" spans="1:19" ht="15.75" x14ac:dyDescent="0.25">
      <c r="A26" s="45" t="s">
        <v>130</v>
      </c>
      <c r="B26" s="45" t="s">
        <v>1354</v>
      </c>
      <c r="C26" s="142"/>
      <c r="D26" s="44">
        <v>293.10000000000002</v>
      </c>
      <c r="E26" s="57"/>
      <c r="F26" s="44">
        <v>0</v>
      </c>
      <c r="G26" s="148"/>
      <c r="H26" s="148"/>
      <c r="I26" s="148"/>
      <c r="J26" s="152"/>
      <c r="K26" s="44">
        <v>0</v>
      </c>
      <c r="L26" s="44">
        <v>0</v>
      </c>
      <c r="M26" s="44">
        <v>0</v>
      </c>
      <c r="N26" s="148"/>
      <c r="O26" s="148"/>
      <c r="P26" s="44">
        <v>0</v>
      </c>
      <c r="Q26" s="44">
        <v>-293.10000000000002</v>
      </c>
      <c r="R26" s="44">
        <v>-293.10000000000002</v>
      </c>
      <c r="S26" s="44"/>
    </row>
    <row r="27" spans="1:19" ht="15.75" x14ac:dyDescent="0.25">
      <c r="A27" s="47" t="s">
        <v>133</v>
      </c>
      <c r="B27" s="47" t="s">
        <v>134</v>
      </c>
      <c r="C27" s="142"/>
      <c r="D27" s="44">
        <v>112.3</v>
      </c>
      <c r="E27" s="57"/>
      <c r="F27" s="44">
        <v>0</v>
      </c>
      <c r="G27" s="148"/>
      <c r="H27" s="148"/>
      <c r="I27" s="148"/>
      <c r="J27" s="152"/>
      <c r="K27" s="44">
        <v>0</v>
      </c>
      <c r="L27" s="44">
        <v>0</v>
      </c>
      <c r="M27" s="44">
        <v>0</v>
      </c>
      <c r="N27" s="148"/>
      <c r="O27" s="148"/>
      <c r="P27" s="44">
        <v>0</v>
      </c>
      <c r="Q27" s="44">
        <v>-112.3</v>
      </c>
      <c r="R27" s="44">
        <v>-112.3</v>
      </c>
      <c r="S27" s="44"/>
    </row>
    <row r="28" spans="1:19" ht="15.75" x14ac:dyDescent="0.25">
      <c r="A28" s="45" t="s">
        <v>137</v>
      </c>
      <c r="B28" s="45" t="s">
        <v>1356</v>
      </c>
      <c r="C28" s="142"/>
      <c r="D28" s="44">
        <v>769.69999999999993</v>
      </c>
      <c r="E28" s="57"/>
      <c r="F28" s="44">
        <v>0</v>
      </c>
      <c r="G28" s="148"/>
      <c r="H28" s="148"/>
      <c r="I28" s="148"/>
      <c r="J28" s="152"/>
      <c r="K28" s="44">
        <v>0</v>
      </c>
      <c r="L28" s="44">
        <v>0</v>
      </c>
      <c r="M28" s="44">
        <v>0</v>
      </c>
      <c r="N28" s="148"/>
      <c r="O28" s="148"/>
      <c r="P28" s="44">
        <v>0</v>
      </c>
      <c r="Q28" s="44">
        <v>-769.69999999999993</v>
      </c>
      <c r="R28" s="44">
        <v>-769.69999999999993</v>
      </c>
      <c r="S28" s="44"/>
    </row>
    <row r="29" spans="1:19" ht="15.75" x14ac:dyDescent="0.25">
      <c r="A29" s="47" t="s">
        <v>140</v>
      </c>
      <c r="B29" s="47" t="s">
        <v>1357</v>
      </c>
      <c r="C29" s="142"/>
      <c r="D29" s="44">
        <v>113.7</v>
      </c>
      <c r="E29" s="57"/>
      <c r="F29" s="44">
        <v>0</v>
      </c>
      <c r="G29" s="148"/>
      <c r="H29" s="148"/>
      <c r="I29" s="148"/>
      <c r="J29" s="152"/>
      <c r="K29" s="44">
        <v>0</v>
      </c>
      <c r="L29" s="44">
        <v>0</v>
      </c>
      <c r="M29" s="44">
        <v>0</v>
      </c>
      <c r="N29" s="148"/>
      <c r="O29" s="148"/>
      <c r="P29" s="44">
        <v>0</v>
      </c>
      <c r="Q29" s="44">
        <v>-113.7</v>
      </c>
      <c r="R29" s="44">
        <v>-113.7</v>
      </c>
      <c r="S29" s="44"/>
    </row>
    <row r="30" spans="1:19" ht="15.75" x14ac:dyDescent="0.25">
      <c r="A30" s="47" t="s">
        <v>141</v>
      </c>
      <c r="B30" s="47" t="s">
        <v>1358</v>
      </c>
      <c r="C30" s="142"/>
      <c r="D30" s="44">
        <v>1253.8</v>
      </c>
      <c r="E30" s="57"/>
      <c r="F30" s="44">
        <v>0</v>
      </c>
      <c r="G30" s="148"/>
      <c r="H30" s="148"/>
      <c r="I30" s="148"/>
      <c r="J30" s="152"/>
      <c r="K30" s="44">
        <v>0</v>
      </c>
      <c r="L30" s="44">
        <v>0</v>
      </c>
      <c r="M30" s="44">
        <v>0</v>
      </c>
      <c r="N30" s="148"/>
      <c r="O30" s="148"/>
      <c r="P30" s="44">
        <v>0</v>
      </c>
      <c r="Q30" s="44">
        <v>-1253.8</v>
      </c>
      <c r="R30" s="44">
        <v>-1253.8</v>
      </c>
      <c r="S30" s="44"/>
    </row>
    <row r="31" spans="1:19" ht="15.75" x14ac:dyDescent="0.25">
      <c r="A31" s="47" t="s">
        <v>143</v>
      </c>
      <c r="B31" s="47" t="s">
        <v>1359</v>
      </c>
      <c r="C31" s="142"/>
      <c r="D31" s="44">
        <v>170.7</v>
      </c>
      <c r="E31" s="57"/>
      <c r="F31" s="44">
        <v>0</v>
      </c>
      <c r="G31" s="148"/>
      <c r="H31" s="148"/>
      <c r="I31" s="148"/>
      <c r="J31" s="152"/>
      <c r="K31" s="44">
        <v>0</v>
      </c>
      <c r="L31" s="44">
        <v>0</v>
      </c>
      <c r="M31" s="44">
        <v>0</v>
      </c>
      <c r="N31" s="148"/>
      <c r="O31" s="148"/>
      <c r="P31" s="44">
        <v>0</v>
      </c>
      <c r="Q31" s="44">
        <v>-170.7</v>
      </c>
      <c r="R31" s="44">
        <v>-170.7</v>
      </c>
      <c r="S31" s="44"/>
    </row>
    <row r="32" spans="1:19" ht="15.75" x14ac:dyDescent="0.25">
      <c r="A32" s="45" t="s">
        <v>145</v>
      </c>
      <c r="B32" s="45" t="s">
        <v>1360</v>
      </c>
      <c r="C32" s="142"/>
      <c r="D32" s="44">
        <v>10.199999999999999</v>
      </c>
      <c r="E32" s="57"/>
      <c r="F32" s="44">
        <v>0</v>
      </c>
      <c r="G32" s="148"/>
      <c r="H32" s="148"/>
      <c r="I32" s="148"/>
      <c r="J32" s="152"/>
      <c r="K32" s="44">
        <v>0</v>
      </c>
      <c r="L32" s="44">
        <v>0</v>
      </c>
      <c r="M32" s="44">
        <v>0</v>
      </c>
      <c r="N32" s="148"/>
      <c r="O32" s="148"/>
      <c r="P32" s="44">
        <v>0</v>
      </c>
      <c r="Q32" s="44">
        <v>-10.199999999999999</v>
      </c>
      <c r="R32" s="44">
        <v>-10.199999999999999</v>
      </c>
      <c r="S32" s="44"/>
    </row>
    <row r="33" spans="1:19" ht="15.75" x14ac:dyDescent="0.25">
      <c r="A33" s="47" t="s">
        <v>151</v>
      </c>
      <c r="B33" s="47" t="s">
        <v>1368</v>
      </c>
      <c r="C33" s="142"/>
      <c r="D33" s="44">
        <v>317.5</v>
      </c>
      <c r="E33" s="57"/>
      <c r="F33" s="44">
        <v>0</v>
      </c>
      <c r="G33" s="148"/>
      <c r="H33" s="148"/>
      <c r="I33" s="148"/>
      <c r="J33" s="152"/>
      <c r="K33" s="44">
        <v>0</v>
      </c>
      <c r="L33" s="44">
        <v>0</v>
      </c>
      <c r="M33" s="44">
        <v>0</v>
      </c>
      <c r="N33" s="148"/>
      <c r="O33" s="148"/>
      <c r="P33" s="44">
        <v>0</v>
      </c>
      <c r="Q33" s="44">
        <v>-317.5</v>
      </c>
      <c r="R33" s="44">
        <v>-317.5</v>
      </c>
      <c r="S33" s="44"/>
    </row>
    <row r="34" spans="1:19" ht="15.75" x14ac:dyDescent="0.25">
      <c r="A34" s="129"/>
      <c r="B34" s="130" t="s">
        <v>1369</v>
      </c>
      <c r="C34" s="141">
        <v>1E-3</v>
      </c>
      <c r="D34" s="134">
        <v>0</v>
      </c>
      <c r="E34" s="135"/>
      <c r="F34" s="134">
        <v>0</v>
      </c>
      <c r="G34" s="149"/>
      <c r="H34" s="149"/>
      <c r="I34" s="149"/>
      <c r="J34" s="153"/>
      <c r="K34" s="134">
        <v>0</v>
      </c>
      <c r="L34" s="134">
        <v>0</v>
      </c>
      <c r="M34" s="134">
        <v>0</v>
      </c>
      <c r="N34" s="149"/>
      <c r="O34" s="149"/>
      <c r="P34" s="134">
        <v>1E-3</v>
      </c>
      <c r="Q34" s="134">
        <v>0</v>
      </c>
      <c r="R34" s="134">
        <v>0</v>
      </c>
      <c r="S34" s="134"/>
    </row>
    <row r="35" spans="1:19" ht="15.75" x14ac:dyDescent="0.25">
      <c r="A35" s="47" t="s">
        <v>159</v>
      </c>
      <c r="B35" s="47" t="s">
        <v>1372</v>
      </c>
      <c r="C35" s="142"/>
      <c r="D35" s="44">
        <v>156.69999999999999</v>
      </c>
      <c r="E35" s="57"/>
      <c r="F35" s="44">
        <v>0</v>
      </c>
      <c r="G35" s="148"/>
      <c r="H35" s="148"/>
      <c r="I35" s="148"/>
      <c r="J35" s="152"/>
      <c r="K35" s="44">
        <v>0</v>
      </c>
      <c r="L35" s="44">
        <v>0</v>
      </c>
      <c r="M35" s="44">
        <v>0</v>
      </c>
      <c r="N35" s="148"/>
      <c r="O35" s="148"/>
      <c r="P35" s="44">
        <v>0</v>
      </c>
      <c r="Q35" s="44">
        <v>-156.69999999999999</v>
      </c>
      <c r="R35" s="44">
        <v>-156.69999999999999</v>
      </c>
      <c r="S35" s="44"/>
    </row>
    <row r="36" spans="1:19" ht="15.75" x14ac:dyDescent="0.25">
      <c r="A36" s="45" t="s">
        <v>136</v>
      </c>
      <c r="B36" s="45" t="s">
        <v>438</v>
      </c>
      <c r="C36" s="142"/>
      <c r="D36" s="44">
        <v>154.79999999999998</v>
      </c>
      <c r="E36" s="57"/>
      <c r="F36" s="44">
        <v>154.80000000000001</v>
      </c>
      <c r="G36" s="148"/>
      <c r="H36" s="148"/>
      <c r="I36" s="148"/>
      <c r="J36" s="152"/>
      <c r="K36" s="44">
        <v>0</v>
      </c>
      <c r="L36" s="44">
        <v>0</v>
      </c>
      <c r="M36" s="44">
        <v>0</v>
      </c>
      <c r="N36" s="148"/>
      <c r="O36" s="148"/>
      <c r="P36" s="44">
        <v>0</v>
      </c>
      <c r="Q36" s="44">
        <v>0</v>
      </c>
      <c r="R36" s="44">
        <v>0</v>
      </c>
      <c r="S36" s="44"/>
    </row>
    <row r="37" spans="1:19" ht="15.75" x14ac:dyDescent="0.25">
      <c r="A37" s="47" t="s">
        <v>172</v>
      </c>
      <c r="B37" s="47" t="s">
        <v>1376</v>
      </c>
      <c r="C37" s="142"/>
      <c r="D37" s="44">
        <v>46.3</v>
      </c>
      <c r="E37" s="57"/>
      <c r="F37" s="44">
        <v>0</v>
      </c>
      <c r="G37" s="148"/>
      <c r="H37" s="148"/>
      <c r="I37" s="148"/>
      <c r="J37" s="152"/>
      <c r="K37" s="44">
        <v>0</v>
      </c>
      <c r="L37" s="44">
        <v>0</v>
      </c>
      <c r="M37" s="44">
        <v>0</v>
      </c>
      <c r="N37" s="148"/>
      <c r="O37" s="148"/>
      <c r="P37" s="44">
        <v>0</v>
      </c>
      <c r="Q37" s="44">
        <v>-46.3</v>
      </c>
      <c r="R37" s="44">
        <v>-46.3</v>
      </c>
      <c r="S37" s="44"/>
    </row>
    <row r="38" spans="1:19" ht="15.75" x14ac:dyDescent="0.25">
      <c r="A38" s="47" t="s">
        <v>173</v>
      </c>
      <c r="B38" s="47" t="s">
        <v>1377</v>
      </c>
      <c r="C38" s="142"/>
      <c r="D38" s="44">
        <v>103.39999999999999</v>
      </c>
      <c r="E38" s="57"/>
      <c r="F38" s="44">
        <v>0</v>
      </c>
      <c r="G38" s="148"/>
      <c r="H38" s="148"/>
      <c r="I38" s="148"/>
      <c r="J38" s="152"/>
      <c r="K38" s="44">
        <v>0</v>
      </c>
      <c r="L38" s="44">
        <v>0</v>
      </c>
      <c r="M38" s="44">
        <v>0</v>
      </c>
      <c r="N38" s="148"/>
      <c r="O38" s="148"/>
      <c r="P38" s="44">
        <v>0</v>
      </c>
      <c r="Q38" s="44">
        <v>-103.39999999999999</v>
      </c>
      <c r="R38" s="44">
        <v>-103.39999999999999</v>
      </c>
      <c r="S38" s="44"/>
    </row>
    <row r="39" spans="1:19" ht="15.75" x14ac:dyDescent="0.25">
      <c r="A39" s="45" t="s">
        <v>179</v>
      </c>
      <c r="B39" s="45" t="s">
        <v>1378</v>
      </c>
      <c r="C39" s="142"/>
      <c r="D39" s="44">
        <v>1147</v>
      </c>
      <c r="E39" s="57"/>
      <c r="F39" s="44">
        <v>0</v>
      </c>
      <c r="G39" s="148"/>
      <c r="H39" s="148"/>
      <c r="I39" s="148"/>
      <c r="J39" s="152"/>
      <c r="K39" s="44">
        <v>0</v>
      </c>
      <c r="L39" s="44">
        <v>0</v>
      </c>
      <c r="M39" s="44">
        <v>0</v>
      </c>
      <c r="N39" s="148"/>
      <c r="O39" s="148"/>
      <c r="P39" s="44">
        <v>0</v>
      </c>
      <c r="Q39" s="44">
        <v>-1147</v>
      </c>
      <c r="R39" s="44">
        <v>-1147</v>
      </c>
      <c r="S39" s="44"/>
    </row>
    <row r="40" spans="1:19" ht="15.75" x14ac:dyDescent="0.25">
      <c r="A40" s="47" t="s">
        <v>123</v>
      </c>
      <c r="B40" s="47" t="s">
        <v>1155</v>
      </c>
      <c r="C40" s="142"/>
      <c r="D40" s="44">
        <v>1922.0000000000005</v>
      </c>
      <c r="E40" s="57"/>
      <c r="F40" s="44">
        <v>0</v>
      </c>
      <c r="G40" s="148"/>
      <c r="H40" s="148"/>
      <c r="I40" s="148"/>
      <c r="J40" s="152"/>
      <c r="K40" s="44">
        <v>0</v>
      </c>
      <c r="L40" s="44">
        <v>0</v>
      </c>
      <c r="M40" s="44">
        <v>0</v>
      </c>
      <c r="N40" s="148"/>
      <c r="O40" s="148"/>
      <c r="P40" s="44">
        <v>0</v>
      </c>
      <c r="Q40" s="44">
        <v>-1922.0000000000005</v>
      </c>
      <c r="R40" s="44">
        <v>-1922.0000000000005</v>
      </c>
      <c r="S40" s="44"/>
    </row>
    <row r="41" spans="1:19" ht="15.75" x14ac:dyDescent="0.25">
      <c r="A41" s="47" t="s">
        <v>175</v>
      </c>
      <c r="B41" s="47" t="s">
        <v>176</v>
      </c>
      <c r="C41" s="142"/>
      <c r="D41" s="44">
        <v>962.6</v>
      </c>
      <c r="E41" s="57"/>
      <c r="F41" s="44">
        <v>0</v>
      </c>
      <c r="G41" s="148"/>
      <c r="H41" s="148"/>
      <c r="I41" s="148"/>
      <c r="J41" s="152"/>
      <c r="K41" s="44">
        <v>0</v>
      </c>
      <c r="L41" s="44">
        <v>0</v>
      </c>
      <c r="M41" s="44">
        <v>0</v>
      </c>
      <c r="N41" s="148"/>
      <c r="O41" s="148"/>
      <c r="P41" s="44">
        <v>0</v>
      </c>
      <c r="Q41" s="44">
        <v>-962.6</v>
      </c>
      <c r="R41" s="44">
        <v>-962.6</v>
      </c>
      <c r="S41" s="44"/>
    </row>
    <row r="42" spans="1:19" ht="15.75" x14ac:dyDescent="0.25">
      <c r="A42" s="129"/>
      <c r="B42" s="130" t="s">
        <v>1385</v>
      </c>
      <c r="C42" s="141">
        <v>1E-3</v>
      </c>
      <c r="D42" s="134">
        <v>0</v>
      </c>
      <c r="E42" s="135"/>
      <c r="F42" s="134">
        <v>0</v>
      </c>
      <c r="G42" s="149"/>
      <c r="H42" s="149"/>
      <c r="I42" s="149"/>
      <c r="J42" s="153"/>
      <c r="K42" s="134">
        <v>0</v>
      </c>
      <c r="L42" s="134">
        <v>0</v>
      </c>
      <c r="M42" s="134">
        <v>0</v>
      </c>
      <c r="N42" s="149"/>
      <c r="O42" s="149"/>
      <c r="P42" s="134">
        <v>1E-3</v>
      </c>
      <c r="Q42" s="134">
        <v>0</v>
      </c>
      <c r="R42" s="134">
        <v>0</v>
      </c>
      <c r="S42" s="134"/>
    </row>
    <row r="43" spans="1:19" ht="15.75" x14ac:dyDescent="0.25">
      <c r="A43" s="47" t="s">
        <v>116</v>
      </c>
      <c r="B43" s="47" t="s">
        <v>117</v>
      </c>
      <c r="C43" s="142"/>
      <c r="D43" s="44">
        <v>9.5</v>
      </c>
      <c r="E43" s="57"/>
      <c r="F43" s="44">
        <v>0</v>
      </c>
      <c r="G43" s="148"/>
      <c r="H43" s="148"/>
      <c r="I43" s="148"/>
      <c r="J43" s="152"/>
      <c r="K43" s="44">
        <v>0</v>
      </c>
      <c r="L43" s="44">
        <v>0</v>
      </c>
      <c r="M43" s="44">
        <v>0</v>
      </c>
      <c r="N43" s="148"/>
      <c r="O43" s="148"/>
      <c r="P43" s="44">
        <v>0</v>
      </c>
      <c r="Q43" s="44">
        <v>-9.5</v>
      </c>
      <c r="R43" s="44">
        <v>-9.5</v>
      </c>
      <c r="S43" s="44"/>
    </row>
    <row r="44" spans="1:19" ht="15.75" x14ac:dyDescent="0.25">
      <c r="A44" s="47" t="s">
        <v>74</v>
      </c>
      <c r="B44" s="47" t="s">
        <v>75</v>
      </c>
      <c r="C44" s="142"/>
      <c r="D44" s="44">
        <v>1873.8000000000002</v>
      </c>
      <c r="E44" s="57"/>
      <c r="F44" s="44">
        <v>0</v>
      </c>
      <c r="G44" s="148"/>
      <c r="H44" s="148"/>
      <c r="I44" s="148"/>
      <c r="J44" s="152"/>
      <c r="K44" s="44">
        <v>0</v>
      </c>
      <c r="L44" s="44">
        <v>0</v>
      </c>
      <c r="M44" s="44">
        <v>0</v>
      </c>
      <c r="N44" s="148"/>
      <c r="O44" s="148"/>
      <c r="P44" s="44">
        <v>0</v>
      </c>
      <c r="Q44" s="44">
        <v>-1873.8000000000002</v>
      </c>
      <c r="R44" s="44">
        <v>-1873.8000000000002</v>
      </c>
      <c r="S44" s="44"/>
    </row>
    <row r="45" spans="1:19" ht="15.75" x14ac:dyDescent="0.25">
      <c r="A45" s="47" t="s">
        <v>59</v>
      </c>
      <c r="B45" s="47" t="s">
        <v>60</v>
      </c>
      <c r="C45" s="142"/>
      <c r="D45" s="44">
        <v>4100.9999999999973</v>
      </c>
      <c r="E45" s="57"/>
      <c r="F45" s="44">
        <v>0</v>
      </c>
      <c r="G45" s="148"/>
      <c r="H45" s="148"/>
      <c r="I45" s="148"/>
      <c r="J45" s="152"/>
      <c r="K45" s="44">
        <v>0</v>
      </c>
      <c r="L45" s="44">
        <v>0</v>
      </c>
      <c r="M45" s="44">
        <v>0</v>
      </c>
      <c r="N45" s="148"/>
      <c r="O45" s="148"/>
      <c r="P45" s="44">
        <v>0</v>
      </c>
      <c r="Q45" s="44">
        <v>-4100.9999999999973</v>
      </c>
      <c r="R45" s="44">
        <v>-4100.9999999999973</v>
      </c>
      <c r="S45" s="44"/>
    </row>
    <row r="46" spans="1:19" ht="15.75" x14ac:dyDescent="0.25">
      <c r="A46" s="43" t="s">
        <v>24</v>
      </c>
      <c r="B46" s="43" t="s">
        <v>25</v>
      </c>
      <c r="C46" s="142"/>
      <c r="D46" s="44">
        <v>5002.3999999999996</v>
      </c>
      <c r="E46" s="57"/>
      <c r="F46" s="44">
        <v>0</v>
      </c>
      <c r="G46" s="148"/>
      <c r="H46" s="148"/>
      <c r="I46" s="148"/>
      <c r="J46" s="152"/>
      <c r="K46" s="44">
        <v>0</v>
      </c>
      <c r="L46" s="44">
        <v>0</v>
      </c>
      <c r="M46" s="44">
        <v>0</v>
      </c>
      <c r="N46" s="148"/>
      <c r="O46" s="148"/>
      <c r="P46" s="44">
        <v>0</v>
      </c>
      <c r="Q46" s="44">
        <v>-5002.3999999999996</v>
      </c>
      <c r="R46" s="44">
        <v>-5002.3999999999996</v>
      </c>
      <c r="S46" s="44"/>
    </row>
    <row r="47" spans="1:19" ht="15.75" x14ac:dyDescent="0.25">
      <c r="A47" s="47" t="s">
        <v>121</v>
      </c>
      <c r="B47" s="47" t="s">
        <v>1154</v>
      </c>
      <c r="C47" s="142"/>
      <c r="D47" s="44">
        <v>1930.4</v>
      </c>
      <c r="E47" s="57"/>
      <c r="F47" s="44">
        <v>0</v>
      </c>
      <c r="G47" s="148"/>
      <c r="H47" s="148"/>
      <c r="I47" s="148"/>
      <c r="J47" s="152"/>
      <c r="K47" s="44">
        <v>0</v>
      </c>
      <c r="L47" s="44">
        <v>0</v>
      </c>
      <c r="M47" s="44">
        <v>0</v>
      </c>
      <c r="N47" s="148"/>
      <c r="O47" s="148"/>
      <c r="P47" s="44">
        <v>0</v>
      </c>
      <c r="Q47" s="44">
        <v>-1930.4</v>
      </c>
      <c r="R47" s="44">
        <v>-1930.4</v>
      </c>
      <c r="S47" s="44"/>
    </row>
    <row r="48" spans="1:19" ht="15.75" x14ac:dyDescent="0.25">
      <c r="A48" s="47" t="s">
        <v>124</v>
      </c>
      <c r="B48" s="47" t="s">
        <v>1160</v>
      </c>
      <c r="C48" s="142"/>
      <c r="D48" s="44">
        <v>3264.3</v>
      </c>
      <c r="E48" s="57"/>
      <c r="F48" s="44">
        <v>0</v>
      </c>
      <c r="G48" s="148"/>
      <c r="H48" s="148"/>
      <c r="I48" s="148"/>
      <c r="J48" s="152"/>
      <c r="K48" s="44">
        <v>0</v>
      </c>
      <c r="L48" s="44">
        <v>0</v>
      </c>
      <c r="M48" s="44">
        <v>0</v>
      </c>
      <c r="N48" s="148"/>
      <c r="O48" s="148"/>
      <c r="P48" s="44">
        <v>0</v>
      </c>
      <c r="Q48" s="44">
        <v>-3264.3</v>
      </c>
      <c r="R48" s="44">
        <v>-3264.3</v>
      </c>
      <c r="S48" s="44"/>
    </row>
    <row r="49" spans="1:19" ht="15.75" x14ac:dyDescent="0.25">
      <c r="A49" s="47" t="s">
        <v>127</v>
      </c>
      <c r="B49" s="47" t="s">
        <v>128</v>
      </c>
      <c r="C49" s="142"/>
      <c r="D49" s="44">
        <v>568.29999999999995</v>
      </c>
      <c r="E49" s="57"/>
      <c r="F49" s="44">
        <v>0</v>
      </c>
      <c r="G49" s="148"/>
      <c r="H49" s="148"/>
      <c r="I49" s="148"/>
      <c r="J49" s="152"/>
      <c r="K49" s="44">
        <v>0</v>
      </c>
      <c r="L49" s="44">
        <v>0</v>
      </c>
      <c r="M49" s="44">
        <v>0</v>
      </c>
      <c r="N49" s="148">
        <v>0</v>
      </c>
      <c r="O49" s="148"/>
      <c r="P49" s="44">
        <v>0</v>
      </c>
      <c r="Q49" s="44">
        <v>-568.29999999999995</v>
      </c>
      <c r="R49" s="44">
        <v>-568.29999999999995</v>
      </c>
      <c r="S49" s="44"/>
    </row>
    <row r="50" spans="1:19" ht="15.75" x14ac:dyDescent="0.25">
      <c r="A50" s="47" t="s">
        <v>177</v>
      </c>
      <c r="B50" s="47" t="s">
        <v>178</v>
      </c>
      <c r="C50" s="142"/>
      <c r="D50" s="44">
        <v>1552.8</v>
      </c>
      <c r="E50" s="57"/>
      <c r="F50" s="44">
        <v>0</v>
      </c>
      <c r="G50" s="148"/>
      <c r="H50" s="148"/>
      <c r="I50" s="148"/>
      <c r="J50" s="152"/>
      <c r="K50" s="44">
        <v>0</v>
      </c>
      <c r="L50" s="44">
        <v>0</v>
      </c>
      <c r="M50" s="44">
        <v>0</v>
      </c>
      <c r="N50" s="148"/>
      <c r="O50" s="148"/>
      <c r="P50" s="44">
        <v>0</v>
      </c>
      <c r="Q50" s="44">
        <v>-1552.8</v>
      </c>
      <c r="R50" s="44">
        <v>-1552.8</v>
      </c>
      <c r="S50" s="44"/>
    </row>
    <row r="51" spans="1:19" ht="15.75" x14ac:dyDescent="0.25">
      <c r="A51" s="47" t="s">
        <v>1532</v>
      </c>
      <c r="B51" s="47" t="s">
        <v>1533</v>
      </c>
      <c r="C51" s="142"/>
      <c r="D51" s="44">
        <v>27.799999999999997</v>
      </c>
      <c r="E51" s="57"/>
      <c r="F51" s="44">
        <v>0</v>
      </c>
      <c r="G51" s="148"/>
      <c r="H51" s="148"/>
      <c r="I51" s="148"/>
      <c r="J51" s="152"/>
      <c r="K51" s="44">
        <v>0</v>
      </c>
      <c r="L51" s="44">
        <v>0</v>
      </c>
      <c r="M51" s="44">
        <v>0</v>
      </c>
      <c r="N51" s="148"/>
      <c r="O51" s="148"/>
      <c r="P51" s="44">
        <v>0</v>
      </c>
      <c r="Q51" s="44">
        <v>-27.799999999999997</v>
      </c>
      <c r="R51" s="44">
        <v>-27.799999999999997</v>
      </c>
      <c r="S51" s="44"/>
    </row>
    <row r="52" spans="1:19" ht="15.75" x14ac:dyDescent="0.25">
      <c r="A52" s="129"/>
      <c r="B52" s="130" t="s">
        <v>1396</v>
      </c>
      <c r="C52" s="141">
        <v>1E-3</v>
      </c>
      <c r="D52" s="134">
        <v>0</v>
      </c>
      <c r="E52" s="135"/>
      <c r="F52" s="134">
        <v>0</v>
      </c>
      <c r="G52" s="149"/>
      <c r="H52" s="149"/>
      <c r="I52" s="149"/>
      <c r="J52" s="153"/>
      <c r="K52" s="134">
        <v>0</v>
      </c>
      <c r="L52" s="134">
        <v>0</v>
      </c>
      <c r="M52" s="134">
        <v>0</v>
      </c>
      <c r="N52" s="149"/>
      <c r="O52" s="149"/>
      <c r="P52" s="134">
        <v>1E-3</v>
      </c>
      <c r="Q52" s="134"/>
      <c r="R52" s="134"/>
      <c r="S52" s="134"/>
    </row>
    <row r="53" spans="1:19" ht="15.75" x14ac:dyDescent="0.25">
      <c r="A53" s="43" t="s">
        <v>8</v>
      </c>
      <c r="B53" s="43" t="s">
        <v>9</v>
      </c>
      <c r="C53" s="142"/>
      <c r="D53" s="44">
        <v>240.7</v>
      </c>
      <c r="E53" s="57"/>
      <c r="F53" s="44">
        <v>0</v>
      </c>
      <c r="G53" s="148"/>
      <c r="H53" s="148"/>
      <c r="I53" s="148"/>
      <c r="J53" s="152"/>
      <c r="K53" s="44">
        <v>0</v>
      </c>
      <c r="L53" s="44">
        <v>0</v>
      </c>
      <c r="M53" s="44">
        <v>0</v>
      </c>
      <c r="N53" s="148"/>
      <c r="O53" s="148"/>
      <c r="P53" s="44">
        <v>0</v>
      </c>
      <c r="Q53" s="44">
        <v>-240.7</v>
      </c>
      <c r="R53" s="44">
        <v>-240.7</v>
      </c>
      <c r="S53" s="44"/>
    </row>
    <row r="54" spans="1:19" ht="15.75" x14ac:dyDescent="0.25">
      <c r="A54" s="43" t="s">
        <v>14</v>
      </c>
      <c r="B54" s="43" t="s">
        <v>15</v>
      </c>
      <c r="C54" s="142"/>
      <c r="D54" s="44">
        <v>48.9</v>
      </c>
      <c r="E54" s="57"/>
      <c r="F54" s="44">
        <v>0</v>
      </c>
      <c r="G54" s="148"/>
      <c r="H54" s="148"/>
      <c r="I54" s="148"/>
      <c r="J54" s="152"/>
      <c r="K54" s="44">
        <v>0</v>
      </c>
      <c r="L54" s="44">
        <v>0</v>
      </c>
      <c r="M54" s="44">
        <v>0</v>
      </c>
      <c r="N54" s="148"/>
      <c r="O54" s="148"/>
      <c r="P54" s="44">
        <v>0</v>
      </c>
      <c r="Q54" s="44">
        <v>-48.9</v>
      </c>
      <c r="R54" s="44">
        <v>-48.9</v>
      </c>
      <c r="S54" s="44"/>
    </row>
    <row r="55" spans="1:19" ht="15.75" x14ac:dyDescent="0.25">
      <c r="A55" s="43" t="s">
        <v>20</v>
      </c>
      <c r="B55" s="43" t="s">
        <v>21</v>
      </c>
      <c r="C55" s="142"/>
      <c r="D55" s="44">
        <v>114.9</v>
      </c>
      <c r="E55" s="57"/>
      <c r="F55" s="44">
        <v>0</v>
      </c>
      <c r="G55" s="148"/>
      <c r="H55" s="148"/>
      <c r="I55" s="148"/>
      <c r="J55" s="152"/>
      <c r="K55" s="44">
        <v>0</v>
      </c>
      <c r="L55" s="44">
        <v>0</v>
      </c>
      <c r="M55" s="44">
        <v>0</v>
      </c>
      <c r="N55" s="148"/>
      <c r="O55" s="148"/>
      <c r="P55" s="44">
        <v>0</v>
      </c>
      <c r="Q55" s="44">
        <v>-114.9</v>
      </c>
      <c r="R55" s="44">
        <v>-114.9</v>
      </c>
      <c r="S55" s="44"/>
    </row>
    <row r="56" spans="1:19" ht="15.75" x14ac:dyDescent="0.25">
      <c r="A56" s="47" t="s">
        <v>55</v>
      </c>
      <c r="B56" s="47" t="s">
        <v>56</v>
      </c>
      <c r="C56" s="142"/>
      <c r="D56" s="44">
        <v>917.40000000000009</v>
      </c>
      <c r="E56" s="57"/>
      <c r="F56" s="44">
        <v>0</v>
      </c>
      <c r="G56" s="148"/>
      <c r="H56" s="148"/>
      <c r="I56" s="148"/>
      <c r="J56" s="152"/>
      <c r="K56" s="44">
        <v>0</v>
      </c>
      <c r="L56" s="44">
        <v>0</v>
      </c>
      <c r="M56" s="44">
        <v>0</v>
      </c>
      <c r="N56" s="148"/>
      <c r="O56" s="148"/>
      <c r="P56" s="44">
        <v>0</v>
      </c>
      <c r="Q56" s="44">
        <v>-917.40000000000009</v>
      </c>
      <c r="R56" s="44">
        <v>-917.40000000000009</v>
      </c>
      <c r="S56" s="44"/>
    </row>
    <row r="57" spans="1:19" ht="15.75" x14ac:dyDescent="0.25">
      <c r="A57" s="43" t="s">
        <v>78</v>
      </c>
      <c r="B57" s="43" t="s">
        <v>79</v>
      </c>
      <c r="C57" s="142"/>
      <c r="D57" s="44">
        <v>541.20000000000005</v>
      </c>
      <c r="E57" s="57"/>
      <c r="F57" s="44">
        <v>0</v>
      </c>
      <c r="G57" s="148"/>
      <c r="H57" s="148"/>
      <c r="I57" s="148"/>
      <c r="J57" s="152"/>
      <c r="K57" s="44">
        <v>0</v>
      </c>
      <c r="L57" s="44">
        <v>0</v>
      </c>
      <c r="M57" s="44">
        <v>0</v>
      </c>
      <c r="N57" s="148"/>
      <c r="O57" s="148"/>
      <c r="P57" s="44">
        <v>0</v>
      </c>
      <c r="Q57" s="44">
        <v>-541.20000000000005</v>
      </c>
      <c r="R57" s="44">
        <v>-541.20000000000005</v>
      </c>
      <c r="S57" s="44"/>
    </row>
    <row r="58" spans="1:19" ht="15.75" x14ac:dyDescent="0.25">
      <c r="A58" s="45" t="s">
        <v>114</v>
      </c>
      <c r="B58" s="45" t="s">
        <v>115</v>
      </c>
      <c r="C58" s="142"/>
      <c r="D58" s="44">
        <v>2004.5000000000005</v>
      </c>
      <c r="E58" s="57"/>
      <c r="F58" s="44">
        <v>0</v>
      </c>
      <c r="G58" s="148"/>
      <c r="H58" s="148"/>
      <c r="I58" s="148"/>
      <c r="J58" s="152"/>
      <c r="K58" s="44">
        <v>0</v>
      </c>
      <c r="L58" s="44">
        <v>0</v>
      </c>
      <c r="M58" s="44">
        <v>0</v>
      </c>
      <c r="N58" s="148"/>
      <c r="O58" s="148"/>
      <c r="P58" s="44">
        <v>0</v>
      </c>
      <c r="Q58" s="44">
        <v>-2004.5000000000005</v>
      </c>
      <c r="R58" s="44">
        <v>-2004.5000000000005</v>
      </c>
      <c r="S58" s="44"/>
    </row>
    <row r="59" spans="1:19" ht="15.75" x14ac:dyDescent="0.25">
      <c r="A59" s="47" t="s">
        <v>53</v>
      </c>
      <c r="B59" s="47" t="s">
        <v>54</v>
      </c>
      <c r="C59" s="142"/>
      <c r="D59" s="44">
        <v>73.399999999999991</v>
      </c>
      <c r="E59" s="57"/>
      <c r="F59" s="44">
        <v>0</v>
      </c>
      <c r="G59" s="148"/>
      <c r="H59" s="148"/>
      <c r="I59" s="148"/>
      <c r="J59" s="152"/>
      <c r="K59" s="44">
        <v>0</v>
      </c>
      <c r="L59" s="44">
        <v>0</v>
      </c>
      <c r="M59" s="44">
        <v>0</v>
      </c>
      <c r="N59" s="148"/>
      <c r="O59" s="148"/>
      <c r="P59" s="44">
        <v>0</v>
      </c>
      <c r="Q59" s="44">
        <v>-73.399999999999991</v>
      </c>
      <c r="R59" s="44">
        <v>-73.399999999999991</v>
      </c>
      <c r="S59" s="44"/>
    </row>
    <row r="60" spans="1:19" ht="15.75" x14ac:dyDescent="0.25">
      <c r="A60" s="47" t="s">
        <v>1534</v>
      </c>
      <c r="B60" s="47" t="s">
        <v>1535</v>
      </c>
      <c r="C60" s="142"/>
      <c r="D60" s="44">
        <v>1811.4000000000003</v>
      </c>
      <c r="E60" s="57"/>
      <c r="F60" s="44">
        <v>0</v>
      </c>
      <c r="G60" s="148"/>
      <c r="H60" s="148"/>
      <c r="I60" s="148"/>
      <c r="J60" s="152"/>
      <c r="K60" s="44">
        <v>0</v>
      </c>
      <c r="L60" s="44">
        <v>0</v>
      </c>
      <c r="M60" s="44">
        <v>0</v>
      </c>
      <c r="N60" s="148"/>
      <c r="O60" s="148"/>
      <c r="P60" s="44">
        <v>0</v>
      </c>
      <c r="Q60" s="44">
        <v>-1811.4000000000003</v>
      </c>
      <c r="R60" s="44">
        <v>-1811.4000000000003</v>
      </c>
      <c r="S60" s="44"/>
    </row>
    <row r="61" spans="1:19" ht="15.75" x14ac:dyDescent="0.25">
      <c r="A61" s="45" t="s">
        <v>125</v>
      </c>
      <c r="B61" s="45" t="s">
        <v>1161</v>
      </c>
      <c r="C61" s="142"/>
      <c r="D61" s="44">
        <v>1439.0999999999995</v>
      </c>
      <c r="E61" s="57"/>
      <c r="F61" s="44">
        <v>0</v>
      </c>
      <c r="G61" s="148"/>
      <c r="H61" s="148"/>
      <c r="I61" s="148"/>
      <c r="J61" s="152"/>
      <c r="K61" s="44">
        <v>0</v>
      </c>
      <c r="L61" s="44">
        <v>0</v>
      </c>
      <c r="M61" s="44">
        <v>0</v>
      </c>
      <c r="N61" s="148"/>
      <c r="O61" s="148"/>
      <c r="P61" s="44">
        <v>0</v>
      </c>
      <c r="Q61" s="44">
        <v>-1439.0999999999995</v>
      </c>
      <c r="R61" s="44">
        <v>-1439.0999999999995</v>
      </c>
      <c r="S61" s="44"/>
    </row>
    <row r="62" spans="1:19" ht="15.75" x14ac:dyDescent="0.25">
      <c r="A62" s="47" t="s">
        <v>129</v>
      </c>
      <c r="B62" s="47" t="s">
        <v>1162</v>
      </c>
      <c r="C62" s="142"/>
      <c r="D62" s="44">
        <v>64.7</v>
      </c>
      <c r="E62" s="57"/>
      <c r="F62" s="44">
        <v>0</v>
      </c>
      <c r="G62" s="148"/>
      <c r="H62" s="148"/>
      <c r="I62" s="148"/>
      <c r="J62" s="152"/>
      <c r="K62" s="44">
        <v>0</v>
      </c>
      <c r="L62" s="44">
        <v>0</v>
      </c>
      <c r="M62" s="44">
        <v>0</v>
      </c>
      <c r="N62" s="148"/>
      <c r="O62" s="148"/>
      <c r="P62" s="44">
        <v>0</v>
      </c>
      <c r="Q62" s="44">
        <v>-64.7</v>
      </c>
      <c r="R62" s="44">
        <v>-64.7</v>
      </c>
      <c r="S62" s="44"/>
    </row>
    <row r="63" spans="1:19" ht="15.75" x14ac:dyDescent="0.25">
      <c r="A63" s="129"/>
      <c r="B63" s="130" t="s">
        <v>1541</v>
      </c>
      <c r="C63" s="141">
        <v>1E-3</v>
      </c>
      <c r="D63" s="134">
        <v>0</v>
      </c>
      <c r="E63" s="135"/>
      <c r="F63" s="134">
        <v>0</v>
      </c>
      <c r="G63" s="149"/>
      <c r="H63" s="149"/>
      <c r="I63" s="149"/>
      <c r="J63" s="153"/>
      <c r="K63" s="134">
        <v>0</v>
      </c>
      <c r="L63" s="134">
        <v>0</v>
      </c>
      <c r="M63" s="134">
        <v>0</v>
      </c>
      <c r="N63" s="149"/>
      <c r="O63" s="149"/>
      <c r="P63" s="134">
        <v>0</v>
      </c>
      <c r="Q63" s="134">
        <v>-1E-3</v>
      </c>
      <c r="R63" s="134">
        <v>-1E-3</v>
      </c>
      <c r="S63" s="134"/>
    </row>
    <row r="64" spans="1:19" ht="15.75" x14ac:dyDescent="0.25">
      <c r="A64" s="47" t="s">
        <v>1536</v>
      </c>
      <c r="B64" s="47" t="s">
        <v>1537</v>
      </c>
      <c r="C64" s="142"/>
      <c r="D64" s="44">
        <v>0</v>
      </c>
      <c r="E64" s="57"/>
      <c r="F64" s="44">
        <v>829.8</v>
      </c>
      <c r="G64" s="148"/>
      <c r="H64" s="148"/>
      <c r="I64" s="148"/>
      <c r="J64" s="152"/>
      <c r="K64" s="44">
        <v>0</v>
      </c>
      <c r="L64" s="44">
        <v>0</v>
      </c>
      <c r="M64" s="44">
        <v>0</v>
      </c>
      <c r="N64" s="148"/>
      <c r="O64" s="148"/>
      <c r="P64" s="44">
        <v>0</v>
      </c>
      <c r="Q64" s="44">
        <v>829.8</v>
      </c>
      <c r="R64" s="44">
        <v>829.8</v>
      </c>
      <c r="S64" s="4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Y1550"/>
  <sheetViews>
    <sheetView showGridLines="0" topLeftCell="A4" zoomScale="70" zoomScaleNormal="70" workbookViewId="0">
      <selection activeCell="G60" sqref="G60"/>
    </sheetView>
  </sheetViews>
  <sheetFormatPr defaultRowHeight="15" customHeight="1" outlineLevelCol="1" x14ac:dyDescent="0.25"/>
  <cols>
    <col min="1" max="1" width="12.5703125" customWidth="1"/>
    <col min="2" max="2" width="13.85546875" customWidth="1"/>
    <col min="3" max="3" width="40.85546875" bestFit="1" customWidth="1"/>
    <col min="4" max="4" width="11.28515625" customWidth="1"/>
    <col min="5" max="5" width="12.28515625" hidden="1" customWidth="1" outlineLevel="1"/>
    <col min="6" max="6" width="12" bestFit="1" customWidth="1" collapsed="1"/>
    <col min="7" max="7" width="9.28515625" bestFit="1" customWidth="1"/>
    <col min="8" max="8" width="13" customWidth="1"/>
    <col min="11" max="12" width="9.28515625" bestFit="1" customWidth="1"/>
    <col min="13" max="13" width="12.85546875" customWidth="1"/>
    <col min="14" max="14" width="12.5703125" customWidth="1"/>
    <col min="15" max="15" width="10.140625" bestFit="1" customWidth="1"/>
    <col min="16" max="16" width="12.42578125" hidden="1" customWidth="1" outlineLevel="1"/>
    <col min="17" max="17" width="12" hidden="1" customWidth="1" outlineLevel="1"/>
    <col min="18" max="18" width="11.28515625" customWidth="1" collapsed="1"/>
    <col min="19" max="19" width="12" customWidth="1"/>
    <col min="20" max="20" width="11.5703125" customWidth="1" outlineLevel="1"/>
    <col min="21" max="21" width="14.42578125" customWidth="1"/>
    <col min="22" max="22" width="13.85546875" customWidth="1"/>
    <col min="23" max="23" width="10" bestFit="1" customWidth="1"/>
    <col min="25" max="25" width="0.140625" customWidth="1"/>
  </cols>
  <sheetData>
    <row r="1" spans="1:25" ht="26.25" customHeight="1" thickTop="1" thickBot="1" x14ac:dyDescent="0.3">
      <c r="A1" s="97"/>
      <c r="B1" s="97"/>
      <c r="C1" s="98" t="s">
        <v>1397</v>
      </c>
      <c r="D1" s="162" t="s">
        <v>1408</v>
      </c>
      <c r="E1" s="163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3"/>
      <c r="Q1" s="163"/>
      <c r="R1" s="164"/>
      <c r="S1" s="11"/>
      <c r="T1" s="11"/>
      <c r="U1" s="11"/>
      <c r="V1" s="11"/>
      <c r="W1" s="4"/>
      <c r="X1" s="4"/>
      <c r="Y1" s="4"/>
    </row>
    <row r="2" spans="1:25" ht="21.75" customHeight="1" thickBot="1" x14ac:dyDescent="0.35">
      <c r="A2" s="32"/>
      <c r="B2" s="26"/>
      <c r="C2" s="26"/>
      <c r="D2" s="165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22"/>
      <c r="T2" s="22"/>
      <c r="U2" s="23" t="str">
        <f>TEXT('Daily Pork Products Stocks'!C3,"MMMM-YYYY")</f>
        <v>qqqqqqqq</v>
      </c>
      <c r="V2" s="22"/>
      <c r="W2" s="24"/>
      <c r="X2" s="24"/>
      <c r="Y2" s="24"/>
    </row>
    <row r="3" spans="1:25" ht="22.5" thickTop="1" thickBot="1" x14ac:dyDescent="0.4">
      <c r="A3" s="33"/>
      <c r="B3" s="21"/>
      <c r="C3" s="21"/>
      <c r="D3" s="167" t="s">
        <v>1407</v>
      </c>
      <c r="E3" s="161"/>
      <c r="F3" s="168" t="s">
        <v>1401</v>
      </c>
      <c r="G3" s="169"/>
      <c r="H3" s="167" t="s">
        <v>1400</v>
      </c>
      <c r="I3" s="160"/>
      <c r="J3" s="160"/>
      <c r="K3" s="160"/>
      <c r="L3" s="160"/>
      <c r="M3" s="160"/>
      <c r="N3" s="160"/>
      <c r="O3" s="169"/>
      <c r="P3" s="158" t="s">
        <v>1402</v>
      </c>
      <c r="Q3" s="159"/>
      <c r="R3" s="160"/>
      <c r="S3" s="159"/>
      <c r="T3" s="161"/>
      <c r="U3" s="158" t="s">
        <v>1403</v>
      </c>
      <c r="V3" s="159"/>
      <c r="W3" s="10"/>
      <c r="X3" s="10"/>
      <c r="Y3" s="10"/>
    </row>
    <row r="4" spans="1:25" ht="95.25" thickTop="1" thickBot="1" x14ac:dyDescent="0.3">
      <c r="A4" s="103"/>
      <c r="B4" s="104" t="s">
        <v>496</v>
      </c>
      <c r="C4" s="104" t="s">
        <v>497</v>
      </c>
      <c r="D4" s="105" t="s">
        <v>1167</v>
      </c>
      <c r="E4" s="99" t="s">
        <v>1392</v>
      </c>
      <c r="F4" s="105" t="s">
        <v>404</v>
      </c>
      <c r="G4" s="105" t="s">
        <v>405</v>
      </c>
      <c r="H4" s="105" t="s">
        <v>1149</v>
      </c>
      <c r="I4" s="105" t="s">
        <v>1405</v>
      </c>
      <c r="J4" s="105" t="s">
        <v>1406</v>
      </c>
      <c r="K4" s="105" t="s">
        <v>0</v>
      </c>
      <c r="L4" s="105" t="s">
        <v>1</v>
      </c>
      <c r="M4" s="105" t="s">
        <v>406</v>
      </c>
      <c r="N4" s="105" t="s">
        <v>1147</v>
      </c>
      <c r="O4" s="105" t="s">
        <v>1148</v>
      </c>
      <c r="P4" s="99" t="s">
        <v>1393</v>
      </c>
      <c r="Q4" s="31" t="s">
        <v>407</v>
      </c>
      <c r="R4" s="105" t="s">
        <v>1398</v>
      </c>
      <c r="S4" s="99" t="s">
        <v>1399</v>
      </c>
      <c r="T4" s="31" t="s">
        <v>1404</v>
      </c>
      <c r="U4" s="31" t="s">
        <v>1394</v>
      </c>
      <c r="V4" s="31" t="s">
        <v>1395</v>
      </c>
      <c r="W4" s="77" t="s">
        <v>1409</v>
      </c>
      <c r="X4" s="19"/>
      <c r="Y4" s="19"/>
    </row>
    <row r="5" spans="1:25" ht="16.5" hidden="1" thickTop="1" x14ac:dyDescent="0.25">
      <c r="A5" s="69" t="str">
        <f>IF(SUM(ABS(D276),ABS(E276),ABS(F276),ABS(G276),ABS(H276),ABS(I276),ABS(J276),ABS(K276),ABS(L276),ABS(M276),ABS(N276),ABS(O276),ABS(P276),ABS(Q276),ABS(R276),ABS(S276),ABS(T276))=0,"Inactive","Active")</f>
        <v>Inactive</v>
      </c>
      <c r="B5" s="100"/>
      <c r="C5" s="101" t="s">
        <v>1171</v>
      </c>
      <c r="D5" s="102">
        <f>'Daily Pork Products Stocks'!D24</f>
        <v>0</v>
      </c>
      <c r="E5" s="60">
        <f>D5</f>
        <v>0</v>
      </c>
      <c r="F5" s="7">
        <f>SUMIF('Daily Pork Products Stocks'!$B$6:$B$253,'Weekly Pork Products Stocks'!$B5,'Daily Pork Products Stocks'!F$6:F$253)</f>
        <v>0</v>
      </c>
      <c r="G5" s="7">
        <f>SUMIF('Daily Pork Products Stocks'!$B$6:$B$253,'Weekly Pork Products Stocks'!$B5,'Daily Pork Products Stocks'!G$6:G$253)</f>
        <v>0</v>
      </c>
      <c r="H5" s="7">
        <f>SUMIF('Daily Pork Products Stocks'!$B$6:$B$253,'Weekly Pork Products Stocks'!$B5,'Daily Pork Products Stocks'!H$6:H$253)</f>
        <v>0</v>
      </c>
      <c r="I5" s="7">
        <f>SUMIF('Daily Pork Products Stocks'!$B$6:$B$253,'Weekly Pork Products Stocks'!$B5,'Daily Pork Products Stocks'!I$6:I$253)</f>
        <v>0</v>
      </c>
      <c r="J5" s="7">
        <f>SUMIF('Daily Pork Products Stocks'!$B$6:$B$253,'Weekly Pork Products Stocks'!$B5,'Daily Pork Products Stocks'!J$6:J$253)</f>
        <v>0</v>
      </c>
      <c r="K5" s="7">
        <f>SUMIF('Daily Pork Products Stocks'!$B$6:$B$253,'Weekly Pork Products Stocks'!$B5,'Daily Pork Products Stocks'!K$6:K$253)</f>
        <v>0</v>
      </c>
      <c r="L5" s="7">
        <f>SUMIF('Daily Pork Products Stocks'!$B$6:$B$253,'Weekly Pork Products Stocks'!$B5,'Daily Pork Products Stocks'!L$6:L$253)</f>
        <v>0</v>
      </c>
      <c r="M5" s="7">
        <f>SUMIF('Daily Pork Products Stocks'!$B$6:$B$253,'Weekly Pork Products Stocks'!$B5,'Daily Pork Products Stocks'!M$6:M$253)</f>
        <v>0</v>
      </c>
      <c r="N5" s="7">
        <f>SUMIF('Daily Pork Products Stocks'!$B$6:$B$253,'Weekly Pork Products Stocks'!$B5,'Daily Pork Products Stocks'!N$6:N$253)</f>
        <v>0</v>
      </c>
      <c r="O5" s="7">
        <f>SUMIF('Daily Pork Products Stocks'!$B$6:$B$253,'Weekly Pork Products Stocks'!$B5,'Daily Pork Products Stocks'!O$6:O$253)</f>
        <v>0</v>
      </c>
      <c r="P5" s="60">
        <f>D5+F5+G5-SUM(H5:O5)</f>
        <v>0</v>
      </c>
      <c r="Q5" s="60">
        <f>E5+F5+G5-SUM(H5:O5)</f>
        <v>0</v>
      </c>
      <c r="R5" s="25">
        <f>SUMIF('Daily Pork Products Stocks'!$B$6:$B$253,'Weekly Pork Products Stocks'!$B5,'Daily Pork Products Stocks'!R$6:R$253)</f>
        <v>0</v>
      </c>
      <c r="S5" s="61">
        <f>SUMIF('Daily Pork Products Stocks'!$B$6:$B$253,'Weekly Pork Products Stocks'!$B5,'Daily Pork Products Stocks'!S$6:S$253)</f>
        <v>0</v>
      </c>
      <c r="T5" s="60">
        <f>R5+S5</f>
        <v>0</v>
      </c>
      <c r="U5" s="60">
        <f>T5-P5</f>
        <v>0</v>
      </c>
      <c r="V5" s="62">
        <f>T5-Q5</f>
        <v>0</v>
      </c>
      <c r="W5" s="50" t="str">
        <f t="shared" ref="W5:W68" si="0">IF(SUM(ABS(D5),ABS(E5),ABS(F5),ABS(G5),ABS(H5),ABS(I5),ABS(J5),ABS(K5),ABS(L5),ABS(M5),ABS(N5),ABS(O5),ABS(P5),ABS(Q5),ABS(R5),ABS(S5),ABS(T5))=0,"Inactive","Active")</f>
        <v>Inactive</v>
      </c>
      <c r="X5" s="2"/>
      <c r="Y5" s="2">
        <f>SUM(ABS(D5),ABS(E5),ABS(F5),ABS(G5),ABS(H5),ABS(I5),ABS(J5),ABS(K5),ABS(L5),ABS(M5),ABS(N5),ABS(O5),ABS(P5),ABS(Q5),ABS(R5),ABS(S5),ABS(T5))</f>
        <v>0</v>
      </c>
    </row>
    <row r="6" spans="1:25" ht="16.5" hidden="1" thickTop="1" x14ac:dyDescent="0.25">
      <c r="A6" s="69" t="str">
        <f t="shared" ref="A6:A69" si="1">IF(SUM(ABS(D277),ABS(E277),ABS(F277),ABS(G277),ABS(H277),ABS(I277),ABS(J277),ABS(K277),ABS(L277),ABS(M277),ABS(N277),ABS(O277),ABS(P277),ABS(Q277),ABS(R277),ABS(S277),ABS(T277))=0,"Inactive","Active")</f>
        <v>Inactive</v>
      </c>
      <c r="B6" s="63" t="s">
        <v>1172</v>
      </c>
      <c r="C6" s="13" t="s">
        <v>1173</v>
      </c>
      <c r="D6" s="12">
        <f>'Daily Pork Products Stocks'!D25</f>
        <v>0</v>
      </c>
      <c r="E6" s="7">
        <f t="shared" ref="E6:E69" si="2">D6</f>
        <v>0</v>
      </c>
      <c r="F6" s="7">
        <f>SUMIF('Daily Pork Products Stocks'!$B$6:$B$253,'Weekly Pork Products Stocks'!$B6,'Daily Pork Products Stocks'!F$6:F$253)</f>
        <v>0</v>
      </c>
      <c r="G6" s="7">
        <f>SUMIF('Daily Pork Products Stocks'!$B$6:$B$253,'Weekly Pork Products Stocks'!$B6,'Daily Pork Products Stocks'!G$6:G$253)</f>
        <v>0</v>
      </c>
      <c r="H6" s="7">
        <f>SUMIF('Daily Pork Products Stocks'!$B$6:$B$253,'Weekly Pork Products Stocks'!$B6,'Daily Pork Products Stocks'!H$6:H$253)</f>
        <v>0</v>
      </c>
      <c r="I6" s="7">
        <f>SUMIF('Daily Pork Products Stocks'!$B$6:$B$253,'Weekly Pork Products Stocks'!$B6,'Daily Pork Products Stocks'!I$6:I$253)</f>
        <v>0</v>
      </c>
      <c r="J6" s="7">
        <f>SUMIF('Daily Pork Products Stocks'!$B$6:$B$253,'Weekly Pork Products Stocks'!$B6,'Daily Pork Products Stocks'!J$6:J$253)</f>
        <v>0</v>
      </c>
      <c r="K6" s="7">
        <f>SUMIF('Daily Pork Products Stocks'!$B$6:$B$253,'Weekly Pork Products Stocks'!$B6,'Daily Pork Products Stocks'!K$6:K$253)</f>
        <v>0</v>
      </c>
      <c r="L6" s="7">
        <f>SUMIF('Daily Pork Products Stocks'!$B$6:$B$253,'Weekly Pork Products Stocks'!$B6,'Daily Pork Products Stocks'!L$6:L$253)</f>
        <v>0</v>
      </c>
      <c r="M6" s="7">
        <f>SUMIF('Daily Pork Products Stocks'!$B$6:$B$253,'Weekly Pork Products Stocks'!$B6,'Daily Pork Products Stocks'!M$6:M$253)</f>
        <v>0</v>
      </c>
      <c r="N6" s="7">
        <f>SUMIF('Daily Pork Products Stocks'!$B$6:$B$253,'Weekly Pork Products Stocks'!$B6,'Daily Pork Products Stocks'!N$6:N$253)</f>
        <v>0</v>
      </c>
      <c r="O6" s="7">
        <f>SUMIF('Daily Pork Products Stocks'!$B$6:$B$253,'Weekly Pork Products Stocks'!$B6,'Daily Pork Products Stocks'!O$6:O$253)</f>
        <v>0</v>
      </c>
      <c r="P6" s="7">
        <f t="shared" ref="P6:P69" si="3">D6+F6+G6-SUM(H6:O6)</f>
        <v>0</v>
      </c>
      <c r="Q6" s="7">
        <f t="shared" ref="Q6:Q69" si="4">E6+F6+G6-SUM(H6:O6)</f>
        <v>0</v>
      </c>
      <c r="R6" s="25">
        <f>SUMIF('Daily Pork Products Stocks'!$B$6:$B$253,'Weekly Pork Products Stocks'!$B6,'Daily Pork Products Stocks'!R$6:R$253)</f>
        <v>0</v>
      </c>
      <c r="S6" s="25">
        <f>SUMIF('Daily Pork Products Stocks'!$B$6:$B$253,'Weekly Pork Products Stocks'!$B6,'Daily Pork Products Stocks'!S$6:S$253)</f>
        <v>0</v>
      </c>
      <c r="T6" s="7">
        <f t="shared" ref="T6:T69" si="5">R6+S6</f>
        <v>0</v>
      </c>
      <c r="U6" s="7">
        <f t="shared" ref="U6:U69" si="6">T6-P6</f>
        <v>0</v>
      </c>
      <c r="V6" s="64">
        <f t="shared" ref="V6:V69" si="7">T6-Q6</f>
        <v>0</v>
      </c>
      <c r="W6" s="51" t="str">
        <f t="shared" si="0"/>
        <v>Inactive</v>
      </c>
      <c r="X6" s="2"/>
      <c r="Y6" s="2">
        <f t="shared" ref="Y6:Y69" si="8">SUM(ABS(D6),ABS(E6),ABS(F6),ABS(G6),ABS(H6),ABS(I6),ABS(J6),ABS(K6),ABS(L6),ABS(M6),ABS(N6),ABS(O6),ABS(P6),ABS(Q6),ABS(R6),ABS(S6),ABS(T6))</f>
        <v>0</v>
      </c>
    </row>
    <row r="7" spans="1:25" ht="16.5" hidden="1" thickTop="1" x14ac:dyDescent="0.25">
      <c r="A7" s="69" t="str">
        <f t="shared" si="1"/>
        <v>Inactive</v>
      </c>
      <c r="B7" s="63" t="s">
        <v>1174</v>
      </c>
      <c r="C7" s="13" t="s">
        <v>1175</v>
      </c>
      <c r="D7" s="12">
        <f>'Daily Pork Products Stocks'!D26</f>
        <v>0</v>
      </c>
      <c r="E7" s="7">
        <f t="shared" si="2"/>
        <v>0</v>
      </c>
      <c r="F7" s="7">
        <f>SUMIF('Daily Pork Products Stocks'!$B$6:$B$253,'Weekly Pork Products Stocks'!$B7,'Daily Pork Products Stocks'!F$6:F$253)</f>
        <v>0</v>
      </c>
      <c r="G7" s="7">
        <f>SUMIF('Daily Pork Products Stocks'!$B$6:$B$253,'Weekly Pork Products Stocks'!$B7,'Daily Pork Products Stocks'!G$6:G$253)</f>
        <v>0</v>
      </c>
      <c r="H7" s="7">
        <f>SUMIF('Daily Pork Products Stocks'!$B$6:$B$253,'Weekly Pork Products Stocks'!$B7,'Daily Pork Products Stocks'!H$6:H$253)</f>
        <v>0</v>
      </c>
      <c r="I7" s="7">
        <f>SUMIF('Daily Pork Products Stocks'!$B$6:$B$253,'Weekly Pork Products Stocks'!$B7,'Daily Pork Products Stocks'!I$6:I$253)</f>
        <v>0</v>
      </c>
      <c r="J7" s="7">
        <f>SUMIF('Daily Pork Products Stocks'!$B$6:$B$253,'Weekly Pork Products Stocks'!$B7,'Daily Pork Products Stocks'!J$6:J$253)</f>
        <v>0</v>
      </c>
      <c r="K7" s="7">
        <f>SUMIF('Daily Pork Products Stocks'!$B$6:$B$253,'Weekly Pork Products Stocks'!$B7,'Daily Pork Products Stocks'!K$6:K$253)</f>
        <v>0</v>
      </c>
      <c r="L7" s="7">
        <f>SUMIF('Daily Pork Products Stocks'!$B$6:$B$253,'Weekly Pork Products Stocks'!$B7,'Daily Pork Products Stocks'!L$6:L$253)</f>
        <v>0</v>
      </c>
      <c r="M7" s="7">
        <f>SUMIF('Daily Pork Products Stocks'!$B$6:$B$253,'Weekly Pork Products Stocks'!$B7,'Daily Pork Products Stocks'!M$6:M$253)</f>
        <v>0</v>
      </c>
      <c r="N7" s="7">
        <f>SUMIF('Daily Pork Products Stocks'!$B$6:$B$253,'Weekly Pork Products Stocks'!$B7,'Daily Pork Products Stocks'!N$6:N$253)</f>
        <v>0</v>
      </c>
      <c r="O7" s="7">
        <f>SUMIF('Daily Pork Products Stocks'!$B$6:$B$253,'Weekly Pork Products Stocks'!$B7,'Daily Pork Products Stocks'!O$6:O$253)</f>
        <v>0</v>
      </c>
      <c r="P7" s="7">
        <f t="shared" si="3"/>
        <v>0</v>
      </c>
      <c r="Q7" s="7">
        <f t="shared" si="4"/>
        <v>0</v>
      </c>
      <c r="R7" s="25">
        <f>SUMIF('Daily Pork Products Stocks'!$B$6:$B$253,'Weekly Pork Products Stocks'!$B7,'Daily Pork Products Stocks'!R$6:R$253)</f>
        <v>0</v>
      </c>
      <c r="S7" s="25">
        <f>SUMIF('Daily Pork Products Stocks'!$B$6:$B$253,'Weekly Pork Products Stocks'!$B7,'Daily Pork Products Stocks'!S$6:S$253)</f>
        <v>0</v>
      </c>
      <c r="T7" s="7">
        <f t="shared" si="5"/>
        <v>0</v>
      </c>
      <c r="U7" s="7">
        <f t="shared" si="6"/>
        <v>0</v>
      </c>
      <c r="V7" s="64">
        <f t="shared" si="7"/>
        <v>0</v>
      </c>
      <c r="W7" s="51" t="str">
        <f t="shared" si="0"/>
        <v>Inactive</v>
      </c>
      <c r="X7" s="2"/>
      <c r="Y7" s="2">
        <f t="shared" si="8"/>
        <v>0</v>
      </c>
    </row>
    <row r="8" spans="1:25" ht="16.5" hidden="1" thickTop="1" x14ac:dyDescent="0.25">
      <c r="A8" s="69" t="str">
        <f t="shared" si="1"/>
        <v>Inactive</v>
      </c>
      <c r="B8" s="63" t="s">
        <v>1176</v>
      </c>
      <c r="C8" s="13" t="s">
        <v>1177</v>
      </c>
      <c r="D8" s="12">
        <f>'Daily Pork Products Stocks'!D27</f>
        <v>0</v>
      </c>
      <c r="E8" s="7">
        <f t="shared" si="2"/>
        <v>0</v>
      </c>
      <c r="F8" s="7">
        <f>SUMIF('Daily Pork Products Stocks'!$B$6:$B$253,'Weekly Pork Products Stocks'!$B8,'Daily Pork Products Stocks'!F$6:F$253)</f>
        <v>0</v>
      </c>
      <c r="G8" s="7">
        <f>SUMIF('Daily Pork Products Stocks'!$B$6:$B$253,'Weekly Pork Products Stocks'!$B8,'Daily Pork Products Stocks'!G$6:G$253)</f>
        <v>0</v>
      </c>
      <c r="H8" s="7">
        <f>SUMIF('Daily Pork Products Stocks'!$B$6:$B$253,'Weekly Pork Products Stocks'!$B8,'Daily Pork Products Stocks'!H$6:H$253)</f>
        <v>0</v>
      </c>
      <c r="I8" s="7">
        <f>SUMIF('Daily Pork Products Stocks'!$B$6:$B$253,'Weekly Pork Products Stocks'!$B8,'Daily Pork Products Stocks'!I$6:I$253)</f>
        <v>0</v>
      </c>
      <c r="J8" s="7">
        <f>SUMIF('Daily Pork Products Stocks'!$B$6:$B$253,'Weekly Pork Products Stocks'!$B8,'Daily Pork Products Stocks'!J$6:J$253)</f>
        <v>0</v>
      </c>
      <c r="K8" s="7">
        <f>SUMIF('Daily Pork Products Stocks'!$B$6:$B$253,'Weekly Pork Products Stocks'!$B8,'Daily Pork Products Stocks'!K$6:K$253)</f>
        <v>0</v>
      </c>
      <c r="L8" s="7">
        <f>SUMIF('Daily Pork Products Stocks'!$B$6:$B$253,'Weekly Pork Products Stocks'!$B8,'Daily Pork Products Stocks'!L$6:L$253)</f>
        <v>0</v>
      </c>
      <c r="M8" s="7">
        <f>SUMIF('Daily Pork Products Stocks'!$B$6:$B$253,'Weekly Pork Products Stocks'!$B8,'Daily Pork Products Stocks'!M$6:M$253)</f>
        <v>0</v>
      </c>
      <c r="N8" s="7">
        <f>SUMIF('Daily Pork Products Stocks'!$B$6:$B$253,'Weekly Pork Products Stocks'!$B8,'Daily Pork Products Stocks'!N$6:N$253)</f>
        <v>0</v>
      </c>
      <c r="O8" s="7">
        <f>SUMIF('Daily Pork Products Stocks'!$B$6:$B$253,'Weekly Pork Products Stocks'!$B8,'Daily Pork Products Stocks'!O$6:O$253)</f>
        <v>0</v>
      </c>
      <c r="P8" s="7">
        <f t="shared" si="3"/>
        <v>0</v>
      </c>
      <c r="Q8" s="7">
        <f t="shared" si="4"/>
        <v>0</v>
      </c>
      <c r="R8" s="25">
        <f>SUMIF('Daily Pork Products Stocks'!$B$6:$B$253,'Weekly Pork Products Stocks'!$B8,'Daily Pork Products Stocks'!R$6:R$253)</f>
        <v>0</v>
      </c>
      <c r="S8" s="25">
        <f>SUMIF('Daily Pork Products Stocks'!$B$6:$B$253,'Weekly Pork Products Stocks'!$B8,'Daily Pork Products Stocks'!S$6:S$253)</f>
        <v>0</v>
      </c>
      <c r="T8" s="7">
        <f t="shared" si="5"/>
        <v>0</v>
      </c>
      <c r="U8" s="7">
        <f t="shared" si="6"/>
        <v>0</v>
      </c>
      <c r="V8" s="64">
        <f t="shared" si="7"/>
        <v>0</v>
      </c>
      <c r="W8" s="51" t="str">
        <f t="shared" si="0"/>
        <v>Inactive</v>
      </c>
      <c r="X8" s="2"/>
      <c r="Y8" s="2">
        <f t="shared" si="8"/>
        <v>0</v>
      </c>
    </row>
    <row r="9" spans="1:25" ht="16.5" hidden="1" thickTop="1" x14ac:dyDescent="0.25">
      <c r="A9" s="69" t="str">
        <f t="shared" si="1"/>
        <v>Inactive</v>
      </c>
      <c r="B9" s="63"/>
      <c r="C9" s="14" t="s">
        <v>1178</v>
      </c>
      <c r="D9" s="12">
        <f>'Daily Pork Products Stocks'!D6</f>
        <v>0</v>
      </c>
      <c r="E9" s="7">
        <f t="shared" si="2"/>
        <v>0</v>
      </c>
      <c r="F9" s="7">
        <f>SUMIF('Daily Pork Products Stocks'!$B$6:$B$253,'Weekly Pork Products Stocks'!$B9,'Daily Pork Products Stocks'!F$6:F$253)</f>
        <v>0</v>
      </c>
      <c r="G9" s="7">
        <f>SUMIF('Daily Pork Products Stocks'!$B$6:$B$253,'Weekly Pork Products Stocks'!$B9,'Daily Pork Products Stocks'!G$6:G$253)</f>
        <v>0</v>
      </c>
      <c r="H9" s="7">
        <f>SUMIF('Daily Pork Products Stocks'!$B$6:$B$253,'Weekly Pork Products Stocks'!$B9,'Daily Pork Products Stocks'!H$6:H$253)</f>
        <v>0</v>
      </c>
      <c r="I9" s="7">
        <f>SUMIF('Daily Pork Products Stocks'!$B$6:$B$253,'Weekly Pork Products Stocks'!$B9,'Daily Pork Products Stocks'!I$6:I$253)</f>
        <v>0</v>
      </c>
      <c r="J9" s="7">
        <f>SUMIF('Daily Pork Products Stocks'!$B$6:$B$253,'Weekly Pork Products Stocks'!$B9,'Daily Pork Products Stocks'!J$6:J$253)</f>
        <v>0</v>
      </c>
      <c r="K9" s="7">
        <f>SUMIF('Daily Pork Products Stocks'!$B$6:$B$253,'Weekly Pork Products Stocks'!$B9,'Daily Pork Products Stocks'!K$6:K$253)</f>
        <v>0</v>
      </c>
      <c r="L9" s="7">
        <f>SUMIF('Daily Pork Products Stocks'!$B$6:$B$253,'Weekly Pork Products Stocks'!$B9,'Daily Pork Products Stocks'!L$6:L$253)</f>
        <v>0</v>
      </c>
      <c r="M9" s="7">
        <f>SUMIF('Daily Pork Products Stocks'!$B$6:$B$253,'Weekly Pork Products Stocks'!$B9,'Daily Pork Products Stocks'!M$6:M$253)</f>
        <v>0</v>
      </c>
      <c r="N9" s="7">
        <f>SUMIF('Daily Pork Products Stocks'!$B$6:$B$253,'Weekly Pork Products Stocks'!$B9,'Daily Pork Products Stocks'!N$6:N$253)</f>
        <v>0</v>
      </c>
      <c r="O9" s="7">
        <f>SUMIF('Daily Pork Products Stocks'!$B$6:$B$253,'Weekly Pork Products Stocks'!$B9,'Daily Pork Products Stocks'!O$6:O$253)</f>
        <v>0</v>
      </c>
      <c r="P9" s="7">
        <f t="shared" si="3"/>
        <v>0</v>
      </c>
      <c r="Q9" s="7">
        <f t="shared" si="4"/>
        <v>0</v>
      </c>
      <c r="R9" s="25">
        <f>SUMIF('Daily Pork Products Stocks'!$B$6:$B$253,'Weekly Pork Products Stocks'!$B9,'Daily Pork Products Stocks'!R$6:R$253)</f>
        <v>0</v>
      </c>
      <c r="S9" s="25">
        <f>SUMIF('Daily Pork Products Stocks'!$B$6:$B$253,'Weekly Pork Products Stocks'!$B9,'Daily Pork Products Stocks'!S$6:S$253)</f>
        <v>0</v>
      </c>
      <c r="T9" s="7">
        <f t="shared" si="5"/>
        <v>0</v>
      </c>
      <c r="U9" s="7">
        <f t="shared" si="6"/>
        <v>0</v>
      </c>
      <c r="V9" s="64">
        <f t="shared" si="7"/>
        <v>0</v>
      </c>
      <c r="W9" s="51" t="str">
        <f t="shared" si="0"/>
        <v>Inactive</v>
      </c>
      <c r="X9" s="2"/>
      <c r="Y9" s="2">
        <f t="shared" si="8"/>
        <v>0</v>
      </c>
    </row>
    <row r="10" spans="1:25" ht="16.5" hidden="1" thickTop="1" x14ac:dyDescent="0.25">
      <c r="A10" s="69" t="str">
        <f t="shared" si="1"/>
        <v>Inactive</v>
      </c>
      <c r="B10" s="63" t="s">
        <v>1179</v>
      </c>
      <c r="C10" s="13" t="s">
        <v>1180</v>
      </c>
      <c r="D10" s="12">
        <f>'Daily Pork Products Stocks'!D7</f>
        <v>0</v>
      </c>
      <c r="E10" s="7">
        <f t="shared" si="2"/>
        <v>0</v>
      </c>
      <c r="F10" s="7">
        <f>SUMIF('Daily Pork Products Stocks'!$B$6:$B$253,'Weekly Pork Products Stocks'!$B10,'Daily Pork Products Stocks'!F$6:F$253)</f>
        <v>0</v>
      </c>
      <c r="G10" s="7">
        <f>SUMIF('Daily Pork Products Stocks'!$B$6:$B$253,'Weekly Pork Products Stocks'!$B10,'Daily Pork Products Stocks'!G$6:G$253)</f>
        <v>0</v>
      </c>
      <c r="H10" s="7">
        <f>SUMIF('Daily Pork Products Stocks'!$B$6:$B$253,'Weekly Pork Products Stocks'!$B10,'Daily Pork Products Stocks'!H$6:H$253)</f>
        <v>0</v>
      </c>
      <c r="I10" s="7">
        <f>SUMIF('Daily Pork Products Stocks'!$B$6:$B$253,'Weekly Pork Products Stocks'!$B10,'Daily Pork Products Stocks'!I$6:I$253)</f>
        <v>0</v>
      </c>
      <c r="J10" s="7">
        <f>SUMIF('Daily Pork Products Stocks'!$B$6:$B$253,'Weekly Pork Products Stocks'!$B10,'Daily Pork Products Stocks'!J$6:J$253)</f>
        <v>0</v>
      </c>
      <c r="K10" s="7">
        <f>SUMIF('Daily Pork Products Stocks'!$B$6:$B$253,'Weekly Pork Products Stocks'!$B10,'Daily Pork Products Stocks'!K$6:K$253)</f>
        <v>0</v>
      </c>
      <c r="L10" s="7">
        <f>SUMIF('Daily Pork Products Stocks'!$B$6:$B$253,'Weekly Pork Products Stocks'!$B10,'Daily Pork Products Stocks'!L$6:L$253)</f>
        <v>0</v>
      </c>
      <c r="M10" s="7">
        <f>SUMIF('Daily Pork Products Stocks'!$B$6:$B$253,'Weekly Pork Products Stocks'!$B10,'Daily Pork Products Stocks'!M$6:M$253)</f>
        <v>0</v>
      </c>
      <c r="N10" s="7">
        <f>SUMIF('Daily Pork Products Stocks'!$B$6:$B$253,'Weekly Pork Products Stocks'!$B10,'Daily Pork Products Stocks'!N$6:N$253)</f>
        <v>0</v>
      </c>
      <c r="O10" s="7">
        <f>SUMIF('Daily Pork Products Stocks'!$B$6:$B$253,'Weekly Pork Products Stocks'!$B10,'Daily Pork Products Stocks'!O$6:O$253)</f>
        <v>0</v>
      </c>
      <c r="P10" s="7">
        <f t="shared" si="3"/>
        <v>0</v>
      </c>
      <c r="Q10" s="7">
        <f t="shared" si="4"/>
        <v>0</v>
      </c>
      <c r="R10" s="25">
        <f>SUMIF('Daily Pork Products Stocks'!$B$6:$B$253,'Weekly Pork Products Stocks'!$B10,'Daily Pork Products Stocks'!R$6:R$253)</f>
        <v>0</v>
      </c>
      <c r="S10" s="25">
        <f>SUMIF('Daily Pork Products Stocks'!$B$6:$B$253,'Weekly Pork Products Stocks'!$B10,'Daily Pork Products Stocks'!S$6:S$253)</f>
        <v>0</v>
      </c>
      <c r="T10" s="7">
        <f t="shared" si="5"/>
        <v>0</v>
      </c>
      <c r="U10" s="7">
        <f t="shared" si="6"/>
        <v>0</v>
      </c>
      <c r="V10" s="64">
        <f t="shared" si="7"/>
        <v>0</v>
      </c>
      <c r="W10" s="51" t="str">
        <f t="shared" si="0"/>
        <v>Inactive</v>
      </c>
      <c r="X10" s="2"/>
      <c r="Y10" s="2">
        <f t="shared" si="8"/>
        <v>0</v>
      </c>
    </row>
    <row r="11" spans="1:25" ht="16.5" hidden="1" thickTop="1" x14ac:dyDescent="0.25">
      <c r="A11" s="69" t="str">
        <f t="shared" si="1"/>
        <v>Inactive</v>
      </c>
      <c r="B11" s="63" t="s">
        <v>1181</v>
      </c>
      <c r="C11" s="13" t="s">
        <v>1182</v>
      </c>
      <c r="D11" s="12">
        <f>'Daily Pork Products Stocks'!D8</f>
        <v>0</v>
      </c>
      <c r="E11" s="7">
        <f t="shared" si="2"/>
        <v>0</v>
      </c>
      <c r="F11" s="7">
        <f>SUMIF('Daily Pork Products Stocks'!$B$6:$B$253,'Weekly Pork Products Stocks'!$B11,'Daily Pork Products Stocks'!F$6:F$253)</f>
        <v>0</v>
      </c>
      <c r="G11" s="7">
        <f>SUMIF('Daily Pork Products Stocks'!$B$6:$B$253,'Weekly Pork Products Stocks'!$B11,'Daily Pork Products Stocks'!G$6:G$253)</f>
        <v>0</v>
      </c>
      <c r="H11" s="7">
        <f>SUMIF('Daily Pork Products Stocks'!$B$6:$B$253,'Weekly Pork Products Stocks'!$B11,'Daily Pork Products Stocks'!H$6:H$253)</f>
        <v>0</v>
      </c>
      <c r="I11" s="7">
        <f>SUMIF('Daily Pork Products Stocks'!$B$6:$B$253,'Weekly Pork Products Stocks'!$B11,'Daily Pork Products Stocks'!I$6:I$253)</f>
        <v>0</v>
      </c>
      <c r="J11" s="7">
        <f>SUMIF('Daily Pork Products Stocks'!$B$6:$B$253,'Weekly Pork Products Stocks'!$B11,'Daily Pork Products Stocks'!J$6:J$253)</f>
        <v>0</v>
      </c>
      <c r="K11" s="7">
        <f>SUMIF('Daily Pork Products Stocks'!$B$6:$B$253,'Weekly Pork Products Stocks'!$B11,'Daily Pork Products Stocks'!K$6:K$253)</f>
        <v>0</v>
      </c>
      <c r="L11" s="7">
        <f>SUMIF('Daily Pork Products Stocks'!$B$6:$B$253,'Weekly Pork Products Stocks'!$B11,'Daily Pork Products Stocks'!L$6:L$253)</f>
        <v>0</v>
      </c>
      <c r="M11" s="7">
        <f>SUMIF('Daily Pork Products Stocks'!$B$6:$B$253,'Weekly Pork Products Stocks'!$B11,'Daily Pork Products Stocks'!M$6:M$253)</f>
        <v>0</v>
      </c>
      <c r="N11" s="7">
        <f>SUMIF('Daily Pork Products Stocks'!$B$6:$B$253,'Weekly Pork Products Stocks'!$B11,'Daily Pork Products Stocks'!N$6:N$253)</f>
        <v>0</v>
      </c>
      <c r="O11" s="7">
        <f>SUMIF('Daily Pork Products Stocks'!$B$6:$B$253,'Weekly Pork Products Stocks'!$B11,'Daily Pork Products Stocks'!O$6:O$253)</f>
        <v>0</v>
      </c>
      <c r="P11" s="7">
        <f t="shared" si="3"/>
        <v>0</v>
      </c>
      <c r="Q11" s="7">
        <f t="shared" si="4"/>
        <v>0</v>
      </c>
      <c r="R11" s="25">
        <f>SUMIF('Daily Pork Products Stocks'!$B$6:$B$253,'Weekly Pork Products Stocks'!$B11,'Daily Pork Products Stocks'!R$6:R$253)</f>
        <v>0</v>
      </c>
      <c r="S11" s="25">
        <f>SUMIF('Daily Pork Products Stocks'!$B$6:$B$253,'Weekly Pork Products Stocks'!$B11,'Daily Pork Products Stocks'!S$6:S$253)</f>
        <v>0</v>
      </c>
      <c r="T11" s="7">
        <f t="shared" si="5"/>
        <v>0</v>
      </c>
      <c r="U11" s="7">
        <f t="shared" si="6"/>
        <v>0</v>
      </c>
      <c r="V11" s="64">
        <f t="shared" si="7"/>
        <v>0</v>
      </c>
      <c r="W11" s="51" t="str">
        <f t="shared" si="0"/>
        <v>Inactive</v>
      </c>
      <c r="X11" s="2"/>
      <c r="Y11" s="2">
        <f t="shared" si="8"/>
        <v>0</v>
      </c>
    </row>
    <row r="12" spans="1:25" ht="16.5" hidden="1" thickTop="1" x14ac:dyDescent="0.25">
      <c r="A12" s="69" t="str">
        <f t="shared" si="1"/>
        <v>Inactive</v>
      </c>
      <c r="B12" s="63" t="s">
        <v>4</v>
      </c>
      <c r="C12" s="13" t="s">
        <v>1183</v>
      </c>
      <c r="D12" s="12">
        <f>'Daily Pork Products Stocks'!D9</f>
        <v>0</v>
      </c>
      <c r="E12" s="7">
        <f t="shared" si="2"/>
        <v>0</v>
      </c>
      <c r="F12" s="7">
        <f>SUMIF('Daily Pork Products Stocks'!$B$6:$B$253,'Weekly Pork Products Stocks'!$B12,'Daily Pork Products Stocks'!F$6:F$253)</f>
        <v>0</v>
      </c>
      <c r="G12" s="7">
        <f>SUMIF('Daily Pork Products Stocks'!$B$6:$B$253,'Weekly Pork Products Stocks'!$B12,'Daily Pork Products Stocks'!G$6:G$253)</f>
        <v>0</v>
      </c>
      <c r="H12" s="7">
        <f>SUMIF('Daily Pork Products Stocks'!$B$6:$B$253,'Weekly Pork Products Stocks'!$B12,'Daily Pork Products Stocks'!H$6:H$253)</f>
        <v>0</v>
      </c>
      <c r="I12" s="7">
        <f>SUMIF('Daily Pork Products Stocks'!$B$6:$B$253,'Weekly Pork Products Stocks'!$B12,'Daily Pork Products Stocks'!I$6:I$253)</f>
        <v>0</v>
      </c>
      <c r="J12" s="7">
        <f>SUMIF('Daily Pork Products Stocks'!$B$6:$B$253,'Weekly Pork Products Stocks'!$B12,'Daily Pork Products Stocks'!J$6:J$253)</f>
        <v>0</v>
      </c>
      <c r="K12" s="7">
        <f>SUMIF('Daily Pork Products Stocks'!$B$6:$B$253,'Weekly Pork Products Stocks'!$B12,'Daily Pork Products Stocks'!K$6:K$253)</f>
        <v>0</v>
      </c>
      <c r="L12" s="7">
        <f>SUMIF('Daily Pork Products Stocks'!$B$6:$B$253,'Weekly Pork Products Stocks'!$B12,'Daily Pork Products Stocks'!L$6:L$253)</f>
        <v>0</v>
      </c>
      <c r="M12" s="7">
        <f>SUMIF('Daily Pork Products Stocks'!$B$6:$B$253,'Weekly Pork Products Stocks'!$B12,'Daily Pork Products Stocks'!M$6:M$253)</f>
        <v>0</v>
      </c>
      <c r="N12" s="7">
        <f>SUMIF('Daily Pork Products Stocks'!$B$6:$B$253,'Weekly Pork Products Stocks'!$B12,'Daily Pork Products Stocks'!N$6:N$253)</f>
        <v>0</v>
      </c>
      <c r="O12" s="7">
        <f>SUMIF('Daily Pork Products Stocks'!$B$6:$B$253,'Weekly Pork Products Stocks'!$B12,'Daily Pork Products Stocks'!O$6:O$253)</f>
        <v>0</v>
      </c>
      <c r="P12" s="7">
        <f t="shared" si="3"/>
        <v>0</v>
      </c>
      <c r="Q12" s="7">
        <f t="shared" si="4"/>
        <v>0</v>
      </c>
      <c r="R12" s="25">
        <f>SUMIF('Daily Pork Products Stocks'!$B$6:$B$253,'Weekly Pork Products Stocks'!$B12,'Daily Pork Products Stocks'!R$6:R$253)</f>
        <v>0</v>
      </c>
      <c r="S12" s="25">
        <f>SUMIF('Daily Pork Products Stocks'!$B$6:$B$253,'Weekly Pork Products Stocks'!$B12,'Daily Pork Products Stocks'!S$6:S$253)</f>
        <v>0</v>
      </c>
      <c r="T12" s="7">
        <f t="shared" si="5"/>
        <v>0</v>
      </c>
      <c r="U12" s="7">
        <f t="shared" si="6"/>
        <v>0</v>
      </c>
      <c r="V12" s="64">
        <f t="shared" si="7"/>
        <v>0</v>
      </c>
      <c r="W12" s="51" t="str">
        <f t="shared" si="0"/>
        <v>Inactive</v>
      </c>
      <c r="X12" s="2"/>
      <c r="Y12" s="2">
        <f t="shared" si="8"/>
        <v>0</v>
      </c>
    </row>
    <row r="13" spans="1:25" ht="16.5" hidden="1" thickTop="1" x14ac:dyDescent="0.25">
      <c r="A13" s="69" t="str">
        <f t="shared" si="1"/>
        <v>Inactive</v>
      </c>
      <c r="B13" s="63" t="s">
        <v>1184</v>
      </c>
      <c r="C13" s="13" t="s">
        <v>1185</v>
      </c>
      <c r="D13" s="12">
        <f>'Daily Pork Products Stocks'!D10</f>
        <v>0</v>
      </c>
      <c r="E13" s="7">
        <f t="shared" si="2"/>
        <v>0</v>
      </c>
      <c r="F13" s="7">
        <f>SUMIF('Daily Pork Products Stocks'!$B$6:$B$253,'Weekly Pork Products Stocks'!$B13,'Daily Pork Products Stocks'!F$6:F$253)</f>
        <v>0</v>
      </c>
      <c r="G13" s="7">
        <f>SUMIF('Daily Pork Products Stocks'!$B$6:$B$253,'Weekly Pork Products Stocks'!$B13,'Daily Pork Products Stocks'!G$6:G$253)</f>
        <v>0</v>
      </c>
      <c r="H13" s="7">
        <f>SUMIF('Daily Pork Products Stocks'!$B$6:$B$253,'Weekly Pork Products Stocks'!$B13,'Daily Pork Products Stocks'!H$6:H$253)</f>
        <v>0</v>
      </c>
      <c r="I13" s="7">
        <f>SUMIF('Daily Pork Products Stocks'!$B$6:$B$253,'Weekly Pork Products Stocks'!$B13,'Daily Pork Products Stocks'!I$6:I$253)</f>
        <v>0</v>
      </c>
      <c r="J13" s="7">
        <f>SUMIF('Daily Pork Products Stocks'!$B$6:$B$253,'Weekly Pork Products Stocks'!$B13,'Daily Pork Products Stocks'!J$6:J$253)</f>
        <v>0</v>
      </c>
      <c r="K13" s="7">
        <f>SUMIF('Daily Pork Products Stocks'!$B$6:$B$253,'Weekly Pork Products Stocks'!$B13,'Daily Pork Products Stocks'!K$6:K$253)</f>
        <v>0</v>
      </c>
      <c r="L13" s="7">
        <f>SUMIF('Daily Pork Products Stocks'!$B$6:$B$253,'Weekly Pork Products Stocks'!$B13,'Daily Pork Products Stocks'!L$6:L$253)</f>
        <v>0</v>
      </c>
      <c r="M13" s="7">
        <f>SUMIF('Daily Pork Products Stocks'!$B$6:$B$253,'Weekly Pork Products Stocks'!$B13,'Daily Pork Products Stocks'!M$6:M$253)</f>
        <v>0</v>
      </c>
      <c r="N13" s="7">
        <f>SUMIF('Daily Pork Products Stocks'!$B$6:$B$253,'Weekly Pork Products Stocks'!$B13,'Daily Pork Products Stocks'!N$6:N$253)</f>
        <v>0</v>
      </c>
      <c r="O13" s="7">
        <f>SUMIF('Daily Pork Products Stocks'!$B$6:$B$253,'Weekly Pork Products Stocks'!$B13,'Daily Pork Products Stocks'!O$6:O$253)</f>
        <v>0</v>
      </c>
      <c r="P13" s="7">
        <f t="shared" si="3"/>
        <v>0</v>
      </c>
      <c r="Q13" s="7">
        <f t="shared" si="4"/>
        <v>0</v>
      </c>
      <c r="R13" s="25">
        <f>SUMIF('Daily Pork Products Stocks'!$B$6:$B$253,'Weekly Pork Products Stocks'!$B13,'Daily Pork Products Stocks'!R$6:R$253)</f>
        <v>0</v>
      </c>
      <c r="S13" s="25">
        <f>SUMIF('Daily Pork Products Stocks'!$B$6:$B$253,'Weekly Pork Products Stocks'!$B13,'Daily Pork Products Stocks'!S$6:S$253)</f>
        <v>0</v>
      </c>
      <c r="T13" s="7">
        <f t="shared" si="5"/>
        <v>0</v>
      </c>
      <c r="U13" s="7">
        <f t="shared" si="6"/>
        <v>0</v>
      </c>
      <c r="V13" s="64">
        <f t="shared" si="7"/>
        <v>0</v>
      </c>
      <c r="W13" s="51" t="str">
        <f t="shared" si="0"/>
        <v>Inactive</v>
      </c>
      <c r="X13" s="2"/>
      <c r="Y13" s="2">
        <f t="shared" si="8"/>
        <v>0</v>
      </c>
    </row>
    <row r="14" spans="1:25" ht="16.5" hidden="1" thickTop="1" x14ac:dyDescent="0.25">
      <c r="A14" s="69" t="str">
        <f t="shared" si="1"/>
        <v>Inactive</v>
      </c>
      <c r="B14" s="63" t="s">
        <v>1186</v>
      </c>
      <c r="C14" s="13" t="s">
        <v>1187</v>
      </c>
      <c r="D14" s="12">
        <f>'Daily Pork Products Stocks'!D11</f>
        <v>0</v>
      </c>
      <c r="E14" s="7">
        <f t="shared" si="2"/>
        <v>0</v>
      </c>
      <c r="F14" s="7">
        <f>SUMIF('Daily Pork Products Stocks'!$B$6:$B$253,'Weekly Pork Products Stocks'!$B14,'Daily Pork Products Stocks'!F$6:F$253)</f>
        <v>0</v>
      </c>
      <c r="G14" s="7">
        <f>SUMIF('Daily Pork Products Stocks'!$B$6:$B$253,'Weekly Pork Products Stocks'!$B14,'Daily Pork Products Stocks'!G$6:G$253)</f>
        <v>0</v>
      </c>
      <c r="H14" s="7">
        <f>SUMIF('Daily Pork Products Stocks'!$B$6:$B$253,'Weekly Pork Products Stocks'!$B14,'Daily Pork Products Stocks'!H$6:H$253)</f>
        <v>0</v>
      </c>
      <c r="I14" s="7">
        <f>SUMIF('Daily Pork Products Stocks'!$B$6:$B$253,'Weekly Pork Products Stocks'!$B14,'Daily Pork Products Stocks'!I$6:I$253)</f>
        <v>0</v>
      </c>
      <c r="J14" s="7">
        <f>SUMIF('Daily Pork Products Stocks'!$B$6:$B$253,'Weekly Pork Products Stocks'!$B14,'Daily Pork Products Stocks'!J$6:J$253)</f>
        <v>0</v>
      </c>
      <c r="K14" s="7">
        <f>SUMIF('Daily Pork Products Stocks'!$B$6:$B$253,'Weekly Pork Products Stocks'!$B14,'Daily Pork Products Stocks'!K$6:K$253)</f>
        <v>0</v>
      </c>
      <c r="L14" s="7">
        <f>SUMIF('Daily Pork Products Stocks'!$B$6:$B$253,'Weekly Pork Products Stocks'!$B14,'Daily Pork Products Stocks'!L$6:L$253)</f>
        <v>0</v>
      </c>
      <c r="M14" s="7">
        <f>SUMIF('Daily Pork Products Stocks'!$B$6:$B$253,'Weekly Pork Products Stocks'!$B14,'Daily Pork Products Stocks'!M$6:M$253)</f>
        <v>0</v>
      </c>
      <c r="N14" s="7">
        <f>SUMIF('Daily Pork Products Stocks'!$B$6:$B$253,'Weekly Pork Products Stocks'!$B14,'Daily Pork Products Stocks'!N$6:N$253)</f>
        <v>0</v>
      </c>
      <c r="O14" s="7">
        <f>SUMIF('Daily Pork Products Stocks'!$B$6:$B$253,'Weekly Pork Products Stocks'!$B14,'Daily Pork Products Stocks'!O$6:O$253)</f>
        <v>0</v>
      </c>
      <c r="P14" s="7">
        <f t="shared" si="3"/>
        <v>0</v>
      </c>
      <c r="Q14" s="7">
        <f t="shared" si="4"/>
        <v>0</v>
      </c>
      <c r="R14" s="25">
        <f>SUMIF('Daily Pork Products Stocks'!$B$6:$B$253,'Weekly Pork Products Stocks'!$B14,'Daily Pork Products Stocks'!R$6:R$253)</f>
        <v>0</v>
      </c>
      <c r="S14" s="25">
        <f>SUMIF('Daily Pork Products Stocks'!$B$6:$B$253,'Weekly Pork Products Stocks'!$B14,'Daily Pork Products Stocks'!S$6:S$253)</f>
        <v>0</v>
      </c>
      <c r="T14" s="7">
        <f t="shared" si="5"/>
        <v>0</v>
      </c>
      <c r="U14" s="7">
        <f t="shared" si="6"/>
        <v>0</v>
      </c>
      <c r="V14" s="64">
        <f t="shared" si="7"/>
        <v>0</v>
      </c>
      <c r="W14" s="51" t="str">
        <f t="shared" si="0"/>
        <v>Inactive</v>
      </c>
      <c r="X14" s="2"/>
      <c r="Y14" s="2">
        <f t="shared" si="8"/>
        <v>0</v>
      </c>
    </row>
    <row r="15" spans="1:25" ht="16.5" hidden="1" thickTop="1" x14ac:dyDescent="0.25">
      <c r="A15" s="69" t="str">
        <f t="shared" si="1"/>
        <v>Inactive</v>
      </c>
      <c r="B15" s="63" t="s">
        <v>3</v>
      </c>
      <c r="C15" s="13" t="s">
        <v>1188</v>
      </c>
      <c r="D15" s="12">
        <f>'Daily Pork Products Stocks'!D12</f>
        <v>0</v>
      </c>
      <c r="E15" s="7">
        <f t="shared" si="2"/>
        <v>0</v>
      </c>
      <c r="F15" s="7">
        <f>SUMIF('Daily Pork Products Stocks'!$B$6:$B$253,'Weekly Pork Products Stocks'!$B15,'Daily Pork Products Stocks'!F$6:F$253)</f>
        <v>0</v>
      </c>
      <c r="G15" s="7">
        <f>SUMIF('Daily Pork Products Stocks'!$B$6:$B$253,'Weekly Pork Products Stocks'!$B15,'Daily Pork Products Stocks'!G$6:G$253)</f>
        <v>0</v>
      </c>
      <c r="H15" s="7">
        <f>SUMIF('Daily Pork Products Stocks'!$B$6:$B$253,'Weekly Pork Products Stocks'!$B15,'Daily Pork Products Stocks'!H$6:H$253)</f>
        <v>0</v>
      </c>
      <c r="I15" s="7">
        <f>SUMIF('Daily Pork Products Stocks'!$B$6:$B$253,'Weekly Pork Products Stocks'!$B15,'Daily Pork Products Stocks'!I$6:I$253)</f>
        <v>0</v>
      </c>
      <c r="J15" s="7">
        <f>SUMIF('Daily Pork Products Stocks'!$B$6:$B$253,'Weekly Pork Products Stocks'!$B15,'Daily Pork Products Stocks'!J$6:J$253)</f>
        <v>0</v>
      </c>
      <c r="K15" s="7">
        <f>SUMIF('Daily Pork Products Stocks'!$B$6:$B$253,'Weekly Pork Products Stocks'!$B15,'Daily Pork Products Stocks'!K$6:K$253)</f>
        <v>0</v>
      </c>
      <c r="L15" s="7">
        <f>SUMIF('Daily Pork Products Stocks'!$B$6:$B$253,'Weekly Pork Products Stocks'!$B15,'Daily Pork Products Stocks'!L$6:L$253)</f>
        <v>0</v>
      </c>
      <c r="M15" s="7">
        <f>SUMIF('Daily Pork Products Stocks'!$B$6:$B$253,'Weekly Pork Products Stocks'!$B15,'Daily Pork Products Stocks'!M$6:M$253)</f>
        <v>0</v>
      </c>
      <c r="N15" s="7">
        <f>SUMIF('Daily Pork Products Stocks'!$B$6:$B$253,'Weekly Pork Products Stocks'!$B15,'Daily Pork Products Stocks'!N$6:N$253)</f>
        <v>0</v>
      </c>
      <c r="O15" s="7">
        <f>SUMIF('Daily Pork Products Stocks'!$B$6:$B$253,'Weekly Pork Products Stocks'!$B15,'Daily Pork Products Stocks'!O$6:O$253)</f>
        <v>0</v>
      </c>
      <c r="P15" s="7">
        <f t="shared" si="3"/>
        <v>0</v>
      </c>
      <c r="Q15" s="7">
        <f t="shared" si="4"/>
        <v>0</v>
      </c>
      <c r="R15" s="25">
        <f>SUMIF('Daily Pork Products Stocks'!$B$6:$B$253,'Weekly Pork Products Stocks'!$B15,'Daily Pork Products Stocks'!R$6:R$253)</f>
        <v>0</v>
      </c>
      <c r="S15" s="25">
        <f>SUMIF('Daily Pork Products Stocks'!$B$6:$B$253,'Weekly Pork Products Stocks'!$B15,'Daily Pork Products Stocks'!S$6:S$253)</f>
        <v>0</v>
      </c>
      <c r="T15" s="7">
        <f t="shared" si="5"/>
        <v>0</v>
      </c>
      <c r="U15" s="7">
        <f t="shared" si="6"/>
        <v>0</v>
      </c>
      <c r="V15" s="64">
        <f t="shared" si="7"/>
        <v>0</v>
      </c>
      <c r="W15" s="51" t="str">
        <f t="shared" si="0"/>
        <v>Inactive</v>
      </c>
      <c r="X15" s="2"/>
      <c r="Y15" s="2">
        <f t="shared" si="8"/>
        <v>0</v>
      </c>
    </row>
    <row r="16" spans="1:25" ht="16.5" hidden="1" thickTop="1" x14ac:dyDescent="0.25">
      <c r="A16" s="69" t="str">
        <f t="shared" si="1"/>
        <v>Inactive</v>
      </c>
      <c r="B16" s="65"/>
      <c r="C16" s="16" t="s">
        <v>1189</v>
      </c>
      <c r="D16" s="12">
        <f>'Daily Pork Products Stocks'!D13</f>
        <v>0</v>
      </c>
      <c r="E16" s="7">
        <f t="shared" si="2"/>
        <v>0</v>
      </c>
      <c r="F16" s="7">
        <f>SUMIF('Daily Pork Products Stocks'!$B$6:$B$253,'Weekly Pork Products Stocks'!$B16,'Daily Pork Products Stocks'!F$6:F$253)</f>
        <v>0</v>
      </c>
      <c r="G16" s="7">
        <f>SUMIF('Daily Pork Products Stocks'!$B$6:$B$253,'Weekly Pork Products Stocks'!$B16,'Daily Pork Products Stocks'!G$6:G$253)</f>
        <v>0</v>
      </c>
      <c r="H16" s="7">
        <f>SUMIF('Daily Pork Products Stocks'!$B$6:$B$253,'Weekly Pork Products Stocks'!$B16,'Daily Pork Products Stocks'!H$6:H$253)</f>
        <v>0</v>
      </c>
      <c r="I16" s="7">
        <f>SUMIF('Daily Pork Products Stocks'!$B$6:$B$253,'Weekly Pork Products Stocks'!$B16,'Daily Pork Products Stocks'!I$6:I$253)</f>
        <v>0</v>
      </c>
      <c r="J16" s="7">
        <f>SUMIF('Daily Pork Products Stocks'!$B$6:$B$253,'Weekly Pork Products Stocks'!$B16,'Daily Pork Products Stocks'!J$6:J$253)</f>
        <v>0</v>
      </c>
      <c r="K16" s="7">
        <f>SUMIF('Daily Pork Products Stocks'!$B$6:$B$253,'Weekly Pork Products Stocks'!$B16,'Daily Pork Products Stocks'!K$6:K$253)</f>
        <v>0</v>
      </c>
      <c r="L16" s="7">
        <f>SUMIF('Daily Pork Products Stocks'!$B$6:$B$253,'Weekly Pork Products Stocks'!$B16,'Daily Pork Products Stocks'!L$6:L$253)</f>
        <v>0</v>
      </c>
      <c r="M16" s="7">
        <f>SUMIF('Daily Pork Products Stocks'!$B$6:$B$253,'Weekly Pork Products Stocks'!$B16,'Daily Pork Products Stocks'!M$6:M$253)</f>
        <v>0</v>
      </c>
      <c r="N16" s="7">
        <f>SUMIF('Daily Pork Products Stocks'!$B$6:$B$253,'Weekly Pork Products Stocks'!$B16,'Daily Pork Products Stocks'!N$6:N$253)</f>
        <v>0</v>
      </c>
      <c r="O16" s="7">
        <f>SUMIF('Daily Pork Products Stocks'!$B$6:$B$253,'Weekly Pork Products Stocks'!$B16,'Daily Pork Products Stocks'!O$6:O$253)</f>
        <v>0</v>
      </c>
      <c r="P16" s="7">
        <f t="shared" si="3"/>
        <v>0</v>
      </c>
      <c r="Q16" s="7">
        <f t="shared" si="4"/>
        <v>0</v>
      </c>
      <c r="R16" s="25">
        <f>SUMIF('Daily Pork Products Stocks'!$B$6:$B$253,'Weekly Pork Products Stocks'!$B16,'Daily Pork Products Stocks'!R$6:R$253)</f>
        <v>0</v>
      </c>
      <c r="S16" s="25">
        <f>SUMIF('Daily Pork Products Stocks'!$B$6:$B$253,'Weekly Pork Products Stocks'!$B16,'Daily Pork Products Stocks'!S$6:S$253)</f>
        <v>0</v>
      </c>
      <c r="T16" s="7">
        <f t="shared" si="5"/>
        <v>0</v>
      </c>
      <c r="U16" s="7">
        <f t="shared" si="6"/>
        <v>0</v>
      </c>
      <c r="V16" s="64">
        <f t="shared" si="7"/>
        <v>0</v>
      </c>
      <c r="W16" s="51" t="str">
        <f t="shared" si="0"/>
        <v>Inactive</v>
      </c>
      <c r="X16" s="4"/>
      <c r="Y16" s="2">
        <f t="shared" si="8"/>
        <v>0</v>
      </c>
    </row>
    <row r="17" spans="1:25" ht="16.5" hidden="1" thickTop="1" x14ac:dyDescent="0.25">
      <c r="A17" s="69" t="str">
        <f t="shared" si="1"/>
        <v>Inactive</v>
      </c>
      <c r="B17" s="63" t="s">
        <v>1190</v>
      </c>
      <c r="C17" s="13" t="s">
        <v>1191</v>
      </c>
      <c r="D17" s="12">
        <f>'Daily Pork Products Stocks'!D14</f>
        <v>0</v>
      </c>
      <c r="E17" s="7">
        <f t="shared" si="2"/>
        <v>0</v>
      </c>
      <c r="F17" s="7">
        <f>SUMIF('Daily Pork Products Stocks'!$B$6:$B$253,'Weekly Pork Products Stocks'!$B17,'Daily Pork Products Stocks'!F$6:F$253)</f>
        <v>0</v>
      </c>
      <c r="G17" s="7">
        <f>SUMIF('Daily Pork Products Stocks'!$B$6:$B$253,'Weekly Pork Products Stocks'!$B17,'Daily Pork Products Stocks'!G$6:G$253)</f>
        <v>0</v>
      </c>
      <c r="H17" s="7">
        <f>SUMIF('Daily Pork Products Stocks'!$B$6:$B$253,'Weekly Pork Products Stocks'!$B17,'Daily Pork Products Stocks'!H$6:H$253)</f>
        <v>0</v>
      </c>
      <c r="I17" s="7">
        <f>SUMIF('Daily Pork Products Stocks'!$B$6:$B$253,'Weekly Pork Products Stocks'!$B17,'Daily Pork Products Stocks'!I$6:I$253)</f>
        <v>0</v>
      </c>
      <c r="J17" s="7">
        <f>SUMIF('Daily Pork Products Stocks'!$B$6:$B$253,'Weekly Pork Products Stocks'!$B17,'Daily Pork Products Stocks'!J$6:J$253)</f>
        <v>0</v>
      </c>
      <c r="K17" s="7">
        <f>SUMIF('Daily Pork Products Stocks'!$B$6:$B$253,'Weekly Pork Products Stocks'!$B17,'Daily Pork Products Stocks'!K$6:K$253)</f>
        <v>0</v>
      </c>
      <c r="L17" s="7">
        <f>SUMIF('Daily Pork Products Stocks'!$B$6:$B$253,'Weekly Pork Products Stocks'!$B17,'Daily Pork Products Stocks'!L$6:L$253)</f>
        <v>0</v>
      </c>
      <c r="M17" s="7">
        <f>SUMIF('Daily Pork Products Stocks'!$B$6:$B$253,'Weekly Pork Products Stocks'!$B17,'Daily Pork Products Stocks'!M$6:M$253)</f>
        <v>0</v>
      </c>
      <c r="N17" s="7">
        <f>SUMIF('Daily Pork Products Stocks'!$B$6:$B$253,'Weekly Pork Products Stocks'!$B17,'Daily Pork Products Stocks'!N$6:N$253)</f>
        <v>0</v>
      </c>
      <c r="O17" s="7">
        <f>SUMIF('Daily Pork Products Stocks'!$B$6:$B$253,'Weekly Pork Products Stocks'!$B17,'Daily Pork Products Stocks'!O$6:O$253)</f>
        <v>0</v>
      </c>
      <c r="P17" s="7">
        <f t="shared" si="3"/>
        <v>0</v>
      </c>
      <c r="Q17" s="7">
        <f t="shared" si="4"/>
        <v>0</v>
      </c>
      <c r="R17" s="25">
        <f>SUMIF('Daily Pork Products Stocks'!$B$6:$B$253,'Weekly Pork Products Stocks'!$B17,'Daily Pork Products Stocks'!R$6:R$253)</f>
        <v>0</v>
      </c>
      <c r="S17" s="25">
        <f>SUMIF('Daily Pork Products Stocks'!$B$6:$B$253,'Weekly Pork Products Stocks'!$B17,'Daily Pork Products Stocks'!S$6:S$253)</f>
        <v>0</v>
      </c>
      <c r="T17" s="7">
        <f t="shared" si="5"/>
        <v>0</v>
      </c>
      <c r="U17" s="7">
        <f t="shared" si="6"/>
        <v>0</v>
      </c>
      <c r="V17" s="64">
        <f t="shared" si="7"/>
        <v>0</v>
      </c>
      <c r="W17" s="51" t="str">
        <f t="shared" si="0"/>
        <v>Inactive</v>
      </c>
      <c r="X17" s="3"/>
      <c r="Y17" s="2">
        <f t="shared" si="8"/>
        <v>0</v>
      </c>
    </row>
    <row r="18" spans="1:25" ht="16.5" hidden="1" thickTop="1" x14ac:dyDescent="0.25">
      <c r="A18" s="69" t="str">
        <f t="shared" si="1"/>
        <v>Inactive</v>
      </c>
      <c r="B18" s="63" t="s">
        <v>1192</v>
      </c>
      <c r="C18" s="13" t="s">
        <v>1193</v>
      </c>
      <c r="D18" s="12">
        <f>'Daily Pork Products Stocks'!D15</f>
        <v>0</v>
      </c>
      <c r="E18" s="7">
        <f t="shared" si="2"/>
        <v>0</v>
      </c>
      <c r="F18" s="7">
        <f>SUMIF('Daily Pork Products Stocks'!$B$6:$B$253,'Weekly Pork Products Stocks'!$B18,'Daily Pork Products Stocks'!F$6:F$253)</f>
        <v>0</v>
      </c>
      <c r="G18" s="7">
        <f>SUMIF('Daily Pork Products Stocks'!$B$6:$B$253,'Weekly Pork Products Stocks'!$B18,'Daily Pork Products Stocks'!G$6:G$253)</f>
        <v>0</v>
      </c>
      <c r="H18" s="7">
        <f>SUMIF('Daily Pork Products Stocks'!$B$6:$B$253,'Weekly Pork Products Stocks'!$B18,'Daily Pork Products Stocks'!H$6:H$253)</f>
        <v>0</v>
      </c>
      <c r="I18" s="7">
        <f>SUMIF('Daily Pork Products Stocks'!$B$6:$B$253,'Weekly Pork Products Stocks'!$B18,'Daily Pork Products Stocks'!I$6:I$253)</f>
        <v>0</v>
      </c>
      <c r="J18" s="7">
        <f>SUMIF('Daily Pork Products Stocks'!$B$6:$B$253,'Weekly Pork Products Stocks'!$B18,'Daily Pork Products Stocks'!J$6:J$253)</f>
        <v>0</v>
      </c>
      <c r="K18" s="7">
        <f>SUMIF('Daily Pork Products Stocks'!$B$6:$B$253,'Weekly Pork Products Stocks'!$B18,'Daily Pork Products Stocks'!K$6:K$253)</f>
        <v>0</v>
      </c>
      <c r="L18" s="7">
        <f>SUMIF('Daily Pork Products Stocks'!$B$6:$B$253,'Weekly Pork Products Stocks'!$B18,'Daily Pork Products Stocks'!L$6:L$253)</f>
        <v>0</v>
      </c>
      <c r="M18" s="7">
        <f>SUMIF('Daily Pork Products Stocks'!$B$6:$B$253,'Weekly Pork Products Stocks'!$B18,'Daily Pork Products Stocks'!M$6:M$253)</f>
        <v>0</v>
      </c>
      <c r="N18" s="7">
        <f>SUMIF('Daily Pork Products Stocks'!$B$6:$B$253,'Weekly Pork Products Stocks'!$B18,'Daily Pork Products Stocks'!N$6:N$253)</f>
        <v>0</v>
      </c>
      <c r="O18" s="7">
        <f>SUMIF('Daily Pork Products Stocks'!$B$6:$B$253,'Weekly Pork Products Stocks'!$B18,'Daily Pork Products Stocks'!O$6:O$253)</f>
        <v>0</v>
      </c>
      <c r="P18" s="7">
        <f t="shared" si="3"/>
        <v>0</v>
      </c>
      <c r="Q18" s="7">
        <f t="shared" si="4"/>
        <v>0</v>
      </c>
      <c r="R18" s="25">
        <f>SUMIF('Daily Pork Products Stocks'!$B$6:$B$253,'Weekly Pork Products Stocks'!$B18,'Daily Pork Products Stocks'!R$6:R$253)</f>
        <v>0</v>
      </c>
      <c r="S18" s="25">
        <f>SUMIF('Daily Pork Products Stocks'!$B$6:$B$253,'Weekly Pork Products Stocks'!$B18,'Daily Pork Products Stocks'!S$6:S$253)</f>
        <v>0</v>
      </c>
      <c r="T18" s="7">
        <f t="shared" si="5"/>
        <v>0</v>
      </c>
      <c r="U18" s="7">
        <f t="shared" si="6"/>
        <v>0</v>
      </c>
      <c r="V18" s="64">
        <f t="shared" si="7"/>
        <v>0</v>
      </c>
      <c r="W18" s="51" t="str">
        <f t="shared" si="0"/>
        <v>Inactive</v>
      </c>
      <c r="X18" s="3"/>
      <c r="Y18" s="2">
        <f t="shared" si="8"/>
        <v>0</v>
      </c>
    </row>
    <row r="19" spans="1:25" ht="16.5" hidden="1" thickTop="1" x14ac:dyDescent="0.25">
      <c r="A19" s="69" t="str">
        <f t="shared" si="1"/>
        <v>Inactive</v>
      </c>
      <c r="B19" s="63" t="s">
        <v>1194</v>
      </c>
      <c r="C19" s="13" t="s">
        <v>1195</v>
      </c>
      <c r="D19" s="12">
        <f>'Daily Pork Products Stocks'!D16</f>
        <v>0</v>
      </c>
      <c r="E19" s="7">
        <f t="shared" si="2"/>
        <v>0</v>
      </c>
      <c r="F19" s="7">
        <f>SUMIF('Daily Pork Products Stocks'!$B$6:$B$253,'Weekly Pork Products Stocks'!$B19,'Daily Pork Products Stocks'!F$6:F$253)</f>
        <v>0</v>
      </c>
      <c r="G19" s="7">
        <f>SUMIF('Daily Pork Products Stocks'!$B$6:$B$253,'Weekly Pork Products Stocks'!$B19,'Daily Pork Products Stocks'!G$6:G$253)</f>
        <v>0</v>
      </c>
      <c r="H19" s="7">
        <f>SUMIF('Daily Pork Products Stocks'!$B$6:$B$253,'Weekly Pork Products Stocks'!$B19,'Daily Pork Products Stocks'!H$6:H$253)</f>
        <v>0</v>
      </c>
      <c r="I19" s="7">
        <f>SUMIF('Daily Pork Products Stocks'!$B$6:$B$253,'Weekly Pork Products Stocks'!$B19,'Daily Pork Products Stocks'!I$6:I$253)</f>
        <v>0</v>
      </c>
      <c r="J19" s="7">
        <f>SUMIF('Daily Pork Products Stocks'!$B$6:$B$253,'Weekly Pork Products Stocks'!$B19,'Daily Pork Products Stocks'!J$6:J$253)</f>
        <v>0</v>
      </c>
      <c r="K19" s="7">
        <f>SUMIF('Daily Pork Products Stocks'!$B$6:$B$253,'Weekly Pork Products Stocks'!$B19,'Daily Pork Products Stocks'!K$6:K$253)</f>
        <v>0</v>
      </c>
      <c r="L19" s="7">
        <f>SUMIF('Daily Pork Products Stocks'!$B$6:$B$253,'Weekly Pork Products Stocks'!$B19,'Daily Pork Products Stocks'!L$6:L$253)</f>
        <v>0</v>
      </c>
      <c r="M19" s="7">
        <f>SUMIF('Daily Pork Products Stocks'!$B$6:$B$253,'Weekly Pork Products Stocks'!$B19,'Daily Pork Products Stocks'!M$6:M$253)</f>
        <v>0</v>
      </c>
      <c r="N19" s="7">
        <f>SUMIF('Daily Pork Products Stocks'!$B$6:$B$253,'Weekly Pork Products Stocks'!$B19,'Daily Pork Products Stocks'!N$6:N$253)</f>
        <v>0</v>
      </c>
      <c r="O19" s="7">
        <f>SUMIF('Daily Pork Products Stocks'!$B$6:$B$253,'Weekly Pork Products Stocks'!$B19,'Daily Pork Products Stocks'!O$6:O$253)</f>
        <v>0</v>
      </c>
      <c r="P19" s="7">
        <f t="shared" si="3"/>
        <v>0</v>
      </c>
      <c r="Q19" s="7">
        <f t="shared" si="4"/>
        <v>0</v>
      </c>
      <c r="R19" s="25">
        <f>SUMIF('Daily Pork Products Stocks'!$B$6:$B$253,'Weekly Pork Products Stocks'!$B19,'Daily Pork Products Stocks'!R$6:R$253)</f>
        <v>0</v>
      </c>
      <c r="S19" s="25">
        <f>SUMIF('Daily Pork Products Stocks'!$B$6:$B$253,'Weekly Pork Products Stocks'!$B19,'Daily Pork Products Stocks'!S$6:S$253)</f>
        <v>0</v>
      </c>
      <c r="T19" s="7">
        <f t="shared" si="5"/>
        <v>0</v>
      </c>
      <c r="U19" s="7">
        <f t="shared" si="6"/>
        <v>0</v>
      </c>
      <c r="V19" s="64">
        <f t="shared" si="7"/>
        <v>0</v>
      </c>
      <c r="W19" s="51" t="str">
        <f t="shared" si="0"/>
        <v>Inactive</v>
      </c>
      <c r="X19" s="3"/>
      <c r="Y19" s="2">
        <f t="shared" si="8"/>
        <v>0</v>
      </c>
    </row>
    <row r="20" spans="1:25" ht="16.5" hidden="1" thickTop="1" x14ac:dyDescent="0.25">
      <c r="A20" s="69" t="str">
        <f t="shared" si="1"/>
        <v>Inactive</v>
      </c>
      <c r="B20" s="63" t="s">
        <v>1196</v>
      </c>
      <c r="C20" s="13" t="s">
        <v>1197</v>
      </c>
      <c r="D20" s="12">
        <f>'Daily Pork Products Stocks'!D17</f>
        <v>0</v>
      </c>
      <c r="E20" s="7">
        <f t="shared" si="2"/>
        <v>0</v>
      </c>
      <c r="F20" s="7">
        <f>SUMIF('Daily Pork Products Stocks'!$B$6:$B$253,'Weekly Pork Products Stocks'!$B20,'Daily Pork Products Stocks'!F$6:F$253)</f>
        <v>0</v>
      </c>
      <c r="G20" s="7">
        <f>SUMIF('Daily Pork Products Stocks'!$B$6:$B$253,'Weekly Pork Products Stocks'!$B20,'Daily Pork Products Stocks'!G$6:G$253)</f>
        <v>0</v>
      </c>
      <c r="H20" s="7">
        <f>SUMIF('Daily Pork Products Stocks'!$B$6:$B$253,'Weekly Pork Products Stocks'!$B20,'Daily Pork Products Stocks'!H$6:H$253)</f>
        <v>0</v>
      </c>
      <c r="I20" s="7">
        <f>SUMIF('Daily Pork Products Stocks'!$B$6:$B$253,'Weekly Pork Products Stocks'!$B20,'Daily Pork Products Stocks'!I$6:I$253)</f>
        <v>0</v>
      </c>
      <c r="J20" s="7">
        <f>SUMIF('Daily Pork Products Stocks'!$B$6:$B$253,'Weekly Pork Products Stocks'!$B20,'Daily Pork Products Stocks'!J$6:J$253)</f>
        <v>0</v>
      </c>
      <c r="K20" s="7">
        <f>SUMIF('Daily Pork Products Stocks'!$B$6:$B$253,'Weekly Pork Products Stocks'!$B20,'Daily Pork Products Stocks'!K$6:K$253)</f>
        <v>0</v>
      </c>
      <c r="L20" s="7">
        <f>SUMIF('Daily Pork Products Stocks'!$B$6:$B$253,'Weekly Pork Products Stocks'!$B20,'Daily Pork Products Stocks'!L$6:L$253)</f>
        <v>0</v>
      </c>
      <c r="M20" s="7">
        <f>SUMIF('Daily Pork Products Stocks'!$B$6:$B$253,'Weekly Pork Products Stocks'!$B20,'Daily Pork Products Stocks'!M$6:M$253)</f>
        <v>0</v>
      </c>
      <c r="N20" s="7">
        <f>SUMIF('Daily Pork Products Stocks'!$B$6:$B$253,'Weekly Pork Products Stocks'!$B20,'Daily Pork Products Stocks'!N$6:N$253)</f>
        <v>0</v>
      </c>
      <c r="O20" s="7">
        <f>SUMIF('Daily Pork Products Stocks'!$B$6:$B$253,'Weekly Pork Products Stocks'!$B20,'Daily Pork Products Stocks'!O$6:O$253)</f>
        <v>0</v>
      </c>
      <c r="P20" s="7">
        <f t="shared" si="3"/>
        <v>0</v>
      </c>
      <c r="Q20" s="7">
        <f t="shared" si="4"/>
        <v>0</v>
      </c>
      <c r="R20" s="25">
        <f>SUMIF('Daily Pork Products Stocks'!$B$6:$B$253,'Weekly Pork Products Stocks'!$B20,'Daily Pork Products Stocks'!R$6:R$253)</f>
        <v>0</v>
      </c>
      <c r="S20" s="25">
        <f>SUMIF('Daily Pork Products Stocks'!$B$6:$B$253,'Weekly Pork Products Stocks'!$B20,'Daily Pork Products Stocks'!S$6:S$253)</f>
        <v>0</v>
      </c>
      <c r="T20" s="7">
        <f t="shared" si="5"/>
        <v>0</v>
      </c>
      <c r="U20" s="7">
        <f t="shared" si="6"/>
        <v>0</v>
      </c>
      <c r="V20" s="64">
        <f t="shared" si="7"/>
        <v>0</v>
      </c>
      <c r="W20" s="51" t="str">
        <f t="shared" si="0"/>
        <v>Inactive</v>
      </c>
      <c r="X20" s="3"/>
      <c r="Y20" s="2">
        <f t="shared" si="8"/>
        <v>0</v>
      </c>
    </row>
    <row r="21" spans="1:25" ht="16.5" hidden="1" thickTop="1" x14ac:dyDescent="0.25">
      <c r="A21" s="69" t="str">
        <f t="shared" si="1"/>
        <v>Inactive</v>
      </c>
      <c r="B21" s="63" t="s">
        <v>1198</v>
      </c>
      <c r="C21" s="13" t="s">
        <v>1199</v>
      </c>
      <c r="D21" s="12">
        <f>'Daily Pork Products Stocks'!D18</f>
        <v>0</v>
      </c>
      <c r="E21" s="7">
        <f t="shared" si="2"/>
        <v>0</v>
      </c>
      <c r="F21" s="7">
        <f>SUMIF('Daily Pork Products Stocks'!$B$6:$B$253,'Weekly Pork Products Stocks'!$B21,'Daily Pork Products Stocks'!F$6:F$253)</f>
        <v>0</v>
      </c>
      <c r="G21" s="7">
        <f>SUMIF('Daily Pork Products Stocks'!$B$6:$B$253,'Weekly Pork Products Stocks'!$B21,'Daily Pork Products Stocks'!G$6:G$253)</f>
        <v>0</v>
      </c>
      <c r="H21" s="7">
        <f>SUMIF('Daily Pork Products Stocks'!$B$6:$B$253,'Weekly Pork Products Stocks'!$B21,'Daily Pork Products Stocks'!H$6:H$253)</f>
        <v>0</v>
      </c>
      <c r="I21" s="7">
        <f>SUMIF('Daily Pork Products Stocks'!$B$6:$B$253,'Weekly Pork Products Stocks'!$B21,'Daily Pork Products Stocks'!I$6:I$253)</f>
        <v>0</v>
      </c>
      <c r="J21" s="7">
        <f>SUMIF('Daily Pork Products Stocks'!$B$6:$B$253,'Weekly Pork Products Stocks'!$B21,'Daily Pork Products Stocks'!J$6:J$253)</f>
        <v>0</v>
      </c>
      <c r="K21" s="7">
        <f>SUMIF('Daily Pork Products Stocks'!$B$6:$B$253,'Weekly Pork Products Stocks'!$B21,'Daily Pork Products Stocks'!K$6:K$253)</f>
        <v>0</v>
      </c>
      <c r="L21" s="7">
        <f>SUMIF('Daily Pork Products Stocks'!$B$6:$B$253,'Weekly Pork Products Stocks'!$B21,'Daily Pork Products Stocks'!L$6:L$253)</f>
        <v>0</v>
      </c>
      <c r="M21" s="7">
        <f>SUMIF('Daily Pork Products Stocks'!$B$6:$B$253,'Weekly Pork Products Stocks'!$B21,'Daily Pork Products Stocks'!M$6:M$253)</f>
        <v>0</v>
      </c>
      <c r="N21" s="7">
        <f>SUMIF('Daily Pork Products Stocks'!$B$6:$B$253,'Weekly Pork Products Stocks'!$B21,'Daily Pork Products Stocks'!N$6:N$253)</f>
        <v>0</v>
      </c>
      <c r="O21" s="7">
        <f>SUMIF('Daily Pork Products Stocks'!$B$6:$B$253,'Weekly Pork Products Stocks'!$B21,'Daily Pork Products Stocks'!O$6:O$253)</f>
        <v>0</v>
      </c>
      <c r="P21" s="7">
        <f t="shared" si="3"/>
        <v>0</v>
      </c>
      <c r="Q21" s="7">
        <f t="shared" si="4"/>
        <v>0</v>
      </c>
      <c r="R21" s="25">
        <f>SUMIF('Daily Pork Products Stocks'!$B$6:$B$253,'Weekly Pork Products Stocks'!$B21,'Daily Pork Products Stocks'!R$6:R$253)</f>
        <v>0</v>
      </c>
      <c r="S21" s="25">
        <f>SUMIF('Daily Pork Products Stocks'!$B$6:$B$253,'Weekly Pork Products Stocks'!$B21,'Daily Pork Products Stocks'!S$6:S$253)</f>
        <v>0</v>
      </c>
      <c r="T21" s="7">
        <f t="shared" si="5"/>
        <v>0</v>
      </c>
      <c r="U21" s="7">
        <f t="shared" si="6"/>
        <v>0</v>
      </c>
      <c r="V21" s="64">
        <f t="shared" si="7"/>
        <v>0</v>
      </c>
      <c r="W21" s="51" t="str">
        <f t="shared" si="0"/>
        <v>Inactive</v>
      </c>
      <c r="X21" s="3"/>
      <c r="Y21" s="2">
        <f t="shared" si="8"/>
        <v>0</v>
      </c>
    </row>
    <row r="22" spans="1:25" ht="16.5" hidden="1" thickTop="1" x14ac:dyDescent="0.25">
      <c r="A22" s="69" t="str">
        <f t="shared" si="1"/>
        <v>Inactive</v>
      </c>
      <c r="B22" s="63" t="s">
        <v>1200</v>
      </c>
      <c r="C22" s="13" t="s">
        <v>1201</v>
      </c>
      <c r="D22" s="12">
        <f>'Daily Pork Products Stocks'!D19</f>
        <v>0</v>
      </c>
      <c r="E22" s="7">
        <f t="shared" si="2"/>
        <v>0</v>
      </c>
      <c r="F22" s="7">
        <f>SUMIF('Daily Pork Products Stocks'!$B$6:$B$253,'Weekly Pork Products Stocks'!$B22,'Daily Pork Products Stocks'!F$6:F$253)</f>
        <v>0</v>
      </c>
      <c r="G22" s="7">
        <f>SUMIF('Daily Pork Products Stocks'!$B$6:$B$253,'Weekly Pork Products Stocks'!$B22,'Daily Pork Products Stocks'!G$6:G$253)</f>
        <v>0</v>
      </c>
      <c r="H22" s="7">
        <f>SUMIF('Daily Pork Products Stocks'!$B$6:$B$253,'Weekly Pork Products Stocks'!$B22,'Daily Pork Products Stocks'!H$6:H$253)</f>
        <v>0</v>
      </c>
      <c r="I22" s="7">
        <f>SUMIF('Daily Pork Products Stocks'!$B$6:$B$253,'Weekly Pork Products Stocks'!$B22,'Daily Pork Products Stocks'!I$6:I$253)</f>
        <v>0</v>
      </c>
      <c r="J22" s="7">
        <f>SUMIF('Daily Pork Products Stocks'!$B$6:$B$253,'Weekly Pork Products Stocks'!$B22,'Daily Pork Products Stocks'!J$6:J$253)</f>
        <v>0</v>
      </c>
      <c r="K22" s="7">
        <f>SUMIF('Daily Pork Products Stocks'!$B$6:$B$253,'Weekly Pork Products Stocks'!$B22,'Daily Pork Products Stocks'!K$6:K$253)</f>
        <v>0</v>
      </c>
      <c r="L22" s="7">
        <f>SUMIF('Daily Pork Products Stocks'!$B$6:$B$253,'Weekly Pork Products Stocks'!$B22,'Daily Pork Products Stocks'!L$6:L$253)</f>
        <v>0</v>
      </c>
      <c r="M22" s="7">
        <f>SUMIF('Daily Pork Products Stocks'!$B$6:$B$253,'Weekly Pork Products Stocks'!$B22,'Daily Pork Products Stocks'!M$6:M$253)</f>
        <v>0</v>
      </c>
      <c r="N22" s="7">
        <f>SUMIF('Daily Pork Products Stocks'!$B$6:$B$253,'Weekly Pork Products Stocks'!$B22,'Daily Pork Products Stocks'!N$6:N$253)</f>
        <v>0</v>
      </c>
      <c r="O22" s="7">
        <f>SUMIF('Daily Pork Products Stocks'!$B$6:$B$253,'Weekly Pork Products Stocks'!$B22,'Daily Pork Products Stocks'!O$6:O$253)</f>
        <v>0</v>
      </c>
      <c r="P22" s="7">
        <f t="shared" si="3"/>
        <v>0</v>
      </c>
      <c r="Q22" s="7">
        <f t="shared" si="4"/>
        <v>0</v>
      </c>
      <c r="R22" s="25">
        <f>SUMIF('Daily Pork Products Stocks'!$B$6:$B$253,'Weekly Pork Products Stocks'!$B22,'Daily Pork Products Stocks'!R$6:R$253)</f>
        <v>0</v>
      </c>
      <c r="S22" s="25">
        <f>SUMIF('Daily Pork Products Stocks'!$B$6:$B$253,'Weekly Pork Products Stocks'!$B22,'Daily Pork Products Stocks'!S$6:S$253)</f>
        <v>0</v>
      </c>
      <c r="T22" s="7">
        <f t="shared" si="5"/>
        <v>0</v>
      </c>
      <c r="U22" s="7">
        <f t="shared" si="6"/>
        <v>0</v>
      </c>
      <c r="V22" s="64">
        <f t="shared" si="7"/>
        <v>0</v>
      </c>
      <c r="W22" s="51" t="str">
        <f t="shared" si="0"/>
        <v>Inactive</v>
      </c>
      <c r="X22" s="3"/>
      <c r="Y22" s="2">
        <f t="shared" si="8"/>
        <v>0</v>
      </c>
    </row>
    <row r="23" spans="1:25" ht="16.5" hidden="1" thickTop="1" x14ac:dyDescent="0.25">
      <c r="A23" s="69" t="str">
        <f t="shared" si="1"/>
        <v>Inactive</v>
      </c>
      <c r="B23" s="63" t="s">
        <v>163</v>
      </c>
      <c r="C23" s="13" t="s">
        <v>164</v>
      </c>
      <c r="D23" s="12">
        <f>'Daily Pork Products Stocks'!D20</f>
        <v>0</v>
      </c>
      <c r="E23" s="7">
        <f t="shared" si="2"/>
        <v>0</v>
      </c>
      <c r="F23" s="7">
        <f>SUMIF('Daily Pork Products Stocks'!$B$6:$B$253,'Weekly Pork Products Stocks'!$B23,'Daily Pork Products Stocks'!F$6:F$253)</f>
        <v>0</v>
      </c>
      <c r="G23" s="7">
        <f>SUMIF('Daily Pork Products Stocks'!$B$6:$B$253,'Weekly Pork Products Stocks'!$B23,'Daily Pork Products Stocks'!G$6:G$253)</f>
        <v>0</v>
      </c>
      <c r="H23" s="7">
        <f>SUMIF('Daily Pork Products Stocks'!$B$6:$B$253,'Weekly Pork Products Stocks'!$B23,'Daily Pork Products Stocks'!H$6:H$253)</f>
        <v>0</v>
      </c>
      <c r="I23" s="7">
        <f>SUMIF('Daily Pork Products Stocks'!$B$6:$B$253,'Weekly Pork Products Stocks'!$B23,'Daily Pork Products Stocks'!I$6:I$253)</f>
        <v>0</v>
      </c>
      <c r="J23" s="7">
        <f>SUMIF('Daily Pork Products Stocks'!$B$6:$B$253,'Weekly Pork Products Stocks'!$B23,'Daily Pork Products Stocks'!J$6:J$253)</f>
        <v>0</v>
      </c>
      <c r="K23" s="7">
        <f>SUMIF('Daily Pork Products Stocks'!$B$6:$B$253,'Weekly Pork Products Stocks'!$B23,'Daily Pork Products Stocks'!K$6:K$253)</f>
        <v>0</v>
      </c>
      <c r="L23" s="7">
        <f>SUMIF('Daily Pork Products Stocks'!$B$6:$B$253,'Weekly Pork Products Stocks'!$B23,'Daily Pork Products Stocks'!L$6:L$253)</f>
        <v>0</v>
      </c>
      <c r="M23" s="7">
        <f>SUMIF('Daily Pork Products Stocks'!$B$6:$B$253,'Weekly Pork Products Stocks'!$B23,'Daily Pork Products Stocks'!M$6:M$253)</f>
        <v>0</v>
      </c>
      <c r="N23" s="7">
        <f>SUMIF('Daily Pork Products Stocks'!$B$6:$B$253,'Weekly Pork Products Stocks'!$B23,'Daily Pork Products Stocks'!N$6:N$253)</f>
        <v>0</v>
      </c>
      <c r="O23" s="7">
        <f>SUMIF('Daily Pork Products Stocks'!$B$6:$B$253,'Weekly Pork Products Stocks'!$B23,'Daily Pork Products Stocks'!O$6:O$253)</f>
        <v>0</v>
      </c>
      <c r="P23" s="7">
        <f t="shared" si="3"/>
        <v>0</v>
      </c>
      <c r="Q23" s="7">
        <f t="shared" si="4"/>
        <v>0</v>
      </c>
      <c r="R23" s="25">
        <f>SUMIF('Daily Pork Products Stocks'!$B$6:$B$253,'Weekly Pork Products Stocks'!$B23,'Daily Pork Products Stocks'!R$6:R$253)</f>
        <v>0</v>
      </c>
      <c r="S23" s="25">
        <f>SUMIF('Daily Pork Products Stocks'!$B$6:$B$253,'Weekly Pork Products Stocks'!$B23,'Daily Pork Products Stocks'!S$6:S$253)</f>
        <v>0</v>
      </c>
      <c r="T23" s="7">
        <f t="shared" si="5"/>
        <v>0</v>
      </c>
      <c r="U23" s="7">
        <f t="shared" si="6"/>
        <v>0</v>
      </c>
      <c r="V23" s="64">
        <f t="shared" si="7"/>
        <v>0</v>
      </c>
      <c r="W23" s="51" t="str">
        <f t="shared" si="0"/>
        <v>Inactive</v>
      </c>
      <c r="X23" s="3"/>
      <c r="Y23" s="2">
        <f t="shared" si="8"/>
        <v>0</v>
      </c>
    </row>
    <row r="24" spans="1:25" ht="16.5" hidden="1" thickTop="1" x14ac:dyDescent="0.25">
      <c r="A24" s="69" t="str">
        <f t="shared" si="1"/>
        <v>Inactive</v>
      </c>
      <c r="B24" s="63"/>
      <c r="C24" s="14" t="s">
        <v>1202</v>
      </c>
      <c r="D24" s="12">
        <f>'Daily Pork Products Stocks'!D21</f>
        <v>0</v>
      </c>
      <c r="E24" s="7">
        <f t="shared" si="2"/>
        <v>0</v>
      </c>
      <c r="F24" s="7">
        <f>SUMIF('Daily Pork Products Stocks'!$B$6:$B$253,'Weekly Pork Products Stocks'!$B24,'Daily Pork Products Stocks'!F$6:F$253)</f>
        <v>0</v>
      </c>
      <c r="G24" s="7">
        <f>SUMIF('Daily Pork Products Stocks'!$B$6:$B$253,'Weekly Pork Products Stocks'!$B24,'Daily Pork Products Stocks'!G$6:G$253)</f>
        <v>0</v>
      </c>
      <c r="H24" s="7">
        <f>SUMIF('Daily Pork Products Stocks'!$B$6:$B$253,'Weekly Pork Products Stocks'!$B24,'Daily Pork Products Stocks'!H$6:H$253)</f>
        <v>0</v>
      </c>
      <c r="I24" s="7">
        <f>SUMIF('Daily Pork Products Stocks'!$B$6:$B$253,'Weekly Pork Products Stocks'!$B24,'Daily Pork Products Stocks'!I$6:I$253)</f>
        <v>0</v>
      </c>
      <c r="J24" s="7">
        <f>SUMIF('Daily Pork Products Stocks'!$B$6:$B$253,'Weekly Pork Products Stocks'!$B24,'Daily Pork Products Stocks'!J$6:J$253)</f>
        <v>0</v>
      </c>
      <c r="K24" s="7">
        <f>SUMIF('Daily Pork Products Stocks'!$B$6:$B$253,'Weekly Pork Products Stocks'!$B24,'Daily Pork Products Stocks'!K$6:K$253)</f>
        <v>0</v>
      </c>
      <c r="L24" s="7">
        <f>SUMIF('Daily Pork Products Stocks'!$B$6:$B$253,'Weekly Pork Products Stocks'!$B24,'Daily Pork Products Stocks'!L$6:L$253)</f>
        <v>0</v>
      </c>
      <c r="M24" s="7">
        <f>SUMIF('Daily Pork Products Stocks'!$B$6:$B$253,'Weekly Pork Products Stocks'!$B24,'Daily Pork Products Stocks'!M$6:M$253)</f>
        <v>0</v>
      </c>
      <c r="N24" s="7">
        <f>SUMIF('Daily Pork Products Stocks'!$B$6:$B$253,'Weekly Pork Products Stocks'!$B24,'Daily Pork Products Stocks'!N$6:N$253)</f>
        <v>0</v>
      </c>
      <c r="O24" s="7">
        <f>SUMIF('Daily Pork Products Stocks'!$B$6:$B$253,'Weekly Pork Products Stocks'!$B24,'Daily Pork Products Stocks'!O$6:O$253)</f>
        <v>0</v>
      </c>
      <c r="P24" s="7">
        <f t="shared" si="3"/>
        <v>0</v>
      </c>
      <c r="Q24" s="7">
        <f t="shared" si="4"/>
        <v>0</v>
      </c>
      <c r="R24" s="25">
        <f>SUMIF('Daily Pork Products Stocks'!$B$6:$B$253,'Weekly Pork Products Stocks'!$B24,'Daily Pork Products Stocks'!R$6:R$253)</f>
        <v>0</v>
      </c>
      <c r="S24" s="25">
        <f>SUMIF('Daily Pork Products Stocks'!$B$6:$B$253,'Weekly Pork Products Stocks'!$B24,'Daily Pork Products Stocks'!S$6:S$253)</f>
        <v>0</v>
      </c>
      <c r="T24" s="7">
        <f t="shared" si="5"/>
        <v>0</v>
      </c>
      <c r="U24" s="7">
        <f t="shared" si="6"/>
        <v>0</v>
      </c>
      <c r="V24" s="64">
        <f t="shared" si="7"/>
        <v>0</v>
      </c>
      <c r="W24" s="51" t="str">
        <f t="shared" si="0"/>
        <v>Inactive</v>
      </c>
      <c r="X24" s="3"/>
      <c r="Y24" s="2">
        <f t="shared" si="8"/>
        <v>0</v>
      </c>
    </row>
    <row r="25" spans="1:25" ht="16.5" hidden="1" thickTop="1" x14ac:dyDescent="0.25">
      <c r="A25" s="69" t="str">
        <f t="shared" si="1"/>
        <v>Inactive</v>
      </c>
      <c r="B25" s="63" t="s">
        <v>1203</v>
      </c>
      <c r="C25" s="13" t="s">
        <v>1204</v>
      </c>
      <c r="D25" s="12">
        <f>'Daily Pork Products Stocks'!D22</f>
        <v>0</v>
      </c>
      <c r="E25" s="7">
        <f t="shared" si="2"/>
        <v>0</v>
      </c>
      <c r="F25" s="7">
        <f>SUMIF('Daily Pork Products Stocks'!$B$6:$B$253,'Weekly Pork Products Stocks'!$B25,'Daily Pork Products Stocks'!F$6:F$253)</f>
        <v>0</v>
      </c>
      <c r="G25" s="7">
        <f>SUMIF('Daily Pork Products Stocks'!$B$6:$B$253,'Weekly Pork Products Stocks'!$B25,'Daily Pork Products Stocks'!G$6:G$253)</f>
        <v>0</v>
      </c>
      <c r="H25" s="7">
        <f>SUMIF('Daily Pork Products Stocks'!$B$6:$B$253,'Weekly Pork Products Stocks'!$B25,'Daily Pork Products Stocks'!H$6:H$253)</f>
        <v>0</v>
      </c>
      <c r="I25" s="7">
        <f>SUMIF('Daily Pork Products Stocks'!$B$6:$B$253,'Weekly Pork Products Stocks'!$B25,'Daily Pork Products Stocks'!I$6:I$253)</f>
        <v>0</v>
      </c>
      <c r="J25" s="7">
        <f>SUMIF('Daily Pork Products Stocks'!$B$6:$B$253,'Weekly Pork Products Stocks'!$B25,'Daily Pork Products Stocks'!J$6:J$253)</f>
        <v>0</v>
      </c>
      <c r="K25" s="7">
        <f>SUMIF('Daily Pork Products Stocks'!$B$6:$B$253,'Weekly Pork Products Stocks'!$B25,'Daily Pork Products Stocks'!K$6:K$253)</f>
        <v>0</v>
      </c>
      <c r="L25" s="7">
        <f>SUMIF('Daily Pork Products Stocks'!$B$6:$B$253,'Weekly Pork Products Stocks'!$B25,'Daily Pork Products Stocks'!L$6:L$253)</f>
        <v>0</v>
      </c>
      <c r="M25" s="7">
        <f>SUMIF('Daily Pork Products Stocks'!$B$6:$B$253,'Weekly Pork Products Stocks'!$B25,'Daily Pork Products Stocks'!M$6:M$253)</f>
        <v>0</v>
      </c>
      <c r="N25" s="7">
        <f>SUMIF('Daily Pork Products Stocks'!$B$6:$B$253,'Weekly Pork Products Stocks'!$B25,'Daily Pork Products Stocks'!N$6:N$253)</f>
        <v>0</v>
      </c>
      <c r="O25" s="7">
        <f>SUMIF('Daily Pork Products Stocks'!$B$6:$B$253,'Weekly Pork Products Stocks'!$B25,'Daily Pork Products Stocks'!O$6:O$253)</f>
        <v>0</v>
      </c>
      <c r="P25" s="7">
        <f t="shared" si="3"/>
        <v>0</v>
      </c>
      <c r="Q25" s="7">
        <f t="shared" si="4"/>
        <v>0</v>
      </c>
      <c r="R25" s="25">
        <f>SUMIF('Daily Pork Products Stocks'!$B$6:$B$253,'Weekly Pork Products Stocks'!$B25,'Daily Pork Products Stocks'!R$6:R$253)</f>
        <v>0</v>
      </c>
      <c r="S25" s="25">
        <f>SUMIF('Daily Pork Products Stocks'!$B$6:$B$253,'Weekly Pork Products Stocks'!$B25,'Daily Pork Products Stocks'!S$6:S$253)</f>
        <v>0</v>
      </c>
      <c r="T25" s="7">
        <f t="shared" si="5"/>
        <v>0</v>
      </c>
      <c r="U25" s="7">
        <f t="shared" si="6"/>
        <v>0</v>
      </c>
      <c r="V25" s="64">
        <f t="shared" si="7"/>
        <v>0</v>
      </c>
      <c r="W25" s="51" t="str">
        <f t="shared" si="0"/>
        <v>Inactive</v>
      </c>
      <c r="X25" s="3"/>
      <c r="Y25" s="2">
        <f t="shared" si="8"/>
        <v>0</v>
      </c>
    </row>
    <row r="26" spans="1:25" ht="16.5" hidden="1" thickTop="1" x14ac:dyDescent="0.25">
      <c r="A26" s="69" t="str">
        <f t="shared" si="1"/>
        <v>Inactive</v>
      </c>
      <c r="B26" s="63" t="s">
        <v>2</v>
      </c>
      <c r="C26" s="13" t="s">
        <v>1205</v>
      </c>
      <c r="D26" s="12">
        <f>'Daily Pork Products Stocks'!D23</f>
        <v>0</v>
      </c>
      <c r="E26" s="7">
        <f t="shared" si="2"/>
        <v>0</v>
      </c>
      <c r="F26" s="7">
        <f>SUMIF('Daily Pork Products Stocks'!$B$6:$B$253,'Weekly Pork Products Stocks'!$B26,'Daily Pork Products Stocks'!F$6:F$253)</f>
        <v>0</v>
      </c>
      <c r="G26" s="7">
        <f>SUMIF('Daily Pork Products Stocks'!$B$6:$B$253,'Weekly Pork Products Stocks'!$B26,'Daily Pork Products Stocks'!G$6:G$253)</f>
        <v>0</v>
      </c>
      <c r="H26" s="7">
        <f>SUMIF('Daily Pork Products Stocks'!$B$6:$B$253,'Weekly Pork Products Stocks'!$B26,'Daily Pork Products Stocks'!H$6:H$253)</f>
        <v>0</v>
      </c>
      <c r="I26" s="7">
        <f>SUMIF('Daily Pork Products Stocks'!$B$6:$B$253,'Weekly Pork Products Stocks'!$B26,'Daily Pork Products Stocks'!I$6:I$253)</f>
        <v>0</v>
      </c>
      <c r="J26" s="7">
        <f>SUMIF('Daily Pork Products Stocks'!$B$6:$B$253,'Weekly Pork Products Stocks'!$B26,'Daily Pork Products Stocks'!J$6:J$253)</f>
        <v>0</v>
      </c>
      <c r="K26" s="7">
        <f>SUMIF('Daily Pork Products Stocks'!$B$6:$B$253,'Weekly Pork Products Stocks'!$B26,'Daily Pork Products Stocks'!K$6:K$253)</f>
        <v>0</v>
      </c>
      <c r="L26" s="7">
        <f>SUMIF('Daily Pork Products Stocks'!$B$6:$B$253,'Weekly Pork Products Stocks'!$B26,'Daily Pork Products Stocks'!L$6:L$253)</f>
        <v>0</v>
      </c>
      <c r="M26" s="7">
        <f>SUMIF('Daily Pork Products Stocks'!$B$6:$B$253,'Weekly Pork Products Stocks'!$B26,'Daily Pork Products Stocks'!M$6:M$253)</f>
        <v>0</v>
      </c>
      <c r="N26" s="7">
        <f>SUMIF('Daily Pork Products Stocks'!$B$6:$B$253,'Weekly Pork Products Stocks'!$B26,'Daily Pork Products Stocks'!N$6:N$253)</f>
        <v>0</v>
      </c>
      <c r="O26" s="7">
        <f>SUMIF('Daily Pork Products Stocks'!$B$6:$B$253,'Weekly Pork Products Stocks'!$B26,'Daily Pork Products Stocks'!O$6:O$253)</f>
        <v>0</v>
      </c>
      <c r="P26" s="7">
        <f t="shared" si="3"/>
        <v>0</v>
      </c>
      <c r="Q26" s="7">
        <f t="shared" si="4"/>
        <v>0</v>
      </c>
      <c r="R26" s="25">
        <f>SUMIF('Daily Pork Products Stocks'!$B$6:$B$253,'Weekly Pork Products Stocks'!$B26,'Daily Pork Products Stocks'!R$6:R$253)</f>
        <v>0</v>
      </c>
      <c r="S26" s="25">
        <f>SUMIF('Daily Pork Products Stocks'!$B$6:$B$253,'Weekly Pork Products Stocks'!$B26,'Daily Pork Products Stocks'!S$6:S$253)</f>
        <v>0</v>
      </c>
      <c r="T26" s="7">
        <f t="shared" si="5"/>
        <v>0</v>
      </c>
      <c r="U26" s="7">
        <f t="shared" si="6"/>
        <v>0</v>
      </c>
      <c r="V26" s="64">
        <f t="shared" si="7"/>
        <v>0</v>
      </c>
      <c r="W26" s="51" t="str">
        <f t="shared" si="0"/>
        <v>Inactive</v>
      </c>
      <c r="X26" s="3"/>
      <c r="Y26" s="2">
        <f t="shared" si="8"/>
        <v>0</v>
      </c>
    </row>
    <row r="27" spans="1:25" ht="15.75" x14ac:dyDescent="0.25">
      <c r="A27" s="69" t="str">
        <f t="shared" si="1"/>
        <v>Inactive</v>
      </c>
      <c r="B27" s="63"/>
      <c r="C27" s="14" t="s">
        <v>1170</v>
      </c>
      <c r="D27" s="12">
        <f>'Daily Pork Products Stocks'!D28</f>
        <v>1E-3</v>
      </c>
      <c r="E27" s="7">
        <f t="shared" si="2"/>
        <v>1E-3</v>
      </c>
      <c r="F27" s="7">
        <f>SUMIF('Daily Pork Products Stocks'!$B$6:$B$253,'Weekly Pork Products Stocks'!$B27,'Daily Pork Products Stocks'!F$6:F$253)</f>
        <v>0</v>
      </c>
      <c r="G27" s="7">
        <f>SUMIF('Daily Pork Products Stocks'!$B$6:$B$253,'Weekly Pork Products Stocks'!$B27,'Daily Pork Products Stocks'!G$6:G$253)</f>
        <v>0</v>
      </c>
      <c r="H27" s="7">
        <f>SUMIF('Daily Pork Products Stocks'!$B$6:$B$253,'Weekly Pork Products Stocks'!$B27,'Daily Pork Products Stocks'!H$6:H$253)</f>
        <v>0</v>
      </c>
      <c r="I27" s="7">
        <f>SUMIF('Daily Pork Products Stocks'!$B$6:$B$253,'Weekly Pork Products Stocks'!$B27,'Daily Pork Products Stocks'!I$6:I$253)</f>
        <v>0</v>
      </c>
      <c r="J27" s="7">
        <f>SUMIF('Daily Pork Products Stocks'!$B$6:$B$253,'Weekly Pork Products Stocks'!$B27,'Daily Pork Products Stocks'!J$6:J$253)</f>
        <v>0</v>
      </c>
      <c r="K27" s="7">
        <f>SUMIF('Daily Pork Products Stocks'!$B$6:$B$253,'Weekly Pork Products Stocks'!$B27,'Daily Pork Products Stocks'!K$6:K$253)</f>
        <v>0</v>
      </c>
      <c r="L27" s="7">
        <f>SUMIF('Daily Pork Products Stocks'!$B$6:$B$253,'Weekly Pork Products Stocks'!$B27,'Daily Pork Products Stocks'!L$6:L$253)</f>
        <v>0</v>
      </c>
      <c r="M27" s="7">
        <f>SUMIF('Daily Pork Products Stocks'!$B$6:$B$253,'Weekly Pork Products Stocks'!$B27,'Daily Pork Products Stocks'!M$6:M$253)</f>
        <v>0</v>
      </c>
      <c r="N27" s="7">
        <f>SUMIF('Daily Pork Products Stocks'!$B$6:$B$253,'Weekly Pork Products Stocks'!$B27,'Daily Pork Products Stocks'!N$6:N$253)</f>
        <v>0</v>
      </c>
      <c r="O27" s="7">
        <f>SUMIF('Daily Pork Products Stocks'!$B$6:$B$253,'Weekly Pork Products Stocks'!$B27,'Daily Pork Products Stocks'!O$6:O$253)</f>
        <v>0</v>
      </c>
      <c r="P27" s="7">
        <f t="shared" si="3"/>
        <v>1E-3</v>
      </c>
      <c r="Q27" s="7">
        <f t="shared" si="4"/>
        <v>1E-3</v>
      </c>
      <c r="R27" s="25">
        <f>SUMIF('Daily Pork Products Stocks'!$B$6:$B$253,'Weekly Pork Products Stocks'!$B27,'Daily Pork Products Stocks'!R$6:R$253)</f>
        <v>0</v>
      </c>
      <c r="S27" s="25">
        <f>SUMIF('Daily Pork Products Stocks'!$B$6:$B$253,'Weekly Pork Products Stocks'!$B27,'Daily Pork Products Stocks'!S$6:S$253)</f>
        <v>0</v>
      </c>
      <c r="T27" s="7">
        <f t="shared" si="5"/>
        <v>0</v>
      </c>
      <c r="U27" s="7">
        <f t="shared" si="6"/>
        <v>-1E-3</v>
      </c>
      <c r="V27" s="64">
        <f t="shared" si="7"/>
        <v>-1E-3</v>
      </c>
      <c r="W27" s="51" t="str">
        <f t="shared" si="0"/>
        <v>Active</v>
      </c>
      <c r="X27" s="3"/>
      <c r="Y27" s="2">
        <f t="shared" si="8"/>
        <v>4.0000000000000001E-3</v>
      </c>
    </row>
    <row r="28" spans="1:25" ht="15.75" x14ac:dyDescent="0.25">
      <c r="A28" s="69" t="str">
        <f t="shared" si="1"/>
        <v>Inactive</v>
      </c>
      <c r="B28" s="63" t="s">
        <v>10</v>
      </c>
      <c r="C28" s="13" t="s">
        <v>11</v>
      </c>
      <c r="D28" s="12">
        <f>'Daily Pork Products Stocks'!D29</f>
        <v>0</v>
      </c>
      <c r="E28" s="7">
        <f t="shared" si="2"/>
        <v>0</v>
      </c>
      <c r="F28" s="7">
        <f>SUMIF('Daily Pork Products Stocks'!$B$6:$B$253,'Weekly Pork Products Stocks'!$B28,'Daily Pork Products Stocks'!F$6:F$253)</f>
        <v>0</v>
      </c>
      <c r="G28" s="7">
        <f>SUMIF('Daily Pork Products Stocks'!$B$6:$B$253,'Weekly Pork Products Stocks'!$B28,'Daily Pork Products Stocks'!G$6:G$253)</f>
        <v>0</v>
      </c>
      <c r="H28" s="7">
        <f>SUMIF('Daily Pork Products Stocks'!$B$6:$B$253,'Weekly Pork Products Stocks'!$B28,'Daily Pork Products Stocks'!H$6:H$253)</f>
        <v>0</v>
      </c>
      <c r="I28" s="7">
        <f>SUMIF('Daily Pork Products Stocks'!$B$6:$B$253,'Weekly Pork Products Stocks'!$B28,'Daily Pork Products Stocks'!I$6:I$253)</f>
        <v>0</v>
      </c>
      <c r="J28" s="7">
        <f>SUMIF('Daily Pork Products Stocks'!$B$6:$B$253,'Weekly Pork Products Stocks'!$B28,'Daily Pork Products Stocks'!J$6:J$253)</f>
        <v>0</v>
      </c>
      <c r="K28" s="7">
        <f>SUMIF('Daily Pork Products Stocks'!$B$6:$B$253,'Weekly Pork Products Stocks'!$B28,'Daily Pork Products Stocks'!K$6:K$253)</f>
        <v>0</v>
      </c>
      <c r="L28" s="7">
        <f>SUMIF('Daily Pork Products Stocks'!$B$6:$B$253,'Weekly Pork Products Stocks'!$B28,'Daily Pork Products Stocks'!L$6:L$253)</f>
        <v>0</v>
      </c>
      <c r="M28" s="7">
        <f>SUMIF('Daily Pork Products Stocks'!$B$6:$B$253,'Weekly Pork Products Stocks'!$B28,'Daily Pork Products Stocks'!M$6:M$253)</f>
        <v>0</v>
      </c>
      <c r="N28" s="7">
        <f>SUMIF('Daily Pork Products Stocks'!$B$6:$B$253,'Weekly Pork Products Stocks'!$B28,'Daily Pork Products Stocks'!N$6:N$253)</f>
        <v>0</v>
      </c>
      <c r="O28" s="7">
        <f>SUMIF('Daily Pork Products Stocks'!$B$6:$B$253,'Weekly Pork Products Stocks'!$B28,'Daily Pork Products Stocks'!O$6:O$253)</f>
        <v>0</v>
      </c>
      <c r="P28" s="7">
        <f t="shared" si="3"/>
        <v>0</v>
      </c>
      <c r="Q28" s="7">
        <f t="shared" si="4"/>
        <v>0</v>
      </c>
      <c r="R28" s="25">
        <f>SUMIF('Daily Pork Products Stocks'!$B$6:$B$253,'Weekly Pork Products Stocks'!$B28,'Daily Pork Products Stocks'!R$6:R$253)</f>
        <v>0</v>
      </c>
      <c r="S28" s="25">
        <f>SUMIF('Daily Pork Products Stocks'!$B$6:$B$253,'Weekly Pork Products Stocks'!$B28,'Daily Pork Products Stocks'!S$6:S$253)</f>
        <v>0</v>
      </c>
      <c r="T28" s="7">
        <f t="shared" si="5"/>
        <v>0</v>
      </c>
      <c r="U28" s="7">
        <f t="shared" si="6"/>
        <v>0</v>
      </c>
      <c r="V28" s="64">
        <f t="shared" si="7"/>
        <v>0</v>
      </c>
      <c r="W28" s="51" t="str">
        <f t="shared" si="0"/>
        <v>Inactive</v>
      </c>
      <c r="X28" s="3"/>
      <c r="Y28" s="2">
        <f t="shared" si="8"/>
        <v>0</v>
      </c>
    </row>
    <row r="29" spans="1:25" ht="15.75" x14ac:dyDescent="0.25">
      <c r="A29" s="69" t="str">
        <f t="shared" si="1"/>
        <v>Inactive</v>
      </c>
      <c r="B29" s="63" t="s">
        <v>12</v>
      </c>
      <c r="C29" s="13" t="s">
        <v>13</v>
      </c>
      <c r="D29" s="12">
        <f>'Daily Pork Products Stocks'!D30</f>
        <v>0</v>
      </c>
      <c r="E29" s="7">
        <f t="shared" si="2"/>
        <v>0</v>
      </c>
      <c r="F29" s="7">
        <f>SUMIF('Daily Pork Products Stocks'!$B$6:$B$253,'Weekly Pork Products Stocks'!$B29,'Daily Pork Products Stocks'!F$6:F$253)</f>
        <v>0</v>
      </c>
      <c r="G29" s="7">
        <f>SUMIF('Daily Pork Products Stocks'!$B$6:$B$253,'Weekly Pork Products Stocks'!$B29,'Daily Pork Products Stocks'!G$6:G$253)</f>
        <v>0</v>
      </c>
      <c r="H29" s="7">
        <f>SUMIF('Daily Pork Products Stocks'!$B$6:$B$253,'Weekly Pork Products Stocks'!$B29,'Daily Pork Products Stocks'!H$6:H$253)</f>
        <v>0</v>
      </c>
      <c r="I29" s="7">
        <f>SUMIF('Daily Pork Products Stocks'!$B$6:$B$253,'Weekly Pork Products Stocks'!$B29,'Daily Pork Products Stocks'!I$6:I$253)</f>
        <v>0</v>
      </c>
      <c r="J29" s="7">
        <f>SUMIF('Daily Pork Products Stocks'!$B$6:$B$253,'Weekly Pork Products Stocks'!$B29,'Daily Pork Products Stocks'!J$6:J$253)</f>
        <v>0</v>
      </c>
      <c r="K29" s="7">
        <f>SUMIF('Daily Pork Products Stocks'!$B$6:$B$253,'Weekly Pork Products Stocks'!$B29,'Daily Pork Products Stocks'!K$6:K$253)</f>
        <v>0</v>
      </c>
      <c r="L29" s="7">
        <f>SUMIF('Daily Pork Products Stocks'!$B$6:$B$253,'Weekly Pork Products Stocks'!$B29,'Daily Pork Products Stocks'!L$6:L$253)</f>
        <v>0</v>
      </c>
      <c r="M29" s="7">
        <f>SUMIF('Daily Pork Products Stocks'!$B$6:$B$253,'Weekly Pork Products Stocks'!$B29,'Daily Pork Products Stocks'!M$6:M$253)</f>
        <v>0</v>
      </c>
      <c r="N29" s="7">
        <f>SUMIF('Daily Pork Products Stocks'!$B$6:$B$253,'Weekly Pork Products Stocks'!$B29,'Daily Pork Products Stocks'!N$6:N$253)</f>
        <v>0</v>
      </c>
      <c r="O29" s="7">
        <f>SUMIF('Daily Pork Products Stocks'!$B$6:$B$253,'Weekly Pork Products Stocks'!$B29,'Daily Pork Products Stocks'!O$6:O$253)</f>
        <v>0</v>
      </c>
      <c r="P29" s="7">
        <f t="shared" si="3"/>
        <v>0</v>
      </c>
      <c r="Q29" s="7">
        <f t="shared" si="4"/>
        <v>0</v>
      </c>
      <c r="R29" s="25">
        <f>SUMIF('Daily Pork Products Stocks'!$B$6:$B$253,'Weekly Pork Products Stocks'!$B29,'Daily Pork Products Stocks'!R$6:R$253)</f>
        <v>0</v>
      </c>
      <c r="S29" s="25">
        <f>SUMIF('Daily Pork Products Stocks'!$B$6:$B$253,'Weekly Pork Products Stocks'!$B29,'Daily Pork Products Stocks'!S$6:S$253)</f>
        <v>0</v>
      </c>
      <c r="T29" s="7">
        <f t="shared" si="5"/>
        <v>0</v>
      </c>
      <c r="U29" s="7">
        <f t="shared" si="6"/>
        <v>0</v>
      </c>
      <c r="V29" s="64">
        <f t="shared" si="7"/>
        <v>0</v>
      </c>
      <c r="W29" s="51" t="str">
        <f t="shared" si="0"/>
        <v>Inactive</v>
      </c>
      <c r="X29" s="3"/>
      <c r="Y29" s="2">
        <f t="shared" si="8"/>
        <v>0</v>
      </c>
    </row>
    <row r="30" spans="1:25" ht="15.75" hidden="1" x14ac:dyDescent="0.25">
      <c r="A30" s="69" t="str">
        <f t="shared" si="1"/>
        <v>Inactive</v>
      </c>
      <c r="B30" s="63" t="s">
        <v>26</v>
      </c>
      <c r="C30" s="13" t="s">
        <v>27</v>
      </c>
      <c r="D30" s="12">
        <f>'Daily Pork Products Stocks'!D31</f>
        <v>0</v>
      </c>
      <c r="E30" s="7">
        <f t="shared" si="2"/>
        <v>0</v>
      </c>
      <c r="F30" s="7">
        <f>SUMIF('Daily Pork Products Stocks'!$B$6:$B$253,'Weekly Pork Products Stocks'!$B30,'Daily Pork Products Stocks'!F$6:F$253)</f>
        <v>0</v>
      </c>
      <c r="G30" s="7">
        <f>SUMIF('Daily Pork Products Stocks'!$B$6:$B$253,'Weekly Pork Products Stocks'!$B30,'Daily Pork Products Stocks'!G$6:G$253)</f>
        <v>0</v>
      </c>
      <c r="H30" s="7">
        <f>SUMIF('Daily Pork Products Stocks'!$B$6:$B$253,'Weekly Pork Products Stocks'!$B30,'Daily Pork Products Stocks'!H$6:H$253)</f>
        <v>0</v>
      </c>
      <c r="I30" s="7">
        <f>SUMIF('Daily Pork Products Stocks'!$B$6:$B$253,'Weekly Pork Products Stocks'!$B30,'Daily Pork Products Stocks'!I$6:I$253)</f>
        <v>0</v>
      </c>
      <c r="J30" s="7">
        <f>SUMIF('Daily Pork Products Stocks'!$B$6:$B$253,'Weekly Pork Products Stocks'!$B30,'Daily Pork Products Stocks'!J$6:J$253)</f>
        <v>0</v>
      </c>
      <c r="K30" s="7">
        <f>SUMIF('Daily Pork Products Stocks'!$B$6:$B$253,'Weekly Pork Products Stocks'!$B30,'Daily Pork Products Stocks'!K$6:K$253)</f>
        <v>0</v>
      </c>
      <c r="L30" s="7">
        <f>SUMIF('Daily Pork Products Stocks'!$B$6:$B$253,'Weekly Pork Products Stocks'!$B30,'Daily Pork Products Stocks'!L$6:L$253)</f>
        <v>0</v>
      </c>
      <c r="M30" s="7">
        <f>SUMIF('Daily Pork Products Stocks'!$B$6:$B$253,'Weekly Pork Products Stocks'!$B30,'Daily Pork Products Stocks'!M$6:M$253)</f>
        <v>0</v>
      </c>
      <c r="N30" s="7">
        <f>SUMIF('Daily Pork Products Stocks'!$B$6:$B$253,'Weekly Pork Products Stocks'!$B30,'Daily Pork Products Stocks'!N$6:N$253)</f>
        <v>0</v>
      </c>
      <c r="O30" s="7">
        <f>SUMIF('Daily Pork Products Stocks'!$B$6:$B$253,'Weekly Pork Products Stocks'!$B30,'Daily Pork Products Stocks'!O$6:O$253)</f>
        <v>0</v>
      </c>
      <c r="P30" s="7">
        <f t="shared" si="3"/>
        <v>0</v>
      </c>
      <c r="Q30" s="7">
        <f t="shared" si="4"/>
        <v>0</v>
      </c>
      <c r="R30" s="25">
        <f>SUMIF('Daily Pork Products Stocks'!$B$6:$B$253,'Weekly Pork Products Stocks'!$B30,'Daily Pork Products Stocks'!R$6:R$253)</f>
        <v>0</v>
      </c>
      <c r="S30" s="25">
        <f>SUMIF('Daily Pork Products Stocks'!$B$6:$B$253,'Weekly Pork Products Stocks'!$B30,'Daily Pork Products Stocks'!S$6:S$253)</f>
        <v>0</v>
      </c>
      <c r="T30" s="7">
        <f t="shared" si="5"/>
        <v>0</v>
      </c>
      <c r="U30" s="7">
        <f t="shared" si="6"/>
        <v>0</v>
      </c>
      <c r="V30" s="64">
        <f t="shared" si="7"/>
        <v>0</v>
      </c>
      <c r="W30" s="51" t="str">
        <f t="shared" si="0"/>
        <v>Inactive</v>
      </c>
      <c r="X30" s="3"/>
      <c r="Y30" s="2">
        <f t="shared" si="8"/>
        <v>0</v>
      </c>
    </row>
    <row r="31" spans="1:25" ht="15.75" x14ac:dyDescent="0.25">
      <c r="A31" s="69" t="str">
        <f t="shared" si="1"/>
        <v>Inactive</v>
      </c>
      <c r="B31" s="63" t="s">
        <v>28</v>
      </c>
      <c r="C31" s="13" t="s">
        <v>29</v>
      </c>
      <c r="D31" s="12">
        <f>'Daily Pork Products Stocks'!D32</f>
        <v>0</v>
      </c>
      <c r="E31" s="7">
        <f t="shared" si="2"/>
        <v>0</v>
      </c>
      <c r="F31" s="7">
        <f>SUMIF('Daily Pork Products Stocks'!$B$6:$B$253,'Weekly Pork Products Stocks'!$B31,'Daily Pork Products Stocks'!F$6:F$253)</f>
        <v>0</v>
      </c>
      <c r="G31" s="7">
        <f>SUMIF('Daily Pork Products Stocks'!$B$6:$B$253,'Weekly Pork Products Stocks'!$B31,'Daily Pork Products Stocks'!G$6:G$253)</f>
        <v>0</v>
      </c>
      <c r="H31" s="7">
        <f>SUMIF('Daily Pork Products Stocks'!$B$6:$B$253,'Weekly Pork Products Stocks'!$B31,'Daily Pork Products Stocks'!H$6:H$253)</f>
        <v>0</v>
      </c>
      <c r="I31" s="7">
        <f>SUMIF('Daily Pork Products Stocks'!$B$6:$B$253,'Weekly Pork Products Stocks'!$B31,'Daily Pork Products Stocks'!I$6:I$253)</f>
        <v>0</v>
      </c>
      <c r="J31" s="7">
        <f>SUMIF('Daily Pork Products Stocks'!$B$6:$B$253,'Weekly Pork Products Stocks'!$B31,'Daily Pork Products Stocks'!J$6:J$253)</f>
        <v>0</v>
      </c>
      <c r="K31" s="7">
        <f>SUMIF('Daily Pork Products Stocks'!$B$6:$B$253,'Weekly Pork Products Stocks'!$B31,'Daily Pork Products Stocks'!K$6:K$253)</f>
        <v>0</v>
      </c>
      <c r="L31" s="7">
        <f>SUMIF('Daily Pork Products Stocks'!$B$6:$B$253,'Weekly Pork Products Stocks'!$B31,'Daily Pork Products Stocks'!L$6:L$253)</f>
        <v>0</v>
      </c>
      <c r="M31" s="7">
        <f>SUMIF('Daily Pork Products Stocks'!$B$6:$B$253,'Weekly Pork Products Stocks'!$B31,'Daily Pork Products Stocks'!M$6:M$253)</f>
        <v>0</v>
      </c>
      <c r="N31" s="7">
        <f>SUMIF('Daily Pork Products Stocks'!$B$6:$B$253,'Weekly Pork Products Stocks'!$B31,'Daily Pork Products Stocks'!N$6:N$253)</f>
        <v>0</v>
      </c>
      <c r="O31" s="7">
        <f>SUMIF('Daily Pork Products Stocks'!$B$6:$B$253,'Weekly Pork Products Stocks'!$B31,'Daily Pork Products Stocks'!O$6:O$253)</f>
        <v>0</v>
      </c>
      <c r="P31" s="7">
        <f t="shared" si="3"/>
        <v>0</v>
      </c>
      <c r="Q31" s="7">
        <f t="shared" si="4"/>
        <v>0</v>
      </c>
      <c r="R31" s="25">
        <f>SUMIF('Daily Pork Products Stocks'!$B$6:$B$253,'Weekly Pork Products Stocks'!$B31,'Daily Pork Products Stocks'!R$6:R$253)</f>
        <v>0</v>
      </c>
      <c r="S31" s="25">
        <f>SUMIF('Daily Pork Products Stocks'!$B$6:$B$253,'Weekly Pork Products Stocks'!$B31,'Daily Pork Products Stocks'!S$6:S$253)</f>
        <v>0</v>
      </c>
      <c r="T31" s="7">
        <f t="shared" si="5"/>
        <v>0</v>
      </c>
      <c r="U31" s="7">
        <f t="shared" si="6"/>
        <v>0</v>
      </c>
      <c r="V31" s="64">
        <f t="shared" si="7"/>
        <v>0</v>
      </c>
      <c r="W31" s="51" t="str">
        <f t="shared" si="0"/>
        <v>Inactive</v>
      </c>
      <c r="X31" s="3"/>
      <c r="Y31" s="2">
        <f t="shared" si="8"/>
        <v>0</v>
      </c>
    </row>
    <row r="32" spans="1:25" ht="15.75" hidden="1" x14ac:dyDescent="0.25">
      <c r="A32" s="69" t="str">
        <f t="shared" si="1"/>
        <v>Inactive</v>
      </c>
      <c r="B32" s="65" t="s">
        <v>30</v>
      </c>
      <c r="C32" s="15" t="s">
        <v>31</v>
      </c>
      <c r="D32" s="12">
        <f>'Daily Pork Products Stocks'!D33</f>
        <v>0</v>
      </c>
      <c r="E32" s="7">
        <f t="shared" si="2"/>
        <v>0</v>
      </c>
      <c r="F32" s="7">
        <f>SUMIF('Daily Pork Products Stocks'!$B$6:$B$253,'Weekly Pork Products Stocks'!$B32,'Daily Pork Products Stocks'!F$6:F$253)</f>
        <v>0</v>
      </c>
      <c r="G32" s="7">
        <f>SUMIF('Daily Pork Products Stocks'!$B$6:$B$253,'Weekly Pork Products Stocks'!$B32,'Daily Pork Products Stocks'!G$6:G$253)</f>
        <v>0</v>
      </c>
      <c r="H32" s="7">
        <f>SUMIF('Daily Pork Products Stocks'!$B$6:$B$253,'Weekly Pork Products Stocks'!$B32,'Daily Pork Products Stocks'!H$6:H$253)</f>
        <v>0</v>
      </c>
      <c r="I32" s="7">
        <f>SUMIF('Daily Pork Products Stocks'!$B$6:$B$253,'Weekly Pork Products Stocks'!$B32,'Daily Pork Products Stocks'!I$6:I$253)</f>
        <v>0</v>
      </c>
      <c r="J32" s="7">
        <f>SUMIF('Daily Pork Products Stocks'!$B$6:$B$253,'Weekly Pork Products Stocks'!$B32,'Daily Pork Products Stocks'!J$6:J$253)</f>
        <v>0</v>
      </c>
      <c r="K32" s="7">
        <f>SUMIF('Daily Pork Products Stocks'!$B$6:$B$253,'Weekly Pork Products Stocks'!$B32,'Daily Pork Products Stocks'!K$6:K$253)</f>
        <v>0</v>
      </c>
      <c r="L32" s="7">
        <f>SUMIF('Daily Pork Products Stocks'!$B$6:$B$253,'Weekly Pork Products Stocks'!$B32,'Daily Pork Products Stocks'!L$6:L$253)</f>
        <v>0</v>
      </c>
      <c r="M32" s="7">
        <f>SUMIF('Daily Pork Products Stocks'!$B$6:$B$253,'Weekly Pork Products Stocks'!$B32,'Daily Pork Products Stocks'!M$6:M$253)</f>
        <v>0</v>
      </c>
      <c r="N32" s="7">
        <f>SUMIF('Daily Pork Products Stocks'!$B$6:$B$253,'Weekly Pork Products Stocks'!$B32,'Daily Pork Products Stocks'!N$6:N$253)</f>
        <v>0</v>
      </c>
      <c r="O32" s="7">
        <f>SUMIF('Daily Pork Products Stocks'!$B$6:$B$253,'Weekly Pork Products Stocks'!$B32,'Daily Pork Products Stocks'!O$6:O$253)</f>
        <v>0</v>
      </c>
      <c r="P32" s="7">
        <f t="shared" si="3"/>
        <v>0</v>
      </c>
      <c r="Q32" s="7">
        <f t="shared" si="4"/>
        <v>0</v>
      </c>
      <c r="R32" s="25">
        <f>SUMIF('Daily Pork Products Stocks'!$B$6:$B$253,'Weekly Pork Products Stocks'!$B32,'Daily Pork Products Stocks'!R$6:R$253)</f>
        <v>0</v>
      </c>
      <c r="S32" s="25">
        <f>SUMIF('Daily Pork Products Stocks'!$B$6:$B$253,'Weekly Pork Products Stocks'!$B32,'Daily Pork Products Stocks'!S$6:S$253)</f>
        <v>0</v>
      </c>
      <c r="T32" s="7">
        <f t="shared" si="5"/>
        <v>0</v>
      </c>
      <c r="U32" s="7">
        <f t="shared" si="6"/>
        <v>0</v>
      </c>
      <c r="V32" s="64">
        <f t="shared" si="7"/>
        <v>0</v>
      </c>
      <c r="W32" s="51" t="str">
        <f t="shared" si="0"/>
        <v>Inactive</v>
      </c>
      <c r="X32" s="4"/>
      <c r="Y32" s="2">
        <f t="shared" si="8"/>
        <v>0</v>
      </c>
    </row>
    <row r="33" spans="1:25" ht="15.75" hidden="1" x14ac:dyDescent="0.25">
      <c r="A33" s="69" t="str">
        <f t="shared" si="1"/>
        <v>Inactive</v>
      </c>
      <c r="B33" s="63" t="s">
        <v>36</v>
      </c>
      <c r="C33" s="13" t="s">
        <v>37</v>
      </c>
      <c r="D33" s="12">
        <f>'Daily Pork Products Stocks'!D34</f>
        <v>0</v>
      </c>
      <c r="E33" s="7">
        <f t="shared" si="2"/>
        <v>0</v>
      </c>
      <c r="F33" s="7">
        <f>SUMIF('Daily Pork Products Stocks'!$B$6:$B$253,'Weekly Pork Products Stocks'!$B33,'Daily Pork Products Stocks'!F$6:F$253)</f>
        <v>0</v>
      </c>
      <c r="G33" s="7">
        <f>SUMIF('Daily Pork Products Stocks'!$B$6:$B$253,'Weekly Pork Products Stocks'!$B33,'Daily Pork Products Stocks'!G$6:G$253)</f>
        <v>0</v>
      </c>
      <c r="H33" s="7">
        <f>SUMIF('Daily Pork Products Stocks'!$B$6:$B$253,'Weekly Pork Products Stocks'!$B33,'Daily Pork Products Stocks'!H$6:H$253)</f>
        <v>0</v>
      </c>
      <c r="I33" s="7">
        <f>SUMIF('Daily Pork Products Stocks'!$B$6:$B$253,'Weekly Pork Products Stocks'!$B33,'Daily Pork Products Stocks'!I$6:I$253)</f>
        <v>0</v>
      </c>
      <c r="J33" s="7">
        <f>SUMIF('Daily Pork Products Stocks'!$B$6:$B$253,'Weekly Pork Products Stocks'!$B33,'Daily Pork Products Stocks'!J$6:J$253)</f>
        <v>0</v>
      </c>
      <c r="K33" s="7">
        <f>SUMIF('Daily Pork Products Stocks'!$B$6:$B$253,'Weekly Pork Products Stocks'!$B33,'Daily Pork Products Stocks'!K$6:K$253)</f>
        <v>0</v>
      </c>
      <c r="L33" s="7">
        <f>SUMIF('Daily Pork Products Stocks'!$B$6:$B$253,'Weekly Pork Products Stocks'!$B33,'Daily Pork Products Stocks'!L$6:L$253)</f>
        <v>0</v>
      </c>
      <c r="M33" s="7">
        <f>SUMIF('Daily Pork Products Stocks'!$B$6:$B$253,'Weekly Pork Products Stocks'!$B33,'Daily Pork Products Stocks'!M$6:M$253)</f>
        <v>0</v>
      </c>
      <c r="N33" s="7">
        <f>SUMIF('Daily Pork Products Stocks'!$B$6:$B$253,'Weekly Pork Products Stocks'!$B33,'Daily Pork Products Stocks'!N$6:N$253)</f>
        <v>0</v>
      </c>
      <c r="O33" s="7">
        <f>SUMIF('Daily Pork Products Stocks'!$B$6:$B$253,'Weekly Pork Products Stocks'!$B33,'Daily Pork Products Stocks'!O$6:O$253)</f>
        <v>0</v>
      </c>
      <c r="P33" s="7">
        <f t="shared" si="3"/>
        <v>0</v>
      </c>
      <c r="Q33" s="7">
        <f t="shared" si="4"/>
        <v>0</v>
      </c>
      <c r="R33" s="25">
        <f>SUMIF('Daily Pork Products Stocks'!$B$6:$B$253,'Weekly Pork Products Stocks'!$B33,'Daily Pork Products Stocks'!R$6:R$253)</f>
        <v>0</v>
      </c>
      <c r="S33" s="25">
        <f>SUMIF('Daily Pork Products Stocks'!$B$6:$B$253,'Weekly Pork Products Stocks'!$B33,'Daily Pork Products Stocks'!S$6:S$253)</f>
        <v>0</v>
      </c>
      <c r="T33" s="7">
        <f t="shared" si="5"/>
        <v>0</v>
      </c>
      <c r="U33" s="7">
        <f t="shared" si="6"/>
        <v>0</v>
      </c>
      <c r="V33" s="64">
        <f t="shared" si="7"/>
        <v>0</v>
      </c>
      <c r="W33" s="51" t="str">
        <f t="shared" si="0"/>
        <v>Inactive</v>
      </c>
      <c r="X33" s="3"/>
      <c r="Y33" s="2">
        <f t="shared" si="8"/>
        <v>0</v>
      </c>
    </row>
    <row r="34" spans="1:25" ht="15.75" hidden="1" x14ac:dyDescent="0.25">
      <c r="A34" s="69" t="str">
        <f t="shared" si="1"/>
        <v>Inactive</v>
      </c>
      <c r="B34" s="63" t="s">
        <v>45</v>
      </c>
      <c r="C34" s="13" t="s">
        <v>46</v>
      </c>
      <c r="D34" s="12">
        <f>'Daily Pork Products Stocks'!D35</f>
        <v>0</v>
      </c>
      <c r="E34" s="7">
        <f t="shared" si="2"/>
        <v>0</v>
      </c>
      <c r="F34" s="7">
        <f>SUMIF('Daily Pork Products Stocks'!$B$6:$B$253,'Weekly Pork Products Stocks'!$B34,'Daily Pork Products Stocks'!F$6:F$253)</f>
        <v>0</v>
      </c>
      <c r="G34" s="7">
        <f>SUMIF('Daily Pork Products Stocks'!$B$6:$B$253,'Weekly Pork Products Stocks'!$B34,'Daily Pork Products Stocks'!G$6:G$253)</f>
        <v>0</v>
      </c>
      <c r="H34" s="7">
        <f>SUMIF('Daily Pork Products Stocks'!$B$6:$B$253,'Weekly Pork Products Stocks'!$B34,'Daily Pork Products Stocks'!H$6:H$253)</f>
        <v>0</v>
      </c>
      <c r="I34" s="7">
        <f>SUMIF('Daily Pork Products Stocks'!$B$6:$B$253,'Weekly Pork Products Stocks'!$B34,'Daily Pork Products Stocks'!I$6:I$253)</f>
        <v>0</v>
      </c>
      <c r="J34" s="7">
        <f>SUMIF('Daily Pork Products Stocks'!$B$6:$B$253,'Weekly Pork Products Stocks'!$B34,'Daily Pork Products Stocks'!J$6:J$253)</f>
        <v>0</v>
      </c>
      <c r="K34" s="7">
        <f>SUMIF('Daily Pork Products Stocks'!$B$6:$B$253,'Weekly Pork Products Stocks'!$B34,'Daily Pork Products Stocks'!K$6:K$253)</f>
        <v>0</v>
      </c>
      <c r="L34" s="7">
        <f>SUMIF('Daily Pork Products Stocks'!$B$6:$B$253,'Weekly Pork Products Stocks'!$B34,'Daily Pork Products Stocks'!L$6:L$253)</f>
        <v>0</v>
      </c>
      <c r="M34" s="7">
        <f>SUMIF('Daily Pork Products Stocks'!$B$6:$B$253,'Weekly Pork Products Stocks'!$B34,'Daily Pork Products Stocks'!M$6:M$253)</f>
        <v>0</v>
      </c>
      <c r="N34" s="7">
        <f>SUMIF('Daily Pork Products Stocks'!$B$6:$B$253,'Weekly Pork Products Stocks'!$B34,'Daily Pork Products Stocks'!N$6:N$253)</f>
        <v>0</v>
      </c>
      <c r="O34" s="7">
        <f>SUMIF('Daily Pork Products Stocks'!$B$6:$B$253,'Weekly Pork Products Stocks'!$B34,'Daily Pork Products Stocks'!O$6:O$253)</f>
        <v>0</v>
      </c>
      <c r="P34" s="7">
        <f t="shared" si="3"/>
        <v>0</v>
      </c>
      <c r="Q34" s="7">
        <f t="shared" si="4"/>
        <v>0</v>
      </c>
      <c r="R34" s="25">
        <f>SUMIF('Daily Pork Products Stocks'!$B$6:$B$253,'Weekly Pork Products Stocks'!$B34,'Daily Pork Products Stocks'!R$6:R$253)</f>
        <v>0</v>
      </c>
      <c r="S34" s="25">
        <f>SUMIF('Daily Pork Products Stocks'!$B$6:$B$253,'Weekly Pork Products Stocks'!$B34,'Daily Pork Products Stocks'!S$6:S$253)</f>
        <v>0</v>
      </c>
      <c r="T34" s="7">
        <f t="shared" si="5"/>
        <v>0</v>
      </c>
      <c r="U34" s="7">
        <f t="shared" si="6"/>
        <v>0</v>
      </c>
      <c r="V34" s="64">
        <f t="shared" si="7"/>
        <v>0</v>
      </c>
      <c r="W34" s="51" t="str">
        <f t="shared" si="0"/>
        <v>Inactive</v>
      </c>
      <c r="X34" s="3"/>
      <c r="Y34" s="2">
        <f t="shared" si="8"/>
        <v>0</v>
      </c>
    </row>
    <row r="35" spans="1:25" ht="15.75" hidden="1" x14ac:dyDescent="0.25">
      <c r="A35" s="69" t="str">
        <f t="shared" si="1"/>
        <v>Inactive</v>
      </c>
      <c r="B35" s="66" t="s">
        <v>181</v>
      </c>
      <c r="C35" s="17" t="s">
        <v>182</v>
      </c>
      <c r="D35" s="12">
        <f>'Daily Pork Products Stocks'!D36</f>
        <v>0</v>
      </c>
      <c r="E35" s="7">
        <f t="shared" si="2"/>
        <v>0</v>
      </c>
      <c r="F35" s="7">
        <f>SUMIF('Daily Pork Products Stocks'!$B$6:$B$253,'Weekly Pork Products Stocks'!$B35,'Daily Pork Products Stocks'!F$6:F$253)</f>
        <v>0</v>
      </c>
      <c r="G35" s="7">
        <f>SUMIF('Daily Pork Products Stocks'!$B$6:$B$253,'Weekly Pork Products Stocks'!$B35,'Daily Pork Products Stocks'!G$6:G$253)</f>
        <v>0</v>
      </c>
      <c r="H35" s="7">
        <f>SUMIF('Daily Pork Products Stocks'!$B$6:$B$253,'Weekly Pork Products Stocks'!$B35,'Daily Pork Products Stocks'!H$6:H$253)</f>
        <v>0</v>
      </c>
      <c r="I35" s="7">
        <f>SUMIF('Daily Pork Products Stocks'!$B$6:$B$253,'Weekly Pork Products Stocks'!$B35,'Daily Pork Products Stocks'!I$6:I$253)</f>
        <v>0</v>
      </c>
      <c r="J35" s="7">
        <f>SUMIF('Daily Pork Products Stocks'!$B$6:$B$253,'Weekly Pork Products Stocks'!$B35,'Daily Pork Products Stocks'!J$6:J$253)</f>
        <v>0</v>
      </c>
      <c r="K35" s="7">
        <f>SUMIF('Daily Pork Products Stocks'!$B$6:$B$253,'Weekly Pork Products Stocks'!$B35,'Daily Pork Products Stocks'!K$6:K$253)</f>
        <v>0</v>
      </c>
      <c r="L35" s="7">
        <f>SUMIF('Daily Pork Products Stocks'!$B$6:$B$253,'Weekly Pork Products Stocks'!$B35,'Daily Pork Products Stocks'!L$6:L$253)</f>
        <v>0</v>
      </c>
      <c r="M35" s="7">
        <f>SUMIF('Daily Pork Products Stocks'!$B$6:$B$253,'Weekly Pork Products Stocks'!$B35,'Daily Pork Products Stocks'!M$6:M$253)</f>
        <v>0</v>
      </c>
      <c r="N35" s="7">
        <f>SUMIF('Daily Pork Products Stocks'!$B$6:$B$253,'Weekly Pork Products Stocks'!$B35,'Daily Pork Products Stocks'!N$6:N$253)</f>
        <v>0</v>
      </c>
      <c r="O35" s="7">
        <f>SUMIF('Daily Pork Products Stocks'!$B$6:$B$253,'Weekly Pork Products Stocks'!$B35,'Daily Pork Products Stocks'!O$6:O$253)</f>
        <v>0</v>
      </c>
      <c r="P35" s="7">
        <f t="shared" si="3"/>
        <v>0</v>
      </c>
      <c r="Q35" s="7">
        <f t="shared" si="4"/>
        <v>0</v>
      </c>
      <c r="R35" s="25">
        <f>SUMIF('Daily Pork Products Stocks'!$B$6:$B$253,'Weekly Pork Products Stocks'!$B35,'Daily Pork Products Stocks'!R$6:R$253)</f>
        <v>0</v>
      </c>
      <c r="S35" s="25">
        <f>SUMIF('Daily Pork Products Stocks'!$B$6:$B$253,'Weekly Pork Products Stocks'!$B35,'Daily Pork Products Stocks'!S$6:S$253)</f>
        <v>0</v>
      </c>
      <c r="T35" s="7">
        <f t="shared" si="5"/>
        <v>0</v>
      </c>
      <c r="U35" s="7">
        <f t="shared" si="6"/>
        <v>0</v>
      </c>
      <c r="V35" s="64">
        <f t="shared" si="7"/>
        <v>0</v>
      </c>
      <c r="W35" s="51" t="str">
        <f t="shared" si="0"/>
        <v>Inactive</v>
      </c>
      <c r="X35" s="3"/>
      <c r="Y35" s="2">
        <f t="shared" si="8"/>
        <v>0</v>
      </c>
    </row>
    <row r="36" spans="1:25" ht="15.75" x14ac:dyDescent="0.25">
      <c r="A36" s="69" t="str">
        <f t="shared" si="1"/>
        <v>Inactive</v>
      </c>
      <c r="B36" s="66"/>
      <c r="C36" s="18" t="s">
        <v>1168</v>
      </c>
      <c r="D36" s="12">
        <f>'Daily Pork Products Stocks'!D37</f>
        <v>1E-3</v>
      </c>
      <c r="E36" s="7">
        <f t="shared" si="2"/>
        <v>1E-3</v>
      </c>
      <c r="F36" s="7">
        <f>SUMIF('Daily Pork Products Stocks'!$B$6:$B$253,'Weekly Pork Products Stocks'!$B36,'Daily Pork Products Stocks'!F$6:F$253)</f>
        <v>0</v>
      </c>
      <c r="G36" s="7">
        <f>SUMIF('Daily Pork Products Stocks'!$B$6:$B$253,'Weekly Pork Products Stocks'!$B36,'Daily Pork Products Stocks'!G$6:G$253)</f>
        <v>0</v>
      </c>
      <c r="H36" s="7">
        <f>SUMIF('Daily Pork Products Stocks'!$B$6:$B$253,'Weekly Pork Products Stocks'!$B36,'Daily Pork Products Stocks'!H$6:H$253)</f>
        <v>0</v>
      </c>
      <c r="I36" s="7">
        <f>SUMIF('Daily Pork Products Stocks'!$B$6:$B$253,'Weekly Pork Products Stocks'!$B36,'Daily Pork Products Stocks'!I$6:I$253)</f>
        <v>0</v>
      </c>
      <c r="J36" s="7">
        <f>SUMIF('Daily Pork Products Stocks'!$B$6:$B$253,'Weekly Pork Products Stocks'!$B36,'Daily Pork Products Stocks'!J$6:J$253)</f>
        <v>0</v>
      </c>
      <c r="K36" s="7">
        <f>SUMIF('Daily Pork Products Stocks'!$B$6:$B$253,'Weekly Pork Products Stocks'!$B36,'Daily Pork Products Stocks'!K$6:K$253)</f>
        <v>0</v>
      </c>
      <c r="L36" s="7">
        <f>SUMIF('Daily Pork Products Stocks'!$B$6:$B$253,'Weekly Pork Products Stocks'!$B36,'Daily Pork Products Stocks'!L$6:L$253)</f>
        <v>0</v>
      </c>
      <c r="M36" s="7">
        <f>SUMIF('Daily Pork Products Stocks'!$B$6:$B$253,'Weekly Pork Products Stocks'!$B36,'Daily Pork Products Stocks'!M$6:M$253)</f>
        <v>0</v>
      </c>
      <c r="N36" s="7">
        <f>SUMIF('Daily Pork Products Stocks'!$B$6:$B$253,'Weekly Pork Products Stocks'!$B36,'Daily Pork Products Stocks'!N$6:N$253)</f>
        <v>0</v>
      </c>
      <c r="O36" s="7">
        <f>SUMIF('Daily Pork Products Stocks'!$B$6:$B$253,'Weekly Pork Products Stocks'!$B36,'Daily Pork Products Stocks'!O$6:O$253)</f>
        <v>0</v>
      </c>
      <c r="P36" s="7">
        <f t="shared" si="3"/>
        <v>1E-3</v>
      </c>
      <c r="Q36" s="7">
        <f t="shared" si="4"/>
        <v>1E-3</v>
      </c>
      <c r="R36" s="25">
        <f>SUMIF('Daily Pork Products Stocks'!$B$6:$B$253,'Weekly Pork Products Stocks'!$B36,'Daily Pork Products Stocks'!R$6:R$253)</f>
        <v>0</v>
      </c>
      <c r="S36" s="25">
        <f>SUMIF('Daily Pork Products Stocks'!$B$6:$B$253,'Weekly Pork Products Stocks'!$B36,'Daily Pork Products Stocks'!S$6:S$253)</f>
        <v>0</v>
      </c>
      <c r="T36" s="7">
        <f t="shared" si="5"/>
        <v>0</v>
      </c>
      <c r="U36" s="7">
        <f t="shared" si="6"/>
        <v>-1E-3</v>
      </c>
      <c r="V36" s="64">
        <f t="shared" si="7"/>
        <v>-1E-3</v>
      </c>
      <c r="W36" s="51" t="str">
        <f t="shared" si="0"/>
        <v>Active</v>
      </c>
      <c r="X36" s="3"/>
      <c r="Y36" s="2">
        <f t="shared" si="8"/>
        <v>4.0000000000000001E-3</v>
      </c>
    </row>
    <row r="37" spans="1:25" ht="15.75" x14ac:dyDescent="0.25">
      <c r="A37" s="69" t="str">
        <f t="shared" si="1"/>
        <v>Inactive</v>
      </c>
      <c r="B37" s="66" t="s">
        <v>74</v>
      </c>
      <c r="C37" s="17" t="s">
        <v>75</v>
      </c>
      <c r="D37" s="12">
        <f>'Daily Pork Products Stocks'!D189</f>
        <v>0</v>
      </c>
      <c r="E37" s="7">
        <f t="shared" si="2"/>
        <v>0</v>
      </c>
      <c r="F37" s="7">
        <f>SUMIF('Daily Pork Products Stocks'!$B$6:$B$253,'Weekly Pork Products Stocks'!$B37,'Daily Pork Products Stocks'!F$6:F$253)</f>
        <v>0</v>
      </c>
      <c r="G37" s="7">
        <f>SUMIF('Daily Pork Products Stocks'!$B$6:$B$253,'Weekly Pork Products Stocks'!$B37,'Daily Pork Products Stocks'!G$6:G$253)</f>
        <v>0</v>
      </c>
      <c r="H37" s="7">
        <f>SUMIF('Daily Pork Products Stocks'!$B$6:$B$253,'Weekly Pork Products Stocks'!$B37,'Daily Pork Products Stocks'!H$6:H$253)</f>
        <v>0</v>
      </c>
      <c r="I37" s="7">
        <f>SUMIF('Daily Pork Products Stocks'!$B$6:$B$253,'Weekly Pork Products Stocks'!$B37,'Daily Pork Products Stocks'!I$6:I$253)</f>
        <v>0</v>
      </c>
      <c r="J37" s="7">
        <f>SUMIF('Daily Pork Products Stocks'!$B$6:$B$253,'Weekly Pork Products Stocks'!$B37,'Daily Pork Products Stocks'!J$6:J$253)</f>
        <v>0</v>
      </c>
      <c r="K37" s="7">
        <f>SUMIF('Daily Pork Products Stocks'!$B$6:$B$253,'Weekly Pork Products Stocks'!$B37,'Daily Pork Products Stocks'!K$6:K$253)</f>
        <v>0</v>
      </c>
      <c r="L37" s="7">
        <f>SUMIF('Daily Pork Products Stocks'!$B$6:$B$253,'Weekly Pork Products Stocks'!$B37,'Daily Pork Products Stocks'!L$6:L$253)</f>
        <v>0</v>
      </c>
      <c r="M37" s="7">
        <f>SUMIF('Daily Pork Products Stocks'!$B$6:$B$253,'Weekly Pork Products Stocks'!$B37,'Daily Pork Products Stocks'!M$6:M$253)</f>
        <v>0</v>
      </c>
      <c r="N37" s="7">
        <f>SUMIF('Daily Pork Products Stocks'!$B$6:$B$253,'Weekly Pork Products Stocks'!$B37,'Daily Pork Products Stocks'!N$6:N$253)</f>
        <v>0</v>
      </c>
      <c r="O37" s="7">
        <f>SUMIF('Daily Pork Products Stocks'!$B$6:$B$253,'Weekly Pork Products Stocks'!$B37,'Daily Pork Products Stocks'!O$6:O$253)</f>
        <v>0</v>
      </c>
      <c r="P37" s="7">
        <f t="shared" si="3"/>
        <v>0</v>
      </c>
      <c r="Q37" s="7">
        <f t="shared" si="4"/>
        <v>0</v>
      </c>
      <c r="R37" s="25">
        <f>SUMIF('Daily Pork Products Stocks'!$B$6:$B$253,'Weekly Pork Products Stocks'!$B37,'Daily Pork Products Stocks'!R$6:R$253)</f>
        <v>0</v>
      </c>
      <c r="S37" s="25">
        <f>SUMIF('Daily Pork Products Stocks'!$B$6:$B$253,'Weekly Pork Products Stocks'!$B37,'Daily Pork Products Stocks'!S$6:S$253)</f>
        <v>0</v>
      </c>
      <c r="T37" s="7">
        <f t="shared" si="5"/>
        <v>0</v>
      </c>
      <c r="U37" s="7">
        <f t="shared" si="6"/>
        <v>0</v>
      </c>
      <c r="V37" s="64">
        <f t="shared" si="7"/>
        <v>0</v>
      </c>
      <c r="W37" s="51" t="str">
        <f t="shared" si="0"/>
        <v>Inactive</v>
      </c>
      <c r="X37" s="3"/>
      <c r="Y37" s="2">
        <f t="shared" si="8"/>
        <v>0</v>
      </c>
    </row>
    <row r="38" spans="1:25" ht="15.75" hidden="1" x14ac:dyDescent="0.25">
      <c r="A38" s="69" t="str">
        <f t="shared" si="1"/>
        <v>Inactive</v>
      </c>
      <c r="B38" s="66" t="s">
        <v>76</v>
      </c>
      <c r="C38" s="17" t="s">
        <v>77</v>
      </c>
      <c r="D38" s="12">
        <f>'Daily Pork Products Stocks'!D40</f>
        <v>0</v>
      </c>
      <c r="E38" s="7">
        <f t="shared" si="2"/>
        <v>0</v>
      </c>
      <c r="F38" s="7">
        <f>SUMIF('Daily Pork Products Stocks'!$B$6:$B$253,'Weekly Pork Products Stocks'!$B38,'Daily Pork Products Stocks'!F$6:F$253)</f>
        <v>0</v>
      </c>
      <c r="G38" s="7">
        <f>SUMIF('Daily Pork Products Stocks'!$B$6:$B$253,'Weekly Pork Products Stocks'!$B38,'Daily Pork Products Stocks'!G$6:G$253)</f>
        <v>0</v>
      </c>
      <c r="H38" s="7">
        <f>SUMIF('Daily Pork Products Stocks'!$B$6:$B$253,'Weekly Pork Products Stocks'!$B38,'Daily Pork Products Stocks'!H$6:H$253)</f>
        <v>0</v>
      </c>
      <c r="I38" s="7">
        <f>SUMIF('Daily Pork Products Stocks'!$B$6:$B$253,'Weekly Pork Products Stocks'!$B38,'Daily Pork Products Stocks'!I$6:I$253)</f>
        <v>0</v>
      </c>
      <c r="J38" s="7">
        <f>SUMIF('Daily Pork Products Stocks'!$B$6:$B$253,'Weekly Pork Products Stocks'!$B38,'Daily Pork Products Stocks'!J$6:J$253)</f>
        <v>0</v>
      </c>
      <c r="K38" s="7">
        <f>SUMIF('Daily Pork Products Stocks'!$B$6:$B$253,'Weekly Pork Products Stocks'!$B38,'Daily Pork Products Stocks'!K$6:K$253)</f>
        <v>0</v>
      </c>
      <c r="L38" s="7">
        <f>SUMIF('Daily Pork Products Stocks'!$B$6:$B$253,'Weekly Pork Products Stocks'!$B38,'Daily Pork Products Stocks'!L$6:L$253)</f>
        <v>0</v>
      </c>
      <c r="M38" s="7">
        <f>SUMIF('Daily Pork Products Stocks'!$B$6:$B$253,'Weekly Pork Products Stocks'!$B38,'Daily Pork Products Stocks'!M$6:M$253)</f>
        <v>0</v>
      </c>
      <c r="N38" s="7">
        <f>SUMIF('Daily Pork Products Stocks'!$B$6:$B$253,'Weekly Pork Products Stocks'!$B38,'Daily Pork Products Stocks'!N$6:N$253)</f>
        <v>0</v>
      </c>
      <c r="O38" s="7">
        <f>SUMIF('Daily Pork Products Stocks'!$B$6:$B$253,'Weekly Pork Products Stocks'!$B38,'Daily Pork Products Stocks'!O$6:O$253)</f>
        <v>0</v>
      </c>
      <c r="P38" s="7">
        <f t="shared" si="3"/>
        <v>0</v>
      </c>
      <c r="Q38" s="7">
        <f t="shared" si="4"/>
        <v>0</v>
      </c>
      <c r="R38" s="25">
        <f>SUMIF('Daily Pork Products Stocks'!$B$6:$B$253,'Weekly Pork Products Stocks'!$B38,'Daily Pork Products Stocks'!R$6:R$253)</f>
        <v>0</v>
      </c>
      <c r="S38" s="25">
        <f>SUMIF('Daily Pork Products Stocks'!$B$6:$B$253,'Weekly Pork Products Stocks'!$B38,'Daily Pork Products Stocks'!S$6:S$253)</f>
        <v>0</v>
      </c>
      <c r="T38" s="7">
        <f t="shared" si="5"/>
        <v>0</v>
      </c>
      <c r="U38" s="7">
        <f t="shared" si="6"/>
        <v>0</v>
      </c>
      <c r="V38" s="64">
        <f t="shared" si="7"/>
        <v>0</v>
      </c>
      <c r="W38" s="51" t="str">
        <f t="shared" si="0"/>
        <v>Inactive</v>
      </c>
      <c r="X38" s="3"/>
      <c r="Y38" s="2">
        <f t="shared" si="8"/>
        <v>0</v>
      </c>
    </row>
    <row r="39" spans="1:25" ht="15.75" hidden="1" x14ac:dyDescent="0.25">
      <c r="A39" s="69" t="str">
        <f t="shared" si="1"/>
        <v>Inactive</v>
      </c>
      <c r="B39" s="66" t="s">
        <v>80</v>
      </c>
      <c r="C39" s="17" t="s">
        <v>81</v>
      </c>
      <c r="D39" s="12">
        <f>'Daily Pork Products Stocks'!D41</f>
        <v>0</v>
      </c>
      <c r="E39" s="7">
        <f t="shared" si="2"/>
        <v>0</v>
      </c>
      <c r="F39" s="7">
        <f>SUMIF('Daily Pork Products Stocks'!$B$6:$B$253,'Weekly Pork Products Stocks'!$B39,'Daily Pork Products Stocks'!F$6:F$253)</f>
        <v>0</v>
      </c>
      <c r="G39" s="7">
        <f>SUMIF('Daily Pork Products Stocks'!$B$6:$B$253,'Weekly Pork Products Stocks'!$B39,'Daily Pork Products Stocks'!G$6:G$253)</f>
        <v>0</v>
      </c>
      <c r="H39" s="7">
        <f>SUMIF('Daily Pork Products Stocks'!$B$6:$B$253,'Weekly Pork Products Stocks'!$B39,'Daily Pork Products Stocks'!H$6:H$253)</f>
        <v>0</v>
      </c>
      <c r="I39" s="7">
        <f>SUMIF('Daily Pork Products Stocks'!$B$6:$B$253,'Weekly Pork Products Stocks'!$B39,'Daily Pork Products Stocks'!I$6:I$253)</f>
        <v>0</v>
      </c>
      <c r="J39" s="7">
        <f>SUMIF('Daily Pork Products Stocks'!$B$6:$B$253,'Weekly Pork Products Stocks'!$B39,'Daily Pork Products Stocks'!J$6:J$253)</f>
        <v>0</v>
      </c>
      <c r="K39" s="7">
        <f>SUMIF('Daily Pork Products Stocks'!$B$6:$B$253,'Weekly Pork Products Stocks'!$B39,'Daily Pork Products Stocks'!K$6:K$253)</f>
        <v>0</v>
      </c>
      <c r="L39" s="7">
        <f>SUMIF('Daily Pork Products Stocks'!$B$6:$B$253,'Weekly Pork Products Stocks'!$B39,'Daily Pork Products Stocks'!L$6:L$253)</f>
        <v>0</v>
      </c>
      <c r="M39" s="7">
        <f>SUMIF('Daily Pork Products Stocks'!$B$6:$B$253,'Weekly Pork Products Stocks'!$B39,'Daily Pork Products Stocks'!M$6:M$253)</f>
        <v>0</v>
      </c>
      <c r="N39" s="7">
        <f>SUMIF('Daily Pork Products Stocks'!$B$6:$B$253,'Weekly Pork Products Stocks'!$B39,'Daily Pork Products Stocks'!N$6:N$253)</f>
        <v>0</v>
      </c>
      <c r="O39" s="7">
        <f>SUMIF('Daily Pork Products Stocks'!$B$6:$B$253,'Weekly Pork Products Stocks'!$B39,'Daily Pork Products Stocks'!O$6:O$253)</f>
        <v>0</v>
      </c>
      <c r="P39" s="7">
        <f t="shared" si="3"/>
        <v>0</v>
      </c>
      <c r="Q39" s="7">
        <f t="shared" si="4"/>
        <v>0</v>
      </c>
      <c r="R39" s="25">
        <f>SUMIF('Daily Pork Products Stocks'!$B$6:$B$253,'Weekly Pork Products Stocks'!$B39,'Daily Pork Products Stocks'!R$6:R$253)</f>
        <v>0</v>
      </c>
      <c r="S39" s="25">
        <f>SUMIF('Daily Pork Products Stocks'!$B$6:$B$253,'Weekly Pork Products Stocks'!$B39,'Daily Pork Products Stocks'!S$6:S$253)</f>
        <v>0</v>
      </c>
      <c r="T39" s="7">
        <f t="shared" si="5"/>
        <v>0</v>
      </c>
      <c r="U39" s="7">
        <f t="shared" si="6"/>
        <v>0</v>
      </c>
      <c r="V39" s="64">
        <f t="shared" si="7"/>
        <v>0</v>
      </c>
      <c r="W39" s="51" t="str">
        <f t="shared" si="0"/>
        <v>Inactive</v>
      </c>
      <c r="X39" s="3"/>
      <c r="Y39" s="2">
        <f t="shared" si="8"/>
        <v>0</v>
      </c>
    </row>
    <row r="40" spans="1:25" ht="15.75" x14ac:dyDescent="0.25">
      <c r="A40" s="69" t="str">
        <f t="shared" si="1"/>
        <v>Inactive</v>
      </c>
      <c r="B40" s="66" t="s">
        <v>86</v>
      </c>
      <c r="C40" s="17" t="s">
        <v>87</v>
      </c>
      <c r="D40" s="12">
        <f>'Daily Pork Products Stocks'!D42</f>
        <v>0</v>
      </c>
      <c r="E40" s="7">
        <f t="shared" si="2"/>
        <v>0</v>
      </c>
      <c r="F40" s="7">
        <f>SUMIF('Daily Pork Products Stocks'!$B$6:$B$253,'Weekly Pork Products Stocks'!$B40,'Daily Pork Products Stocks'!F$6:F$253)</f>
        <v>0</v>
      </c>
      <c r="G40" s="7">
        <f>SUMIF('Daily Pork Products Stocks'!$B$6:$B$253,'Weekly Pork Products Stocks'!$B40,'Daily Pork Products Stocks'!G$6:G$253)</f>
        <v>0</v>
      </c>
      <c r="H40" s="7">
        <f>SUMIF('Daily Pork Products Stocks'!$B$6:$B$253,'Weekly Pork Products Stocks'!$B40,'Daily Pork Products Stocks'!H$6:H$253)</f>
        <v>0</v>
      </c>
      <c r="I40" s="7">
        <f>SUMIF('Daily Pork Products Stocks'!$B$6:$B$253,'Weekly Pork Products Stocks'!$B40,'Daily Pork Products Stocks'!I$6:I$253)</f>
        <v>0</v>
      </c>
      <c r="J40" s="7">
        <f>SUMIF('Daily Pork Products Stocks'!$B$6:$B$253,'Weekly Pork Products Stocks'!$B40,'Daily Pork Products Stocks'!J$6:J$253)</f>
        <v>0</v>
      </c>
      <c r="K40" s="7">
        <f>SUMIF('Daily Pork Products Stocks'!$B$6:$B$253,'Weekly Pork Products Stocks'!$B40,'Daily Pork Products Stocks'!K$6:K$253)</f>
        <v>0</v>
      </c>
      <c r="L40" s="7">
        <f>SUMIF('Daily Pork Products Stocks'!$B$6:$B$253,'Weekly Pork Products Stocks'!$B40,'Daily Pork Products Stocks'!L$6:L$253)</f>
        <v>0</v>
      </c>
      <c r="M40" s="7">
        <f>SUMIF('Daily Pork Products Stocks'!$B$6:$B$253,'Weekly Pork Products Stocks'!$B40,'Daily Pork Products Stocks'!M$6:M$253)</f>
        <v>0</v>
      </c>
      <c r="N40" s="7">
        <f>SUMIF('Daily Pork Products Stocks'!$B$6:$B$253,'Weekly Pork Products Stocks'!$B40,'Daily Pork Products Stocks'!N$6:N$253)</f>
        <v>0</v>
      </c>
      <c r="O40" s="7">
        <f>SUMIF('Daily Pork Products Stocks'!$B$6:$B$253,'Weekly Pork Products Stocks'!$B40,'Daily Pork Products Stocks'!O$6:O$253)</f>
        <v>0</v>
      </c>
      <c r="P40" s="7">
        <f t="shared" si="3"/>
        <v>0</v>
      </c>
      <c r="Q40" s="7">
        <f t="shared" si="4"/>
        <v>0</v>
      </c>
      <c r="R40" s="25">
        <f>SUMIF('Daily Pork Products Stocks'!$B$6:$B$253,'Weekly Pork Products Stocks'!$B40,'Daily Pork Products Stocks'!R$6:R$253)</f>
        <v>0</v>
      </c>
      <c r="S40" s="25">
        <f>SUMIF('Daily Pork Products Stocks'!$B$6:$B$253,'Weekly Pork Products Stocks'!$B40,'Daily Pork Products Stocks'!S$6:S$253)</f>
        <v>0</v>
      </c>
      <c r="T40" s="7">
        <f t="shared" si="5"/>
        <v>0</v>
      </c>
      <c r="U40" s="7">
        <f t="shared" si="6"/>
        <v>0</v>
      </c>
      <c r="V40" s="64">
        <f t="shared" si="7"/>
        <v>0</v>
      </c>
      <c r="W40" s="51" t="str">
        <f t="shared" si="0"/>
        <v>Inactive</v>
      </c>
      <c r="X40" s="3"/>
      <c r="Y40" s="2">
        <f t="shared" si="8"/>
        <v>0</v>
      </c>
    </row>
    <row r="41" spans="1:25" ht="15.75" x14ac:dyDescent="0.25">
      <c r="A41" s="69" t="str">
        <f t="shared" si="1"/>
        <v>Inactive</v>
      </c>
      <c r="B41" s="66" t="s">
        <v>88</v>
      </c>
      <c r="C41" s="17" t="s">
        <v>89</v>
      </c>
      <c r="D41" s="12">
        <f>'Daily Pork Products Stocks'!D43</f>
        <v>0</v>
      </c>
      <c r="E41" s="7">
        <f t="shared" si="2"/>
        <v>0</v>
      </c>
      <c r="F41" s="7">
        <f>SUMIF('Daily Pork Products Stocks'!$B$6:$B$253,'Weekly Pork Products Stocks'!$B41,'Daily Pork Products Stocks'!F$6:F$253)</f>
        <v>0</v>
      </c>
      <c r="G41" s="7">
        <f>SUMIF('Daily Pork Products Stocks'!$B$6:$B$253,'Weekly Pork Products Stocks'!$B41,'Daily Pork Products Stocks'!G$6:G$253)</f>
        <v>0</v>
      </c>
      <c r="H41" s="7">
        <f>SUMIF('Daily Pork Products Stocks'!$B$6:$B$253,'Weekly Pork Products Stocks'!$B41,'Daily Pork Products Stocks'!H$6:H$253)</f>
        <v>0</v>
      </c>
      <c r="I41" s="7">
        <f>SUMIF('Daily Pork Products Stocks'!$B$6:$B$253,'Weekly Pork Products Stocks'!$B41,'Daily Pork Products Stocks'!I$6:I$253)</f>
        <v>0</v>
      </c>
      <c r="J41" s="7">
        <f>SUMIF('Daily Pork Products Stocks'!$B$6:$B$253,'Weekly Pork Products Stocks'!$B41,'Daily Pork Products Stocks'!J$6:J$253)</f>
        <v>0</v>
      </c>
      <c r="K41" s="7">
        <f>SUMIF('Daily Pork Products Stocks'!$B$6:$B$253,'Weekly Pork Products Stocks'!$B41,'Daily Pork Products Stocks'!K$6:K$253)</f>
        <v>0</v>
      </c>
      <c r="L41" s="7">
        <f>SUMIF('Daily Pork Products Stocks'!$B$6:$B$253,'Weekly Pork Products Stocks'!$B41,'Daily Pork Products Stocks'!L$6:L$253)</f>
        <v>0</v>
      </c>
      <c r="M41" s="7">
        <f>SUMIF('Daily Pork Products Stocks'!$B$6:$B$253,'Weekly Pork Products Stocks'!$B41,'Daily Pork Products Stocks'!M$6:M$253)</f>
        <v>0</v>
      </c>
      <c r="N41" s="7">
        <f>SUMIF('Daily Pork Products Stocks'!$B$6:$B$253,'Weekly Pork Products Stocks'!$B41,'Daily Pork Products Stocks'!N$6:N$253)</f>
        <v>0</v>
      </c>
      <c r="O41" s="7">
        <f>SUMIF('Daily Pork Products Stocks'!$B$6:$B$253,'Weekly Pork Products Stocks'!$B41,'Daily Pork Products Stocks'!O$6:O$253)</f>
        <v>0</v>
      </c>
      <c r="P41" s="7">
        <f t="shared" si="3"/>
        <v>0</v>
      </c>
      <c r="Q41" s="7">
        <f t="shared" si="4"/>
        <v>0</v>
      </c>
      <c r="R41" s="25">
        <f>SUMIF('Daily Pork Products Stocks'!$B$6:$B$253,'Weekly Pork Products Stocks'!$B41,'Daily Pork Products Stocks'!R$6:R$253)</f>
        <v>0</v>
      </c>
      <c r="S41" s="25">
        <f>SUMIF('Daily Pork Products Stocks'!$B$6:$B$253,'Weekly Pork Products Stocks'!$B41,'Daily Pork Products Stocks'!S$6:S$253)</f>
        <v>0</v>
      </c>
      <c r="T41" s="7">
        <f t="shared" si="5"/>
        <v>0</v>
      </c>
      <c r="U41" s="7">
        <f t="shared" si="6"/>
        <v>0</v>
      </c>
      <c r="V41" s="64">
        <f t="shared" si="7"/>
        <v>0</v>
      </c>
      <c r="W41" s="51" t="str">
        <f t="shared" si="0"/>
        <v>Inactive</v>
      </c>
      <c r="X41" s="3"/>
      <c r="Y41" s="2">
        <f t="shared" si="8"/>
        <v>0</v>
      </c>
    </row>
    <row r="42" spans="1:25" ht="15.75" x14ac:dyDescent="0.25">
      <c r="A42" s="69" t="str">
        <f t="shared" si="1"/>
        <v>Inactive</v>
      </c>
      <c r="B42" s="66" t="s">
        <v>90</v>
      </c>
      <c r="C42" s="17" t="s">
        <v>91</v>
      </c>
      <c r="D42" s="12">
        <f>'Daily Pork Products Stocks'!D44</f>
        <v>0</v>
      </c>
      <c r="E42" s="7">
        <f t="shared" si="2"/>
        <v>0</v>
      </c>
      <c r="F42" s="7">
        <f>SUMIF('Daily Pork Products Stocks'!$B$6:$B$253,'Weekly Pork Products Stocks'!$B42,'Daily Pork Products Stocks'!F$6:F$253)</f>
        <v>0</v>
      </c>
      <c r="G42" s="7">
        <f>SUMIF('Daily Pork Products Stocks'!$B$6:$B$253,'Weekly Pork Products Stocks'!$B42,'Daily Pork Products Stocks'!G$6:G$253)</f>
        <v>0</v>
      </c>
      <c r="H42" s="7">
        <f>SUMIF('Daily Pork Products Stocks'!$B$6:$B$253,'Weekly Pork Products Stocks'!$B42,'Daily Pork Products Stocks'!H$6:H$253)</f>
        <v>0</v>
      </c>
      <c r="I42" s="7">
        <f>SUMIF('Daily Pork Products Stocks'!$B$6:$B$253,'Weekly Pork Products Stocks'!$B42,'Daily Pork Products Stocks'!I$6:I$253)</f>
        <v>0</v>
      </c>
      <c r="J42" s="7">
        <f>SUMIF('Daily Pork Products Stocks'!$B$6:$B$253,'Weekly Pork Products Stocks'!$B42,'Daily Pork Products Stocks'!J$6:J$253)</f>
        <v>0</v>
      </c>
      <c r="K42" s="7">
        <f>SUMIF('Daily Pork Products Stocks'!$B$6:$B$253,'Weekly Pork Products Stocks'!$B42,'Daily Pork Products Stocks'!K$6:K$253)</f>
        <v>0</v>
      </c>
      <c r="L42" s="7">
        <f>SUMIF('Daily Pork Products Stocks'!$B$6:$B$253,'Weekly Pork Products Stocks'!$B42,'Daily Pork Products Stocks'!L$6:L$253)</f>
        <v>0</v>
      </c>
      <c r="M42" s="7">
        <f>SUMIF('Daily Pork Products Stocks'!$B$6:$B$253,'Weekly Pork Products Stocks'!$B42,'Daily Pork Products Stocks'!M$6:M$253)</f>
        <v>0</v>
      </c>
      <c r="N42" s="7">
        <f>SUMIF('Daily Pork Products Stocks'!$B$6:$B$253,'Weekly Pork Products Stocks'!$B42,'Daily Pork Products Stocks'!N$6:N$253)</f>
        <v>0</v>
      </c>
      <c r="O42" s="7">
        <f>SUMIF('Daily Pork Products Stocks'!$B$6:$B$253,'Weekly Pork Products Stocks'!$B42,'Daily Pork Products Stocks'!O$6:O$253)</f>
        <v>0</v>
      </c>
      <c r="P42" s="7">
        <f t="shared" si="3"/>
        <v>0</v>
      </c>
      <c r="Q42" s="7">
        <f t="shared" si="4"/>
        <v>0</v>
      </c>
      <c r="R42" s="25">
        <f>SUMIF('Daily Pork Products Stocks'!$B$6:$B$253,'Weekly Pork Products Stocks'!$B42,'Daily Pork Products Stocks'!R$6:R$253)</f>
        <v>0</v>
      </c>
      <c r="S42" s="25">
        <f>SUMIF('Daily Pork Products Stocks'!$B$6:$B$253,'Weekly Pork Products Stocks'!$B42,'Daily Pork Products Stocks'!S$6:S$253)</f>
        <v>0</v>
      </c>
      <c r="T42" s="7">
        <f t="shared" si="5"/>
        <v>0</v>
      </c>
      <c r="U42" s="7">
        <f t="shared" si="6"/>
        <v>0</v>
      </c>
      <c r="V42" s="64">
        <f t="shared" si="7"/>
        <v>0</v>
      </c>
      <c r="W42" s="51" t="str">
        <f t="shared" si="0"/>
        <v>Inactive</v>
      </c>
      <c r="X42" s="3"/>
      <c r="Y42" s="2">
        <f t="shared" si="8"/>
        <v>0</v>
      </c>
    </row>
    <row r="43" spans="1:25" ht="15.75" x14ac:dyDescent="0.25">
      <c r="A43" s="69" t="str">
        <f t="shared" si="1"/>
        <v>Inactive</v>
      </c>
      <c r="B43" s="66" t="s">
        <v>92</v>
      </c>
      <c r="C43" s="17" t="s">
        <v>93</v>
      </c>
      <c r="D43" s="12">
        <f>'Daily Pork Products Stocks'!D45</f>
        <v>0</v>
      </c>
      <c r="E43" s="7">
        <f t="shared" si="2"/>
        <v>0</v>
      </c>
      <c r="F43" s="7">
        <f>SUMIF('Daily Pork Products Stocks'!$B$6:$B$253,'Weekly Pork Products Stocks'!$B43,'Daily Pork Products Stocks'!F$6:F$253)</f>
        <v>0</v>
      </c>
      <c r="G43" s="7">
        <f>SUMIF('Daily Pork Products Stocks'!$B$6:$B$253,'Weekly Pork Products Stocks'!$B43,'Daily Pork Products Stocks'!G$6:G$253)</f>
        <v>0</v>
      </c>
      <c r="H43" s="7">
        <f>SUMIF('Daily Pork Products Stocks'!$B$6:$B$253,'Weekly Pork Products Stocks'!$B43,'Daily Pork Products Stocks'!H$6:H$253)</f>
        <v>0</v>
      </c>
      <c r="I43" s="7">
        <f>SUMIF('Daily Pork Products Stocks'!$B$6:$B$253,'Weekly Pork Products Stocks'!$B43,'Daily Pork Products Stocks'!I$6:I$253)</f>
        <v>0</v>
      </c>
      <c r="J43" s="7">
        <f>SUMIF('Daily Pork Products Stocks'!$B$6:$B$253,'Weekly Pork Products Stocks'!$B43,'Daily Pork Products Stocks'!J$6:J$253)</f>
        <v>0</v>
      </c>
      <c r="K43" s="7">
        <f>SUMIF('Daily Pork Products Stocks'!$B$6:$B$253,'Weekly Pork Products Stocks'!$B43,'Daily Pork Products Stocks'!K$6:K$253)</f>
        <v>0</v>
      </c>
      <c r="L43" s="7">
        <f>SUMIF('Daily Pork Products Stocks'!$B$6:$B$253,'Weekly Pork Products Stocks'!$B43,'Daily Pork Products Stocks'!L$6:L$253)</f>
        <v>0</v>
      </c>
      <c r="M43" s="7">
        <f>SUMIF('Daily Pork Products Stocks'!$B$6:$B$253,'Weekly Pork Products Stocks'!$B43,'Daily Pork Products Stocks'!M$6:M$253)</f>
        <v>0</v>
      </c>
      <c r="N43" s="7">
        <f>SUMIF('Daily Pork Products Stocks'!$B$6:$B$253,'Weekly Pork Products Stocks'!$B43,'Daily Pork Products Stocks'!N$6:N$253)</f>
        <v>0</v>
      </c>
      <c r="O43" s="7">
        <f>SUMIF('Daily Pork Products Stocks'!$B$6:$B$253,'Weekly Pork Products Stocks'!$B43,'Daily Pork Products Stocks'!O$6:O$253)</f>
        <v>0</v>
      </c>
      <c r="P43" s="7">
        <f t="shared" si="3"/>
        <v>0</v>
      </c>
      <c r="Q43" s="7">
        <f t="shared" si="4"/>
        <v>0</v>
      </c>
      <c r="R43" s="25">
        <f>SUMIF('Daily Pork Products Stocks'!$B$6:$B$253,'Weekly Pork Products Stocks'!$B43,'Daily Pork Products Stocks'!R$6:R$253)</f>
        <v>0</v>
      </c>
      <c r="S43" s="25">
        <f>SUMIF('Daily Pork Products Stocks'!$B$6:$B$253,'Weekly Pork Products Stocks'!$B43,'Daily Pork Products Stocks'!S$6:S$253)</f>
        <v>0</v>
      </c>
      <c r="T43" s="7">
        <f t="shared" si="5"/>
        <v>0</v>
      </c>
      <c r="U43" s="7">
        <f t="shared" si="6"/>
        <v>0</v>
      </c>
      <c r="V43" s="64">
        <f t="shared" si="7"/>
        <v>0</v>
      </c>
      <c r="W43" s="51" t="str">
        <f t="shared" si="0"/>
        <v>Inactive</v>
      </c>
      <c r="X43" s="3"/>
      <c r="Y43" s="2">
        <f t="shared" si="8"/>
        <v>0</v>
      </c>
    </row>
    <row r="44" spans="1:25" ht="15.75" hidden="1" x14ac:dyDescent="0.25">
      <c r="A44" s="69" t="str">
        <f t="shared" si="1"/>
        <v>Inactive</v>
      </c>
      <c r="B44" s="66" t="s">
        <v>94</v>
      </c>
      <c r="C44" s="17" t="s">
        <v>95</v>
      </c>
      <c r="D44" s="12">
        <f>'Daily Pork Products Stocks'!D46</f>
        <v>0</v>
      </c>
      <c r="E44" s="7">
        <f t="shared" si="2"/>
        <v>0</v>
      </c>
      <c r="F44" s="7">
        <f>SUMIF('Daily Pork Products Stocks'!$B$6:$B$253,'Weekly Pork Products Stocks'!$B44,'Daily Pork Products Stocks'!F$6:F$253)</f>
        <v>0</v>
      </c>
      <c r="G44" s="7">
        <f>SUMIF('Daily Pork Products Stocks'!$B$6:$B$253,'Weekly Pork Products Stocks'!$B44,'Daily Pork Products Stocks'!G$6:G$253)</f>
        <v>0</v>
      </c>
      <c r="H44" s="7">
        <f>SUMIF('Daily Pork Products Stocks'!$B$6:$B$253,'Weekly Pork Products Stocks'!$B44,'Daily Pork Products Stocks'!H$6:H$253)</f>
        <v>0</v>
      </c>
      <c r="I44" s="7">
        <f>SUMIF('Daily Pork Products Stocks'!$B$6:$B$253,'Weekly Pork Products Stocks'!$B44,'Daily Pork Products Stocks'!I$6:I$253)</f>
        <v>0</v>
      </c>
      <c r="J44" s="7">
        <f>SUMIF('Daily Pork Products Stocks'!$B$6:$B$253,'Weekly Pork Products Stocks'!$B44,'Daily Pork Products Stocks'!J$6:J$253)</f>
        <v>0</v>
      </c>
      <c r="K44" s="7">
        <f>SUMIF('Daily Pork Products Stocks'!$B$6:$B$253,'Weekly Pork Products Stocks'!$B44,'Daily Pork Products Stocks'!K$6:K$253)</f>
        <v>0</v>
      </c>
      <c r="L44" s="7">
        <f>SUMIF('Daily Pork Products Stocks'!$B$6:$B$253,'Weekly Pork Products Stocks'!$B44,'Daily Pork Products Stocks'!L$6:L$253)</f>
        <v>0</v>
      </c>
      <c r="M44" s="7">
        <f>SUMIF('Daily Pork Products Stocks'!$B$6:$B$253,'Weekly Pork Products Stocks'!$B44,'Daily Pork Products Stocks'!M$6:M$253)</f>
        <v>0</v>
      </c>
      <c r="N44" s="7">
        <f>SUMIF('Daily Pork Products Stocks'!$B$6:$B$253,'Weekly Pork Products Stocks'!$B44,'Daily Pork Products Stocks'!N$6:N$253)</f>
        <v>0</v>
      </c>
      <c r="O44" s="7">
        <f>SUMIF('Daily Pork Products Stocks'!$B$6:$B$253,'Weekly Pork Products Stocks'!$B44,'Daily Pork Products Stocks'!O$6:O$253)</f>
        <v>0</v>
      </c>
      <c r="P44" s="7">
        <f t="shared" si="3"/>
        <v>0</v>
      </c>
      <c r="Q44" s="7">
        <f t="shared" si="4"/>
        <v>0</v>
      </c>
      <c r="R44" s="25">
        <f>SUMIF('Daily Pork Products Stocks'!$B$6:$B$253,'Weekly Pork Products Stocks'!$B44,'Daily Pork Products Stocks'!R$6:R$253)</f>
        <v>0</v>
      </c>
      <c r="S44" s="25">
        <f>SUMIF('Daily Pork Products Stocks'!$B$6:$B$253,'Weekly Pork Products Stocks'!$B44,'Daily Pork Products Stocks'!S$6:S$253)</f>
        <v>0</v>
      </c>
      <c r="T44" s="7">
        <f t="shared" si="5"/>
        <v>0</v>
      </c>
      <c r="U44" s="7">
        <f t="shared" si="6"/>
        <v>0</v>
      </c>
      <c r="V44" s="64">
        <f t="shared" si="7"/>
        <v>0</v>
      </c>
      <c r="W44" s="51" t="str">
        <f t="shared" si="0"/>
        <v>Inactive</v>
      </c>
      <c r="X44" s="3"/>
      <c r="Y44" s="2">
        <f t="shared" si="8"/>
        <v>0</v>
      </c>
    </row>
    <row r="45" spans="1:25" ht="15.75" x14ac:dyDescent="0.25">
      <c r="A45" s="69" t="str">
        <f t="shared" si="1"/>
        <v>Inactive</v>
      </c>
      <c r="B45" s="65" t="s">
        <v>96</v>
      </c>
      <c r="C45" s="15" t="s">
        <v>97</v>
      </c>
      <c r="D45" s="12">
        <f>'Daily Pork Products Stocks'!D47</f>
        <v>0</v>
      </c>
      <c r="E45" s="7">
        <f t="shared" si="2"/>
        <v>0</v>
      </c>
      <c r="F45" s="7">
        <f>SUMIF('Daily Pork Products Stocks'!$B$6:$B$253,'Weekly Pork Products Stocks'!$B45,'Daily Pork Products Stocks'!F$6:F$253)</f>
        <v>0</v>
      </c>
      <c r="G45" s="7">
        <f>SUMIF('Daily Pork Products Stocks'!$B$6:$B$253,'Weekly Pork Products Stocks'!$B45,'Daily Pork Products Stocks'!G$6:G$253)</f>
        <v>0</v>
      </c>
      <c r="H45" s="7">
        <f>SUMIF('Daily Pork Products Stocks'!$B$6:$B$253,'Weekly Pork Products Stocks'!$B45,'Daily Pork Products Stocks'!H$6:H$253)</f>
        <v>0</v>
      </c>
      <c r="I45" s="7">
        <f>SUMIF('Daily Pork Products Stocks'!$B$6:$B$253,'Weekly Pork Products Stocks'!$B45,'Daily Pork Products Stocks'!I$6:I$253)</f>
        <v>0</v>
      </c>
      <c r="J45" s="7">
        <f>SUMIF('Daily Pork Products Stocks'!$B$6:$B$253,'Weekly Pork Products Stocks'!$B45,'Daily Pork Products Stocks'!J$6:J$253)</f>
        <v>0</v>
      </c>
      <c r="K45" s="7">
        <f>SUMIF('Daily Pork Products Stocks'!$B$6:$B$253,'Weekly Pork Products Stocks'!$B45,'Daily Pork Products Stocks'!K$6:K$253)</f>
        <v>0</v>
      </c>
      <c r="L45" s="7">
        <f>SUMIF('Daily Pork Products Stocks'!$B$6:$B$253,'Weekly Pork Products Stocks'!$B45,'Daily Pork Products Stocks'!L$6:L$253)</f>
        <v>0</v>
      </c>
      <c r="M45" s="7">
        <f>SUMIF('Daily Pork Products Stocks'!$B$6:$B$253,'Weekly Pork Products Stocks'!$B45,'Daily Pork Products Stocks'!M$6:M$253)</f>
        <v>0</v>
      </c>
      <c r="N45" s="7">
        <f>SUMIF('Daily Pork Products Stocks'!$B$6:$B$253,'Weekly Pork Products Stocks'!$B45,'Daily Pork Products Stocks'!N$6:N$253)</f>
        <v>0</v>
      </c>
      <c r="O45" s="7">
        <f>SUMIF('Daily Pork Products Stocks'!$B$6:$B$253,'Weekly Pork Products Stocks'!$B45,'Daily Pork Products Stocks'!O$6:O$253)</f>
        <v>0</v>
      </c>
      <c r="P45" s="7">
        <f t="shared" si="3"/>
        <v>0</v>
      </c>
      <c r="Q45" s="7">
        <f t="shared" si="4"/>
        <v>0</v>
      </c>
      <c r="R45" s="25">
        <f>SUMIF('Daily Pork Products Stocks'!$B$6:$B$253,'Weekly Pork Products Stocks'!$B45,'Daily Pork Products Stocks'!R$6:R$253)</f>
        <v>0</v>
      </c>
      <c r="S45" s="25">
        <f>SUMIF('Daily Pork Products Stocks'!$B$6:$B$253,'Weekly Pork Products Stocks'!$B45,'Daily Pork Products Stocks'!S$6:S$253)</f>
        <v>0</v>
      </c>
      <c r="T45" s="7">
        <f t="shared" si="5"/>
        <v>0</v>
      </c>
      <c r="U45" s="7">
        <f t="shared" si="6"/>
        <v>0</v>
      </c>
      <c r="V45" s="64">
        <f t="shared" si="7"/>
        <v>0</v>
      </c>
      <c r="W45" s="51" t="str">
        <f t="shared" si="0"/>
        <v>Inactive</v>
      </c>
      <c r="X45" s="3"/>
      <c r="Y45" s="2">
        <f t="shared" si="8"/>
        <v>0</v>
      </c>
    </row>
    <row r="46" spans="1:25" ht="15.75" hidden="1" x14ac:dyDescent="0.25">
      <c r="A46" s="69" t="str">
        <f t="shared" si="1"/>
        <v>Inactive</v>
      </c>
      <c r="B46" s="65" t="s">
        <v>98</v>
      </c>
      <c r="C46" s="15" t="s">
        <v>99</v>
      </c>
      <c r="D46" s="12">
        <f>'Daily Pork Products Stocks'!D48</f>
        <v>0</v>
      </c>
      <c r="E46" s="7">
        <f t="shared" si="2"/>
        <v>0</v>
      </c>
      <c r="F46" s="7">
        <f>SUMIF('Daily Pork Products Stocks'!$B$6:$B$253,'Weekly Pork Products Stocks'!$B46,'Daily Pork Products Stocks'!F$6:F$253)</f>
        <v>0</v>
      </c>
      <c r="G46" s="7">
        <f>SUMIF('Daily Pork Products Stocks'!$B$6:$B$253,'Weekly Pork Products Stocks'!$B46,'Daily Pork Products Stocks'!G$6:G$253)</f>
        <v>0</v>
      </c>
      <c r="H46" s="7">
        <f>SUMIF('Daily Pork Products Stocks'!$B$6:$B$253,'Weekly Pork Products Stocks'!$B46,'Daily Pork Products Stocks'!H$6:H$253)</f>
        <v>0</v>
      </c>
      <c r="I46" s="7">
        <f>SUMIF('Daily Pork Products Stocks'!$B$6:$B$253,'Weekly Pork Products Stocks'!$B46,'Daily Pork Products Stocks'!I$6:I$253)</f>
        <v>0</v>
      </c>
      <c r="J46" s="7">
        <f>SUMIF('Daily Pork Products Stocks'!$B$6:$B$253,'Weekly Pork Products Stocks'!$B46,'Daily Pork Products Stocks'!J$6:J$253)</f>
        <v>0</v>
      </c>
      <c r="K46" s="7">
        <f>SUMIF('Daily Pork Products Stocks'!$B$6:$B$253,'Weekly Pork Products Stocks'!$B46,'Daily Pork Products Stocks'!K$6:K$253)</f>
        <v>0</v>
      </c>
      <c r="L46" s="7">
        <f>SUMIF('Daily Pork Products Stocks'!$B$6:$B$253,'Weekly Pork Products Stocks'!$B46,'Daily Pork Products Stocks'!L$6:L$253)</f>
        <v>0</v>
      </c>
      <c r="M46" s="7">
        <f>SUMIF('Daily Pork Products Stocks'!$B$6:$B$253,'Weekly Pork Products Stocks'!$B46,'Daily Pork Products Stocks'!M$6:M$253)</f>
        <v>0</v>
      </c>
      <c r="N46" s="7">
        <f>SUMIF('Daily Pork Products Stocks'!$B$6:$B$253,'Weekly Pork Products Stocks'!$B46,'Daily Pork Products Stocks'!N$6:N$253)</f>
        <v>0</v>
      </c>
      <c r="O46" s="7">
        <f>SUMIF('Daily Pork Products Stocks'!$B$6:$B$253,'Weekly Pork Products Stocks'!$B46,'Daily Pork Products Stocks'!O$6:O$253)</f>
        <v>0</v>
      </c>
      <c r="P46" s="7">
        <f t="shared" si="3"/>
        <v>0</v>
      </c>
      <c r="Q46" s="7">
        <f t="shared" si="4"/>
        <v>0</v>
      </c>
      <c r="R46" s="25">
        <f>SUMIF('Daily Pork Products Stocks'!$B$6:$B$253,'Weekly Pork Products Stocks'!$B46,'Daily Pork Products Stocks'!R$6:R$253)</f>
        <v>0</v>
      </c>
      <c r="S46" s="25">
        <f>SUMIF('Daily Pork Products Stocks'!$B$6:$B$253,'Weekly Pork Products Stocks'!$B46,'Daily Pork Products Stocks'!S$6:S$253)</f>
        <v>0</v>
      </c>
      <c r="T46" s="7">
        <f t="shared" si="5"/>
        <v>0</v>
      </c>
      <c r="U46" s="7">
        <f t="shared" si="6"/>
        <v>0</v>
      </c>
      <c r="V46" s="64">
        <f t="shared" si="7"/>
        <v>0</v>
      </c>
      <c r="W46" s="51" t="str">
        <f t="shared" si="0"/>
        <v>Inactive</v>
      </c>
      <c r="X46" s="3"/>
      <c r="Y46" s="2">
        <f t="shared" si="8"/>
        <v>0</v>
      </c>
    </row>
    <row r="47" spans="1:25" ht="15.75" hidden="1" x14ac:dyDescent="0.25">
      <c r="A47" s="69" t="str">
        <f t="shared" si="1"/>
        <v>Inactive</v>
      </c>
      <c r="B47" s="65" t="s">
        <v>47</v>
      </c>
      <c r="C47" s="15" t="s">
        <v>48</v>
      </c>
      <c r="D47" s="12">
        <f>'Daily Pork Products Stocks'!D49</f>
        <v>0</v>
      </c>
      <c r="E47" s="7">
        <f t="shared" si="2"/>
        <v>0</v>
      </c>
      <c r="F47" s="7">
        <f>SUMIF('Daily Pork Products Stocks'!$B$6:$B$253,'Weekly Pork Products Stocks'!$B47,'Daily Pork Products Stocks'!F$6:F$253)</f>
        <v>0</v>
      </c>
      <c r="G47" s="7">
        <f>SUMIF('Daily Pork Products Stocks'!$B$6:$B$253,'Weekly Pork Products Stocks'!$B47,'Daily Pork Products Stocks'!G$6:G$253)</f>
        <v>0</v>
      </c>
      <c r="H47" s="7">
        <f>SUMIF('Daily Pork Products Stocks'!$B$6:$B$253,'Weekly Pork Products Stocks'!$B47,'Daily Pork Products Stocks'!H$6:H$253)</f>
        <v>0</v>
      </c>
      <c r="I47" s="7">
        <f>SUMIF('Daily Pork Products Stocks'!$B$6:$B$253,'Weekly Pork Products Stocks'!$B47,'Daily Pork Products Stocks'!I$6:I$253)</f>
        <v>0</v>
      </c>
      <c r="J47" s="7">
        <f>SUMIF('Daily Pork Products Stocks'!$B$6:$B$253,'Weekly Pork Products Stocks'!$B47,'Daily Pork Products Stocks'!J$6:J$253)</f>
        <v>0</v>
      </c>
      <c r="K47" s="7">
        <f>SUMIF('Daily Pork Products Stocks'!$B$6:$B$253,'Weekly Pork Products Stocks'!$B47,'Daily Pork Products Stocks'!K$6:K$253)</f>
        <v>0</v>
      </c>
      <c r="L47" s="7">
        <f>SUMIF('Daily Pork Products Stocks'!$B$6:$B$253,'Weekly Pork Products Stocks'!$B47,'Daily Pork Products Stocks'!L$6:L$253)</f>
        <v>0</v>
      </c>
      <c r="M47" s="7">
        <f>SUMIF('Daily Pork Products Stocks'!$B$6:$B$253,'Weekly Pork Products Stocks'!$B47,'Daily Pork Products Stocks'!M$6:M$253)</f>
        <v>0</v>
      </c>
      <c r="N47" s="7">
        <f>SUMIF('Daily Pork Products Stocks'!$B$6:$B$253,'Weekly Pork Products Stocks'!$B47,'Daily Pork Products Stocks'!N$6:N$253)</f>
        <v>0</v>
      </c>
      <c r="O47" s="7">
        <f>SUMIF('Daily Pork Products Stocks'!$B$6:$B$253,'Weekly Pork Products Stocks'!$B47,'Daily Pork Products Stocks'!O$6:O$253)</f>
        <v>0</v>
      </c>
      <c r="P47" s="7">
        <f t="shared" si="3"/>
        <v>0</v>
      </c>
      <c r="Q47" s="7">
        <f t="shared" si="4"/>
        <v>0</v>
      </c>
      <c r="R47" s="25">
        <f>SUMIF('Daily Pork Products Stocks'!$B$6:$B$253,'Weekly Pork Products Stocks'!$B47,'Daily Pork Products Stocks'!R$6:R$253)</f>
        <v>0</v>
      </c>
      <c r="S47" s="25">
        <f>SUMIF('Daily Pork Products Stocks'!$B$6:$B$253,'Weekly Pork Products Stocks'!$B47,'Daily Pork Products Stocks'!S$6:S$253)</f>
        <v>0</v>
      </c>
      <c r="T47" s="7">
        <f t="shared" si="5"/>
        <v>0</v>
      </c>
      <c r="U47" s="7">
        <f t="shared" si="6"/>
        <v>0</v>
      </c>
      <c r="V47" s="64">
        <f t="shared" si="7"/>
        <v>0</v>
      </c>
      <c r="W47" s="51" t="str">
        <f t="shared" si="0"/>
        <v>Inactive</v>
      </c>
      <c r="X47" s="3"/>
      <c r="Y47" s="2">
        <f t="shared" si="8"/>
        <v>0</v>
      </c>
    </row>
    <row r="48" spans="1:25" ht="15.75" x14ac:dyDescent="0.25">
      <c r="A48" s="69" t="str">
        <f t="shared" si="1"/>
        <v>Inactive</v>
      </c>
      <c r="B48" s="65" t="s">
        <v>103</v>
      </c>
      <c r="C48" s="15" t="s">
        <v>104</v>
      </c>
      <c r="D48" s="12">
        <f>'Daily Pork Products Stocks'!D50</f>
        <v>0</v>
      </c>
      <c r="E48" s="7">
        <f t="shared" si="2"/>
        <v>0</v>
      </c>
      <c r="F48" s="7">
        <f>SUMIF('Daily Pork Products Stocks'!$B$6:$B$253,'Weekly Pork Products Stocks'!$B48,'Daily Pork Products Stocks'!F$6:F$253)</f>
        <v>0</v>
      </c>
      <c r="G48" s="7">
        <f>SUMIF('Daily Pork Products Stocks'!$B$6:$B$253,'Weekly Pork Products Stocks'!$B48,'Daily Pork Products Stocks'!G$6:G$253)</f>
        <v>0</v>
      </c>
      <c r="H48" s="7">
        <f>SUMIF('Daily Pork Products Stocks'!$B$6:$B$253,'Weekly Pork Products Stocks'!$B48,'Daily Pork Products Stocks'!H$6:H$253)</f>
        <v>0</v>
      </c>
      <c r="I48" s="7">
        <f>SUMIF('Daily Pork Products Stocks'!$B$6:$B$253,'Weekly Pork Products Stocks'!$B48,'Daily Pork Products Stocks'!I$6:I$253)</f>
        <v>0</v>
      </c>
      <c r="J48" s="7">
        <f>SUMIF('Daily Pork Products Stocks'!$B$6:$B$253,'Weekly Pork Products Stocks'!$B48,'Daily Pork Products Stocks'!J$6:J$253)</f>
        <v>0</v>
      </c>
      <c r="K48" s="7">
        <f>SUMIF('Daily Pork Products Stocks'!$B$6:$B$253,'Weekly Pork Products Stocks'!$B48,'Daily Pork Products Stocks'!K$6:K$253)</f>
        <v>0</v>
      </c>
      <c r="L48" s="7">
        <f>SUMIF('Daily Pork Products Stocks'!$B$6:$B$253,'Weekly Pork Products Stocks'!$B48,'Daily Pork Products Stocks'!L$6:L$253)</f>
        <v>0</v>
      </c>
      <c r="M48" s="7">
        <f>SUMIF('Daily Pork Products Stocks'!$B$6:$B$253,'Weekly Pork Products Stocks'!$B48,'Daily Pork Products Stocks'!M$6:M$253)</f>
        <v>0</v>
      </c>
      <c r="N48" s="7">
        <f>SUMIF('Daily Pork Products Stocks'!$B$6:$B$253,'Weekly Pork Products Stocks'!$B48,'Daily Pork Products Stocks'!N$6:N$253)</f>
        <v>0</v>
      </c>
      <c r="O48" s="7">
        <f>SUMIF('Daily Pork Products Stocks'!$B$6:$B$253,'Weekly Pork Products Stocks'!$B48,'Daily Pork Products Stocks'!O$6:O$253)</f>
        <v>0</v>
      </c>
      <c r="P48" s="7">
        <f t="shared" si="3"/>
        <v>0</v>
      </c>
      <c r="Q48" s="7">
        <f t="shared" si="4"/>
        <v>0</v>
      </c>
      <c r="R48" s="25">
        <f>SUMIF('Daily Pork Products Stocks'!$B$6:$B$253,'Weekly Pork Products Stocks'!$B48,'Daily Pork Products Stocks'!R$6:R$253)</f>
        <v>0</v>
      </c>
      <c r="S48" s="25">
        <f>SUMIF('Daily Pork Products Stocks'!$B$6:$B$253,'Weekly Pork Products Stocks'!$B48,'Daily Pork Products Stocks'!S$6:S$253)</f>
        <v>0</v>
      </c>
      <c r="T48" s="7">
        <f t="shared" si="5"/>
        <v>0</v>
      </c>
      <c r="U48" s="7">
        <f t="shared" si="6"/>
        <v>0</v>
      </c>
      <c r="V48" s="64">
        <f t="shared" si="7"/>
        <v>0</v>
      </c>
      <c r="W48" s="51" t="str">
        <f t="shared" si="0"/>
        <v>Inactive</v>
      </c>
      <c r="X48" s="3"/>
      <c r="Y48" s="2">
        <f t="shared" si="8"/>
        <v>0</v>
      </c>
    </row>
    <row r="49" spans="1:25" ht="15.75" x14ac:dyDescent="0.25">
      <c r="A49" s="69" t="str">
        <f t="shared" si="1"/>
        <v>Inactive</v>
      </c>
      <c r="B49" s="65" t="s">
        <v>105</v>
      </c>
      <c r="C49" s="15" t="s">
        <v>106</v>
      </c>
      <c r="D49" s="12">
        <f>'Daily Pork Products Stocks'!D51</f>
        <v>0</v>
      </c>
      <c r="E49" s="7">
        <f t="shared" si="2"/>
        <v>0</v>
      </c>
      <c r="F49" s="7">
        <f>SUMIF('Daily Pork Products Stocks'!$B$6:$B$253,'Weekly Pork Products Stocks'!$B49,'Daily Pork Products Stocks'!F$6:F$253)</f>
        <v>0</v>
      </c>
      <c r="G49" s="7">
        <f>SUMIF('Daily Pork Products Stocks'!$B$6:$B$253,'Weekly Pork Products Stocks'!$B49,'Daily Pork Products Stocks'!G$6:G$253)</f>
        <v>0</v>
      </c>
      <c r="H49" s="7">
        <f>SUMIF('Daily Pork Products Stocks'!$B$6:$B$253,'Weekly Pork Products Stocks'!$B49,'Daily Pork Products Stocks'!H$6:H$253)</f>
        <v>0</v>
      </c>
      <c r="I49" s="7">
        <f>SUMIF('Daily Pork Products Stocks'!$B$6:$B$253,'Weekly Pork Products Stocks'!$B49,'Daily Pork Products Stocks'!I$6:I$253)</f>
        <v>0</v>
      </c>
      <c r="J49" s="7">
        <f>SUMIF('Daily Pork Products Stocks'!$B$6:$B$253,'Weekly Pork Products Stocks'!$B49,'Daily Pork Products Stocks'!J$6:J$253)</f>
        <v>0</v>
      </c>
      <c r="K49" s="7">
        <f>SUMIF('Daily Pork Products Stocks'!$B$6:$B$253,'Weekly Pork Products Stocks'!$B49,'Daily Pork Products Stocks'!K$6:K$253)</f>
        <v>0</v>
      </c>
      <c r="L49" s="7">
        <f>SUMIF('Daily Pork Products Stocks'!$B$6:$B$253,'Weekly Pork Products Stocks'!$B49,'Daily Pork Products Stocks'!L$6:L$253)</f>
        <v>0</v>
      </c>
      <c r="M49" s="7">
        <f>SUMIF('Daily Pork Products Stocks'!$B$6:$B$253,'Weekly Pork Products Stocks'!$B49,'Daily Pork Products Stocks'!M$6:M$253)</f>
        <v>0</v>
      </c>
      <c r="N49" s="7">
        <f>SUMIF('Daily Pork Products Stocks'!$B$6:$B$253,'Weekly Pork Products Stocks'!$B49,'Daily Pork Products Stocks'!N$6:N$253)</f>
        <v>0</v>
      </c>
      <c r="O49" s="7">
        <f>SUMIF('Daily Pork Products Stocks'!$B$6:$B$253,'Weekly Pork Products Stocks'!$B49,'Daily Pork Products Stocks'!O$6:O$253)</f>
        <v>0</v>
      </c>
      <c r="P49" s="7">
        <f t="shared" si="3"/>
        <v>0</v>
      </c>
      <c r="Q49" s="7">
        <f t="shared" si="4"/>
        <v>0</v>
      </c>
      <c r="R49" s="25">
        <f>SUMIF('Daily Pork Products Stocks'!$B$6:$B$253,'Weekly Pork Products Stocks'!$B49,'Daily Pork Products Stocks'!R$6:R$253)</f>
        <v>0</v>
      </c>
      <c r="S49" s="25">
        <f>SUMIF('Daily Pork Products Stocks'!$B$6:$B$253,'Weekly Pork Products Stocks'!$B49,'Daily Pork Products Stocks'!S$6:S$253)</f>
        <v>0</v>
      </c>
      <c r="T49" s="7">
        <f t="shared" si="5"/>
        <v>0</v>
      </c>
      <c r="U49" s="7">
        <f t="shared" si="6"/>
        <v>0</v>
      </c>
      <c r="V49" s="64">
        <f t="shared" si="7"/>
        <v>0</v>
      </c>
      <c r="W49" s="51" t="str">
        <f t="shared" si="0"/>
        <v>Inactive</v>
      </c>
      <c r="X49" s="3"/>
      <c r="Y49" s="2">
        <f t="shared" si="8"/>
        <v>0</v>
      </c>
    </row>
    <row r="50" spans="1:25" ht="15.75" hidden="1" x14ac:dyDescent="0.25">
      <c r="A50" s="69" t="str">
        <f t="shared" si="1"/>
        <v>Inactive</v>
      </c>
      <c r="B50" s="65" t="s">
        <v>107</v>
      </c>
      <c r="C50" s="15" t="s">
        <v>108</v>
      </c>
      <c r="D50" s="12">
        <f>'Daily Pork Products Stocks'!D52</f>
        <v>0</v>
      </c>
      <c r="E50" s="7">
        <f t="shared" si="2"/>
        <v>0</v>
      </c>
      <c r="F50" s="7">
        <f>SUMIF('Daily Pork Products Stocks'!$B$6:$B$253,'Weekly Pork Products Stocks'!$B50,'Daily Pork Products Stocks'!F$6:F$253)</f>
        <v>0</v>
      </c>
      <c r="G50" s="7">
        <f>SUMIF('Daily Pork Products Stocks'!$B$6:$B$253,'Weekly Pork Products Stocks'!$B50,'Daily Pork Products Stocks'!G$6:G$253)</f>
        <v>0</v>
      </c>
      <c r="H50" s="7">
        <f>SUMIF('Daily Pork Products Stocks'!$B$6:$B$253,'Weekly Pork Products Stocks'!$B50,'Daily Pork Products Stocks'!H$6:H$253)</f>
        <v>0</v>
      </c>
      <c r="I50" s="7">
        <f>SUMIF('Daily Pork Products Stocks'!$B$6:$B$253,'Weekly Pork Products Stocks'!$B50,'Daily Pork Products Stocks'!I$6:I$253)</f>
        <v>0</v>
      </c>
      <c r="J50" s="7">
        <f>SUMIF('Daily Pork Products Stocks'!$B$6:$B$253,'Weekly Pork Products Stocks'!$B50,'Daily Pork Products Stocks'!J$6:J$253)</f>
        <v>0</v>
      </c>
      <c r="K50" s="7">
        <f>SUMIF('Daily Pork Products Stocks'!$B$6:$B$253,'Weekly Pork Products Stocks'!$B50,'Daily Pork Products Stocks'!K$6:K$253)</f>
        <v>0</v>
      </c>
      <c r="L50" s="7">
        <f>SUMIF('Daily Pork Products Stocks'!$B$6:$B$253,'Weekly Pork Products Stocks'!$B50,'Daily Pork Products Stocks'!L$6:L$253)</f>
        <v>0</v>
      </c>
      <c r="M50" s="7">
        <f>SUMIF('Daily Pork Products Stocks'!$B$6:$B$253,'Weekly Pork Products Stocks'!$B50,'Daily Pork Products Stocks'!M$6:M$253)</f>
        <v>0</v>
      </c>
      <c r="N50" s="7">
        <f>SUMIF('Daily Pork Products Stocks'!$B$6:$B$253,'Weekly Pork Products Stocks'!$B50,'Daily Pork Products Stocks'!N$6:N$253)</f>
        <v>0</v>
      </c>
      <c r="O50" s="7">
        <f>SUMIF('Daily Pork Products Stocks'!$B$6:$B$253,'Weekly Pork Products Stocks'!$B50,'Daily Pork Products Stocks'!O$6:O$253)</f>
        <v>0</v>
      </c>
      <c r="P50" s="7">
        <f t="shared" si="3"/>
        <v>0</v>
      </c>
      <c r="Q50" s="7">
        <f t="shared" si="4"/>
        <v>0</v>
      </c>
      <c r="R50" s="25">
        <f>SUMIF('Daily Pork Products Stocks'!$B$6:$B$253,'Weekly Pork Products Stocks'!$B50,'Daily Pork Products Stocks'!R$6:R$253)</f>
        <v>0</v>
      </c>
      <c r="S50" s="25">
        <f>SUMIF('Daily Pork Products Stocks'!$B$6:$B$253,'Weekly Pork Products Stocks'!$B50,'Daily Pork Products Stocks'!S$6:S$253)</f>
        <v>0</v>
      </c>
      <c r="T50" s="7">
        <f t="shared" si="5"/>
        <v>0</v>
      </c>
      <c r="U50" s="7">
        <f t="shared" si="6"/>
        <v>0</v>
      </c>
      <c r="V50" s="64">
        <f t="shared" si="7"/>
        <v>0</v>
      </c>
      <c r="W50" s="51" t="str">
        <f t="shared" si="0"/>
        <v>Inactive</v>
      </c>
      <c r="X50" s="3"/>
      <c r="Y50" s="2">
        <f t="shared" si="8"/>
        <v>0</v>
      </c>
    </row>
    <row r="51" spans="1:25" ht="15.75" x14ac:dyDescent="0.25">
      <c r="A51" s="69" t="str">
        <f t="shared" si="1"/>
        <v>Inactive</v>
      </c>
      <c r="B51" s="65" t="s">
        <v>109</v>
      </c>
      <c r="C51" s="15" t="s">
        <v>110</v>
      </c>
      <c r="D51" s="12">
        <f>'Daily Pork Products Stocks'!D53</f>
        <v>0</v>
      </c>
      <c r="E51" s="7">
        <f t="shared" si="2"/>
        <v>0</v>
      </c>
      <c r="F51" s="7">
        <f>SUMIF('Daily Pork Products Stocks'!$B$6:$B$253,'Weekly Pork Products Stocks'!$B51,'Daily Pork Products Stocks'!F$6:F$253)</f>
        <v>0</v>
      </c>
      <c r="G51" s="7">
        <f>SUMIF('Daily Pork Products Stocks'!$B$6:$B$253,'Weekly Pork Products Stocks'!$B51,'Daily Pork Products Stocks'!G$6:G$253)</f>
        <v>0</v>
      </c>
      <c r="H51" s="7">
        <f>SUMIF('Daily Pork Products Stocks'!$B$6:$B$253,'Weekly Pork Products Stocks'!$B51,'Daily Pork Products Stocks'!H$6:H$253)</f>
        <v>0</v>
      </c>
      <c r="I51" s="7">
        <f>SUMIF('Daily Pork Products Stocks'!$B$6:$B$253,'Weekly Pork Products Stocks'!$B51,'Daily Pork Products Stocks'!I$6:I$253)</f>
        <v>0</v>
      </c>
      <c r="J51" s="7">
        <f>SUMIF('Daily Pork Products Stocks'!$B$6:$B$253,'Weekly Pork Products Stocks'!$B51,'Daily Pork Products Stocks'!J$6:J$253)</f>
        <v>0</v>
      </c>
      <c r="K51" s="7">
        <f>SUMIF('Daily Pork Products Stocks'!$B$6:$B$253,'Weekly Pork Products Stocks'!$B51,'Daily Pork Products Stocks'!K$6:K$253)</f>
        <v>0</v>
      </c>
      <c r="L51" s="7">
        <f>SUMIF('Daily Pork Products Stocks'!$B$6:$B$253,'Weekly Pork Products Stocks'!$B51,'Daily Pork Products Stocks'!L$6:L$253)</f>
        <v>0</v>
      </c>
      <c r="M51" s="7">
        <f>SUMIF('Daily Pork Products Stocks'!$B$6:$B$253,'Weekly Pork Products Stocks'!$B51,'Daily Pork Products Stocks'!M$6:M$253)</f>
        <v>0</v>
      </c>
      <c r="N51" s="7">
        <f>SUMIF('Daily Pork Products Stocks'!$B$6:$B$253,'Weekly Pork Products Stocks'!$B51,'Daily Pork Products Stocks'!N$6:N$253)</f>
        <v>0</v>
      </c>
      <c r="O51" s="7">
        <f>SUMIF('Daily Pork Products Stocks'!$B$6:$B$253,'Weekly Pork Products Stocks'!$B51,'Daily Pork Products Stocks'!O$6:O$253)</f>
        <v>0</v>
      </c>
      <c r="P51" s="7">
        <f t="shared" si="3"/>
        <v>0</v>
      </c>
      <c r="Q51" s="7">
        <f t="shared" si="4"/>
        <v>0</v>
      </c>
      <c r="R51" s="25">
        <f>SUMIF('Daily Pork Products Stocks'!$B$6:$B$253,'Weekly Pork Products Stocks'!$B51,'Daily Pork Products Stocks'!R$6:R$253)</f>
        <v>0</v>
      </c>
      <c r="S51" s="25">
        <f>SUMIF('Daily Pork Products Stocks'!$B$6:$B$253,'Weekly Pork Products Stocks'!$B51,'Daily Pork Products Stocks'!S$6:S$253)</f>
        <v>0</v>
      </c>
      <c r="T51" s="7">
        <f t="shared" si="5"/>
        <v>0</v>
      </c>
      <c r="U51" s="7">
        <f t="shared" si="6"/>
        <v>0</v>
      </c>
      <c r="V51" s="64">
        <f t="shared" si="7"/>
        <v>0</v>
      </c>
      <c r="W51" s="51" t="str">
        <f t="shared" si="0"/>
        <v>Inactive</v>
      </c>
      <c r="X51" s="3"/>
      <c r="Y51" s="2">
        <f t="shared" si="8"/>
        <v>0</v>
      </c>
    </row>
    <row r="52" spans="1:25" ht="15.75" x14ac:dyDescent="0.25">
      <c r="A52" s="69" t="str">
        <f t="shared" si="1"/>
        <v>Inactive</v>
      </c>
      <c r="B52" s="65" t="s">
        <v>84</v>
      </c>
      <c r="C52" s="15" t="s">
        <v>1152</v>
      </c>
      <c r="D52" s="12">
        <f>'Daily Pork Products Stocks'!D54</f>
        <v>0</v>
      </c>
      <c r="E52" s="7">
        <f t="shared" si="2"/>
        <v>0</v>
      </c>
      <c r="F52" s="7">
        <f>SUMIF('Daily Pork Products Stocks'!$B$6:$B$253,'Weekly Pork Products Stocks'!$B52,'Daily Pork Products Stocks'!F$6:F$253)</f>
        <v>0</v>
      </c>
      <c r="G52" s="7">
        <f>SUMIF('Daily Pork Products Stocks'!$B$6:$B$253,'Weekly Pork Products Stocks'!$B52,'Daily Pork Products Stocks'!G$6:G$253)</f>
        <v>0</v>
      </c>
      <c r="H52" s="7">
        <f>SUMIF('Daily Pork Products Stocks'!$B$6:$B$253,'Weekly Pork Products Stocks'!$B52,'Daily Pork Products Stocks'!H$6:H$253)</f>
        <v>0</v>
      </c>
      <c r="I52" s="7">
        <f>SUMIF('Daily Pork Products Stocks'!$B$6:$B$253,'Weekly Pork Products Stocks'!$B52,'Daily Pork Products Stocks'!I$6:I$253)</f>
        <v>0</v>
      </c>
      <c r="J52" s="7">
        <f>SUMIF('Daily Pork Products Stocks'!$B$6:$B$253,'Weekly Pork Products Stocks'!$B52,'Daily Pork Products Stocks'!J$6:J$253)</f>
        <v>0</v>
      </c>
      <c r="K52" s="7">
        <f>SUMIF('Daily Pork Products Stocks'!$B$6:$B$253,'Weekly Pork Products Stocks'!$B52,'Daily Pork Products Stocks'!K$6:K$253)</f>
        <v>0</v>
      </c>
      <c r="L52" s="7">
        <f>SUMIF('Daily Pork Products Stocks'!$B$6:$B$253,'Weekly Pork Products Stocks'!$B52,'Daily Pork Products Stocks'!L$6:L$253)</f>
        <v>0</v>
      </c>
      <c r="M52" s="7">
        <f>SUMIF('Daily Pork Products Stocks'!$B$6:$B$253,'Weekly Pork Products Stocks'!$B52,'Daily Pork Products Stocks'!M$6:M$253)</f>
        <v>0</v>
      </c>
      <c r="N52" s="7">
        <f>SUMIF('Daily Pork Products Stocks'!$B$6:$B$253,'Weekly Pork Products Stocks'!$B52,'Daily Pork Products Stocks'!N$6:N$253)</f>
        <v>0</v>
      </c>
      <c r="O52" s="7">
        <f>SUMIF('Daily Pork Products Stocks'!$B$6:$B$253,'Weekly Pork Products Stocks'!$B52,'Daily Pork Products Stocks'!O$6:O$253)</f>
        <v>0</v>
      </c>
      <c r="P52" s="7">
        <f t="shared" si="3"/>
        <v>0</v>
      </c>
      <c r="Q52" s="7">
        <f t="shared" si="4"/>
        <v>0</v>
      </c>
      <c r="R52" s="25">
        <f>SUMIF('Daily Pork Products Stocks'!$B$6:$B$253,'Weekly Pork Products Stocks'!$B52,'Daily Pork Products Stocks'!R$6:R$253)</f>
        <v>0</v>
      </c>
      <c r="S52" s="25">
        <f>SUMIF('Daily Pork Products Stocks'!$B$6:$B$253,'Weekly Pork Products Stocks'!$B52,'Daily Pork Products Stocks'!S$6:S$253)</f>
        <v>0</v>
      </c>
      <c r="T52" s="7">
        <f t="shared" si="5"/>
        <v>0</v>
      </c>
      <c r="U52" s="7">
        <f t="shared" si="6"/>
        <v>0</v>
      </c>
      <c r="V52" s="64">
        <f t="shared" si="7"/>
        <v>0</v>
      </c>
      <c r="W52" s="51" t="str">
        <f t="shared" si="0"/>
        <v>Inactive</v>
      </c>
      <c r="X52" s="4"/>
      <c r="Y52" s="2">
        <f t="shared" si="8"/>
        <v>0</v>
      </c>
    </row>
    <row r="53" spans="1:25" ht="15.75" x14ac:dyDescent="0.25">
      <c r="A53" s="69" t="str">
        <f t="shared" si="1"/>
        <v>Inactive</v>
      </c>
      <c r="B53" s="66" t="s">
        <v>85</v>
      </c>
      <c r="C53" s="17" t="s">
        <v>1153</v>
      </c>
      <c r="D53" s="12">
        <f>'Daily Pork Products Stocks'!D55</f>
        <v>0</v>
      </c>
      <c r="E53" s="7">
        <f t="shared" si="2"/>
        <v>0</v>
      </c>
      <c r="F53" s="7">
        <f>SUMIF('Daily Pork Products Stocks'!$B$6:$B$253,'Weekly Pork Products Stocks'!$B53,'Daily Pork Products Stocks'!F$6:F$253)</f>
        <v>0</v>
      </c>
      <c r="G53" s="7">
        <f>SUMIF('Daily Pork Products Stocks'!$B$6:$B$253,'Weekly Pork Products Stocks'!$B53,'Daily Pork Products Stocks'!G$6:G$253)</f>
        <v>0</v>
      </c>
      <c r="H53" s="7">
        <f>SUMIF('Daily Pork Products Stocks'!$B$6:$B$253,'Weekly Pork Products Stocks'!$B53,'Daily Pork Products Stocks'!H$6:H$253)</f>
        <v>0</v>
      </c>
      <c r="I53" s="7">
        <f>SUMIF('Daily Pork Products Stocks'!$B$6:$B$253,'Weekly Pork Products Stocks'!$B53,'Daily Pork Products Stocks'!I$6:I$253)</f>
        <v>0</v>
      </c>
      <c r="J53" s="7">
        <f>SUMIF('Daily Pork Products Stocks'!$B$6:$B$253,'Weekly Pork Products Stocks'!$B53,'Daily Pork Products Stocks'!J$6:J$253)</f>
        <v>0</v>
      </c>
      <c r="K53" s="7">
        <f>SUMIF('Daily Pork Products Stocks'!$B$6:$B$253,'Weekly Pork Products Stocks'!$B53,'Daily Pork Products Stocks'!K$6:K$253)</f>
        <v>0</v>
      </c>
      <c r="L53" s="7">
        <f>SUMIF('Daily Pork Products Stocks'!$B$6:$B$253,'Weekly Pork Products Stocks'!$B53,'Daily Pork Products Stocks'!L$6:L$253)</f>
        <v>0</v>
      </c>
      <c r="M53" s="7">
        <f>SUMIF('Daily Pork Products Stocks'!$B$6:$B$253,'Weekly Pork Products Stocks'!$B53,'Daily Pork Products Stocks'!M$6:M$253)</f>
        <v>0</v>
      </c>
      <c r="N53" s="7">
        <f>SUMIF('Daily Pork Products Stocks'!$B$6:$B$253,'Weekly Pork Products Stocks'!$B53,'Daily Pork Products Stocks'!N$6:N$253)</f>
        <v>0</v>
      </c>
      <c r="O53" s="7">
        <f>SUMIF('Daily Pork Products Stocks'!$B$6:$B$253,'Weekly Pork Products Stocks'!$B53,'Daily Pork Products Stocks'!O$6:O$253)</f>
        <v>0</v>
      </c>
      <c r="P53" s="7">
        <f t="shared" si="3"/>
        <v>0</v>
      </c>
      <c r="Q53" s="7">
        <f t="shared" si="4"/>
        <v>0</v>
      </c>
      <c r="R53" s="25">
        <f>SUMIF('Daily Pork Products Stocks'!$B$6:$B$253,'Weekly Pork Products Stocks'!$B53,'Daily Pork Products Stocks'!R$6:R$253)</f>
        <v>0</v>
      </c>
      <c r="S53" s="25">
        <f>SUMIF('Daily Pork Products Stocks'!$B$6:$B$253,'Weekly Pork Products Stocks'!$B53,'Daily Pork Products Stocks'!S$6:S$253)</f>
        <v>0</v>
      </c>
      <c r="T53" s="7">
        <f t="shared" si="5"/>
        <v>0</v>
      </c>
      <c r="U53" s="7">
        <f t="shared" si="6"/>
        <v>0</v>
      </c>
      <c r="V53" s="64">
        <f t="shared" si="7"/>
        <v>0</v>
      </c>
      <c r="W53" s="51" t="str">
        <f t="shared" si="0"/>
        <v>Inactive</v>
      </c>
      <c r="X53" s="3"/>
      <c r="Y53" s="2">
        <f t="shared" si="8"/>
        <v>0</v>
      </c>
    </row>
    <row r="54" spans="1:25" ht="15.75" x14ac:dyDescent="0.25">
      <c r="A54" s="69" t="str">
        <f t="shared" si="1"/>
        <v>Inactive</v>
      </c>
      <c r="B54" s="66" t="s">
        <v>120</v>
      </c>
      <c r="C54" s="17" t="s">
        <v>1150</v>
      </c>
      <c r="D54" s="12">
        <f>'Daily Pork Products Stocks'!D182</f>
        <v>0</v>
      </c>
      <c r="E54" s="7">
        <f t="shared" si="2"/>
        <v>0</v>
      </c>
      <c r="F54" s="7">
        <f>SUMIF('Daily Pork Products Stocks'!$B$6:$B$253,'Weekly Pork Products Stocks'!$B54,'Daily Pork Products Stocks'!F$6:F$253)</f>
        <v>0</v>
      </c>
      <c r="G54" s="7">
        <f>SUMIF('Daily Pork Products Stocks'!$B$6:$B$253,'Weekly Pork Products Stocks'!$B54,'Daily Pork Products Stocks'!G$6:G$253)</f>
        <v>0</v>
      </c>
      <c r="H54" s="7">
        <f>SUMIF('Daily Pork Products Stocks'!$B$6:$B$253,'Weekly Pork Products Stocks'!$B54,'Daily Pork Products Stocks'!H$6:H$253)</f>
        <v>0</v>
      </c>
      <c r="I54" s="7">
        <f>SUMIF('Daily Pork Products Stocks'!$B$6:$B$253,'Weekly Pork Products Stocks'!$B54,'Daily Pork Products Stocks'!I$6:I$253)</f>
        <v>0</v>
      </c>
      <c r="J54" s="7">
        <f>SUMIF('Daily Pork Products Stocks'!$B$6:$B$253,'Weekly Pork Products Stocks'!$B54,'Daily Pork Products Stocks'!J$6:J$253)</f>
        <v>0</v>
      </c>
      <c r="K54" s="7">
        <f>SUMIF('Daily Pork Products Stocks'!$B$6:$B$253,'Weekly Pork Products Stocks'!$B54,'Daily Pork Products Stocks'!K$6:K$253)</f>
        <v>0</v>
      </c>
      <c r="L54" s="7">
        <f>SUMIF('Daily Pork Products Stocks'!$B$6:$B$253,'Weekly Pork Products Stocks'!$B54,'Daily Pork Products Stocks'!L$6:L$253)</f>
        <v>0</v>
      </c>
      <c r="M54" s="7">
        <f>SUMIF('Daily Pork Products Stocks'!$B$6:$B$253,'Weekly Pork Products Stocks'!$B54,'Daily Pork Products Stocks'!M$6:M$253)</f>
        <v>0</v>
      </c>
      <c r="N54" s="7">
        <f>SUMIF('Daily Pork Products Stocks'!$B$6:$B$253,'Weekly Pork Products Stocks'!$B54,'Daily Pork Products Stocks'!N$6:N$253)</f>
        <v>0</v>
      </c>
      <c r="O54" s="7">
        <f>SUMIF('Daily Pork Products Stocks'!$B$6:$B$253,'Weekly Pork Products Stocks'!$B54,'Daily Pork Products Stocks'!O$6:O$253)</f>
        <v>0</v>
      </c>
      <c r="P54" s="7">
        <f t="shared" si="3"/>
        <v>0</v>
      </c>
      <c r="Q54" s="7">
        <f t="shared" si="4"/>
        <v>0</v>
      </c>
      <c r="R54" s="25">
        <f>SUMIF('Daily Pork Products Stocks'!$B$6:$B$253,'Weekly Pork Products Stocks'!$B54,'Daily Pork Products Stocks'!R$6:R$253)</f>
        <v>0</v>
      </c>
      <c r="S54" s="25">
        <f>SUMIF('Daily Pork Products Stocks'!$B$6:$B$253,'Weekly Pork Products Stocks'!$B54,'Daily Pork Products Stocks'!S$6:S$253)</f>
        <v>0</v>
      </c>
      <c r="T54" s="7">
        <f t="shared" si="5"/>
        <v>0</v>
      </c>
      <c r="U54" s="7">
        <f t="shared" si="6"/>
        <v>0</v>
      </c>
      <c r="V54" s="64">
        <f t="shared" si="7"/>
        <v>0</v>
      </c>
      <c r="W54" s="51" t="str">
        <f t="shared" si="0"/>
        <v>Inactive</v>
      </c>
      <c r="X54" s="3"/>
      <c r="Y54" s="2">
        <f t="shared" si="8"/>
        <v>0</v>
      </c>
    </row>
    <row r="55" spans="1:25" ht="15.75" x14ac:dyDescent="0.25">
      <c r="A55" s="69" t="str">
        <f t="shared" si="1"/>
        <v>Inactive</v>
      </c>
      <c r="B55" s="66" t="s">
        <v>123</v>
      </c>
      <c r="C55" s="17" t="s">
        <v>1155</v>
      </c>
      <c r="D55" s="12">
        <f>'Daily Pork Products Stocks'!D183</f>
        <v>0</v>
      </c>
      <c r="E55" s="7">
        <f t="shared" si="2"/>
        <v>0</v>
      </c>
      <c r="F55" s="7">
        <f>SUMIF('Daily Pork Products Stocks'!$B$6:$B$253,'Weekly Pork Products Stocks'!$B55,'Daily Pork Products Stocks'!F$6:F$253)</f>
        <v>0</v>
      </c>
      <c r="G55" s="7">
        <f>SUMIF('Daily Pork Products Stocks'!$B$6:$B$253,'Weekly Pork Products Stocks'!$B55,'Daily Pork Products Stocks'!G$6:G$253)</f>
        <v>0</v>
      </c>
      <c r="H55" s="7">
        <f>SUMIF('Daily Pork Products Stocks'!$B$6:$B$253,'Weekly Pork Products Stocks'!$B55,'Daily Pork Products Stocks'!H$6:H$253)</f>
        <v>0</v>
      </c>
      <c r="I55" s="7">
        <f>SUMIF('Daily Pork Products Stocks'!$B$6:$B$253,'Weekly Pork Products Stocks'!$B55,'Daily Pork Products Stocks'!I$6:I$253)</f>
        <v>0</v>
      </c>
      <c r="J55" s="7">
        <f>SUMIF('Daily Pork Products Stocks'!$B$6:$B$253,'Weekly Pork Products Stocks'!$B55,'Daily Pork Products Stocks'!J$6:J$253)</f>
        <v>0</v>
      </c>
      <c r="K55" s="7">
        <f>SUMIF('Daily Pork Products Stocks'!$B$6:$B$253,'Weekly Pork Products Stocks'!$B55,'Daily Pork Products Stocks'!K$6:K$253)</f>
        <v>0</v>
      </c>
      <c r="L55" s="7">
        <f>SUMIF('Daily Pork Products Stocks'!$B$6:$B$253,'Weekly Pork Products Stocks'!$B55,'Daily Pork Products Stocks'!L$6:L$253)</f>
        <v>0</v>
      </c>
      <c r="M55" s="7">
        <f>SUMIF('Daily Pork Products Stocks'!$B$6:$B$253,'Weekly Pork Products Stocks'!$B55,'Daily Pork Products Stocks'!M$6:M$253)</f>
        <v>0</v>
      </c>
      <c r="N55" s="7">
        <f>SUMIF('Daily Pork Products Stocks'!$B$6:$B$253,'Weekly Pork Products Stocks'!$B55,'Daily Pork Products Stocks'!N$6:N$253)</f>
        <v>0</v>
      </c>
      <c r="O55" s="7">
        <f>SUMIF('Daily Pork Products Stocks'!$B$6:$B$253,'Weekly Pork Products Stocks'!$B55,'Daily Pork Products Stocks'!O$6:O$253)</f>
        <v>0</v>
      </c>
      <c r="P55" s="7">
        <f t="shared" si="3"/>
        <v>0</v>
      </c>
      <c r="Q55" s="7">
        <f t="shared" si="4"/>
        <v>0</v>
      </c>
      <c r="R55" s="25">
        <f>SUMIF('Daily Pork Products Stocks'!$B$6:$B$253,'Weekly Pork Products Stocks'!$B55,'Daily Pork Products Stocks'!R$6:R$253)</f>
        <v>0</v>
      </c>
      <c r="S55" s="25">
        <f>SUMIF('Daily Pork Products Stocks'!$B$6:$B$253,'Weekly Pork Products Stocks'!$B55,'Daily Pork Products Stocks'!S$6:S$253)</f>
        <v>0</v>
      </c>
      <c r="T55" s="7">
        <f t="shared" si="5"/>
        <v>0</v>
      </c>
      <c r="U55" s="7">
        <f t="shared" si="6"/>
        <v>0</v>
      </c>
      <c r="V55" s="64">
        <f t="shared" si="7"/>
        <v>0</v>
      </c>
      <c r="W55" s="51" t="str">
        <f t="shared" si="0"/>
        <v>Inactive</v>
      </c>
      <c r="X55" s="3"/>
      <c r="Y55" s="2">
        <f t="shared" si="8"/>
        <v>0</v>
      </c>
    </row>
    <row r="56" spans="1:25" ht="15.75" x14ac:dyDescent="0.25">
      <c r="A56" s="69" t="str">
        <f t="shared" si="1"/>
        <v>Inactive</v>
      </c>
      <c r="B56" s="66" t="s">
        <v>175</v>
      </c>
      <c r="C56" s="17" t="s">
        <v>176</v>
      </c>
      <c r="D56" s="12">
        <f>'Daily Pork Products Stocks'!D184</f>
        <v>0</v>
      </c>
      <c r="E56" s="7">
        <f t="shared" si="2"/>
        <v>0</v>
      </c>
      <c r="F56" s="7">
        <f>SUMIF('Daily Pork Products Stocks'!$B$6:$B$253,'Weekly Pork Products Stocks'!$B56,'Daily Pork Products Stocks'!F$6:F$253)</f>
        <v>0</v>
      </c>
      <c r="G56" s="7">
        <f>SUMIF('Daily Pork Products Stocks'!$B$6:$B$253,'Weekly Pork Products Stocks'!$B56,'Daily Pork Products Stocks'!G$6:G$253)</f>
        <v>0</v>
      </c>
      <c r="H56" s="7">
        <f>SUMIF('Daily Pork Products Stocks'!$B$6:$B$253,'Weekly Pork Products Stocks'!$B56,'Daily Pork Products Stocks'!H$6:H$253)</f>
        <v>0</v>
      </c>
      <c r="I56" s="7">
        <f>SUMIF('Daily Pork Products Stocks'!$B$6:$B$253,'Weekly Pork Products Stocks'!$B56,'Daily Pork Products Stocks'!I$6:I$253)</f>
        <v>0</v>
      </c>
      <c r="J56" s="7">
        <f>SUMIF('Daily Pork Products Stocks'!$B$6:$B$253,'Weekly Pork Products Stocks'!$B56,'Daily Pork Products Stocks'!J$6:J$253)</f>
        <v>0</v>
      </c>
      <c r="K56" s="7">
        <f>SUMIF('Daily Pork Products Stocks'!$B$6:$B$253,'Weekly Pork Products Stocks'!$B56,'Daily Pork Products Stocks'!K$6:K$253)</f>
        <v>0</v>
      </c>
      <c r="L56" s="7">
        <f>SUMIF('Daily Pork Products Stocks'!$B$6:$B$253,'Weekly Pork Products Stocks'!$B56,'Daily Pork Products Stocks'!L$6:L$253)</f>
        <v>0</v>
      </c>
      <c r="M56" s="7">
        <f>SUMIF('Daily Pork Products Stocks'!$B$6:$B$253,'Weekly Pork Products Stocks'!$B56,'Daily Pork Products Stocks'!M$6:M$253)</f>
        <v>0</v>
      </c>
      <c r="N56" s="7">
        <f>SUMIF('Daily Pork Products Stocks'!$B$6:$B$253,'Weekly Pork Products Stocks'!$B56,'Daily Pork Products Stocks'!N$6:N$253)</f>
        <v>0</v>
      </c>
      <c r="O56" s="7">
        <f>SUMIF('Daily Pork Products Stocks'!$B$6:$B$253,'Weekly Pork Products Stocks'!$B56,'Daily Pork Products Stocks'!O$6:O$253)</f>
        <v>0</v>
      </c>
      <c r="P56" s="7">
        <f t="shared" si="3"/>
        <v>0</v>
      </c>
      <c r="Q56" s="7">
        <f t="shared" si="4"/>
        <v>0</v>
      </c>
      <c r="R56" s="25">
        <f>SUMIF('Daily Pork Products Stocks'!$B$6:$B$253,'Weekly Pork Products Stocks'!$B56,'Daily Pork Products Stocks'!R$6:R$253)</f>
        <v>0</v>
      </c>
      <c r="S56" s="25">
        <f>SUMIF('Daily Pork Products Stocks'!$B$6:$B$253,'Weekly Pork Products Stocks'!$B56,'Daily Pork Products Stocks'!S$6:S$253)</f>
        <v>0</v>
      </c>
      <c r="T56" s="7">
        <f t="shared" si="5"/>
        <v>0</v>
      </c>
      <c r="U56" s="7">
        <f t="shared" si="6"/>
        <v>0</v>
      </c>
      <c r="V56" s="64">
        <f t="shared" si="7"/>
        <v>0</v>
      </c>
      <c r="W56" s="51" t="str">
        <f t="shared" si="0"/>
        <v>Inactive</v>
      </c>
      <c r="X56" s="3"/>
      <c r="Y56" s="2">
        <f t="shared" si="8"/>
        <v>0</v>
      </c>
    </row>
    <row r="57" spans="1:25" ht="15.75" hidden="1" x14ac:dyDescent="0.25">
      <c r="A57" s="69" t="str">
        <f t="shared" si="1"/>
        <v>Inactive</v>
      </c>
      <c r="B57" s="66" t="s">
        <v>138</v>
      </c>
      <c r="C57" s="17" t="s">
        <v>1151</v>
      </c>
      <c r="D57" s="12">
        <f>'Daily Pork Products Stocks'!D185</f>
        <v>0</v>
      </c>
      <c r="E57" s="7">
        <f t="shared" si="2"/>
        <v>0</v>
      </c>
      <c r="F57" s="7">
        <f>SUMIF('Daily Pork Products Stocks'!$B$6:$B$253,'Weekly Pork Products Stocks'!$B57,'Daily Pork Products Stocks'!F$6:F$253)</f>
        <v>0</v>
      </c>
      <c r="G57" s="7">
        <f>SUMIF('Daily Pork Products Stocks'!$B$6:$B$253,'Weekly Pork Products Stocks'!$B57,'Daily Pork Products Stocks'!G$6:G$253)</f>
        <v>0</v>
      </c>
      <c r="H57" s="7">
        <f>SUMIF('Daily Pork Products Stocks'!$B$6:$B$253,'Weekly Pork Products Stocks'!$B57,'Daily Pork Products Stocks'!H$6:H$253)</f>
        <v>0</v>
      </c>
      <c r="I57" s="7">
        <f>SUMIF('Daily Pork Products Stocks'!$B$6:$B$253,'Weekly Pork Products Stocks'!$B57,'Daily Pork Products Stocks'!I$6:I$253)</f>
        <v>0</v>
      </c>
      <c r="J57" s="7">
        <f>SUMIF('Daily Pork Products Stocks'!$B$6:$B$253,'Weekly Pork Products Stocks'!$B57,'Daily Pork Products Stocks'!J$6:J$253)</f>
        <v>0</v>
      </c>
      <c r="K57" s="7">
        <f>SUMIF('Daily Pork Products Stocks'!$B$6:$B$253,'Weekly Pork Products Stocks'!$B57,'Daily Pork Products Stocks'!K$6:K$253)</f>
        <v>0</v>
      </c>
      <c r="L57" s="7">
        <f>SUMIF('Daily Pork Products Stocks'!$B$6:$B$253,'Weekly Pork Products Stocks'!$B57,'Daily Pork Products Stocks'!L$6:L$253)</f>
        <v>0</v>
      </c>
      <c r="M57" s="7">
        <f>SUMIF('Daily Pork Products Stocks'!$B$6:$B$253,'Weekly Pork Products Stocks'!$B57,'Daily Pork Products Stocks'!M$6:M$253)</f>
        <v>0</v>
      </c>
      <c r="N57" s="7">
        <f>SUMIF('Daily Pork Products Stocks'!$B$6:$B$253,'Weekly Pork Products Stocks'!$B57,'Daily Pork Products Stocks'!N$6:N$253)</f>
        <v>0</v>
      </c>
      <c r="O57" s="7">
        <f>SUMIF('Daily Pork Products Stocks'!$B$6:$B$253,'Weekly Pork Products Stocks'!$B57,'Daily Pork Products Stocks'!O$6:O$253)</f>
        <v>0</v>
      </c>
      <c r="P57" s="7">
        <f t="shared" si="3"/>
        <v>0</v>
      </c>
      <c r="Q57" s="7">
        <f t="shared" si="4"/>
        <v>0</v>
      </c>
      <c r="R57" s="25">
        <f>SUMIF('Daily Pork Products Stocks'!$B$6:$B$253,'Weekly Pork Products Stocks'!$B57,'Daily Pork Products Stocks'!R$6:R$253)</f>
        <v>0</v>
      </c>
      <c r="S57" s="25">
        <f>SUMIF('Daily Pork Products Stocks'!$B$6:$B$253,'Weekly Pork Products Stocks'!$B57,'Daily Pork Products Stocks'!S$6:S$253)</f>
        <v>0</v>
      </c>
      <c r="T57" s="7">
        <f t="shared" si="5"/>
        <v>0</v>
      </c>
      <c r="U57" s="7">
        <f t="shared" si="6"/>
        <v>0</v>
      </c>
      <c r="V57" s="64">
        <f t="shared" si="7"/>
        <v>0</v>
      </c>
      <c r="W57" s="51" t="str">
        <f t="shared" si="0"/>
        <v>Inactive</v>
      </c>
      <c r="X57" s="3"/>
      <c r="Y57" s="2">
        <f t="shared" si="8"/>
        <v>0</v>
      </c>
    </row>
    <row r="58" spans="1:25" ht="15.75" x14ac:dyDescent="0.25">
      <c r="A58" s="69" t="str">
        <f t="shared" si="1"/>
        <v>Inactive</v>
      </c>
      <c r="B58" s="66"/>
      <c r="C58" s="18" t="s">
        <v>1169</v>
      </c>
      <c r="D58" s="12">
        <f>'Daily Pork Products Stocks'!D56</f>
        <v>1E-3</v>
      </c>
      <c r="E58" s="7">
        <f t="shared" si="2"/>
        <v>1E-3</v>
      </c>
      <c r="F58" s="7">
        <f>SUMIF('Daily Pork Products Stocks'!$B$6:$B$253,'Weekly Pork Products Stocks'!$B58,'Daily Pork Products Stocks'!F$6:F$253)</f>
        <v>0</v>
      </c>
      <c r="G58" s="7">
        <f>SUMIF('Daily Pork Products Stocks'!$B$6:$B$253,'Weekly Pork Products Stocks'!$B58,'Daily Pork Products Stocks'!G$6:G$253)</f>
        <v>0</v>
      </c>
      <c r="H58" s="7">
        <f>SUMIF('Daily Pork Products Stocks'!$B$6:$B$253,'Weekly Pork Products Stocks'!$B58,'Daily Pork Products Stocks'!H$6:H$253)</f>
        <v>0</v>
      </c>
      <c r="I58" s="7">
        <f>SUMIF('Daily Pork Products Stocks'!$B$6:$B$253,'Weekly Pork Products Stocks'!$B58,'Daily Pork Products Stocks'!I$6:I$253)</f>
        <v>0</v>
      </c>
      <c r="J58" s="7">
        <f>SUMIF('Daily Pork Products Stocks'!$B$6:$B$253,'Weekly Pork Products Stocks'!$B58,'Daily Pork Products Stocks'!J$6:J$253)</f>
        <v>0</v>
      </c>
      <c r="K58" s="7">
        <f>SUMIF('Daily Pork Products Stocks'!$B$6:$B$253,'Weekly Pork Products Stocks'!$B58,'Daily Pork Products Stocks'!K$6:K$253)</f>
        <v>0</v>
      </c>
      <c r="L58" s="7">
        <f>SUMIF('Daily Pork Products Stocks'!$B$6:$B$253,'Weekly Pork Products Stocks'!$B58,'Daily Pork Products Stocks'!L$6:L$253)</f>
        <v>0</v>
      </c>
      <c r="M58" s="7">
        <f>SUMIF('Daily Pork Products Stocks'!$B$6:$B$253,'Weekly Pork Products Stocks'!$B58,'Daily Pork Products Stocks'!M$6:M$253)</f>
        <v>0</v>
      </c>
      <c r="N58" s="7">
        <f>SUMIF('Daily Pork Products Stocks'!$B$6:$B$253,'Weekly Pork Products Stocks'!$B58,'Daily Pork Products Stocks'!N$6:N$253)</f>
        <v>0</v>
      </c>
      <c r="O58" s="7">
        <f>SUMIF('Daily Pork Products Stocks'!$B$6:$B$253,'Weekly Pork Products Stocks'!$B58,'Daily Pork Products Stocks'!O$6:O$253)</f>
        <v>0</v>
      </c>
      <c r="P58" s="7">
        <f t="shared" si="3"/>
        <v>1E-3</v>
      </c>
      <c r="Q58" s="7">
        <f t="shared" si="4"/>
        <v>1E-3</v>
      </c>
      <c r="R58" s="25">
        <f>SUMIF('Daily Pork Products Stocks'!$B$6:$B$253,'Weekly Pork Products Stocks'!$B58,'Daily Pork Products Stocks'!R$6:R$253)</f>
        <v>0</v>
      </c>
      <c r="S58" s="25">
        <f>SUMIF('Daily Pork Products Stocks'!$B$6:$B$253,'Weekly Pork Products Stocks'!$B58,'Daily Pork Products Stocks'!S$6:S$253)</f>
        <v>0</v>
      </c>
      <c r="T58" s="7">
        <f t="shared" si="5"/>
        <v>0</v>
      </c>
      <c r="U58" s="7">
        <f t="shared" si="6"/>
        <v>-1E-3</v>
      </c>
      <c r="V58" s="64">
        <f t="shared" si="7"/>
        <v>-1E-3</v>
      </c>
      <c r="W58" s="51" t="str">
        <f t="shared" si="0"/>
        <v>Active</v>
      </c>
      <c r="X58" s="3"/>
      <c r="Y58" s="2">
        <f t="shared" si="8"/>
        <v>4.0000000000000001E-3</v>
      </c>
    </row>
    <row r="59" spans="1:25" ht="15.75" hidden="1" x14ac:dyDescent="0.25">
      <c r="A59" s="69" t="str">
        <f t="shared" si="1"/>
        <v>Inactive</v>
      </c>
      <c r="B59" s="66" t="s">
        <v>57</v>
      </c>
      <c r="C59" s="17" t="s">
        <v>58</v>
      </c>
      <c r="D59" s="12">
        <f>'Daily Pork Products Stocks'!D57</f>
        <v>0</v>
      </c>
      <c r="E59" s="7">
        <f t="shared" si="2"/>
        <v>0</v>
      </c>
      <c r="F59" s="7">
        <f>SUMIF('Daily Pork Products Stocks'!$B$6:$B$253,'Weekly Pork Products Stocks'!$B59,'Daily Pork Products Stocks'!F$6:F$253)</f>
        <v>0</v>
      </c>
      <c r="G59" s="7">
        <f>SUMIF('Daily Pork Products Stocks'!$B$6:$B$253,'Weekly Pork Products Stocks'!$B59,'Daily Pork Products Stocks'!G$6:G$253)</f>
        <v>0</v>
      </c>
      <c r="H59" s="7">
        <f>SUMIF('Daily Pork Products Stocks'!$B$6:$B$253,'Weekly Pork Products Stocks'!$B59,'Daily Pork Products Stocks'!H$6:H$253)</f>
        <v>0</v>
      </c>
      <c r="I59" s="7">
        <f>SUMIF('Daily Pork Products Stocks'!$B$6:$B$253,'Weekly Pork Products Stocks'!$B59,'Daily Pork Products Stocks'!I$6:I$253)</f>
        <v>0</v>
      </c>
      <c r="J59" s="7">
        <f>SUMIF('Daily Pork Products Stocks'!$B$6:$B$253,'Weekly Pork Products Stocks'!$B59,'Daily Pork Products Stocks'!J$6:J$253)</f>
        <v>0</v>
      </c>
      <c r="K59" s="7">
        <f>SUMIF('Daily Pork Products Stocks'!$B$6:$B$253,'Weekly Pork Products Stocks'!$B59,'Daily Pork Products Stocks'!K$6:K$253)</f>
        <v>0</v>
      </c>
      <c r="L59" s="7">
        <f>SUMIF('Daily Pork Products Stocks'!$B$6:$B$253,'Weekly Pork Products Stocks'!$B59,'Daily Pork Products Stocks'!L$6:L$253)</f>
        <v>0</v>
      </c>
      <c r="M59" s="7">
        <f>SUMIF('Daily Pork Products Stocks'!$B$6:$B$253,'Weekly Pork Products Stocks'!$B59,'Daily Pork Products Stocks'!M$6:M$253)</f>
        <v>0</v>
      </c>
      <c r="N59" s="7">
        <f>SUMIF('Daily Pork Products Stocks'!$B$6:$B$253,'Weekly Pork Products Stocks'!$B59,'Daily Pork Products Stocks'!N$6:N$253)</f>
        <v>0</v>
      </c>
      <c r="O59" s="7">
        <f>SUMIF('Daily Pork Products Stocks'!$B$6:$B$253,'Weekly Pork Products Stocks'!$B59,'Daily Pork Products Stocks'!O$6:O$253)</f>
        <v>0</v>
      </c>
      <c r="P59" s="7">
        <f t="shared" si="3"/>
        <v>0</v>
      </c>
      <c r="Q59" s="7">
        <f t="shared" si="4"/>
        <v>0</v>
      </c>
      <c r="R59" s="25">
        <f>SUMIF('Daily Pork Products Stocks'!$B$6:$B$253,'Weekly Pork Products Stocks'!$B59,'Daily Pork Products Stocks'!R$6:R$253)</f>
        <v>0</v>
      </c>
      <c r="S59" s="25">
        <f>SUMIF('Daily Pork Products Stocks'!$B$6:$B$253,'Weekly Pork Products Stocks'!$B59,'Daily Pork Products Stocks'!S$6:S$253)</f>
        <v>0</v>
      </c>
      <c r="T59" s="7">
        <f t="shared" si="5"/>
        <v>0</v>
      </c>
      <c r="U59" s="7">
        <f t="shared" si="6"/>
        <v>0</v>
      </c>
      <c r="V59" s="64">
        <f t="shared" si="7"/>
        <v>0</v>
      </c>
      <c r="W59" s="51" t="str">
        <f t="shared" si="0"/>
        <v>Inactive</v>
      </c>
      <c r="X59" s="3"/>
      <c r="Y59" s="2">
        <f t="shared" si="8"/>
        <v>0</v>
      </c>
    </row>
    <row r="60" spans="1:25" ht="15.75" x14ac:dyDescent="0.25">
      <c r="A60" s="69" t="str">
        <f t="shared" si="1"/>
        <v>Inactive</v>
      </c>
      <c r="B60" s="66" t="s">
        <v>51</v>
      </c>
      <c r="C60" s="17" t="s">
        <v>52</v>
      </c>
      <c r="D60" s="12">
        <f>'Daily Pork Products Stocks'!D58</f>
        <v>0</v>
      </c>
      <c r="E60" s="7">
        <f t="shared" si="2"/>
        <v>0</v>
      </c>
      <c r="F60" s="7">
        <f>SUMIF('Daily Pork Products Stocks'!$B$6:$B$253,'Weekly Pork Products Stocks'!$B60,'Daily Pork Products Stocks'!F$6:F$253)</f>
        <v>0</v>
      </c>
      <c r="G60" s="7">
        <f>SUMIF('Daily Pork Products Stocks'!$B$6:$B$253,'Weekly Pork Products Stocks'!$B60,'Daily Pork Products Stocks'!G$6:G$253)</f>
        <v>0</v>
      </c>
      <c r="H60" s="7">
        <f>SUMIF('Daily Pork Products Stocks'!$B$6:$B$253,'Weekly Pork Products Stocks'!$B60,'Daily Pork Products Stocks'!H$6:H$253)</f>
        <v>0</v>
      </c>
      <c r="I60" s="7">
        <f>SUMIF('Daily Pork Products Stocks'!$B$6:$B$253,'Weekly Pork Products Stocks'!$B60,'Daily Pork Products Stocks'!I$6:I$253)</f>
        <v>0</v>
      </c>
      <c r="J60" s="7">
        <f>SUMIF('Daily Pork Products Stocks'!$B$6:$B$253,'Weekly Pork Products Stocks'!$B60,'Daily Pork Products Stocks'!J$6:J$253)</f>
        <v>0</v>
      </c>
      <c r="K60" s="7">
        <f>SUMIF('Daily Pork Products Stocks'!$B$6:$B$253,'Weekly Pork Products Stocks'!$B60,'Daily Pork Products Stocks'!K$6:K$253)</f>
        <v>0</v>
      </c>
      <c r="L60" s="7">
        <f>SUMIF('Daily Pork Products Stocks'!$B$6:$B$253,'Weekly Pork Products Stocks'!$B60,'Daily Pork Products Stocks'!L$6:L$253)</f>
        <v>0</v>
      </c>
      <c r="M60" s="7">
        <f>SUMIF('Daily Pork Products Stocks'!$B$6:$B$253,'Weekly Pork Products Stocks'!$B60,'Daily Pork Products Stocks'!M$6:M$253)</f>
        <v>0</v>
      </c>
      <c r="N60" s="7">
        <f>SUMIF('Daily Pork Products Stocks'!$B$6:$B$253,'Weekly Pork Products Stocks'!$B60,'Daily Pork Products Stocks'!N$6:N$253)</f>
        <v>0</v>
      </c>
      <c r="O60" s="7">
        <f>SUMIF('Daily Pork Products Stocks'!$B$6:$B$253,'Weekly Pork Products Stocks'!$B60,'Daily Pork Products Stocks'!O$6:O$253)</f>
        <v>0</v>
      </c>
      <c r="P60" s="7">
        <f t="shared" si="3"/>
        <v>0</v>
      </c>
      <c r="Q60" s="7">
        <f t="shared" si="4"/>
        <v>0</v>
      </c>
      <c r="R60" s="25">
        <f>SUMIF('Daily Pork Products Stocks'!$B$6:$B$253,'Weekly Pork Products Stocks'!$B60,'Daily Pork Products Stocks'!R$6:R$253)</f>
        <v>0</v>
      </c>
      <c r="S60" s="25">
        <f>SUMIF('Daily Pork Products Stocks'!$B$6:$B$253,'Weekly Pork Products Stocks'!$B60,'Daily Pork Products Stocks'!S$6:S$253)</f>
        <v>0</v>
      </c>
      <c r="T60" s="7">
        <f t="shared" si="5"/>
        <v>0</v>
      </c>
      <c r="U60" s="7">
        <f t="shared" si="6"/>
        <v>0</v>
      </c>
      <c r="V60" s="64">
        <f t="shared" si="7"/>
        <v>0</v>
      </c>
      <c r="W60" s="51" t="str">
        <f t="shared" si="0"/>
        <v>Inactive</v>
      </c>
      <c r="X60" s="3"/>
      <c r="Y60" s="2">
        <f t="shared" si="8"/>
        <v>0</v>
      </c>
    </row>
    <row r="61" spans="1:25" ht="15.75" x14ac:dyDescent="0.25">
      <c r="A61" s="69" t="str">
        <f t="shared" si="1"/>
        <v>Inactive</v>
      </c>
      <c r="B61" s="66" t="s">
        <v>63</v>
      </c>
      <c r="C61" s="17" t="s">
        <v>64</v>
      </c>
      <c r="D61" s="12">
        <f>'Daily Pork Products Stocks'!D59</f>
        <v>0</v>
      </c>
      <c r="E61" s="7">
        <f t="shared" si="2"/>
        <v>0</v>
      </c>
      <c r="F61" s="7">
        <f>SUMIF('Daily Pork Products Stocks'!$B$6:$B$253,'Weekly Pork Products Stocks'!$B61,'Daily Pork Products Stocks'!F$6:F$253)</f>
        <v>0</v>
      </c>
      <c r="G61" s="7">
        <f>SUMIF('Daily Pork Products Stocks'!$B$6:$B$253,'Weekly Pork Products Stocks'!$B61,'Daily Pork Products Stocks'!G$6:G$253)</f>
        <v>0</v>
      </c>
      <c r="H61" s="7">
        <f>SUMIF('Daily Pork Products Stocks'!$B$6:$B$253,'Weekly Pork Products Stocks'!$B61,'Daily Pork Products Stocks'!H$6:H$253)</f>
        <v>0</v>
      </c>
      <c r="I61" s="7">
        <f>SUMIF('Daily Pork Products Stocks'!$B$6:$B$253,'Weekly Pork Products Stocks'!$B61,'Daily Pork Products Stocks'!I$6:I$253)</f>
        <v>0</v>
      </c>
      <c r="J61" s="7">
        <f>SUMIF('Daily Pork Products Stocks'!$B$6:$B$253,'Weekly Pork Products Stocks'!$B61,'Daily Pork Products Stocks'!J$6:J$253)</f>
        <v>0</v>
      </c>
      <c r="K61" s="7">
        <f>SUMIF('Daily Pork Products Stocks'!$B$6:$B$253,'Weekly Pork Products Stocks'!$B61,'Daily Pork Products Stocks'!K$6:K$253)</f>
        <v>0</v>
      </c>
      <c r="L61" s="7">
        <f>SUMIF('Daily Pork Products Stocks'!$B$6:$B$253,'Weekly Pork Products Stocks'!$B61,'Daily Pork Products Stocks'!L$6:L$253)</f>
        <v>0</v>
      </c>
      <c r="M61" s="7">
        <f>SUMIF('Daily Pork Products Stocks'!$B$6:$B$253,'Weekly Pork Products Stocks'!$B61,'Daily Pork Products Stocks'!M$6:M$253)</f>
        <v>0</v>
      </c>
      <c r="N61" s="7">
        <f>SUMIF('Daily Pork Products Stocks'!$B$6:$B$253,'Weekly Pork Products Stocks'!$B61,'Daily Pork Products Stocks'!N$6:N$253)</f>
        <v>0</v>
      </c>
      <c r="O61" s="7">
        <f>SUMIF('Daily Pork Products Stocks'!$B$6:$B$253,'Weekly Pork Products Stocks'!$B61,'Daily Pork Products Stocks'!O$6:O$253)</f>
        <v>0</v>
      </c>
      <c r="P61" s="7">
        <f t="shared" si="3"/>
        <v>0</v>
      </c>
      <c r="Q61" s="7">
        <f t="shared" si="4"/>
        <v>0</v>
      </c>
      <c r="R61" s="25">
        <f>SUMIF('Daily Pork Products Stocks'!$B$6:$B$253,'Weekly Pork Products Stocks'!$B61,'Daily Pork Products Stocks'!R$6:R$253)</f>
        <v>0</v>
      </c>
      <c r="S61" s="25">
        <f>SUMIF('Daily Pork Products Stocks'!$B$6:$B$253,'Weekly Pork Products Stocks'!$B61,'Daily Pork Products Stocks'!S$6:S$253)</f>
        <v>0</v>
      </c>
      <c r="T61" s="7">
        <f t="shared" si="5"/>
        <v>0</v>
      </c>
      <c r="U61" s="7">
        <f t="shared" si="6"/>
        <v>0</v>
      </c>
      <c r="V61" s="64">
        <f t="shared" si="7"/>
        <v>0</v>
      </c>
      <c r="W61" s="51" t="str">
        <f t="shared" si="0"/>
        <v>Inactive</v>
      </c>
      <c r="X61" s="3"/>
      <c r="Y61" s="2">
        <f t="shared" si="8"/>
        <v>0</v>
      </c>
    </row>
    <row r="62" spans="1:25" ht="15.75" x14ac:dyDescent="0.25">
      <c r="A62" s="69" t="str">
        <f t="shared" si="1"/>
        <v>Inactive</v>
      </c>
      <c r="B62" s="66" t="s">
        <v>55</v>
      </c>
      <c r="C62" s="17" t="s">
        <v>56</v>
      </c>
      <c r="D62" s="12">
        <f>'Daily Pork Products Stocks'!D218</f>
        <v>0</v>
      </c>
      <c r="E62" s="7">
        <f t="shared" si="2"/>
        <v>0</v>
      </c>
      <c r="F62" s="7">
        <f>SUMIF('Daily Pork Products Stocks'!$B$6:$B$253,'Weekly Pork Products Stocks'!$B62,'Daily Pork Products Stocks'!F$6:F$253)</f>
        <v>0</v>
      </c>
      <c r="G62" s="7">
        <f>SUMIF('Daily Pork Products Stocks'!$B$6:$B$253,'Weekly Pork Products Stocks'!$B62,'Daily Pork Products Stocks'!G$6:G$253)</f>
        <v>0</v>
      </c>
      <c r="H62" s="7">
        <f>SUMIF('Daily Pork Products Stocks'!$B$6:$B$253,'Weekly Pork Products Stocks'!$B62,'Daily Pork Products Stocks'!H$6:H$253)</f>
        <v>0</v>
      </c>
      <c r="I62" s="7">
        <f>SUMIF('Daily Pork Products Stocks'!$B$6:$B$253,'Weekly Pork Products Stocks'!$B62,'Daily Pork Products Stocks'!I$6:I$253)</f>
        <v>0</v>
      </c>
      <c r="J62" s="7">
        <f>SUMIF('Daily Pork Products Stocks'!$B$6:$B$253,'Weekly Pork Products Stocks'!$B62,'Daily Pork Products Stocks'!J$6:J$253)</f>
        <v>0</v>
      </c>
      <c r="K62" s="7">
        <f>SUMIF('Daily Pork Products Stocks'!$B$6:$B$253,'Weekly Pork Products Stocks'!$B62,'Daily Pork Products Stocks'!K$6:K$253)</f>
        <v>0</v>
      </c>
      <c r="L62" s="7">
        <f>SUMIF('Daily Pork Products Stocks'!$B$6:$B$253,'Weekly Pork Products Stocks'!$B62,'Daily Pork Products Stocks'!L$6:L$253)</f>
        <v>0</v>
      </c>
      <c r="M62" s="7">
        <f>SUMIF('Daily Pork Products Stocks'!$B$6:$B$253,'Weekly Pork Products Stocks'!$B62,'Daily Pork Products Stocks'!M$6:M$253)</f>
        <v>0</v>
      </c>
      <c r="N62" s="7">
        <f>SUMIF('Daily Pork Products Stocks'!$B$6:$B$253,'Weekly Pork Products Stocks'!$B62,'Daily Pork Products Stocks'!N$6:N$253)</f>
        <v>0</v>
      </c>
      <c r="O62" s="7">
        <f>SUMIF('Daily Pork Products Stocks'!$B$6:$B$253,'Weekly Pork Products Stocks'!$B62,'Daily Pork Products Stocks'!O$6:O$253)</f>
        <v>0</v>
      </c>
      <c r="P62" s="7">
        <f t="shared" si="3"/>
        <v>0</v>
      </c>
      <c r="Q62" s="7">
        <f t="shared" si="4"/>
        <v>0</v>
      </c>
      <c r="R62" s="25">
        <f>SUMIF('Daily Pork Products Stocks'!$B$6:$B$253,'Weekly Pork Products Stocks'!$B62,'Daily Pork Products Stocks'!R$6:R$253)</f>
        <v>0</v>
      </c>
      <c r="S62" s="25">
        <f>SUMIF('Daily Pork Products Stocks'!$B$6:$B$253,'Weekly Pork Products Stocks'!$B62,'Daily Pork Products Stocks'!S$6:S$253)</f>
        <v>0</v>
      </c>
      <c r="T62" s="7">
        <f t="shared" si="5"/>
        <v>0</v>
      </c>
      <c r="U62" s="7">
        <f t="shared" si="6"/>
        <v>0</v>
      </c>
      <c r="V62" s="64">
        <f t="shared" si="7"/>
        <v>0</v>
      </c>
      <c r="W62" s="51" t="str">
        <f t="shared" si="0"/>
        <v>Inactive</v>
      </c>
      <c r="X62" s="3"/>
      <c r="Y62" s="2">
        <f t="shared" si="8"/>
        <v>0</v>
      </c>
    </row>
    <row r="63" spans="1:25" ht="15.75" x14ac:dyDescent="0.25">
      <c r="A63" s="69" t="str">
        <f t="shared" si="1"/>
        <v>Inactive</v>
      </c>
      <c r="B63" s="66" t="s">
        <v>49</v>
      </c>
      <c r="C63" s="17" t="s">
        <v>50</v>
      </c>
      <c r="D63" s="12">
        <f>'Daily Pork Products Stocks'!D60</f>
        <v>0</v>
      </c>
      <c r="E63" s="7">
        <f t="shared" si="2"/>
        <v>0</v>
      </c>
      <c r="F63" s="7">
        <f>SUMIF('Daily Pork Products Stocks'!$B$6:$B$253,'Weekly Pork Products Stocks'!$B63,'Daily Pork Products Stocks'!F$6:F$253)</f>
        <v>0</v>
      </c>
      <c r="G63" s="7">
        <f>SUMIF('Daily Pork Products Stocks'!$B$6:$B$253,'Weekly Pork Products Stocks'!$B63,'Daily Pork Products Stocks'!G$6:G$253)</f>
        <v>0</v>
      </c>
      <c r="H63" s="7">
        <f>SUMIF('Daily Pork Products Stocks'!$B$6:$B$253,'Weekly Pork Products Stocks'!$B63,'Daily Pork Products Stocks'!H$6:H$253)</f>
        <v>0</v>
      </c>
      <c r="I63" s="7">
        <f>SUMIF('Daily Pork Products Stocks'!$B$6:$B$253,'Weekly Pork Products Stocks'!$B63,'Daily Pork Products Stocks'!I$6:I$253)</f>
        <v>0</v>
      </c>
      <c r="J63" s="7">
        <f>SUMIF('Daily Pork Products Stocks'!$B$6:$B$253,'Weekly Pork Products Stocks'!$B63,'Daily Pork Products Stocks'!J$6:J$253)</f>
        <v>0</v>
      </c>
      <c r="K63" s="7">
        <f>SUMIF('Daily Pork Products Stocks'!$B$6:$B$253,'Weekly Pork Products Stocks'!$B63,'Daily Pork Products Stocks'!K$6:K$253)</f>
        <v>0</v>
      </c>
      <c r="L63" s="7">
        <f>SUMIF('Daily Pork Products Stocks'!$B$6:$B$253,'Weekly Pork Products Stocks'!$B63,'Daily Pork Products Stocks'!L$6:L$253)</f>
        <v>0</v>
      </c>
      <c r="M63" s="7">
        <f>SUMIF('Daily Pork Products Stocks'!$B$6:$B$253,'Weekly Pork Products Stocks'!$B63,'Daily Pork Products Stocks'!M$6:M$253)</f>
        <v>0</v>
      </c>
      <c r="N63" s="7">
        <f>SUMIF('Daily Pork Products Stocks'!$B$6:$B$253,'Weekly Pork Products Stocks'!$B63,'Daily Pork Products Stocks'!N$6:N$253)</f>
        <v>0</v>
      </c>
      <c r="O63" s="7">
        <f>SUMIF('Daily Pork Products Stocks'!$B$6:$B$253,'Weekly Pork Products Stocks'!$B63,'Daily Pork Products Stocks'!O$6:O$253)</f>
        <v>0</v>
      </c>
      <c r="P63" s="7">
        <f t="shared" si="3"/>
        <v>0</v>
      </c>
      <c r="Q63" s="7">
        <f t="shared" si="4"/>
        <v>0</v>
      </c>
      <c r="R63" s="25">
        <f>SUMIF('Daily Pork Products Stocks'!$B$6:$B$253,'Weekly Pork Products Stocks'!$B63,'Daily Pork Products Stocks'!R$6:R$253)</f>
        <v>0</v>
      </c>
      <c r="S63" s="25">
        <f>SUMIF('Daily Pork Products Stocks'!$B$6:$B$253,'Weekly Pork Products Stocks'!$B63,'Daily Pork Products Stocks'!S$6:S$253)</f>
        <v>0</v>
      </c>
      <c r="T63" s="7">
        <f t="shared" si="5"/>
        <v>0</v>
      </c>
      <c r="U63" s="7">
        <f t="shared" si="6"/>
        <v>0</v>
      </c>
      <c r="V63" s="64">
        <f t="shared" si="7"/>
        <v>0</v>
      </c>
      <c r="W63" s="51" t="str">
        <f t="shared" si="0"/>
        <v>Inactive</v>
      </c>
      <c r="X63" s="3"/>
      <c r="Y63" s="2">
        <f t="shared" si="8"/>
        <v>0</v>
      </c>
    </row>
    <row r="64" spans="1:25" ht="15.75" x14ac:dyDescent="0.25">
      <c r="A64" s="69" t="str">
        <f t="shared" si="1"/>
        <v>Inactive</v>
      </c>
      <c r="B64" s="66" t="s">
        <v>59</v>
      </c>
      <c r="C64" s="17" t="s">
        <v>60</v>
      </c>
      <c r="D64" s="12">
        <f>'Daily Pork Products Stocks'!D190</f>
        <v>0</v>
      </c>
      <c r="E64" s="7">
        <f t="shared" si="2"/>
        <v>0</v>
      </c>
      <c r="F64" s="7">
        <f>SUMIF('Daily Pork Products Stocks'!$B$6:$B$253,'Weekly Pork Products Stocks'!$B64,'Daily Pork Products Stocks'!F$6:F$253)</f>
        <v>0</v>
      </c>
      <c r="G64" s="7">
        <f>SUMIF('Daily Pork Products Stocks'!$B$6:$B$253,'Weekly Pork Products Stocks'!$B64,'Daily Pork Products Stocks'!G$6:G$253)</f>
        <v>0</v>
      </c>
      <c r="H64" s="7">
        <f>SUMIF('Daily Pork Products Stocks'!$B$6:$B$253,'Weekly Pork Products Stocks'!$B64,'Daily Pork Products Stocks'!H$6:H$253)</f>
        <v>0</v>
      </c>
      <c r="I64" s="7">
        <f>SUMIF('Daily Pork Products Stocks'!$B$6:$B$253,'Weekly Pork Products Stocks'!$B64,'Daily Pork Products Stocks'!I$6:I$253)</f>
        <v>0</v>
      </c>
      <c r="J64" s="7">
        <f>SUMIF('Daily Pork Products Stocks'!$B$6:$B$253,'Weekly Pork Products Stocks'!$B64,'Daily Pork Products Stocks'!J$6:J$253)</f>
        <v>0</v>
      </c>
      <c r="K64" s="7">
        <f>SUMIF('Daily Pork Products Stocks'!$B$6:$B$253,'Weekly Pork Products Stocks'!$B64,'Daily Pork Products Stocks'!K$6:K$253)</f>
        <v>0</v>
      </c>
      <c r="L64" s="7">
        <f>SUMIF('Daily Pork Products Stocks'!$B$6:$B$253,'Weekly Pork Products Stocks'!$B64,'Daily Pork Products Stocks'!L$6:L$253)</f>
        <v>0</v>
      </c>
      <c r="M64" s="7">
        <f>SUMIF('Daily Pork Products Stocks'!$B$6:$B$253,'Weekly Pork Products Stocks'!$B64,'Daily Pork Products Stocks'!M$6:M$253)</f>
        <v>0</v>
      </c>
      <c r="N64" s="7">
        <f>SUMIF('Daily Pork Products Stocks'!$B$6:$B$253,'Weekly Pork Products Stocks'!$B64,'Daily Pork Products Stocks'!N$6:N$253)</f>
        <v>0</v>
      </c>
      <c r="O64" s="7">
        <f>SUMIF('Daily Pork Products Stocks'!$B$6:$B$253,'Weekly Pork Products Stocks'!$B64,'Daily Pork Products Stocks'!O$6:O$253)</f>
        <v>0</v>
      </c>
      <c r="P64" s="7">
        <f t="shared" si="3"/>
        <v>0</v>
      </c>
      <c r="Q64" s="7">
        <f t="shared" si="4"/>
        <v>0</v>
      </c>
      <c r="R64" s="25">
        <f>SUMIF('Daily Pork Products Stocks'!$B$6:$B$253,'Weekly Pork Products Stocks'!$B64,'Daily Pork Products Stocks'!R$6:R$253)</f>
        <v>0</v>
      </c>
      <c r="S64" s="25">
        <f>SUMIF('Daily Pork Products Stocks'!$B$6:$B$253,'Weekly Pork Products Stocks'!$B64,'Daily Pork Products Stocks'!S$6:S$253)</f>
        <v>0</v>
      </c>
      <c r="T64" s="7">
        <f t="shared" si="5"/>
        <v>0</v>
      </c>
      <c r="U64" s="7">
        <f t="shared" si="6"/>
        <v>0</v>
      </c>
      <c r="V64" s="64">
        <f t="shared" si="7"/>
        <v>0</v>
      </c>
      <c r="W64" s="51" t="str">
        <f t="shared" si="0"/>
        <v>Inactive</v>
      </c>
      <c r="X64" s="4"/>
      <c r="Y64" s="2">
        <f t="shared" si="8"/>
        <v>0</v>
      </c>
    </row>
    <row r="65" spans="1:25" ht="15.75" x14ac:dyDescent="0.25">
      <c r="A65" s="69" t="str">
        <f t="shared" si="1"/>
        <v>Inactive</v>
      </c>
      <c r="B65" s="66" t="s">
        <v>61</v>
      </c>
      <c r="C65" s="17" t="s">
        <v>62</v>
      </c>
      <c r="D65" s="12">
        <f>'Daily Pork Products Stocks'!D61</f>
        <v>0</v>
      </c>
      <c r="E65" s="7">
        <f t="shared" si="2"/>
        <v>0</v>
      </c>
      <c r="F65" s="7">
        <f>SUMIF('Daily Pork Products Stocks'!$B$6:$B$253,'Weekly Pork Products Stocks'!$B65,'Daily Pork Products Stocks'!F$6:F$253)</f>
        <v>0</v>
      </c>
      <c r="G65" s="7">
        <f>SUMIF('Daily Pork Products Stocks'!$B$6:$B$253,'Weekly Pork Products Stocks'!$B65,'Daily Pork Products Stocks'!G$6:G$253)</f>
        <v>0</v>
      </c>
      <c r="H65" s="7">
        <f>SUMIF('Daily Pork Products Stocks'!$B$6:$B$253,'Weekly Pork Products Stocks'!$B65,'Daily Pork Products Stocks'!H$6:H$253)</f>
        <v>0</v>
      </c>
      <c r="I65" s="7">
        <f>SUMIF('Daily Pork Products Stocks'!$B$6:$B$253,'Weekly Pork Products Stocks'!$B65,'Daily Pork Products Stocks'!I$6:I$253)</f>
        <v>0</v>
      </c>
      <c r="J65" s="7">
        <f>SUMIF('Daily Pork Products Stocks'!$B$6:$B$253,'Weekly Pork Products Stocks'!$B65,'Daily Pork Products Stocks'!J$6:J$253)</f>
        <v>0</v>
      </c>
      <c r="K65" s="7">
        <f>SUMIF('Daily Pork Products Stocks'!$B$6:$B$253,'Weekly Pork Products Stocks'!$B65,'Daily Pork Products Stocks'!K$6:K$253)</f>
        <v>0</v>
      </c>
      <c r="L65" s="7">
        <f>SUMIF('Daily Pork Products Stocks'!$B$6:$B$253,'Weekly Pork Products Stocks'!$B65,'Daily Pork Products Stocks'!L$6:L$253)</f>
        <v>0</v>
      </c>
      <c r="M65" s="7">
        <f>SUMIF('Daily Pork Products Stocks'!$B$6:$B$253,'Weekly Pork Products Stocks'!$B65,'Daily Pork Products Stocks'!M$6:M$253)</f>
        <v>0</v>
      </c>
      <c r="N65" s="7">
        <f>SUMIF('Daily Pork Products Stocks'!$B$6:$B$253,'Weekly Pork Products Stocks'!$B65,'Daily Pork Products Stocks'!N$6:N$253)</f>
        <v>0</v>
      </c>
      <c r="O65" s="7">
        <f>SUMIF('Daily Pork Products Stocks'!$B$6:$B$253,'Weekly Pork Products Stocks'!$B65,'Daily Pork Products Stocks'!O$6:O$253)</f>
        <v>0</v>
      </c>
      <c r="P65" s="7">
        <f t="shared" si="3"/>
        <v>0</v>
      </c>
      <c r="Q65" s="7">
        <f t="shared" si="4"/>
        <v>0</v>
      </c>
      <c r="R65" s="25">
        <f>SUMIF('Daily Pork Products Stocks'!$B$6:$B$253,'Weekly Pork Products Stocks'!$B65,'Daily Pork Products Stocks'!R$6:R$253)</f>
        <v>0</v>
      </c>
      <c r="S65" s="25">
        <f>SUMIF('Daily Pork Products Stocks'!$B$6:$B$253,'Weekly Pork Products Stocks'!$B65,'Daily Pork Products Stocks'!S$6:S$253)</f>
        <v>0</v>
      </c>
      <c r="T65" s="7">
        <f t="shared" si="5"/>
        <v>0</v>
      </c>
      <c r="U65" s="7">
        <f t="shared" si="6"/>
        <v>0</v>
      </c>
      <c r="V65" s="64">
        <f t="shared" si="7"/>
        <v>0</v>
      </c>
      <c r="W65" s="51" t="str">
        <f t="shared" si="0"/>
        <v>Inactive</v>
      </c>
      <c r="X65" s="4"/>
      <c r="Y65" s="2">
        <f t="shared" si="8"/>
        <v>0</v>
      </c>
    </row>
    <row r="66" spans="1:25" ht="15.75" x14ac:dyDescent="0.25">
      <c r="A66" s="69" t="str">
        <f t="shared" si="1"/>
        <v>Inactive</v>
      </c>
      <c r="B66" s="65" t="s">
        <v>68</v>
      </c>
      <c r="C66" s="15" t="s">
        <v>69</v>
      </c>
      <c r="D66" s="12">
        <f>'Daily Pork Products Stocks'!D62</f>
        <v>0</v>
      </c>
      <c r="E66" s="7">
        <f t="shared" si="2"/>
        <v>0</v>
      </c>
      <c r="F66" s="7">
        <f>SUMIF('Daily Pork Products Stocks'!$B$6:$B$253,'Weekly Pork Products Stocks'!$B66,'Daily Pork Products Stocks'!F$6:F$253)</f>
        <v>0</v>
      </c>
      <c r="G66" s="7">
        <f>SUMIF('Daily Pork Products Stocks'!$B$6:$B$253,'Weekly Pork Products Stocks'!$B66,'Daily Pork Products Stocks'!G$6:G$253)</f>
        <v>0</v>
      </c>
      <c r="H66" s="7">
        <f>SUMIF('Daily Pork Products Stocks'!$B$6:$B$253,'Weekly Pork Products Stocks'!$B66,'Daily Pork Products Stocks'!H$6:H$253)</f>
        <v>0</v>
      </c>
      <c r="I66" s="7">
        <f>SUMIF('Daily Pork Products Stocks'!$B$6:$B$253,'Weekly Pork Products Stocks'!$B66,'Daily Pork Products Stocks'!I$6:I$253)</f>
        <v>0</v>
      </c>
      <c r="J66" s="7">
        <f>SUMIF('Daily Pork Products Stocks'!$B$6:$B$253,'Weekly Pork Products Stocks'!$B66,'Daily Pork Products Stocks'!J$6:J$253)</f>
        <v>0</v>
      </c>
      <c r="K66" s="7">
        <f>SUMIF('Daily Pork Products Stocks'!$B$6:$B$253,'Weekly Pork Products Stocks'!$B66,'Daily Pork Products Stocks'!K$6:K$253)</f>
        <v>0</v>
      </c>
      <c r="L66" s="7">
        <f>SUMIF('Daily Pork Products Stocks'!$B$6:$B$253,'Weekly Pork Products Stocks'!$B66,'Daily Pork Products Stocks'!L$6:L$253)</f>
        <v>0</v>
      </c>
      <c r="M66" s="7">
        <f>SUMIF('Daily Pork Products Stocks'!$B$6:$B$253,'Weekly Pork Products Stocks'!$B66,'Daily Pork Products Stocks'!M$6:M$253)</f>
        <v>0</v>
      </c>
      <c r="N66" s="7">
        <f>SUMIF('Daily Pork Products Stocks'!$B$6:$B$253,'Weekly Pork Products Stocks'!$B66,'Daily Pork Products Stocks'!N$6:N$253)</f>
        <v>0</v>
      </c>
      <c r="O66" s="7">
        <f>SUMIF('Daily Pork Products Stocks'!$B$6:$B$253,'Weekly Pork Products Stocks'!$B66,'Daily Pork Products Stocks'!O$6:O$253)</f>
        <v>0</v>
      </c>
      <c r="P66" s="7">
        <f t="shared" si="3"/>
        <v>0</v>
      </c>
      <c r="Q66" s="7">
        <f t="shared" si="4"/>
        <v>0</v>
      </c>
      <c r="R66" s="25">
        <f>SUMIF('Daily Pork Products Stocks'!$B$6:$B$253,'Weekly Pork Products Stocks'!$B66,'Daily Pork Products Stocks'!R$6:R$253)</f>
        <v>0</v>
      </c>
      <c r="S66" s="25">
        <f>SUMIF('Daily Pork Products Stocks'!$B$6:$B$253,'Weekly Pork Products Stocks'!$B66,'Daily Pork Products Stocks'!S$6:S$253)</f>
        <v>0</v>
      </c>
      <c r="T66" s="7">
        <f t="shared" si="5"/>
        <v>0</v>
      </c>
      <c r="U66" s="7">
        <f t="shared" si="6"/>
        <v>0</v>
      </c>
      <c r="V66" s="64">
        <f t="shared" si="7"/>
        <v>0</v>
      </c>
      <c r="W66" s="51" t="str">
        <f t="shared" si="0"/>
        <v>Inactive</v>
      </c>
      <c r="X66" s="4"/>
      <c r="Y66" s="2">
        <f t="shared" si="8"/>
        <v>0</v>
      </c>
    </row>
    <row r="67" spans="1:25" ht="15.75" hidden="1" x14ac:dyDescent="0.25">
      <c r="A67" s="69" t="str">
        <f t="shared" si="1"/>
        <v>Inactive</v>
      </c>
      <c r="B67" s="65" t="s">
        <v>70</v>
      </c>
      <c r="C67" s="15" t="s">
        <v>71</v>
      </c>
      <c r="D67" s="12">
        <f>'Daily Pork Products Stocks'!D63</f>
        <v>0</v>
      </c>
      <c r="E67" s="7">
        <f t="shared" si="2"/>
        <v>0</v>
      </c>
      <c r="F67" s="7">
        <f>SUMIF('Daily Pork Products Stocks'!$B$6:$B$253,'Weekly Pork Products Stocks'!$B67,'Daily Pork Products Stocks'!F$6:F$253)</f>
        <v>0</v>
      </c>
      <c r="G67" s="7">
        <f>SUMIF('Daily Pork Products Stocks'!$B$6:$B$253,'Weekly Pork Products Stocks'!$B67,'Daily Pork Products Stocks'!G$6:G$253)</f>
        <v>0</v>
      </c>
      <c r="H67" s="7">
        <f>SUMIF('Daily Pork Products Stocks'!$B$6:$B$253,'Weekly Pork Products Stocks'!$B67,'Daily Pork Products Stocks'!H$6:H$253)</f>
        <v>0</v>
      </c>
      <c r="I67" s="7">
        <f>SUMIF('Daily Pork Products Stocks'!$B$6:$B$253,'Weekly Pork Products Stocks'!$B67,'Daily Pork Products Stocks'!I$6:I$253)</f>
        <v>0</v>
      </c>
      <c r="J67" s="7">
        <f>SUMIF('Daily Pork Products Stocks'!$B$6:$B$253,'Weekly Pork Products Stocks'!$B67,'Daily Pork Products Stocks'!J$6:J$253)</f>
        <v>0</v>
      </c>
      <c r="K67" s="7">
        <f>SUMIF('Daily Pork Products Stocks'!$B$6:$B$253,'Weekly Pork Products Stocks'!$B67,'Daily Pork Products Stocks'!K$6:K$253)</f>
        <v>0</v>
      </c>
      <c r="L67" s="7">
        <f>SUMIF('Daily Pork Products Stocks'!$B$6:$B$253,'Weekly Pork Products Stocks'!$B67,'Daily Pork Products Stocks'!L$6:L$253)</f>
        <v>0</v>
      </c>
      <c r="M67" s="7">
        <f>SUMIF('Daily Pork Products Stocks'!$B$6:$B$253,'Weekly Pork Products Stocks'!$B67,'Daily Pork Products Stocks'!M$6:M$253)</f>
        <v>0</v>
      </c>
      <c r="N67" s="7">
        <f>SUMIF('Daily Pork Products Stocks'!$B$6:$B$253,'Weekly Pork Products Stocks'!$B67,'Daily Pork Products Stocks'!N$6:N$253)</f>
        <v>0</v>
      </c>
      <c r="O67" s="7">
        <f>SUMIF('Daily Pork Products Stocks'!$B$6:$B$253,'Weekly Pork Products Stocks'!$B67,'Daily Pork Products Stocks'!O$6:O$253)</f>
        <v>0</v>
      </c>
      <c r="P67" s="7">
        <f t="shared" si="3"/>
        <v>0</v>
      </c>
      <c r="Q67" s="7">
        <f t="shared" si="4"/>
        <v>0</v>
      </c>
      <c r="R67" s="25">
        <f>SUMIF('Daily Pork Products Stocks'!$B$6:$B$253,'Weekly Pork Products Stocks'!$B67,'Daily Pork Products Stocks'!R$6:R$253)</f>
        <v>0</v>
      </c>
      <c r="S67" s="25">
        <f>SUMIF('Daily Pork Products Stocks'!$B$6:$B$253,'Weekly Pork Products Stocks'!$B67,'Daily Pork Products Stocks'!S$6:S$253)</f>
        <v>0</v>
      </c>
      <c r="T67" s="7">
        <f t="shared" si="5"/>
        <v>0</v>
      </c>
      <c r="U67" s="7">
        <f t="shared" si="6"/>
        <v>0</v>
      </c>
      <c r="V67" s="64">
        <f t="shared" si="7"/>
        <v>0</v>
      </c>
      <c r="W67" s="51" t="str">
        <f t="shared" si="0"/>
        <v>Inactive</v>
      </c>
      <c r="X67" s="4"/>
      <c r="Y67" s="2">
        <f t="shared" si="8"/>
        <v>0</v>
      </c>
    </row>
    <row r="68" spans="1:25" ht="15.75" hidden="1" x14ac:dyDescent="0.25">
      <c r="A68" s="69" t="str">
        <f t="shared" si="1"/>
        <v>Inactive</v>
      </c>
      <c r="B68" s="65" t="s">
        <v>161</v>
      </c>
      <c r="C68" s="15" t="s">
        <v>162</v>
      </c>
      <c r="D68" s="12">
        <f>'Daily Pork Products Stocks'!D64</f>
        <v>0</v>
      </c>
      <c r="E68" s="7">
        <f t="shared" si="2"/>
        <v>0</v>
      </c>
      <c r="F68" s="7">
        <f>SUMIF('Daily Pork Products Stocks'!$B$6:$B$253,'Weekly Pork Products Stocks'!$B68,'Daily Pork Products Stocks'!F$6:F$253)</f>
        <v>0</v>
      </c>
      <c r="G68" s="7">
        <f>SUMIF('Daily Pork Products Stocks'!$B$6:$B$253,'Weekly Pork Products Stocks'!$B68,'Daily Pork Products Stocks'!G$6:G$253)</f>
        <v>0</v>
      </c>
      <c r="H68" s="7">
        <f>SUMIF('Daily Pork Products Stocks'!$B$6:$B$253,'Weekly Pork Products Stocks'!$B68,'Daily Pork Products Stocks'!H$6:H$253)</f>
        <v>0</v>
      </c>
      <c r="I68" s="7">
        <f>SUMIF('Daily Pork Products Stocks'!$B$6:$B$253,'Weekly Pork Products Stocks'!$B68,'Daily Pork Products Stocks'!I$6:I$253)</f>
        <v>0</v>
      </c>
      <c r="J68" s="7">
        <f>SUMIF('Daily Pork Products Stocks'!$B$6:$B$253,'Weekly Pork Products Stocks'!$B68,'Daily Pork Products Stocks'!J$6:J$253)</f>
        <v>0</v>
      </c>
      <c r="K68" s="7">
        <f>SUMIF('Daily Pork Products Stocks'!$B$6:$B$253,'Weekly Pork Products Stocks'!$B68,'Daily Pork Products Stocks'!K$6:K$253)</f>
        <v>0</v>
      </c>
      <c r="L68" s="7">
        <f>SUMIF('Daily Pork Products Stocks'!$B$6:$B$253,'Weekly Pork Products Stocks'!$B68,'Daily Pork Products Stocks'!L$6:L$253)</f>
        <v>0</v>
      </c>
      <c r="M68" s="7">
        <f>SUMIF('Daily Pork Products Stocks'!$B$6:$B$253,'Weekly Pork Products Stocks'!$B68,'Daily Pork Products Stocks'!M$6:M$253)</f>
        <v>0</v>
      </c>
      <c r="N68" s="7">
        <f>SUMIF('Daily Pork Products Stocks'!$B$6:$B$253,'Weekly Pork Products Stocks'!$B68,'Daily Pork Products Stocks'!N$6:N$253)</f>
        <v>0</v>
      </c>
      <c r="O68" s="7">
        <f>SUMIF('Daily Pork Products Stocks'!$B$6:$B$253,'Weekly Pork Products Stocks'!$B68,'Daily Pork Products Stocks'!O$6:O$253)</f>
        <v>0</v>
      </c>
      <c r="P68" s="7">
        <f t="shared" si="3"/>
        <v>0</v>
      </c>
      <c r="Q68" s="7">
        <f t="shared" si="4"/>
        <v>0</v>
      </c>
      <c r="R68" s="25">
        <f>SUMIF('Daily Pork Products Stocks'!$B$6:$B$253,'Weekly Pork Products Stocks'!$B68,'Daily Pork Products Stocks'!R$6:R$253)</f>
        <v>0</v>
      </c>
      <c r="S68" s="25">
        <f>SUMIF('Daily Pork Products Stocks'!$B$6:$B$253,'Weekly Pork Products Stocks'!$B68,'Daily Pork Products Stocks'!S$6:S$253)</f>
        <v>0</v>
      </c>
      <c r="T68" s="7">
        <f t="shared" si="5"/>
        <v>0</v>
      </c>
      <c r="U68" s="7">
        <f t="shared" si="6"/>
        <v>0</v>
      </c>
      <c r="V68" s="64">
        <f t="shared" si="7"/>
        <v>0</v>
      </c>
      <c r="W68" s="51" t="str">
        <f t="shared" si="0"/>
        <v>Inactive</v>
      </c>
      <c r="X68" s="4"/>
      <c r="Y68" s="2">
        <f t="shared" si="8"/>
        <v>0</v>
      </c>
    </row>
    <row r="69" spans="1:25" ht="15.75" hidden="1" x14ac:dyDescent="0.25">
      <c r="A69" s="69" t="str">
        <f t="shared" si="1"/>
        <v>Inactive</v>
      </c>
      <c r="B69" s="65" t="s">
        <v>65</v>
      </c>
      <c r="C69" s="15" t="s">
        <v>66</v>
      </c>
      <c r="D69" s="12">
        <f>'Daily Pork Products Stocks'!D65</f>
        <v>0</v>
      </c>
      <c r="E69" s="7">
        <f t="shared" si="2"/>
        <v>0</v>
      </c>
      <c r="F69" s="7">
        <f>SUMIF('Daily Pork Products Stocks'!$B$6:$B$253,'Weekly Pork Products Stocks'!$B69,'Daily Pork Products Stocks'!F$6:F$253)</f>
        <v>0</v>
      </c>
      <c r="G69" s="7">
        <f>SUMIF('Daily Pork Products Stocks'!$B$6:$B$253,'Weekly Pork Products Stocks'!$B69,'Daily Pork Products Stocks'!G$6:G$253)</f>
        <v>0</v>
      </c>
      <c r="H69" s="7">
        <f>SUMIF('Daily Pork Products Stocks'!$B$6:$B$253,'Weekly Pork Products Stocks'!$B69,'Daily Pork Products Stocks'!H$6:H$253)</f>
        <v>0</v>
      </c>
      <c r="I69" s="7">
        <f>SUMIF('Daily Pork Products Stocks'!$B$6:$B$253,'Weekly Pork Products Stocks'!$B69,'Daily Pork Products Stocks'!I$6:I$253)</f>
        <v>0</v>
      </c>
      <c r="J69" s="7">
        <f>SUMIF('Daily Pork Products Stocks'!$B$6:$B$253,'Weekly Pork Products Stocks'!$B69,'Daily Pork Products Stocks'!J$6:J$253)</f>
        <v>0</v>
      </c>
      <c r="K69" s="7">
        <f>SUMIF('Daily Pork Products Stocks'!$B$6:$B$253,'Weekly Pork Products Stocks'!$B69,'Daily Pork Products Stocks'!K$6:K$253)</f>
        <v>0</v>
      </c>
      <c r="L69" s="7">
        <f>SUMIF('Daily Pork Products Stocks'!$B$6:$B$253,'Weekly Pork Products Stocks'!$B69,'Daily Pork Products Stocks'!L$6:L$253)</f>
        <v>0</v>
      </c>
      <c r="M69" s="7">
        <f>SUMIF('Daily Pork Products Stocks'!$B$6:$B$253,'Weekly Pork Products Stocks'!$B69,'Daily Pork Products Stocks'!M$6:M$253)</f>
        <v>0</v>
      </c>
      <c r="N69" s="7">
        <f>SUMIF('Daily Pork Products Stocks'!$B$6:$B$253,'Weekly Pork Products Stocks'!$B69,'Daily Pork Products Stocks'!N$6:N$253)</f>
        <v>0</v>
      </c>
      <c r="O69" s="7">
        <f>SUMIF('Daily Pork Products Stocks'!$B$6:$B$253,'Weekly Pork Products Stocks'!$B69,'Daily Pork Products Stocks'!O$6:O$253)</f>
        <v>0</v>
      </c>
      <c r="P69" s="7">
        <f t="shared" si="3"/>
        <v>0</v>
      </c>
      <c r="Q69" s="7">
        <f t="shared" si="4"/>
        <v>0</v>
      </c>
      <c r="R69" s="25">
        <f>SUMIF('Daily Pork Products Stocks'!$B$6:$B$253,'Weekly Pork Products Stocks'!$B69,'Daily Pork Products Stocks'!R$6:R$253)</f>
        <v>0</v>
      </c>
      <c r="S69" s="25">
        <f>SUMIF('Daily Pork Products Stocks'!$B$6:$B$253,'Weekly Pork Products Stocks'!$B69,'Daily Pork Products Stocks'!S$6:S$253)</f>
        <v>0</v>
      </c>
      <c r="T69" s="7">
        <f t="shared" si="5"/>
        <v>0</v>
      </c>
      <c r="U69" s="7">
        <f t="shared" si="6"/>
        <v>0</v>
      </c>
      <c r="V69" s="64">
        <f t="shared" si="7"/>
        <v>0</v>
      </c>
      <c r="W69" s="51" t="str">
        <f t="shared" ref="W69:W132" si="9">IF(SUM(ABS(D69),ABS(E69),ABS(F69),ABS(G69),ABS(H69),ABS(I69),ABS(J69),ABS(K69),ABS(L69),ABS(M69),ABS(N69),ABS(O69),ABS(P69),ABS(Q69),ABS(R69),ABS(S69),ABS(T69))=0,"Inactive","Active")</f>
        <v>Inactive</v>
      </c>
      <c r="X69" s="4"/>
      <c r="Y69" s="2">
        <f t="shared" si="8"/>
        <v>0</v>
      </c>
    </row>
    <row r="70" spans="1:25" ht="15.75" x14ac:dyDescent="0.25">
      <c r="A70" s="69" t="str">
        <f t="shared" ref="A70:A133" si="10">IF(SUM(ABS(D341),ABS(E341),ABS(F341),ABS(G341),ABS(H341),ABS(I341),ABS(J341),ABS(K341),ABS(L341),ABS(M341),ABS(N341),ABS(O341),ABS(P341),ABS(Q341),ABS(R341),ABS(S341),ABS(T341))=0,"Inactive","Active")</f>
        <v>Inactive</v>
      </c>
      <c r="B70" s="65" t="s">
        <v>121</v>
      </c>
      <c r="C70" s="15" t="s">
        <v>1156</v>
      </c>
      <c r="D70" s="12">
        <f>'Daily Pork Products Stocks'!D204</f>
        <v>0</v>
      </c>
      <c r="E70" s="7">
        <f t="shared" ref="E70:E133" si="11">D70</f>
        <v>0</v>
      </c>
      <c r="F70" s="7">
        <f>SUMIF('Daily Pork Products Stocks'!$B$6:$B$253,'Weekly Pork Products Stocks'!$B70,'Daily Pork Products Stocks'!F$6:F$253)</f>
        <v>0</v>
      </c>
      <c r="G70" s="7">
        <f>SUMIF('Daily Pork Products Stocks'!$B$6:$B$253,'Weekly Pork Products Stocks'!$B70,'Daily Pork Products Stocks'!G$6:G$253)</f>
        <v>0</v>
      </c>
      <c r="H70" s="7">
        <f>SUMIF('Daily Pork Products Stocks'!$B$6:$B$253,'Weekly Pork Products Stocks'!$B70,'Daily Pork Products Stocks'!H$6:H$253)</f>
        <v>0</v>
      </c>
      <c r="I70" s="7">
        <f>SUMIF('Daily Pork Products Stocks'!$B$6:$B$253,'Weekly Pork Products Stocks'!$B70,'Daily Pork Products Stocks'!I$6:I$253)</f>
        <v>0</v>
      </c>
      <c r="J70" s="7">
        <f>SUMIF('Daily Pork Products Stocks'!$B$6:$B$253,'Weekly Pork Products Stocks'!$B70,'Daily Pork Products Stocks'!J$6:J$253)</f>
        <v>0</v>
      </c>
      <c r="K70" s="7">
        <f>SUMIF('Daily Pork Products Stocks'!$B$6:$B$253,'Weekly Pork Products Stocks'!$B70,'Daily Pork Products Stocks'!K$6:K$253)</f>
        <v>0</v>
      </c>
      <c r="L70" s="7">
        <f>SUMIF('Daily Pork Products Stocks'!$B$6:$B$253,'Weekly Pork Products Stocks'!$B70,'Daily Pork Products Stocks'!L$6:L$253)</f>
        <v>0</v>
      </c>
      <c r="M70" s="7">
        <f>SUMIF('Daily Pork Products Stocks'!$B$6:$B$253,'Weekly Pork Products Stocks'!$B70,'Daily Pork Products Stocks'!M$6:M$253)</f>
        <v>0</v>
      </c>
      <c r="N70" s="7">
        <f>SUMIF('Daily Pork Products Stocks'!$B$6:$B$253,'Weekly Pork Products Stocks'!$B70,'Daily Pork Products Stocks'!N$6:N$253)</f>
        <v>0</v>
      </c>
      <c r="O70" s="7">
        <f>SUMIF('Daily Pork Products Stocks'!$B$6:$B$253,'Weekly Pork Products Stocks'!$B70,'Daily Pork Products Stocks'!O$6:O$253)</f>
        <v>0</v>
      </c>
      <c r="P70" s="7">
        <f t="shared" ref="P70:P133" si="12">D70+F70+G70-SUM(H70:O70)</f>
        <v>0</v>
      </c>
      <c r="Q70" s="7">
        <f t="shared" ref="Q70:Q133" si="13">E70+F70+G70-SUM(H70:O70)</f>
        <v>0</v>
      </c>
      <c r="R70" s="25">
        <f>SUMIF('Daily Pork Products Stocks'!$B$6:$B$253,'Weekly Pork Products Stocks'!$B70,'Daily Pork Products Stocks'!R$6:R$253)</f>
        <v>0</v>
      </c>
      <c r="S70" s="25">
        <f>SUMIF('Daily Pork Products Stocks'!$B$6:$B$253,'Weekly Pork Products Stocks'!$B70,'Daily Pork Products Stocks'!S$6:S$253)</f>
        <v>0</v>
      </c>
      <c r="T70" s="7">
        <f t="shared" ref="T70:T133" si="14">R70+S70</f>
        <v>0</v>
      </c>
      <c r="U70" s="7">
        <f t="shared" ref="U70:U133" si="15">T70-P70</f>
        <v>0</v>
      </c>
      <c r="V70" s="64">
        <f t="shared" ref="V70:V133" si="16">T70-Q70</f>
        <v>0</v>
      </c>
      <c r="W70" s="51" t="str">
        <f t="shared" si="9"/>
        <v>Inactive</v>
      </c>
      <c r="X70" s="4"/>
      <c r="Y70" s="2">
        <f t="shared" ref="Y70:Y133" si="17">SUM(ABS(D70),ABS(E70),ABS(F70),ABS(G70),ABS(H70),ABS(I70),ABS(J70),ABS(K70),ABS(L70),ABS(M70),ABS(N70),ABS(O70),ABS(P70),ABS(Q70),ABS(R70),ABS(S70),ABS(T70))</f>
        <v>0</v>
      </c>
    </row>
    <row r="71" spans="1:25" ht="15.75" x14ac:dyDescent="0.25">
      <c r="A71" s="69" t="str">
        <f t="shared" si="10"/>
        <v>Inactive</v>
      </c>
      <c r="B71" s="65" t="s">
        <v>139</v>
      </c>
      <c r="C71" s="15" t="s">
        <v>1157</v>
      </c>
      <c r="D71" s="12">
        <f>'Daily Pork Products Stocks'!D66</f>
        <v>0</v>
      </c>
      <c r="E71" s="7">
        <f t="shared" si="11"/>
        <v>0</v>
      </c>
      <c r="F71" s="7">
        <f>SUMIF('Daily Pork Products Stocks'!$B$6:$B$253,'Weekly Pork Products Stocks'!$B71,'Daily Pork Products Stocks'!F$6:F$253)</f>
        <v>0</v>
      </c>
      <c r="G71" s="7">
        <f>SUMIF('Daily Pork Products Stocks'!$B$6:$B$253,'Weekly Pork Products Stocks'!$B71,'Daily Pork Products Stocks'!G$6:G$253)</f>
        <v>0</v>
      </c>
      <c r="H71" s="7">
        <f>SUMIF('Daily Pork Products Stocks'!$B$6:$B$253,'Weekly Pork Products Stocks'!$B71,'Daily Pork Products Stocks'!H$6:H$253)</f>
        <v>0</v>
      </c>
      <c r="I71" s="7">
        <f>SUMIF('Daily Pork Products Stocks'!$B$6:$B$253,'Weekly Pork Products Stocks'!$B71,'Daily Pork Products Stocks'!I$6:I$253)</f>
        <v>0</v>
      </c>
      <c r="J71" s="7">
        <f>SUMIF('Daily Pork Products Stocks'!$B$6:$B$253,'Weekly Pork Products Stocks'!$B71,'Daily Pork Products Stocks'!J$6:J$253)</f>
        <v>0</v>
      </c>
      <c r="K71" s="7">
        <f>SUMIF('Daily Pork Products Stocks'!$B$6:$B$253,'Weekly Pork Products Stocks'!$B71,'Daily Pork Products Stocks'!K$6:K$253)</f>
        <v>0</v>
      </c>
      <c r="L71" s="7">
        <f>SUMIF('Daily Pork Products Stocks'!$B$6:$B$253,'Weekly Pork Products Stocks'!$B71,'Daily Pork Products Stocks'!L$6:L$253)</f>
        <v>0</v>
      </c>
      <c r="M71" s="7">
        <f>SUMIF('Daily Pork Products Stocks'!$B$6:$B$253,'Weekly Pork Products Stocks'!$B71,'Daily Pork Products Stocks'!M$6:M$253)</f>
        <v>0</v>
      </c>
      <c r="N71" s="7">
        <f>SUMIF('Daily Pork Products Stocks'!$B$6:$B$253,'Weekly Pork Products Stocks'!$B71,'Daily Pork Products Stocks'!N$6:N$253)</f>
        <v>0</v>
      </c>
      <c r="O71" s="7">
        <f>SUMIF('Daily Pork Products Stocks'!$B$6:$B$253,'Weekly Pork Products Stocks'!$B71,'Daily Pork Products Stocks'!O$6:O$253)</f>
        <v>0</v>
      </c>
      <c r="P71" s="7">
        <f t="shared" si="12"/>
        <v>0</v>
      </c>
      <c r="Q71" s="7">
        <f t="shared" si="13"/>
        <v>0</v>
      </c>
      <c r="R71" s="25">
        <f>SUMIF('Daily Pork Products Stocks'!$B$6:$B$253,'Weekly Pork Products Stocks'!$B71,'Daily Pork Products Stocks'!R$6:R$253)</f>
        <v>0</v>
      </c>
      <c r="S71" s="25">
        <f>SUMIF('Daily Pork Products Stocks'!$B$6:$B$253,'Weekly Pork Products Stocks'!$B71,'Daily Pork Products Stocks'!S$6:S$253)</f>
        <v>0</v>
      </c>
      <c r="T71" s="7">
        <f t="shared" si="14"/>
        <v>0</v>
      </c>
      <c r="U71" s="7">
        <f t="shared" si="15"/>
        <v>0</v>
      </c>
      <c r="V71" s="64">
        <f t="shared" si="16"/>
        <v>0</v>
      </c>
      <c r="W71" s="51" t="str">
        <f t="shared" si="9"/>
        <v>Inactive</v>
      </c>
      <c r="X71" s="4"/>
      <c r="Y71" s="2">
        <f t="shared" si="17"/>
        <v>0</v>
      </c>
    </row>
    <row r="72" spans="1:25" ht="15.75" x14ac:dyDescent="0.25">
      <c r="A72" s="69" t="str">
        <f t="shared" si="10"/>
        <v>Inactive</v>
      </c>
      <c r="B72" s="65" t="s">
        <v>67</v>
      </c>
      <c r="C72" s="15" t="s">
        <v>1158</v>
      </c>
      <c r="D72" s="12">
        <f>'Daily Pork Products Stocks'!D67</f>
        <v>0</v>
      </c>
      <c r="E72" s="7">
        <f t="shared" si="11"/>
        <v>0</v>
      </c>
      <c r="F72" s="7">
        <f>SUMIF('Daily Pork Products Stocks'!$B$6:$B$253,'Weekly Pork Products Stocks'!$B72,'Daily Pork Products Stocks'!F$6:F$253)</f>
        <v>0</v>
      </c>
      <c r="G72" s="7">
        <f>SUMIF('Daily Pork Products Stocks'!$B$6:$B$253,'Weekly Pork Products Stocks'!$B72,'Daily Pork Products Stocks'!G$6:G$253)</f>
        <v>0</v>
      </c>
      <c r="H72" s="7">
        <f>SUMIF('Daily Pork Products Stocks'!$B$6:$B$253,'Weekly Pork Products Stocks'!$B72,'Daily Pork Products Stocks'!H$6:H$253)</f>
        <v>0</v>
      </c>
      <c r="I72" s="7">
        <f>SUMIF('Daily Pork Products Stocks'!$B$6:$B$253,'Weekly Pork Products Stocks'!$B72,'Daily Pork Products Stocks'!I$6:I$253)</f>
        <v>0</v>
      </c>
      <c r="J72" s="7">
        <f>SUMIF('Daily Pork Products Stocks'!$B$6:$B$253,'Weekly Pork Products Stocks'!$B72,'Daily Pork Products Stocks'!J$6:J$253)</f>
        <v>0</v>
      </c>
      <c r="K72" s="7">
        <f>SUMIF('Daily Pork Products Stocks'!$B$6:$B$253,'Weekly Pork Products Stocks'!$B72,'Daily Pork Products Stocks'!K$6:K$253)</f>
        <v>0</v>
      </c>
      <c r="L72" s="7">
        <f>SUMIF('Daily Pork Products Stocks'!$B$6:$B$253,'Weekly Pork Products Stocks'!$B72,'Daily Pork Products Stocks'!L$6:L$253)</f>
        <v>0</v>
      </c>
      <c r="M72" s="7">
        <f>SUMIF('Daily Pork Products Stocks'!$B$6:$B$253,'Weekly Pork Products Stocks'!$B72,'Daily Pork Products Stocks'!M$6:M$253)</f>
        <v>0</v>
      </c>
      <c r="N72" s="7">
        <f>SUMIF('Daily Pork Products Stocks'!$B$6:$B$253,'Weekly Pork Products Stocks'!$B72,'Daily Pork Products Stocks'!N$6:N$253)</f>
        <v>0</v>
      </c>
      <c r="O72" s="7">
        <f>SUMIF('Daily Pork Products Stocks'!$B$6:$B$253,'Weekly Pork Products Stocks'!$B72,'Daily Pork Products Stocks'!O$6:O$253)</f>
        <v>0</v>
      </c>
      <c r="P72" s="7">
        <f t="shared" si="12"/>
        <v>0</v>
      </c>
      <c r="Q72" s="7">
        <f t="shared" si="13"/>
        <v>0</v>
      </c>
      <c r="R72" s="25">
        <f>SUMIF('Daily Pork Products Stocks'!$B$6:$B$253,'Weekly Pork Products Stocks'!$B72,'Daily Pork Products Stocks'!R$6:R$253)</f>
        <v>0</v>
      </c>
      <c r="S72" s="25">
        <f>SUMIF('Daily Pork Products Stocks'!$B$6:$B$253,'Weekly Pork Products Stocks'!$B72,'Daily Pork Products Stocks'!S$6:S$253)</f>
        <v>0</v>
      </c>
      <c r="T72" s="7">
        <f t="shared" si="14"/>
        <v>0</v>
      </c>
      <c r="U72" s="7">
        <f t="shared" si="15"/>
        <v>0</v>
      </c>
      <c r="V72" s="64">
        <f t="shared" si="16"/>
        <v>0</v>
      </c>
      <c r="W72" s="51" t="str">
        <f t="shared" si="9"/>
        <v>Inactive</v>
      </c>
      <c r="X72" s="4"/>
      <c r="Y72" s="2">
        <f t="shared" si="17"/>
        <v>0</v>
      </c>
    </row>
    <row r="73" spans="1:25" ht="15.75" x14ac:dyDescent="0.25">
      <c r="A73" s="69" t="str">
        <f t="shared" si="10"/>
        <v>Inactive</v>
      </c>
      <c r="B73" s="65" t="s">
        <v>159</v>
      </c>
      <c r="C73" s="15" t="s">
        <v>1159</v>
      </c>
      <c r="D73" s="12">
        <f>'Daily Pork Products Stocks'!D68</f>
        <v>0</v>
      </c>
      <c r="E73" s="7">
        <f t="shared" si="11"/>
        <v>0</v>
      </c>
      <c r="F73" s="7">
        <f>SUMIF('Daily Pork Products Stocks'!$B$6:$B$253,'Weekly Pork Products Stocks'!$B73,'Daily Pork Products Stocks'!F$6:F$253)</f>
        <v>0</v>
      </c>
      <c r="G73" s="7">
        <f>SUMIF('Daily Pork Products Stocks'!$B$6:$B$253,'Weekly Pork Products Stocks'!$B73,'Daily Pork Products Stocks'!G$6:G$253)</f>
        <v>0</v>
      </c>
      <c r="H73" s="7">
        <f>SUMIF('Daily Pork Products Stocks'!$B$6:$B$253,'Weekly Pork Products Stocks'!$B73,'Daily Pork Products Stocks'!H$6:H$253)</f>
        <v>0</v>
      </c>
      <c r="I73" s="7">
        <f>SUMIF('Daily Pork Products Stocks'!$B$6:$B$253,'Weekly Pork Products Stocks'!$B73,'Daily Pork Products Stocks'!I$6:I$253)</f>
        <v>0</v>
      </c>
      <c r="J73" s="7">
        <f>SUMIF('Daily Pork Products Stocks'!$B$6:$B$253,'Weekly Pork Products Stocks'!$B73,'Daily Pork Products Stocks'!J$6:J$253)</f>
        <v>0</v>
      </c>
      <c r="K73" s="7">
        <f>SUMIF('Daily Pork Products Stocks'!$B$6:$B$253,'Weekly Pork Products Stocks'!$B73,'Daily Pork Products Stocks'!K$6:K$253)</f>
        <v>0</v>
      </c>
      <c r="L73" s="7">
        <f>SUMIF('Daily Pork Products Stocks'!$B$6:$B$253,'Weekly Pork Products Stocks'!$B73,'Daily Pork Products Stocks'!L$6:L$253)</f>
        <v>0</v>
      </c>
      <c r="M73" s="7">
        <f>SUMIF('Daily Pork Products Stocks'!$B$6:$B$253,'Weekly Pork Products Stocks'!$B73,'Daily Pork Products Stocks'!M$6:M$253)</f>
        <v>0</v>
      </c>
      <c r="N73" s="7">
        <f>SUMIF('Daily Pork Products Stocks'!$B$6:$B$253,'Weekly Pork Products Stocks'!$B73,'Daily Pork Products Stocks'!N$6:N$253)</f>
        <v>0</v>
      </c>
      <c r="O73" s="7">
        <f>SUMIF('Daily Pork Products Stocks'!$B$6:$B$253,'Weekly Pork Products Stocks'!$B73,'Daily Pork Products Stocks'!O$6:O$253)</f>
        <v>0</v>
      </c>
      <c r="P73" s="7">
        <f t="shared" si="12"/>
        <v>0</v>
      </c>
      <c r="Q73" s="7">
        <f t="shared" si="13"/>
        <v>0</v>
      </c>
      <c r="R73" s="25">
        <f>SUMIF('Daily Pork Products Stocks'!$B$6:$B$253,'Weekly Pork Products Stocks'!$B73,'Daily Pork Products Stocks'!R$6:R$253)</f>
        <v>0</v>
      </c>
      <c r="S73" s="25">
        <f>SUMIF('Daily Pork Products Stocks'!$B$6:$B$253,'Weekly Pork Products Stocks'!$B73,'Daily Pork Products Stocks'!S$6:S$253)</f>
        <v>0</v>
      </c>
      <c r="T73" s="7">
        <f t="shared" si="14"/>
        <v>0</v>
      </c>
      <c r="U73" s="7">
        <f t="shared" si="15"/>
        <v>0</v>
      </c>
      <c r="V73" s="64">
        <f t="shared" si="16"/>
        <v>0</v>
      </c>
      <c r="W73" s="51" t="str">
        <f t="shared" si="9"/>
        <v>Inactive</v>
      </c>
      <c r="X73" s="4"/>
      <c r="Y73" s="2">
        <f t="shared" si="17"/>
        <v>0</v>
      </c>
    </row>
    <row r="74" spans="1:25" ht="15.75" x14ac:dyDescent="0.25">
      <c r="A74" s="69" t="str">
        <f t="shared" si="10"/>
        <v>Inactive</v>
      </c>
      <c r="B74" s="65" t="s">
        <v>136</v>
      </c>
      <c r="C74" s="15" t="s">
        <v>438</v>
      </c>
      <c r="D74" s="12">
        <f>'Daily Pork Products Stocks'!D175</f>
        <v>0</v>
      </c>
      <c r="E74" s="7">
        <f t="shared" si="11"/>
        <v>0</v>
      </c>
      <c r="F74" s="7">
        <f>SUMIF('Daily Pork Products Stocks'!$B$6:$B$253,'Weekly Pork Products Stocks'!$B74,'Daily Pork Products Stocks'!F$6:F$253)</f>
        <v>0</v>
      </c>
      <c r="G74" s="7">
        <f>SUMIF('Daily Pork Products Stocks'!$B$6:$B$253,'Weekly Pork Products Stocks'!$B74,'Daily Pork Products Stocks'!G$6:G$253)</f>
        <v>0</v>
      </c>
      <c r="H74" s="7">
        <f>SUMIF('Daily Pork Products Stocks'!$B$6:$B$253,'Weekly Pork Products Stocks'!$B74,'Daily Pork Products Stocks'!H$6:H$253)</f>
        <v>0</v>
      </c>
      <c r="I74" s="7">
        <f>SUMIF('Daily Pork Products Stocks'!$B$6:$B$253,'Weekly Pork Products Stocks'!$B74,'Daily Pork Products Stocks'!I$6:I$253)</f>
        <v>0</v>
      </c>
      <c r="J74" s="7">
        <f>SUMIF('Daily Pork Products Stocks'!$B$6:$B$253,'Weekly Pork Products Stocks'!$B74,'Daily Pork Products Stocks'!J$6:J$253)</f>
        <v>0</v>
      </c>
      <c r="K74" s="7">
        <f>SUMIF('Daily Pork Products Stocks'!$B$6:$B$253,'Weekly Pork Products Stocks'!$B74,'Daily Pork Products Stocks'!K$6:K$253)</f>
        <v>0</v>
      </c>
      <c r="L74" s="7">
        <f>SUMIF('Daily Pork Products Stocks'!$B$6:$B$253,'Weekly Pork Products Stocks'!$B74,'Daily Pork Products Stocks'!L$6:L$253)</f>
        <v>0</v>
      </c>
      <c r="M74" s="7">
        <f>SUMIF('Daily Pork Products Stocks'!$B$6:$B$253,'Weekly Pork Products Stocks'!$B74,'Daily Pork Products Stocks'!M$6:M$253)</f>
        <v>0</v>
      </c>
      <c r="N74" s="7">
        <f>SUMIF('Daily Pork Products Stocks'!$B$6:$B$253,'Weekly Pork Products Stocks'!$B74,'Daily Pork Products Stocks'!N$6:N$253)</f>
        <v>0</v>
      </c>
      <c r="O74" s="7">
        <f>SUMIF('Daily Pork Products Stocks'!$B$6:$B$253,'Weekly Pork Products Stocks'!$B74,'Daily Pork Products Stocks'!O$6:O$253)</f>
        <v>0</v>
      </c>
      <c r="P74" s="7">
        <f t="shared" si="12"/>
        <v>0</v>
      </c>
      <c r="Q74" s="7">
        <f t="shared" si="13"/>
        <v>0</v>
      </c>
      <c r="R74" s="25">
        <f>SUMIF('Daily Pork Products Stocks'!$B$6:$B$253,'Weekly Pork Products Stocks'!$B74,'Daily Pork Products Stocks'!R$6:R$253)</f>
        <v>0</v>
      </c>
      <c r="S74" s="25">
        <f>SUMIF('Daily Pork Products Stocks'!$B$6:$B$253,'Weekly Pork Products Stocks'!$B74,'Daily Pork Products Stocks'!S$6:S$253)</f>
        <v>0</v>
      </c>
      <c r="T74" s="7">
        <f t="shared" si="14"/>
        <v>0</v>
      </c>
      <c r="U74" s="7">
        <f t="shared" si="15"/>
        <v>0</v>
      </c>
      <c r="V74" s="64">
        <f t="shared" si="16"/>
        <v>0</v>
      </c>
      <c r="W74" s="51" t="str">
        <f t="shared" si="9"/>
        <v>Inactive</v>
      </c>
      <c r="X74" s="4"/>
      <c r="Y74" s="2">
        <f t="shared" si="17"/>
        <v>0</v>
      </c>
    </row>
    <row r="75" spans="1:25" ht="15.75" x14ac:dyDescent="0.25">
      <c r="A75" s="69" t="str">
        <f t="shared" si="10"/>
        <v>Inactive</v>
      </c>
      <c r="B75" s="66" t="s">
        <v>159</v>
      </c>
      <c r="C75" s="17" t="s">
        <v>1164</v>
      </c>
      <c r="D75" s="12">
        <f>'Daily Pork Products Stocks'!D186</f>
        <v>0</v>
      </c>
      <c r="E75" s="7">
        <f t="shared" si="11"/>
        <v>0</v>
      </c>
      <c r="F75" s="7">
        <f>SUMIF('Daily Pork Products Stocks'!$B$6:$B$253,'Weekly Pork Products Stocks'!$B75,'Daily Pork Products Stocks'!F$6:F$253)</f>
        <v>0</v>
      </c>
      <c r="G75" s="7">
        <f>SUMIF('Daily Pork Products Stocks'!$B$6:$B$253,'Weekly Pork Products Stocks'!$B75,'Daily Pork Products Stocks'!G$6:G$253)</f>
        <v>0</v>
      </c>
      <c r="H75" s="7">
        <f>SUMIF('Daily Pork Products Stocks'!$B$6:$B$253,'Weekly Pork Products Stocks'!$B75,'Daily Pork Products Stocks'!H$6:H$253)</f>
        <v>0</v>
      </c>
      <c r="I75" s="7">
        <f>SUMIF('Daily Pork Products Stocks'!$B$6:$B$253,'Weekly Pork Products Stocks'!$B75,'Daily Pork Products Stocks'!I$6:I$253)</f>
        <v>0</v>
      </c>
      <c r="J75" s="7">
        <f>SUMIF('Daily Pork Products Stocks'!$B$6:$B$253,'Weekly Pork Products Stocks'!$B75,'Daily Pork Products Stocks'!J$6:J$253)</f>
        <v>0</v>
      </c>
      <c r="K75" s="7">
        <f>SUMIF('Daily Pork Products Stocks'!$B$6:$B$253,'Weekly Pork Products Stocks'!$B75,'Daily Pork Products Stocks'!K$6:K$253)</f>
        <v>0</v>
      </c>
      <c r="L75" s="7">
        <f>SUMIF('Daily Pork Products Stocks'!$B$6:$B$253,'Weekly Pork Products Stocks'!$B75,'Daily Pork Products Stocks'!L$6:L$253)</f>
        <v>0</v>
      </c>
      <c r="M75" s="7">
        <f>SUMIF('Daily Pork Products Stocks'!$B$6:$B$253,'Weekly Pork Products Stocks'!$B75,'Daily Pork Products Stocks'!M$6:M$253)</f>
        <v>0</v>
      </c>
      <c r="N75" s="7">
        <f>SUMIF('Daily Pork Products Stocks'!$B$6:$B$253,'Weekly Pork Products Stocks'!$B75,'Daily Pork Products Stocks'!N$6:N$253)</f>
        <v>0</v>
      </c>
      <c r="O75" s="7">
        <f>SUMIF('Daily Pork Products Stocks'!$B$6:$B$253,'Weekly Pork Products Stocks'!$B75,'Daily Pork Products Stocks'!O$6:O$253)</f>
        <v>0</v>
      </c>
      <c r="P75" s="7">
        <f t="shared" si="12"/>
        <v>0</v>
      </c>
      <c r="Q75" s="7">
        <f t="shared" si="13"/>
        <v>0</v>
      </c>
      <c r="R75" s="25">
        <f>SUMIF('Daily Pork Products Stocks'!$B$6:$B$253,'Weekly Pork Products Stocks'!$B75,'Daily Pork Products Stocks'!R$6:R$253)</f>
        <v>0</v>
      </c>
      <c r="S75" s="25">
        <f>SUMIF('Daily Pork Products Stocks'!$B$6:$B$253,'Weekly Pork Products Stocks'!$B75,'Daily Pork Products Stocks'!S$6:S$253)</f>
        <v>0</v>
      </c>
      <c r="T75" s="7">
        <f t="shared" si="14"/>
        <v>0</v>
      </c>
      <c r="U75" s="7">
        <f t="shared" si="15"/>
        <v>0</v>
      </c>
      <c r="V75" s="64">
        <f t="shared" si="16"/>
        <v>0</v>
      </c>
      <c r="W75" s="51" t="str">
        <f t="shared" si="9"/>
        <v>Inactive</v>
      </c>
      <c r="X75" s="4"/>
      <c r="Y75" s="2">
        <f t="shared" si="17"/>
        <v>0</v>
      </c>
    </row>
    <row r="76" spans="1:25" ht="15.75" x14ac:dyDescent="0.25">
      <c r="A76" s="69" t="str">
        <f t="shared" si="10"/>
        <v>Inactive</v>
      </c>
      <c r="B76" s="66"/>
      <c r="C76" s="18" t="s">
        <v>1208</v>
      </c>
      <c r="D76" s="12">
        <f>'Daily Pork Products Stocks'!D69</f>
        <v>1E-3</v>
      </c>
      <c r="E76" s="7">
        <f t="shared" si="11"/>
        <v>1E-3</v>
      </c>
      <c r="F76" s="7">
        <f>SUMIF('Daily Pork Products Stocks'!$B$6:$B$253,'Weekly Pork Products Stocks'!$B76,'Daily Pork Products Stocks'!F$6:F$253)</f>
        <v>0</v>
      </c>
      <c r="G76" s="7">
        <f>SUMIF('Daily Pork Products Stocks'!$B$6:$B$253,'Weekly Pork Products Stocks'!$B76,'Daily Pork Products Stocks'!G$6:G$253)</f>
        <v>0</v>
      </c>
      <c r="H76" s="7">
        <f>SUMIF('Daily Pork Products Stocks'!$B$6:$B$253,'Weekly Pork Products Stocks'!$B76,'Daily Pork Products Stocks'!H$6:H$253)</f>
        <v>0</v>
      </c>
      <c r="I76" s="7">
        <f>SUMIF('Daily Pork Products Stocks'!$B$6:$B$253,'Weekly Pork Products Stocks'!$B76,'Daily Pork Products Stocks'!I$6:I$253)</f>
        <v>0</v>
      </c>
      <c r="J76" s="7">
        <f>SUMIF('Daily Pork Products Stocks'!$B$6:$B$253,'Weekly Pork Products Stocks'!$B76,'Daily Pork Products Stocks'!J$6:J$253)</f>
        <v>0</v>
      </c>
      <c r="K76" s="7">
        <f>SUMIF('Daily Pork Products Stocks'!$B$6:$B$253,'Weekly Pork Products Stocks'!$B76,'Daily Pork Products Stocks'!K$6:K$253)</f>
        <v>0</v>
      </c>
      <c r="L76" s="7">
        <f>SUMIF('Daily Pork Products Stocks'!$B$6:$B$253,'Weekly Pork Products Stocks'!$B76,'Daily Pork Products Stocks'!L$6:L$253)</f>
        <v>0</v>
      </c>
      <c r="M76" s="7">
        <f>SUMIF('Daily Pork Products Stocks'!$B$6:$B$253,'Weekly Pork Products Stocks'!$B76,'Daily Pork Products Stocks'!M$6:M$253)</f>
        <v>0</v>
      </c>
      <c r="N76" s="7">
        <f>SUMIF('Daily Pork Products Stocks'!$B$6:$B$253,'Weekly Pork Products Stocks'!$B76,'Daily Pork Products Stocks'!N$6:N$253)</f>
        <v>0</v>
      </c>
      <c r="O76" s="7">
        <f>SUMIF('Daily Pork Products Stocks'!$B$6:$B$253,'Weekly Pork Products Stocks'!$B76,'Daily Pork Products Stocks'!O$6:O$253)</f>
        <v>0</v>
      </c>
      <c r="P76" s="7">
        <f t="shared" si="12"/>
        <v>1E-3</v>
      </c>
      <c r="Q76" s="7">
        <f t="shared" si="13"/>
        <v>1E-3</v>
      </c>
      <c r="R76" s="25">
        <f>SUMIF('Daily Pork Products Stocks'!$B$6:$B$253,'Weekly Pork Products Stocks'!$B76,'Daily Pork Products Stocks'!R$6:R$253)</f>
        <v>0</v>
      </c>
      <c r="S76" s="25">
        <f>SUMIF('Daily Pork Products Stocks'!$B$6:$B$253,'Weekly Pork Products Stocks'!$B76,'Daily Pork Products Stocks'!S$6:S$253)</f>
        <v>0</v>
      </c>
      <c r="T76" s="7">
        <f t="shared" si="14"/>
        <v>0</v>
      </c>
      <c r="U76" s="7">
        <f t="shared" si="15"/>
        <v>-1E-3</v>
      </c>
      <c r="V76" s="64">
        <f t="shared" si="16"/>
        <v>-1E-3</v>
      </c>
      <c r="W76" s="51" t="str">
        <f t="shared" si="9"/>
        <v>Active</v>
      </c>
      <c r="X76" s="4"/>
      <c r="Y76" s="2">
        <f t="shared" si="17"/>
        <v>4.0000000000000001E-3</v>
      </c>
    </row>
    <row r="77" spans="1:25" ht="15.75" hidden="1" x14ac:dyDescent="0.25">
      <c r="A77" s="69" t="str">
        <f t="shared" si="10"/>
        <v>Inactive</v>
      </c>
      <c r="B77" s="66" t="s">
        <v>1209</v>
      </c>
      <c r="C77" s="17" t="s">
        <v>1210</v>
      </c>
      <c r="D77" s="12">
        <f>'Daily Pork Products Stocks'!D70</f>
        <v>0</v>
      </c>
      <c r="E77" s="7">
        <f t="shared" si="11"/>
        <v>0</v>
      </c>
      <c r="F77" s="7">
        <f>SUMIF('Daily Pork Products Stocks'!$B$6:$B$253,'Weekly Pork Products Stocks'!$B77,'Daily Pork Products Stocks'!F$6:F$253)</f>
        <v>0</v>
      </c>
      <c r="G77" s="7">
        <f>SUMIF('Daily Pork Products Stocks'!$B$6:$B$253,'Weekly Pork Products Stocks'!$B77,'Daily Pork Products Stocks'!G$6:G$253)</f>
        <v>0</v>
      </c>
      <c r="H77" s="7">
        <f>SUMIF('Daily Pork Products Stocks'!$B$6:$B$253,'Weekly Pork Products Stocks'!$B77,'Daily Pork Products Stocks'!H$6:H$253)</f>
        <v>0</v>
      </c>
      <c r="I77" s="7">
        <f>SUMIF('Daily Pork Products Stocks'!$B$6:$B$253,'Weekly Pork Products Stocks'!$B77,'Daily Pork Products Stocks'!I$6:I$253)</f>
        <v>0</v>
      </c>
      <c r="J77" s="7">
        <f>SUMIF('Daily Pork Products Stocks'!$B$6:$B$253,'Weekly Pork Products Stocks'!$B77,'Daily Pork Products Stocks'!J$6:J$253)</f>
        <v>0</v>
      </c>
      <c r="K77" s="7">
        <f>SUMIF('Daily Pork Products Stocks'!$B$6:$B$253,'Weekly Pork Products Stocks'!$B77,'Daily Pork Products Stocks'!K$6:K$253)</f>
        <v>0</v>
      </c>
      <c r="L77" s="7">
        <f>SUMIF('Daily Pork Products Stocks'!$B$6:$B$253,'Weekly Pork Products Stocks'!$B77,'Daily Pork Products Stocks'!L$6:L$253)</f>
        <v>0</v>
      </c>
      <c r="M77" s="7">
        <f>SUMIF('Daily Pork Products Stocks'!$B$6:$B$253,'Weekly Pork Products Stocks'!$B77,'Daily Pork Products Stocks'!M$6:M$253)</f>
        <v>0</v>
      </c>
      <c r="N77" s="7">
        <f>SUMIF('Daily Pork Products Stocks'!$B$6:$B$253,'Weekly Pork Products Stocks'!$B77,'Daily Pork Products Stocks'!N$6:N$253)</f>
        <v>0</v>
      </c>
      <c r="O77" s="7">
        <f>SUMIF('Daily Pork Products Stocks'!$B$6:$B$253,'Weekly Pork Products Stocks'!$B77,'Daily Pork Products Stocks'!O$6:O$253)</f>
        <v>0</v>
      </c>
      <c r="P77" s="7">
        <f t="shared" si="12"/>
        <v>0</v>
      </c>
      <c r="Q77" s="7">
        <f t="shared" si="13"/>
        <v>0</v>
      </c>
      <c r="R77" s="25">
        <f>SUMIF('Daily Pork Products Stocks'!$B$6:$B$253,'Weekly Pork Products Stocks'!$B77,'Daily Pork Products Stocks'!R$6:R$253)</f>
        <v>0</v>
      </c>
      <c r="S77" s="25">
        <f>SUMIF('Daily Pork Products Stocks'!$B$6:$B$253,'Weekly Pork Products Stocks'!$B77,'Daily Pork Products Stocks'!S$6:S$253)</f>
        <v>0</v>
      </c>
      <c r="T77" s="7">
        <f t="shared" si="14"/>
        <v>0</v>
      </c>
      <c r="U77" s="7">
        <f t="shared" si="15"/>
        <v>0</v>
      </c>
      <c r="V77" s="64">
        <f t="shared" si="16"/>
        <v>0</v>
      </c>
      <c r="W77" s="51" t="str">
        <f t="shared" si="9"/>
        <v>Inactive</v>
      </c>
      <c r="X77" s="4"/>
      <c r="Y77" s="2">
        <f t="shared" si="17"/>
        <v>0</v>
      </c>
    </row>
    <row r="78" spans="1:25" ht="15.75" hidden="1" x14ac:dyDescent="0.25">
      <c r="A78" s="69" t="str">
        <f t="shared" si="10"/>
        <v>Inactive</v>
      </c>
      <c r="B78" s="66" t="s">
        <v>1211</v>
      </c>
      <c r="C78" s="17" t="s">
        <v>1212</v>
      </c>
      <c r="D78" s="12">
        <f>'Daily Pork Products Stocks'!D71</f>
        <v>0</v>
      </c>
      <c r="E78" s="7">
        <f t="shared" si="11"/>
        <v>0</v>
      </c>
      <c r="F78" s="7">
        <f>SUMIF('Daily Pork Products Stocks'!$B$6:$B$253,'Weekly Pork Products Stocks'!$B78,'Daily Pork Products Stocks'!F$6:F$253)</f>
        <v>0</v>
      </c>
      <c r="G78" s="7">
        <f>SUMIF('Daily Pork Products Stocks'!$B$6:$B$253,'Weekly Pork Products Stocks'!$B78,'Daily Pork Products Stocks'!G$6:G$253)</f>
        <v>0</v>
      </c>
      <c r="H78" s="7">
        <f>SUMIF('Daily Pork Products Stocks'!$B$6:$B$253,'Weekly Pork Products Stocks'!$B78,'Daily Pork Products Stocks'!H$6:H$253)</f>
        <v>0</v>
      </c>
      <c r="I78" s="7">
        <f>SUMIF('Daily Pork Products Stocks'!$B$6:$B$253,'Weekly Pork Products Stocks'!$B78,'Daily Pork Products Stocks'!I$6:I$253)</f>
        <v>0</v>
      </c>
      <c r="J78" s="7">
        <f>SUMIF('Daily Pork Products Stocks'!$B$6:$B$253,'Weekly Pork Products Stocks'!$B78,'Daily Pork Products Stocks'!J$6:J$253)</f>
        <v>0</v>
      </c>
      <c r="K78" s="7">
        <f>SUMIF('Daily Pork Products Stocks'!$B$6:$B$253,'Weekly Pork Products Stocks'!$B78,'Daily Pork Products Stocks'!K$6:K$253)</f>
        <v>0</v>
      </c>
      <c r="L78" s="7">
        <f>SUMIF('Daily Pork Products Stocks'!$B$6:$B$253,'Weekly Pork Products Stocks'!$B78,'Daily Pork Products Stocks'!L$6:L$253)</f>
        <v>0</v>
      </c>
      <c r="M78" s="7">
        <f>SUMIF('Daily Pork Products Stocks'!$B$6:$B$253,'Weekly Pork Products Stocks'!$B78,'Daily Pork Products Stocks'!M$6:M$253)</f>
        <v>0</v>
      </c>
      <c r="N78" s="7">
        <f>SUMIF('Daily Pork Products Stocks'!$B$6:$B$253,'Weekly Pork Products Stocks'!$B78,'Daily Pork Products Stocks'!N$6:N$253)</f>
        <v>0</v>
      </c>
      <c r="O78" s="7">
        <f>SUMIF('Daily Pork Products Stocks'!$B$6:$B$253,'Weekly Pork Products Stocks'!$B78,'Daily Pork Products Stocks'!O$6:O$253)</f>
        <v>0</v>
      </c>
      <c r="P78" s="7">
        <f t="shared" si="12"/>
        <v>0</v>
      </c>
      <c r="Q78" s="7">
        <f t="shared" si="13"/>
        <v>0</v>
      </c>
      <c r="R78" s="25">
        <f>SUMIF('Daily Pork Products Stocks'!$B$6:$B$253,'Weekly Pork Products Stocks'!$B78,'Daily Pork Products Stocks'!R$6:R$253)</f>
        <v>0</v>
      </c>
      <c r="S78" s="25">
        <f>SUMIF('Daily Pork Products Stocks'!$B$6:$B$253,'Weekly Pork Products Stocks'!$B78,'Daily Pork Products Stocks'!S$6:S$253)</f>
        <v>0</v>
      </c>
      <c r="T78" s="7">
        <f t="shared" si="14"/>
        <v>0</v>
      </c>
      <c r="U78" s="7">
        <f t="shared" si="15"/>
        <v>0</v>
      </c>
      <c r="V78" s="64">
        <f t="shared" si="16"/>
        <v>0</v>
      </c>
      <c r="W78" s="51" t="str">
        <f t="shared" si="9"/>
        <v>Inactive</v>
      </c>
      <c r="X78" s="4"/>
      <c r="Y78" s="2">
        <f t="shared" si="17"/>
        <v>0</v>
      </c>
    </row>
    <row r="79" spans="1:25" ht="15.75" hidden="1" x14ac:dyDescent="0.25">
      <c r="A79" s="69" t="str">
        <f t="shared" si="10"/>
        <v>Inactive</v>
      </c>
      <c r="B79" s="66" t="s">
        <v>1213</v>
      </c>
      <c r="C79" s="17" t="s">
        <v>1214</v>
      </c>
      <c r="D79" s="12">
        <f>'Daily Pork Products Stocks'!D72</f>
        <v>0</v>
      </c>
      <c r="E79" s="7">
        <f t="shared" si="11"/>
        <v>0</v>
      </c>
      <c r="F79" s="7">
        <f>SUMIF('Daily Pork Products Stocks'!$B$6:$B$253,'Weekly Pork Products Stocks'!$B79,'Daily Pork Products Stocks'!F$6:F$253)</f>
        <v>0</v>
      </c>
      <c r="G79" s="7">
        <f>SUMIF('Daily Pork Products Stocks'!$B$6:$B$253,'Weekly Pork Products Stocks'!$B79,'Daily Pork Products Stocks'!G$6:G$253)</f>
        <v>0</v>
      </c>
      <c r="H79" s="7">
        <f>SUMIF('Daily Pork Products Stocks'!$B$6:$B$253,'Weekly Pork Products Stocks'!$B79,'Daily Pork Products Stocks'!H$6:H$253)</f>
        <v>0</v>
      </c>
      <c r="I79" s="7">
        <f>SUMIF('Daily Pork Products Stocks'!$B$6:$B$253,'Weekly Pork Products Stocks'!$B79,'Daily Pork Products Stocks'!I$6:I$253)</f>
        <v>0</v>
      </c>
      <c r="J79" s="7">
        <f>SUMIF('Daily Pork Products Stocks'!$B$6:$B$253,'Weekly Pork Products Stocks'!$B79,'Daily Pork Products Stocks'!J$6:J$253)</f>
        <v>0</v>
      </c>
      <c r="K79" s="7">
        <f>SUMIF('Daily Pork Products Stocks'!$B$6:$B$253,'Weekly Pork Products Stocks'!$B79,'Daily Pork Products Stocks'!K$6:K$253)</f>
        <v>0</v>
      </c>
      <c r="L79" s="7">
        <f>SUMIF('Daily Pork Products Stocks'!$B$6:$B$253,'Weekly Pork Products Stocks'!$B79,'Daily Pork Products Stocks'!L$6:L$253)</f>
        <v>0</v>
      </c>
      <c r="M79" s="7">
        <f>SUMIF('Daily Pork Products Stocks'!$B$6:$B$253,'Weekly Pork Products Stocks'!$B79,'Daily Pork Products Stocks'!M$6:M$253)</f>
        <v>0</v>
      </c>
      <c r="N79" s="7">
        <f>SUMIF('Daily Pork Products Stocks'!$B$6:$B$253,'Weekly Pork Products Stocks'!$B79,'Daily Pork Products Stocks'!N$6:N$253)</f>
        <v>0</v>
      </c>
      <c r="O79" s="7">
        <f>SUMIF('Daily Pork Products Stocks'!$B$6:$B$253,'Weekly Pork Products Stocks'!$B79,'Daily Pork Products Stocks'!O$6:O$253)</f>
        <v>0</v>
      </c>
      <c r="P79" s="7">
        <f t="shared" si="12"/>
        <v>0</v>
      </c>
      <c r="Q79" s="7">
        <f t="shared" si="13"/>
        <v>0</v>
      </c>
      <c r="R79" s="25">
        <f>SUMIF('Daily Pork Products Stocks'!$B$6:$B$253,'Weekly Pork Products Stocks'!$B79,'Daily Pork Products Stocks'!R$6:R$253)</f>
        <v>0</v>
      </c>
      <c r="S79" s="25">
        <f>SUMIF('Daily Pork Products Stocks'!$B$6:$B$253,'Weekly Pork Products Stocks'!$B79,'Daily Pork Products Stocks'!S$6:S$253)</f>
        <v>0</v>
      </c>
      <c r="T79" s="7">
        <f t="shared" si="14"/>
        <v>0</v>
      </c>
      <c r="U79" s="7">
        <f t="shared" si="15"/>
        <v>0</v>
      </c>
      <c r="V79" s="64">
        <f t="shared" si="16"/>
        <v>0</v>
      </c>
      <c r="W79" s="51" t="str">
        <f t="shared" si="9"/>
        <v>Inactive</v>
      </c>
      <c r="X79" s="4"/>
      <c r="Y79" s="2">
        <f t="shared" si="17"/>
        <v>0</v>
      </c>
    </row>
    <row r="80" spans="1:25" ht="15.75" hidden="1" x14ac:dyDescent="0.25">
      <c r="A80" s="69" t="str">
        <f t="shared" si="10"/>
        <v>Inactive</v>
      </c>
      <c r="B80" s="66" t="s">
        <v>1215</v>
      </c>
      <c r="C80" s="17" t="s">
        <v>1216</v>
      </c>
      <c r="D80" s="12">
        <f>'Daily Pork Products Stocks'!D73</f>
        <v>0</v>
      </c>
      <c r="E80" s="7">
        <f t="shared" si="11"/>
        <v>0</v>
      </c>
      <c r="F80" s="7">
        <f>SUMIF('Daily Pork Products Stocks'!$B$6:$B$253,'Weekly Pork Products Stocks'!$B80,'Daily Pork Products Stocks'!F$6:F$253)</f>
        <v>0</v>
      </c>
      <c r="G80" s="7">
        <f>SUMIF('Daily Pork Products Stocks'!$B$6:$B$253,'Weekly Pork Products Stocks'!$B80,'Daily Pork Products Stocks'!G$6:G$253)</f>
        <v>0</v>
      </c>
      <c r="H80" s="7">
        <f>SUMIF('Daily Pork Products Stocks'!$B$6:$B$253,'Weekly Pork Products Stocks'!$B80,'Daily Pork Products Stocks'!H$6:H$253)</f>
        <v>0</v>
      </c>
      <c r="I80" s="7">
        <f>SUMIF('Daily Pork Products Stocks'!$B$6:$B$253,'Weekly Pork Products Stocks'!$B80,'Daily Pork Products Stocks'!I$6:I$253)</f>
        <v>0</v>
      </c>
      <c r="J80" s="7">
        <f>SUMIF('Daily Pork Products Stocks'!$B$6:$B$253,'Weekly Pork Products Stocks'!$B80,'Daily Pork Products Stocks'!J$6:J$253)</f>
        <v>0</v>
      </c>
      <c r="K80" s="7">
        <f>SUMIF('Daily Pork Products Stocks'!$B$6:$B$253,'Weekly Pork Products Stocks'!$B80,'Daily Pork Products Stocks'!K$6:K$253)</f>
        <v>0</v>
      </c>
      <c r="L80" s="7">
        <f>SUMIF('Daily Pork Products Stocks'!$B$6:$B$253,'Weekly Pork Products Stocks'!$B80,'Daily Pork Products Stocks'!L$6:L$253)</f>
        <v>0</v>
      </c>
      <c r="M80" s="7">
        <f>SUMIF('Daily Pork Products Stocks'!$B$6:$B$253,'Weekly Pork Products Stocks'!$B80,'Daily Pork Products Stocks'!M$6:M$253)</f>
        <v>0</v>
      </c>
      <c r="N80" s="7">
        <f>SUMIF('Daily Pork Products Stocks'!$B$6:$B$253,'Weekly Pork Products Stocks'!$B80,'Daily Pork Products Stocks'!N$6:N$253)</f>
        <v>0</v>
      </c>
      <c r="O80" s="7">
        <f>SUMIF('Daily Pork Products Stocks'!$B$6:$B$253,'Weekly Pork Products Stocks'!$B80,'Daily Pork Products Stocks'!O$6:O$253)</f>
        <v>0</v>
      </c>
      <c r="P80" s="7">
        <f t="shared" si="12"/>
        <v>0</v>
      </c>
      <c r="Q80" s="7">
        <f t="shared" si="13"/>
        <v>0</v>
      </c>
      <c r="R80" s="25">
        <f>SUMIF('Daily Pork Products Stocks'!$B$6:$B$253,'Weekly Pork Products Stocks'!$B80,'Daily Pork Products Stocks'!R$6:R$253)</f>
        <v>0</v>
      </c>
      <c r="S80" s="25">
        <f>SUMIF('Daily Pork Products Stocks'!$B$6:$B$253,'Weekly Pork Products Stocks'!$B80,'Daily Pork Products Stocks'!S$6:S$253)</f>
        <v>0</v>
      </c>
      <c r="T80" s="7">
        <f t="shared" si="14"/>
        <v>0</v>
      </c>
      <c r="U80" s="7">
        <f t="shared" si="15"/>
        <v>0</v>
      </c>
      <c r="V80" s="64">
        <f t="shared" si="16"/>
        <v>0</v>
      </c>
      <c r="W80" s="51" t="str">
        <f t="shared" si="9"/>
        <v>Inactive</v>
      </c>
      <c r="X80" s="4"/>
      <c r="Y80" s="2">
        <f t="shared" si="17"/>
        <v>0</v>
      </c>
    </row>
    <row r="81" spans="1:25" ht="15.75" hidden="1" x14ac:dyDescent="0.25">
      <c r="A81" s="69" t="str">
        <f t="shared" si="10"/>
        <v>Inactive</v>
      </c>
      <c r="B81" s="66" t="s">
        <v>1217</v>
      </c>
      <c r="C81" s="17" t="s">
        <v>1218</v>
      </c>
      <c r="D81" s="12">
        <f>'Daily Pork Products Stocks'!D74</f>
        <v>0</v>
      </c>
      <c r="E81" s="7">
        <f t="shared" si="11"/>
        <v>0</v>
      </c>
      <c r="F81" s="7">
        <f>SUMIF('Daily Pork Products Stocks'!$B$6:$B$253,'Weekly Pork Products Stocks'!$B81,'Daily Pork Products Stocks'!F$6:F$253)</f>
        <v>0</v>
      </c>
      <c r="G81" s="7">
        <f>SUMIF('Daily Pork Products Stocks'!$B$6:$B$253,'Weekly Pork Products Stocks'!$B81,'Daily Pork Products Stocks'!G$6:G$253)</f>
        <v>0</v>
      </c>
      <c r="H81" s="7">
        <f>SUMIF('Daily Pork Products Stocks'!$B$6:$B$253,'Weekly Pork Products Stocks'!$B81,'Daily Pork Products Stocks'!H$6:H$253)</f>
        <v>0</v>
      </c>
      <c r="I81" s="7">
        <f>SUMIF('Daily Pork Products Stocks'!$B$6:$B$253,'Weekly Pork Products Stocks'!$B81,'Daily Pork Products Stocks'!I$6:I$253)</f>
        <v>0</v>
      </c>
      <c r="J81" s="7">
        <f>SUMIF('Daily Pork Products Stocks'!$B$6:$B$253,'Weekly Pork Products Stocks'!$B81,'Daily Pork Products Stocks'!J$6:J$253)</f>
        <v>0</v>
      </c>
      <c r="K81" s="7">
        <f>SUMIF('Daily Pork Products Stocks'!$B$6:$B$253,'Weekly Pork Products Stocks'!$B81,'Daily Pork Products Stocks'!K$6:K$253)</f>
        <v>0</v>
      </c>
      <c r="L81" s="7">
        <f>SUMIF('Daily Pork Products Stocks'!$B$6:$B$253,'Weekly Pork Products Stocks'!$B81,'Daily Pork Products Stocks'!L$6:L$253)</f>
        <v>0</v>
      </c>
      <c r="M81" s="7">
        <f>SUMIF('Daily Pork Products Stocks'!$B$6:$B$253,'Weekly Pork Products Stocks'!$B81,'Daily Pork Products Stocks'!M$6:M$253)</f>
        <v>0</v>
      </c>
      <c r="N81" s="7">
        <f>SUMIF('Daily Pork Products Stocks'!$B$6:$B$253,'Weekly Pork Products Stocks'!$B81,'Daily Pork Products Stocks'!N$6:N$253)</f>
        <v>0</v>
      </c>
      <c r="O81" s="7">
        <f>SUMIF('Daily Pork Products Stocks'!$B$6:$B$253,'Weekly Pork Products Stocks'!$B81,'Daily Pork Products Stocks'!O$6:O$253)</f>
        <v>0</v>
      </c>
      <c r="P81" s="7">
        <f t="shared" si="12"/>
        <v>0</v>
      </c>
      <c r="Q81" s="7">
        <f t="shared" si="13"/>
        <v>0</v>
      </c>
      <c r="R81" s="25">
        <f>SUMIF('Daily Pork Products Stocks'!$B$6:$B$253,'Weekly Pork Products Stocks'!$B81,'Daily Pork Products Stocks'!R$6:R$253)</f>
        <v>0</v>
      </c>
      <c r="S81" s="25">
        <f>SUMIF('Daily Pork Products Stocks'!$B$6:$B$253,'Weekly Pork Products Stocks'!$B81,'Daily Pork Products Stocks'!S$6:S$253)</f>
        <v>0</v>
      </c>
      <c r="T81" s="7">
        <f t="shared" si="14"/>
        <v>0</v>
      </c>
      <c r="U81" s="7">
        <f t="shared" si="15"/>
        <v>0</v>
      </c>
      <c r="V81" s="64">
        <f t="shared" si="16"/>
        <v>0</v>
      </c>
      <c r="W81" s="51" t="str">
        <f t="shared" si="9"/>
        <v>Inactive</v>
      </c>
      <c r="X81" s="4"/>
      <c r="Y81" s="2">
        <f t="shared" si="17"/>
        <v>0</v>
      </c>
    </row>
    <row r="82" spans="1:25" ht="15.75" hidden="1" x14ac:dyDescent="0.25">
      <c r="A82" s="69" t="str">
        <f t="shared" si="10"/>
        <v>Inactive</v>
      </c>
      <c r="B82" s="66" t="s">
        <v>1219</v>
      </c>
      <c r="C82" s="17" t="s">
        <v>1220</v>
      </c>
      <c r="D82" s="12">
        <f>'Daily Pork Products Stocks'!D75</f>
        <v>0</v>
      </c>
      <c r="E82" s="7">
        <f t="shared" si="11"/>
        <v>0</v>
      </c>
      <c r="F82" s="7">
        <f>SUMIF('Daily Pork Products Stocks'!$B$6:$B$253,'Weekly Pork Products Stocks'!$B82,'Daily Pork Products Stocks'!F$6:F$253)</f>
        <v>0</v>
      </c>
      <c r="G82" s="7">
        <f>SUMIF('Daily Pork Products Stocks'!$B$6:$B$253,'Weekly Pork Products Stocks'!$B82,'Daily Pork Products Stocks'!G$6:G$253)</f>
        <v>0</v>
      </c>
      <c r="H82" s="7">
        <f>SUMIF('Daily Pork Products Stocks'!$B$6:$B$253,'Weekly Pork Products Stocks'!$B82,'Daily Pork Products Stocks'!H$6:H$253)</f>
        <v>0</v>
      </c>
      <c r="I82" s="7">
        <f>SUMIF('Daily Pork Products Stocks'!$B$6:$B$253,'Weekly Pork Products Stocks'!$B82,'Daily Pork Products Stocks'!I$6:I$253)</f>
        <v>0</v>
      </c>
      <c r="J82" s="7">
        <f>SUMIF('Daily Pork Products Stocks'!$B$6:$B$253,'Weekly Pork Products Stocks'!$B82,'Daily Pork Products Stocks'!J$6:J$253)</f>
        <v>0</v>
      </c>
      <c r="K82" s="7">
        <f>SUMIF('Daily Pork Products Stocks'!$B$6:$B$253,'Weekly Pork Products Stocks'!$B82,'Daily Pork Products Stocks'!K$6:K$253)</f>
        <v>0</v>
      </c>
      <c r="L82" s="7">
        <f>SUMIF('Daily Pork Products Stocks'!$B$6:$B$253,'Weekly Pork Products Stocks'!$B82,'Daily Pork Products Stocks'!L$6:L$253)</f>
        <v>0</v>
      </c>
      <c r="M82" s="7">
        <f>SUMIF('Daily Pork Products Stocks'!$B$6:$B$253,'Weekly Pork Products Stocks'!$B82,'Daily Pork Products Stocks'!M$6:M$253)</f>
        <v>0</v>
      </c>
      <c r="N82" s="7">
        <f>SUMIF('Daily Pork Products Stocks'!$B$6:$B$253,'Weekly Pork Products Stocks'!$B82,'Daily Pork Products Stocks'!N$6:N$253)</f>
        <v>0</v>
      </c>
      <c r="O82" s="7">
        <f>SUMIF('Daily Pork Products Stocks'!$B$6:$B$253,'Weekly Pork Products Stocks'!$B82,'Daily Pork Products Stocks'!O$6:O$253)</f>
        <v>0</v>
      </c>
      <c r="P82" s="7">
        <f t="shared" si="12"/>
        <v>0</v>
      </c>
      <c r="Q82" s="7">
        <f t="shared" si="13"/>
        <v>0</v>
      </c>
      <c r="R82" s="25">
        <f>SUMIF('Daily Pork Products Stocks'!$B$6:$B$253,'Weekly Pork Products Stocks'!$B82,'Daily Pork Products Stocks'!R$6:R$253)</f>
        <v>0</v>
      </c>
      <c r="S82" s="25">
        <f>SUMIF('Daily Pork Products Stocks'!$B$6:$B$253,'Weekly Pork Products Stocks'!$B82,'Daily Pork Products Stocks'!S$6:S$253)</f>
        <v>0</v>
      </c>
      <c r="T82" s="7">
        <f t="shared" si="14"/>
        <v>0</v>
      </c>
      <c r="U82" s="7">
        <f t="shared" si="15"/>
        <v>0</v>
      </c>
      <c r="V82" s="64">
        <f t="shared" si="16"/>
        <v>0</v>
      </c>
      <c r="W82" s="51" t="str">
        <f t="shared" si="9"/>
        <v>Inactive</v>
      </c>
      <c r="X82" s="4"/>
      <c r="Y82" s="2">
        <f t="shared" si="17"/>
        <v>0</v>
      </c>
    </row>
    <row r="83" spans="1:25" ht="15.75" hidden="1" x14ac:dyDescent="0.25">
      <c r="A83" s="69" t="str">
        <f t="shared" si="10"/>
        <v>Inactive</v>
      </c>
      <c r="B83" s="66" t="s">
        <v>1221</v>
      </c>
      <c r="C83" s="17" t="s">
        <v>1222</v>
      </c>
      <c r="D83" s="12">
        <f>'Daily Pork Products Stocks'!D76</f>
        <v>0</v>
      </c>
      <c r="E83" s="7">
        <f t="shared" si="11"/>
        <v>0</v>
      </c>
      <c r="F83" s="7">
        <f>SUMIF('Daily Pork Products Stocks'!$B$6:$B$253,'Weekly Pork Products Stocks'!$B83,'Daily Pork Products Stocks'!F$6:F$253)</f>
        <v>0</v>
      </c>
      <c r="G83" s="7">
        <f>SUMIF('Daily Pork Products Stocks'!$B$6:$B$253,'Weekly Pork Products Stocks'!$B83,'Daily Pork Products Stocks'!G$6:G$253)</f>
        <v>0</v>
      </c>
      <c r="H83" s="7">
        <f>SUMIF('Daily Pork Products Stocks'!$B$6:$B$253,'Weekly Pork Products Stocks'!$B83,'Daily Pork Products Stocks'!H$6:H$253)</f>
        <v>0</v>
      </c>
      <c r="I83" s="7">
        <f>SUMIF('Daily Pork Products Stocks'!$B$6:$B$253,'Weekly Pork Products Stocks'!$B83,'Daily Pork Products Stocks'!I$6:I$253)</f>
        <v>0</v>
      </c>
      <c r="J83" s="7">
        <f>SUMIF('Daily Pork Products Stocks'!$B$6:$B$253,'Weekly Pork Products Stocks'!$B83,'Daily Pork Products Stocks'!J$6:J$253)</f>
        <v>0</v>
      </c>
      <c r="K83" s="7">
        <f>SUMIF('Daily Pork Products Stocks'!$B$6:$B$253,'Weekly Pork Products Stocks'!$B83,'Daily Pork Products Stocks'!K$6:K$253)</f>
        <v>0</v>
      </c>
      <c r="L83" s="7">
        <f>SUMIF('Daily Pork Products Stocks'!$B$6:$B$253,'Weekly Pork Products Stocks'!$B83,'Daily Pork Products Stocks'!L$6:L$253)</f>
        <v>0</v>
      </c>
      <c r="M83" s="7">
        <f>SUMIF('Daily Pork Products Stocks'!$B$6:$B$253,'Weekly Pork Products Stocks'!$B83,'Daily Pork Products Stocks'!M$6:M$253)</f>
        <v>0</v>
      </c>
      <c r="N83" s="7">
        <f>SUMIF('Daily Pork Products Stocks'!$B$6:$B$253,'Weekly Pork Products Stocks'!$B83,'Daily Pork Products Stocks'!N$6:N$253)</f>
        <v>0</v>
      </c>
      <c r="O83" s="7">
        <f>SUMIF('Daily Pork Products Stocks'!$B$6:$B$253,'Weekly Pork Products Stocks'!$B83,'Daily Pork Products Stocks'!O$6:O$253)</f>
        <v>0</v>
      </c>
      <c r="P83" s="7">
        <f t="shared" si="12"/>
        <v>0</v>
      </c>
      <c r="Q83" s="7">
        <f t="shared" si="13"/>
        <v>0</v>
      </c>
      <c r="R83" s="25">
        <f>SUMIF('Daily Pork Products Stocks'!$B$6:$B$253,'Weekly Pork Products Stocks'!$B83,'Daily Pork Products Stocks'!R$6:R$253)</f>
        <v>0</v>
      </c>
      <c r="S83" s="25">
        <f>SUMIF('Daily Pork Products Stocks'!$B$6:$B$253,'Weekly Pork Products Stocks'!$B83,'Daily Pork Products Stocks'!S$6:S$253)</f>
        <v>0</v>
      </c>
      <c r="T83" s="7">
        <f t="shared" si="14"/>
        <v>0</v>
      </c>
      <c r="U83" s="7">
        <f t="shared" si="15"/>
        <v>0</v>
      </c>
      <c r="V83" s="64">
        <f t="shared" si="16"/>
        <v>0</v>
      </c>
      <c r="W83" s="51" t="str">
        <f t="shared" si="9"/>
        <v>Inactive</v>
      </c>
      <c r="X83" s="4"/>
      <c r="Y83" s="2">
        <f t="shared" si="17"/>
        <v>0</v>
      </c>
    </row>
    <row r="84" spans="1:25" ht="15.75" hidden="1" x14ac:dyDescent="0.25">
      <c r="A84" s="69" t="str">
        <f t="shared" si="10"/>
        <v>Inactive</v>
      </c>
      <c r="B84" s="65" t="s">
        <v>1223</v>
      </c>
      <c r="C84" s="15" t="s">
        <v>1224</v>
      </c>
      <c r="D84" s="12">
        <f>'Daily Pork Products Stocks'!D77</f>
        <v>0</v>
      </c>
      <c r="E84" s="7">
        <f t="shared" si="11"/>
        <v>0</v>
      </c>
      <c r="F84" s="7">
        <f>SUMIF('Daily Pork Products Stocks'!$B$6:$B$253,'Weekly Pork Products Stocks'!$B84,'Daily Pork Products Stocks'!F$6:F$253)</f>
        <v>0</v>
      </c>
      <c r="G84" s="7">
        <f>SUMIF('Daily Pork Products Stocks'!$B$6:$B$253,'Weekly Pork Products Stocks'!$B84,'Daily Pork Products Stocks'!G$6:G$253)</f>
        <v>0</v>
      </c>
      <c r="H84" s="7">
        <f>SUMIF('Daily Pork Products Stocks'!$B$6:$B$253,'Weekly Pork Products Stocks'!$B84,'Daily Pork Products Stocks'!H$6:H$253)</f>
        <v>0</v>
      </c>
      <c r="I84" s="7">
        <f>SUMIF('Daily Pork Products Stocks'!$B$6:$B$253,'Weekly Pork Products Stocks'!$B84,'Daily Pork Products Stocks'!I$6:I$253)</f>
        <v>0</v>
      </c>
      <c r="J84" s="7">
        <f>SUMIF('Daily Pork Products Stocks'!$B$6:$B$253,'Weekly Pork Products Stocks'!$B84,'Daily Pork Products Stocks'!J$6:J$253)</f>
        <v>0</v>
      </c>
      <c r="K84" s="7">
        <f>SUMIF('Daily Pork Products Stocks'!$B$6:$B$253,'Weekly Pork Products Stocks'!$B84,'Daily Pork Products Stocks'!K$6:K$253)</f>
        <v>0</v>
      </c>
      <c r="L84" s="7">
        <f>SUMIF('Daily Pork Products Stocks'!$B$6:$B$253,'Weekly Pork Products Stocks'!$B84,'Daily Pork Products Stocks'!L$6:L$253)</f>
        <v>0</v>
      </c>
      <c r="M84" s="7">
        <f>SUMIF('Daily Pork Products Stocks'!$B$6:$B$253,'Weekly Pork Products Stocks'!$B84,'Daily Pork Products Stocks'!M$6:M$253)</f>
        <v>0</v>
      </c>
      <c r="N84" s="7">
        <f>SUMIF('Daily Pork Products Stocks'!$B$6:$B$253,'Weekly Pork Products Stocks'!$B84,'Daily Pork Products Stocks'!N$6:N$253)</f>
        <v>0</v>
      </c>
      <c r="O84" s="7">
        <f>SUMIF('Daily Pork Products Stocks'!$B$6:$B$253,'Weekly Pork Products Stocks'!$B84,'Daily Pork Products Stocks'!O$6:O$253)</f>
        <v>0</v>
      </c>
      <c r="P84" s="7">
        <f t="shared" si="12"/>
        <v>0</v>
      </c>
      <c r="Q84" s="7">
        <f t="shared" si="13"/>
        <v>0</v>
      </c>
      <c r="R84" s="25">
        <f>SUMIF('Daily Pork Products Stocks'!$B$6:$B$253,'Weekly Pork Products Stocks'!$B84,'Daily Pork Products Stocks'!R$6:R$253)</f>
        <v>0</v>
      </c>
      <c r="S84" s="25">
        <f>SUMIF('Daily Pork Products Stocks'!$B$6:$B$253,'Weekly Pork Products Stocks'!$B84,'Daily Pork Products Stocks'!S$6:S$253)</f>
        <v>0</v>
      </c>
      <c r="T84" s="7">
        <f t="shared" si="14"/>
        <v>0</v>
      </c>
      <c r="U84" s="7">
        <f t="shared" si="15"/>
        <v>0</v>
      </c>
      <c r="V84" s="64">
        <f t="shared" si="16"/>
        <v>0</v>
      </c>
      <c r="W84" s="51" t="str">
        <f t="shared" si="9"/>
        <v>Inactive</v>
      </c>
      <c r="X84" s="4"/>
      <c r="Y84" s="2">
        <f t="shared" si="17"/>
        <v>0</v>
      </c>
    </row>
    <row r="85" spans="1:25" ht="15.75" x14ac:dyDescent="0.25">
      <c r="A85" s="69" t="str">
        <f t="shared" si="10"/>
        <v>Inactive</v>
      </c>
      <c r="B85" s="65" t="s">
        <v>44</v>
      </c>
      <c r="C85" s="15" t="s">
        <v>1225</v>
      </c>
      <c r="D85" s="12">
        <f>'Daily Pork Products Stocks'!D78</f>
        <v>0</v>
      </c>
      <c r="E85" s="7">
        <f t="shared" si="11"/>
        <v>0</v>
      </c>
      <c r="F85" s="7">
        <f>SUMIF('Daily Pork Products Stocks'!$B$6:$B$253,'Weekly Pork Products Stocks'!$B85,'Daily Pork Products Stocks'!F$6:F$253)</f>
        <v>0</v>
      </c>
      <c r="G85" s="7">
        <f>SUMIF('Daily Pork Products Stocks'!$B$6:$B$253,'Weekly Pork Products Stocks'!$B85,'Daily Pork Products Stocks'!G$6:G$253)</f>
        <v>0</v>
      </c>
      <c r="H85" s="7">
        <f>SUMIF('Daily Pork Products Stocks'!$B$6:$B$253,'Weekly Pork Products Stocks'!$B85,'Daily Pork Products Stocks'!H$6:H$253)</f>
        <v>0</v>
      </c>
      <c r="I85" s="7">
        <f>SUMIF('Daily Pork Products Stocks'!$B$6:$B$253,'Weekly Pork Products Stocks'!$B85,'Daily Pork Products Stocks'!I$6:I$253)</f>
        <v>0</v>
      </c>
      <c r="J85" s="7">
        <f>SUMIF('Daily Pork Products Stocks'!$B$6:$B$253,'Weekly Pork Products Stocks'!$B85,'Daily Pork Products Stocks'!J$6:J$253)</f>
        <v>0</v>
      </c>
      <c r="K85" s="7">
        <f>SUMIF('Daily Pork Products Stocks'!$B$6:$B$253,'Weekly Pork Products Stocks'!$B85,'Daily Pork Products Stocks'!K$6:K$253)</f>
        <v>0</v>
      </c>
      <c r="L85" s="7">
        <f>SUMIF('Daily Pork Products Stocks'!$B$6:$B$253,'Weekly Pork Products Stocks'!$B85,'Daily Pork Products Stocks'!L$6:L$253)</f>
        <v>0</v>
      </c>
      <c r="M85" s="7">
        <f>SUMIF('Daily Pork Products Stocks'!$B$6:$B$253,'Weekly Pork Products Stocks'!$B85,'Daily Pork Products Stocks'!M$6:M$253)</f>
        <v>0</v>
      </c>
      <c r="N85" s="7">
        <f>SUMIF('Daily Pork Products Stocks'!$B$6:$B$253,'Weekly Pork Products Stocks'!$B85,'Daily Pork Products Stocks'!N$6:N$253)</f>
        <v>0</v>
      </c>
      <c r="O85" s="7">
        <f>SUMIF('Daily Pork Products Stocks'!$B$6:$B$253,'Weekly Pork Products Stocks'!$B85,'Daily Pork Products Stocks'!O$6:O$253)</f>
        <v>0</v>
      </c>
      <c r="P85" s="7">
        <f t="shared" si="12"/>
        <v>0</v>
      </c>
      <c r="Q85" s="7">
        <f t="shared" si="13"/>
        <v>0</v>
      </c>
      <c r="R85" s="25">
        <f>SUMIF('Daily Pork Products Stocks'!$B$6:$B$253,'Weekly Pork Products Stocks'!$B85,'Daily Pork Products Stocks'!R$6:R$253)</f>
        <v>0</v>
      </c>
      <c r="S85" s="25">
        <f>SUMIF('Daily Pork Products Stocks'!$B$6:$B$253,'Weekly Pork Products Stocks'!$B85,'Daily Pork Products Stocks'!S$6:S$253)</f>
        <v>0</v>
      </c>
      <c r="T85" s="7">
        <f t="shared" si="14"/>
        <v>0</v>
      </c>
      <c r="U85" s="7">
        <f t="shared" si="15"/>
        <v>0</v>
      </c>
      <c r="V85" s="64">
        <f t="shared" si="16"/>
        <v>0</v>
      </c>
      <c r="W85" s="51" t="str">
        <f t="shared" si="9"/>
        <v>Inactive</v>
      </c>
      <c r="X85" s="4"/>
      <c r="Y85" s="2">
        <f t="shared" si="17"/>
        <v>0</v>
      </c>
    </row>
    <row r="86" spans="1:25" ht="15.75" hidden="1" x14ac:dyDescent="0.25">
      <c r="A86" s="69" t="str">
        <f t="shared" si="10"/>
        <v>Inactive</v>
      </c>
      <c r="B86" s="65" t="s">
        <v>1226</v>
      </c>
      <c r="C86" s="15" t="s">
        <v>1227</v>
      </c>
      <c r="D86" s="12">
        <f>'Daily Pork Products Stocks'!D79</f>
        <v>0</v>
      </c>
      <c r="E86" s="7">
        <f t="shared" si="11"/>
        <v>0</v>
      </c>
      <c r="F86" s="7">
        <f>SUMIF('Daily Pork Products Stocks'!$B$6:$B$253,'Weekly Pork Products Stocks'!$B86,'Daily Pork Products Stocks'!F$6:F$253)</f>
        <v>0</v>
      </c>
      <c r="G86" s="7">
        <f>SUMIF('Daily Pork Products Stocks'!$B$6:$B$253,'Weekly Pork Products Stocks'!$B86,'Daily Pork Products Stocks'!G$6:G$253)</f>
        <v>0</v>
      </c>
      <c r="H86" s="7">
        <f>SUMIF('Daily Pork Products Stocks'!$B$6:$B$253,'Weekly Pork Products Stocks'!$B86,'Daily Pork Products Stocks'!H$6:H$253)</f>
        <v>0</v>
      </c>
      <c r="I86" s="7">
        <f>SUMIF('Daily Pork Products Stocks'!$B$6:$B$253,'Weekly Pork Products Stocks'!$B86,'Daily Pork Products Stocks'!I$6:I$253)</f>
        <v>0</v>
      </c>
      <c r="J86" s="7">
        <f>SUMIF('Daily Pork Products Stocks'!$B$6:$B$253,'Weekly Pork Products Stocks'!$B86,'Daily Pork Products Stocks'!J$6:J$253)</f>
        <v>0</v>
      </c>
      <c r="K86" s="7">
        <f>SUMIF('Daily Pork Products Stocks'!$B$6:$B$253,'Weekly Pork Products Stocks'!$B86,'Daily Pork Products Stocks'!K$6:K$253)</f>
        <v>0</v>
      </c>
      <c r="L86" s="7">
        <f>SUMIF('Daily Pork Products Stocks'!$B$6:$B$253,'Weekly Pork Products Stocks'!$B86,'Daily Pork Products Stocks'!L$6:L$253)</f>
        <v>0</v>
      </c>
      <c r="M86" s="7">
        <f>SUMIF('Daily Pork Products Stocks'!$B$6:$B$253,'Weekly Pork Products Stocks'!$B86,'Daily Pork Products Stocks'!M$6:M$253)</f>
        <v>0</v>
      </c>
      <c r="N86" s="7">
        <f>SUMIF('Daily Pork Products Stocks'!$B$6:$B$253,'Weekly Pork Products Stocks'!$B86,'Daily Pork Products Stocks'!N$6:N$253)</f>
        <v>0</v>
      </c>
      <c r="O86" s="7">
        <f>SUMIF('Daily Pork Products Stocks'!$B$6:$B$253,'Weekly Pork Products Stocks'!$B86,'Daily Pork Products Stocks'!O$6:O$253)</f>
        <v>0</v>
      </c>
      <c r="P86" s="7">
        <f t="shared" si="12"/>
        <v>0</v>
      </c>
      <c r="Q86" s="7">
        <f t="shared" si="13"/>
        <v>0</v>
      </c>
      <c r="R86" s="25">
        <f>SUMIF('Daily Pork Products Stocks'!$B$6:$B$253,'Weekly Pork Products Stocks'!$B86,'Daily Pork Products Stocks'!R$6:R$253)</f>
        <v>0</v>
      </c>
      <c r="S86" s="25">
        <f>SUMIF('Daily Pork Products Stocks'!$B$6:$B$253,'Weekly Pork Products Stocks'!$B86,'Daily Pork Products Stocks'!S$6:S$253)</f>
        <v>0</v>
      </c>
      <c r="T86" s="7">
        <f t="shared" si="14"/>
        <v>0</v>
      </c>
      <c r="U86" s="7">
        <f t="shared" si="15"/>
        <v>0</v>
      </c>
      <c r="V86" s="64">
        <f t="shared" si="16"/>
        <v>0</v>
      </c>
      <c r="W86" s="51" t="str">
        <f t="shared" si="9"/>
        <v>Inactive</v>
      </c>
      <c r="X86" s="4"/>
      <c r="Y86" s="2">
        <f t="shared" si="17"/>
        <v>0</v>
      </c>
    </row>
    <row r="87" spans="1:25" ht="15.75" hidden="1" x14ac:dyDescent="0.25">
      <c r="A87" s="69" t="str">
        <f t="shared" si="10"/>
        <v>Inactive</v>
      </c>
      <c r="B87" s="65" t="s">
        <v>1228</v>
      </c>
      <c r="C87" s="15" t="s">
        <v>1229</v>
      </c>
      <c r="D87" s="12">
        <f>'Daily Pork Products Stocks'!D80</f>
        <v>0</v>
      </c>
      <c r="E87" s="7">
        <f t="shared" si="11"/>
        <v>0</v>
      </c>
      <c r="F87" s="7">
        <f>SUMIF('Daily Pork Products Stocks'!$B$6:$B$253,'Weekly Pork Products Stocks'!$B87,'Daily Pork Products Stocks'!F$6:F$253)</f>
        <v>0</v>
      </c>
      <c r="G87" s="7">
        <f>SUMIF('Daily Pork Products Stocks'!$B$6:$B$253,'Weekly Pork Products Stocks'!$B87,'Daily Pork Products Stocks'!G$6:G$253)</f>
        <v>0</v>
      </c>
      <c r="H87" s="7">
        <f>SUMIF('Daily Pork Products Stocks'!$B$6:$B$253,'Weekly Pork Products Stocks'!$B87,'Daily Pork Products Stocks'!H$6:H$253)</f>
        <v>0</v>
      </c>
      <c r="I87" s="7">
        <f>SUMIF('Daily Pork Products Stocks'!$B$6:$B$253,'Weekly Pork Products Stocks'!$B87,'Daily Pork Products Stocks'!I$6:I$253)</f>
        <v>0</v>
      </c>
      <c r="J87" s="7">
        <f>SUMIF('Daily Pork Products Stocks'!$B$6:$B$253,'Weekly Pork Products Stocks'!$B87,'Daily Pork Products Stocks'!J$6:J$253)</f>
        <v>0</v>
      </c>
      <c r="K87" s="7">
        <f>SUMIF('Daily Pork Products Stocks'!$B$6:$B$253,'Weekly Pork Products Stocks'!$B87,'Daily Pork Products Stocks'!K$6:K$253)</f>
        <v>0</v>
      </c>
      <c r="L87" s="7">
        <f>SUMIF('Daily Pork Products Stocks'!$B$6:$B$253,'Weekly Pork Products Stocks'!$B87,'Daily Pork Products Stocks'!L$6:L$253)</f>
        <v>0</v>
      </c>
      <c r="M87" s="7">
        <f>SUMIF('Daily Pork Products Stocks'!$B$6:$B$253,'Weekly Pork Products Stocks'!$B87,'Daily Pork Products Stocks'!M$6:M$253)</f>
        <v>0</v>
      </c>
      <c r="N87" s="7">
        <f>SUMIF('Daily Pork Products Stocks'!$B$6:$B$253,'Weekly Pork Products Stocks'!$B87,'Daily Pork Products Stocks'!N$6:N$253)</f>
        <v>0</v>
      </c>
      <c r="O87" s="7">
        <f>SUMIF('Daily Pork Products Stocks'!$B$6:$B$253,'Weekly Pork Products Stocks'!$B87,'Daily Pork Products Stocks'!O$6:O$253)</f>
        <v>0</v>
      </c>
      <c r="P87" s="7">
        <f t="shared" si="12"/>
        <v>0</v>
      </c>
      <c r="Q87" s="7">
        <f t="shared" si="13"/>
        <v>0</v>
      </c>
      <c r="R87" s="25">
        <f>SUMIF('Daily Pork Products Stocks'!$B$6:$B$253,'Weekly Pork Products Stocks'!$B87,'Daily Pork Products Stocks'!R$6:R$253)</f>
        <v>0</v>
      </c>
      <c r="S87" s="25">
        <f>SUMIF('Daily Pork Products Stocks'!$B$6:$B$253,'Weekly Pork Products Stocks'!$B87,'Daily Pork Products Stocks'!S$6:S$253)</f>
        <v>0</v>
      </c>
      <c r="T87" s="7">
        <f t="shared" si="14"/>
        <v>0</v>
      </c>
      <c r="U87" s="7">
        <f t="shared" si="15"/>
        <v>0</v>
      </c>
      <c r="V87" s="64">
        <f t="shared" si="16"/>
        <v>0</v>
      </c>
      <c r="W87" s="51" t="str">
        <f t="shared" si="9"/>
        <v>Inactive</v>
      </c>
      <c r="X87" s="4"/>
      <c r="Y87" s="2">
        <f t="shared" si="17"/>
        <v>0</v>
      </c>
    </row>
    <row r="88" spans="1:25" ht="15.75" x14ac:dyDescent="0.25">
      <c r="A88" s="69" t="str">
        <f t="shared" si="10"/>
        <v>Inactive</v>
      </c>
      <c r="B88" s="65" t="s">
        <v>153</v>
      </c>
      <c r="C88" s="15" t="s">
        <v>1230</v>
      </c>
      <c r="D88" s="12">
        <f>'Daily Pork Products Stocks'!D81</f>
        <v>0</v>
      </c>
      <c r="E88" s="7">
        <f t="shared" si="11"/>
        <v>0</v>
      </c>
      <c r="F88" s="7">
        <f>SUMIF('Daily Pork Products Stocks'!$B$6:$B$253,'Weekly Pork Products Stocks'!$B88,'Daily Pork Products Stocks'!F$6:F$253)</f>
        <v>0</v>
      </c>
      <c r="G88" s="7">
        <f>SUMIF('Daily Pork Products Stocks'!$B$6:$B$253,'Weekly Pork Products Stocks'!$B88,'Daily Pork Products Stocks'!G$6:G$253)</f>
        <v>0</v>
      </c>
      <c r="H88" s="7">
        <f>SUMIF('Daily Pork Products Stocks'!$B$6:$B$253,'Weekly Pork Products Stocks'!$B88,'Daily Pork Products Stocks'!H$6:H$253)</f>
        <v>0</v>
      </c>
      <c r="I88" s="7">
        <f>SUMIF('Daily Pork Products Stocks'!$B$6:$B$253,'Weekly Pork Products Stocks'!$B88,'Daily Pork Products Stocks'!I$6:I$253)</f>
        <v>0</v>
      </c>
      <c r="J88" s="7">
        <f>SUMIF('Daily Pork Products Stocks'!$B$6:$B$253,'Weekly Pork Products Stocks'!$B88,'Daily Pork Products Stocks'!J$6:J$253)</f>
        <v>0</v>
      </c>
      <c r="K88" s="7">
        <f>SUMIF('Daily Pork Products Stocks'!$B$6:$B$253,'Weekly Pork Products Stocks'!$B88,'Daily Pork Products Stocks'!K$6:K$253)</f>
        <v>0</v>
      </c>
      <c r="L88" s="7">
        <f>SUMIF('Daily Pork Products Stocks'!$B$6:$B$253,'Weekly Pork Products Stocks'!$B88,'Daily Pork Products Stocks'!L$6:L$253)</f>
        <v>0</v>
      </c>
      <c r="M88" s="7">
        <f>SUMIF('Daily Pork Products Stocks'!$B$6:$B$253,'Weekly Pork Products Stocks'!$B88,'Daily Pork Products Stocks'!M$6:M$253)</f>
        <v>0</v>
      </c>
      <c r="N88" s="7">
        <f>SUMIF('Daily Pork Products Stocks'!$B$6:$B$253,'Weekly Pork Products Stocks'!$B88,'Daily Pork Products Stocks'!N$6:N$253)</f>
        <v>0</v>
      </c>
      <c r="O88" s="7">
        <f>SUMIF('Daily Pork Products Stocks'!$B$6:$B$253,'Weekly Pork Products Stocks'!$B88,'Daily Pork Products Stocks'!O$6:O$253)</f>
        <v>0</v>
      </c>
      <c r="P88" s="7">
        <f t="shared" si="12"/>
        <v>0</v>
      </c>
      <c r="Q88" s="7">
        <f t="shared" si="13"/>
        <v>0</v>
      </c>
      <c r="R88" s="25">
        <f>SUMIF('Daily Pork Products Stocks'!$B$6:$B$253,'Weekly Pork Products Stocks'!$B88,'Daily Pork Products Stocks'!R$6:R$253)</f>
        <v>0</v>
      </c>
      <c r="S88" s="25">
        <f>SUMIF('Daily Pork Products Stocks'!$B$6:$B$253,'Weekly Pork Products Stocks'!$B88,'Daily Pork Products Stocks'!S$6:S$253)</f>
        <v>0</v>
      </c>
      <c r="T88" s="7">
        <f t="shared" si="14"/>
        <v>0</v>
      </c>
      <c r="U88" s="7">
        <f t="shared" si="15"/>
        <v>0</v>
      </c>
      <c r="V88" s="64">
        <f t="shared" si="16"/>
        <v>0</v>
      </c>
      <c r="W88" s="51" t="str">
        <f t="shared" si="9"/>
        <v>Inactive</v>
      </c>
      <c r="X88" s="4"/>
      <c r="Y88" s="2">
        <f t="shared" si="17"/>
        <v>0</v>
      </c>
    </row>
    <row r="89" spans="1:25" ht="15.75" hidden="1" x14ac:dyDescent="0.25">
      <c r="A89" s="69" t="str">
        <f t="shared" si="10"/>
        <v>Inactive</v>
      </c>
      <c r="B89" s="65" t="s">
        <v>1231</v>
      </c>
      <c r="C89" s="15" t="s">
        <v>1232</v>
      </c>
      <c r="D89" s="12">
        <f>'Daily Pork Products Stocks'!D82</f>
        <v>0</v>
      </c>
      <c r="E89" s="7">
        <f t="shared" si="11"/>
        <v>0</v>
      </c>
      <c r="F89" s="7">
        <f>SUMIF('Daily Pork Products Stocks'!$B$6:$B$253,'Weekly Pork Products Stocks'!$B89,'Daily Pork Products Stocks'!F$6:F$253)</f>
        <v>0</v>
      </c>
      <c r="G89" s="7">
        <f>SUMIF('Daily Pork Products Stocks'!$B$6:$B$253,'Weekly Pork Products Stocks'!$B89,'Daily Pork Products Stocks'!G$6:G$253)</f>
        <v>0</v>
      </c>
      <c r="H89" s="7">
        <f>SUMIF('Daily Pork Products Stocks'!$B$6:$B$253,'Weekly Pork Products Stocks'!$B89,'Daily Pork Products Stocks'!H$6:H$253)</f>
        <v>0</v>
      </c>
      <c r="I89" s="7">
        <f>SUMIF('Daily Pork Products Stocks'!$B$6:$B$253,'Weekly Pork Products Stocks'!$B89,'Daily Pork Products Stocks'!I$6:I$253)</f>
        <v>0</v>
      </c>
      <c r="J89" s="7">
        <f>SUMIF('Daily Pork Products Stocks'!$B$6:$B$253,'Weekly Pork Products Stocks'!$B89,'Daily Pork Products Stocks'!J$6:J$253)</f>
        <v>0</v>
      </c>
      <c r="K89" s="7">
        <f>SUMIF('Daily Pork Products Stocks'!$B$6:$B$253,'Weekly Pork Products Stocks'!$B89,'Daily Pork Products Stocks'!K$6:K$253)</f>
        <v>0</v>
      </c>
      <c r="L89" s="7">
        <f>SUMIF('Daily Pork Products Stocks'!$B$6:$B$253,'Weekly Pork Products Stocks'!$B89,'Daily Pork Products Stocks'!L$6:L$253)</f>
        <v>0</v>
      </c>
      <c r="M89" s="7">
        <f>SUMIF('Daily Pork Products Stocks'!$B$6:$B$253,'Weekly Pork Products Stocks'!$B89,'Daily Pork Products Stocks'!M$6:M$253)</f>
        <v>0</v>
      </c>
      <c r="N89" s="7">
        <f>SUMIF('Daily Pork Products Stocks'!$B$6:$B$253,'Weekly Pork Products Stocks'!$B89,'Daily Pork Products Stocks'!N$6:N$253)</f>
        <v>0</v>
      </c>
      <c r="O89" s="7">
        <f>SUMIF('Daily Pork Products Stocks'!$B$6:$B$253,'Weekly Pork Products Stocks'!$B89,'Daily Pork Products Stocks'!O$6:O$253)</f>
        <v>0</v>
      </c>
      <c r="P89" s="7">
        <f t="shared" si="12"/>
        <v>0</v>
      </c>
      <c r="Q89" s="7">
        <f t="shared" si="13"/>
        <v>0</v>
      </c>
      <c r="R89" s="25">
        <f>SUMIF('Daily Pork Products Stocks'!$B$6:$B$253,'Weekly Pork Products Stocks'!$B89,'Daily Pork Products Stocks'!R$6:R$253)</f>
        <v>0</v>
      </c>
      <c r="S89" s="25">
        <f>SUMIF('Daily Pork Products Stocks'!$B$6:$B$253,'Weekly Pork Products Stocks'!$B89,'Daily Pork Products Stocks'!S$6:S$253)</f>
        <v>0</v>
      </c>
      <c r="T89" s="7">
        <f t="shared" si="14"/>
        <v>0</v>
      </c>
      <c r="U89" s="7">
        <f t="shared" si="15"/>
        <v>0</v>
      </c>
      <c r="V89" s="64">
        <f t="shared" si="16"/>
        <v>0</v>
      </c>
      <c r="W89" s="51" t="str">
        <f t="shared" si="9"/>
        <v>Inactive</v>
      </c>
      <c r="X89" s="4"/>
      <c r="Y89" s="2">
        <f t="shared" si="17"/>
        <v>0</v>
      </c>
    </row>
    <row r="90" spans="1:25" ht="15.75" hidden="1" x14ac:dyDescent="0.25">
      <c r="A90" s="69" t="str">
        <f t="shared" si="10"/>
        <v>Inactive</v>
      </c>
      <c r="B90" s="65" t="s">
        <v>1233</v>
      </c>
      <c r="C90" s="15" t="s">
        <v>1234</v>
      </c>
      <c r="D90" s="12">
        <f>'Daily Pork Products Stocks'!D83</f>
        <v>0</v>
      </c>
      <c r="E90" s="7">
        <f t="shared" si="11"/>
        <v>0</v>
      </c>
      <c r="F90" s="7">
        <f>SUMIF('Daily Pork Products Stocks'!$B$6:$B$253,'Weekly Pork Products Stocks'!$B90,'Daily Pork Products Stocks'!F$6:F$253)</f>
        <v>0</v>
      </c>
      <c r="G90" s="7">
        <f>SUMIF('Daily Pork Products Stocks'!$B$6:$B$253,'Weekly Pork Products Stocks'!$B90,'Daily Pork Products Stocks'!G$6:G$253)</f>
        <v>0</v>
      </c>
      <c r="H90" s="7">
        <f>SUMIF('Daily Pork Products Stocks'!$B$6:$B$253,'Weekly Pork Products Stocks'!$B90,'Daily Pork Products Stocks'!H$6:H$253)</f>
        <v>0</v>
      </c>
      <c r="I90" s="7">
        <f>SUMIF('Daily Pork Products Stocks'!$B$6:$B$253,'Weekly Pork Products Stocks'!$B90,'Daily Pork Products Stocks'!I$6:I$253)</f>
        <v>0</v>
      </c>
      <c r="J90" s="7">
        <f>SUMIF('Daily Pork Products Stocks'!$B$6:$B$253,'Weekly Pork Products Stocks'!$B90,'Daily Pork Products Stocks'!J$6:J$253)</f>
        <v>0</v>
      </c>
      <c r="K90" s="7">
        <f>SUMIF('Daily Pork Products Stocks'!$B$6:$B$253,'Weekly Pork Products Stocks'!$B90,'Daily Pork Products Stocks'!K$6:K$253)</f>
        <v>0</v>
      </c>
      <c r="L90" s="7">
        <f>SUMIF('Daily Pork Products Stocks'!$B$6:$B$253,'Weekly Pork Products Stocks'!$B90,'Daily Pork Products Stocks'!L$6:L$253)</f>
        <v>0</v>
      </c>
      <c r="M90" s="7">
        <f>SUMIF('Daily Pork Products Stocks'!$B$6:$B$253,'Weekly Pork Products Stocks'!$B90,'Daily Pork Products Stocks'!M$6:M$253)</f>
        <v>0</v>
      </c>
      <c r="N90" s="7">
        <f>SUMIF('Daily Pork Products Stocks'!$B$6:$B$253,'Weekly Pork Products Stocks'!$B90,'Daily Pork Products Stocks'!N$6:N$253)</f>
        <v>0</v>
      </c>
      <c r="O90" s="7">
        <f>SUMIF('Daily Pork Products Stocks'!$B$6:$B$253,'Weekly Pork Products Stocks'!$B90,'Daily Pork Products Stocks'!O$6:O$253)</f>
        <v>0</v>
      </c>
      <c r="P90" s="7">
        <f t="shared" si="12"/>
        <v>0</v>
      </c>
      <c r="Q90" s="7">
        <f t="shared" si="13"/>
        <v>0</v>
      </c>
      <c r="R90" s="25">
        <f>SUMIF('Daily Pork Products Stocks'!$B$6:$B$253,'Weekly Pork Products Stocks'!$B90,'Daily Pork Products Stocks'!R$6:R$253)</f>
        <v>0</v>
      </c>
      <c r="S90" s="25">
        <f>SUMIF('Daily Pork Products Stocks'!$B$6:$B$253,'Weekly Pork Products Stocks'!$B90,'Daily Pork Products Stocks'!S$6:S$253)</f>
        <v>0</v>
      </c>
      <c r="T90" s="7">
        <f t="shared" si="14"/>
        <v>0</v>
      </c>
      <c r="U90" s="7">
        <f t="shared" si="15"/>
        <v>0</v>
      </c>
      <c r="V90" s="64">
        <f t="shared" si="16"/>
        <v>0</v>
      </c>
      <c r="W90" s="51" t="str">
        <f t="shared" si="9"/>
        <v>Inactive</v>
      </c>
      <c r="X90" s="4"/>
      <c r="Y90" s="2">
        <f t="shared" si="17"/>
        <v>0</v>
      </c>
    </row>
    <row r="91" spans="1:25" ht="15.75" hidden="1" x14ac:dyDescent="0.25">
      <c r="A91" s="69" t="str">
        <f t="shared" si="10"/>
        <v>Inactive</v>
      </c>
      <c r="B91" s="65" t="s">
        <v>1235</v>
      </c>
      <c r="C91" s="15" t="s">
        <v>1236</v>
      </c>
      <c r="D91" s="12">
        <f>'Daily Pork Products Stocks'!D84</f>
        <v>0</v>
      </c>
      <c r="E91" s="7">
        <f t="shared" si="11"/>
        <v>0</v>
      </c>
      <c r="F91" s="7">
        <f>SUMIF('Daily Pork Products Stocks'!$B$6:$B$253,'Weekly Pork Products Stocks'!$B91,'Daily Pork Products Stocks'!F$6:F$253)</f>
        <v>0</v>
      </c>
      <c r="G91" s="7">
        <f>SUMIF('Daily Pork Products Stocks'!$B$6:$B$253,'Weekly Pork Products Stocks'!$B91,'Daily Pork Products Stocks'!G$6:G$253)</f>
        <v>0</v>
      </c>
      <c r="H91" s="7">
        <f>SUMIF('Daily Pork Products Stocks'!$B$6:$B$253,'Weekly Pork Products Stocks'!$B91,'Daily Pork Products Stocks'!H$6:H$253)</f>
        <v>0</v>
      </c>
      <c r="I91" s="7">
        <f>SUMIF('Daily Pork Products Stocks'!$B$6:$B$253,'Weekly Pork Products Stocks'!$B91,'Daily Pork Products Stocks'!I$6:I$253)</f>
        <v>0</v>
      </c>
      <c r="J91" s="7">
        <f>SUMIF('Daily Pork Products Stocks'!$B$6:$B$253,'Weekly Pork Products Stocks'!$B91,'Daily Pork Products Stocks'!J$6:J$253)</f>
        <v>0</v>
      </c>
      <c r="K91" s="7">
        <f>SUMIF('Daily Pork Products Stocks'!$B$6:$B$253,'Weekly Pork Products Stocks'!$B91,'Daily Pork Products Stocks'!K$6:K$253)</f>
        <v>0</v>
      </c>
      <c r="L91" s="7">
        <f>SUMIF('Daily Pork Products Stocks'!$B$6:$B$253,'Weekly Pork Products Stocks'!$B91,'Daily Pork Products Stocks'!L$6:L$253)</f>
        <v>0</v>
      </c>
      <c r="M91" s="7">
        <f>SUMIF('Daily Pork Products Stocks'!$B$6:$B$253,'Weekly Pork Products Stocks'!$B91,'Daily Pork Products Stocks'!M$6:M$253)</f>
        <v>0</v>
      </c>
      <c r="N91" s="7">
        <f>SUMIF('Daily Pork Products Stocks'!$B$6:$B$253,'Weekly Pork Products Stocks'!$B91,'Daily Pork Products Stocks'!N$6:N$253)</f>
        <v>0</v>
      </c>
      <c r="O91" s="7">
        <f>SUMIF('Daily Pork Products Stocks'!$B$6:$B$253,'Weekly Pork Products Stocks'!$B91,'Daily Pork Products Stocks'!O$6:O$253)</f>
        <v>0</v>
      </c>
      <c r="P91" s="7">
        <f t="shared" si="12"/>
        <v>0</v>
      </c>
      <c r="Q91" s="7">
        <f t="shared" si="13"/>
        <v>0</v>
      </c>
      <c r="R91" s="25">
        <f>SUMIF('Daily Pork Products Stocks'!$B$6:$B$253,'Weekly Pork Products Stocks'!$B91,'Daily Pork Products Stocks'!R$6:R$253)</f>
        <v>0</v>
      </c>
      <c r="S91" s="25">
        <f>SUMIF('Daily Pork Products Stocks'!$B$6:$B$253,'Weekly Pork Products Stocks'!$B91,'Daily Pork Products Stocks'!S$6:S$253)</f>
        <v>0</v>
      </c>
      <c r="T91" s="7">
        <f t="shared" si="14"/>
        <v>0</v>
      </c>
      <c r="U91" s="7">
        <f t="shared" si="15"/>
        <v>0</v>
      </c>
      <c r="V91" s="64">
        <f t="shared" si="16"/>
        <v>0</v>
      </c>
      <c r="W91" s="51" t="str">
        <f t="shared" si="9"/>
        <v>Inactive</v>
      </c>
      <c r="X91" s="4"/>
      <c r="Y91" s="2">
        <f t="shared" si="17"/>
        <v>0</v>
      </c>
    </row>
    <row r="92" spans="1:25" ht="15.75" hidden="1" x14ac:dyDescent="0.25">
      <c r="A92" s="69" t="str">
        <f t="shared" si="10"/>
        <v>Inactive</v>
      </c>
      <c r="B92" s="65" t="s">
        <v>1237</v>
      </c>
      <c r="C92" s="15" t="s">
        <v>1238</v>
      </c>
      <c r="D92" s="12">
        <f>'Daily Pork Products Stocks'!D85</f>
        <v>0</v>
      </c>
      <c r="E92" s="7">
        <f t="shared" si="11"/>
        <v>0</v>
      </c>
      <c r="F92" s="7">
        <f>SUMIF('Daily Pork Products Stocks'!$B$6:$B$253,'Weekly Pork Products Stocks'!$B92,'Daily Pork Products Stocks'!F$6:F$253)</f>
        <v>0</v>
      </c>
      <c r="G92" s="7">
        <f>SUMIF('Daily Pork Products Stocks'!$B$6:$B$253,'Weekly Pork Products Stocks'!$B92,'Daily Pork Products Stocks'!G$6:G$253)</f>
        <v>0</v>
      </c>
      <c r="H92" s="7">
        <f>SUMIF('Daily Pork Products Stocks'!$B$6:$B$253,'Weekly Pork Products Stocks'!$B92,'Daily Pork Products Stocks'!H$6:H$253)</f>
        <v>0</v>
      </c>
      <c r="I92" s="7">
        <f>SUMIF('Daily Pork Products Stocks'!$B$6:$B$253,'Weekly Pork Products Stocks'!$B92,'Daily Pork Products Stocks'!I$6:I$253)</f>
        <v>0</v>
      </c>
      <c r="J92" s="7">
        <f>SUMIF('Daily Pork Products Stocks'!$B$6:$B$253,'Weekly Pork Products Stocks'!$B92,'Daily Pork Products Stocks'!J$6:J$253)</f>
        <v>0</v>
      </c>
      <c r="K92" s="7">
        <f>SUMIF('Daily Pork Products Stocks'!$B$6:$B$253,'Weekly Pork Products Stocks'!$B92,'Daily Pork Products Stocks'!K$6:K$253)</f>
        <v>0</v>
      </c>
      <c r="L92" s="7">
        <f>SUMIF('Daily Pork Products Stocks'!$B$6:$B$253,'Weekly Pork Products Stocks'!$B92,'Daily Pork Products Stocks'!L$6:L$253)</f>
        <v>0</v>
      </c>
      <c r="M92" s="7">
        <f>SUMIF('Daily Pork Products Stocks'!$B$6:$B$253,'Weekly Pork Products Stocks'!$B92,'Daily Pork Products Stocks'!M$6:M$253)</f>
        <v>0</v>
      </c>
      <c r="N92" s="7">
        <f>SUMIF('Daily Pork Products Stocks'!$B$6:$B$253,'Weekly Pork Products Stocks'!$B92,'Daily Pork Products Stocks'!N$6:N$253)</f>
        <v>0</v>
      </c>
      <c r="O92" s="7">
        <f>SUMIF('Daily Pork Products Stocks'!$B$6:$B$253,'Weekly Pork Products Stocks'!$B92,'Daily Pork Products Stocks'!O$6:O$253)</f>
        <v>0</v>
      </c>
      <c r="P92" s="7">
        <f t="shared" si="12"/>
        <v>0</v>
      </c>
      <c r="Q92" s="7">
        <f t="shared" si="13"/>
        <v>0</v>
      </c>
      <c r="R92" s="25">
        <f>SUMIF('Daily Pork Products Stocks'!$B$6:$B$253,'Weekly Pork Products Stocks'!$B92,'Daily Pork Products Stocks'!R$6:R$253)</f>
        <v>0</v>
      </c>
      <c r="S92" s="25">
        <f>SUMIF('Daily Pork Products Stocks'!$B$6:$B$253,'Weekly Pork Products Stocks'!$B92,'Daily Pork Products Stocks'!S$6:S$253)</f>
        <v>0</v>
      </c>
      <c r="T92" s="7">
        <f t="shared" si="14"/>
        <v>0</v>
      </c>
      <c r="U92" s="7">
        <f t="shared" si="15"/>
        <v>0</v>
      </c>
      <c r="V92" s="64">
        <f t="shared" si="16"/>
        <v>0</v>
      </c>
      <c r="W92" s="51" t="str">
        <f t="shared" si="9"/>
        <v>Inactive</v>
      </c>
      <c r="X92" s="4"/>
      <c r="Y92" s="2">
        <f t="shared" si="17"/>
        <v>0</v>
      </c>
    </row>
    <row r="93" spans="1:25" ht="15.75" hidden="1" x14ac:dyDescent="0.25">
      <c r="A93" s="69" t="str">
        <f t="shared" si="10"/>
        <v>Inactive</v>
      </c>
      <c r="B93" s="65" t="s">
        <v>1239</v>
      </c>
      <c r="C93" s="15" t="s">
        <v>1240</v>
      </c>
      <c r="D93" s="12">
        <f>'Daily Pork Products Stocks'!D86</f>
        <v>0</v>
      </c>
      <c r="E93" s="7">
        <f t="shared" si="11"/>
        <v>0</v>
      </c>
      <c r="F93" s="7">
        <f>SUMIF('Daily Pork Products Stocks'!$B$6:$B$253,'Weekly Pork Products Stocks'!$B93,'Daily Pork Products Stocks'!F$6:F$253)</f>
        <v>0</v>
      </c>
      <c r="G93" s="7">
        <f>SUMIF('Daily Pork Products Stocks'!$B$6:$B$253,'Weekly Pork Products Stocks'!$B93,'Daily Pork Products Stocks'!G$6:G$253)</f>
        <v>0</v>
      </c>
      <c r="H93" s="7">
        <f>SUMIF('Daily Pork Products Stocks'!$B$6:$B$253,'Weekly Pork Products Stocks'!$B93,'Daily Pork Products Stocks'!H$6:H$253)</f>
        <v>0</v>
      </c>
      <c r="I93" s="7">
        <f>SUMIF('Daily Pork Products Stocks'!$B$6:$B$253,'Weekly Pork Products Stocks'!$B93,'Daily Pork Products Stocks'!I$6:I$253)</f>
        <v>0</v>
      </c>
      <c r="J93" s="7">
        <f>SUMIF('Daily Pork Products Stocks'!$B$6:$B$253,'Weekly Pork Products Stocks'!$B93,'Daily Pork Products Stocks'!J$6:J$253)</f>
        <v>0</v>
      </c>
      <c r="K93" s="7">
        <f>SUMIF('Daily Pork Products Stocks'!$B$6:$B$253,'Weekly Pork Products Stocks'!$B93,'Daily Pork Products Stocks'!K$6:K$253)</f>
        <v>0</v>
      </c>
      <c r="L93" s="7">
        <f>SUMIF('Daily Pork Products Stocks'!$B$6:$B$253,'Weekly Pork Products Stocks'!$B93,'Daily Pork Products Stocks'!L$6:L$253)</f>
        <v>0</v>
      </c>
      <c r="M93" s="7">
        <f>SUMIF('Daily Pork Products Stocks'!$B$6:$B$253,'Weekly Pork Products Stocks'!$B93,'Daily Pork Products Stocks'!M$6:M$253)</f>
        <v>0</v>
      </c>
      <c r="N93" s="7">
        <f>SUMIF('Daily Pork Products Stocks'!$B$6:$B$253,'Weekly Pork Products Stocks'!$B93,'Daily Pork Products Stocks'!N$6:N$253)</f>
        <v>0</v>
      </c>
      <c r="O93" s="7">
        <f>SUMIF('Daily Pork Products Stocks'!$B$6:$B$253,'Weekly Pork Products Stocks'!$B93,'Daily Pork Products Stocks'!O$6:O$253)</f>
        <v>0</v>
      </c>
      <c r="P93" s="7">
        <f t="shared" si="12"/>
        <v>0</v>
      </c>
      <c r="Q93" s="7">
        <f t="shared" si="13"/>
        <v>0</v>
      </c>
      <c r="R93" s="25">
        <f>SUMIF('Daily Pork Products Stocks'!$B$6:$B$253,'Weekly Pork Products Stocks'!$B93,'Daily Pork Products Stocks'!R$6:R$253)</f>
        <v>0</v>
      </c>
      <c r="S93" s="25">
        <f>SUMIF('Daily Pork Products Stocks'!$B$6:$B$253,'Weekly Pork Products Stocks'!$B93,'Daily Pork Products Stocks'!S$6:S$253)</f>
        <v>0</v>
      </c>
      <c r="T93" s="7">
        <f t="shared" si="14"/>
        <v>0</v>
      </c>
      <c r="U93" s="7">
        <f t="shared" si="15"/>
        <v>0</v>
      </c>
      <c r="V93" s="64">
        <f t="shared" si="16"/>
        <v>0</v>
      </c>
      <c r="W93" s="51" t="str">
        <f t="shared" si="9"/>
        <v>Inactive</v>
      </c>
      <c r="X93" s="4"/>
      <c r="Y93" s="2">
        <f t="shared" si="17"/>
        <v>0</v>
      </c>
    </row>
    <row r="94" spans="1:25" ht="15.75" x14ac:dyDescent="0.25">
      <c r="A94" s="69" t="str">
        <f t="shared" si="10"/>
        <v>Inactive</v>
      </c>
      <c r="B94" s="65"/>
      <c r="C94" s="16" t="s">
        <v>1241</v>
      </c>
      <c r="D94" s="12">
        <f>'Daily Pork Products Stocks'!D87</f>
        <v>1E-3</v>
      </c>
      <c r="E94" s="7">
        <f t="shared" si="11"/>
        <v>1E-3</v>
      </c>
      <c r="F94" s="7">
        <f>SUMIF('Daily Pork Products Stocks'!$B$6:$B$253,'Weekly Pork Products Stocks'!$B94,'Daily Pork Products Stocks'!F$6:F$253)</f>
        <v>0</v>
      </c>
      <c r="G94" s="7">
        <f>SUMIF('Daily Pork Products Stocks'!$B$6:$B$253,'Weekly Pork Products Stocks'!$B94,'Daily Pork Products Stocks'!G$6:G$253)</f>
        <v>0</v>
      </c>
      <c r="H94" s="7">
        <f>SUMIF('Daily Pork Products Stocks'!$B$6:$B$253,'Weekly Pork Products Stocks'!$B94,'Daily Pork Products Stocks'!H$6:H$253)</f>
        <v>0</v>
      </c>
      <c r="I94" s="7">
        <f>SUMIF('Daily Pork Products Stocks'!$B$6:$B$253,'Weekly Pork Products Stocks'!$B94,'Daily Pork Products Stocks'!I$6:I$253)</f>
        <v>0</v>
      </c>
      <c r="J94" s="7">
        <f>SUMIF('Daily Pork Products Stocks'!$B$6:$B$253,'Weekly Pork Products Stocks'!$B94,'Daily Pork Products Stocks'!J$6:J$253)</f>
        <v>0</v>
      </c>
      <c r="K94" s="7">
        <f>SUMIF('Daily Pork Products Stocks'!$B$6:$B$253,'Weekly Pork Products Stocks'!$B94,'Daily Pork Products Stocks'!K$6:K$253)</f>
        <v>0</v>
      </c>
      <c r="L94" s="7">
        <f>SUMIF('Daily Pork Products Stocks'!$B$6:$B$253,'Weekly Pork Products Stocks'!$B94,'Daily Pork Products Stocks'!L$6:L$253)</f>
        <v>0</v>
      </c>
      <c r="M94" s="7">
        <f>SUMIF('Daily Pork Products Stocks'!$B$6:$B$253,'Weekly Pork Products Stocks'!$B94,'Daily Pork Products Stocks'!M$6:M$253)</f>
        <v>0</v>
      </c>
      <c r="N94" s="7">
        <f>SUMIF('Daily Pork Products Stocks'!$B$6:$B$253,'Weekly Pork Products Stocks'!$B94,'Daily Pork Products Stocks'!N$6:N$253)</f>
        <v>0</v>
      </c>
      <c r="O94" s="7">
        <f>SUMIF('Daily Pork Products Stocks'!$B$6:$B$253,'Weekly Pork Products Stocks'!$B94,'Daily Pork Products Stocks'!O$6:O$253)</f>
        <v>0</v>
      </c>
      <c r="P94" s="7">
        <f t="shared" si="12"/>
        <v>1E-3</v>
      </c>
      <c r="Q94" s="7">
        <f t="shared" si="13"/>
        <v>1E-3</v>
      </c>
      <c r="R94" s="25">
        <f>SUMIF('Daily Pork Products Stocks'!$B$6:$B$253,'Weekly Pork Products Stocks'!$B94,'Daily Pork Products Stocks'!R$6:R$253)</f>
        <v>0</v>
      </c>
      <c r="S94" s="25">
        <f>SUMIF('Daily Pork Products Stocks'!$B$6:$B$253,'Weekly Pork Products Stocks'!$B94,'Daily Pork Products Stocks'!S$6:S$253)</f>
        <v>0</v>
      </c>
      <c r="T94" s="7">
        <f t="shared" si="14"/>
        <v>0</v>
      </c>
      <c r="U94" s="7">
        <f t="shared" si="15"/>
        <v>-1E-3</v>
      </c>
      <c r="V94" s="64">
        <f t="shared" si="16"/>
        <v>-1E-3</v>
      </c>
      <c r="W94" s="51" t="str">
        <f t="shared" si="9"/>
        <v>Active</v>
      </c>
      <c r="X94" s="4"/>
      <c r="Y94" s="2">
        <f t="shared" si="17"/>
        <v>4.0000000000000001E-3</v>
      </c>
    </row>
    <row r="95" spans="1:25" ht="15.75" hidden="1" x14ac:dyDescent="0.25">
      <c r="A95" s="69" t="str">
        <f t="shared" si="10"/>
        <v>Inactive</v>
      </c>
      <c r="B95" s="65" t="s">
        <v>1242</v>
      </c>
      <c r="C95" s="15" t="s">
        <v>1243</v>
      </c>
      <c r="D95" s="12">
        <f>'Daily Pork Products Stocks'!D88</f>
        <v>0</v>
      </c>
      <c r="E95" s="7">
        <f t="shared" si="11"/>
        <v>0</v>
      </c>
      <c r="F95" s="7">
        <f>SUMIF('Daily Pork Products Stocks'!$B$6:$B$253,'Weekly Pork Products Stocks'!$B95,'Daily Pork Products Stocks'!F$6:F$253)</f>
        <v>0</v>
      </c>
      <c r="G95" s="7">
        <f>SUMIF('Daily Pork Products Stocks'!$B$6:$B$253,'Weekly Pork Products Stocks'!$B95,'Daily Pork Products Stocks'!G$6:G$253)</f>
        <v>0</v>
      </c>
      <c r="H95" s="7">
        <f>SUMIF('Daily Pork Products Stocks'!$B$6:$B$253,'Weekly Pork Products Stocks'!$B95,'Daily Pork Products Stocks'!H$6:H$253)</f>
        <v>0</v>
      </c>
      <c r="I95" s="7">
        <f>SUMIF('Daily Pork Products Stocks'!$B$6:$B$253,'Weekly Pork Products Stocks'!$B95,'Daily Pork Products Stocks'!I$6:I$253)</f>
        <v>0</v>
      </c>
      <c r="J95" s="7">
        <f>SUMIF('Daily Pork Products Stocks'!$B$6:$B$253,'Weekly Pork Products Stocks'!$B95,'Daily Pork Products Stocks'!J$6:J$253)</f>
        <v>0</v>
      </c>
      <c r="K95" s="7">
        <f>SUMIF('Daily Pork Products Stocks'!$B$6:$B$253,'Weekly Pork Products Stocks'!$B95,'Daily Pork Products Stocks'!K$6:K$253)</f>
        <v>0</v>
      </c>
      <c r="L95" s="7">
        <f>SUMIF('Daily Pork Products Stocks'!$B$6:$B$253,'Weekly Pork Products Stocks'!$B95,'Daily Pork Products Stocks'!L$6:L$253)</f>
        <v>0</v>
      </c>
      <c r="M95" s="7">
        <f>SUMIF('Daily Pork Products Stocks'!$B$6:$B$253,'Weekly Pork Products Stocks'!$B95,'Daily Pork Products Stocks'!M$6:M$253)</f>
        <v>0</v>
      </c>
      <c r="N95" s="7">
        <f>SUMIF('Daily Pork Products Stocks'!$B$6:$B$253,'Weekly Pork Products Stocks'!$B95,'Daily Pork Products Stocks'!N$6:N$253)</f>
        <v>0</v>
      </c>
      <c r="O95" s="7">
        <f>SUMIF('Daily Pork Products Stocks'!$B$6:$B$253,'Weekly Pork Products Stocks'!$B95,'Daily Pork Products Stocks'!O$6:O$253)</f>
        <v>0</v>
      </c>
      <c r="P95" s="7">
        <f t="shared" si="12"/>
        <v>0</v>
      </c>
      <c r="Q95" s="7">
        <f t="shared" si="13"/>
        <v>0</v>
      </c>
      <c r="R95" s="25">
        <f>SUMIF('Daily Pork Products Stocks'!$B$6:$B$253,'Weekly Pork Products Stocks'!$B95,'Daily Pork Products Stocks'!R$6:R$253)</f>
        <v>0</v>
      </c>
      <c r="S95" s="25">
        <f>SUMIF('Daily Pork Products Stocks'!$B$6:$B$253,'Weekly Pork Products Stocks'!$B95,'Daily Pork Products Stocks'!S$6:S$253)</f>
        <v>0</v>
      </c>
      <c r="T95" s="7">
        <f t="shared" si="14"/>
        <v>0</v>
      </c>
      <c r="U95" s="7">
        <f t="shared" si="15"/>
        <v>0</v>
      </c>
      <c r="V95" s="64">
        <f t="shared" si="16"/>
        <v>0</v>
      </c>
      <c r="W95" s="51" t="str">
        <f t="shared" si="9"/>
        <v>Inactive</v>
      </c>
      <c r="X95" s="4"/>
      <c r="Y95" s="2">
        <f t="shared" si="17"/>
        <v>0</v>
      </c>
    </row>
    <row r="96" spans="1:25" ht="15.75" hidden="1" x14ac:dyDescent="0.25">
      <c r="A96" s="69" t="str">
        <f t="shared" si="10"/>
        <v>Inactive</v>
      </c>
      <c r="B96" s="65" t="s">
        <v>1244</v>
      </c>
      <c r="C96" s="15" t="s">
        <v>1245</v>
      </c>
      <c r="D96" s="12">
        <f>'Daily Pork Products Stocks'!D89</f>
        <v>0</v>
      </c>
      <c r="E96" s="7">
        <f t="shared" si="11"/>
        <v>0</v>
      </c>
      <c r="F96" s="7">
        <f>SUMIF('Daily Pork Products Stocks'!$B$6:$B$253,'Weekly Pork Products Stocks'!$B96,'Daily Pork Products Stocks'!F$6:F$253)</f>
        <v>0</v>
      </c>
      <c r="G96" s="7">
        <f>SUMIF('Daily Pork Products Stocks'!$B$6:$B$253,'Weekly Pork Products Stocks'!$B96,'Daily Pork Products Stocks'!G$6:G$253)</f>
        <v>0</v>
      </c>
      <c r="H96" s="7">
        <f>SUMIF('Daily Pork Products Stocks'!$B$6:$B$253,'Weekly Pork Products Stocks'!$B96,'Daily Pork Products Stocks'!H$6:H$253)</f>
        <v>0</v>
      </c>
      <c r="I96" s="7">
        <f>SUMIF('Daily Pork Products Stocks'!$B$6:$B$253,'Weekly Pork Products Stocks'!$B96,'Daily Pork Products Stocks'!I$6:I$253)</f>
        <v>0</v>
      </c>
      <c r="J96" s="7">
        <f>SUMIF('Daily Pork Products Stocks'!$B$6:$B$253,'Weekly Pork Products Stocks'!$B96,'Daily Pork Products Stocks'!J$6:J$253)</f>
        <v>0</v>
      </c>
      <c r="K96" s="7">
        <f>SUMIF('Daily Pork Products Stocks'!$B$6:$B$253,'Weekly Pork Products Stocks'!$B96,'Daily Pork Products Stocks'!K$6:K$253)</f>
        <v>0</v>
      </c>
      <c r="L96" s="7">
        <f>SUMIF('Daily Pork Products Stocks'!$B$6:$B$253,'Weekly Pork Products Stocks'!$B96,'Daily Pork Products Stocks'!L$6:L$253)</f>
        <v>0</v>
      </c>
      <c r="M96" s="7">
        <f>SUMIF('Daily Pork Products Stocks'!$B$6:$B$253,'Weekly Pork Products Stocks'!$B96,'Daily Pork Products Stocks'!M$6:M$253)</f>
        <v>0</v>
      </c>
      <c r="N96" s="7">
        <f>SUMIF('Daily Pork Products Stocks'!$B$6:$B$253,'Weekly Pork Products Stocks'!$B96,'Daily Pork Products Stocks'!N$6:N$253)</f>
        <v>0</v>
      </c>
      <c r="O96" s="7">
        <f>SUMIF('Daily Pork Products Stocks'!$B$6:$B$253,'Weekly Pork Products Stocks'!$B96,'Daily Pork Products Stocks'!O$6:O$253)</f>
        <v>0</v>
      </c>
      <c r="P96" s="7">
        <f t="shared" si="12"/>
        <v>0</v>
      </c>
      <c r="Q96" s="7">
        <f t="shared" si="13"/>
        <v>0</v>
      </c>
      <c r="R96" s="25">
        <f>SUMIF('Daily Pork Products Stocks'!$B$6:$B$253,'Weekly Pork Products Stocks'!$B96,'Daily Pork Products Stocks'!R$6:R$253)</f>
        <v>0</v>
      </c>
      <c r="S96" s="25">
        <f>SUMIF('Daily Pork Products Stocks'!$B$6:$B$253,'Weekly Pork Products Stocks'!$B96,'Daily Pork Products Stocks'!S$6:S$253)</f>
        <v>0</v>
      </c>
      <c r="T96" s="7">
        <f t="shared" si="14"/>
        <v>0</v>
      </c>
      <c r="U96" s="7">
        <f t="shared" si="15"/>
        <v>0</v>
      </c>
      <c r="V96" s="64">
        <f t="shared" si="16"/>
        <v>0</v>
      </c>
      <c r="W96" s="51" t="str">
        <f t="shared" si="9"/>
        <v>Inactive</v>
      </c>
      <c r="X96" s="4"/>
      <c r="Y96" s="2">
        <f t="shared" si="17"/>
        <v>0</v>
      </c>
    </row>
    <row r="97" spans="1:25" ht="15.75" hidden="1" x14ac:dyDescent="0.25">
      <c r="A97" s="69" t="str">
        <f t="shared" si="10"/>
        <v>Inactive</v>
      </c>
      <c r="B97" s="65" t="s">
        <v>144</v>
      </c>
      <c r="C97" s="15" t="s">
        <v>1246</v>
      </c>
      <c r="D97" s="12">
        <f>'Daily Pork Products Stocks'!D90</f>
        <v>0</v>
      </c>
      <c r="E97" s="7">
        <f t="shared" si="11"/>
        <v>0</v>
      </c>
      <c r="F97" s="7">
        <f>SUMIF('Daily Pork Products Stocks'!$B$6:$B$253,'Weekly Pork Products Stocks'!$B97,'Daily Pork Products Stocks'!F$6:F$253)</f>
        <v>0</v>
      </c>
      <c r="G97" s="7">
        <f>SUMIF('Daily Pork Products Stocks'!$B$6:$B$253,'Weekly Pork Products Stocks'!$B97,'Daily Pork Products Stocks'!G$6:G$253)</f>
        <v>0</v>
      </c>
      <c r="H97" s="7">
        <f>SUMIF('Daily Pork Products Stocks'!$B$6:$B$253,'Weekly Pork Products Stocks'!$B97,'Daily Pork Products Stocks'!H$6:H$253)</f>
        <v>0</v>
      </c>
      <c r="I97" s="7">
        <f>SUMIF('Daily Pork Products Stocks'!$B$6:$B$253,'Weekly Pork Products Stocks'!$B97,'Daily Pork Products Stocks'!I$6:I$253)</f>
        <v>0</v>
      </c>
      <c r="J97" s="7">
        <f>SUMIF('Daily Pork Products Stocks'!$B$6:$B$253,'Weekly Pork Products Stocks'!$B97,'Daily Pork Products Stocks'!J$6:J$253)</f>
        <v>0</v>
      </c>
      <c r="K97" s="7">
        <f>SUMIF('Daily Pork Products Stocks'!$B$6:$B$253,'Weekly Pork Products Stocks'!$B97,'Daily Pork Products Stocks'!K$6:K$253)</f>
        <v>0</v>
      </c>
      <c r="L97" s="7">
        <f>SUMIF('Daily Pork Products Stocks'!$B$6:$B$253,'Weekly Pork Products Stocks'!$B97,'Daily Pork Products Stocks'!L$6:L$253)</f>
        <v>0</v>
      </c>
      <c r="M97" s="7">
        <f>SUMIF('Daily Pork Products Stocks'!$B$6:$B$253,'Weekly Pork Products Stocks'!$B97,'Daily Pork Products Stocks'!M$6:M$253)</f>
        <v>0</v>
      </c>
      <c r="N97" s="7">
        <f>SUMIF('Daily Pork Products Stocks'!$B$6:$B$253,'Weekly Pork Products Stocks'!$B97,'Daily Pork Products Stocks'!N$6:N$253)</f>
        <v>0</v>
      </c>
      <c r="O97" s="7">
        <f>SUMIF('Daily Pork Products Stocks'!$B$6:$B$253,'Weekly Pork Products Stocks'!$B97,'Daily Pork Products Stocks'!O$6:O$253)</f>
        <v>0</v>
      </c>
      <c r="P97" s="7">
        <f t="shared" si="12"/>
        <v>0</v>
      </c>
      <c r="Q97" s="7">
        <f t="shared" si="13"/>
        <v>0</v>
      </c>
      <c r="R97" s="25">
        <f>SUMIF('Daily Pork Products Stocks'!$B$6:$B$253,'Weekly Pork Products Stocks'!$B97,'Daily Pork Products Stocks'!R$6:R$253)</f>
        <v>0</v>
      </c>
      <c r="S97" s="25">
        <f>SUMIF('Daily Pork Products Stocks'!$B$6:$B$253,'Weekly Pork Products Stocks'!$B97,'Daily Pork Products Stocks'!S$6:S$253)</f>
        <v>0</v>
      </c>
      <c r="T97" s="7">
        <f t="shared" si="14"/>
        <v>0</v>
      </c>
      <c r="U97" s="7">
        <f t="shared" si="15"/>
        <v>0</v>
      </c>
      <c r="V97" s="64">
        <f t="shared" si="16"/>
        <v>0</v>
      </c>
      <c r="W97" s="51" t="str">
        <f t="shared" si="9"/>
        <v>Inactive</v>
      </c>
      <c r="X97" s="4"/>
      <c r="Y97" s="2">
        <f t="shared" si="17"/>
        <v>0</v>
      </c>
    </row>
    <row r="98" spans="1:25" ht="15.75" hidden="1" x14ac:dyDescent="0.25">
      <c r="A98" s="69" t="str">
        <f t="shared" si="10"/>
        <v>Inactive</v>
      </c>
      <c r="B98" s="65" t="s">
        <v>1247</v>
      </c>
      <c r="C98" s="15" t="s">
        <v>1248</v>
      </c>
      <c r="D98" s="12">
        <f>'Daily Pork Products Stocks'!D91</f>
        <v>0</v>
      </c>
      <c r="E98" s="7">
        <f t="shared" si="11"/>
        <v>0</v>
      </c>
      <c r="F98" s="7">
        <f>SUMIF('Daily Pork Products Stocks'!$B$6:$B$253,'Weekly Pork Products Stocks'!$B98,'Daily Pork Products Stocks'!F$6:F$253)</f>
        <v>0</v>
      </c>
      <c r="G98" s="7">
        <f>SUMIF('Daily Pork Products Stocks'!$B$6:$B$253,'Weekly Pork Products Stocks'!$B98,'Daily Pork Products Stocks'!G$6:G$253)</f>
        <v>0</v>
      </c>
      <c r="H98" s="7">
        <f>SUMIF('Daily Pork Products Stocks'!$B$6:$B$253,'Weekly Pork Products Stocks'!$B98,'Daily Pork Products Stocks'!H$6:H$253)</f>
        <v>0</v>
      </c>
      <c r="I98" s="7">
        <f>SUMIF('Daily Pork Products Stocks'!$B$6:$B$253,'Weekly Pork Products Stocks'!$B98,'Daily Pork Products Stocks'!I$6:I$253)</f>
        <v>0</v>
      </c>
      <c r="J98" s="7">
        <f>SUMIF('Daily Pork Products Stocks'!$B$6:$B$253,'Weekly Pork Products Stocks'!$B98,'Daily Pork Products Stocks'!J$6:J$253)</f>
        <v>0</v>
      </c>
      <c r="K98" s="7">
        <f>SUMIF('Daily Pork Products Stocks'!$B$6:$B$253,'Weekly Pork Products Stocks'!$B98,'Daily Pork Products Stocks'!K$6:K$253)</f>
        <v>0</v>
      </c>
      <c r="L98" s="7">
        <f>SUMIF('Daily Pork Products Stocks'!$B$6:$B$253,'Weekly Pork Products Stocks'!$B98,'Daily Pork Products Stocks'!L$6:L$253)</f>
        <v>0</v>
      </c>
      <c r="M98" s="7">
        <f>SUMIF('Daily Pork Products Stocks'!$B$6:$B$253,'Weekly Pork Products Stocks'!$B98,'Daily Pork Products Stocks'!M$6:M$253)</f>
        <v>0</v>
      </c>
      <c r="N98" s="7">
        <f>SUMIF('Daily Pork Products Stocks'!$B$6:$B$253,'Weekly Pork Products Stocks'!$B98,'Daily Pork Products Stocks'!N$6:N$253)</f>
        <v>0</v>
      </c>
      <c r="O98" s="7">
        <f>SUMIF('Daily Pork Products Stocks'!$B$6:$B$253,'Weekly Pork Products Stocks'!$B98,'Daily Pork Products Stocks'!O$6:O$253)</f>
        <v>0</v>
      </c>
      <c r="P98" s="7">
        <f t="shared" si="12"/>
        <v>0</v>
      </c>
      <c r="Q98" s="7">
        <f t="shared" si="13"/>
        <v>0</v>
      </c>
      <c r="R98" s="25">
        <f>SUMIF('Daily Pork Products Stocks'!$B$6:$B$253,'Weekly Pork Products Stocks'!$B98,'Daily Pork Products Stocks'!R$6:R$253)</f>
        <v>0</v>
      </c>
      <c r="S98" s="25">
        <f>SUMIF('Daily Pork Products Stocks'!$B$6:$B$253,'Weekly Pork Products Stocks'!$B98,'Daily Pork Products Stocks'!S$6:S$253)</f>
        <v>0</v>
      </c>
      <c r="T98" s="7">
        <f t="shared" si="14"/>
        <v>0</v>
      </c>
      <c r="U98" s="7">
        <f t="shared" si="15"/>
        <v>0</v>
      </c>
      <c r="V98" s="64">
        <f t="shared" si="16"/>
        <v>0</v>
      </c>
      <c r="W98" s="51" t="str">
        <f t="shared" si="9"/>
        <v>Inactive</v>
      </c>
      <c r="X98" s="4"/>
      <c r="Y98" s="2">
        <f t="shared" si="17"/>
        <v>0</v>
      </c>
    </row>
    <row r="99" spans="1:25" ht="15.75" hidden="1" x14ac:dyDescent="0.25">
      <c r="A99" s="69" t="str">
        <f t="shared" si="10"/>
        <v>Inactive</v>
      </c>
      <c r="B99" s="65" t="s">
        <v>1249</v>
      </c>
      <c r="C99" s="15" t="s">
        <v>1250</v>
      </c>
      <c r="D99" s="12">
        <f>'Daily Pork Products Stocks'!D92</f>
        <v>0</v>
      </c>
      <c r="E99" s="7">
        <f t="shared" si="11"/>
        <v>0</v>
      </c>
      <c r="F99" s="7">
        <f>SUMIF('Daily Pork Products Stocks'!$B$6:$B$253,'Weekly Pork Products Stocks'!$B99,'Daily Pork Products Stocks'!F$6:F$253)</f>
        <v>0</v>
      </c>
      <c r="G99" s="7">
        <f>SUMIF('Daily Pork Products Stocks'!$B$6:$B$253,'Weekly Pork Products Stocks'!$B99,'Daily Pork Products Stocks'!G$6:G$253)</f>
        <v>0</v>
      </c>
      <c r="H99" s="7">
        <f>SUMIF('Daily Pork Products Stocks'!$B$6:$B$253,'Weekly Pork Products Stocks'!$B99,'Daily Pork Products Stocks'!H$6:H$253)</f>
        <v>0</v>
      </c>
      <c r="I99" s="7">
        <f>SUMIF('Daily Pork Products Stocks'!$B$6:$B$253,'Weekly Pork Products Stocks'!$B99,'Daily Pork Products Stocks'!I$6:I$253)</f>
        <v>0</v>
      </c>
      <c r="J99" s="7">
        <f>SUMIF('Daily Pork Products Stocks'!$B$6:$B$253,'Weekly Pork Products Stocks'!$B99,'Daily Pork Products Stocks'!J$6:J$253)</f>
        <v>0</v>
      </c>
      <c r="K99" s="7">
        <f>SUMIF('Daily Pork Products Stocks'!$B$6:$B$253,'Weekly Pork Products Stocks'!$B99,'Daily Pork Products Stocks'!K$6:K$253)</f>
        <v>0</v>
      </c>
      <c r="L99" s="7">
        <f>SUMIF('Daily Pork Products Stocks'!$B$6:$B$253,'Weekly Pork Products Stocks'!$B99,'Daily Pork Products Stocks'!L$6:L$253)</f>
        <v>0</v>
      </c>
      <c r="M99" s="7">
        <f>SUMIF('Daily Pork Products Stocks'!$B$6:$B$253,'Weekly Pork Products Stocks'!$B99,'Daily Pork Products Stocks'!M$6:M$253)</f>
        <v>0</v>
      </c>
      <c r="N99" s="7">
        <f>SUMIF('Daily Pork Products Stocks'!$B$6:$B$253,'Weekly Pork Products Stocks'!$B99,'Daily Pork Products Stocks'!N$6:N$253)</f>
        <v>0</v>
      </c>
      <c r="O99" s="7">
        <f>SUMIF('Daily Pork Products Stocks'!$B$6:$B$253,'Weekly Pork Products Stocks'!$B99,'Daily Pork Products Stocks'!O$6:O$253)</f>
        <v>0</v>
      </c>
      <c r="P99" s="7">
        <f t="shared" si="12"/>
        <v>0</v>
      </c>
      <c r="Q99" s="7">
        <f t="shared" si="13"/>
        <v>0</v>
      </c>
      <c r="R99" s="25">
        <f>SUMIF('Daily Pork Products Stocks'!$B$6:$B$253,'Weekly Pork Products Stocks'!$B99,'Daily Pork Products Stocks'!R$6:R$253)</f>
        <v>0</v>
      </c>
      <c r="S99" s="25">
        <f>SUMIF('Daily Pork Products Stocks'!$B$6:$B$253,'Weekly Pork Products Stocks'!$B99,'Daily Pork Products Stocks'!S$6:S$253)</f>
        <v>0</v>
      </c>
      <c r="T99" s="7">
        <f t="shared" si="14"/>
        <v>0</v>
      </c>
      <c r="U99" s="7">
        <f t="shared" si="15"/>
        <v>0</v>
      </c>
      <c r="V99" s="64">
        <f t="shared" si="16"/>
        <v>0</v>
      </c>
      <c r="W99" s="51" t="str">
        <f t="shared" si="9"/>
        <v>Inactive</v>
      </c>
      <c r="X99" s="4"/>
      <c r="Y99" s="2">
        <f t="shared" si="17"/>
        <v>0</v>
      </c>
    </row>
    <row r="100" spans="1:25" ht="15.75" hidden="1" x14ac:dyDescent="0.25">
      <c r="A100" s="69" t="str">
        <f t="shared" si="10"/>
        <v>Inactive</v>
      </c>
      <c r="B100" s="65" t="s">
        <v>1251</v>
      </c>
      <c r="C100" s="15" t="s">
        <v>1252</v>
      </c>
      <c r="D100" s="12">
        <f>'Daily Pork Products Stocks'!D93</f>
        <v>0</v>
      </c>
      <c r="E100" s="7">
        <f t="shared" si="11"/>
        <v>0</v>
      </c>
      <c r="F100" s="7">
        <f>SUMIF('Daily Pork Products Stocks'!$B$6:$B$253,'Weekly Pork Products Stocks'!$B100,'Daily Pork Products Stocks'!F$6:F$253)</f>
        <v>0</v>
      </c>
      <c r="G100" s="7">
        <f>SUMIF('Daily Pork Products Stocks'!$B$6:$B$253,'Weekly Pork Products Stocks'!$B100,'Daily Pork Products Stocks'!G$6:G$253)</f>
        <v>0</v>
      </c>
      <c r="H100" s="7">
        <f>SUMIF('Daily Pork Products Stocks'!$B$6:$B$253,'Weekly Pork Products Stocks'!$B100,'Daily Pork Products Stocks'!H$6:H$253)</f>
        <v>0</v>
      </c>
      <c r="I100" s="7">
        <f>SUMIF('Daily Pork Products Stocks'!$B$6:$B$253,'Weekly Pork Products Stocks'!$B100,'Daily Pork Products Stocks'!I$6:I$253)</f>
        <v>0</v>
      </c>
      <c r="J100" s="7">
        <f>SUMIF('Daily Pork Products Stocks'!$B$6:$B$253,'Weekly Pork Products Stocks'!$B100,'Daily Pork Products Stocks'!J$6:J$253)</f>
        <v>0</v>
      </c>
      <c r="K100" s="7">
        <f>SUMIF('Daily Pork Products Stocks'!$B$6:$B$253,'Weekly Pork Products Stocks'!$B100,'Daily Pork Products Stocks'!K$6:K$253)</f>
        <v>0</v>
      </c>
      <c r="L100" s="7">
        <f>SUMIF('Daily Pork Products Stocks'!$B$6:$B$253,'Weekly Pork Products Stocks'!$B100,'Daily Pork Products Stocks'!L$6:L$253)</f>
        <v>0</v>
      </c>
      <c r="M100" s="7">
        <f>SUMIF('Daily Pork Products Stocks'!$B$6:$B$253,'Weekly Pork Products Stocks'!$B100,'Daily Pork Products Stocks'!M$6:M$253)</f>
        <v>0</v>
      </c>
      <c r="N100" s="7">
        <f>SUMIF('Daily Pork Products Stocks'!$B$6:$B$253,'Weekly Pork Products Stocks'!$B100,'Daily Pork Products Stocks'!N$6:N$253)</f>
        <v>0</v>
      </c>
      <c r="O100" s="7">
        <f>SUMIF('Daily Pork Products Stocks'!$B$6:$B$253,'Weekly Pork Products Stocks'!$B100,'Daily Pork Products Stocks'!O$6:O$253)</f>
        <v>0</v>
      </c>
      <c r="P100" s="7">
        <f t="shared" si="12"/>
        <v>0</v>
      </c>
      <c r="Q100" s="7">
        <f t="shared" si="13"/>
        <v>0</v>
      </c>
      <c r="R100" s="25">
        <f>SUMIF('Daily Pork Products Stocks'!$B$6:$B$253,'Weekly Pork Products Stocks'!$B100,'Daily Pork Products Stocks'!R$6:R$253)</f>
        <v>0</v>
      </c>
      <c r="S100" s="25">
        <f>SUMIF('Daily Pork Products Stocks'!$B$6:$B$253,'Weekly Pork Products Stocks'!$B100,'Daily Pork Products Stocks'!S$6:S$253)</f>
        <v>0</v>
      </c>
      <c r="T100" s="7">
        <f t="shared" si="14"/>
        <v>0</v>
      </c>
      <c r="U100" s="7">
        <f t="shared" si="15"/>
        <v>0</v>
      </c>
      <c r="V100" s="64">
        <f t="shared" si="16"/>
        <v>0</v>
      </c>
      <c r="W100" s="51" t="str">
        <f t="shared" si="9"/>
        <v>Inactive</v>
      </c>
      <c r="X100" s="4"/>
      <c r="Y100" s="2">
        <f t="shared" si="17"/>
        <v>0</v>
      </c>
    </row>
    <row r="101" spans="1:25" ht="15.75" hidden="1" x14ac:dyDescent="0.25">
      <c r="A101" s="69" t="str">
        <f t="shared" si="10"/>
        <v>Inactive</v>
      </c>
      <c r="B101" s="65" t="s">
        <v>1253</v>
      </c>
      <c r="C101" s="15" t="s">
        <v>1254</v>
      </c>
      <c r="D101" s="12">
        <f>'Daily Pork Products Stocks'!D94</f>
        <v>0</v>
      </c>
      <c r="E101" s="7">
        <f t="shared" si="11"/>
        <v>0</v>
      </c>
      <c r="F101" s="7">
        <f>SUMIF('Daily Pork Products Stocks'!$B$6:$B$253,'Weekly Pork Products Stocks'!$B101,'Daily Pork Products Stocks'!F$6:F$253)</f>
        <v>0</v>
      </c>
      <c r="G101" s="7">
        <f>SUMIF('Daily Pork Products Stocks'!$B$6:$B$253,'Weekly Pork Products Stocks'!$B101,'Daily Pork Products Stocks'!G$6:G$253)</f>
        <v>0</v>
      </c>
      <c r="H101" s="7">
        <f>SUMIF('Daily Pork Products Stocks'!$B$6:$B$253,'Weekly Pork Products Stocks'!$B101,'Daily Pork Products Stocks'!H$6:H$253)</f>
        <v>0</v>
      </c>
      <c r="I101" s="7">
        <f>SUMIF('Daily Pork Products Stocks'!$B$6:$B$253,'Weekly Pork Products Stocks'!$B101,'Daily Pork Products Stocks'!I$6:I$253)</f>
        <v>0</v>
      </c>
      <c r="J101" s="7">
        <f>SUMIF('Daily Pork Products Stocks'!$B$6:$B$253,'Weekly Pork Products Stocks'!$B101,'Daily Pork Products Stocks'!J$6:J$253)</f>
        <v>0</v>
      </c>
      <c r="K101" s="7">
        <f>SUMIF('Daily Pork Products Stocks'!$B$6:$B$253,'Weekly Pork Products Stocks'!$B101,'Daily Pork Products Stocks'!K$6:K$253)</f>
        <v>0</v>
      </c>
      <c r="L101" s="7">
        <f>SUMIF('Daily Pork Products Stocks'!$B$6:$B$253,'Weekly Pork Products Stocks'!$B101,'Daily Pork Products Stocks'!L$6:L$253)</f>
        <v>0</v>
      </c>
      <c r="M101" s="7">
        <f>SUMIF('Daily Pork Products Stocks'!$B$6:$B$253,'Weekly Pork Products Stocks'!$B101,'Daily Pork Products Stocks'!M$6:M$253)</f>
        <v>0</v>
      </c>
      <c r="N101" s="7">
        <f>SUMIF('Daily Pork Products Stocks'!$B$6:$B$253,'Weekly Pork Products Stocks'!$B101,'Daily Pork Products Stocks'!N$6:N$253)</f>
        <v>0</v>
      </c>
      <c r="O101" s="7">
        <f>SUMIF('Daily Pork Products Stocks'!$B$6:$B$253,'Weekly Pork Products Stocks'!$B101,'Daily Pork Products Stocks'!O$6:O$253)</f>
        <v>0</v>
      </c>
      <c r="P101" s="7">
        <f t="shared" si="12"/>
        <v>0</v>
      </c>
      <c r="Q101" s="7">
        <f t="shared" si="13"/>
        <v>0</v>
      </c>
      <c r="R101" s="25">
        <f>SUMIF('Daily Pork Products Stocks'!$B$6:$B$253,'Weekly Pork Products Stocks'!$B101,'Daily Pork Products Stocks'!R$6:R$253)</f>
        <v>0</v>
      </c>
      <c r="S101" s="25">
        <f>SUMIF('Daily Pork Products Stocks'!$B$6:$B$253,'Weekly Pork Products Stocks'!$B101,'Daily Pork Products Stocks'!S$6:S$253)</f>
        <v>0</v>
      </c>
      <c r="T101" s="7">
        <f t="shared" si="14"/>
        <v>0</v>
      </c>
      <c r="U101" s="7">
        <f t="shared" si="15"/>
        <v>0</v>
      </c>
      <c r="V101" s="64">
        <f t="shared" si="16"/>
        <v>0</v>
      </c>
      <c r="W101" s="51" t="str">
        <f t="shared" si="9"/>
        <v>Inactive</v>
      </c>
      <c r="X101" s="4"/>
      <c r="Y101" s="2">
        <f t="shared" si="17"/>
        <v>0</v>
      </c>
    </row>
    <row r="102" spans="1:25" ht="15.75" hidden="1" x14ac:dyDescent="0.25">
      <c r="A102" s="69" t="str">
        <f t="shared" si="10"/>
        <v>Inactive</v>
      </c>
      <c r="B102" s="65" t="s">
        <v>1255</v>
      </c>
      <c r="C102" s="15" t="s">
        <v>1256</v>
      </c>
      <c r="D102" s="12">
        <f>'Daily Pork Products Stocks'!D95</f>
        <v>0</v>
      </c>
      <c r="E102" s="7">
        <f t="shared" si="11"/>
        <v>0</v>
      </c>
      <c r="F102" s="7">
        <f>SUMIF('Daily Pork Products Stocks'!$B$6:$B$253,'Weekly Pork Products Stocks'!$B102,'Daily Pork Products Stocks'!F$6:F$253)</f>
        <v>0</v>
      </c>
      <c r="G102" s="7">
        <f>SUMIF('Daily Pork Products Stocks'!$B$6:$B$253,'Weekly Pork Products Stocks'!$B102,'Daily Pork Products Stocks'!G$6:G$253)</f>
        <v>0</v>
      </c>
      <c r="H102" s="7">
        <f>SUMIF('Daily Pork Products Stocks'!$B$6:$B$253,'Weekly Pork Products Stocks'!$B102,'Daily Pork Products Stocks'!H$6:H$253)</f>
        <v>0</v>
      </c>
      <c r="I102" s="7">
        <f>SUMIF('Daily Pork Products Stocks'!$B$6:$B$253,'Weekly Pork Products Stocks'!$B102,'Daily Pork Products Stocks'!I$6:I$253)</f>
        <v>0</v>
      </c>
      <c r="J102" s="7">
        <f>SUMIF('Daily Pork Products Stocks'!$B$6:$B$253,'Weekly Pork Products Stocks'!$B102,'Daily Pork Products Stocks'!J$6:J$253)</f>
        <v>0</v>
      </c>
      <c r="K102" s="7">
        <f>SUMIF('Daily Pork Products Stocks'!$B$6:$B$253,'Weekly Pork Products Stocks'!$B102,'Daily Pork Products Stocks'!K$6:K$253)</f>
        <v>0</v>
      </c>
      <c r="L102" s="7">
        <f>SUMIF('Daily Pork Products Stocks'!$B$6:$B$253,'Weekly Pork Products Stocks'!$B102,'Daily Pork Products Stocks'!L$6:L$253)</f>
        <v>0</v>
      </c>
      <c r="M102" s="7">
        <f>SUMIF('Daily Pork Products Stocks'!$B$6:$B$253,'Weekly Pork Products Stocks'!$B102,'Daily Pork Products Stocks'!M$6:M$253)</f>
        <v>0</v>
      </c>
      <c r="N102" s="7">
        <f>SUMIF('Daily Pork Products Stocks'!$B$6:$B$253,'Weekly Pork Products Stocks'!$B102,'Daily Pork Products Stocks'!N$6:N$253)</f>
        <v>0</v>
      </c>
      <c r="O102" s="7">
        <f>SUMIF('Daily Pork Products Stocks'!$B$6:$B$253,'Weekly Pork Products Stocks'!$B102,'Daily Pork Products Stocks'!O$6:O$253)</f>
        <v>0</v>
      </c>
      <c r="P102" s="7">
        <f t="shared" si="12"/>
        <v>0</v>
      </c>
      <c r="Q102" s="7">
        <f t="shared" si="13"/>
        <v>0</v>
      </c>
      <c r="R102" s="25">
        <f>SUMIF('Daily Pork Products Stocks'!$B$6:$B$253,'Weekly Pork Products Stocks'!$B102,'Daily Pork Products Stocks'!R$6:R$253)</f>
        <v>0</v>
      </c>
      <c r="S102" s="25">
        <f>SUMIF('Daily Pork Products Stocks'!$B$6:$B$253,'Weekly Pork Products Stocks'!$B102,'Daily Pork Products Stocks'!S$6:S$253)</f>
        <v>0</v>
      </c>
      <c r="T102" s="7">
        <f t="shared" si="14"/>
        <v>0</v>
      </c>
      <c r="U102" s="7">
        <f t="shared" si="15"/>
        <v>0</v>
      </c>
      <c r="V102" s="64">
        <f t="shared" si="16"/>
        <v>0</v>
      </c>
      <c r="W102" s="51" t="str">
        <f t="shared" si="9"/>
        <v>Inactive</v>
      </c>
      <c r="X102" s="4"/>
      <c r="Y102" s="2">
        <f t="shared" si="17"/>
        <v>0</v>
      </c>
    </row>
    <row r="103" spans="1:25" ht="15.75" hidden="1" x14ac:dyDescent="0.25">
      <c r="A103" s="69" t="str">
        <f t="shared" si="10"/>
        <v>Inactive</v>
      </c>
      <c r="B103" s="65" t="s">
        <v>1257</v>
      </c>
      <c r="C103" s="15" t="s">
        <v>1258</v>
      </c>
      <c r="D103" s="12">
        <f>'Daily Pork Products Stocks'!D96</f>
        <v>0</v>
      </c>
      <c r="E103" s="7">
        <f t="shared" si="11"/>
        <v>0</v>
      </c>
      <c r="F103" s="7">
        <f>SUMIF('Daily Pork Products Stocks'!$B$6:$B$253,'Weekly Pork Products Stocks'!$B103,'Daily Pork Products Stocks'!F$6:F$253)</f>
        <v>0</v>
      </c>
      <c r="G103" s="7">
        <f>SUMIF('Daily Pork Products Stocks'!$B$6:$B$253,'Weekly Pork Products Stocks'!$B103,'Daily Pork Products Stocks'!G$6:G$253)</f>
        <v>0</v>
      </c>
      <c r="H103" s="7">
        <f>SUMIF('Daily Pork Products Stocks'!$B$6:$B$253,'Weekly Pork Products Stocks'!$B103,'Daily Pork Products Stocks'!H$6:H$253)</f>
        <v>0</v>
      </c>
      <c r="I103" s="7">
        <f>SUMIF('Daily Pork Products Stocks'!$B$6:$B$253,'Weekly Pork Products Stocks'!$B103,'Daily Pork Products Stocks'!I$6:I$253)</f>
        <v>0</v>
      </c>
      <c r="J103" s="7">
        <f>SUMIF('Daily Pork Products Stocks'!$B$6:$B$253,'Weekly Pork Products Stocks'!$B103,'Daily Pork Products Stocks'!J$6:J$253)</f>
        <v>0</v>
      </c>
      <c r="K103" s="7">
        <f>SUMIF('Daily Pork Products Stocks'!$B$6:$B$253,'Weekly Pork Products Stocks'!$B103,'Daily Pork Products Stocks'!K$6:K$253)</f>
        <v>0</v>
      </c>
      <c r="L103" s="7">
        <f>SUMIF('Daily Pork Products Stocks'!$B$6:$B$253,'Weekly Pork Products Stocks'!$B103,'Daily Pork Products Stocks'!L$6:L$253)</f>
        <v>0</v>
      </c>
      <c r="M103" s="7">
        <f>SUMIF('Daily Pork Products Stocks'!$B$6:$B$253,'Weekly Pork Products Stocks'!$B103,'Daily Pork Products Stocks'!M$6:M$253)</f>
        <v>0</v>
      </c>
      <c r="N103" s="7">
        <f>SUMIF('Daily Pork Products Stocks'!$B$6:$B$253,'Weekly Pork Products Stocks'!$B103,'Daily Pork Products Stocks'!N$6:N$253)</f>
        <v>0</v>
      </c>
      <c r="O103" s="7">
        <f>SUMIF('Daily Pork Products Stocks'!$B$6:$B$253,'Weekly Pork Products Stocks'!$B103,'Daily Pork Products Stocks'!O$6:O$253)</f>
        <v>0</v>
      </c>
      <c r="P103" s="7">
        <f t="shared" si="12"/>
        <v>0</v>
      </c>
      <c r="Q103" s="7">
        <f t="shared" si="13"/>
        <v>0</v>
      </c>
      <c r="R103" s="25">
        <f>SUMIF('Daily Pork Products Stocks'!$B$6:$B$253,'Weekly Pork Products Stocks'!$B103,'Daily Pork Products Stocks'!R$6:R$253)</f>
        <v>0</v>
      </c>
      <c r="S103" s="25">
        <f>SUMIF('Daily Pork Products Stocks'!$B$6:$B$253,'Weekly Pork Products Stocks'!$B103,'Daily Pork Products Stocks'!S$6:S$253)</f>
        <v>0</v>
      </c>
      <c r="T103" s="7">
        <f t="shared" si="14"/>
        <v>0</v>
      </c>
      <c r="U103" s="7">
        <f t="shared" si="15"/>
        <v>0</v>
      </c>
      <c r="V103" s="64">
        <f t="shared" si="16"/>
        <v>0</v>
      </c>
      <c r="W103" s="51" t="str">
        <f t="shared" si="9"/>
        <v>Inactive</v>
      </c>
      <c r="X103" s="4"/>
      <c r="Y103" s="2">
        <f t="shared" si="17"/>
        <v>0</v>
      </c>
    </row>
    <row r="104" spans="1:25" ht="15.75" hidden="1" x14ac:dyDescent="0.25">
      <c r="A104" s="69" t="str">
        <f t="shared" si="10"/>
        <v>Inactive</v>
      </c>
      <c r="B104" s="65" t="s">
        <v>174</v>
      </c>
      <c r="C104" s="15" t="s">
        <v>1259</v>
      </c>
      <c r="D104" s="12">
        <f>'Daily Pork Products Stocks'!D97</f>
        <v>0</v>
      </c>
      <c r="E104" s="7">
        <f t="shared" si="11"/>
        <v>0</v>
      </c>
      <c r="F104" s="7">
        <f>SUMIF('Daily Pork Products Stocks'!$B$6:$B$253,'Weekly Pork Products Stocks'!$B104,'Daily Pork Products Stocks'!F$6:F$253)</f>
        <v>0</v>
      </c>
      <c r="G104" s="7">
        <f>SUMIF('Daily Pork Products Stocks'!$B$6:$B$253,'Weekly Pork Products Stocks'!$B104,'Daily Pork Products Stocks'!G$6:G$253)</f>
        <v>0</v>
      </c>
      <c r="H104" s="7">
        <f>SUMIF('Daily Pork Products Stocks'!$B$6:$B$253,'Weekly Pork Products Stocks'!$B104,'Daily Pork Products Stocks'!H$6:H$253)</f>
        <v>0</v>
      </c>
      <c r="I104" s="7">
        <f>SUMIF('Daily Pork Products Stocks'!$B$6:$B$253,'Weekly Pork Products Stocks'!$B104,'Daily Pork Products Stocks'!I$6:I$253)</f>
        <v>0</v>
      </c>
      <c r="J104" s="7">
        <f>SUMIF('Daily Pork Products Stocks'!$B$6:$B$253,'Weekly Pork Products Stocks'!$B104,'Daily Pork Products Stocks'!J$6:J$253)</f>
        <v>0</v>
      </c>
      <c r="K104" s="7">
        <f>SUMIF('Daily Pork Products Stocks'!$B$6:$B$253,'Weekly Pork Products Stocks'!$B104,'Daily Pork Products Stocks'!K$6:K$253)</f>
        <v>0</v>
      </c>
      <c r="L104" s="7">
        <f>SUMIF('Daily Pork Products Stocks'!$B$6:$B$253,'Weekly Pork Products Stocks'!$B104,'Daily Pork Products Stocks'!L$6:L$253)</f>
        <v>0</v>
      </c>
      <c r="M104" s="7">
        <f>SUMIF('Daily Pork Products Stocks'!$B$6:$B$253,'Weekly Pork Products Stocks'!$B104,'Daily Pork Products Stocks'!M$6:M$253)</f>
        <v>0</v>
      </c>
      <c r="N104" s="7">
        <f>SUMIF('Daily Pork Products Stocks'!$B$6:$B$253,'Weekly Pork Products Stocks'!$B104,'Daily Pork Products Stocks'!N$6:N$253)</f>
        <v>0</v>
      </c>
      <c r="O104" s="7">
        <f>SUMIF('Daily Pork Products Stocks'!$B$6:$B$253,'Weekly Pork Products Stocks'!$B104,'Daily Pork Products Stocks'!O$6:O$253)</f>
        <v>0</v>
      </c>
      <c r="P104" s="7">
        <f t="shared" si="12"/>
        <v>0</v>
      </c>
      <c r="Q104" s="7">
        <f t="shared" si="13"/>
        <v>0</v>
      </c>
      <c r="R104" s="25">
        <f>SUMIF('Daily Pork Products Stocks'!$B$6:$B$253,'Weekly Pork Products Stocks'!$B104,'Daily Pork Products Stocks'!R$6:R$253)</f>
        <v>0</v>
      </c>
      <c r="S104" s="25">
        <f>SUMIF('Daily Pork Products Stocks'!$B$6:$B$253,'Weekly Pork Products Stocks'!$B104,'Daily Pork Products Stocks'!S$6:S$253)</f>
        <v>0</v>
      </c>
      <c r="T104" s="7">
        <f t="shared" si="14"/>
        <v>0</v>
      </c>
      <c r="U104" s="7">
        <f t="shared" si="15"/>
        <v>0</v>
      </c>
      <c r="V104" s="64">
        <f t="shared" si="16"/>
        <v>0</v>
      </c>
      <c r="W104" s="51" t="str">
        <f t="shared" si="9"/>
        <v>Inactive</v>
      </c>
      <c r="X104" s="4"/>
      <c r="Y104" s="2">
        <f t="shared" si="17"/>
        <v>0</v>
      </c>
    </row>
    <row r="105" spans="1:25" ht="15.75" hidden="1" x14ac:dyDescent="0.25">
      <c r="A105" s="69" t="str">
        <f t="shared" si="10"/>
        <v>Inactive</v>
      </c>
      <c r="B105" s="65" t="s">
        <v>1260</v>
      </c>
      <c r="C105" s="15" t="s">
        <v>1261</v>
      </c>
      <c r="D105" s="12">
        <f>'Daily Pork Products Stocks'!D98</f>
        <v>0</v>
      </c>
      <c r="E105" s="7">
        <f t="shared" si="11"/>
        <v>0</v>
      </c>
      <c r="F105" s="7">
        <f>SUMIF('Daily Pork Products Stocks'!$B$6:$B$253,'Weekly Pork Products Stocks'!$B105,'Daily Pork Products Stocks'!F$6:F$253)</f>
        <v>0</v>
      </c>
      <c r="G105" s="7">
        <f>SUMIF('Daily Pork Products Stocks'!$B$6:$B$253,'Weekly Pork Products Stocks'!$B105,'Daily Pork Products Stocks'!G$6:G$253)</f>
        <v>0</v>
      </c>
      <c r="H105" s="7">
        <f>SUMIF('Daily Pork Products Stocks'!$B$6:$B$253,'Weekly Pork Products Stocks'!$B105,'Daily Pork Products Stocks'!H$6:H$253)</f>
        <v>0</v>
      </c>
      <c r="I105" s="7">
        <f>SUMIF('Daily Pork Products Stocks'!$B$6:$B$253,'Weekly Pork Products Stocks'!$B105,'Daily Pork Products Stocks'!I$6:I$253)</f>
        <v>0</v>
      </c>
      <c r="J105" s="7">
        <f>SUMIF('Daily Pork Products Stocks'!$B$6:$B$253,'Weekly Pork Products Stocks'!$B105,'Daily Pork Products Stocks'!J$6:J$253)</f>
        <v>0</v>
      </c>
      <c r="K105" s="7">
        <f>SUMIF('Daily Pork Products Stocks'!$B$6:$B$253,'Weekly Pork Products Stocks'!$B105,'Daily Pork Products Stocks'!K$6:K$253)</f>
        <v>0</v>
      </c>
      <c r="L105" s="7">
        <f>SUMIF('Daily Pork Products Stocks'!$B$6:$B$253,'Weekly Pork Products Stocks'!$B105,'Daily Pork Products Stocks'!L$6:L$253)</f>
        <v>0</v>
      </c>
      <c r="M105" s="7">
        <f>SUMIF('Daily Pork Products Stocks'!$B$6:$B$253,'Weekly Pork Products Stocks'!$B105,'Daily Pork Products Stocks'!M$6:M$253)</f>
        <v>0</v>
      </c>
      <c r="N105" s="7">
        <f>SUMIF('Daily Pork Products Stocks'!$B$6:$B$253,'Weekly Pork Products Stocks'!$B105,'Daily Pork Products Stocks'!N$6:N$253)</f>
        <v>0</v>
      </c>
      <c r="O105" s="7">
        <f>SUMIF('Daily Pork Products Stocks'!$B$6:$B$253,'Weekly Pork Products Stocks'!$B105,'Daily Pork Products Stocks'!O$6:O$253)</f>
        <v>0</v>
      </c>
      <c r="P105" s="7">
        <f t="shared" si="12"/>
        <v>0</v>
      </c>
      <c r="Q105" s="7">
        <f t="shared" si="13"/>
        <v>0</v>
      </c>
      <c r="R105" s="25">
        <f>SUMIF('Daily Pork Products Stocks'!$B$6:$B$253,'Weekly Pork Products Stocks'!$B105,'Daily Pork Products Stocks'!R$6:R$253)</f>
        <v>0</v>
      </c>
      <c r="S105" s="25">
        <f>SUMIF('Daily Pork Products Stocks'!$B$6:$B$253,'Weekly Pork Products Stocks'!$B105,'Daily Pork Products Stocks'!S$6:S$253)</f>
        <v>0</v>
      </c>
      <c r="T105" s="7">
        <f t="shared" si="14"/>
        <v>0</v>
      </c>
      <c r="U105" s="7">
        <f t="shared" si="15"/>
        <v>0</v>
      </c>
      <c r="V105" s="64">
        <f t="shared" si="16"/>
        <v>0</v>
      </c>
      <c r="W105" s="51" t="str">
        <f t="shared" si="9"/>
        <v>Inactive</v>
      </c>
      <c r="X105" s="4"/>
      <c r="Y105" s="2">
        <f t="shared" si="17"/>
        <v>0</v>
      </c>
    </row>
    <row r="106" spans="1:25" ht="15.75" hidden="1" x14ac:dyDescent="0.25">
      <c r="A106" s="69" t="str">
        <f t="shared" si="10"/>
        <v>Inactive</v>
      </c>
      <c r="B106" s="65" t="s">
        <v>1262</v>
      </c>
      <c r="C106" s="15" t="s">
        <v>1263</v>
      </c>
      <c r="D106" s="12">
        <f>'Daily Pork Products Stocks'!D99</f>
        <v>0</v>
      </c>
      <c r="E106" s="7">
        <f t="shared" si="11"/>
        <v>0</v>
      </c>
      <c r="F106" s="7">
        <f>SUMIF('Daily Pork Products Stocks'!$B$6:$B$253,'Weekly Pork Products Stocks'!$B106,'Daily Pork Products Stocks'!F$6:F$253)</f>
        <v>0</v>
      </c>
      <c r="G106" s="7">
        <f>SUMIF('Daily Pork Products Stocks'!$B$6:$B$253,'Weekly Pork Products Stocks'!$B106,'Daily Pork Products Stocks'!G$6:G$253)</f>
        <v>0</v>
      </c>
      <c r="H106" s="7">
        <f>SUMIF('Daily Pork Products Stocks'!$B$6:$B$253,'Weekly Pork Products Stocks'!$B106,'Daily Pork Products Stocks'!H$6:H$253)</f>
        <v>0</v>
      </c>
      <c r="I106" s="7">
        <f>SUMIF('Daily Pork Products Stocks'!$B$6:$B$253,'Weekly Pork Products Stocks'!$B106,'Daily Pork Products Stocks'!I$6:I$253)</f>
        <v>0</v>
      </c>
      <c r="J106" s="7">
        <f>SUMIF('Daily Pork Products Stocks'!$B$6:$B$253,'Weekly Pork Products Stocks'!$B106,'Daily Pork Products Stocks'!J$6:J$253)</f>
        <v>0</v>
      </c>
      <c r="K106" s="7">
        <f>SUMIF('Daily Pork Products Stocks'!$B$6:$B$253,'Weekly Pork Products Stocks'!$B106,'Daily Pork Products Stocks'!K$6:K$253)</f>
        <v>0</v>
      </c>
      <c r="L106" s="7">
        <f>SUMIF('Daily Pork Products Stocks'!$B$6:$B$253,'Weekly Pork Products Stocks'!$B106,'Daily Pork Products Stocks'!L$6:L$253)</f>
        <v>0</v>
      </c>
      <c r="M106" s="7">
        <f>SUMIF('Daily Pork Products Stocks'!$B$6:$B$253,'Weekly Pork Products Stocks'!$B106,'Daily Pork Products Stocks'!M$6:M$253)</f>
        <v>0</v>
      </c>
      <c r="N106" s="7">
        <f>SUMIF('Daily Pork Products Stocks'!$B$6:$B$253,'Weekly Pork Products Stocks'!$B106,'Daily Pork Products Stocks'!N$6:N$253)</f>
        <v>0</v>
      </c>
      <c r="O106" s="7">
        <f>SUMIF('Daily Pork Products Stocks'!$B$6:$B$253,'Weekly Pork Products Stocks'!$B106,'Daily Pork Products Stocks'!O$6:O$253)</f>
        <v>0</v>
      </c>
      <c r="P106" s="7">
        <f t="shared" si="12"/>
        <v>0</v>
      </c>
      <c r="Q106" s="7">
        <f t="shared" si="13"/>
        <v>0</v>
      </c>
      <c r="R106" s="25">
        <f>SUMIF('Daily Pork Products Stocks'!$B$6:$B$253,'Weekly Pork Products Stocks'!$B106,'Daily Pork Products Stocks'!R$6:R$253)</f>
        <v>0</v>
      </c>
      <c r="S106" s="25">
        <f>SUMIF('Daily Pork Products Stocks'!$B$6:$B$253,'Weekly Pork Products Stocks'!$B106,'Daily Pork Products Stocks'!S$6:S$253)</f>
        <v>0</v>
      </c>
      <c r="T106" s="7">
        <f t="shared" si="14"/>
        <v>0</v>
      </c>
      <c r="U106" s="7">
        <f t="shared" si="15"/>
        <v>0</v>
      </c>
      <c r="V106" s="64">
        <f t="shared" si="16"/>
        <v>0</v>
      </c>
      <c r="W106" s="51" t="str">
        <f t="shared" si="9"/>
        <v>Inactive</v>
      </c>
      <c r="X106" s="4"/>
      <c r="Y106" s="2">
        <f t="shared" si="17"/>
        <v>0</v>
      </c>
    </row>
    <row r="107" spans="1:25" ht="15.75" x14ac:dyDescent="0.25">
      <c r="A107" s="69" t="str">
        <f t="shared" si="10"/>
        <v>Inactive</v>
      </c>
      <c r="B107" s="66"/>
      <c r="C107" s="18" t="s">
        <v>1264</v>
      </c>
      <c r="D107" s="12">
        <f>'Daily Pork Products Stocks'!D100</f>
        <v>1E-3</v>
      </c>
      <c r="E107" s="7">
        <f t="shared" si="11"/>
        <v>1E-3</v>
      </c>
      <c r="F107" s="7">
        <f>SUMIF('Daily Pork Products Stocks'!$B$6:$B$253,'Weekly Pork Products Stocks'!$B107,'Daily Pork Products Stocks'!F$6:F$253)</f>
        <v>0</v>
      </c>
      <c r="G107" s="7">
        <f>SUMIF('Daily Pork Products Stocks'!$B$6:$B$253,'Weekly Pork Products Stocks'!$B107,'Daily Pork Products Stocks'!G$6:G$253)</f>
        <v>0</v>
      </c>
      <c r="H107" s="7">
        <f>SUMIF('Daily Pork Products Stocks'!$B$6:$B$253,'Weekly Pork Products Stocks'!$B107,'Daily Pork Products Stocks'!H$6:H$253)</f>
        <v>0</v>
      </c>
      <c r="I107" s="7">
        <f>SUMIF('Daily Pork Products Stocks'!$B$6:$B$253,'Weekly Pork Products Stocks'!$B107,'Daily Pork Products Stocks'!I$6:I$253)</f>
        <v>0</v>
      </c>
      <c r="J107" s="7">
        <f>SUMIF('Daily Pork Products Stocks'!$B$6:$B$253,'Weekly Pork Products Stocks'!$B107,'Daily Pork Products Stocks'!J$6:J$253)</f>
        <v>0</v>
      </c>
      <c r="K107" s="7">
        <f>SUMIF('Daily Pork Products Stocks'!$B$6:$B$253,'Weekly Pork Products Stocks'!$B107,'Daily Pork Products Stocks'!K$6:K$253)</f>
        <v>0</v>
      </c>
      <c r="L107" s="7">
        <f>SUMIF('Daily Pork Products Stocks'!$B$6:$B$253,'Weekly Pork Products Stocks'!$B107,'Daily Pork Products Stocks'!L$6:L$253)</f>
        <v>0</v>
      </c>
      <c r="M107" s="7">
        <f>SUMIF('Daily Pork Products Stocks'!$B$6:$B$253,'Weekly Pork Products Stocks'!$B107,'Daily Pork Products Stocks'!M$6:M$253)</f>
        <v>0</v>
      </c>
      <c r="N107" s="7">
        <f>SUMIF('Daily Pork Products Stocks'!$B$6:$B$253,'Weekly Pork Products Stocks'!$B107,'Daily Pork Products Stocks'!N$6:N$253)</f>
        <v>0</v>
      </c>
      <c r="O107" s="7">
        <f>SUMIF('Daily Pork Products Stocks'!$B$6:$B$253,'Weekly Pork Products Stocks'!$B107,'Daily Pork Products Stocks'!O$6:O$253)</f>
        <v>0</v>
      </c>
      <c r="P107" s="7">
        <f t="shared" si="12"/>
        <v>1E-3</v>
      </c>
      <c r="Q107" s="7">
        <f t="shared" si="13"/>
        <v>1E-3</v>
      </c>
      <c r="R107" s="25">
        <f>SUMIF('Daily Pork Products Stocks'!$B$6:$B$253,'Weekly Pork Products Stocks'!$B107,'Daily Pork Products Stocks'!R$6:R$253)</f>
        <v>0</v>
      </c>
      <c r="S107" s="25">
        <f>SUMIF('Daily Pork Products Stocks'!$B$6:$B$253,'Weekly Pork Products Stocks'!$B107,'Daily Pork Products Stocks'!S$6:S$253)</f>
        <v>0</v>
      </c>
      <c r="T107" s="7">
        <f t="shared" si="14"/>
        <v>0</v>
      </c>
      <c r="U107" s="7">
        <f t="shared" si="15"/>
        <v>-1E-3</v>
      </c>
      <c r="V107" s="64">
        <f t="shared" si="16"/>
        <v>-1E-3</v>
      </c>
      <c r="W107" s="51" t="str">
        <f t="shared" si="9"/>
        <v>Active</v>
      </c>
      <c r="X107" s="4"/>
      <c r="Y107" s="2">
        <f t="shared" si="17"/>
        <v>4.0000000000000001E-3</v>
      </c>
    </row>
    <row r="108" spans="1:25" ht="15.75" hidden="1" x14ac:dyDescent="0.25">
      <c r="A108" s="69" t="str">
        <f t="shared" si="10"/>
        <v>Inactive</v>
      </c>
      <c r="B108" s="66" t="s">
        <v>1265</v>
      </c>
      <c r="C108" s="17" t="s">
        <v>1266</v>
      </c>
      <c r="D108" s="12">
        <f>'Daily Pork Products Stocks'!D101</f>
        <v>0</v>
      </c>
      <c r="E108" s="7">
        <f t="shared" si="11"/>
        <v>0</v>
      </c>
      <c r="F108" s="7">
        <f>SUMIF('Daily Pork Products Stocks'!$B$6:$B$253,'Weekly Pork Products Stocks'!$B108,'Daily Pork Products Stocks'!F$6:F$253)</f>
        <v>0</v>
      </c>
      <c r="G108" s="7">
        <f>SUMIF('Daily Pork Products Stocks'!$B$6:$B$253,'Weekly Pork Products Stocks'!$B108,'Daily Pork Products Stocks'!G$6:G$253)</f>
        <v>0</v>
      </c>
      <c r="H108" s="7">
        <f>SUMIF('Daily Pork Products Stocks'!$B$6:$B$253,'Weekly Pork Products Stocks'!$B108,'Daily Pork Products Stocks'!H$6:H$253)</f>
        <v>0</v>
      </c>
      <c r="I108" s="7">
        <f>SUMIF('Daily Pork Products Stocks'!$B$6:$B$253,'Weekly Pork Products Stocks'!$B108,'Daily Pork Products Stocks'!I$6:I$253)</f>
        <v>0</v>
      </c>
      <c r="J108" s="7">
        <f>SUMIF('Daily Pork Products Stocks'!$B$6:$B$253,'Weekly Pork Products Stocks'!$B108,'Daily Pork Products Stocks'!J$6:J$253)</f>
        <v>0</v>
      </c>
      <c r="K108" s="7">
        <f>SUMIF('Daily Pork Products Stocks'!$B$6:$B$253,'Weekly Pork Products Stocks'!$B108,'Daily Pork Products Stocks'!K$6:K$253)</f>
        <v>0</v>
      </c>
      <c r="L108" s="7">
        <f>SUMIF('Daily Pork Products Stocks'!$B$6:$B$253,'Weekly Pork Products Stocks'!$B108,'Daily Pork Products Stocks'!L$6:L$253)</f>
        <v>0</v>
      </c>
      <c r="M108" s="7">
        <f>SUMIF('Daily Pork Products Stocks'!$B$6:$B$253,'Weekly Pork Products Stocks'!$B108,'Daily Pork Products Stocks'!M$6:M$253)</f>
        <v>0</v>
      </c>
      <c r="N108" s="7">
        <f>SUMIF('Daily Pork Products Stocks'!$B$6:$B$253,'Weekly Pork Products Stocks'!$B108,'Daily Pork Products Stocks'!N$6:N$253)</f>
        <v>0</v>
      </c>
      <c r="O108" s="7">
        <f>SUMIF('Daily Pork Products Stocks'!$B$6:$B$253,'Weekly Pork Products Stocks'!$B108,'Daily Pork Products Stocks'!O$6:O$253)</f>
        <v>0</v>
      </c>
      <c r="P108" s="7">
        <f t="shared" si="12"/>
        <v>0</v>
      </c>
      <c r="Q108" s="7">
        <f t="shared" si="13"/>
        <v>0</v>
      </c>
      <c r="R108" s="25">
        <f>SUMIF('Daily Pork Products Stocks'!$B$6:$B$253,'Weekly Pork Products Stocks'!$B108,'Daily Pork Products Stocks'!R$6:R$253)</f>
        <v>0</v>
      </c>
      <c r="S108" s="25">
        <f>SUMIF('Daily Pork Products Stocks'!$B$6:$B$253,'Weekly Pork Products Stocks'!$B108,'Daily Pork Products Stocks'!S$6:S$253)</f>
        <v>0</v>
      </c>
      <c r="T108" s="7">
        <f t="shared" si="14"/>
        <v>0</v>
      </c>
      <c r="U108" s="7">
        <f t="shared" si="15"/>
        <v>0</v>
      </c>
      <c r="V108" s="64">
        <f t="shared" si="16"/>
        <v>0</v>
      </c>
      <c r="W108" s="51" t="str">
        <f t="shared" si="9"/>
        <v>Inactive</v>
      </c>
      <c r="X108" s="4"/>
      <c r="Y108" s="2">
        <f t="shared" si="17"/>
        <v>0</v>
      </c>
    </row>
    <row r="109" spans="1:25" ht="15.75" hidden="1" x14ac:dyDescent="0.25">
      <c r="A109" s="69" t="str">
        <f t="shared" si="10"/>
        <v>Inactive</v>
      </c>
      <c r="B109" s="66" t="s">
        <v>1267</v>
      </c>
      <c r="C109" s="17" t="s">
        <v>1268</v>
      </c>
      <c r="D109" s="12">
        <f>'Daily Pork Products Stocks'!D102</f>
        <v>0</v>
      </c>
      <c r="E109" s="7">
        <f t="shared" si="11"/>
        <v>0</v>
      </c>
      <c r="F109" s="7">
        <f>SUMIF('Daily Pork Products Stocks'!$B$6:$B$253,'Weekly Pork Products Stocks'!$B109,'Daily Pork Products Stocks'!F$6:F$253)</f>
        <v>0</v>
      </c>
      <c r="G109" s="7">
        <f>SUMIF('Daily Pork Products Stocks'!$B$6:$B$253,'Weekly Pork Products Stocks'!$B109,'Daily Pork Products Stocks'!G$6:G$253)</f>
        <v>0</v>
      </c>
      <c r="H109" s="7">
        <f>SUMIF('Daily Pork Products Stocks'!$B$6:$B$253,'Weekly Pork Products Stocks'!$B109,'Daily Pork Products Stocks'!H$6:H$253)</f>
        <v>0</v>
      </c>
      <c r="I109" s="7">
        <f>SUMIF('Daily Pork Products Stocks'!$B$6:$B$253,'Weekly Pork Products Stocks'!$B109,'Daily Pork Products Stocks'!I$6:I$253)</f>
        <v>0</v>
      </c>
      <c r="J109" s="7">
        <f>SUMIF('Daily Pork Products Stocks'!$B$6:$B$253,'Weekly Pork Products Stocks'!$B109,'Daily Pork Products Stocks'!J$6:J$253)</f>
        <v>0</v>
      </c>
      <c r="K109" s="7">
        <f>SUMIF('Daily Pork Products Stocks'!$B$6:$B$253,'Weekly Pork Products Stocks'!$B109,'Daily Pork Products Stocks'!K$6:K$253)</f>
        <v>0</v>
      </c>
      <c r="L109" s="7">
        <f>SUMIF('Daily Pork Products Stocks'!$B$6:$B$253,'Weekly Pork Products Stocks'!$B109,'Daily Pork Products Stocks'!L$6:L$253)</f>
        <v>0</v>
      </c>
      <c r="M109" s="7">
        <f>SUMIF('Daily Pork Products Stocks'!$B$6:$B$253,'Weekly Pork Products Stocks'!$B109,'Daily Pork Products Stocks'!M$6:M$253)</f>
        <v>0</v>
      </c>
      <c r="N109" s="7">
        <f>SUMIF('Daily Pork Products Stocks'!$B$6:$B$253,'Weekly Pork Products Stocks'!$B109,'Daily Pork Products Stocks'!N$6:N$253)</f>
        <v>0</v>
      </c>
      <c r="O109" s="7">
        <f>SUMIF('Daily Pork Products Stocks'!$B$6:$B$253,'Weekly Pork Products Stocks'!$B109,'Daily Pork Products Stocks'!O$6:O$253)</f>
        <v>0</v>
      </c>
      <c r="P109" s="7">
        <f t="shared" si="12"/>
        <v>0</v>
      </c>
      <c r="Q109" s="7">
        <f t="shared" si="13"/>
        <v>0</v>
      </c>
      <c r="R109" s="25">
        <f>SUMIF('Daily Pork Products Stocks'!$B$6:$B$253,'Weekly Pork Products Stocks'!$B109,'Daily Pork Products Stocks'!R$6:R$253)</f>
        <v>0</v>
      </c>
      <c r="S109" s="25">
        <f>SUMIF('Daily Pork Products Stocks'!$B$6:$B$253,'Weekly Pork Products Stocks'!$B109,'Daily Pork Products Stocks'!S$6:S$253)</f>
        <v>0</v>
      </c>
      <c r="T109" s="7">
        <f t="shared" si="14"/>
        <v>0</v>
      </c>
      <c r="U109" s="7">
        <f t="shared" si="15"/>
        <v>0</v>
      </c>
      <c r="V109" s="64">
        <f t="shared" si="16"/>
        <v>0</v>
      </c>
      <c r="W109" s="51" t="str">
        <f t="shared" si="9"/>
        <v>Inactive</v>
      </c>
      <c r="X109" s="4"/>
      <c r="Y109" s="2">
        <f t="shared" si="17"/>
        <v>0</v>
      </c>
    </row>
    <row r="110" spans="1:25" ht="15.75" hidden="1" x14ac:dyDescent="0.25">
      <c r="A110" s="69" t="str">
        <f t="shared" si="10"/>
        <v>Inactive</v>
      </c>
      <c r="B110" s="65" t="s">
        <v>1269</v>
      </c>
      <c r="C110" s="15" t="s">
        <v>1270</v>
      </c>
      <c r="D110" s="12">
        <f>'Daily Pork Products Stocks'!D103</f>
        <v>0</v>
      </c>
      <c r="E110" s="7">
        <f t="shared" si="11"/>
        <v>0</v>
      </c>
      <c r="F110" s="7">
        <f>SUMIF('Daily Pork Products Stocks'!$B$6:$B$253,'Weekly Pork Products Stocks'!$B110,'Daily Pork Products Stocks'!F$6:F$253)</f>
        <v>0</v>
      </c>
      <c r="G110" s="7">
        <f>SUMIF('Daily Pork Products Stocks'!$B$6:$B$253,'Weekly Pork Products Stocks'!$B110,'Daily Pork Products Stocks'!G$6:G$253)</f>
        <v>0</v>
      </c>
      <c r="H110" s="7">
        <f>SUMIF('Daily Pork Products Stocks'!$B$6:$B$253,'Weekly Pork Products Stocks'!$B110,'Daily Pork Products Stocks'!H$6:H$253)</f>
        <v>0</v>
      </c>
      <c r="I110" s="7">
        <f>SUMIF('Daily Pork Products Stocks'!$B$6:$B$253,'Weekly Pork Products Stocks'!$B110,'Daily Pork Products Stocks'!I$6:I$253)</f>
        <v>0</v>
      </c>
      <c r="J110" s="7">
        <f>SUMIF('Daily Pork Products Stocks'!$B$6:$B$253,'Weekly Pork Products Stocks'!$B110,'Daily Pork Products Stocks'!J$6:J$253)</f>
        <v>0</v>
      </c>
      <c r="K110" s="7">
        <f>SUMIF('Daily Pork Products Stocks'!$B$6:$B$253,'Weekly Pork Products Stocks'!$B110,'Daily Pork Products Stocks'!K$6:K$253)</f>
        <v>0</v>
      </c>
      <c r="L110" s="7">
        <f>SUMIF('Daily Pork Products Stocks'!$B$6:$B$253,'Weekly Pork Products Stocks'!$B110,'Daily Pork Products Stocks'!L$6:L$253)</f>
        <v>0</v>
      </c>
      <c r="M110" s="7">
        <f>SUMIF('Daily Pork Products Stocks'!$B$6:$B$253,'Weekly Pork Products Stocks'!$B110,'Daily Pork Products Stocks'!M$6:M$253)</f>
        <v>0</v>
      </c>
      <c r="N110" s="7">
        <f>SUMIF('Daily Pork Products Stocks'!$B$6:$B$253,'Weekly Pork Products Stocks'!$B110,'Daily Pork Products Stocks'!N$6:N$253)</f>
        <v>0</v>
      </c>
      <c r="O110" s="7">
        <f>SUMIF('Daily Pork Products Stocks'!$B$6:$B$253,'Weekly Pork Products Stocks'!$B110,'Daily Pork Products Stocks'!O$6:O$253)</f>
        <v>0</v>
      </c>
      <c r="P110" s="7">
        <f t="shared" si="12"/>
        <v>0</v>
      </c>
      <c r="Q110" s="7">
        <f t="shared" si="13"/>
        <v>0</v>
      </c>
      <c r="R110" s="25">
        <f>SUMIF('Daily Pork Products Stocks'!$B$6:$B$253,'Weekly Pork Products Stocks'!$B110,'Daily Pork Products Stocks'!R$6:R$253)</f>
        <v>0</v>
      </c>
      <c r="S110" s="25">
        <f>SUMIF('Daily Pork Products Stocks'!$B$6:$B$253,'Weekly Pork Products Stocks'!$B110,'Daily Pork Products Stocks'!S$6:S$253)</f>
        <v>0</v>
      </c>
      <c r="T110" s="7">
        <f t="shared" si="14"/>
        <v>0</v>
      </c>
      <c r="U110" s="7">
        <f t="shared" si="15"/>
        <v>0</v>
      </c>
      <c r="V110" s="64">
        <f t="shared" si="16"/>
        <v>0</v>
      </c>
      <c r="W110" s="51" t="str">
        <f t="shared" si="9"/>
        <v>Inactive</v>
      </c>
      <c r="X110" s="4"/>
      <c r="Y110" s="2">
        <f t="shared" si="17"/>
        <v>0</v>
      </c>
    </row>
    <row r="111" spans="1:25" ht="15.75" x14ac:dyDescent="0.25">
      <c r="A111" s="69" t="str">
        <f t="shared" si="10"/>
        <v>Inactive</v>
      </c>
      <c r="B111" s="66" t="s">
        <v>100</v>
      </c>
      <c r="C111" s="17" t="s">
        <v>1271</v>
      </c>
      <c r="D111" s="12">
        <f>'Daily Pork Products Stocks'!D104</f>
        <v>0</v>
      </c>
      <c r="E111" s="7">
        <f t="shared" si="11"/>
        <v>0</v>
      </c>
      <c r="F111" s="7">
        <f>SUMIF('Daily Pork Products Stocks'!$B$6:$B$253,'Weekly Pork Products Stocks'!$B111,'Daily Pork Products Stocks'!F$6:F$253)</f>
        <v>0</v>
      </c>
      <c r="G111" s="7">
        <f>SUMIF('Daily Pork Products Stocks'!$B$6:$B$253,'Weekly Pork Products Stocks'!$B111,'Daily Pork Products Stocks'!G$6:G$253)</f>
        <v>0</v>
      </c>
      <c r="H111" s="7">
        <f>SUMIF('Daily Pork Products Stocks'!$B$6:$B$253,'Weekly Pork Products Stocks'!$B111,'Daily Pork Products Stocks'!H$6:H$253)</f>
        <v>0</v>
      </c>
      <c r="I111" s="7">
        <f>SUMIF('Daily Pork Products Stocks'!$B$6:$B$253,'Weekly Pork Products Stocks'!$B111,'Daily Pork Products Stocks'!I$6:I$253)</f>
        <v>0</v>
      </c>
      <c r="J111" s="7">
        <f>SUMIF('Daily Pork Products Stocks'!$B$6:$B$253,'Weekly Pork Products Stocks'!$B111,'Daily Pork Products Stocks'!J$6:J$253)</f>
        <v>0</v>
      </c>
      <c r="K111" s="7">
        <f>SUMIF('Daily Pork Products Stocks'!$B$6:$B$253,'Weekly Pork Products Stocks'!$B111,'Daily Pork Products Stocks'!K$6:K$253)</f>
        <v>0</v>
      </c>
      <c r="L111" s="7">
        <f>SUMIF('Daily Pork Products Stocks'!$B$6:$B$253,'Weekly Pork Products Stocks'!$B111,'Daily Pork Products Stocks'!L$6:L$253)</f>
        <v>0</v>
      </c>
      <c r="M111" s="7">
        <f>SUMIF('Daily Pork Products Stocks'!$B$6:$B$253,'Weekly Pork Products Stocks'!$B111,'Daily Pork Products Stocks'!M$6:M$253)</f>
        <v>0</v>
      </c>
      <c r="N111" s="7">
        <f>SUMIF('Daily Pork Products Stocks'!$B$6:$B$253,'Weekly Pork Products Stocks'!$B111,'Daily Pork Products Stocks'!N$6:N$253)</f>
        <v>0</v>
      </c>
      <c r="O111" s="7">
        <f>SUMIF('Daily Pork Products Stocks'!$B$6:$B$253,'Weekly Pork Products Stocks'!$B111,'Daily Pork Products Stocks'!O$6:O$253)</f>
        <v>0</v>
      </c>
      <c r="P111" s="7">
        <f t="shared" si="12"/>
        <v>0</v>
      </c>
      <c r="Q111" s="7">
        <f t="shared" si="13"/>
        <v>0</v>
      </c>
      <c r="R111" s="25">
        <f>SUMIF('Daily Pork Products Stocks'!$B$6:$B$253,'Weekly Pork Products Stocks'!$B111,'Daily Pork Products Stocks'!R$6:R$253)</f>
        <v>0</v>
      </c>
      <c r="S111" s="25">
        <f>SUMIF('Daily Pork Products Stocks'!$B$6:$B$253,'Weekly Pork Products Stocks'!$B111,'Daily Pork Products Stocks'!S$6:S$253)</f>
        <v>0</v>
      </c>
      <c r="T111" s="7">
        <f t="shared" si="14"/>
        <v>0</v>
      </c>
      <c r="U111" s="7">
        <f t="shared" si="15"/>
        <v>0</v>
      </c>
      <c r="V111" s="64">
        <f t="shared" si="16"/>
        <v>0</v>
      </c>
      <c r="W111" s="51" t="str">
        <f t="shared" si="9"/>
        <v>Inactive</v>
      </c>
      <c r="X111" s="4"/>
      <c r="Y111" s="2">
        <f t="shared" si="17"/>
        <v>0</v>
      </c>
    </row>
    <row r="112" spans="1:25" ht="15.75" hidden="1" x14ac:dyDescent="0.25">
      <c r="A112" s="69" t="str">
        <f t="shared" si="10"/>
        <v>Inactive</v>
      </c>
      <c r="B112" s="66" t="s">
        <v>1272</v>
      </c>
      <c r="C112" s="17" t="s">
        <v>1273</v>
      </c>
      <c r="D112" s="12">
        <f>'Daily Pork Products Stocks'!D105</f>
        <v>0</v>
      </c>
      <c r="E112" s="7">
        <f t="shared" si="11"/>
        <v>0</v>
      </c>
      <c r="F112" s="7">
        <f>SUMIF('Daily Pork Products Stocks'!$B$6:$B$253,'Weekly Pork Products Stocks'!$B112,'Daily Pork Products Stocks'!F$6:F$253)</f>
        <v>0</v>
      </c>
      <c r="G112" s="7">
        <f>SUMIF('Daily Pork Products Stocks'!$B$6:$B$253,'Weekly Pork Products Stocks'!$B112,'Daily Pork Products Stocks'!G$6:G$253)</f>
        <v>0</v>
      </c>
      <c r="H112" s="7">
        <f>SUMIF('Daily Pork Products Stocks'!$B$6:$B$253,'Weekly Pork Products Stocks'!$B112,'Daily Pork Products Stocks'!H$6:H$253)</f>
        <v>0</v>
      </c>
      <c r="I112" s="7">
        <f>SUMIF('Daily Pork Products Stocks'!$B$6:$B$253,'Weekly Pork Products Stocks'!$B112,'Daily Pork Products Stocks'!I$6:I$253)</f>
        <v>0</v>
      </c>
      <c r="J112" s="7">
        <f>SUMIF('Daily Pork Products Stocks'!$B$6:$B$253,'Weekly Pork Products Stocks'!$B112,'Daily Pork Products Stocks'!J$6:J$253)</f>
        <v>0</v>
      </c>
      <c r="K112" s="7">
        <f>SUMIF('Daily Pork Products Stocks'!$B$6:$B$253,'Weekly Pork Products Stocks'!$B112,'Daily Pork Products Stocks'!K$6:K$253)</f>
        <v>0</v>
      </c>
      <c r="L112" s="7">
        <f>SUMIF('Daily Pork Products Stocks'!$B$6:$B$253,'Weekly Pork Products Stocks'!$B112,'Daily Pork Products Stocks'!L$6:L$253)</f>
        <v>0</v>
      </c>
      <c r="M112" s="7">
        <f>SUMIF('Daily Pork Products Stocks'!$B$6:$B$253,'Weekly Pork Products Stocks'!$B112,'Daily Pork Products Stocks'!M$6:M$253)</f>
        <v>0</v>
      </c>
      <c r="N112" s="7">
        <f>SUMIF('Daily Pork Products Stocks'!$B$6:$B$253,'Weekly Pork Products Stocks'!$B112,'Daily Pork Products Stocks'!N$6:N$253)</f>
        <v>0</v>
      </c>
      <c r="O112" s="7">
        <f>SUMIF('Daily Pork Products Stocks'!$B$6:$B$253,'Weekly Pork Products Stocks'!$B112,'Daily Pork Products Stocks'!O$6:O$253)</f>
        <v>0</v>
      </c>
      <c r="P112" s="7">
        <f t="shared" si="12"/>
        <v>0</v>
      </c>
      <c r="Q112" s="7">
        <f t="shared" si="13"/>
        <v>0</v>
      </c>
      <c r="R112" s="25">
        <f>SUMIF('Daily Pork Products Stocks'!$B$6:$B$253,'Weekly Pork Products Stocks'!$B112,'Daily Pork Products Stocks'!R$6:R$253)</f>
        <v>0</v>
      </c>
      <c r="S112" s="25">
        <f>SUMIF('Daily Pork Products Stocks'!$B$6:$B$253,'Weekly Pork Products Stocks'!$B112,'Daily Pork Products Stocks'!S$6:S$253)</f>
        <v>0</v>
      </c>
      <c r="T112" s="7">
        <f t="shared" si="14"/>
        <v>0</v>
      </c>
      <c r="U112" s="7">
        <f t="shared" si="15"/>
        <v>0</v>
      </c>
      <c r="V112" s="64">
        <f t="shared" si="16"/>
        <v>0</v>
      </c>
      <c r="W112" s="51" t="str">
        <f t="shared" si="9"/>
        <v>Inactive</v>
      </c>
      <c r="X112" s="4"/>
      <c r="Y112" s="2">
        <f t="shared" si="17"/>
        <v>0</v>
      </c>
    </row>
    <row r="113" spans="1:25" ht="15.75" hidden="1" x14ac:dyDescent="0.25">
      <c r="A113" s="69" t="str">
        <f t="shared" si="10"/>
        <v>Inactive</v>
      </c>
      <c r="B113" s="66" t="s">
        <v>102</v>
      </c>
      <c r="C113" s="17" t="s">
        <v>1274</v>
      </c>
      <c r="D113" s="12">
        <f>'Daily Pork Products Stocks'!D106</f>
        <v>0</v>
      </c>
      <c r="E113" s="7">
        <f t="shared" si="11"/>
        <v>0</v>
      </c>
      <c r="F113" s="7">
        <f>SUMIF('Daily Pork Products Stocks'!$B$6:$B$253,'Weekly Pork Products Stocks'!$B113,'Daily Pork Products Stocks'!F$6:F$253)</f>
        <v>0</v>
      </c>
      <c r="G113" s="7">
        <f>SUMIF('Daily Pork Products Stocks'!$B$6:$B$253,'Weekly Pork Products Stocks'!$B113,'Daily Pork Products Stocks'!G$6:G$253)</f>
        <v>0</v>
      </c>
      <c r="H113" s="7">
        <f>SUMIF('Daily Pork Products Stocks'!$B$6:$B$253,'Weekly Pork Products Stocks'!$B113,'Daily Pork Products Stocks'!H$6:H$253)</f>
        <v>0</v>
      </c>
      <c r="I113" s="7">
        <f>SUMIF('Daily Pork Products Stocks'!$B$6:$B$253,'Weekly Pork Products Stocks'!$B113,'Daily Pork Products Stocks'!I$6:I$253)</f>
        <v>0</v>
      </c>
      <c r="J113" s="7">
        <f>SUMIF('Daily Pork Products Stocks'!$B$6:$B$253,'Weekly Pork Products Stocks'!$B113,'Daily Pork Products Stocks'!J$6:J$253)</f>
        <v>0</v>
      </c>
      <c r="K113" s="7">
        <f>SUMIF('Daily Pork Products Stocks'!$B$6:$B$253,'Weekly Pork Products Stocks'!$B113,'Daily Pork Products Stocks'!K$6:K$253)</f>
        <v>0</v>
      </c>
      <c r="L113" s="7">
        <f>SUMIF('Daily Pork Products Stocks'!$B$6:$B$253,'Weekly Pork Products Stocks'!$B113,'Daily Pork Products Stocks'!L$6:L$253)</f>
        <v>0</v>
      </c>
      <c r="M113" s="7">
        <f>SUMIF('Daily Pork Products Stocks'!$B$6:$B$253,'Weekly Pork Products Stocks'!$B113,'Daily Pork Products Stocks'!M$6:M$253)</f>
        <v>0</v>
      </c>
      <c r="N113" s="7">
        <f>SUMIF('Daily Pork Products Stocks'!$B$6:$B$253,'Weekly Pork Products Stocks'!$B113,'Daily Pork Products Stocks'!N$6:N$253)</f>
        <v>0</v>
      </c>
      <c r="O113" s="7">
        <f>SUMIF('Daily Pork Products Stocks'!$B$6:$B$253,'Weekly Pork Products Stocks'!$B113,'Daily Pork Products Stocks'!O$6:O$253)</f>
        <v>0</v>
      </c>
      <c r="P113" s="7">
        <f t="shared" si="12"/>
        <v>0</v>
      </c>
      <c r="Q113" s="7">
        <f t="shared" si="13"/>
        <v>0</v>
      </c>
      <c r="R113" s="25">
        <f>SUMIF('Daily Pork Products Stocks'!$B$6:$B$253,'Weekly Pork Products Stocks'!$B113,'Daily Pork Products Stocks'!R$6:R$253)</f>
        <v>0</v>
      </c>
      <c r="S113" s="25">
        <f>SUMIF('Daily Pork Products Stocks'!$B$6:$B$253,'Weekly Pork Products Stocks'!$B113,'Daily Pork Products Stocks'!S$6:S$253)</f>
        <v>0</v>
      </c>
      <c r="T113" s="7">
        <f t="shared" si="14"/>
        <v>0</v>
      </c>
      <c r="U113" s="7">
        <f t="shared" si="15"/>
        <v>0</v>
      </c>
      <c r="V113" s="64">
        <f t="shared" si="16"/>
        <v>0</v>
      </c>
      <c r="W113" s="51" t="str">
        <f t="shared" si="9"/>
        <v>Inactive</v>
      </c>
      <c r="X113" s="4"/>
      <c r="Y113" s="2">
        <f t="shared" si="17"/>
        <v>0</v>
      </c>
    </row>
    <row r="114" spans="1:25" ht="15.75" hidden="1" x14ac:dyDescent="0.25">
      <c r="A114" s="69" t="str">
        <f t="shared" si="10"/>
        <v>Inactive</v>
      </c>
      <c r="B114" s="65" t="s">
        <v>1275</v>
      </c>
      <c r="C114" s="15" t="s">
        <v>1276</v>
      </c>
      <c r="D114" s="12">
        <f>'Daily Pork Products Stocks'!D107</f>
        <v>0</v>
      </c>
      <c r="E114" s="7">
        <f t="shared" si="11"/>
        <v>0</v>
      </c>
      <c r="F114" s="7">
        <f>SUMIF('Daily Pork Products Stocks'!$B$6:$B$253,'Weekly Pork Products Stocks'!$B114,'Daily Pork Products Stocks'!F$6:F$253)</f>
        <v>0</v>
      </c>
      <c r="G114" s="7">
        <f>SUMIF('Daily Pork Products Stocks'!$B$6:$B$253,'Weekly Pork Products Stocks'!$B114,'Daily Pork Products Stocks'!G$6:G$253)</f>
        <v>0</v>
      </c>
      <c r="H114" s="7">
        <f>SUMIF('Daily Pork Products Stocks'!$B$6:$B$253,'Weekly Pork Products Stocks'!$B114,'Daily Pork Products Stocks'!H$6:H$253)</f>
        <v>0</v>
      </c>
      <c r="I114" s="7">
        <f>SUMIF('Daily Pork Products Stocks'!$B$6:$B$253,'Weekly Pork Products Stocks'!$B114,'Daily Pork Products Stocks'!I$6:I$253)</f>
        <v>0</v>
      </c>
      <c r="J114" s="7">
        <f>SUMIF('Daily Pork Products Stocks'!$B$6:$B$253,'Weekly Pork Products Stocks'!$B114,'Daily Pork Products Stocks'!J$6:J$253)</f>
        <v>0</v>
      </c>
      <c r="K114" s="7">
        <f>SUMIF('Daily Pork Products Stocks'!$B$6:$B$253,'Weekly Pork Products Stocks'!$B114,'Daily Pork Products Stocks'!K$6:K$253)</f>
        <v>0</v>
      </c>
      <c r="L114" s="7">
        <f>SUMIF('Daily Pork Products Stocks'!$B$6:$B$253,'Weekly Pork Products Stocks'!$B114,'Daily Pork Products Stocks'!L$6:L$253)</f>
        <v>0</v>
      </c>
      <c r="M114" s="7">
        <f>SUMIF('Daily Pork Products Stocks'!$B$6:$B$253,'Weekly Pork Products Stocks'!$B114,'Daily Pork Products Stocks'!M$6:M$253)</f>
        <v>0</v>
      </c>
      <c r="N114" s="7">
        <f>SUMIF('Daily Pork Products Stocks'!$B$6:$B$253,'Weekly Pork Products Stocks'!$B114,'Daily Pork Products Stocks'!N$6:N$253)</f>
        <v>0</v>
      </c>
      <c r="O114" s="7">
        <f>SUMIF('Daily Pork Products Stocks'!$B$6:$B$253,'Weekly Pork Products Stocks'!$B114,'Daily Pork Products Stocks'!O$6:O$253)</f>
        <v>0</v>
      </c>
      <c r="P114" s="7">
        <f t="shared" si="12"/>
        <v>0</v>
      </c>
      <c r="Q114" s="7">
        <f t="shared" si="13"/>
        <v>0</v>
      </c>
      <c r="R114" s="25">
        <f>SUMIF('Daily Pork Products Stocks'!$B$6:$B$253,'Weekly Pork Products Stocks'!$B114,'Daily Pork Products Stocks'!R$6:R$253)</f>
        <v>0</v>
      </c>
      <c r="S114" s="25">
        <f>SUMIF('Daily Pork Products Stocks'!$B$6:$B$253,'Weekly Pork Products Stocks'!$B114,'Daily Pork Products Stocks'!S$6:S$253)</f>
        <v>0</v>
      </c>
      <c r="T114" s="7">
        <f t="shared" si="14"/>
        <v>0</v>
      </c>
      <c r="U114" s="7">
        <f t="shared" si="15"/>
        <v>0</v>
      </c>
      <c r="V114" s="64">
        <f t="shared" si="16"/>
        <v>0</v>
      </c>
      <c r="W114" s="51" t="str">
        <f t="shared" si="9"/>
        <v>Inactive</v>
      </c>
      <c r="X114" s="4"/>
      <c r="Y114" s="2">
        <f t="shared" si="17"/>
        <v>0</v>
      </c>
    </row>
    <row r="115" spans="1:25" ht="15.75" hidden="1" x14ac:dyDescent="0.25">
      <c r="A115" s="69" t="str">
        <f t="shared" si="10"/>
        <v>Inactive</v>
      </c>
      <c r="B115" s="66" t="s">
        <v>1277</v>
      </c>
      <c r="C115" s="17" t="s">
        <v>1278</v>
      </c>
      <c r="D115" s="12">
        <f>'Daily Pork Products Stocks'!D108</f>
        <v>0</v>
      </c>
      <c r="E115" s="7">
        <f t="shared" si="11"/>
        <v>0</v>
      </c>
      <c r="F115" s="7">
        <f>SUMIF('Daily Pork Products Stocks'!$B$6:$B$253,'Weekly Pork Products Stocks'!$B115,'Daily Pork Products Stocks'!F$6:F$253)</f>
        <v>0</v>
      </c>
      <c r="G115" s="7">
        <f>SUMIF('Daily Pork Products Stocks'!$B$6:$B$253,'Weekly Pork Products Stocks'!$B115,'Daily Pork Products Stocks'!G$6:G$253)</f>
        <v>0</v>
      </c>
      <c r="H115" s="7">
        <f>SUMIF('Daily Pork Products Stocks'!$B$6:$B$253,'Weekly Pork Products Stocks'!$B115,'Daily Pork Products Stocks'!H$6:H$253)</f>
        <v>0</v>
      </c>
      <c r="I115" s="7">
        <f>SUMIF('Daily Pork Products Stocks'!$B$6:$B$253,'Weekly Pork Products Stocks'!$B115,'Daily Pork Products Stocks'!I$6:I$253)</f>
        <v>0</v>
      </c>
      <c r="J115" s="7">
        <f>SUMIF('Daily Pork Products Stocks'!$B$6:$B$253,'Weekly Pork Products Stocks'!$B115,'Daily Pork Products Stocks'!J$6:J$253)</f>
        <v>0</v>
      </c>
      <c r="K115" s="7">
        <f>SUMIF('Daily Pork Products Stocks'!$B$6:$B$253,'Weekly Pork Products Stocks'!$B115,'Daily Pork Products Stocks'!K$6:K$253)</f>
        <v>0</v>
      </c>
      <c r="L115" s="7">
        <f>SUMIF('Daily Pork Products Stocks'!$B$6:$B$253,'Weekly Pork Products Stocks'!$B115,'Daily Pork Products Stocks'!L$6:L$253)</f>
        <v>0</v>
      </c>
      <c r="M115" s="7">
        <f>SUMIF('Daily Pork Products Stocks'!$B$6:$B$253,'Weekly Pork Products Stocks'!$B115,'Daily Pork Products Stocks'!M$6:M$253)</f>
        <v>0</v>
      </c>
      <c r="N115" s="7">
        <f>SUMIF('Daily Pork Products Stocks'!$B$6:$B$253,'Weekly Pork Products Stocks'!$B115,'Daily Pork Products Stocks'!N$6:N$253)</f>
        <v>0</v>
      </c>
      <c r="O115" s="7">
        <f>SUMIF('Daily Pork Products Stocks'!$B$6:$B$253,'Weekly Pork Products Stocks'!$B115,'Daily Pork Products Stocks'!O$6:O$253)</f>
        <v>0</v>
      </c>
      <c r="P115" s="7">
        <f t="shared" si="12"/>
        <v>0</v>
      </c>
      <c r="Q115" s="7">
        <f t="shared" si="13"/>
        <v>0</v>
      </c>
      <c r="R115" s="25">
        <f>SUMIF('Daily Pork Products Stocks'!$B$6:$B$253,'Weekly Pork Products Stocks'!$B115,'Daily Pork Products Stocks'!R$6:R$253)</f>
        <v>0</v>
      </c>
      <c r="S115" s="25">
        <f>SUMIF('Daily Pork Products Stocks'!$B$6:$B$253,'Weekly Pork Products Stocks'!$B115,'Daily Pork Products Stocks'!S$6:S$253)</f>
        <v>0</v>
      </c>
      <c r="T115" s="7">
        <f t="shared" si="14"/>
        <v>0</v>
      </c>
      <c r="U115" s="7">
        <f t="shared" si="15"/>
        <v>0</v>
      </c>
      <c r="V115" s="64">
        <f t="shared" si="16"/>
        <v>0</v>
      </c>
      <c r="W115" s="51" t="str">
        <f t="shared" si="9"/>
        <v>Inactive</v>
      </c>
      <c r="X115" s="4"/>
      <c r="Y115" s="2">
        <f t="shared" si="17"/>
        <v>0</v>
      </c>
    </row>
    <row r="116" spans="1:25" ht="15.75" hidden="1" x14ac:dyDescent="0.25">
      <c r="A116" s="69" t="str">
        <f t="shared" si="10"/>
        <v>Inactive</v>
      </c>
      <c r="B116" s="66" t="s">
        <v>1279</v>
      </c>
      <c r="C116" s="17" t="s">
        <v>1280</v>
      </c>
      <c r="D116" s="12">
        <f>'Daily Pork Products Stocks'!D109</f>
        <v>0</v>
      </c>
      <c r="E116" s="7">
        <f t="shared" si="11"/>
        <v>0</v>
      </c>
      <c r="F116" s="7">
        <f>SUMIF('Daily Pork Products Stocks'!$B$6:$B$253,'Weekly Pork Products Stocks'!$B116,'Daily Pork Products Stocks'!F$6:F$253)</f>
        <v>0</v>
      </c>
      <c r="G116" s="7">
        <f>SUMIF('Daily Pork Products Stocks'!$B$6:$B$253,'Weekly Pork Products Stocks'!$B116,'Daily Pork Products Stocks'!G$6:G$253)</f>
        <v>0</v>
      </c>
      <c r="H116" s="7">
        <f>SUMIF('Daily Pork Products Stocks'!$B$6:$B$253,'Weekly Pork Products Stocks'!$B116,'Daily Pork Products Stocks'!H$6:H$253)</f>
        <v>0</v>
      </c>
      <c r="I116" s="7">
        <f>SUMIF('Daily Pork Products Stocks'!$B$6:$B$253,'Weekly Pork Products Stocks'!$B116,'Daily Pork Products Stocks'!I$6:I$253)</f>
        <v>0</v>
      </c>
      <c r="J116" s="7">
        <f>SUMIF('Daily Pork Products Stocks'!$B$6:$B$253,'Weekly Pork Products Stocks'!$B116,'Daily Pork Products Stocks'!J$6:J$253)</f>
        <v>0</v>
      </c>
      <c r="K116" s="7">
        <f>SUMIF('Daily Pork Products Stocks'!$B$6:$B$253,'Weekly Pork Products Stocks'!$B116,'Daily Pork Products Stocks'!K$6:K$253)</f>
        <v>0</v>
      </c>
      <c r="L116" s="7">
        <f>SUMIF('Daily Pork Products Stocks'!$B$6:$B$253,'Weekly Pork Products Stocks'!$B116,'Daily Pork Products Stocks'!L$6:L$253)</f>
        <v>0</v>
      </c>
      <c r="M116" s="7">
        <f>SUMIF('Daily Pork Products Stocks'!$B$6:$B$253,'Weekly Pork Products Stocks'!$B116,'Daily Pork Products Stocks'!M$6:M$253)</f>
        <v>0</v>
      </c>
      <c r="N116" s="7">
        <f>SUMIF('Daily Pork Products Stocks'!$B$6:$B$253,'Weekly Pork Products Stocks'!$B116,'Daily Pork Products Stocks'!N$6:N$253)</f>
        <v>0</v>
      </c>
      <c r="O116" s="7">
        <f>SUMIF('Daily Pork Products Stocks'!$B$6:$B$253,'Weekly Pork Products Stocks'!$B116,'Daily Pork Products Stocks'!O$6:O$253)</f>
        <v>0</v>
      </c>
      <c r="P116" s="7">
        <f t="shared" si="12"/>
        <v>0</v>
      </c>
      <c r="Q116" s="7">
        <f t="shared" si="13"/>
        <v>0</v>
      </c>
      <c r="R116" s="25">
        <f>SUMIF('Daily Pork Products Stocks'!$B$6:$B$253,'Weekly Pork Products Stocks'!$B116,'Daily Pork Products Stocks'!R$6:R$253)</f>
        <v>0</v>
      </c>
      <c r="S116" s="25">
        <f>SUMIF('Daily Pork Products Stocks'!$B$6:$B$253,'Weekly Pork Products Stocks'!$B116,'Daily Pork Products Stocks'!S$6:S$253)</f>
        <v>0</v>
      </c>
      <c r="T116" s="7">
        <f t="shared" si="14"/>
        <v>0</v>
      </c>
      <c r="U116" s="7">
        <f t="shared" si="15"/>
        <v>0</v>
      </c>
      <c r="V116" s="64">
        <f t="shared" si="16"/>
        <v>0</v>
      </c>
      <c r="W116" s="51" t="str">
        <f t="shared" si="9"/>
        <v>Inactive</v>
      </c>
      <c r="X116" s="4"/>
      <c r="Y116" s="2">
        <f t="shared" si="17"/>
        <v>0</v>
      </c>
    </row>
    <row r="117" spans="1:25" ht="15.75" hidden="1" x14ac:dyDescent="0.25">
      <c r="A117" s="69" t="str">
        <f t="shared" si="10"/>
        <v>Inactive</v>
      </c>
      <c r="B117" s="66" t="s">
        <v>1281</v>
      </c>
      <c r="C117" s="17" t="s">
        <v>1282</v>
      </c>
      <c r="D117" s="12">
        <f>'Daily Pork Products Stocks'!D110</f>
        <v>0</v>
      </c>
      <c r="E117" s="7">
        <f t="shared" si="11"/>
        <v>0</v>
      </c>
      <c r="F117" s="7">
        <f>SUMIF('Daily Pork Products Stocks'!$B$6:$B$253,'Weekly Pork Products Stocks'!$B117,'Daily Pork Products Stocks'!F$6:F$253)</f>
        <v>0</v>
      </c>
      <c r="G117" s="7">
        <f>SUMIF('Daily Pork Products Stocks'!$B$6:$B$253,'Weekly Pork Products Stocks'!$B117,'Daily Pork Products Stocks'!G$6:G$253)</f>
        <v>0</v>
      </c>
      <c r="H117" s="7">
        <f>SUMIF('Daily Pork Products Stocks'!$B$6:$B$253,'Weekly Pork Products Stocks'!$B117,'Daily Pork Products Stocks'!H$6:H$253)</f>
        <v>0</v>
      </c>
      <c r="I117" s="7">
        <f>SUMIF('Daily Pork Products Stocks'!$B$6:$B$253,'Weekly Pork Products Stocks'!$B117,'Daily Pork Products Stocks'!I$6:I$253)</f>
        <v>0</v>
      </c>
      <c r="J117" s="7">
        <f>SUMIF('Daily Pork Products Stocks'!$B$6:$B$253,'Weekly Pork Products Stocks'!$B117,'Daily Pork Products Stocks'!J$6:J$253)</f>
        <v>0</v>
      </c>
      <c r="K117" s="7">
        <f>SUMIF('Daily Pork Products Stocks'!$B$6:$B$253,'Weekly Pork Products Stocks'!$B117,'Daily Pork Products Stocks'!K$6:K$253)</f>
        <v>0</v>
      </c>
      <c r="L117" s="7">
        <f>SUMIF('Daily Pork Products Stocks'!$B$6:$B$253,'Weekly Pork Products Stocks'!$B117,'Daily Pork Products Stocks'!L$6:L$253)</f>
        <v>0</v>
      </c>
      <c r="M117" s="7">
        <f>SUMIF('Daily Pork Products Stocks'!$B$6:$B$253,'Weekly Pork Products Stocks'!$B117,'Daily Pork Products Stocks'!M$6:M$253)</f>
        <v>0</v>
      </c>
      <c r="N117" s="7">
        <f>SUMIF('Daily Pork Products Stocks'!$B$6:$B$253,'Weekly Pork Products Stocks'!$B117,'Daily Pork Products Stocks'!N$6:N$253)</f>
        <v>0</v>
      </c>
      <c r="O117" s="7">
        <f>SUMIF('Daily Pork Products Stocks'!$B$6:$B$253,'Weekly Pork Products Stocks'!$B117,'Daily Pork Products Stocks'!O$6:O$253)</f>
        <v>0</v>
      </c>
      <c r="P117" s="7">
        <f t="shared" si="12"/>
        <v>0</v>
      </c>
      <c r="Q117" s="7">
        <f t="shared" si="13"/>
        <v>0</v>
      </c>
      <c r="R117" s="25">
        <f>SUMIF('Daily Pork Products Stocks'!$B$6:$B$253,'Weekly Pork Products Stocks'!$B117,'Daily Pork Products Stocks'!R$6:R$253)</f>
        <v>0</v>
      </c>
      <c r="S117" s="25">
        <f>SUMIF('Daily Pork Products Stocks'!$B$6:$B$253,'Weekly Pork Products Stocks'!$B117,'Daily Pork Products Stocks'!S$6:S$253)</f>
        <v>0</v>
      </c>
      <c r="T117" s="7">
        <f t="shared" si="14"/>
        <v>0</v>
      </c>
      <c r="U117" s="7">
        <f t="shared" si="15"/>
        <v>0</v>
      </c>
      <c r="V117" s="64">
        <f t="shared" si="16"/>
        <v>0</v>
      </c>
      <c r="W117" s="51" t="str">
        <f t="shared" si="9"/>
        <v>Inactive</v>
      </c>
      <c r="X117" s="4"/>
      <c r="Y117" s="2">
        <f t="shared" si="17"/>
        <v>0</v>
      </c>
    </row>
    <row r="118" spans="1:25" ht="15.75" hidden="1" x14ac:dyDescent="0.25">
      <c r="A118" s="69" t="str">
        <f t="shared" si="10"/>
        <v>Inactive</v>
      </c>
      <c r="B118" s="65" t="s">
        <v>1283</v>
      </c>
      <c r="C118" s="15" t="s">
        <v>1284</v>
      </c>
      <c r="D118" s="12">
        <f>'Daily Pork Products Stocks'!D111</f>
        <v>0</v>
      </c>
      <c r="E118" s="7">
        <f t="shared" si="11"/>
        <v>0</v>
      </c>
      <c r="F118" s="7">
        <f>SUMIF('Daily Pork Products Stocks'!$B$6:$B$253,'Weekly Pork Products Stocks'!$B118,'Daily Pork Products Stocks'!F$6:F$253)</f>
        <v>0</v>
      </c>
      <c r="G118" s="7">
        <f>SUMIF('Daily Pork Products Stocks'!$B$6:$B$253,'Weekly Pork Products Stocks'!$B118,'Daily Pork Products Stocks'!G$6:G$253)</f>
        <v>0</v>
      </c>
      <c r="H118" s="7">
        <f>SUMIF('Daily Pork Products Stocks'!$B$6:$B$253,'Weekly Pork Products Stocks'!$B118,'Daily Pork Products Stocks'!H$6:H$253)</f>
        <v>0</v>
      </c>
      <c r="I118" s="7">
        <f>SUMIF('Daily Pork Products Stocks'!$B$6:$B$253,'Weekly Pork Products Stocks'!$B118,'Daily Pork Products Stocks'!I$6:I$253)</f>
        <v>0</v>
      </c>
      <c r="J118" s="7">
        <f>SUMIF('Daily Pork Products Stocks'!$B$6:$B$253,'Weekly Pork Products Stocks'!$B118,'Daily Pork Products Stocks'!J$6:J$253)</f>
        <v>0</v>
      </c>
      <c r="K118" s="7">
        <f>SUMIF('Daily Pork Products Stocks'!$B$6:$B$253,'Weekly Pork Products Stocks'!$B118,'Daily Pork Products Stocks'!K$6:K$253)</f>
        <v>0</v>
      </c>
      <c r="L118" s="7">
        <f>SUMIF('Daily Pork Products Stocks'!$B$6:$B$253,'Weekly Pork Products Stocks'!$B118,'Daily Pork Products Stocks'!L$6:L$253)</f>
        <v>0</v>
      </c>
      <c r="M118" s="7">
        <f>SUMIF('Daily Pork Products Stocks'!$B$6:$B$253,'Weekly Pork Products Stocks'!$B118,'Daily Pork Products Stocks'!M$6:M$253)</f>
        <v>0</v>
      </c>
      <c r="N118" s="7">
        <f>SUMIF('Daily Pork Products Stocks'!$B$6:$B$253,'Weekly Pork Products Stocks'!$B118,'Daily Pork Products Stocks'!N$6:N$253)</f>
        <v>0</v>
      </c>
      <c r="O118" s="7">
        <f>SUMIF('Daily Pork Products Stocks'!$B$6:$B$253,'Weekly Pork Products Stocks'!$B118,'Daily Pork Products Stocks'!O$6:O$253)</f>
        <v>0</v>
      </c>
      <c r="P118" s="7">
        <f t="shared" si="12"/>
        <v>0</v>
      </c>
      <c r="Q118" s="7">
        <f t="shared" si="13"/>
        <v>0</v>
      </c>
      <c r="R118" s="25">
        <f>SUMIF('Daily Pork Products Stocks'!$B$6:$B$253,'Weekly Pork Products Stocks'!$B118,'Daily Pork Products Stocks'!R$6:R$253)</f>
        <v>0</v>
      </c>
      <c r="S118" s="25">
        <f>SUMIF('Daily Pork Products Stocks'!$B$6:$B$253,'Weekly Pork Products Stocks'!$B118,'Daily Pork Products Stocks'!S$6:S$253)</f>
        <v>0</v>
      </c>
      <c r="T118" s="7">
        <f t="shared" si="14"/>
        <v>0</v>
      </c>
      <c r="U118" s="7">
        <f t="shared" si="15"/>
        <v>0</v>
      </c>
      <c r="V118" s="64">
        <f t="shared" si="16"/>
        <v>0</v>
      </c>
      <c r="W118" s="51" t="str">
        <f t="shared" si="9"/>
        <v>Inactive</v>
      </c>
      <c r="X118" s="4"/>
      <c r="Y118" s="2">
        <f t="shared" si="17"/>
        <v>0</v>
      </c>
    </row>
    <row r="119" spans="1:25" ht="15.75" hidden="1" x14ac:dyDescent="0.25">
      <c r="A119" s="69" t="str">
        <f t="shared" si="10"/>
        <v>Inactive</v>
      </c>
      <c r="B119" s="66" t="s">
        <v>1285</v>
      </c>
      <c r="C119" s="17" t="s">
        <v>1286</v>
      </c>
      <c r="D119" s="12">
        <f>'Daily Pork Products Stocks'!D112</f>
        <v>0</v>
      </c>
      <c r="E119" s="7">
        <f t="shared" si="11"/>
        <v>0</v>
      </c>
      <c r="F119" s="7">
        <f>SUMIF('Daily Pork Products Stocks'!$B$6:$B$253,'Weekly Pork Products Stocks'!$B119,'Daily Pork Products Stocks'!F$6:F$253)</f>
        <v>0</v>
      </c>
      <c r="G119" s="7">
        <f>SUMIF('Daily Pork Products Stocks'!$B$6:$B$253,'Weekly Pork Products Stocks'!$B119,'Daily Pork Products Stocks'!G$6:G$253)</f>
        <v>0</v>
      </c>
      <c r="H119" s="7">
        <f>SUMIF('Daily Pork Products Stocks'!$B$6:$B$253,'Weekly Pork Products Stocks'!$B119,'Daily Pork Products Stocks'!H$6:H$253)</f>
        <v>0</v>
      </c>
      <c r="I119" s="7">
        <f>SUMIF('Daily Pork Products Stocks'!$B$6:$B$253,'Weekly Pork Products Stocks'!$B119,'Daily Pork Products Stocks'!I$6:I$253)</f>
        <v>0</v>
      </c>
      <c r="J119" s="7">
        <f>SUMIF('Daily Pork Products Stocks'!$B$6:$B$253,'Weekly Pork Products Stocks'!$B119,'Daily Pork Products Stocks'!J$6:J$253)</f>
        <v>0</v>
      </c>
      <c r="K119" s="7">
        <f>SUMIF('Daily Pork Products Stocks'!$B$6:$B$253,'Weekly Pork Products Stocks'!$B119,'Daily Pork Products Stocks'!K$6:K$253)</f>
        <v>0</v>
      </c>
      <c r="L119" s="7">
        <f>SUMIF('Daily Pork Products Stocks'!$B$6:$B$253,'Weekly Pork Products Stocks'!$B119,'Daily Pork Products Stocks'!L$6:L$253)</f>
        <v>0</v>
      </c>
      <c r="M119" s="7">
        <f>SUMIF('Daily Pork Products Stocks'!$B$6:$B$253,'Weekly Pork Products Stocks'!$B119,'Daily Pork Products Stocks'!M$6:M$253)</f>
        <v>0</v>
      </c>
      <c r="N119" s="7">
        <f>SUMIF('Daily Pork Products Stocks'!$B$6:$B$253,'Weekly Pork Products Stocks'!$B119,'Daily Pork Products Stocks'!N$6:N$253)</f>
        <v>0</v>
      </c>
      <c r="O119" s="7">
        <f>SUMIF('Daily Pork Products Stocks'!$B$6:$B$253,'Weekly Pork Products Stocks'!$B119,'Daily Pork Products Stocks'!O$6:O$253)</f>
        <v>0</v>
      </c>
      <c r="P119" s="7">
        <f t="shared" si="12"/>
        <v>0</v>
      </c>
      <c r="Q119" s="7">
        <f t="shared" si="13"/>
        <v>0</v>
      </c>
      <c r="R119" s="25">
        <f>SUMIF('Daily Pork Products Stocks'!$B$6:$B$253,'Weekly Pork Products Stocks'!$B119,'Daily Pork Products Stocks'!R$6:R$253)</f>
        <v>0</v>
      </c>
      <c r="S119" s="25">
        <f>SUMIF('Daily Pork Products Stocks'!$B$6:$B$253,'Weekly Pork Products Stocks'!$B119,'Daily Pork Products Stocks'!S$6:S$253)</f>
        <v>0</v>
      </c>
      <c r="T119" s="7">
        <f t="shared" si="14"/>
        <v>0</v>
      </c>
      <c r="U119" s="7">
        <f t="shared" si="15"/>
        <v>0</v>
      </c>
      <c r="V119" s="64">
        <f t="shared" si="16"/>
        <v>0</v>
      </c>
      <c r="W119" s="51" t="str">
        <f t="shared" si="9"/>
        <v>Inactive</v>
      </c>
      <c r="X119" s="4"/>
      <c r="Y119" s="2">
        <f t="shared" si="17"/>
        <v>0</v>
      </c>
    </row>
    <row r="120" spans="1:25" ht="15.75" hidden="1" x14ac:dyDescent="0.25">
      <c r="A120" s="69" t="str">
        <f t="shared" si="10"/>
        <v>Inactive</v>
      </c>
      <c r="B120" s="66" t="s">
        <v>1287</v>
      </c>
      <c r="C120" s="17" t="s">
        <v>1288</v>
      </c>
      <c r="D120" s="12">
        <f>'Daily Pork Products Stocks'!D113</f>
        <v>0</v>
      </c>
      <c r="E120" s="7">
        <f t="shared" si="11"/>
        <v>0</v>
      </c>
      <c r="F120" s="7">
        <f>SUMIF('Daily Pork Products Stocks'!$B$6:$B$253,'Weekly Pork Products Stocks'!$B120,'Daily Pork Products Stocks'!F$6:F$253)</f>
        <v>0</v>
      </c>
      <c r="G120" s="7">
        <f>SUMIF('Daily Pork Products Stocks'!$B$6:$B$253,'Weekly Pork Products Stocks'!$B120,'Daily Pork Products Stocks'!G$6:G$253)</f>
        <v>0</v>
      </c>
      <c r="H120" s="7">
        <f>SUMIF('Daily Pork Products Stocks'!$B$6:$B$253,'Weekly Pork Products Stocks'!$B120,'Daily Pork Products Stocks'!H$6:H$253)</f>
        <v>0</v>
      </c>
      <c r="I120" s="7">
        <f>SUMIF('Daily Pork Products Stocks'!$B$6:$B$253,'Weekly Pork Products Stocks'!$B120,'Daily Pork Products Stocks'!I$6:I$253)</f>
        <v>0</v>
      </c>
      <c r="J120" s="7">
        <f>SUMIF('Daily Pork Products Stocks'!$B$6:$B$253,'Weekly Pork Products Stocks'!$B120,'Daily Pork Products Stocks'!J$6:J$253)</f>
        <v>0</v>
      </c>
      <c r="K120" s="7">
        <f>SUMIF('Daily Pork Products Stocks'!$B$6:$B$253,'Weekly Pork Products Stocks'!$B120,'Daily Pork Products Stocks'!K$6:K$253)</f>
        <v>0</v>
      </c>
      <c r="L120" s="7">
        <f>SUMIF('Daily Pork Products Stocks'!$B$6:$B$253,'Weekly Pork Products Stocks'!$B120,'Daily Pork Products Stocks'!L$6:L$253)</f>
        <v>0</v>
      </c>
      <c r="M120" s="7">
        <f>SUMIF('Daily Pork Products Stocks'!$B$6:$B$253,'Weekly Pork Products Stocks'!$B120,'Daily Pork Products Stocks'!M$6:M$253)</f>
        <v>0</v>
      </c>
      <c r="N120" s="7">
        <f>SUMIF('Daily Pork Products Stocks'!$B$6:$B$253,'Weekly Pork Products Stocks'!$B120,'Daily Pork Products Stocks'!N$6:N$253)</f>
        <v>0</v>
      </c>
      <c r="O120" s="7">
        <f>SUMIF('Daily Pork Products Stocks'!$B$6:$B$253,'Weekly Pork Products Stocks'!$B120,'Daily Pork Products Stocks'!O$6:O$253)</f>
        <v>0</v>
      </c>
      <c r="P120" s="7">
        <f t="shared" si="12"/>
        <v>0</v>
      </c>
      <c r="Q120" s="7">
        <f t="shared" si="13"/>
        <v>0</v>
      </c>
      <c r="R120" s="25">
        <f>SUMIF('Daily Pork Products Stocks'!$B$6:$B$253,'Weekly Pork Products Stocks'!$B120,'Daily Pork Products Stocks'!R$6:R$253)</f>
        <v>0</v>
      </c>
      <c r="S120" s="25">
        <f>SUMIF('Daily Pork Products Stocks'!$B$6:$B$253,'Weekly Pork Products Stocks'!$B120,'Daily Pork Products Stocks'!S$6:S$253)</f>
        <v>0</v>
      </c>
      <c r="T120" s="7">
        <f t="shared" si="14"/>
        <v>0</v>
      </c>
      <c r="U120" s="7">
        <f t="shared" si="15"/>
        <v>0</v>
      </c>
      <c r="V120" s="64">
        <f t="shared" si="16"/>
        <v>0</v>
      </c>
      <c r="W120" s="51" t="str">
        <f t="shared" si="9"/>
        <v>Inactive</v>
      </c>
      <c r="X120" s="4"/>
      <c r="Y120" s="2">
        <f t="shared" si="17"/>
        <v>0</v>
      </c>
    </row>
    <row r="121" spans="1:25" ht="15.75" hidden="1" x14ac:dyDescent="0.25">
      <c r="A121" s="69" t="str">
        <f t="shared" si="10"/>
        <v>Inactive</v>
      </c>
      <c r="B121" s="66" t="s">
        <v>183</v>
      </c>
      <c r="C121" s="17" t="s">
        <v>1289</v>
      </c>
      <c r="D121" s="12">
        <f>'Daily Pork Products Stocks'!D114</f>
        <v>0</v>
      </c>
      <c r="E121" s="7">
        <f t="shared" si="11"/>
        <v>0</v>
      </c>
      <c r="F121" s="7">
        <f>SUMIF('Daily Pork Products Stocks'!$B$6:$B$253,'Weekly Pork Products Stocks'!$B121,'Daily Pork Products Stocks'!F$6:F$253)</f>
        <v>0</v>
      </c>
      <c r="G121" s="7">
        <f>SUMIF('Daily Pork Products Stocks'!$B$6:$B$253,'Weekly Pork Products Stocks'!$B121,'Daily Pork Products Stocks'!G$6:G$253)</f>
        <v>0</v>
      </c>
      <c r="H121" s="7">
        <f>SUMIF('Daily Pork Products Stocks'!$B$6:$B$253,'Weekly Pork Products Stocks'!$B121,'Daily Pork Products Stocks'!H$6:H$253)</f>
        <v>0</v>
      </c>
      <c r="I121" s="7">
        <f>SUMIF('Daily Pork Products Stocks'!$B$6:$B$253,'Weekly Pork Products Stocks'!$B121,'Daily Pork Products Stocks'!I$6:I$253)</f>
        <v>0</v>
      </c>
      <c r="J121" s="7">
        <f>SUMIF('Daily Pork Products Stocks'!$B$6:$B$253,'Weekly Pork Products Stocks'!$B121,'Daily Pork Products Stocks'!J$6:J$253)</f>
        <v>0</v>
      </c>
      <c r="K121" s="7">
        <f>SUMIF('Daily Pork Products Stocks'!$B$6:$B$253,'Weekly Pork Products Stocks'!$B121,'Daily Pork Products Stocks'!K$6:K$253)</f>
        <v>0</v>
      </c>
      <c r="L121" s="7">
        <f>SUMIF('Daily Pork Products Stocks'!$B$6:$B$253,'Weekly Pork Products Stocks'!$B121,'Daily Pork Products Stocks'!L$6:L$253)</f>
        <v>0</v>
      </c>
      <c r="M121" s="7">
        <f>SUMIF('Daily Pork Products Stocks'!$B$6:$B$253,'Weekly Pork Products Stocks'!$B121,'Daily Pork Products Stocks'!M$6:M$253)</f>
        <v>0</v>
      </c>
      <c r="N121" s="7">
        <f>SUMIF('Daily Pork Products Stocks'!$B$6:$B$253,'Weekly Pork Products Stocks'!$B121,'Daily Pork Products Stocks'!N$6:N$253)</f>
        <v>0</v>
      </c>
      <c r="O121" s="7">
        <f>SUMIF('Daily Pork Products Stocks'!$B$6:$B$253,'Weekly Pork Products Stocks'!$B121,'Daily Pork Products Stocks'!O$6:O$253)</f>
        <v>0</v>
      </c>
      <c r="P121" s="7">
        <f t="shared" si="12"/>
        <v>0</v>
      </c>
      <c r="Q121" s="7">
        <f t="shared" si="13"/>
        <v>0</v>
      </c>
      <c r="R121" s="25">
        <f>SUMIF('Daily Pork Products Stocks'!$B$6:$B$253,'Weekly Pork Products Stocks'!$B121,'Daily Pork Products Stocks'!R$6:R$253)</f>
        <v>0</v>
      </c>
      <c r="S121" s="25">
        <f>SUMIF('Daily Pork Products Stocks'!$B$6:$B$253,'Weekly Pork Products Stocks'!$B121,'Daily Pork Products Stocks'!S$6:S$253)</f>
        <v>0</v>
      </c>
      <c r="T121" s="7">
        <f t="shared" si="14"/>
        <v>0</v>
      </c>
      <c r="U121" s="7">
        <f t="shared" si="15"/>
        <v>0</v>
      </c>
      <c r="V121" s="64">
        <f t="shared" si="16"/>
        <v>0</v>
      </c>
      <c r="W121" s="51" t="str">
        <f t="shared" si="9"/>
        <v>Inactive</v>
      </c>
      <c r="X121" s="4"/>
      <c r="Y121" s="2">
        <f t="shared" si="17"/>
        <v>0</v>
      </c>
    </row>
    <row r="122" spans="1:25" ht="15.75" hidden="1" x14ac:dyDescent="0.25">
      <c r="A122" s="69" t="str">
        <f t="shared" si="10"/>
        <v>Inactive</v>
      </c>
      <c r="B122" s="65" t="s">
        <v>1290</v>
      </c>
      <c r="C122" s="15" t="s">
        <v>1291</v>
      </c>
      <c r="D122" s="12">
        <f>'Daily Pork Products Stocks'!D115</f>
        <v>0</v>
      </c>
      <c r="E122" s="7">
        <f t="shared" si="11"/>
        <v>0</v>
      </c>
      <c r="F122" s="7">
        <f>SUMIF('Daily Pork Products Stocks'!$B$6:$B$253,'Weekly Pork Products Stocks'!$B122,'Daily Pork Products Stocks'!F$6:F$253)</f>
        <v>0</v>
      </c>
      <c r="G122" s="7">
        <f>SUMIF('Daily Pork Products Stocks'!$B$6:$B$253,'Weekly Pork Products Stocks'!$B122,'Daily Pork Products Stocks'!G$6:G$253)</f>
        <v>0</v>
      </c>
      <c r="H122" s="7">
        <f>SUMIF('Daily Pork Products Stocks'!$B$6:$B$253,'Weekly Pork Products Stocks'!$B122,'Daily Pork Products Stocks'!H$6:H$253)</f>
        <v>0</v>
      </c>
      <c r="I122" s="7">
        <f>SUMIF('Daily Pork Products Stocks'!$B$6:$B$253,'Weekly Pork Products Stocks'!$B122,'Daily Pork Products Stocks'!I$6:I$253)</f>
        <v>0</v>
      </c>
      <c r="J122" s="7">
        <f>SUMIF('Daily Pork Products Stocks'!$B$6:$B$253,'Weekly Pork Products Stocks'!$B122,'Daily Pork Products Stocks'!J$6:J$253)</f>
        <v>0</v>
      </c>
      <c r="K122" s="7">
        <f>SUMIF('Daily Pork Products Stocks'!$B$6:$B$253,'Weekly Pork Products Stocks'!$B122,'Daily Pork Products Stocks'!K$6:K$253)</f>
        <v>0</v>
      </c>
      <c r="L122" s="7">
        <f>SUMIF('Daily Pork Products Stocks'!$B$6:$B$253,'Weekly Pork Products Stocks'!$B122,'Daily Pork Products Stocks'!L$6:L$253)</f>
        <v>0</v>
      </c>
      <c r="M122" s="7">
        <f>SUMIF('Daily Pork Products Stocks'!$B$6:$B$253,'Weekly Pork Products Stocks'!$B122,'Daily Pork Products Stocks'!M$6:M$253)</f>
        <v>0</v>
      </c>
      <c r="N122" s="7">
        <f>SUMIF('Daily Pork Products Stocks'!$B$6:$B$253,'Weekly Pork Products Stocks'!$B122,'Daily Pork Products Stocks'!N$6:N$253)</f>
        <v>0</v>
      </c>
      <c r="O122" s="7">
        <f>SUMIF('Daily Pork Products Stocks'!$B$6:$B$253,'Weekly Pork Products Stocks'!$B122,'Daily Pork Products Stocks'!O$6:O$253)</f>
        <v>0</v>
      </c>
      <c r="P122" s="7">
        <f t="shared" si="12"/>
        <v>0</v>
      </c>
      <c r="Q122" s="7">
        <f t="shared" si="13"/>
        <v>0</v>
      </c>
      <c r="R122" s="25">
        <f>SUMIF('Daily Pork Products Stocks'!$B$6:$B$253,'Weekly Pork Products Stocks'!$B122,'Daily Pork Products Stocks'!R$6:R$253)</f>
        <v>0</v>
      </c>
      <c r="S122" s="25">
        <f>SUMIF('Daily Pork Products Stocks'!$B$6:$B$253,'Weekly Pork Products Stocks'!$B122,'Daily Pork Products Stocks'!S$6:S$253)</f>
        <v>0</v>
      </c>
      <c r="T122" s="7">
        <f t="shared" si="14"/>
        <v>0</v>
      </c>
      <c r="U122" s="7">
        <f t="shared" si="15"/>
        <v>0</v>
      </c>
      <c r="V122" s="64">
        <f t="shared" si="16"/>
        <v>0</v>
      </c>
      <c r="W122" s="51" t="str">
        <f t="shared" si="9"/>
        <v>Inactive</v>
      </c>
      <c r="X122" s="4"/>
      <c r="Y122" s="2">
        <f t="shared" si="17"/>
        <v>0</v>
      </c>
    </row>
    <row r="123" spans="1:25" ht="15.75" hidden="1" x14ac:dyDescent="0.25">
      <c r="A123" s="69" t="str">
        <f t="shared" si="10"/>
        <v>Inactive</v>
      </c>
      <c r="B123" s="66" t="s">
        <v>7</v>
      </c>
      <c r="C123" s="17" t="s">
        <v>1292</v>
      </c>
      <c r="D123" s="12">
        <f>'Daily Pork Products Stocks'!D38</f>
        <v>0</v>
      </c>
      <c r="E123" s="7">
        <f t="shared" si="11"/>
        <v>0</v>
      </c>
      <c r="F123" s="7">
        <f>SUMIF('Daily Pork Products Stocks'!$B$6:$B$253,'Weekly Pork Products Stocks'!$B123,'Daily Pork Products Stocks'!F$6:F$253)</f>
        <v>0</v>
      </c>
      <c r="G123" s="7">
        <f>SUMIF('Daily Pork Products Stocks'!$B$6:$B$253,'Weekly Pork Products Stocks'!$B123,'Daily Pork Products Stocks'!G$6:G$253)</f>
        <v>0</v>
      </c>
      <c r="H123" s="7">
        <f>SUMIF('Daily Pork Products Stocks'!$B$6:$B$253,'Weekly Pork Products Stocks'!$B123,'Daily Pork Products Stocks'!H$6:H$253)</f>
        <v>0</v>
      </c>
      <c r="I123" s="7">
        <f>SUMIF('Daily Pork Products Stocks'!$B$6:$B$253,'Weekly Pork Products Stocks'!$B123,'Daily Pork Products Stocks'!I$6:I$253)</f>
        <v>0</v>
      </c>
      <c r="J123" s="7">
        <f>SUMIF('Daily Pork Products Stocks'!$B$6:$B$253,'Weekly Pork Products Stocks'!$B123,'Daily Pork Products Stocks'!J$6:J$253)</f>
        <v>0</v>
      </c>
      <c r="K123" s="7">
        <f>SUMIF('Daily Pork Products Stocks'!$B$6:$B$253,'Weekly Pork Products Stocks'!$B123,'Daily Pork Products Stocks'!K$6:K$253)</f>
        <v>0</v>
      </c>
      <c r="L123" s="7">
        <f>SUMIF('Daily Pork Products Stocks'!$B$6:$B$253,'Weekly Pork Products Stocks'!$B123,'Daily Pork Products Stocks'!L$6:L$253)</f>
        <v>0</v>
      </c>
      <c r="M123" s="7">
        <f>SUMIF('Daily Pork Products Stocks'!$B$6:$B$253,'Weekly Pork Products Stocks'!$B123,'Daily Pork Products Stocks'!M$6:M$253)</f>
        <v>0</v>
      </c>
      <c r="N123" s="7">
        <f>SUMIF('Daily Pork Products Stocks'!$B$6:$B$253,'Weekly Pork Products Stocks'!$B123,'Daily Pork Products Stocks'!N$6:N$253)</f>
        <v>0</v>
      </c>
      <c r="O123" s="7">
        <f>SUMIF('Daily Pork Products Stocks'!$B$6:$B$253,'Weekly Pork Products Stocks'!$B123,'Daily Pork Products Stocks'!O$6:O$253)</f>
        <v>0</v>
      </c>
      <c r="P123" s="7">
        <f t="shared" si="12"/>
        <v>0</v>
      </c>
      <c r="Q123" s="7">
        <f t="shared" si="13"/>
        <v>0</v>
      </c>
      <c r="R123" s="25">
        <f>SUMIF('Daily Pork Products Stocks'!$B$6:$B$253,'Weekly Pork Products Stocks'!$B123,'Daily Pork Products Stocks'!R$6:R$253)</f>
        <v>0</v>
      </c>
      <c r="S123" s="25">
        <f>SUMIF('Daily Pork Products Stocks'!$B$6:$B$253,'Weekly Pork Products Stocks'!$B123,'Daily Pork Products Stocks'!S$6:S$253)</f>
        <v>0</v>
      </c>
      <c r="T123" s="7">
        <f t="shared" si="14"/>
        <v>0</v>
      </c>
      <c r="U123" s="7">
        <f t="shared" si="15"/>
        <v>0</v>
      </c>
      <c r="V123" s="64">
        <f t="shared" si="16"/>
        <v>0</v>
      </c>
      <c r="W123" s="51" t="str">
        <f t="shared" si="9"/>
        <v>Inactive</v>
      </c>
      <c r="X123" s="4"/>
      <c r="Y123" s="2">
        <f t="shared" si="17"/>
        <v>0</v>
      </c>
    </row>
    <row r="124" spans="1:25" ht="15.75" hidden="1" x14ac:dyDescent="0.25">
      <c r="A124" s="69" t="str">
        <f t="shared" si="10"/>
        <v>Inactive</v>
      </c>
      <c r="B124" s="66" t="s">
        <v>1293</v>
      </c>
      <c r="C124" s="17" t="s">
        <v>1294</v>
      </c>
      <c r="D124" s="12">
        <f>'Daily Pork Products Stocks'!D39</f>
        <v>0</v>
      </c>
      <c r="E124" s="7">
        <f t="shared" si="11"/>
        <v>0</v>
      </c>
      <c r="F124" s="7">
        <f>SUMIF('Daily Pork Products Stocks'!$B$6:$B$253,'Weekly Pork Products Stocks'!$B124,'Daily Pork Products Stocks'!F$6:F$253)</f>
        <v>0</v>
      </c>
      <c r="G124" s="7">
        <f>SUMIF('Daily Pork Products Stocks'!$B$6:$B$253,'Weekly Pork Products Stocks'!$B124,'Daily Pork Products Stocks'!G$6:G$253)</f>
        <v>0</v>
      </c>
      <c r="H124" s="7">
        <f>SUMIF('Daily Pork Products Stocks'!$B$6:$B$253,'Weekly Pork Products Stocks'!$B124,'Daily Pork Products Stocks'!H$6:H$253)</f>
        <v>0</v>
      </c>
      <c r="I124" s="7">
        <f>SUMIF('Daily Pork Products Stocks'!$B$6:$B$253,'Weekly Pork Products Stocks'!$B124,'Daily Pork Products Stocks'!I$6:I$253)</f>
        <v>0</v>
      </c>
      <c r="J124" s="7">
        <f>SUMIF('Daily Pork Products Stocks'!$B$6:$B$253,'Weekly Pork Products Stocks'!$B124,'Daily Pork Products Stocks'!J$6:J$253)</f>
        <v>0</v>
      </c>
      <c r="K124" s="7">
        <f>SUMIF('Daily Pork Products Stocks'!$B$6:$B$253,'Weekly Pork Products Stocks'!$B124,'Daily Pork Products Stocks'!K$6:K$253)</f>
        <v>0</v>
      </c>
      <c r="L124" s="7">
        <f>SUMIF('Daily Pork Products Stocks'!$B$6:$B$253,'Weekly Pork Products Stocks'!$B124,'Daily Pork Products Stocks'!L$6:L$253)</f>
        <v>0</v>
      </c>
      <c r="M124" s="7">
        <f>SUMIF('Daily Pork Products Stocks'!$B$6:$B$253,'Weekly Pork Products Stocks'!$B124,'Daily Pork Products Stocks'!M$6:M$253)</f>
        <v>0</v>
      </c>
      <c r="N124" s="7">
        <f>SUMIF('Daily Pork Products Stocks'!$B$6:$B$253,'Weekly Pork Products Stocks'!$B124,'Daily Pork Products Stocks'!N$6:N$253)</f>
        <v>0</v>
      </c>
      <c r="O124" s="7">
        <f>SUMIF('Daily Pork Products Stocks'!$B$6:$B$253,'Weekly Pork Products Stocks'!$B124,'Daily Pork Products Stocks'!O$6:O$253)</f>
        <v>0</v>
      </c>
      <c r="P124" s="7">
        <f t="shared" si="12"/>
        <v>0</v>
      </c>
      <c r="Q124" s="7">
        <f t="shared" si="13"/>
        <v>0</v>
      </c>
      <c r="R124" s="25">
        <f>SUMIF('Daily Pork Products Stocks'!$B$6:$B$253,'Weekly Pork Products Stocks'!$B124,'Daily Pork Products Stocks'!R$6:R$253)</f>
        <v>0</v>
      </c>
      <c r="S124" s="25">
        <f>SUMIF('Daily Pork Products Stocks'!$B$6:$B$253,'Weekly Pork Products Stocks'!$B124,'Daily Pork Products Stocks'!S$6:S$253)</f>
        <v>0</v>
      </c>
      <c r="T124" s="7">
        <f t="shared" si="14"/>
        <v>0</v>
      </c>
      <c r="U124" s="7">
        <f t="shared" si="15"/>
        <v>0</v>
      </c>
      <c r="V124" s="64">
        <f t="shared" si="16"/>
        <v>0</v>
      </c>
      <c r="W124" s="51" t="str">
        <f t="shared" si="9"/>
        <v>Inactive</v>
      </c>
      <c r="X124" s="4"/>
      <c r="Y124" s="2">
        <f t="shared" si="17"/>
        <v>0</v>
      </c>
    </row>
    <row r="125" spans="1:25" ht="15.75" hidden="1" x14ac:dyDescent="0.25">
      <c r="A125" s="69" t="str">
        <f t="shared" si="10"/>
        <v>Inactive</v>
      </c>
      <c r="B125" s="66" t="s">
        <v>1295</v>
      </c>
      <c r="C125" s="17" t="s">
        <v>1296</v>
      </c>
      <c r="D125" s="12">
        <f>'Daily Pork Products Stocks'!D116</f>
        <v>0</v>
      </c>
      <c r="E125" s="7">
        <f t="shared" si="11"/>
        <v>0</v>
      </c>
      <c r="F125" s="7">
        <f>SUMIF('Daily Pork Products Stocks'!$B$6:$B$253,'Weekly Pork Products Stocks'!$B125,'Daily Pork Products Stocks'!F$6:F$253)</f>
        <v>0</v>
      </c>
      <c r="G125" s="7">
        <f>SUMIF('Daily Pork Products Stocks'!$B$6:$B$253,'Weekly Pork Products Stocks'!$B125,'Daily Pork Products Stocks'!G$6:G$253)</f>
        <v>0</v>
      </c>
      <c r="H125" s="7">
        <f>SUMIF('Daily Pork Products Stocks'!$B$6:$B$253,'Weekly Pork Products Stocks'!$B125,'Daily Pork Products Stocks'!H$6:H$253)</f>
        <v>0</v>
      </c>
      <c r="I125" s="7">
        <f>SUMIF('Daily Pork Products Stocks'!$B$6:$B$253,'Weekly Pork Products Stocks'!$B125,'Daily Pork Products Stocks'!I$6:I$253)</f>
        <v>0</v>
      </c>
      <c r="J125" s="7">
        <f>SUMIF('Daily Pork Products Stocks'!$B$6:$B$253,'Weekly Pork Products Stocks'!$B125,'Daily Pork Products Stocks'!J$6:J$253)</f>
        <v>0</v>
      </c>
      <c r="K125" s="7">
        <f>SUMIF('Daily Pork Products Stocks'!$B$6:$B$253,'Weekly Pork Products Stocks'!$B125,'Daily Pork Products Stocks'!K$6:K$253)</f>
        <v>0</v>
      </c>
      <c r="L125" s="7">
        <f>SUMIF('Daily Pork Products Stocks'!$B$6:$B$253,'Weekly Pork Products Stocks'!$B125,'Daily Pork Products Stocks'!L$6:L$253)</f>
        <v>0</v>
      </c>
      <c r="M125" s="7">
        <f>SUMIF('Daily Pork Products Stocks'!$B$6:$B$253,'Weekly Pork Products Stocks'!$B125,'Daily Pork Products Stocks'!M$6:M$253)</f>
        <v>0</v>
      </c>
      <c r="N125" s="7">
        <f>SUMIF('Daily Pork Products Stocks'!$B$6:$B$253,'Weekly Pork Products Stocks'!$B125,'Daily Pork Products Stocks'!N$6:N$253)</f>
        <v>0</v>
      </c>
      <c r="O125" s="7">
        <f>SUMIF('Daily Pork Products Stocks'!$B$6:$B$253,'Weekly Pork Products Stocks'!$B125,'Daily Pork Products Stocks'!O$6:O$253)</f>
        <v>0</v>
      </c>
      <c r="P125" s="7">
        <f t="shared" si="12"/>
        <v>0</v>
      </c>
      <c r="Q125" s="7">
        <f t="shared" si="13"/>
        <v>0</v>
      </c>
      <c r="R125" s="25">
        <f>SUMIF('Daily Pork Products Stocks'!$B$6:$B$253,'Weekly Pork Products Stocks'!$B125,'Daily Pork Products Stocks'!R$6:R$253)</f>
        <v>0</v>
      </c>
      <c r="S125" s="25">
        <f>SUMIF('Daily Pork Products Stocks'!$B$6:$B$253,'Weekly Pork Products Stocks'!$B125,'Daily Pork Products Stocks'!S$6:S$253)</f>
        <v>0</v>
      </c>
      <c r="T125" s="7">
        <f t="shared" si="14"/>
        <v>0</v>
      </c>
      <c r="U125" s="7">
        <f t="shared" si="15"/>
        <v>0</v>
      </c>
      <c r="V125" s="64">
        <f t="shared" si="16"/>
        <v>0</v>
      </c>
      <c r="W125" s="51" t="str">
        <f t="shared" si="9"/>
        <v>Inactive</v>
      </c>
      <c r="X125" s="4"/>
      <c r="Y125" s="2">
        <f t="shared" si="17"/>
        <v>0</v>
      </c>
    </row>
    <row r="126" spans="1:25" ht="15.75" hidden="1" x14ac:dyDescent="0.25">
      <c r="A126" s="69" t="str">
        <f t="shared" si="10"/>
        <v>Inactive</v>
      </c>
      <c r="B126" s="65" t="s">
        <v>1297</v>
      </c>
      <c r="C126" s="15" t="s">
        <v>1298</v>
      </c>
      <c r="D126" s="12">
        <f>'Daily Pork Products Stocks'!D117</f>
        <v>0</v>
      </c>
      <c r="E126" s="7">
        <f t="shared" si="11"/>
        <v>0</v>
      </c>
      <c r="F126" s="7">
        <f>SUMIF('Daily Pork Products Stocks'!$B$6:$B$253,'Weekly Pork Products Stocks'!$B126,'Daily Pork Products Stocks'!F$6:F$253)</f>
        <v>0</v>
      </c>
      <c r="G126" s="7">
        <f>SUMIF('Daily Pork Products Stocks'!$B$6:$B$253,'Weekly Pork Products Stocks'!$B126,'Daily Pork Products Stocks'!G$6:G$253)</f>
        <v>0</v>
      </c>
      <c r="H126" s="7">
        <f>SUMIF('Daily Pork Products Stocks'!$B$6:$B$253,'Weekly Pork Products Stocks'!$B126,'Daily Pork Products Stocks'!H$6:H$253)</f>
        <v>0</v>
      </c>
      <c r="I126" s="7">
        <f>SUMIF('Daily Pork Products Stocks'!$B$6:$B$253,'Weekly Pork Products Stocks'!$B126,'Daily Pork Products Stocks'!I$6:I$253)</f>
        <v>0</v>
      </c>
      <c r="J126" s="7">
        <f>SUMIF('Daily Pork Products Stocks'!$B$6:$B$253,'Weekly Pork Products Stocks'!$B126,'Daily Pork Products Stocks'!J$6:J$253)</f>
        <v>0</v>
      </c>
      <c r="K126" s="7">
        <f>SUMIF('Daily Pork Products Stocks'!$B$6:$B$253,'Weekly Pork Products Stocks'!$B126,'Daily Pork Products Stocks'!K$6:K$253)</f>
        <v>0</v>
      </c>
      <c r="L126" s="7">
        <f>SUMIF('Daily Pork Products Stocks'!$B$6:$B$253,'Weekly Pork Products Stocks'!$B126,'Daily Pork Products Stocks'!L$6:L$253)</f>
        <v>0</v>
      </c>
      <c r="M126" s="7">
        <f>SUMIF('Daily Pork Products Stocks'!$B$6:$B$253,'Weekly Pork Products Stocks'!$B126,'Daily Pork Products Stocks'!M$6:M$253)</f>
        <v>0</v>
      </c>
      <c r="N126" s="7">
        <f>SUMIF('Daily Pork Products Stocks'!$B$6:$B$253,'Weekly Pork Products Stocks'!$B126,'Daily Pork Products Stocks'!N$6:N$253)</f>
        <v>0</v>
      </c>
      <c r="O126" s="7">
        <f>SUMIF('Daily Pork Products Stocks'!$B$6:$B$253,'Weekly Pork Products Stocks'!$B126,'Daily Pork Products Stocks'!O$6:O$253)</f>
        <v>0</v>
      </c>
      <c r="P126" s="7">
        <f t="shared" si="12"/>
        <v>0</v>
      </c>
      <c r="Q126" s="7">
        <f t="shared" si="13"/>
        <v>0</v>
      </c>
      <c r="R126" s="25">
        <f>SUMIF('Daily Pork Products Stocks'!$B$6:$B$253,'Weekly Pork Products Stocks'!$B126,'Daily Pork Products Stocks'!R$6:R$253)</f>
        <v>0</v>
      </c>
      <c r="S126" s="25">
        <f>SUMIF('Daily Pork Products Stocks'!$B$6:$B$253,'Weekly Pork Products Stocks'!$B126,'Daily Pork Products Stocks'!S$6:S$253)</f>
        <v>0</v>
      </c>
      <c r="T126" s="7">
        <f t="shared" si="14"/>
        <v>0</v>
      </c>
      <c r="U126" s="7">
        <f t="shared" si="15"/>
        <v>0</v>
      </c>
      <c r="V126" s="64">
        <f t="shared" si="16"/>
        <v>0</v>
      </c>
      <c r="W126" s="51" t="str">
        <f t="shared" si="9"/>
        <v>Inactive</v>
      </c>
      <c r="X126" s="4"/>
      <c r="Y126" s="2">
        <f t="shared" si="17"/>
        <v>0</v>
      </c>
    </row>
    <row r="127" spans="1:25" ht="15.75" hidden="1" x14ac:dyDescent="0.25">
      <c r="A127" s="69" t="str">
        <f t="shared" si="10"/>
        <v>Inactive</v>
      </c>
      <c r="B127" s="66" t="s">
        <v>1299</v>
      </c>
      <c r="C127" s="17" t="s">
        <v>1300</v>
      </c>
      <c r="D127" s="12">
        <f>'Daily Pork Products Stocks'!D118</f>
        <v>0</v>
      </c>
      <c r="E127" s="7">
        <f t="shared" si="11"/>
        <v>0</v>
      </c>
      <c r="F127" s="7">
        <f>SUMIF('Daily Pork Products Stocks'!$B$6:$B$253,'Weekly Pork Products Stocks'!$B127,'Daily Pork Products Stocks'!F$6:F$253)</f>
        <v>0</v>
      </c>
      <c r="G127" s="7">
        <f>SUMIF('Daily Pork Products Stocks'!$B$6:$B$253,'Weekly Pork Products Stocks'!$B127,'Daily Pork Products Stocks'!G$6:G$253)</f>
        <v>0</v>
      </c>
      <c r="H127" s="7">
        <f>SUMIF('Daily Pork Products Stocks'!$B$6:$B$253,'Weekly Pork Products Stocks'!$B127,'Daily Pork Products Stocks'!H$6:H$253)</f>
        <v>0</v>
      </c>
      <c r="I127" s="7">
        <f>SUMIF('Daily Pork Products Stocks'!$B$6:$B$253,'Weekly Pork Products Stocks'!$B127,'Daily Pork Products Stocks'!I$6:I$253)</f>
        <v>0</v>
      </c>
      <c r="J127" s="7">
        <f>SUMIF('Daily Pork Products Stocks'!$B$6:$B$253,'Weekly Pork Products Stocks'!$B127,'Daily Pork Products Stocks'!J$6:J$253)</f>
        <v>0</v>
      </c>
      <c r="K127" s="7">
        <f>SUMIF('Daily Pork Products Stocks'!$B$6:$B$253,'Weekly Pork Products Stocks'!$B127,'Daily Pork Products Stocks'!K$6:K$253)</f>
        <v>0</v>
      </c>
      <c r="L127" s="7">
        <f>SUMIF('Daily Pork Products Stocks'!$B$6:$B$253,'Weekly Pork Products Stocks'!$B127,'Daily Pork Products Stocks'!L$6:L$253)</f>
        <v>0</v>
      </c>
      <c r="M127" s="7">
        <f>SUMIF('Daily Pork Products Stocks'!$B$6:$B$253,'Weekly Pork Products Stocks'!$B127,'Daily Pork Products Stocks'!M$6:M$253)</f>
        <v>0</v>
      </c>
      <c r="N127" s="7">
        <f>SUMIF('Daily Pork Products Stocks'!$B$6:$B$253,'Weekly Pork Products Stocks'!$B127,'Daily Pork Products Stocks'!N$6:N$253)</f>
        <v>0</v>
      </c>
      <c r="O127" s="7">
        <f>SUMIF('Daily Pork Products Stocks'!$B$6:$B$253,'Weekly Pork Products Stocks'!$B127,'Daily Pork Products Stocks'!O$6:O$253)</f>
        <v>0</v>
      </c>
      <c r="P127" s="7">
        <f t="shared" si="12"/>
        <v>0</v>
      </c>
      <c r="Q127" s="7">
        <f t="shared" si="13"/>
        <v>0</v>
      </c>
      <c r="R127" s="25">
        <f>SUMIF('Daily Pork Products Stocks'!$B$6:$B$253,'Weekly Pork Products Stocks'!$B127,'Daily Pork Products Stocks'!R$6:R$253)</f>
        <v>0</v>
      </c>
      <c r="S127" s="25">
        <f>SUMIF('Daily Pork Products Stocks'!$B$6:$B$253,'Weekly Pork Products Stocks'!$B127,'Daily Pork Products Stocks'!S$6:S$253)</f>
        <v>0</v>
      </c>
      <c r="T127" s="7">
        <f t="shared" si="14"/>
        <v>0</v>
      </c>
      <c r="U127" s="7">
        <f t="shared" si="15"/>
        <v>0</v>
      </c>
      <c r="V127" s="64">
        <f t="shared" si="16"/>
        <v>0</v>
      </c>
      <c r="W127" s="51" t="str">
        <f t="shared" si="9"/>
        <v>Inactive</v>
      </c>
      <c r="X127" s="4"/>
      <c r="Y127" s="2">
        <f t="shared" si="17"/>
        <v>0</v>
      </c>
    </row>
    <row r="128" spans="1:25" ht="15.75" hidden="1" x14ac:dyDescent="0.25">
      <c r="A128" s="69" t="str">
        <f t="shared" si="10"/>
        <v>Inactive</v>
      </c>
      <c r="B128" s="66" t="s">
        <v>111</v>
      </c>
      <c r="C128" s="17" t="s">
        <v>1301</v>
      </c>
      <c r="D128" s="12">
        <f>'Daily Pork Products Stocks'!D119</f>
        <v>0</v>
      </c>
      <c r="E128" s="7">
        <f t="shared" si="11"/>
        <v>0</v>
      </c>
      <c r="F128" s="7">
        <f>SUMIF('Daily Pork Products Stocks'!$B$6:$B$253,'Weekly Pork Products Stocks'!$B128,'Daily Pork Products Stocks'!F$6:F$253)</f>
        <v>0</v>
      </c>
      <c r="G128" s="7">
        <f>SUMIF('Daily Pork Products Stocks'!$B$6:$B$253,'Weekly Pork Products Stocks'!$B128,'Daily Pork Products Stocks'!G$6:G$253)</f>
        <v>0</v>
      </c>
      <c r="H128" s="7">
        <f>SUMIF('Daily Pork Products Stocks'!$B$6:$B$253,'Weekly Pork Products Stocks'!$B128,'Daily Pork Products Stocks'!H$6:H$253)</f>
        <v>0</v>
      </c>
      <c r="I128" s="7">
        <f>SUMIF('Daily Pork Products Stocks'!$B$6:$B$253,'Weekly Pork Products Stocks'!$B128,'Daily Pork Products Stocks'!I$6:I$253)</f>
        <v>0</v>
      </c>
      <c r="J128" s="7">
        <f>SUMIF('Daily Pork Products Stocks'!$B$6:$B$253,'Weekly Pork Products Stocks'!$B128,'Daily Pork Products Stocks'!J$6:J$253)</f>
        <v>0</v>
      </c>
      <c r="K128" s="7">
        <f>SUMIF('Daily Pork Products Stocks'!$B$6:$B$253,'Weekly Pork Products Stocks'!$B128,'Daily Pork Products Stocks'!K$6:K$253)</f>
        <v>0</v>
      </c>
      <c r="L128" s="7">
        <f>SUMIF('Daily Pork Products Stocks'!$B$6:$B$253,'Weekly Pork Products Stocks'!$B128,'Daily Pork Products Stocks'!L$6:L$253)</f>
        <v>0</v>
      </c>
      <c r="M128" s="7">
        <f>SUMIF('Daily Pork Products Stocks'!$B$6:$B$253,'Weekly Pork Products Stocks'!$B128,'Daily Pork Products Stocks'!M$6:M$253)</f>
        <v>0</v>
      </c>
      <c r="N128" s="7">
        <f>SUMIF('Daily Pork Products Stocks'!$B$6:$B$253,'Weekly Pork Products Stocks'!$B128,'Daily Pork Products Stocks'!N$6:N$253)</f>
        <v>0</v>
      </c>
      <c r="O128" s="7">
        <f>SUMIF('Daily Pork Products Stocks'!$B$6:$B$253,'Weekly Pork Products Stocks'!$B128,'Daily Pork Products Stocks'!O$6:O$253)</f>
        <v>0</v>
      </c>
      <c r="P128" s="7">
        <f t="shared" si="12"/>
        <v>0</v>
      </c>
      <c r="Q128" s="7">
        <f t="shared" si="13"/>
        <v>0</v>
      </c>
      <c r="R128" s="25">
        <f>SUMIF('Daily Pork Products Stocks'!$B$6:$B$253,'Weekly Pork Products Stocks'!$B128,'Daily Pork Products Stocks'!R$6:R$253)</f>
        <v>0</v>
      </c>
      <c r="S128" s="25">
        <f>SUMIF('Daily Pork Products Stocks'!$B$6:$B$253,'Weekly Pork Products Stocks'!$B128,'Daily Pork Products Stocks'!S$6:S$253)</f>
        <v>0</v>
      </c>
      <c r="T128" s="7">
        <f t="shared" si="14"/>
        <v>0</v>
      </c>
      <c r="U128" s="7">
        <f t="shared" si="15"/>
        <v>0</v>
      </c>
      <c r="V128" s="64">
        <f t="shared" si="16"/>
        <v>0</v>
      </c>
      <c r="W128" s="51" t="str">
        <f t="shared" si="9"/>
        <v>Inactive</v>
      </c>
      <c r="X128" s="4"/>
      <c r="Y128" s="2">
        <f t="shared" si="17"/>
        <v>0</v>
      </c>
    </row>
    <row r="129" spans="1:25" ht="15.75" hidden="1" x14ac:dyDescent="0.25">
      <c r="A129" s="69" t="str">
        <f t="shared" si="10"/>
        <v>Inactive</v>
      </c>
      <c r="B129" s="66" t="s">
        <v>112</v>
      </c>
      <c r="C129" s="17" t="s">
        <v>113</v>
      </c>
      <c r="D129" s="12">
        <f>'Daily Pork Products Stocks'!D120</f>
        <v>0</v>
      </c>
      <c r="E129" s="7">
        <f t="shared" si="11"/>
        <v>0</v>
      </c>
      <c r="F129" s="7">
        <f>SUMIF('Daily Pork Products Stocks'!$B$6:$B$253,'Weekly Pork Products Stocks'!$B129,'Daily Pork Products Stocks'!F$6:F$253)</f>
        <v>0</v>
      </c>
      <c r="G129" s="7">
        <f>SUMIF('Daily Pork Products Stocks'!$B$6:$B$253,'Weekly Pork Products Stocks'!$B129,'Daily Pork Products Stocks'!G$6:G$253)</f>
        <v>0</v>
      </c>
      <c r="H129" s="7">
        <f>SUMIF('Daily Pork Products Stocks'!$B$6:$B$253,'Weekly Pork Products Stocks'!$B129,'Daily Pork Products Stocks'!H$6:H$253)</f>
        <v>0</v>
      </c>
      <c r="I129" s="7">
        <f>SUMIF('Daily Pork Products Stocks'!$B$6:$B$253,'Weekly Pork Products Stocks'!$B129,'Daily Pork Products Stocks'!I$6:I$253)</f>
        <v>0</v>
      </c>
      <c r="J129" s="7">
        <f>SUMIF('Daily Pork Products Stocks'!$B$6:$B$253,'Weekly Pork Products Stocks'!$B129,'Daily Pork Products Stocks'!J$6:J$253)</f>
        <v>0</v>
      </c>
      <c r="K129" s="7">
        <f>SUMIF('Daily Pork Products Stocks'!$B$6:$B$253,'Weekly Pork Products Stocks'!$B129,'Daily Pork Products Stocks'!K$6:K$253)</f>
        <v>0</v>
      </c>
      <c r="L129" s="7">
        <f>SUMIF('Daily Pork Products Stocks'!$B$6:$B$253,'Weekly Pork Products Stocks'!$B129,'Daily Pork Products Stocks'!L$6:L$253)</f>
        <v>0</v>
      </c>
      <c r="M129" s="7">
        <f>SUMIF('Daily Pork Products Stocks'!$B$6:$B$253,'Weekly Pork Products Stocks'!$B129,'Daily Pork Products Stocks'!M$6:M$253)</f>
        <v>0</v>
      </c>
      <c r="N129" s="7">
        <f>SUMIF('Daily Pork Products Stocks'!$B$6:$B$253,'Weekly Pork Products Stocks'!$B129,'Daily Pork Products Stocks'!N$6:N$253)</f>
        <v>0</v>
      </c>
      <c r="O129" s="7">
        <f>SUMIF('Daily Pork Products Stocks'!$B$6:$B$253,'Weekly Pork Products Stocks'!$B129,'Daily Pork Products Stocks'!O$6:O$253)</f>
        <v>0</v>
      </c>
      <c r="P129" s="7">
        <f t="shared" si="12"/>
        <v>0</v>
      </c>
      <c r="Q129" s="7">
        <f t="shared" si="13"/>
        <v>0</v>
      </c>
      <c r="R129" s="25">
        <f>SUMIF('Daily Pork Products Stocks'!$B$6:$B$253,'Weekly Pork Products Stocks'!$B129,'Daily Pork Products Stocks'!R$6:R$253)</f>
        <v>0</v>
      </c>
      <c r="S129" s="25">
        <f>SUMIF('Daily Pork Products Stocks'!$B$6:$B$253,'Weekly Pork Products Stocks'!$B129,'Daily Pork Products Stocks'!S$6:S$253)</f>
        <v>0</v>
      </c>
      <c r="T129" s="7">
        <f t="shared" si="14"/>
        <v>0</v>
      </c>
      <c r="U129" s="7">
        <f t="shared" si="15"/>
        <v>0</v>
      </c>
      <c r="V129" s="64">
        <f t="shared" si="16"/>
        <v>0</v>
      </c>
      <c r="W129" s="51" t="str">
        <f t="shared" si="9"/>
        <v>Inactive</v>
      </c>
      <c r="X129" s="4"/>
      <c r="Y129" s="2">
        <f t="shared" si="17"/>
        <v>0</v>
      </c>
    </row>
    <row r="130" spans="1:25" ht="15.75" x14ac:dyDescent="0.25">
      <c r="A130" s="69" t="str">
        <f t="shared" si="10"/>
        <v>Inactive</v>
      </c>
      <c r="B130" s="65" t="s">
        <v>152</v>
      </c>
      <c r="C130" s="15" t="s">
        <v>1302</v>
      </c>
      <c r="D130" s="12">
        <f>'Daily Pork Products Stocks'!D121</f>
        <v>0</v>
      </c>
      <c r="E130" s="7">
        <f t="shared" si="11"/>
        <v>0</v>
      </c>
      <c r="F130" s="7">
        <f>SUMIF('Daily Pork Products Stocks'!$B$6:$B$253,'Weekly Pork Products Stocks'!$B130,'Daily Pork Products Stocks'!F$6:F$253)</f>
        <v>0</v>
      </c>
      <c r="G130" s="7">
        <f>SUMIF('Daily Pork Products Stocks'!$B$6:$B$253,'Weekly Pork Products Stocks'!$B130,'Daily Pork Products Stocks'!G$6:G$253)</f>
        <v>0</v>
      </c>
      <c r="H130" s="7">
        <f>SUMIF('Daily Pork Products Stocks'!$B$6:$B$253,'Weekly Pork Products Stocks'!$B130,'Daily Pork Products Stocks'!H$6:H$253)</f>
        <v>0</v>
      </c>
      <c r="I130" s="7">
        <f>SUMIF('Daily Pork Products Stocks'!$B$6:$B$253,'Weekly Pork Products Stocks'!$B130,'Daily Pork Products Stocks'!I$6:I$253)</f>
        <v>0</v>
      </c>
      <c r="J130" s="7">
        <f>SUMIF('Daily Pork Products Stocks'!$B$6:$B$253,'Weekly Pork Products Stocks'!$B130,'Daily Pork Products Stocks'!J$6:J$253)</f>
        <v>0</v>
      </c>
      <c r="K130" s="7">
        <f>SUMIF('Daily Pork Products Stocks'!$B$6:$B$253,'Weekly Pork Products Stocks'!$B130,'Daily Pork Products Stocks'!K$6:K$253)</f>
        <v>0</v>
      </c>
      <c r="L130" s="7">
        <f>SUMIF('Daily Pork Products Stocks'!$B$6:$B$253,'Weekly Pork Products Stocks'!$B130,'Daily Pork Products Stocks'!L$6:L$253)</f>
        <v>0</v>
      </c>
      <c r="M130" s="7">
        <f>SUMIF('Daily Pork Products Stocks'!$B$6:$B$253,'Weekly Pork Products Stocks'!$B130,'Daily Pork Products Stocks'!M$6:M$253)</f>
        <v>0</v>
      </c>
      <c r="N130" s="7">
        <f>SUMIF('Daily Pork Products Stocks'!$B$6:$B$253,'Weekly Pork Products Stocks'!$B130,'Daily Pork Products Stocks'!N$6:N$253)</f>
        <v>0</v>
      </c>
      <c r="O130" s="7">
        <f>SUMIF('Daily Pork Products Stocks'!$B$6:$B$253,'Weekly Pork Products Stocks'!$B130,'Daily Pork Products Stocks'!O$6:O$253)</f>
        <v>0</v>
      </c>
      <c r="P130" s="7">
        <f t="shared" si="12"/>
        <v>0</v>
      </c>
      <c r="Q130" s="7">
        <f t="shared" si="13"/>
        <v>0</v>
      </c>
      <c r="R130" s="25">
        <f>SUMIF('Daily Pork Products Stocks'!$B$6:$B$253,'Weekly Pork Products Stocks'!$B130,'Daily Pork Products Stocks'!R$6:R$253)</f>
        <v>0</v>
      </c>
      <c r="S130" s="25">
        <f>SUMIF('Daily Pork Products Stocks'!$B$6:$B$253,'Weekly Pork Products Stocks'!$B130,'Daily Pork Products Stocks'!S$6:S$253)</f>
        <v>0</v>
      </c>
      <c r="T130" s="7">
        <f t="shared" si="14"/>
        <v>0</v>
      </c>
      <c r="U130" s="7">
        <f t="shared" si="15"/>
        <v>0</v>
      </c>
      <c r="V130" s="64">
        <f t="shared" si="16"/>
        <v>0</v>
      </c>
      <c r="W130" s="51" t="str">
        <f t="shared" si="9"/>
        <v>Inactive</v>
      </c>
      <c r="X130" s="4"/>
      <c r="Y130" s="2">
        <f t="shared" si="17"/>
        <v>0</v>
      </c>
    </row>
    <row r="131" spans="1:25" ht="15.75" hidden="1" x14ac:dyDescent="0.25">
      <c r="A131" s="69" t="str">
        <f t="shared" si="10"/>
        <v>Inactive</v>
      </c>
      <c r="B131" s="66" t="s">
        <v>1303</v>
      </c>
      <c r="C131" s="17" t="s">
        <v>1304</v>
      </c>
      <c r="D131" s="12">
        <f>'Daily Pork Products Stocks'!D122</f>
        <v>0</v>
      </c>
      <c r="E131" s="7">
        <f t="shared" si="11"/>
        <v>0</v>
      </c>
      <c r="F131" s="7">
        <f>SUMIF('Daily Pork Products Stocks'!$B$6:$B$253,'Weekly Pork Products Stocks'!$B131,'Daily Pork Products Stocks'!F$6:F$253)</f>
        <v>0</v>
      </c>
      <c r="G131" s="7">
        <f>SUMIF('Daily Pork Products Stocks'!$B$6:$B$253,'Weekly Pork Products Stocks'!$B131,'Daily Pork Products Stocks'!G$6:G$253)</f>
        <v>0</v>
      </c>
      <c r="H131" s="7">
        <f>SUMIF('Daily Pork Products Stocks'!$B$6:$B$253,'Weekly Pork Products Stocks'!$B131,'Daily Pork Products Stocks'!H$6:H$253)</f>
        <v>0</v>
      </c>
      <c r="I131" s="7">
        <f>SUMIF('Daily Pork Products Stocks'!$B$6:$B$253,'Weekly Pork Products Stocks'!$B131,'Daily Pork Products Stocks'!I$6:I$253)</f>
        <v>0</v>
      </c>
      <c r="J131" s="7">
        <f>SUMIF('Daily Pork Products Stocks'!$B$6:$B$253,'Weekly Pork Products Stocks'!$B131,'Daily Pork Products Stocks'!J$6:J$253)</f>
        <v>0</v>
      </c>
      <c r="K131" s="7">
        <f>SUMIF('Daily Pork Products Stocks'!$B$6:$B$253,'Weekly Pork Products Stocks'!$B131,'Daily Pork Products Stocks'!K$6:K$253)</f>
        <v>0</v>
      </c>
      <c r="L131" s="7">
        <f>SUMIF('Daily Pork Products Stocks'!$B$6:$B$253,'Weekly Pork Products Stocks'!$B131,'Daily Pork Products Stocks'!L$6:L$253)</f>
        <v>0</v>
      </c>
      <c r="M131" s="7">
        <f>SUMIF('Daily Pork Products Stocks'!$B$6:$B$253,'Weekly Pork Products Stocks'!$B131,'Daily Pork Products Stocks'!M$6:M$253)</f>
        <v>0</v>
      </c>
      <c r="N131" s="7">
        <f>SUMIF('Daily Pork Products Stocks'!$B$6:$B$253,'Weekly Pork Products Stocks'!$B131,'Daily Pork Products Stocks'!N$6:N$253)</f>
        <v>0</v>
      </c>
      <c r="O131" s="7">
        <f>SUMIF('Daily Pork Products Stocks'!$B$6:$B$253,'Weekly Pork Products Stocks'!$B131,'Daily Pork Products Stocks'!O$6:O$253)</f>
        <v>0</v>
      </c>
      <c r="P131" s="7">
        <f t="shared" si="12"/>
        <v>0</v>
      </c>
      <c r="Q131" s="7">
        <f t="shared" si="13"/>
        <v>0</v>
      </c>
      <c r="R131" s="25">
        <f>SUMIF('Daily Pork Products Stocks'!$B$6:$B$253,'Weekly Pork Products Stocks'!$B131,'Daily Pork Products Stocks'!R$6:R$253)</f>
        <v>0</v>
      </c>
      <c r="S131" s="25">
        <f>SUMIF('Daily Pork Products Stocks'!$B$6:$B$253,'Weekly Pork Products Stocks'!$B131,'Daily Pork Products Stocks'!S$6:S$253)</f>
        <v>0</v>
      </c>
      <c r="T131" s="7">
        <f t="shared" si="14"/>
        <v>0</v>
      </c>
      <c r="U131" s="7">
        <f t="shared" si="15"/>
        <v>0</v>
      </c>
      <c r="V131" s="64">
        <f t="shared" si="16"/>
        <v>0</v>
      </c>
      <c r="W131" s="51" t="str">
        <f t="shared" si="9"/>
        <v>Inactive</v>
      </c>
      <c r="X131" s="4"/>
      <c r="Y131" s="2">
        <f t="shared" si="17"/>
        <v>0</v>
      </c>
    </row>
    <row r="132" spans="1:25" ht="15.75" hidden="1" x14ac:dyDescent="0.25">
      <c r="A132" s="69" t="str">
        <f t="shared" si="10"/>
        <v>Inactive</v>
      </c>
      <c r="B132" s="66" t="s">
        <v>1305</v>
      </c>
      <c r="C132" s="17" t="s">
        <v>1306</v>
      </c>
      <c r="D132" s="12">
        <f>'Daily Pork Products Stocks'!D123</f>
        <v>0</v>
      </c>
      <c r="E132" s="7">
        <f t="shared" si="11"/>
        <v>0</v>
      </c>
      <c r="F132" s="7">
        <f>SUMIF('Daily Pork Products Stocks'!$B$6:$B$253,'Weekly Pork Products Stocks'!$B132,'Daily Pork Products Stocks'!F$6:F$253)</f>
        <v>0</v>
      </c>
      <c r="G132" s="7">
        <f>SUMIF('Daily Pork Products Stocks'!$B$6:$B$253,'Weekly Pork Products Stocks'!$B132,'Daily Pork Products Stocks'!G$6:G$253)</f>
        <v>0</v>
      </c>
      <c r="H132" s="7">
        <f>SUMIF('Daily Pork Products Stocks'!$B$6:$B$253,'Weekly Pork Products Stocks'!$B132,'Daily Pork Products Stocks'!H$6:H$253)</f>
        <v>0</v>
      </c>
      <c r="I132" s="7">
        <f>SUMIF('Daily Pork Products Stocks'!$B$6:$B$253,'Weekly Pork Products Stocks'!$B132,'Daily Pork Products Stocks'!I$6:I$253)</f>
        <v>0</v>
      </c>
      <c r="J132" s="7">
        <f>SUMIF('Daily Pork Products Stocks'!$B$6:$B$253,'Weekly Pork Products Stocks'!$B132,'Daily Pork Products Stocks'!J$6:J$253)</f>
        <v>0</v>
      </c>
      <c r="K132" s="7">
        <f>SUMIF('Daily Pork Products Stocks'!$B$6:$B$253,'Weekly Pork Products Stocks'!$B132,'Daily Pork Products Stocks'!K$6:K$253)</f>
        <v>0</v>
      </c>
      <c r="L132" s="7">
        <f>SUMIF('Daily Pork Products Stocks'!$B$6:$B$253,'Weekly Pork Products Stocks'!$B132,'Daily Pork Products Stocks'!L$6:L$253)</f>
        <v>0</v>
      </c>
      <c r="M132" s="7">
        <f>SUMIF('Daily Pork Products Stocks'!$B$6:$B$253,'Weekly Pork Products Stocks'!$B132,'Daily Pork Products Stocks'!M$6:M$253)</f>
        <v>0</v>
      </c>
      <c r="N132" s="7">
        <f>SUMIF('Daily Pork Products Stocks'!$B$6:$B$253,'Weekly Pork Products Stocks'!$B132,'Daily Pork Products Stocks'!N$6:N$253)</f>
        <v>0</v>
      </c>
      <c r="O132" s="7">
        <f>SUMIF('Daily Pork Products Stocks'!$B$6:$B$253,'Weekly Pork Products Stocks'!$B132,'Daily Pork Products Stocks'!O$6:O$253)</f>
        <v>0</v>
      </c>
      <c r="P132" s="7">
        <f t="shared" si="12"/>
        <v>0</v>
      </c>
      <c r="Q132" s="7">
        <f t="shared" si="13"/>
        <v>0</v>
      </c>
      <c r="R132" s="25">
        <f>SUMIF('Daily Pork Products Stocks'!$B$6:$B$253,'Weekly Pork Products Stocks'!$B132,'Daily Pork Products Stocks'!R$6:R$253)</f>
        <v>0</v>
      </c>
      <c r="S132" s="25">
        <f>SUMIF('Daily Pork Products Stocks'!$B$6:$B$253,'Weekly Pork Products Stocks'!$B132,'Daily Pork Products Stocks'!S$6:S$253)</f>
        <v>0</v>
      </c>
      <c r="T132" s="7">
        <f t="shared" si="14"/>
        <v>0</v>
      </c>
      <c r="U132" s="7">
        <f t="shared" si="15"/>
        <v>0</v>
      </c>
      <c r="V132" s="64">
        <f t="shared" si="16"/>
        <v>0</v>
      </c>
      <c r="W132" s="51" t="str">
        <f t="shared" si="9"/>
        <v>Inactive</v>
      </c>
      <c r="X132" s="4"/>
      <c r="Y132" s="2">
        <f t="shared" si="17"/>
        <v>0</v>
      </c>
    </row>
    <row r="133" spans="1:25" ht="15.75" hidden="1" x14ac:dyDescent="0.25">
      <c r="A133" s="69" t="str">
        <f t="shared" si="10"/>
        <v>Inactive</v>
      </c>
      <c r="B133" s="66" t="s">
        <v>1307</v>
      </c>
      <c r="C133" s="17" t="s">
        <v>1308</v>
      </c>
      <c r="D133" s="12">
        <f>'Daily Pork Products Stocks'!D124</f>
        <v>0</v>
      </c>
      <c r="E133" s="7">
        <f t="shared" si="11"/>
        <v>0</v>
      </c>
      <c r="F133" s="7">
        <f>SUMIF('Daily Pork Products Stocks'!$B$6:$B$253,'Weekly Pork Products Stocks'!$B133,'Daily Pork Products Stocks'!F$6:F$253)</f>
        <v>0</v>
      </c>
      <c r="G133" s="7">
        <f>SUMIF('Daily Pork Products Stocks'!$B$6:$B$253,'Weekly Pork Products Stocks'!$B133,'Daily Pork Products Stocks'!G$6:G$253)</f>
        <v>0</v>
      </c>
      <c r="H133" s="7">
        <f>SUMIF('Daily Pork Products Stocks'!$B$6:$B$253,'Weekly Pork Products Stocks'!$B133,'Daily Pork Products Stocks'!H$6:H$253)</f>
        <v>0</v>
      </c>
      <c r="I133" s="7">
        <f>SUMIF('Daily Pork Products Stocks'!$B$6:$B$253,'Weekly Pork Products Stocks'!$B133,'Daily Pork Products Stocks'!I$6:I$253)</f>
        <v>0</v>
      </c>
      <c r="J133" s="7">
        <f>SUMIF('Daily Pork Products Stocks'!$B$6:$B$253,'Weekly Pork Products Stocks'!$B133,'Daily Pork Products Stocks'!J$6:J$253)</f>
        <v>0</v>
      </c>
      <c r="K133" s="7">
        <f>SUMIF('Daily Pork Products Stocks'!$B$6:$B$253,'Weekly Pork Products Stocks'!$B133,'Daily Pork Products Stocks'!K$6:K$253)</f>
        <v>0</v>
      </c>
      <c r="L133" s="7">
        <f>SUMIF('Daily Pork Products Stocks'!$B$6:$B$253,'Weekly Pork Products Stocks'!$B133,'Daily Pork Products Stocks'!L$6:L$253)</f>
        <v>0</v>
      </c>
      <c r="M133" s="7">
        <f>SUMIF('Daily Pork Products Stocks'!$B$6:$B$253,'Weekly Pork Products Stocks'!$B133,'Daily Pork Products Stocks'!M$6:M$253)</f>
        <v>0</v>
      </c>
      <c r="N133" s="7">
        <f>SUMIF('Daily Pork Products Stocks'!$B$6:$B$253,'Weekly Pork Products Stocks'!$B133,'Daily Pork Products Stocks'!N$6:N$253)</f>
        <v>0</v>
      </c>
      <c r="O133" s="7">
        <f>SUMIF('Daily Pork Products Stocks'!$B$6:$B$253,'Weekly Pork Products Stocks'!$B133,'Daily Pork Products Stocks'!O$6:O$253)</f>
        <v>0</v>
      </c>
      <c r="P133" s="7">
        <f t="shared" si="12"/>
        <v>0</v>
      </c>
      <c r="Q133" s="7">
        <f t="shared" si="13"/>
        <v>0</v>
      </c>
      <c r="R133" s="25">
        <f>SUMIF('Daily Pork Products Stocks'!$B$6:$B$253,'Weekly Pork Products Stocks'!$B133,'Daily Pork Products Stocks'!R$6:R$253)</f>
        <v>0</v>
      </c>
      <c r="S133" s="25">
        <f>SUMIF('Daily Pork Products Stocks'!$B$6:$B$253,'Weekly Pork Products Stocks'!$B133,'Daily Pork Products Stocks'!S$6:S$253)</f>
        <v>0</v>
      </c>
      <c r="T133" s="7">
        <f t="shared" si="14"/>
        <v>0</v>
      </c>
      <c r="U133" s="7">
        <f t="shared" si="15"/>
        <v>0</v>
      </c>
      <c r="V133" s="64">
        <f t="shared" si="16"/>
        <v>0</v>
      </c>
      <c r="W133" s="51" t="str">
        <f t="shared" ref="W133:W196" si="18">IF(SUM(ABS(D133),ABS(E133),ABS(F133),ABS(G133),ABS(H133),ABS(I133),ABS(J133),ABS(K133),ABS(L133),ABS(M133),ABS(N133),ABS(O133),ABS(P133),ABS(Q133),ABS(R133),ABS(S133),ABS(T133))=0,"Inactive","Active")</f>
        <v>Inactive</v>
      </c>
      <c r="X133" s="4"/>
      <c r="Y133" s="2">
        <f t="shared" si="17"/>
        <v>0</v>
      </c>
    </row>
    <row r="134" spans="1:25" ht="15.75" hidden="1" x14ac:dyDescent="0.25">
      <c r="A134" s="69" t="str">
        <f t="shared" ref="A134:A197" si="19">IF(SUM(ABS(D405),ABS(E405),ABS(F405),ABS(G405),ABS(H405),ABS(I405),ABS(J405),ABS(K405),ABS(L405),ABS(M405),ABS(N405),ABS(O405),ABS(P405),ABS(Q405),ABS(R405),ABS(S405),ABS(T405))=0,"Inactive","Active")</f>
        <v>Inactive</v>
      </c>
      <c r="B134" s="65" t="s">
        <v>1309</v>
      </c>
      <c r="C134" s="15" t="s">
        <v>1310</v>
      </c>
      <c r="D134" s="12">
        <f>'Daily Pork Products Stocks'!D125</f>
        <v>0</v>
      </c>
      <c r="E134" s="7">
        <f t="shared" ref="E134:E197" si="20">D134</f>
        <v>0</v>
      </c>
      <c r="F134" s="7">
        <f>SUMIF('Daily Pork Products Stocks'!$B$6:$B$253,'Weekly Pork Products Stocks'!$B134,'Daily Pork Products Stocks'!F$6:F$253)</f>
        <v>0</v>
      </c>
      <c r="G134" s="7">
        <f>SUMIF('Daily Pork Products Stocks'!$B$6:$B$253,'Weekly Pork Products Stocks'!$B134,'Daily Pork Products Stocks'!G$6:G$253)</f>
        <v>0</v>
      </c>
      <c r="H134" s="7">
        <f>SUMIF('Daily Pork Products Stocks'!$B$6:$B$253,'Weekly Pork Products Stocks'!$B134,'Daily Pork Products Stocks'!H$6:H$253)</f>
        <v>0</v>
      </c>
      <c r="I134" s="7">
        <f>SUMIF('Daily Pork Products Stocks'!$B$6:$B$253,'Weekly Pork Products Stocks'!$B134,'Daily Pork Products Stocks'!I$6:I$253)</f>
        <v>0</v>
      </c>
      <c r="J134" s="7">
        <f>SUMIF('Daily Pork Products Stocks'!$B$6:$B$253,'Weekly Pork Products Stocks'!$B134,'Daily Pork Products Stocks'!J$6:J$253)</f>
        <v>0</v>
      </c>
      <c r="K134" s="7">
        <f>SUMIF('Daily Pork Products Stocks'!$B$6:$B$253,'Weekly Pork Products Stocks'!$B134,'Daily Pork Products Stocks'!K$6:K$253)</f>
        <v>0</v>
      </c>
      <c r="L134" s="7">
        <f>SUMIF('Daily Pork Products Stocks'!$B$6:$B$253,'Weekly Pork Products Stocks'!$B134,'Daily Pork Products Stocks'!L$6:L$253)</f>
        <v>0</v>
      </c>
      <c r="M134" s="7">
        <f>SUMIF('Daily Pork Products Stocks'!$B$6:$B$253,'Weekly Pork Products Stocks'!$B134,'Daily Pork Products Stocks'!M$6:M$253)</f>
        <v>0</v>
      </c>
      <c r="N134" s="7">
        <f>SUMIF('Daily Pork Products Stocks'!$B$6:$B$253,'Weekly Pork Products Stocks'!$B134,'Daily Pork Products Stocks'!N$6:N$253)</f>
        <v>0</v>
      </c>
      <c r="O134" s="7">
        <f>SUMIF('Daily Pork Products Stocks'!$B$6:$B$253,'Weekly Pork Products Stocks'!$B134,'Daily Pork Products Stocks'!O$6:O$253)</f>
        <v>0</v>
      </c>
      <c r="P134" s="7">
        <f t="shared" ref="P134:P197" si="21">D134+F134+G134-SUM(H134:O134)</f>
        <v>0</v>
      </c>
      <c r="Q134" s="7">
        <f t="shared" ref="Q134:Q197" si="22">E134+F134+G134-SUM(H134:O134)</f>
        <v>0</v>
      </c>
      <c r="R134" s="25">
        <f>SUMIF('Daily Pork Products Stocks'!$B$6:$B$253,'Weekly Pork Products Stocks'!$B134,'Daily Pork Products Stocks'!R$6:R$253)</f>
        <v>0</v>
      </c>
      <c r="S134" s="25">
        <f>SUMIF('Daily Pork Products Stocks'!$B$6:$B$253,'Weekly Pork Products Stocks'!$B134,'Daily Pork Products Stocks'!S$6:S$253)</f>
        <v>0</v>
      </c>
      <c r="T134" s="7">
        <f t="shared" ref="T134:T197" si="23">R134+S134</f>
        <v>0</v>
      </c>
      <c r="U134" s="7">
        <f t="shared" ref="U134:U197" si="24">T134-P134</f>
        <v>0</v>
      </c>
      <c r="V134" s="64">
        <f t="shared" ref="V134:V197" si="25">T134-Q134</f>
        <v>0</v>
      </c>
      <c r="W134" s="51" t="str">
        <f t="shared" si="18"/>
        <v>Inactive</v>
      </c>
      <c r="X134" s="4"/>
      <c r="Y134" s="2">
        <f t="shared" ref="Y134:Y197" si="26">SUM(ABS(D134),ABS(E134),ABS(F134),ABS(G134),ABS(H134),ABS(I134),ABS(J134),ABS(K134),ABS(L134),ABS(M134),ABS(N134),ABS(O134),ABS(P134),ABS(Q134),ABS(R134),ABS(S134),ABS(T134))</f>
        <v>0</v>
      </c>
    </row>
    <row r="135" spans="1:25" ht="15.75" hidden="1" x14ac:dyDescent="0.25">
      <c r="A135" s="69" t="str">
        <f t="shared" si="19"/>
        <v>Inactive</v>
      </c>
      <c r="B135" s="66" t="s">
        <v>1311</v>
      </c>
      <c r="C135" s="17" t="s">
        <v>1312</v>
      </c>
      <c r="D135" s="12">
        <f>'Daily Pork Products Stocks'!D126</f>
        <v>0</v>
      </c>
      <c r="E135" s="7">
        <f t="shared" si="20"/>
        <v>0</v>
      </c>
      <c r="F135" s="7">
        <f>SUMIF('Daily Pork Products Stocks'!$B$6:$B$253,'Weekly Pork Products Stocks'!$B135,'Daily Pork Products Stocks'!F$6:F$253)</f>
        <v>0</v>
      </c>
      <c r="G135" s="7">
        <f>SUMIF('Daily Pork Products Stocks'!$B$6:$B$253,'Weekly Pork Products Stocks'!$B135,'Daily Pork Products Stocks'!G$6:G$253)</f>
        <v>0</v>
      </c>
      <c r="H135" s="7">
        <f>SUMIF('Daily Pork Products Stocks'!$B$6:$B$253,'Weekly Pork Products Stocks'!$B135,'Daily Pork Products Stocks'!H$6:H$253)</f>
        <v>0</v>
      </c>
      <c r="I135" s="7">
        <f>SUMIF('Daily Pork Products Stocks'!$B$6:$B$253,'Weekly Pork Products Stocks'!$B135,'Daily Pork Products Stocks'!I$6:I$253)</f>
        <v>0</v>
      </c>
      <c r="J135" s="7">
        <f>SUMIF('Daily Pork Products Stocks'!$B$6:$B$253,'Weekly Pork Products Stocks'!$B135,'Daily Pork Products Stocks'!J$6:J$253)</f>
        <v>0</v>
      </c>
      <c r="K135" s="7">
        <f>SUMIF('Daily Pork Products Stocks'!$B$6:$B$253,'Weekly Pork Products Stocks'!$B135,'Daily Pork Products Stocks'!K$6:K$253)</f>
        <v>0</v>
      </c>
      <c r="L135" s="7">
        <f>SUMIF('Daily Pork Products Stocks'!$B$6:$B$253,'Weekly Pork Products Stocks'!$B135,'Daily Pork Products Stocks'!L$6:L$253)</f>
        <v>0</v>
      </c>
      <c r="M135" s="7">
        <f>SUMIF('Daily Pork Products Stocks'!$B$6:$B$253,'Weekly Pork Products Stocks'!$B135,'Daily Pork Products Stocks'!M$6:M$253)</f>
        <v>0</v>
      </c>
      <c r="N135" s="7">
        <f>SUMIF('Daily Pork Products Stocks'!$B$6:$B$253,'Weekly Pork Products Stocks'!$B135,'Daily Pork Products Stocks'!N$6:N$253)</f>
        <v>0</v>
      </c>
      <c r="O135" s="7">
        <f>SUMIF('Daily Pork Products Stocks'!$B$6:$B$253,'Weekly Pork Products Stocks'!$B135,'Daily Pork Products Stocks'!O$6:O$253)</f>
        <v>0</v>
      </c>
      <c r="P135" s="7">
        <f t="shared" si="21"/>
        <v>0</v>
      </c>
      <c r="Q135" s="7">
        <f t="shared" si="22"/>
        <v>0</v>
      </c>
      <c r="R135" s="25">
        <f>SUMIF('Daily Pork Products Stocks'!$B$6:$B$253,'Weekly Pork Products Stocks'!$B135,'Daily Pork Products Stocks'!R$6:R$253)</f>
        <v>0</v>
      </c>
      <c r="S135" s="25">
        <f>SUMIF('Daily Pork Products Stocks'!$B$6:$B$253,'Weekly Pork Products Stocks'!$B135,'Daily Pork Products Stocks'!S$6:S$253)</f>
        <v>0</v>
      </c>
      <c r="T135" s="7">
        <f t="shared" si="23"/>
        <v>0</v>
      </c>
      <c r="U135" s="7">
        <f t="shared" si="24"/>
        <v>0</v>
      </c>
      <c r="V135" s="64">
        <f t="shared" si="25"/>
        <v>0</v>
      </c>
      <c r="W135" s="51" t="str">
        <f t="shared" si="18"/>
        <v>Inactive</v>
      </c>
      <c r="X135" s="4"/>
      <c r="Y135" s="2">
        <f t="shared" si="26"/>
        <v>0</v>
      </c>
    </row>
    <row r="136" spans="1:25" ht="15.75" x14ac:dyDescent="0.25">
      <c r="A136" s="69" t="str">
        <f t="shared" si="19"/>
        <v>Inactive</v>
      </c>
      <c r="B136" s="66" t="s">
        <v>6</v>
      </c>
      <c r="C136" s="17" t="s">
        <v>1313</v>
      </c>
      <c r="D136" s="12">
        <f>'Daily Pork Products Stocks'!D127</f>
        <v>0</v>
      </c>
      <c r="E136" s="7">
        <f t="shared" si="20"/>
        <v>0</v>
      </c>
      <c r="F136" s="7">
        <f>SUMIF('Daily Pork Products Stocks'!$B$6:$B$253,'Weekly Pork Products Stocks'!$B136,'Daily Pork Products Stocks'!F$6:F$253)</f>
        <v>0</v>
      </c>
      <c r="G136" s="7">
        <f>SUMIF('Daily Pork Products Stocks'!$B$6:$B$253,'Weekly Pork Products Stocks'!$B136,'Daily Pork Products Stocks'!G$6:G$253)</f>
        <v>0</v>
      </c>
      <c r="H136" s="7">
        <f>SUMIF('Daily Pork Products Stocks'!$B$6:$B$253,'Weekly Pork Products Stocks'!$B136,'Daily Pork Products Stocks'!H$6:H$253)</f>
        <v>0</v>
      </c>
      <c r="I136" s="7">
        <f>SUMIF('Daily Pork Products Stocks'!$B$6:$B$253,'Weekly Pork Products Stocks'!$B136,'Daily Pork Products Stocks'!I$6:I$253)</f>
        <v>0</v>
      </c>
      <c r="J136" s="7">
        <f>SUMIF('Daily Pork Products Stocks'!$B$6:$B$253,'Weekly Pork Products Stocks'!$B136,'Daily Pork Products Stocks'!J$6:J$253)</f>
        <v>0</v>
      </c>
      <c r="K136" s="7">
        <f>SUMIF('Daily Pork Products Stocks'!$B$6:$B$253,'Weekly Pork Products Stocks'!$B136,'Daily Pork Products Stocks'!K$6:K$253)</f>
        <v>0</v>
      </c>
      <c r="L136" s="7">
        <f>SUMIF('Daily Pork Products Stocks'!$B$6:$B$253,'Weekly Pork Products Stocks'!$B136,'Daily Pork Products Stocks'!L$6:L$253)</f>
        <v>0</v>
      </c>
      <c r="M136" s="7">
        <f>SUMIF('Daily Pork Products Stocks'!$B$6:$B$253,'Weekly Pork Products Stocks'!$B136,'Daily Pork Products Stocks'!M$6:M$253)</f>
        <v>0</v>
      </c>
      <c r="N136" s="7">
        <f>SUMIF('Daily Pork Products Stocks'!$B$6:$B$253,'Weekly Pork Products Stocks'!$B136,'Daily Pork Products Stocks'!N$6:N$253)</f>
        <v>0</v>
      </c>
      <c r="O136" s="7">
        <f>SUMIF('Daily Pork Products Stocks'!$B$6:$B$253,'Weekly Pork Products Stocks'!$B136,'Daily Pork Products Stocks'!O$6:O$253)</f>
        <v>0</v>
      </c>
      <c r="P136" s="7">
        <f t="shared" si="21"/>
        <v>0</v>
      </c>
      <c r="Q136" s="7">
        <f t="shared" si="22"/>
        <v>0</v>
      </c>
      <c r="R136" s="25">
        <f>SUMIF('Daily Pork Products Stocks'!$B$6:$B$253,'Weekly Pork Products Stocks'!$B136,'Daily Pork Products Stocks'!R$6:R$253)</f>
        <v>0</v>
      </c>
      <c r="S136" s="25">
        <f>SUMIF('Daily Pork Products Stocks'!$B$6:$B$253,'Weekly Pork Products Stocks'!$B136,'Daily Pork Products Stocks'!S$6:S$253)</f>
        <v>0</v>
      </c>
      <c r="T136" s="7">
        <f t="shared" si="23"/>
        <v>0</v>
      </c>
      <c r="U136" s="7">
        <f t="shared" si="24"/>
        <v>0</v>
      </c>
      <c r="V136" s="64">
        <f t="shared" si="25"/>
        <v>0</v>
      </c>
      <c r="W136" s="51" t="str">
        <f t="shared" si="18"/>
        <v>Inactive</v>
      </c>
      <c r="X136" s="4"/>
      <c r="Y136" s="2">
        <f t="shared" si="26"/>
        <v>0</v>
      </c>
    </row>
    <row r="137" spans="1:25" ht="15.75" hidden="1" x14ac:dyDescent="0.25">
      <c r="A137" s="69" t="str">
        <f t="shared" si="19"/>
        <v>Inactive</v>
      </c>
      <c r="B137" s="66" t="s">
        <v>1314</v>
      </c>
      <c r="C137" s="17" t="s">
        <v>1315</v>
      </c>
      <c r="D137" s="12">
        <f>'Daily Pork Products Stocks'!D128</f>
        <v>0</v>
      </c>
      <c r="E137" s="7">
        <f t="shared" si="20"/>
        <v>0</v>
      </c>
      <c r="F137" s="7">
        <f>SUMIF('Daily Pork Products Stocks'!$B$6:$B$253,'Weekly Pork Products Stocks'!$B137,'Daily Pork Products Stocks'!F$6:F$253)</f>
        <v>0</v>
      </c>
      <c r="G137" s="7">
        <f>SUMIF('Daily Pork Products Stocks'!$B$6:$B$253,'Weekly Pork Products Stocks'!$B137,'Daily Pork Products Stocks'!G$6:G$253)</f>
        <v>0</v>
      </c>
      <c r="H137" s="7">
        <f>SUMIF('Daily Pork Products Stocks'!$B$6:$B$253,'Weekly Pork Products Stocks'!$B137,'Daily Pork Products Stocks'!H$6:H$253)</f>
        <v>0</v>
      </c>
      <c r="I137" s="7">
        <f>SUMIF('Daily Pork Products Stocks'!$B$6:$B$253,'Weekly Pork Products Stocks'!$B137,'Daily Pork Products Stocks'!I$6:I$253)</f>
        <v>0</v>
      </c>
      <c r="J137" s="7">
        <f>SUMIF('Daily Pork Products Stocks'!$B$6:$B$253,'Weekly Pork Products Stocks'!$B137,'Daily Pork Products Stocks'!J$6:J$253)</f>
        <v>0</v>
      </c>
      <c r="K137" s="7">
        <f>SUMIF('Daily Pork Products Stocks'!$B$6:$B$253,'Weekly Pork Products Stocks'!$B137,'Daily Pork Products Stocks'!K$6:K$253)</f>
        <v>0</v>
      </c>
      <c r="L137" s="7">
        <f>SUMIF('Daily Pork Products Stocks'!$B$6:$B$253,'Weekly Pork Products Stocks'!$B137,'Daily Pork Products Stocks'!L$6:L$253)</f>
        <v>0</v>
      </c>
      <c r="M137" s="7">
        <f>SUMIF('Daily Pork Products Stocks'!$B$6:$B$253,'Weekly Pork Products Stocks'!$B137,'Daily Pork Products Stocks'!M$6:M$253)</f>
        <v>0</v>
      </c>
      <c r="N137" s="7">
        <f>SUMIF('Daily Pork Products Stocks'!$B$6:$B$253,'Weekly Pork Products Stocks'!$B137,'Daily Pork Products Stocks'!N$6:N$253)</f>
        <v>0</v>
      </c>
      <c r="O137" s="7">
        <f>SUMIF('Daily Pork Products Stocks'!$B$6:$B$253,'Weekly Pork Products Stocks'!$B137,'Daily Pork Products Stocks'!O$6:O$253)</f>
        <v>0</v>
      </c>
      <c r="P137" s="7">
        <f t="shared" si="21"/>
        <v>0</v>
      </c>
      <c r="Q137" s="7">
        <f t="shared" si="22"/>
        <v>0</v>
      </c>
      <c r="R137" s="25">
        <f>SUMIF('Daily Pork Products Stocks'!$B$6:$B$253,'Weekly Pork Products Stocks'!$B137,'Daily Pork Products Stocks'!R$6:R$253)</f>
        <v>0</v>
      </c>
      <c r="S137" s="25">
        <f>SUMIF('Daily Pork Products Stocks'!$B$6:$B$253,'Weekly Pork Products Stocks'!$B137,'Daily Pork Products Stocks'!S$6:S$253)</f>
        <v>0</v>
      </c>
      <c r="T137" s="7">
        <f t="shared" si="23"/>
        <v>0</v>
      </c>
      <c r="U137" s="7">
        <f t="shared" si="24"/>
        <v>0</v>
      </c>
      <c r="V137" s="64">
        <f t="shared" si="25"/>
        <v>0</v>
      </c>
      <c r="W137" s="51" t="str">
        <f t="shared" si="18"/>
        <v>Inactive</v>
      </c>
      <c r="X137" s="4"/>
      <c r="Y137" s="2">
        <f t="shared" si="26"/>
        <v>0</v>
      </c>
    </row>
    <row r="138" spans="1:25" ht="15.75" hidden="1" x14ac:dyDescent="0.25">
      <c r="A138" s="69" t="str">
        <f t="shared" si="19"/>
        <v>Inactive</v>
      </c>
      <c r="B138" s="65" t="s">
        <v>1316</v>
      </c>
      <c r="C138" s="15" t="s">
        <v>1317</v>
      </c>
      <c r="D138" s="12">
        <f>'Daily Pork Products Stocks'!D129</f>
        <v>0</v>
      </c>
      <c r="E138" s="7">
        <f t="shared" si="20"/>
        <v>0</v>
      </c>
      <c r="F138" s="7">
        <f>SUMIF('Daily Pork Products Stocks'!$B$6:$B$253,'Weekly Pork Products Stocks'!$B138,'Daily Pork Products Stocks'!F$6:F$253)</f>
        <v>0</v>
      </c>
      <c r="G138" s="7">
        <f>SUMIF('Daily Pork Products Stocks'!$B$6:$B$253,'Weekly Pork Products Stocks'!$B138,'Daily Pork Products Stocks'!G$6:G$253)</f>
        <v>0</v>
      </c>
      <c r="H138" s="7">
        <f>SUMIF('Daily Pork Products Stocks'!$B$6:$B$253,'Weekly Pork Products Stocks'!$B138,'Daily Pork Products Stocks'!H$6:H$253)</f>
        <v>0</v>
      </c>
      <c r="I138" s="7">
        <f>SUMIF('Daily Pork Products Stocks'!$B$6:$B$253,'Weekly Pork Products Stocks'!$B138,'Daily Pork Products Stocks'!I$6:I$253)</f>
        <v>0</v>
      </c>
      <c r="J138" s="7">
        <f>SUMIF('Daily Pork Products Stocks'!$B$6:$B$253,'Weekly Pork Products Stocks'!$B138,'Daily Pork Products Stocks'!J$6:J$253)</f>
        <v>0</v>
      </c>
      <c r="K138" s="7">
        <f>SUMIF('Daily Pork Products Stocks'!$B$6:$B$253,'Weekly Pork Products Stocks'!$B138,'Daily Pork Products Stocks'!K$6:K$253)</f>
        <v>0</v>
      </c>
      <c r="L138" s="7">
        <f>SUMIF('Daily Pork Products Stocks'!$B$6:$B$253,'Weekly Pork Products Stocks'!$B138,'Daily Pork Products Stocks'!L$6:L$253)</f>
        <v>0</v>
      </c>
      <c r="M138" s="7">
        <f>SUMIF('Daily Pork Products Stocks'!$B$6:$B$253,'Weekly Pork Products Stocks'!$B138,'Daily Pork Products Stocks'!M$6:M$253)</f>
        <v>0</v>
      </c>
      <c r="N138" s="7">
        <f>SUMIF('Daily Pork Products Stocks'!$B$6:$B$253,'Weekly Pork Products Stocks'!$B138,'Daily Pork Products Stocks'!N$6:N$253)</f>
        <v>0</v>
      </c>
      <c r="O138" s="7">
        <f>SUMIF('Daily Pork Products Stocks'!$B$6:$B$253,'Weekly Pork Products Stocks'!$B138,'Daily Pork Products Stocks'!O$6:O$253)</f>
        <v>0</v>
      </c>
      <c r="P138" s="7">
        <f t="shared" si="21"/>
        <v>0</v>
      </c>
      <c r="Q138" s="7">
        <f t="shared" si="22"/>
        <v>0</v>
      </c>
      <c r="R138" s="25">
        <f>SUMIF('Daily Pork Products Stocks'!$B$6:$B$253,'Weekly Pork Products Stocks'!$B138,'Daily Pork Products Stocks'!R$6:R$253)</f>
        <v>0</v>
      </c>
      <c r="S138" s="25">
        <f>SUMIF('Daily Pork Products Stocks'!$B$6:$B$253,'Weekly Pork Products Stocks'!$B138,'Daily Pork Products Stocks'!S$6:S$253)</f>
        <v>0</v>
      </c>
      <c r="T138" s="7">
        <f t="shared" si="23"/>
        <v>0</v>
      </c>
      <c r="U138" s="7">
        <f t="shared" si="24"/>
        <v>0</v>
      </c>
      <c r="V138" s="64">
        <f t="shared" si="25"/>
        <v>0</v>
      </c>
      <c r="W138" s="51" t="str">
        <f t="shared" si="18"/>
        <v>Inactive</v>
      </c>
      <c r="X138" s="4"/>
      <c r="Y138" s="2">
        <f t="shared" si="26"/>
        <v>0</v>
      </c>
    </row>
    <row r="139" spans="1:25" ht="15.75" x14ac:dyDescent="0.25">
      <c r="A139" s="69" t="str">
        <f t="shared" si="19"/>
        <v>Inactive</v>
      </c>
      <c r="B139" s="66" t="s">
        <v>67</v>
      </c>
      <c r="C139" s="17" t="s">
        <v>1318</v>
      </c>
      <c r="D139" s="12" t="e">
        <f>'Daily Pork Products Stocks'!#REF!</f>
        <v>#REF!</v>
      </c>
      <c r="E139" s="7" t="e">
        <f t="shared" si="20"/>
        <v>#REF!</v>
      </c>
      <c r="F139" s="7">
        <f>SUMIF('Daily Pork Products Stocks'!$B$6:$B$253,'Weekly Pork Products Stocks'!$B139,'Daily Pork Products Stocks'!F$6:F$253)</f>
        <v>0</v>
      </c>
      <c r="G139" s="7">
        <f>SUMIF('Daily Pork Products Stocks'!$B$6:$B$253,'Weekly Pork Products Stocks'!$B139,'Daily Pork Products Stocks'!G$6:G$253)</f>
        <v>0</v>
      </c>
      <c r="H139" s="7">
        <f>SUMIF('Daily Pork Products Stocks'!$B$6:$B$253,'Weekly Pork Products Stocks'!$B139,'Daily Pork Products Stocks'!H$6:H$253)</f>
        <v>0</v>
      </c>
      <c r="I139" s="7">
        <f>SUMIF('Daily Pork Products Stocks'!$B$6:$B$253,'Weekly Pork Products Stocks'!$B139,'Daily Pork Products Stocks'!I$6:I$253)</f>
        <v>0</v>
      </c>
      <c r="J139" s="7">
        <f>SUMIF('Daily Pork Products Stocks'!$B$6:$B$253,'Weekly Pork Products Stocks'!$B139,'Daily Pork Products Stocks'!J$6:J$253)</f>
        <v>0</v>
      </c>
      <c r="K139" s="7">
        <f>SUMIF('Daily Pork Products Stocks'!$B$6:$B$253,'Weekly Pork Products Stocks'!$B139,'Daily Pork Products Stocks'!K$6:K$253)</f>
        <v>0</v>
      </c>
      <c r="L139" s="7">
        <f>SUMIF('Daily Pork Products Stocks'!$B$6:$B$253,'Weekly Pork Products Stocks'!$B139,'Daily Pork Products Stocks'!L$6:L$253)</f>
        <v>0</v>
      </c>
      <c r="M139" s="7">
        <f>SUMIF('Daily Pork Products Stocks'!$B$6:$B$253,'Weekly Pork Products Stocks'!$B139,'Daily Pork Products Stocks'!M$6:M$253)</f>
        <v>0</v>
      </c>
      <c r="N139" s="7">
        <f>SUMIF('Daily Pork Products Stocks'!$B$6:$B$253,'Weekly Pork Products Stocks'!$B139,'Daily Pork Products Stocks'!N$6:N$253)</f>
        <v>0</v>
      </c>
      <c r="O139" s="7">
        <f>SUMIF('Daily Pork Products Stocks'!$B$6:$B$253,'Weekly Pork Products Stocks'!$B139,'Daily Pork Products Stocks'!O$6:O$253)</f>
        <v>0</v>
      </c>
      <c r="P139" s="7" t="e">
        <f t="shared" si="21"/>
        <v>#REF!</v>
      </c>
      <c r="Q139" s="7" t="e">
        <f t="shared" si="22"/>
        <v>#REF!</v>
      </c>
      <c r="R139" s="25">
        <f>SUMIF('Daily Pork Products Stocks'!$B$6:$B$253,'Weekly Pork Products Stocks'!$B139,'Daily Pork Products Stocks'!R$6:R$253)</f>
        <v>0</v>
      </c>
      <c r="S139" s="25">
        <f>SUMIF('Daily Pork Products Stocks'!$B$6:$B$253,'Weekly Pork Products Stocks'!$B139,'Daily Pork Products Stocks'!S$6:S$253)</f>
        <v>0</v>
      </c>
      <c r="T139" s="7">
        <f t="shared" si="23"/>
        <v>0</v>
      </c>
      <c r="U139" s="7" t="e">
        <f t="shared" si="24"/>
        <v>#REF!</v>
      </c>
      <c r="V139" s="64" t="e">
        <f t="shared" si="25"/>
        <v>#REF!</v>
      </c>
      <c r="W139" s="51" t="e">
        <f t="shared" si="18"/>
        <v>#REF!</v>
      </c>
      <c r="X139" s="4"/>
      <c r="Y139" s="2" t="e">
        <f t="shared" si="26"/>
        <v>#REF!</v>
      </c>
    </row>
    <row r="140" spans="1:25" ht="15.75" hidden="1" x14ac:dyDescent="0.25">
      <c r="A140" s="69" t="str">
        <f t="shared" si="19"/>
        <v>Inactive</v>
      </c>
      <c r="B140" s="66" t="s">
        <v>1319</v>
      </c>
      <c r="C140" s="17" t="s">
        <v>1320</v>
      </c>
      <c r="D140" s="12">
        <f>'Daily Pork Products Stocks'!D130</f>
        <v>0</v>
      </c>
      <c r="E140" s="7">
        <f t="shared" si="20"/>
        <v>0</v>
      </c>
      <c r="F140" s="7">
        <f>SUMIF('Daily Pork Products Stocks'!$B$6:$B$253,'Weekly Pork Products Stocks'!$B140,'Daily Pork Products Stocks'!F$6:F$253)</f>
        <v>0</v>
      </c>
      <c r="G140" s="7">
        <f>SUMIF('Daily Pork Products Stocks'!$B$6:$B$253,'Weekly Pork Products Stocks'!$B140,'Daily Pork Products Stocks'!G$6:G$253)</f>
        <v>0</v>
      </c>
      <c r="H140" s="7">
        <f>SUMIF('Daily Pork Products Stocks'!$B$6:$B$253,'Weekly Pork Products Stocks'!$B140,'Daily Pork Products Stocks'!H$6:H$253)</f>
        <v>0</v>
      </c>
      <c r="I140" s="7">
        <f>SUMIF('Daily Pork Products Stocks'!$B$6:$B$253,'Weekly Pork Products Stocks'!$B140,'Daily Pork Products Stocks'!I$6:I$253)</f>
        <v>0</v>
      </c>
      <c r="J140" s="7">
        <f>SUMIF('Daily Pork Products Stocks'!$B$6:$B$253,'Weekly Pork Products Stocks'!$B140,'Daily Pork Products Stocks'!J$6:J$253)</f>
        <v>0</v>
      </c>
      <c r="K140" s="7">
        <f>SUMIF('Daily Pork Products Stocks'!$B$6:$B$253,'Weekly Pork Products Stocks'!$B140,'Daily Pork Products Stocks'!K$6:K$253)</f>
        <v>0</v>
      </c>
      <c r="L140" s="7">
        <f>SUMIF('Daily Pork Products Stocks'!$B$6:$B$253,'Weekly Pork Products Stocks'!$B140,'Daily Pork Products Stocks'!L$6:L$253)</f>
        <v>0</v>
      </c>
      <c r="M140" s="7">
        <f>SUMIF('Daily Pork Products Stocks'!$B$6:$B$253,'Weekly Pork Products Stocks'!$B140,'Daily Pork Products Stocks'!M$6:M$253)</f>
        <v>0</v>
      </c>
      <c r="N140" s="7">
        <f>SUMIF('Daily Pork Products Stocks'!$B$6:$B$253,'Weekly Pork Products Stocks'!$B140,'Daily Pork Products Stocks'!N$6:N$253)</f>
        <v>0</v>
      </c>
      <c r="O140" s="7">
        <f>SUMIF('Daily Pork Products Stocks'!$B$6:$B$253,'Weekly Pork Products Stocks'!$B140,'Daily Pork Products Stocks'!O$6:O$253)</f>
        <v>0</v>
      </c>
      <c r="P140" s="7">
        <f t="shared" si="21"/>
        <v>0</v>
      </c>
      <c r="Q140" s="7">
        <f t="shared" si="22"/>
        <v>0</v>
      </c>
      <c r="R140" s="25">
        <f>SUMIF('Daily Pork Products Stocks'!$B$6:$B$253,'Weekly Pork Products Stocks'!$B140,'Daily Pork Products Stocks'!R$6:R$253)</f>
        <v>0</v>
      </c>
      <c r="S140" s="25">
        <f>SUMIF('Daily Pork Products Stocks'!$B$6:$B$253,'Weekly Pork Products Stocks'!$B140,'Daily Pork Products Stocks'!S$6:S$253)</f>
        <v>0</v>
      </c>
      <c r="T140" s="7">
        <f t="shared" si="23"/>
        <v>0</v>
      </c>
      <c r="U140" s="7">
        <f t="shared" si="24"/>
        <v>0</v>
      </c>
      <c r="V140" s="64">
        <f t="shared" si="25"/>
        <v>0</v>
      </c>
      <c r="W140" s="51" t="str">
        <f t="shared" si="18"/>
        <v>Inactive</v>
      </c>
      <c r="X140" s="4"/>
      <c r="Y140" s="2">
        <f t="shared" si="26"/>
        <v>0</v>
      </c>
    </row>
    <row r="141" spans="1:25" ht="15.75" x14ac:dyDescent="0.25">
      <c r="A141" s="69" t="str">
        <f t="shared" si="19"/>
        <v>Inactive</v>
      </c>
      <c r="B141" s="66" t="s">
        <v>73</v>
      </c>
      <c r="C141" s="17" t="s">
        <v>1321</v>
      </c>
      <c r="D141" s="12">
        <f>'Daily Pork Products Stocks'!D131</f>
        <v>0</v>
      </c>
      <c r="E141" s="7">
        <f t="shared" si="20"/>
        <v>0</v>
      </c>
      <c r="F141" s="7">
        <f>SUMIF('Daily Pork Products Stocks'!$B$6:$B$253,'Weekly Pork Products Stocks'!$B141,'Daily Pork Products Stocks'!F$6:F$253)</f>
        <v>0</v>
      </c>
      <c r="G141" s="7">
        <f>SUMIF('Daily Pork Products Stocks'!$B$6:$B$253,'Weekly Pork Products Stocks'!$B141,'Daily Pork Products Stocks'!G$6:G$253)</f>
        <v>0</v>
      </c>
      <c r="H141" s="7">
        <f>SUMIF('Daily Pork Products Stocks'!$B$6:$B$253,'Weekly Pork Products Stocks'!$B141,'Daily Pork Products Stocks'!H$6:H$253)</f>
        <v>0</v>
      </c>
      <c r="I141" s="7">
        <f>SUMIF('Daily Pork Products Stocks'!$B$6:$B$253,'Weekly Pork Products Stocks'!$B141,'Daily Pork Products Stocks'!I$6:I$253)</f>
        <v>0</v>
      </c>
      <c r="J141" s="7">
        <f>SUMIF('Daily Pork Products Stocks'!$B$6:$B$253,'Weekly Pork Products Stocks'!$B141,'Daily Pork Products Stocks'!J$6:J$253)</f>
        <v>0</v>
      </c>
      <c r="K141" s="7">
        <f>SUMIF('Daily Pork Products Stocks'!$B$6:$B$253,'Weekly Pork Products Stocks'!$B141,'Daily Pork Products Stocks'!K$6:K$253)</f>
        <v>0</v>
      </c>
      <c r="L141" s="7">
        <f>SUMIF('Daily Pork Products Stocks'!$B$6:$B$253,'Weekly Pork Products Stocks'!$B141,'Daily Pork Products Stocks'!L$6:L$253)</f>
        <v>0</v>
      </c>
      <c r="M141" s="7">
        <f>SUMIF('Daily Pork Products Stocks'!$B$6:$B$253,'Weekly Pork Products Stocks'!$B141,'Daily Pork Products Stocks'!M$6:M$253)</f>
        <v>0</v>
      </c>
      <c r="N141" s="7">
        <f>SUMIF('Daily Pork Products Stocks'!$B$6:$B$253,'Weekly Pork Products Stocks'!$B141,'Daily Pork Products Stocks'!N$6:N$253)</f>
        <v>0</v>
      </c>
      <c r="O141" s="7">
        <f>SUMIF('Daily Pork Products Stocks'!$B$6:$B$253,'Weekly Pork Products Stocks'!$B141,'Daily Pork Products Stocks'!O$6:O$253)</f>
        <v>0</v>
      </c>
      <c r="P141" s="7">
        <f t="shared" si="21"/>
        <v>0</v>
      </c>
      <c r="Q141" s="7">
        <f t="shared" si="22"/>
        <v>0</v>
      </c>
      <c r="R141" s="25">
        <f>SUMIF('Daily Pork Products Stocks'!$B$6:$B$253,'Weekly Pork Products Stocks'!$B141,'Daily Pork Products Stocks'!R$6:R$253)</f>
        <v>0</v>
      </c>
      <c r="S141" s="25">
        <f>SUMIF('Daily Pork Products Stocks'!$B$6:$B$253,'Weekly Pork Products Stocks'!$B141,'Daily Pork Products Stocks'!S$6:S$253)</f>
        <v>0</v>
      </c>
      <c r="T141" s="7">
        <f t="shared" si="23"/>
        <v>0</v>
      </c>
      <c r="U141" s="7">
        <f t="shared" si="24"/>
        <v>0</v>
      </c>
      <c r="V141" s="64">
        <f t="shared" si="25"/>
        <v>0</v>
      </c>
      <c r="W141" s="51" t="str">
        <f t="shared" si="18"/>
        <v>Inactive</v>
      </c>
      <c r="X141" s="4"/>
      <c r="Y141" s="2">
        <f t="shared" si="26"/>
        <v>0</v>
      </c>
    </row>
    <row r="142" spans="1:25" ht="15.75" hidden="1" x14ac:dyDescent="0.25">
      <c r="A142" s="69" t="str">
        <f t="shared" si="19"/>
        <v>Inactive</v>
      </c>
      <c r="B142" s="65" t="s">
        <v>1322</v>
      </c>
      <c r="C142" s="15" t="s">
        <v>1323</v>
      </c>
      <c r="D142" s="12">
        <f>'Daily Pork Products Stocks'!D132</f>
        <v>0</v>
      </c>
      <c r="E142" s="7">
        <f t="shared" si="20"/>
        <v>0</v>
      </c>
      <c r="F142" s="7">
        <f>SUMIF('Daily Pork Products Stocks'!$B$6:$B$253,'Weekly Pork Products Stocks'!$B142,'Daily Pork Products Stocks'!F$6:F$253)</f>
        <v>0</v>
      </c>
      <c r="G142" s="7">
        <f>SUMIF('Daily Pork Products Stocks'!$B$6:$B$253,'Weekly Pork Products Stocks'!$B142,'Daily Pork Products Stocks'!G$6:G$253)</f>
        <v>0</v>
      </c>
      <c r="H142" s="7">
        <f>SUMIF('Daily Pork Products Stocks'!$B$6:$B$253,'Weekly Pork Products Stocks'!$B142,'Daily Pork Products Stocks'!H$6:H$253)</f>
        <v>0</v>
      </c>
      <c r="I142" s="7">
        <f>SUMIF('Daily Pork Products Stocks'!$B$6:$B$253,'Weekly Pork Products Stocks'!$B142,'Daily Pork Products Stocks'!I$6:I$253)</f>
        <v>0</v>
      </c>
      <c r="J142" s="7">
        <f>SUMIF('Daily Pork Products Stocks'!$B$6:$B$253,'Weekly Pork Products Stocks'!$B142,'Daily Pork Products Stocks'!J$6:J$253)</f>
        <v>0</v>
      </c>
      <c r="K142" s="7">
        <f>SUMIF('Daily Pork Products Stocks'!$B$6:$B$253,'Weekly Pork Products Stocks'!$B142,'Daily Pork Products Stocks'!K$6:K$253)</f>
        <v>0</v>
      </c>
      <c r="L142" s="7">
        <f>SUMIF('Daily Pork Products Stocks'!$B$6:$B$253,'Weekly Pork Products Stocks'!$B142,'Daily Pork Products Stocks'!L$6:L$253)</f>
        <v>0</v>
      </c>
      <c r="M142" s="7">
        <f>SUMIF('Daily Pork Products Stocks'!$B$6:$B$253,'Weekly Pork Products Stocks'!$B142,'Daily Pork Products Stocks'!M$6:M$253)</f>
        <v>0</v>
      </c>
      <c r="N142" s="7">
        <f>SUMIF('Daily Pork Products Stocks'!$B$6:$B$253,'Weekly Pork Products Stocks'!$B142,'Daily Pork Products Stocks'!N$6:N$253)</f>
        <v>0</v>
      </c>
      <c r="O142" s="7">
        <f>SUMIF('Daily Pork Products Stocks'!$B$6:$B$253,'Weekly Pork Products Stocks'!$B142,'Daily Pork Products Stocks'!O$6:O$253)</f>
        <v>0</v>
      </c>
      <c r="P142" s="7">
        <f t="shared" si="21"/>
        <v>0</v>
      </c>
      <c r="Q142" s="7">
        <f t="shared" si="22"/>
        <v>0</v>
      </c>
      <c r="R142" s="25">
        <f>SUMIF('Daily Pork Products Stocks'!$B$6:$B$253,'Weekly Pork Products Stocks'!$B142,'Daily Pork Products Stocks'!R$6:R$253)</f>
        <v>0</v>
      </c>
      <c r="S142" s="25">
        <f>SUMIF('Daily Pork Products Stocks'!$B$6:$B$253,'Weekly Pork Products Stocks'!$B142,'Daily Pork Products Stocks'!S$6:S$253)</f>
        <v>0</v>
      </c>
      <c r="T142" s="7">
        <f t="shared" si="23"/>
        <v>0</v>
      </c>
      <c r="U142" s="7">
        <f t="shared" si="24"/>
        <v>0</v>
      </c>
      <c r="V142" s="64">
        <f t="shared" si="25"/>
        <v>0</v>
      </c>
      <c r="W142" s="51" t="str">
        <f t="shared" si="18"/>
        <v>Inactive</v>
      </c>
      <c r="X142" s="4"/>
      <c r="Y142" s="2">
        <f t="shared" si="26"/>
        <v>0</v>
      </c>
    </row>
    <row r="143" spans="1:25" ht="15.75" hidden="1" x14ac:dyDescent="0.25">
      <c r="A143" s="69" t="str">
        <f t="shared" si="19"/>
        <v>Inactive</v>
      </c>
      <c r="B143" s="66" t="s">
        <v>1324</v>
      </c>
      <c r="C143" s="17" t="s">
        <v>1325</v>
      </c>
      <c r="D143" s="12">
        <f>'Daily Pork Products Stocks'!D133</f>
        <v>0</v>
      </c>
      <c r="E143" s="7">
        <f t="shared" si="20"/>
        <v>0</v>
      </c>
      <c r="F143" s="7">
        <f>SUMIF('Daily Pork Products Stocks'!$B$6:$B$253,'Weekly Pork Products Stocks'!$B143,'Daily Pork Products Stocks'!F$6:F$253)</f>
        <v>0</v>
      </c>
      <c r="G143" s="7">
        <f>SUMIF('Daily Pork Products Stocks'!$B$6:$B$253,'Weekly Pork Products Stocks'!$B143,'Daily Pork Products Stocks'!G$6:G$253)</f>
        <v>0</v>
      </c>
      <c r="H143" s="7">
        <f>SUMIF('Daily Pork Products Stocks'!$B$6:$B$253,'Weekly Pork Products Stocks'!$B143,'Daily Pork Products Stocks'!H$6:H$253)</f>
        <v>0</v>
      </c>
      <c r="I143" s="7">
        <f>SUMIF('Daily Pork Products Stocks'!$B$6:$B$253,'Weekly Pork Products Stocks'!$B143,'Daily Pork Products Stocks'!I$6:I$253)</f>
        <v>0</v>
      </c>
      <c r="J143" s="7">
        <f>SUMIF('Daily Pork Products Stocks'!$B$6:$B$253,'Weekly Pork Products Stocks'!$B143,'Daily Pork Products Stocks'!J$6:J$253)</f>
        <v>0</v>
      </c>
      <c r="K143" s="7">
        <f>SUMIF('Daily Pork Products Stocks'!$B$6:$B$253,'Weekly Pork Products Stocks'!$B143,'Daily Pork Products Stocks'!K$6:K$253)</f>
        <v>0</v>
      </c>
      <c r="L143" s="7">
        <f>SUMIF('Daily Pork Products Stocks'!$B$6:$B$253,'Weekly Pork Products Stocks'!$B143,'Daily Pork Products Stocks'!L$6:L$253)</f>
        <v>0</v>
      </c>
      <c r="M143" s="7">
        <f>SUMIF('Daily Pork Products Stocks'!$B$6:$B$253,'Weekly Pork Products Stocks'!$B143,'Daily Pork Products Stocks'!M$6:M$253)</f>
        <v>0</v>
      </c>
      <c r="N143" s="7">
        <f>SUMIF('Daily Pork Products Stocks'!$B$6:$B$253,'Weekly Pork Products Stocks'!$B143,'Daily Pork Products Stocks'!N$6:N$253)</f>
        <v>0</v>
      </c>
      <c r="O143" s="7">
        <f>SUMIF('Daily Pork Products Stocks'!$B$6:$B$253,'Weekly Pork Products Stocks'!$B143,'Daily Pork Products Stocks'!O$6:O$253)</f>
        <v>0</v>
      </c>
      <c r="P143" s="7">
        <f t="shared" si="21"/>
        <v>0</v>
      </c>
      <c r="Q143" s="7">
        <f t="shared" si="22"/>
        <v>0</v>
      </c>
      <c r="R143" s="25">
        <f>SUMIF('Daily Pork Products Stocks'!$B$6:$B$253,'Weekly Pork Products Stocks'!$B143,'Daily Pork Products Stocks'!R$6:R$253)</f>
        <v>0</v>
      </c>
      <c r="S143" s="25">
        <f>SUMIF('Daily Pork Products Stocks'!$B$6:$B$253,'Weekly Pork Products Stocks'!$B143,'Daily Pork Products Stocks'!S$6:S$253)</f>
        <v>0</v>
      </c>
      <c r="T143" s="7">
        <f t="shared" si="23"/>
        <v>0</v>
      </c>
      <c r="U143" s="7">
        <f t="shared" si="24"/>
        <v>0</v>
      </c>
      <c r="V143" s="64">
        <f t="shared" si="25"/>
        <v>0</v>
      </c>
      <c r="W143" s="51" t="str">
        <f t="shared" si="18"/>
        <v>Inactive</v>
      </c>
      <c r="X143" s="4"/>
      <c r="Y143" s="2">
        <f t="shared" si="26"/>
        <v>0</v>
      </c>
    </row>
    <row r="144" spans="1:25" ht="15.75" x14ac:dyDescent="0.25">
      <c r="A144" s="69" t="str">
        <f t="shared" si="19"/>
        <v>Inactive</v>
      </c>
      <c r="B144" s="66" t="s">
        <v>101</v>
      </c>
      <c r="C144" s="17" t="s">
        <v>1326</v>
      </c>
      <c r="D144" s="12">
        <f>'Daily Pork Products Stocks'!D134</f>
        <v>0</v>
      </c>
      <c r="E144" s="7">
        <f t="shared" si="20"/>
        <v>0</v>
      </c>
      <c r="F144" s="7">
        <f>SUMIF('Daily Pork Products Stocks'!$B$6:$B$253,'Weekly Pork Products Stocks'!$B144,'Daily Pork Products Stocks'!F$6:F$253)</f>
        <v>0</v>
      </c>
      <c r="G144" s="7">
        <f>SUMIF('Daily Pork Products Stocks'!$B$6:$B$253,'Weekly Pork Products Stocks'!$B144,'Daily Pork Products Stocks'!G$6:G$253)</f>
        <v>0</v>
      </c>
      <c r="H144" s="7">
        <f>SUMIF('Daily Pork Products Stocks'!$B$6:$B$253,'Weekly Pork Products Stocks'!$B144,'Daily Pork Products Stocks'!H$6:H$253)</f>
        <v>0</v>
      </c>
      <c r="I144" s="7">
        <f>SUMIF('Daily Pork Products Stocks'!$B$6:$B$253,'Weekly Pork Products Stocks'!$B144,'Daily Pork Products Stocks'!I$6:I$253)</f>
        <v>0</v>
      </c>
      <c r="J144" s="7">
        <f>SUMIF('Daily Pork Products Stocks'!$B$6:$B$253,'Weekly Pork Products Stocks'!$B144,'Daily Pork Products Stocks'!J$6:J$253)</f>
        <v>0</v>
      </c>
      <c r="K144" s="7">
        <f>SUMIF('Daily Pork Products Stocks'!$B$6:$B$253,'Weekly Pork Products Stocks'!$B144,'Daily Pork Products Stocks'!K$6:K$253)</f>
        <v>0</v>
      </c>
      <c r="L144" s="7">
        <f>SUMIF('Daily Pork Products Stocks'!$B$6:$B$253,'Weekly Pork Products Stocks'!$B144,'Daily Pork Products Stocks'!L$6:L$253)</f>
        <v>0</v>
      </c>
      <c r="M144" s="7">
        <f>SUMIF('Daily Pork Products Stocks'!$B$6:$B$253,'Weekly Pork Products Stocks'!$B144,'Daily Pork Products Stocks'!M$6:M$253)</f>
        <v>0</v>
      </c>
      <c r="N144" s="7">
        <f>SUMIF('Daily Pork Products Stocks'!$B$6:$B$253,'Weekly Pork Products Stocks'!$B144,'Daily Pork Products Stocks'!N$6:N$253)</f>
        <v>0</v>
      </c>
      <c r="O144" s="7">
        <f>SUMIF('Daily Pork Products Stocks'!$B$6:$B$253,'Weekly Pork Products Stocks'!$B144,'Daily Pork Products Stocks'!O$6:O$253)</f>
        <v>0</v>
      </c>
      <c r="P144" s="7">
        <f t="shared" si="21"/>
        <v>0</v>
      </c>
      <c r="Q144" s="7">
        <f t="shared" si="22"/>
        <v>0</v>
      </c>
      <c r="R144" s="25">
        <f>SUMIF('Daily Pork Products Stocks'!$B$6:$B$253,'Weekly Pork Products Stocks'!$B144,'Daily Pork Products Stocks'!R$6:R$253)</f>
        <v>0</v>
      </c>
      <c r="S144" s="25">
        <f>SUMIF('Daily Pork Products Stocks'!$B$6:$B$253,'Weekly Pork Products Stocks'!$B144,'Daily Pork Products Stocks'!S$6:S$253)</f>
        <v>0</v>
      </c>
      <c r="T144" s="7">
        <f t="shared" si="23"/>
        <v>0</v>
      </c>
      <c r="U144" s="7">
        <f t="shared" si="24"/>
        <v>0</v>
      </c>
      <c r="V144" s="64">
        <f t="shared" si="25"/>
        <v>0</v>
      </c>
      <c r="W144" s="51" t="str">
        <f t="shared" si="18"/>
        <v>Inactive</v>
      </c>
      <c r="X144" s="4"/>
      <c r="Y144" s="2">
        <f t="shared" si="26"/>
        <v>0</v>
      </c>
    </row>
    <row r="145" spans="1:25" ht="15.75" hidden="1" x14ac:dyDescent="0.25">
      <c r="A145" s="69" t="str">
        <f t="shared" si="19"/>
        <v>Inactive</v>
      </c>
      <c r="B145" s="66" t="s">
        <v>1327</v>
      </c>
      <c r="C145" s="17" t="s">
        <v>1328</v>
      </c>
      <c r="D145" s="12">
        <f>'Daily Pork Products Stocks'!D135</f>
        <v>0</v>
      </c>
      <c r="E145" s="7">
        <f t="shared" si="20"/>
        <v>0</v>
      </c>
      <c r="F145" s="7">
        <f>SUMIF('Daily Pork Products Stocks'!$B$6:$B$253,'Weekly Pork Products Stocks'!$B145,'Daily Pork Products Stocks'!F$6:F$253)</f>
        <v>0</v>
      </c>
      <c r="G145" s="7">
        <f>SUMIF('Daily Pork Products Stocks'!$B$6:$B$253,'Weekly Pork Products Stocks'!$B145,'Daily Pork Products Stocks'!G$6:G$253)</f>
        <v>0</v>
      </c>
      <c r="H145" s="7">
        <f>SUMIF('Daily Pork Products Stocks'!$B$6:$B$253,'Weekly Pork Products Stocks'!$B145,'Daily Pork Products Stocks'!H$6:H$253)</f>
        <v>0</v>
      </c>
      <c r="I145" s="7">
        <f>SUMIF('Daily Pork Products Stocks'!$B$6:$B$253,'Weekly Pork Products Stocks'!$B145,'Daily Pork Products Stocks'!I$6:I$253)</f>
        <v>0</v>
      </c>
      <c r="J145" s="7">
        <f>SUMIF('Daily Pork Products Stocks'!$B$6:$B$253,'Weekly Pork Products Stocks'!$B145,'Daily Pork Products Stocks'!J$6:J$253)</f>
        <v>0</v>
      </c>
      <c r="K145" s="7">
        <f>SUMIF('Daily Pork Products Stocks'!$B$6:$B$253,'Weekly Pork Products Stocks'!$B145,'Daily Pork Products Stocks'!K$6:K$253)</f>
        <v>0</v>
      </c>
      <c r="L145" s="7">
        <f>SUMIF('Daily Pork Products Stocks'!$B$6:$B$253,'Weekly Pork Products Stocks'!$B145,'Daily Pork Products Stocks'!L$6:L$253)</f>
        <v>0</v>
      </c>
      <c r="M145" s="7">
        <f>SUMIF('Daily Pork Products Stocks'!$B$6:$B$253,'Weekly Pork Products Stocks'!$B145,'Daily Pork Products Stocks'!M$6:M$253)</f>
        <v>0</v>
      </c>
      <c r="N145" s="7">
        <f>SUMIF('Daily Pork Products Stocks'!$B$6:$B$253,'Weekly Pork Products Stocks'!$B145,'Daily Pork Products Stocks'!N$6:N$253)</f>
        <v>0</v>
      </c>
      <c r="O145" s="7">
        <f>SUMIF('Daily Pork Products Stocks'!$B$6:$B$253,'Weekly Pork Products Stocks'!$B145,'Daily Pork Products Stocks'!O$6:O$253)</f>
        <v>0</v>
      </c>
      <c r="P145" s="7">
        <f t="shared" si="21"/>
        <v>0</v>
      </c>
      <c r="Q145" s="7">
        <f t="shared" si="22"/>
        <v>0</v>
      </c>
      <c r="R145" s="25">
        <f>SUMIF('Daily Pork Products Stocks'!$B$6:$B$253,'Weekly Pork Products Stocks'!$B145,'Daily Pork Products Stocks'!R$6:R$253)</f>
        <v>0</v>
      </c>
      <c r="S145" s="25">
        <f>SUMIF('Daily Pork Products Stocks'!$B$6:$B$253,'Weekly Pork Products Stocks'!$B145,'Daily Pork Products Stocks'!S$6:S$253)</f>
        <v>0</v>
      </c>
      <c r="T145" s="7">
        <f t="shared" si="23"/>
        <v>0</v>
      </c>
      <c r="U145" s="7">
        <f t="shared" si="24"/>
        <v>0</v>
      </c>
      <c r="V145" s="64">
        <f t="shared" si="25"/>
        <v>0</v>
      </c>
      <c r="W145" s="51" t="str">
        <f t="shared" si="18"/>
        <v>Inactive</v>
      </c>
      <c r="X145" s="4"/>
      <c r="Y145" s="2">
        <f t="shared" si="26"/>
        <v>0</v>
      </c>
    </row>
    <row r="146" spans="1:25" ht="15.75" x14ac:dyDescent="0.25">
      <c r="A146" s="69" t="str">
        <f t="shared" si="19"/>
        <v>Inactive</v>
      </c>
      <c r="B146" s="65" t="s">
        <v>146</v>
      </c>
      <c r="C146" s="15" t="s">
        <v>1329</v>
      </c>
      <c r="D146" s="12">
        <f>'Daily Pork Products Stocks'!D136</f>
        <v>0</v>
      </c>
      <c r="E146" s="7">
        <f t="shared" si="20"/>
        <v>0</v>
      </c>
      <c r="F146" s="7">
        <f>SUMIF('Daily Pork Products Stocks'!$B$6:$B$253,'Weekly Pork Products Stocks'!$B146,'Daily Pork Products Stocks'!F$6:F$253)</f>
        <v>0</v>
      </c>
      <c r="G146" s="7">
        <f>SUMIF('Daily Pork Products Stocks'!$B$6:$B$253,'Weekly Pork Products Stocks'!$B146,'Daily Pork Products Stocks'!G$6:G$253)</f>
        <v>0</v>
      </c>
      <c r="H146" s="7">
        <f>SUMIF('Daily Pork Products Stocks'!$B$6:$B$253,'Weekly Pork Products Stocks'!$B146,'Daily Pork Products Stocks'!H$6:H$253)</f>
        <v>0</v>
      </c>
      <c r="I146" s="7">
        <f>SUMIF('Daily Pork Products Stocks'!$B$6:$B$253,'Weekly Pork Products Stocks'!$B146,'Daily Pork Products Stocks'!I$6:I$253)</f>
        <v>0</v>
      </c>
      <c r="J146" s="7">
        <f>SUMIF('Daily Pork Products Stocks'!$B$6:$B$253,'Weekly Pork Products Stocks'!$B146,'Daily Pork Products Stocks'!J$6:J$253)</f>
        <v>0</v>
      </c>
      <c r="K146" s="7">
        <f>SUMIF('Daily Pork Products Stocks'!$B$6:$B$253,'Weekly Pork Products Stocks'!$B146,'Daily Pork Products Stocks'!K$6:K$253)</f>
        <v>0</v>
      </c>
      <c r="L146" s="7">
        <f>SUMIF('Daily Pork Products Stocks'!$B$6:$B$253,'Weekly Pork Products Stocks'!$B146,'Daily Pork Products Stocks'!L$6:L$253)</f>
        <v>0</v>
      </c>
      <c r="M146" s="7">
        <f>SUMIF('Daily Pork Products Stocks'!$B$6:$B$253,'Weekly Pork Products Stocks'!$B146,'Daily Pork Products Stocks'!M$6:M$253)</f>
        <v>0</v>
      </c>
      <c r="N146" s="7">
        <f>SUMIF('Daily Pork Products Stocks'!$B$6:$B$253,'Weekly Pork Products Stocks'!$B146,'Daily Pork Products Stocks'!N$6:N$253)</f>
        <v>0</v>
      </c>
      <c r="O146" s="7">
        <f>SUMIF('Daily Pork Products Stocks'!$B$6:$B$253,'Weekly Pork Products Stocks'!$B146,'Daily Pork Products Stocks'!O$6:O$253)</f>
        <v>0</v>
      </c>
      <c r="P146" s="7">
        <f t="shared" si="21"/>
        <v>0</v>
      </c>
      <c r="Q146" s="7">
        <f t="shared" si="22"/>
        <v>0</v>
      </c>
      <c r="R146" s="25">
        <f>SUMIF('Daily Pork Products Stocks'!$B$6:$B$253,'Weekly Pork Products Stocks'!$B146,'Daily Pork Products Stocks'!R$6:R$253)</f>
        <v>0</v>
      </c>
      <c r="S146" s="25">
        <f>SUMIF('Daily Pork Products Stocks'!$B$6:$B$253,'Weekly Pork Products Stocks'!$B146,'Daily Pork Products Stocks'!S$6:S$253)</f>
        <v>0</v>
      </c>
      <c r="T146" s="7">
        <f t="shared" si="23"/>
        <v>0</v>
      </c>
      <c r="U146" s="7">
        <f t="shared" si="24"/>
        <v>0</v>
      </c>
      <c r="V146" s="64">
        <f t="shared" si="25"/>
        <v>0</v>
      </c>
      <c r="W146" s="51" t="str">
        <f t="shared" si="18"/>
        <v>Inactive</v>
      </c>
      <c r="X146" s="4"/>
      <c r="Y146" s="2">
        <f t="shared" si="26"/>
        <v>0</v>
      </c>
    </row>
    <row r="147" spans="1:25" ht="15.75" hidden="1" x14ac:dyDescent="0.25">
      <c r="A147" s="69" t="str">
        <f t="shared" si="19"/>
        <v>Inactive</v>
      </c>
      <c r="B147" s="66" t="s">
        <v>1330</v>
      </c>
      <c r="C147" s="17" t="s">
        <v>1331</v>
      </c>
      <c r="D147" s="12">
        <f>'Daily Pork Products Stocks'!D137</f>
        <v>0</v>
      </c>
      <c r="E147" s="7">
        <f t="shared" si="20"/>
        <v>0</v>
      </c>
      <c r="F147" s="7">
        <f>SUMIF('Daily Pork Products Stocks'!$B$6:$B$253,'Weekly Pork Products Stocks'!$B147,'Daily Pork Products Stocks'!F$6:F$253)</f>
        <v>0</v>
      </c>
      <c r="G147" s="7">
        <f>SUMIF('Daily Pork Products Stocks'!$B$6:$B$253,'Weekly Pork Products Stocks'!$B147,'Daily Pork Products Stocks'!G$6:G$253)</f>
        <v>0</v>
      </c>
      <c r="H147" s="7">
        <f>SUMIF('Daily Pork Products Stocks'!$B$6:$B$253,'Weekly Pork Products Stocks'!$B147,'Daily Pork Products Stocks'!H$6:H$253)</f>
        <v>0</v>
      </c>
      <c r="I147" s="7">
        <f>SUMIF('Daily Pork Products Stocks'!$B$6:$B$253,'Weekly Pork Products Stocks'!$B147,'Daily Pork Products Stocks'!I$6:I$253)</f>
        <v>0</v>
      </c>
      <c r="J147" s="7">
        <f>SUMIF('Daily Pork Products Stocks'!$B$6:$B$253,'Weekly Pork Products Stocks'!$B147,'Daily Pork Products Stocks'!J$6:J$253)</f>
        <v>0</v>
      </c>
      <c r="K147" s="7">
        <f>SUMIF('Daily Pork Products Stocks'!$B$6:$B$253,'Weekly Pork Products Stocks'!$B147,'Daily Pork Products Stocks'!K$6:K$253)</f>
        <v>0</v>
      </c>
      <c r="L147" s="7">
        <f>SUMIF('Daily Pork Products Stocks'!$B$6:$B$253,'Weekly Pork Products Stocks'!$B147,'Daily Pork Products Stocks'!L$6:L$253)</f>
        <v>0</v>
      </c>
      <c r="M147" s="7">
        <f>SUMIF('Daily Pork Products Stocks'!$B$6:$B$253,'Weekly Pork Products Stocks'!$B147,'Daily Pork Products Stocks'!M$6:M$253)</f>
        <v>0</v>
      </c>
      <c r="N147" s="7">
        <f>SUMIF('Daily Pork Products Stocks'!$B$6:$B$253,'Weekly Pork Products Stocks'!$B147,'Daily Pork Products Stocks'!N$6:N$253)</f>
        <v>0</v>
      </c>
      <c r="O147" s="7">
        <f>SUMIF('Daily Pork Products Stocks'!$B$6:$B$253,'Weekly Pork Products Stocks'!$B147,'Daily Pork Products Stocks'!O$6:O$253)</f>
        <v>0</v>
      </c>
      <c r="P147" s="7">
        <f t="shared" si="21"/>
        <v>0</v>
      </c>
      <c r="Q147" s="7">
        <f t="shared" si="22"/>
        <v>0</v>
      </c>
      <c r="R147" s="25">
        <f>SUMIF('Daily Pork Products Stocks'!$B$6:$B$253,'Weekly Pork Products Stocks'!$B147,'Daily Pork Products Stocks'!R$6:R$253)</f>
        <v>0</v>
      </c>
      <c r="S147" s="25">
        <f>SUMIF('Daily Pork Products Stocks'!$B$6:$B$253,'Weekly Pork Products Stocks'!$B147,'Daily Pork Products Stocks'!S$6:S$253)</f>
        <v>0</v>
      </c>
      <c r="T147" s="7">
        <f t="shared" si="23"/>
        <v>0</v>
      </c>
      <c r="U147" s="7">
        <f t="shared" si="24"/>
        <v>0</v>
      </c>
      <c r="V147" s="64">
        <f t="shared" si="25"/>
        <v>0</v>
      </c>
      <c r="W147" s="51" t="str">
        <f t="shared" si="18"/>
        <v>Inactive</v>
      </c>
      <c r="X147" s="4"/>
      <c r="Y147" s="2">
        <f t="shared" si="26"/>
        <v>0</v>
      </c>
    </row>
    <row r="148" spans="1:25" ht="15.75" hidden="1" x14ac:dyDescent="0.25">
      <c r="A148" s="69" t="str">
        <f t="shared" si="19"/>
        <v>Inactive</v>
      </c>
      <c r="B148" s="66" t="s">
        <v>149</v>
      </c>
      <c r="C148" s="17" t="s">
        <v>1332</v>
      </c>
      <c r="D148" s="12">
        <f>'Daily Pork Products Stocks'!D138</f>
        <v>0</v>
      </c>
      <c r="E148" s="7">
        <f t="shared" si="20"/>
        <v>0</v>
      </c>
      <c r="F148" s="7">
        <f>SUMIF('Daily Pork Products Stocks'!$B$6:$B$253,'Weekly Pork Products Stocks'!$B148,'Daily Pork Products Stocks'!F$6:F$253)</f>
        <v>0</v>
      </c>
      <c r="G148" s="7">
        <f>SUMIF('Daily Pork Products Stocks'!$B$6:$B$253,'Weekly Pork Products Stocks'!$B148,'Daily Pork Products Stocks'!G$6:G$253)</f>
        <v>0</v>
      </c>
      <c r="H148" s="7">
        <f>SUMIF('Daily Pork Products Stocks'!$B$6:$B$253,'Weekly Pork Products Stocks'!$B148,'Daily Pork Products Stocks'!H$6:H$253)</f>
        <v>0</v>
      </c>
      <c r="I148" s="7">
        <f>SUMIF('Daily Pork Products Stocks'!$B$6:$B$253,'Weekly Pork Products Stocks'!$B148,'Daily Pork Products Stocks'!I$6:I$253)</f>
        <v>0</v>
      </c>
      <c r="J148" s="7">
        <f>SUMIF('Daily Pork Products Stocks'!$B$6:$B$253,'Weekly Pork Products Stocks'!$B148,'Daily Pork Products Stocks'!J$6:J$253)</f>
        <v>0</v>
      </c>
      <c r="K148" s="7">
        <f>SUMIF('Daily Pork Products Stocks'!$B$6:$B$253,'Weekly Pork Products Stocks'!$B148,'Daily Pork Products Stocks'!K$6:K$253)</f>
        <v>0</v>
      </c>
      <c r="L148" s="7">
        <f>SUMIF('Daily Pork Products Stocks'!$B$6:$B$253,'Weekly Pork Products Stocks'!$B148,'Daily Pork Products Stocks'!L$6:L$253)</f>
        <v>0</v>
      </c>
      <c r="M148" s="7">
        <f>SUMIF('Daily Pork Products Stocks'!$B$6:$B$253,'Weekly Pork Products Stocks'!$B148,'Daily Pork Products Stocks'!M$6:M$253)</f>
        <v>0</v>
      </c>
      <c r="N148" s="7">
        <f>SUMIF('Daily Pork Products Stocks'!$B$6:$B$253,'Weekly Pork Products Stocks'!$B148,'Daily Pork Products Stocks'!N$6:N$253)</f>
        <v>0</v>
      </c>
      <c r="O148" s="7">
        <f>SUMIF('Daily Pork Products Stocks'!$B$6:$B$253,'Weekly Pork Products Stocks'!$B148,'Daily Pork Products Stocks'!O$6:O$253)</f>
        <v>0</v>
      </c>
      <c r="P148" s="7">
        <f t="shared" si="21"/>
        <v>0</v>
      </c>
      <c r="Q148" s="7">
        <f t="shared" si="22"/>
        <v>0</v>
      </c>
      <c r="R148" s="25">
        <f>SUMIF('Daily Pork Products Stocks'!$B$6:$B$253,'Weekly Pork Products Stocks'!$B148,'Daily Pork Products Stocks'!R$6:R$253)</f>
        <v>0</v>
      </c>
      <c r="S148" s="25">
        <f>SUMIF('Daily Pork Products Stocks'!$B$6:$B$253,'Weekly Pork Products Stocks'!$B148,'Daily Pork Products Stocks'!S$6:S$253)</f>
        <v>0</v>
      </c>
      <c r="T148" s="7">
        <f t="shared" si="23"/>
        <v>0</v>
      </c>
      <c r="U148" s="7">
        <f t="shared" si="24"/>
        <v>0</v>
      </c>
      <c r="V148" s="64">
        <f t="shared" si="25"/>
        <v>0</v>
      </c>
      <c r="W148" s="51" t="str">
        <f t="shared" si="18"/>
        <v>Inactive</v>
      </c>
      <c r="X148" s="4"/>
      <c r="Y148" s="2">
        <f t="shared" si="26"/>
        <v>0</v>
      </c>
    </row>
    <row r="149" spans="1:25" ht="15.75" x14ac:dyDescent="0.25">
      <c r="A149" s="69" t="str">
        <f t="shared" si="19"/>
        <v>Inactive</v>
      </c>
      <c r="B149" s="66" t="s">
        <v>158</v>
      </c>
      <c r="C149" s="17" t="s">
        <v>1333</v>
      </c>
      <c r="D149" s="12">
        <f>'Daily Pork Products Stocks'!D139</f>
        <v>0</v>
      </c>
      <c r="E149" s="7">
        <f t="shared" si="20"/>
        <v>0</v>
      </c>
      <c r="F149" s="7">
        <f>SUMIF('Daily Pork Products Stocks'!$B$6:$B$253,'Weekly Pork Products Stocks'!$B149,'Daily Pork Products Stocks'!F$6:F$253)</f>
        <v>0</v>
      </c>
      <c r="G149" s="7">
        <f>SUMIF('Daily Pork Products Stocks'!$B$6:$B$253,'Weekly Pork Products Stocks'!$B149,'Daily Pork Products Stocks'!G$6:G$253)</f>
        <v>0</v>
      </c>
      <c r="H149" s="7">
        <f>SUMIF('Daily Pork Products Stocks'!$B$6:$B$253,'Weekly Pork Products Stocks'!$B149,'Daily Pork Products Stocks'!H$6:H$253)</f>
        <v>0</v>
      </c>
      <c r="I149" s="7">
        <f>SUMIF('Daily Pork Products Stocks'!$B$6:$B$253,'Weekly Pork Products Stocks'!$B149,'Daily Pork Products Stocks'!I$6:I$253)</f>
        <v>0</v>
      </c>
      <c r="J149" s="7">
        <f>SUMIF('Daily Pork Products Stocks'!$B$6:$B$253,'Weekly Pork Products Stocks'!$B149,'Daily Pork Products Stocks'!J$6:J$253)</f>
        <v>0</v>
      </c>
      <c r="K149" s="7">
        <f>SUMIF('Daily Pork Products Stocks'!$B$6:$B$253,'Weekly Pork Products Stocks'!$B149,'Daily Pork Products Stocks'!K$6:K$253)</f>
        <v>0</v>
      </c>
      <c r="L149" s="7">
        <f>SUMIF('Daily Pork Products Stocks'!$B$6:$B$253,'Weekly Pork Products Stocks'!$B149,'Daily Pork Products Stocks'!L$6:L$253)</f>
        <v>0</v>
      </c>
      <c r="M149" s="7">
        <f>SUMIF('Daily Pork Products Stocks'!$B$6:$B$253,'Weekly Pork Products Stocks'!$B149,'Daily Pork Products Stocks'!M$6:M$253)</f>
        <v>0</v>
      </c>
      <c r="N149" s="7">
        <f>SUMIF('Daily Pork Products Stocks'!$B$6:$B$253,'Weekly Pork Products Stocks'!$B149,'Daily Pork Products Stocks'!N$6:N$253)</f>
        <v>0</v>
      </c>
      <c r="O149" s="7">
        <f>SUMIF('Daily Pork Products Stocks'!$B$6:$B$253,'Weekly Pork Products Stocks'!$B149,'Daily Pork Products Stocks'!O$6:O$253)</f>
        <v>0</v>
      </c>
      <c r="P149" s="7">
        <f t="shared" si="21"/>
        <v>0</v>
      </c>
      <c r="Q149" s="7">
        <f t="shared" si="22"/>
        <v>0</v>
      </c>
      <c r="R149" s="25">
        <f>SUMIF('Daily Pork Products Stocks'!$B$6:$B$253,'Weekly Pork Products Stocks'!$B149,'Daily Pork Products Stocks'!R$6:R$253)</f>
        <v>0</v>
      </c>
      <c r="S149" s="25">
        <f>SUMIF('Daily Pork Products Stocks'!$B$6:$B$253,'Weekly Pork Products Stocks'!$B149,'Daily Pork Products Stocks'!S$6:S$253)</f>
        <v>0</v>
      </c>
      <c r="T149" s="7">
        <f t="shared" si="23"/>
        <v>0</v>
      </c>
      <c r="U149" s="7">
        <f t="shared" si="24"/>
        <v>0</v>
      </c>
      <c r="V149" s="64">
        <f t="shared" si="25"/>
        <v>0</v>
      </c>
      <c r="W149" s="51" t="str">
        <f t="shared" si="18"/>
        <v>Inactive</v>
      </c>
      <c r="X149" s="4"/>
      <c r="Y149" s="2">
        <f t="shared" si="26"/>
        <v>0</v>
      </c>
    </row>
    <row r="150" spans="1:25" ht="15.75" hidden="1" x14ac:dyDescent="0.25">
      <c r="A150" s="69" t="str">
        <f t="shared" si="19"/>
        <v>Inactive</v>
      </c>
      <c r="B150" s="65" t="s">
        <v>1334</v>
      </c>
      <c r="C150" s="15" t="s">
        <v>1335</v>
      </c>
      <c r="D150" s="12">
        <f>'Daily Pork Products Stocks'!D140</f>
        <v>0</v>
      </c>
      <c r="E150" s="7">
        <f t="shared" si="20"/>
        <v>0</v>
      </c>
      <c r="F150" s="7">
        <f>SUMIF('Daily Pork Products Stocks'!$B$6:$B$253,'Weekly Pork Products Stocks'!$B150,'Daily Pork Products Stocks'!F$6:F$253)</f>
        <v>0</v>
      </c>
      <c r="G150" s="7">
        <f>SUMIF('Daily Pork Products Stocks'!$B$6:$B$253,'Weekly Pork Products Stocks'!$B150,'Daily Pork Products Stocks'!G$6:G$253)</f>
        <v>0</v>
      </c>
      <c r="H150" s="7">
        <f>SUMIF('Daily Pork Products Stocks'!$B$6:$B$253,'Weekly Pork Products Stocks'!$B150,'Daily Pork Products Stocks'!H$6:H$253)</f>
        <v>0</v>
      </c>
      <c r="I150" s="7">
        <f>SUMIF('Daily Pork Products Stocks'!$B$6:$B$253,'Weekly Pork Products Stocks'!$B150,'Daily Pork Products Stocks'!I$6:I$253)</f>
        <v>0</v>
      </c>
      <c r="J150" s="7">
        <f>SUMIF('Daily Pork Products Stocks'!$B$6:$B$253,'Weekly Pork Products Stocks'!$B150,'Daily Pork Products Stocks'!J$6:J$253)</f>
        <v>0</v>
      </c>
      <c r="K150" s="7">
        <f>SUMIF('Daily Pork Products Stocks'!$B$6:$B$253,'Weekly Pork Products Stocks'!$B150,'Daily Pork Products Stocks'!K$6:K$253)</f>
        <v>0</v>
      </c>
      <c r="L150" s="7">
        <f>SUMIF('Daily Pork Products Stocks'!$B$6:$B$253,'Weekly Pork Products Stocks'!$B150,'Daily Pork Products Stocks'!L$6:L$253)</f>
        <v>0</v>
      </c>
      <c r="M150" s="7">
        <f>SUMIF('Daily Pork Products Stocks'!$B$6:$B$253,'Weekly Pork Products Stocks'!$B150,'Daily Pork Products Stocks'!M$6:M$253)</f>
        <v>0</v>
      </c>
      <c r="N150" s="7">
        <f>SUMIF('Daily Pork Products Stocks'!$B$6:$B$253,'Weekly Pork Products Stocks'!$B150,'Daily Pork Products Stocks'!N$6:N$253)</f>
        <v>0</v>
      </c>
      <c r="O150" s="7">
        <f>SUMIF('Daily Pork Products Stocks'!$B$6:$B$253,'Weekly Pork Products Stocks'!$B150,'Daily Pork Products Stocks'!O$6:O$253)</f>
        <v>0</v>
      </c>
      <c r="P150" s="7">
        <f t="shared" si="21"/>
        <v>0</v>
      </c>
      <c r="Q150" s="7">
        <f t="shared" si="22"/>
        <v>0</v>
      </c>
      <c r="R150" s="25">
        <f>SUMIF('Daily Pork Products Stocks'!$B$6:$B$253,'Weekly Pork Products Stocks'!$B150,'Daily Pork Products Stocks'!R$6:R$253)</f>
        <v>0</v>
      </c>
      <c r="S150" s="25">
        <f>SUMIF('Daily Pork Products Stocks'!$B$6:$B$253,'Weekly Pork Products Stocks'!$B150,'Daily Pork Products Stocks'!S$6:S$253)</f>
        <v>0</v>
      </c>
      <c r="T150" s="7">
        <f t="shared" si="23"/>
        <v>0</v>
      </c>
      <c r="U150" s="7">
        <f t="shared" si="24"/>
        <v>0</v>
      </c>
      <c r="V150" s="64">
        <f t="shared" si="25"/>
        <v>0</v>
      </c>
      <c r="W150" s="51" t="str">
        <f t="shared" si="18"/>
        <v>Inactive</v>
      </c>
      <c r="X150" s="4"/>
      <c r="Y150" s="2">
        <f t="shared" si="26"/>
        <v>0</v>
      </c>
    </row>
    <row r="151" spans="1:25" ht="15.75" hidden="1" x14ac:dyDescent="0.25">
      <c r="A151" s="69" t="str">
        <f t="shared" si="19"/>
        <v>Inactive</v>
      </c>
      <c r="B151" s="66" t="s">
        <v>1336</v>
      </c>
      <c r="C151" s="17" t="s">
        <v>1337</v>
      </c>
      <c r="D151" s="12">
        <f>'Daily Pork Products Stocks'!D141</f>
        <v>0</v>
      </c>
      <c r="E151" s="7">
        <f t="shared" si="20"/>
        <v>0</v>
      </c>
      <c r="F151" s="7">
        <f>SUMIF('Daily Pork Products Stocks'!$B$6:$B$253,'Weekly Pork Products Stocks'!$B151,'Daily Pork Products Stocks'!F$6:F$253)</f>
        <v>0</v>
      </c>
      <c r="G151" s="7">
        <f>SUMIF('Daily Pork Products Stocks'!$B$6:$B$253,'Weekly Pork Products Stocks'!$B151,'Daily Pork Products Stocks'!G$6:G$253)</f>
        <v>0</v>
      </c>
      <c r="H151" s="7">
        <f>SUMIF('Daily Pork Products Stocks'!$B$6:$B$253,'Weekly Pork Products Stocks'!$B151,'Daily Pork Products Stocks'!H$6:H$253)</f>
        <v>0</v>
      </c>
      <c r="I151" s="7">
        <f>SUMIF('Daily Pork Products Stocks'!$B$6:$B$253,'Weekly Pork Products Stocks'!$B151,'Daily Pork Products Stocks'!I$6:I$253)</f>
        <v>0</v>
      </c>
      <c r="J151" s="7">
        <f>SUMIF('Daily Pork Products Stocks'!$B$6:$B$253,'Weekly Pork Products Stocks'!$B151,'Daily Pork Products Stocks'!J$6:J$253)</f>
        <v>0</v>
      </c>
      <c r="K151" s="7">
        <f>SUMIF('Daily Pork Products Stocks'!$B$6:$B$253,'Weekly Pork Products Stocks'!$B151,'Daily Pork Products Stocks'!K$6:K$253)</f>
        <v>0</v>
      </c>
      <c r="L151" s="7">
        <f>SUMIF('Daily Pork Products Stocks'!$B$6:$B$253,'Weekly Pork Products Stocks'!$B151,'Daily Pork Products Stocks'!L$6:L$253)</f>
        <v>0</v>
      </c>
      <c r="M151" s="7">
        <f>SUMIF('Daily Pork Products Stocks'!$B$6:$B$253,'Weekly Pork Products Stocks'!$B151,'Daily Pork Products Stocks'!M$6:M$253)</f>
        <v>0</v>
      </c>
      <c r="N151" s="7">
        <f>SUMIF('Daily Pork Products Stocks'!$B$6:$B$253,'Weekly Pork Products Stocks'!$B151,'Daily Pork Products Stocks'!N$6:N$253)</f>
        <v>0</v>
      </c>
      <c r="O151" s="7">
        <f>SUMIF('Daily Pork Products Stocks'!$B$6:$B$253,'Weekly Pork Products Stocks'!$B151,'Daily Pork Products Stocks'!O$6:O$253)</f>
        <v>0</v>
      </c>
      <c r="P151" s="7">
        <f t="shared" si="21"/>
        <v>0</v>
      </c>
      <c r="Q151" s="7">
        <f t="shared" si="22"/>
        <v>0</v>
      </c>
      <c r="R151" s="25">
        <f>SUMIF('Daily Pork Products Stocks'!$B$6:$B$253,'Weekly Pork Products Stocks'!$B151,'Daily Pork Products Stocks'!R$6:R$253)</f>
        <v>0</v>
      </c>
      <c r="S151" s="25">
        <f>SUMIF('Daily Pork Products Stocks'!$B$6:$B$253,'Weekly Pork Products Stocks'!$B151,'Daily Pork Products Stocks'!S$6:S$253)</f>
        <v>0</v>
      </c>
      <c r="T151" s="7">
        <f t="shared" si="23"/>
        <v>0</v>
      </c>
      <c r="U151" s="7">
        <f t="shared" si="24"/>
        <v>0</v>
      </c>
      <c r="V151" s="64">
        <f t="shared" si="25"/>
        <v>0</v>
      </c>
      <c r="W151" s="51" t="str">
        <f t="shared" si="18"/>
        <v>Inactive</v>
      </c>
      <c r="X151" s="4"/>
      <c r="Y151" s="2">
        <f t="shared" si="26"/>
        <v>0</v>
      </c>
    </row>
    <row r="152" spans="1:25" ht="15.75" x14ac:dyDescent="0.25">
      <c r="A152" s="69" t="str">
        <f t="shared" si="19"/>
        <v>Inactive</v>
      </c>
      <c r="B152" s="66" t="s">
        <v>160</v>
      </c>
      <c r="C152" s="17" t="s">
        <v>1338</v>
      </c>
      <c r="D152" s="12">
        <f>'Daily Pork Products Stocks'!D142</f>
        <v>0</v>
      </c>
      <c r="E152" s="7">
        <f t="shared" si="20"/>
        <v>0</v>
      </c>
      <c r="F152" s="7">
        <f>SUMIF('Daily Pork Products Stocks'!$B$6:$B$253,'Weekly Pork Products Stocks'!$B152,'Daily Pork Products Stocks'!F$6:F$253)</f>
        <v>0</v>
      </c>
      <c r="G152" s="7">
        <f>SUMIF('Daily Pork Products Stocks'!$B$6:$B$253,'Weekly Pork Products Stocks'!$B152,'Daily Pork Products Stocks'!G$6:G$253)</f>
        <v>0</v>
      </c>
      <c r="H152" s="7">
        <f>SUMIF('Daily Pork Products Stocks'!$B$6:$B$253,'Weekly Pork Products Stocks'!$B152,'Daily Pork Products Stocks'!H$6:H$253)</f>
        <v>0</v>
      </c>
      <c r="I152" s="7">
        <f>SUMIF('Daily Pork Products Stocks'!$B$6:$B$253,'Weekly Pork Products Stocks'!$B152,'Daily Pork Products Stocks'!I$6:I$253)</f>
        <v>0</v>
      </c>
      <c r="J152" s="7">
        <f>SUMIF('Daily Pork Products Stocks'!$B$6:$B$253,'Weekly Pork Products Stocks'!$B152,'Daily Pork Products Stocks'!J$6:J$253)</f>
        <v>0</v>
      </c>
      <c r="K152" s="7">
        <f>SUMIF('Daily Pork Products Stocks'!$B$6:$B$253,'Weekly Pork Products Stocks'!$B152,'Daily Pork Products Stocks'!K$6:K$253)</f>
        <v>0</v>
      </c>
      <c r="L152" s="7">
        <f>SUMIF('Daily Pork Products Stocks'!$B$6:$B$253,'Weekly Pork Products Stocks'!$B152,'Daily Pork Products Stocks'!L$6:L$253)</f>
        <v>0</v>
      </c>
      <c r="M152" s="7">
        <f>SUMIF('Daily Pork Products Stocks'!$B$6:$B$253,'Weekly Pork Products Stocks'!$B152,'Daily Pork Products Stocks'!M$6:M$253)</f>
        <v>0</v>
      </c>
      <c r="N152" s="7">
        <f>SUMIF('Daily Pork Products Stocks'!$B$6:$B$253,'Weekly Pork Products Stocks'!$B152,'Daily Pork Products Stocks'!N$6:N$253)</f>
        <v>0</v>
      </c>
      <c r="O152" s="7">
        <f>SUMIF('Daily Pork Products Stocks'!$B$6:$B$253,'Weekly Pork Products Stocks'!$B152,'Daily Pork Products Stocks'!O$6:O$253)</f>
        <v>0</v>
      </c>
      <c r="P152" s="7">
        <f t="shared" si="21"/>
        <v>0</v>
      </c>
      <c r="Q152" s="7">
        <f t="shared" si="22"/>
        <v>0</v>
      </c>
      <c r="R152" s="25">
        <f>SUMIF('Daily Pork Products Stocks'!$B$6:$B$253,'Weekly Pork Products Stocks'!$B152,'Daily Pork Products Stocks'!R$6:R$253)</f>
        <v>0</v>
      </c>
      <c r="S152" s="25">
        <f>SUMIF('Daily Pork Products Stocks'!$B$6:$B$253,'Weekly Pork Products Stocks'!$B152,'Daily Pork Products Stocks'!S$6:S$253)</f>
        <v>0</v>
      </c>
      <c r="T152" s="7">
        <f t="shared" si="23"/>
        <v>0</v>
      </c>
      <c r="U152" s="7">
        <f t="shared" si="24"/>
        <v>0</v>
      </c>
      <c r="V152" s="64">
        <f t="shared" si="25"/>
        <v>0</v>
      </c>
      <c r="W152" s="51" t="str">
        <f t="shared" si="18"/>
        <v>Inactive</v>
      </c>
      <c r="X152" s="4"/>
      <c r="Y152" s="2">
        <f t="shared" si="26"/>
        <v>0</v>
      </c>
    </row>
    <row r="153" spans="1:25" ht="15.75" hidden="1" x14ac:dyDescent="0.25">
      <c r="A153" s="69" t="str">
        <f t="shared" si="19"/>
        <v>Inactive</v>
      </c>
      <c r="B153" s="66" t="s">
        <v>1339</v>
      </c>
      <c r="C153" s="17" t="s">
        <v>1340</v>
      </c>
      <c r="D153" s="12">
        <f>'Daily Pork Products Stocks'!D143</f>
        <v>0</v>
      </c>
      <c r="E153" s="7">
        <f t="shared" si="20"/>
        <v>0</v>
      </c>
      <c r="F153" s="7">
        <f>SUMIF('Daily Pork Products Stocks'!$B$6:$B$253,'Weekly Pork Products Stocks'!$B153,'Daily Pork Products Stocks'!F$6:F$253)</f>
        <v>0</v>
      </c>
      <c r="G153" s="7">
        <f>SUMIF('Daily Pork Products Stocks'!$B$6:$B$253,'Weekly Pork Products Stocks'!$B153,'Daily Pork Products Stocks'!G$6:G$253)</f>
        <v>0</v>
      </c>
      <c r="H153" s="7">
        <f>SUMIF('Daily Pork Products Stocks'!$B$6:$B$253,'Weekly Pork Products Stocks'!$B153,'Daily Pork Products Stocks'!H$6:H$253)</f>
        <v>0</v>
      </c>
      <c r="I153" s="7">
        <f>SUMIF('Daily Pork Products Stocks'!$B$6:$B$253,'Weekly Pork Products Stocks'!$B153,'Daily Pork Products Stocks'!I$6:I$253)</f>
        <v>0</v>
      </c>
      <c r="J153" s="7">
        <f>SUMIF('Daily Pork Products Stocks'!$B$6:$B$253,'Weekly Pork Products Stocks'!$B153,'Daily Pork Products Stocks'!J$6:J$253)</f>
        <v>0</v>
      </c>
      <c r="K153" s="7">
        <f>SUMIF('Daily Pork Products Stocks'!$B$6:$B$253,'Weekly Pork Products Stocks'!$B153,'Daily Pork Products Stocks'!K$6:K$253)</f>
        <v>0</v>
      </c>
      <c r="L153" s="7">
        <f>SUMIF('Daily Pork Products Stocks'!$B$6:$B$253,'Weekly Pork Products Stocks'!$B153,'Daily Pork Products Stocks'!L$6:L$253)</f>
        <v>0</v>
      </c>
      <c r="M153" s="7">
        <f>SUMIF('Daily Pork Products Stocks'!$B$6:$B$253,'Weekly Pork Products Stocks'!$B153,'Daily Pork Products Stocks'!M$6:M$253)</f>
        <v>0</v>
      </c>
      <c r="N153" s="7">
        <f>SUMIF('Daily Pork Products Stocks'!$B$6:$B$253,'Weekly Pork Products Stocks'!$B153,'Daily Pork Products Stocks'!N$6:N$253)</f>
        <v>0</v>
      </c>
      <c r="O153" s="7">
        <f>SUMIF('Daily Pork Products Stocks'!$B$6:$B$253,'Weekly Pork Products Stocks'!$B153,'Daily Pork Products Stocks'!O$6:O$253)</f>
        <v>0</v>
      </c>
      <c r="P153" s="7">
        <f t="shared" si="21"/>
        <v>0</v>
      </c>
      <c r="Q153" s="7">
        <f t="shared" si="22"/>
        <v>0</v>
      </c>
      <c r="R153" s="25">
        <f>SUMIF('Daily Pork Products Stocks'!$B$6:$B$253,'Weekly Pork Products Stocks'!$B153,'Daily Pork Products Stocks'!R$6:R$253)</f>
        <v>0</v>
      </c>
      <c r="S153" s="25">
        <f>SUMIF('Daily Pork Products Stocks'!$B$6:$B$253,'Weekly Pork Products Stocks'!$B153,'Daily Pork Products Stocks'!S$6:S$253)</f>
        <v>0</v>
      </c>
      <c r="T153" s="7">
        <f t="shared" si="23"/>
        <v>0</v>
      </c>
      <c r="U153" s="7">
        <f t="shared" si="24"/>
        <v>0</v>
      </c>
      <c r="V153" s="64">
        <f t="shared" si="25"/>
        <v>0</v>
      </c>
      <c r="W153" s="51" t="str">
        <f t="shared" si="18"/>
        <v>Inactive</v>
      </c>
      <c r="X153" s="4"/>
      <c r="Y153" s="2">
        <f t="shared" si="26"/>
        <v>0</v>
      </c>
    </row>
    <row r="154" spans="1:25" ht="15.75" hidden="1" x14ac:dyDescent="0.25">
      <c r="A154" s="69" t="str">
        <f t="shared" si="19"/>
        <v>Inactive</v>
      </c>
      <c r="B154" s="65" t="s">
        <v>72</v>
      </c>
      <c r="C154" s="15" t="s">
        <v>1341</v>
      </c>
      <c r="D154" s="12">
        <f>'Daily Pork Products Stocks'!D144</f>
        <v>0</v>
      </c>
      <c r="E154" s="7">
        <f t="shared" si="20"/>
        <v>0</v>
      </c>
      <c r="F154" s="7">
        <f>SUMIF('Daily Pork Products Stocks'!$B$6:$B$253,'Weekly Pork Products Stocks'!$B154,'Daily Pork Products Stocks'!F$6:F$253)</f>
        <v>0</v>
      </c>
      <c r="G154" s="7">
        <f>SUMIF('Daily Pork Products Stocks'!$B$6:$B$253,'Weekly Pork Products Stocks'!$B154,'Daily Pork Products Stocks'!G$6:G$253)</f>
        <v>0</v>
      </c>
      <c r="H154" s="7">
        <f>SUMIF('Daily Pork Products Stocks'!$B$6:$B$253,'Weekly Pork Products Stocks'!$B154,'Daily Pork Products Stocks'!H$6:H$253)</f>
        <v>0</v>
      </c>
      <c r="I154" s="7">
        <f>SUMIF('Daily Pork Products Stocks'!$B$6:$B$253,'Weekly Pork Products Stocks'!$B154,'Daily Pork Products Stocks'!I$6:I$253)</f>
        <v>0</v>
      </c>
      <c r="J154" s="7">
        <f>SUMIF('Daily Pork Products Stocks'!$B$6:$B$253,'Weekly Pork Products Stocks'!$B154,'Daily Pork Products Stocks'!J$6:J$253)</f>
        <v>0</v>
      </c>
      <c r="K154" s="7">
        <f>SUMIF('Daily Pork Products Stocks'!$B$6:$B$253,'Weekly Pork Products Stocks'!$B154,'Daily Pork Products Stocks'!K$6:K$253)</f>
        <v>0</v>
      </c>
      <c r="L154" s="7">
        <f>SUMIF('Daily Pork Products Stocks'!$B$6:$B$253,'Weekly Pork Products Stocks'!$B154,'Daily Pork Products Stocks'!L$6:L$253)</f>
        <v>0</v>
      </c>
      <c r="M154" s="7">
        <f>SUMIF('Daily Pork Products Stocks'!$B$6:$B$253,'Weekly Pork Products Stocks'!$B154,'Daily Pork Products Stocks'!M$6:M$253)</f>
        <v>0</v>
      </c>
      <c r="N154" s="7">
        <f>SUMIF('Daily Pork Products Stocks'!$B$6:$B$253,'Weekly Pork Products Stocks'!$B154,'Daily Pork Products Stocks'!N$6:N$253)</f>
        <v>0</v>
      </c>
      <c r="O154" s="7">
        <f>SUMIF('Daily Pork Products Stocks'!$B$6:$B$253,'Weekly Pork Products Stocks'!$B154,'Daily Pork Products Stocks'!O$6:O$253)</f>
        <v>0</v>
      </c>
      <c r="P154" s="7">
        <f t="shared" si="21"/>
        <v>0</v>
      </c>
      <c r="Q154" s="7">
        <f t="shared" si="22"/>
        <v>0</v>
      </c>
      <c r="R154" s="25">
        <f>SUMIF('Daily Pork Products Stocks'!$B$6:$B$253,'Weekly Pork Products Stocks'!$B154,'Daily Pork Products Stocks'!R$6:R$253)</f>
        <v>0</v>
      </c>
      <c r="S154" s="25">
        <f>SUMIF('Daily Pork Products Stocks'!$B$6:$B$253,'Weekly Pork Products Stocks'!$B154,'Daily Pork Products Stocks'!S$6:S$253)</f>
        <v>0</v>
      </c>
      <c r="T154" s="7">
        <f t="shared" si="23"/>
        <v>0</v>
      </c>
      <c r="U154" s="7">
        <f t="shared" si="24"/>
        <v>0</v>
      </c>
      <c r="V154" s="64">
        <f t="shared" si="25"/>
        <v>0</v>
      </c>
      <c r="W154" s="51" t="str">
        <f t="shared" si="18"/>
        <v>Inactive</v>
      </c>
      <c r="X154" s="4"/>
      <c r="Y154" s="2">
        <f t="shared" si="26"/>
        <v>0</v>
      </c>
    </row>
    <row r="155" spans="1:25" ht="15.75" x14ac:dyDescent="0.25">
      <c r="A155" s="69" t="str">
        <f t="shared" si="19"/>
        <v>Inactive</v>
      </c>
      <c r="B155" s="66" t="s">
        <v>139</v>
      </c>
      <c r="C155" s="17" t="s">
        <v>1342</v>
      </c>
      <c r="D155" s="12">
        <f>'Daily Pork Products Stocks'!D145</f>
        <v>0</v>
      </c>
      <c r="E155" s="7">
        <f t="shared" si="20"/>
        <v>0</v>
      </c>
      <c r="F155" s="7">
        <f>SUMIF('Daily Pork Products Stocks'!$B$6:$B$253,'Weekly Pork Products Stocks'!$B155,'Daily Pork Products Stocks'!F$6:F$253)</f>
        <v>0</v>
      </c>
      <c r="G155" s="7">
        <f>SUMIF('Daily Pork Products Stocks'!$B$6:$B$253,'Weekly Pork Products Stocks'!$B155,'Daily Pork Products Stocks'!G$6:G$253)</f>
        <v>0</v>
      </c>
      <c r="H155" s="7">
        <f>SUMIF('Daily Pork Products Stocks'!$B$6:$B$253,'Weekly Pork Products Stocks'!$B155,'Daily Pork Products Stocks'!H$6:H$253)</f>
        <v>0</v>
      </c>
      <c r="I155" s="7">
        <f>SUMIF('Daily Pork Products Stocks'!$B$6:$B$253,'Weekly Pork Products Stocks'!$B155,'Daily Pork Products Stocks'!I$6:I$253)</f>
        <v>0</v>
      </c>
      <c r="J155" s="7">
        <f>SUMIF('Daily Pork Products Stocks'!$B$6:$B$253,'Weekly Pork Products Stocks'!$B155,'Daily Pork Products Stocks'!J$6:J$253)</f>
        <v>0</v>
      </c>
      <c r="K155" s="7">
        <f>SUMIF('Daily Pork Products Stocks'!$B$6:$B$253,'Weekly Pork Products Stocks'!$B155,'Daily Pork Products Stocks'!K$6:K$253)</f>
        <v>0</v>
      </c>
      <c r="L155" s="7">
        <f>SUMIF('Daily Pork Products Stocks'!$B$6:$B$253,'Weekly Pork Products Stocks'!$B155,'Daily Pork Products Stocks'!L$6:L$253)</f>
        <v>0</v>
      </c>
      <c r="M155" s="7">
        <f>SUMIF('Daily Pork Products Stocks'!$B$6:$B$253,'Weekly Pork Products Stocks'!$B155,'Daily Pork Products Stocks'!M$6:M$253)</f>
        <v>0</v>
      </c>
      <c r="N155" s="7">
        <f>SUMIF('Daily Pork Products Stocks'!$B$6:$B$253,'Weekly Pork Products Stocks'!$B155,'Daily Pork Products Stocks'!N$6:N$253)</f>
        <v>0</v>
      </c>
      <c r="O155" s="7">
        <f>SUMIF('Daily Pork Products Stocks'!$B$6:$B$253,'Weekly Pork Products Stocks'!$B155,'Daily Pork Products Stocks'!O$6:O$253)</f>
        <v>0</v>
      </c>
      <c r="P155" s="7">
        <f t="shared" si="21"/>
        <v>0</v>
      </c>
      <c r="Q155" s="7">
        <f t="shared" si="22"/>
        <v>0</v>
      </c>
      <c r="R155" s="25">
        <f>SUMIF('Daily Pork Products Stocks'!$B$6:$B$253,'Weekly Pork Products Stocks'!$B155,'Daily Pork Products Stocks'!R$6:R$253)</f>
        <v>0</v>
      </c>
      <c r="S155" s="25">
        <f>SUMIF('Daily Pork Products Stocks'!$B$6:$B$253,'Weekly Pork Products Stocks'!$B155,'Daily Pork Products Stocks'!S$6:S$253)</f>
        <v>0</v>
      </c>
      <c r="T155" s="7">
        <f t="shared" si="23"/>
        <v>0</v>
      </c>
      <c r="U155" s="7">
        <f t="shared" si="24"/>
        <v>0</v>
      </c>
      <c r="V155" s="64">
        <f t="shared" si="25"/>
        <v>0</v>
      </c>
      <c r="W155" s="51" t="str">
        <f t="shared" si="18"/>
        <v>Inactive</v>
      </c>
      <c r="X155" s="4"/>
      <c r="Y155" s="2">
        <f t="shared" si="26"/>
        <v>0</v>
      </c>
    </row>
    <row r="156" spans="1:25" ht="15.75" hidden="1" x14ac:dyDescent="0.25">
      <c r="A156" s="69" t="str">
        <f t="shared" si="19"/>
        <v>Inactive</v>
      </c>
      <c r="B156" s="66" t="s">
        <v>1343</v>
      </c>
      <c r="C156" s="17" t="s">
        <v>1344</v>
      </c>
      <c r="D156" s="12">
        <f>'Daily Pork Products Stocks'!D147</f>
        <v>0</v>
      </c>
      <c r="E156" s="7">
        <f t="shared" si="20"/>
        <v>0</v>
      </c>
      <c r="F156" s="7">
        <f>SUMIF('Daily Pork Products Stocks'!$B$6:$B$253,'Weekly Pork Products Stocks'!$B156,'Daily Pork Products Stocks'!F$6:F$253)</f>
        <v>0</v>
      </c>
      <c r="G156" s="7">
        <f>SUMIF('Daily Pork Products Stocks'!$B$6:$B$253,'Weekly Pork Products Stocks'!$B156,'Daily Pork Products Stocks'!G$6:G$253)</f>
        <v>0</v>
      </c>
      <c r="H156" s="7">
        <f>SUMIF('Daily Pork Products Stocks'!$B$6:$B$253,'Weekly Pork Products Stocks'!$B156,'Daily Pork Products Stocks'!H$6:H$253)</f>
        <v>0</v>
      </c>
      <c r="I156" s="7">
        <f>SUMIF('Daily Pork Products Stocks'!$B$6:$B$253,'Weekly Pork Products Stocks'!$B156,'Daily Pork Products Stocks'!I$6:I$253)</f>
        <v>0</v>
      </c>
      <c r="J156" s="7">
        <f>SUMIF('Daily Pork Products Stocks'!$B$6:$B$253,'Weekly Pork Products Stocks'!$B156,'Daily Pork Products Stocks'!J$6:J$253)</f>
        <v>0</v>
      </c>
      <c r="K156" s="7">
        <f>SUMIF('Daily Pork Products Stocks'!$B$6:$B$253,'Weekly Pork Products Stocks'!$B156,'Daily Pork Products Stocks'!K$6:K$253)</f>
        <v>0</v>
      </c>
      <c r="L156" s="7">
        <f>SUMIF('Daily Pork Products Stocks'!$B$6:$B$253,'Weekly Pork Products Stocks'!$B156,'Daily Pork Products Stocks'!L$6:L$253)</f>
        <v>0</v>
      </c>
      <c r="M156" s="7">
        <f>SUMIF('Daily Pork Products Stocks'!$B$6:$B$253,'Weekly Pork Products Stocks'!$B156,'Daily Pork Products Stocks'!M$6:M$253)</f>
        <v>0</v>
      </c>
      <c r="N156" s="7">
        <f>SUMIF('Daily Pork Products Stocks'!$B$6:$B$253,'Weekly Pork Products Stocks'!$B156,'Daily Pork Products Stocks'!N$6:N$253)</f>
        <v>0</v>
      </c>
      <c r="O156" s="7">
        <f>SUMIF('Daily Pork Products Stocks'!$B$6:$B$253,'Weekly Pork Products Stocks'!$B156,'Daily Pork Products Stocks'!O$6:O$253)</f>
        <v>0</v>
      </c>
      <c r="P156" s="7">
        <f t="shared" si="21"/>
        <v>0</v>
      </c>
      <c r="Q156" s="7">
        <f t="shared" si="22"/>
        <v>0</v>
      </c>
      <c r="R156" s="25">
        <f>SUMIF('Daily Pork Products Stocks'!$B$6:$B$253,'Weekly Pork Products Stocks'!$B156,'Daily Pork Products Stocks'!R$6:R$253)</f>
        <v>0</v>
      </c>
      <c r="S156" s="25">
        <f>SUMIF('Daily Pork Products Stocks'!$B$6:$B$253,'Weekly Pork Products Stocks'!$B156,'Daily Pork Products Stocks'!S$6:S$253)</f>
        <v>0</v>
      </c>
      <c r="T156" s="7">
        <f t="shared" si="23"/>
        <v>0</v>
      </c>
      <c r="U156" s="7">
        <f t="shared" si="24"/>
        <v>0</v>
      </c>
      <c r="V156" s="64">
        <f t="shared" si="25"/>
        <v>0</v>
      </c>
      <c r="W156" s="51" t="str">
        <f t="shared" si="18"/>
        <v>Inactive</v>
      </c>
      <c r="X156" s="4"/>
      <c r="Y156" s="2">
        <f t="shared" si="26"/>
        <v>0</v>
      </c>
    </row>
    <row r="157" spans="1:25" ht="15.75" hidden="1" x14ac:dyDescent="0.25">
      <c r="A157" s="69" t="str">
        <f t="shared" si="19"/>
        <v>Inactive</v>
      </c>
      <c r="B157" s="66" t="s">
        <v>1345</v>
      </c>
      <c r="C157" s="17" t="s">
        <v>1346</v>
      </c>
      <c r="D157" s="12">
        <f>'Daily Pork Products Stocks'!D148</f>
        <v>0</v>
      </c>
      <c r="E157" s="7">
        <f t="shared" si="20"/>
        <v>0</v>
      </c>
      <c r="F157" s="7">
        <f>SUMIF('Daily Pork Products Stocks'!$B$6:$B$253,'Weekly Pork Products Stocks'!$B157,'Daily Pork Products Stocks'!F$6:F$253)</f>
        <v>0</v>
      </c>
      <c r="G157" s="7">
        <f>SUMIF('Daily Pork Products Stocks'!$B$6:$B$253,'Weekly Pork Products Stocks'!$B157,'Daily Pork Products Stocks'!G$6:G$253)</f>
        <v>0</v>
      </c>
      <c r="H157" s="7">
        <f>SUMIF('Daily Pork Products Stocks'!$B$6:$B$253,'Weekly Pork Products Stocks'!$B157,'Daily Pork Products Stocks'!H$6:H$253)</f>
        <v>0</v>
      </c>
      <c r="I157" s="7">
        <f>SUMIF('Daily Pork Products Stocks'!$B$6:$B$253,'Weekly Pork Products Stocks'!$B157,'Daily Pork Products Stocks'!I$6:I$253)</f>
        <v>0</v>
      </c>
      <c r="J157" s="7">
        <f>SUMIF('Daily Pork Products Stocks'!$B$6:$B$253,'Weekly Pork Products Stocks'!$B157,'Daily Pork Products Stocks'!J$6:J$253)</f>
        <v>0</v>
      </c>
      <c r="K157" s="7">
        <f>SUMIF('Daily Pork Products Stocks'!$B$6:$B$253,'Weekly Pork Products Stocks'!$B157,'Daily Pork Products Stocks'!K$6:K$253)</f>
        <v>0</v>
      </c>
      <c r="L157" s="7">
        <f>SUMIF('Daily Pork Products Stocks'!$B$6:$B$253,'Weekly Pork Products Stocks'!$B157,'Daily Pork Products Stocks'!L$6:L$253)</f>
        <v>0</v>
      </c>
      <c r="M157" s="7">
        <f>SUMIF('Daily Pork Products Stocks'!$B$6:$B$253,'Weekly Pork Products Stocks'!$B157,'Daily Pork Products Stocks'!M$6:M$253)</f>
        <v>0</v>
      </c>
      <c r="N157" s="7">
        <f>SUMIF('Daily Pork Products Stocks'!$B$6:$B$253,'Weekly Pork Products Stocks'!$B157,'Daily Pork Products Stocks'!N$6:N$253)</f>
        <v>0</v>
      </c>
      <c r="O157" s="7">
        <f>SUMIF('Daily Pork Products Stocks'!$B$6:$B$253,'Weekly Pork Products Stocks'!$B157,'Daily Pork Products Stocks'!O$6:O$253)</f>
        <v>0</v>
      </c>
      <c r="P157" s="7">
        <f t="shared" si="21"/>
        <v>0</v>
      </c>
      <c r="Q157" s="7">
        <f t="shared" si="22"/>
        <v>0</v>
      </c>
      <c r="R157" s="25">
        <f>SUMIF('Daily Pork Products Stocks'!$B$6:$B$253,'Weekly Pork Products Stocks'!$B157,'Daily Pork Products Stocks'!R$6:R$253)</f>
        <v>0</v>
      </c>
      <c r="S157" s="25">
        <f>SUMIF('Daily Pork Products Stocks'!$B$6:$B$253,'Weekly Pork Products Stocks'!$B157,'Daily Pork Products Stocks'!S$6:S$253)</f>
        <v>0</v>
      </c>
      <c r="T157" s="7">
        <f t="shared" si="23"/>
        <v>0</v>
      </c>
      <c r="U157" s="7">
        <f t="shared" si="24"/>
        <v>0</v>
      </c>
      <c r="V157" s="64">
        <f t="shared" si="25"/>
        <v>0</v>
      </c>
      <c r="W157" s="51" t="str">
        <f t="shared" si="18"/>
        <v>Inactive</v>
      </c>
      <c r="X157" s="4"/>
      <c r="Y157" s="2">
        <f t="shared" si="26"/>
        <v>0</v>
      </c>
    </row>
    <row r="158" spans="1:25" ht="15.75" x14ac:dyDescent="0.25">
      <c r="A158" s="69" t="str">
        <f t="shared" si="19"/>
        <v>Inactive</v>
      </c>
      <c r="B158" s="65" t="s">
        <v>180</v>
      </c>
      <c r="C158" s="15" t="s">
        <v>1347</v>
      </c>
      <c r="D158" s="12">
        <f>'Daily Pork Products Stocks'!D146</f>
        <v>0</v>
      </c>
      <c r="E158" s="7">
        <f t="shared" si="20"/>
        <v>0</v>
      </c>
      <c r="F158" s="7">
        <f>SUMIF('Daily Pork Products Stocks'!$B$6:$B$253,'Weekly Pork Products Stocks'!$B158,'Daily Pork Products Stocks'!F$6:F$253)</f>
        <v>0</v>
      </c>
      <c r="G158" s="7">
        <f>SUMIF('Daily Pork Products Stocks'!$B$6:$B$253,'Weekly Pork Products Stocks'!$B158,'Daily Pork Products Stocks'!G$6:G$253)</f>
        <v>0</v>
      </c>
      <c r="H158" s="7">
        <f>SUMIF('Daily Pork Products Stocks'!$B$6:$B$253,'Weekly Pork Products Stocks'!$B158,'Daily Pork Products Stocks'!H$6:H$253)</f>
        <v>0</v>
      </c>
      <c r="I158" s="7">
        <f>SUMIF('Daily Pork Products Stocks'!$B$6:$B$253,'Weekly Pork Products Stocks'!$B158,'Daily Pork Products Stocks'!I$6:I$253)</f>
        <v>0</v>
      </c>
      <c r="J158" s="7">
        <f>SUMIF('Daily Pork Products Stocks'!$B$6:$B$253,'Weekly Pork Products Stocks'!$B158,'Daily Pork Products Stocks'!J$6:J$253)</f>
        <v>0</v>
      </c>
      <c r="K158" s="7">
        <f>SUMIF('Daily Pork Products Stocks'!$B$6:$B$253,'Weekly Pork Products Stocks'!$B158,'Daily Pork Products Stocks'!K$6:K$253)</f>
        <v>0</v>
      </c>
      <c r="L158" s="7">
        <f>SUMIF('Daily Pork Products Stocks'!$B$6:$B$253,'Weekly Pork Products Stocks'!$B158,'Daily Pork Products Stocks'!L$6:L$253)</f>
        <v>0</v>
      </c>
      <c r="M158" s="7">
        <f>SUMIF('Daily Pork Products Stocks'!$B$6:$B$253,'Weekly Pork Products Stocks'!$B158,'Daily Pork Products Stocks'!M$6:M$253)</f>
        <v>0</v>
      </c>
      <c r="N158" s="7">
        <f>SUMIF('Daily Pork Products Stocks'!$B$6:$B$253,'Weekly Pork Products Stocks'!$B158,'Daily Pork Products Stocks'!N$6:N$253)</f>
        <v>0</v>
      </c>
      <c r="O158" s="7">
        <f>SUMIF('Daily Pork Products Stocks'!$B$6:$B$253,'Weekly Pork Products Stocks'!$B158,'Daily Pork Products Stocks'!O$6:O$253)</f>
        <v>0</v>
      </c>
      <c r="P158" s="7">
        <f t="shared" si="21"/>
        <v>0</v>
      </c>
      <c r="Q158" s="7">
        <f t="shared" si="22"/>
        <v>0</v>
      </c>
      <c r="R158" s="25">
        <f>SUMIF('Daily Pork Products Stocks'!$B$6:$B$253,'Weekly Pork Products Stocks'!$B158,'Daily Pork Products Stocks'!R$6:R$253)</f>
        <v>0</v>
      </c>
      <c r="S158" s="25">
        <f>SUMIF('Daily Pork Products Stocks'!$B$6:$B$253,'Weekly Pork Products Stocks'!$B158,'Daily Pork Products Stocks'!S$6:S$253)</f>
        <v>0</v>
      </c>
      <c r="T158" s="7">
        <f t="shared" si="23"/>
        <v>0</v>
      </c>
      <c r="U158" s="7">
        <f t="shared" si="24"/>
        <v>0</v>
      </c>
      <c r="V158" s="64">
        <f t="shared" si="25"/>
        <v>0</v>
      </c>
      <c r="W158" s="51" t="str">
        <f t="shared" si="18"/>
        <v>Inactive</v>
      </c>
      <c r="X158" s="4"/>
      <c r="Y158" s="2">
        <f t="shared" si="26"/>
        <v>0</v>
      </c>
    </row>
    <row r="159" spans="1:25" ht="15.75" hidden="1" x14ac:dyDescent="0.25">
      <c r="A159" s="69" t="str">
        <f t="shared" si="19"/>
        <v>Inactive</v>
      </c>
      <c r="B159" s="66" t="s">
        <v>1348</v>
      </c>
      <c r="C159" s="17" t="s">
        <v>1349</v>
      </c>
      <c r="D159" s="12">
        <f>'Daily Pork Products Stocks'!D149</f>
        <v>0</v>
      </c>
      <c r="E159" s="7">
        <f t="shared" si="20"/>
        <v>0</v>
      </c>
      <c r="F159" s="7">
        <f>SUMIF('Daily Pork Products Stocks'!$B$6:$B$253,'Weekly Pork Products Stocks'!$B159,'Daily Pork Products Stocks'!F$6:F$253)</f>
        <v>0</v>
      </c>
      <c r="G159" s="7">
        <f>SUMIF('Daily Pork Products Stocks'!$B$6:$B$253,'Weekly Pork Products Stocks'!$B159,'Daily Pork Products Stocks'!G$6:G$253)</f>
        <v>0</v>
      </c>
      <c r="H159" s="7">
        <f>SUMIF('Daily Pork Products Stocks'!$B$6:$B$253,'Weekly Pork Products Stocks'!$B159,'Daily Pork Products Stocks'!H$6:H$253)</f>
        <v>0</v>
      </c>
      <c r="I159" s="7">
        <f>SUMIF('Daily Pork Products Stocks'!$B$6:$B$253,'Weekly Pork Products Stocks'!$B159,'Daily Pork Products Stocks'!I$6:I$253)</f>
        <v>0</v>
      </c>
      <c r="J159" s="7">
        <f>SUMIF('Daily Pork Products Stocks'!$B$6:$B$253,'Weekly Pork Products Stocks'!$B159,'Daily Pork Products Stocks'!J$6:J$253)</f>
        <v>0</v>
      </c>
      <c r="K159" s="7">
        <f>SUMIF('Daily Pork Products Stocks'!$B$6:$B$253,'Weekly Pork Products Stocks'!$B159,'Daily Pork Products Stocks'!K$6:K$253)</f>
        <v>0</v>
      </c>
      <c r="L159" s="7">
        <f>SUMIF('Daily Pork Products Stocks'!$B$6:$B$253,'Weekly Pork Products Stocks'!$B159,'Daily Pork Products Stocks'!L$6:L$253)</f>
        <v>0</v>
      </c>
      <c r="M159" s="7">
        <f>SUMIF('Daily Pork Products Stocks'!$B$6:$B$253,'Weekly Pork Products Stocks'!$B159,'Daily Pork Products Stocks'!M$6:M$253)</f>
        <v>0</v>
      </c>
      <c r="N159" s="7">
        <f>SUMIF('Daily Pork Products Stocks'!$B$6:$B$253,'Weekly Pork Products Stocks'!$B159,'Daily Pork Products Stocks'!N$6:N$253)</f>
        <v>0</v>
      </c>
      <c r="O159" s="7">
        <f>SUMIF('Daily Pork Products Stocks'!$B$6:$B$253,'Weekly Pork Products Stocks'!$B159,'Daily Pork Products Stocks'!O$6:O$253)</f>
        <v>0</v>
      </c>
      <c r="P159" s="7">
        <f t="shared" si="21"/>
        <v>0</v>
      </c>
      <c r="Q159" s="7">
        <f t="shared" si="22"/>
        <v>0</v>
      </c>
      <c r="R159" s="25">
        <f>SUMIF('Daily Pork Products Stocks'!$B$6:$B$253,'Weekly Pork Products Stocks'!$B159,'Daily Pork Products Stocks'!R$6:R$253)</f>
        <v>0</v>
      </c>
      <c r="S159" s="25">
        <f>SUMIF('Daily Pork Products Stocks'!$B$6:$B$253,'Weekly Pork Products Stocks'!$B159,'Daily Pork Products Stocks'!S$6:S$253)</f>
        <v>0</v>
      </c>
      <c r="T159" s="7">
        <f t="shared" si="23"/>
        <v>0</v>
      </c>
      <c r="U159" s="7">
        <f t="shared" si="24"/>
        <v>0</v>
      </c>
      <c r="V159" s="64">
        <f t="shared" si="25"/>
        <v>0</v>
      </c>
      <c r="W159" s="51" t="str">
        <f t="shared" si="18"/>
        <v>Inactive</v>
      </c>
      <c r="X159" s="4"/>
      <c r="Y159" s="2">
        <f t="shared" si="26"/>
        <v>0</v>
      </c>
    </row>
    <row r="160" spans="1:25" ht="15.75" hidden="1" x14ac:dyDescent="0.25">
      <c r="A160" s="69" t="str">
        <f t="shared" si="19"/>
        <v>Inactive</v>
      </c>
      <c r="B160" s="66" t="s">
        <v>1350</v>
      </c>
      <c r="C160" s="17" t="s">
        <v>1351</v>
      </c>
      <c r="D160" s="12">
        <f>'Daily Pork Products Stocks'!D150</f>
        <v>0</v>
      </c>
      <c r="E160" s="7">
        <f t="shared" si="20"/>
        <v>0</v>
      </c>
      <c r="F160" s="7">
        <f>SUMIF('Daily Pork Products Stocks'!$B$6:$B$253,'Weekly Pork Products Stocks'!$B160,'Daily Pork Products Stocks'!F$6:F$253)</f>
        <v>0</v>
      </c>
      <c r="G160" s="7">
        <f>SUMIF('Daily Pork Products Stocks'!$B$6:$B$253,'Weekly Pork Products Stocks'!$B160,'Daily Pork Products Stocks'!G$6:G$253)</f>
        <v>0</v>
      </c>
      <c r="H160" s="7">
        <f>SUMIF('Daily Pork Products Stocks'!$B$6:$B$253,'Weekly Pork Products Stocks'!$B160,'Daily Pork Products Stocks'!H$6:H$253)</f>
        <v>0</v>
      </c>
      <c r="I160" s="7">
        <f>SUMIF('Daily Pork Products Stocks'!$B$6:$B$253,'Weekly Pork Products Stocks'!$B160,'Daily Pork Products Stocks'!I$6:I$253)</f>
        <v>0</v>
      </c>
      <c r="J160" s="7">
        <f>SUMIF('Daily Pork Products Stocks'!$B$6:$B$253,'Weekly Pork Products Stocks'!$B160,'Daily Pork Products Stocks'!J$6:J$253)</f>
        <v>0</v>
      </c>
      <c r="K160" s="7">
        <f>SUMIF('Daily Pork Products Stocks'!$B$6:$B$253,'Weekly Pork Products Stocks'!$B160,'Daily Pork Products Stocks'!K$6:K$253)</f>
        <v>0</v>
      </c>
      <c r="L160" s="7">
        <f>SUMIF('Daily Pork Products Stocks'!$B$6:$B$253,'Weekly Pork Products Stocks'!$B160,'Daily Pork Products Stocks'!L$6:L$253)</f>
        <v>0</v>
      </c>
      <c r="M160" s="7">
        <f>SUMIF('Daily Pork Products Stocks'!$B$6:$B$253,'Weekly Pork Products Stocks'!$B160,'Daily Pork Products Stocks'!M$6:M$253)</f>
        <v>0</v>
      </c>
      <c r="N160" s="7">
        <f>SUMIF('Daily Pork Products Stocks'!$B$6:$B$253,'Weekly Pork Products Stocks'!$B160,'Daily Pork Products Stocks'!N$6:N$253)</f>
        <v>0</v>
      </c>
      <c r="O160" s="7">
        <f>SUMIF('Daily Pork Products Stocks'!$B$6:$B$253,'Weekly Pork Products Stocks'!$B160,'Daily Pork Products Stocks'!O$6:O$253)</f>
        <v>0</v>
      </c>
      <c r="P160" s="7">
        <f t="shared" si="21"/>
        <v>0</v>
      </c>
      <c r="Q160" s="7">
        <f t="shared" si="22"/>
        <v>0</v>
      </c>
      <c r="R160" s="25">
        <f>SUMIF('Daily Pork Products Stocks'!$B$6:$B$253,'Weekly Pork Products Stocks'!$B160,'Daily Pork Products Stocks'!R$6:R$253)</f>
        <v>0</v>
      </c>
      <c r="S160" s="25">
        <f>SUMIF('Daily Pork Products Stocks'!$B$6:$B$253,'Weekly Pork Products Stocks'!$B160,'Daily Pork Products Stocks'!S$6:S$253)</f>
        <v>0</v>
      </c>
      <c r="T160" s="7">
        <f t="shared" si="23"/>
        <v>0</v>
      </c>
      <c r="U160" s="7">
        <f t="shared" si="24"/>
        <v>0</v>
      </c>
      <c r="V160" s="64">
        <f t="shared" si="25"/>
        <v>0</v>
      </c>
      <c r="W160" s="51" t="str">
        <f t="shared" si="18"/>
        <v>Inactive</v>
      </c>
      <c r="X160" s="4"/>
      <c r="Y160" s="2">
        <f t="shared" si="26"/>
        <v>0</v>
      </c>
    </row>
    <row r="161" spans="1:25" ht="15.75" hidden="1" x14ac:dyDescent="0.25">
      <c r="A161" s="69" t="str">
        <f t="shared" si="19"/>
        <v>Inactive</v>
      </c>
      <c r="B161" s="66" t="s">
        <v>1352</v>
      </c>
      <c r="C161" s="17" t="s">
        <v>1353</v>
      </c>
      <c r="D161" s="12">
        <f>'Daily Pork Products Stocks'!D151</f>
        <v>0</v>
      </c>
      <c r="E161" s="7">
        <f t="shared" si="20"/>
        <v>0</v>
      </c>
      <c r="F161" s="7">
        <f>SUMIF('Daily Pork Products Stocks'!$B$6:$B$253,'Weekly Pork Products Stocks'!$B161,'Daily Pork Products Stocks'!F$6:F$253)</f>
        <v>0</v>
      </c>
      <c r="G161" s="7">
        <f>SUMIF('Daily Pork Products Stocks'!$B$6:$B$253,'Weekly Pork Products Stocks'!$B161,'Daily Pork Products Stocks'!G$6:G$253)</f>
        <v>0</v>
      </c>
      <c r="H161" s="7">
        <f>SUMIF('Daily Pork Products Stocks'!$B$6:$B$253,'Weekly Pork Products Stocks'!$B161,'Daily Pork Products Stocks'!H$6:H$253)</f>
        <v>0</v>
      </c>
      <c r="I161" s="7">
        <f>SUMIF('Daily Pork Products Stocks'!$B$6:$B$253,'Weekly Pork Products Stocks'!$B161,'Daily Pork Products Stocks'!I$6:I$253)</f>
        <v>0</v>
      </c>
      <c r="J161" s="7">
        <f>SUMIF('Daily Pork Products Stocks'!$B$6:$B$253,'Weekly Pork Products Stocks'!$B161,'Daily Pork Products Stocks'!J$6:J$253)</f>
        <v>0</v>
      </c>
      <c r="K161" s="7">
        <f>SUMIF('Daily Pork Products Stocks'!$B$6:$B$253,'Weekly Pork Products Stocks'!$B161,'Daily Pork Products Stocks'!K$6:K$253)</f>
        <v>0</v>
      </c>
      <c r="L161" s="7">
        <f>SUMIF('Daily Pork Products Stocks'!$B$6:$B$253,'Weekly Pork Products Stocks'!$B161,'Daily Pork Products Stocks'!L$6:L$253)</f>
        <v>0</v>
      </c>
      <c r="M161" s="7">
        <f>SUMIF('Daily Pork Products Stocks'!$B$6:$B$253,'Weekly Pork Products Stocks'!$B161,'Daily Pork Products Stocks'!M$6:M$253)</f>
        <v>0</v>
      </c>
      <c r="N161" s="7">
        <f>SUMIF('Daily Pork Products Stocks'!$B$6:$B$253,'Weekly Pork Products Stocks'!$B161,'Daily Pork Products Stocks'!N$6:N$253)</f>
        <v>0</v>
      </c>
      <c r="O161" s="7">
        <f>SUMIF('Daily Pork Products Stocks'!$B$6:$B$253,'Weekly Pork Products Stocks'!$B161,'Daily Pork Products Stocks'!O$6:O$253)</f>
        <v>0</v>
      </c>
      <c r="P161" s="7">
        <f t="shared" si="21"/>
        <v>0</v>
      </c>
      <c r="Q161" s="7">
        <f t="shared" si="22"/>
        <v>0</v>
      </c>
      <c r="R161" s="25">
        <f>SUMIF('Daily Pork Products Stocks'!$B$6:$B$253,'Weekly Pork Products Stocks'!$B161,'Daily Pork Products Stocks'!R$6:R$253)</f>
        <v>0</v>
      </c>
      <c r="S161" s="25">
        <f>SUMIF('Daily Pork Products Stocks'!$B$6:$B$253,'Weekly Pork Products Stocks'!$B161,'Daily Pork Products Stocks'!S$6:S$253)</f>
        <v>0</v>
      </c>
      <c r="T161" s="7">
        <f t="shared" si="23"/>
        <v>0</v>
      </c>
      <c r="U161" s="7">
        <f t="shared" si="24"/>
        <v>0</v>
      </c>
      <c r="V161" s="64">
        <f t="shared" si="25"/>
        <v>0</v>
      </c>
      <c r="W161" s="51" t="str">
        <f t="shared" si="18"/>
        <v>Inactive</v>
      </c>
      <c r="X161" s="4"/>
      <c r="Y161" s="2">
        <f t="shared" si="26"/>
        <v>0</v>
      </c>
    </row>
    <row r="162" spans="1:25" ht="15.75" x14ac:dyDescent="0.25">
      <c r="A162" s="69" t="str">
        <f t="shared" si="19"/>
        <v>Inactive</v>
      </c>
      <c r="B162" s="65" t="s">
        <v>118</v>
      </c>
      <c r="C162" s="15" t="s">
        <v>119</v>
      </c>
      <c r="D162" s="12">
        <f>'Daily Pork Products Stocks'!D152</f>
        <v>0</v>
      </c>
      <c r="E162" s="7">
        <f t="shared" si="20"/>
        <v>0</v>
      </c>
      <c r="F162" s="7">
        <f>SUMIF('Daily Pork Products Stocks'!$B$6:$B$253,'Weekly Pork Products Stocks'!$B162,'Daily Pork Products Stocks'!F$6:F$253)</f>
        <v>0</v>
      </c>
      <c r="G162" s="7">
        <f>SUMIF('Daily Pork Products Stocks'!$B$6:$B$253,'Weekly Pork Products Stocks'!$B162,'Daily Pork Products Stocks'!G$6:G$253)</f>
        <v>0</v>
      </c>
      <c r="H162" s="7">
        <f>SUMIF('Daily Pork Products Stocks'!$B$6:$B$253,'Weekly Pork Products Stocks'!$B162,'Daily Pork Products Stocks'!H$6:H$253)</f>
        <v>0</v>
      </c>
      <c r="I162" s="7">
        <f>SUMIF('Daily Pork Products Stocks'!$B$6:$B$253,'Weekly Pork Products Stocks'!$B162,'Daily Pork Products Stocks'!I$6:I$253)</f>
        <v>0</v>
      </c>
      <c r="J162" s="7">
        <f>SUMIF('Daily Pork Products Stocks'!$B$6:$B$253,'Weekly Pork Products Stocks'!$B162,'Daily Pork Products Stocks'!J$6:J$253)</f>
        <v>0</v>
      </c>
      <c r="K162" s="7">
        <f>SUMIF('Daily Pork Products Stocks'!$B$6:$B$253,'Weekly Pork Products Stocks'!$B162,'Daily Pork Products Stocks'!K$6:K$253)</f>
        <v>0</v>
      </c>
      <c r="L162" s="7">
        <f>SUMIF('Daily Pork Products Stocks'!$B$6:$B$253,'Weekly Pork Products Stocks'!$B162,'Daily Pork Products Stocks'!L$6:L$253)</f>
        <v>0</v>
      </c>
      <c r="M162" s="7">
        <f>SUMIF('Daily Pork Products Stocks'!$B$6:$B$253,'Weekly Pork Products Stocks'!$B162,'Daily Pork Products Stocks'!M$6:M$253)</f>
        <v>0</v>
      </c>
      <c r="N162" s="7">
        <f>SUMIF('Daily Pork Products Stocks'!$B$6:$B$253,'Weekly Pork Products Stocks'!$B162,'Daily Pork Products Stocks'!N$6:N$253)</f>
        <v>0</v>
      </c>
      <c r="O162" s="7">
        <f>SUMIF('Daily Pork Products Stocks'!$B$6:$B$253,'Weekly Pork Products Stocks'!$B162,'Daily Pork Products Stocks'!O$6:O$253)</f>
        <v>0</v>
      </c>
      <c r="P162" s="7">
        <f t="shared" si="21"/>
        <v>0</v>
      </c>
      <c r="Q162" s="7">
        <f t="shared" si="22"/>
        <v>0</v>
      </c>
      <c r="R162" s="25">
        <f>SUMIF('Daily Pork Products Stocks'!$B$6:$B$253,'Weekly Pork Products Stocks'!$B162,'Daily Pork Products Stocks'!R$6:R$253)</f>
        <v>0</v>
      </c>
      <c r="S162" s="25">
        <f>SUMIF('Daily Pork Products Stocks'!$B$6:$B$253,'Weekly Pork Products Stocks'!$B162,'Daily Pork Products Stocks'!S$6:S$253)</f>
        <v>0</v>
      </c>
      <c r="T162" s="7">
        <f t="shared" si="23"/>
        <v>0</v>
      </c>
      <c r="U162" s="7">
        <f t="shared" si="24"/>
        <v>0</v>
      </c>
      <c r="V162" s="64">
        <f t="shared" si="25"/>
        <v>0</v>
      </c>
      <c r="W162" s="51" t="str">
        <f t="shared" si="18"/>
        <v>Inactive</v>
      </c>
      <c r="X162" s="4"/>
      <c r="Y162" s="2">
        <f t="shared" si="26"/>
        <v>0</v>
      </c>
    </row>
    <row r="163" spans="1:25" ht="15.75" x14ac:dyDescent="0.25">
      <c r="A163" s="69" t="str">
        <f t="shared" si="19"/>
        <v>Inactive</v>
      </c>
      <c r="B163" s="66" t="s">
        <v>121</v>
      </c>
      <c r="C163" s="17" t="s">
        <v>122</v>
      </c>
      <c r="D163" s="12">
        <f>'Daily Pork Products Stocks'!D205</f>
        <v>0</v>
      </c>
      <c r="E163" s="7">
        <f t="shared" si="20"/>
        <v>0</v>
      </c>
      <c r="F163" s="7">
        <f>SUMIF('Daily Pork Products Stocks'!$B$6:$B$253,'Weekly Pork Products Stocks'!$B163,'Daily Pork Products Stocks'!F$6:F$253)</f>
        <v>0</v>
      </c>
      <c r="G163" s="7">
        <f>SUMIF('Daily Pork Products Stocks'!$B$6:$B$253,'Weekly Pork Products Stocks'!$B163,'Daily Pork Products Stocks'!G$6:G$253)</f>
        <v>0</v>
      </c>
      <c r="H163" s="7">
        <f>SUMIF('Daily Pork Products Stocks'!$B$6:$B$253,'Weekly Pork Products Stocks'!$B163,'Daily Pork Products Stocks'!H$6:H$253)</f>
        <v>0</v>
      </c>
      <c r="I163" s="7">
        <f>SUMIF('Daily Pork Products Stocks'!$B$6:$B$253,'Weekly Pork Products Stocks'!$B163,'Daily Pork Products Stocks'!I$6:I$253)</f>
        <v>0</v>
      </c>
      <c r="J163" s="7">
        <f>SUMIF('Daily Pork Products Stocks'!$B$6:$B$253,'Weekly Pork Products Stocks'!$B163,'Daily Pork Products Stocks'!J$6:J$253)</f>
        <v>0</v>
      </c>
      <c r="K163" s="7">
        <f>SUMIF('Daily Pork Products Stocks'!$B$6:$B$253,'Weekly Pork Products Stocks'!$B163,'Daily Pork Products Stocks'!K$6:K$253)</f>
        <v>0</v>
      </c>
      <c r="L163" s="7">
        <f>SUMIF('Daily Pork Products Stocks'!$B$6:$B$253,'Weekly Pork Products Stocks'!$B163,'Daily Pork Products Stocks'!L$6:L$253)</f>
        <v>0</v>
      </c>
      <c r="M163" s="7">
        <f>SUMIF('Daily Pork Products Stocks'!$B$6:$B$253,'Weekly Pork Products Stocks'!$B163,'Daily Pork Products Stocks'!M$6:M$253)</f>
        <v>0</v>
      </c>
      <c r="N163" s="7">
        <f>SUMIF('Daily Pork Products Stocks'!$B$6:$B$253,'Weekly Pork Products Stocks'!$B163,'Daily Pork Products Stocks'!N$6:N$253)</f>
        <v>0</v>
      </c>
      <c r="O163" s="7">
        <f>SUMIF('Daily Pork Products Stocks'!$B$6:$B$253,'Weekly Pork Products Stocks'!$B163,'Daily Pork Products Stocks'!O$6:O$253)</f>
        <v>0</v>
      </c>
      <c r="P163" s="7">
        <f t="shared" si="21"/>
        <v>0</v>
      </c>
      <c r="Q163" s="7">
        <f t="shared" si="22"/>
        <v>0</v>
      </c>
      <c r="R163" s="25">
        <f>SUMIF('Daily Pork Products Stocks'!$B$6:$B$253,'Weekly Pork Products Stocks'!$B163,'Daily Pork Products Stocks'!R$6:R$253)</f>
        <v>0</v>
      </c>
      <c r="S163" s="25">
        <f>SUMIF('Daily Pork Products Stocks'!$B$6:$B$253,'Weekly Pork Products Stocks'!$B163,'Daily Pork Products Stocks'!S$6:S$253)</f>
        <v>0</v>
      </c>
      <c r="T163" s="7">
        <f t="shared" si="23"/>
        <v>0</v>
      </c>
      <c r="U163" s="7">
        <f t="shared" si="24"/>
        <v>0</v>
      </c>
      <c r="V163" s="64">
        <f t="shared" si="25"/>
        <v>0</v>
      </c>
      <c r="W163" s="51" t="str">
        <f t="shared" si="18"/>
        <v>Inactive</v>
      </c>
      <c r="X163" s="4"/>
      <c r="Y163" s="2">
        <f t="shared" si="26"/>
        <v>0</v>
      </c>
    </row>
    <row r="164" spans="1:25" ht="15.75" x14ac:dyDescent="0.25">
      <c r="A164" s="69" t="str">
        <f t="shared" si="19"/>
        <v>Inactive</v>
      </c>
      <c r="B164" s="66" t="s">
        <v>125</v>
      </c>
      <c r="C164" s="17" t="s">
        <v>126</v>
      </c>
      <c r="D164" s="12">
        <f>'Daily Pork Products Stocks'!D153</f>
        <v>0</v>
      </c>
      <c r="E164" s="7">
        <f t="shared" si="20"/>
        <v>0</v>
      </c>
      <c r="F164" s="7">
        <f>SUMIF('Daily Pork Products Stocks'!$B$6:$B$253,'Weekly Pork Products Stocks'!$B164,'Daily Pork Products Stocks'!F$6:F$253)</f>
        <v>0</v>
      </c>
      <c r="G164" s="7">
        <f>SUMIF('Daily Pork Products Stocks'!$B$6:$B$253,'Weekly Pork Products Stocks'!$B164,'Daily Pork Products Stocks'!G$6:G$253)</f>
        <v>0</v>
      </c>
      <c r="H164" s="7">
        <f>SUMIF('Daily Pork Products Stocks'!$B$6:$B$253,'Weekly Pork Products Stocks'!$B164,'Daily Pork Products Stocks'!H$6:H$253)</f>
        <v>0</v>
      </c>
      <c r="I164" s="7">
        <f>SUMIF('Daily Pork Products Stocks'!$B$6:$B$253,'Weekly Pork Products Stocks'!$B164,'Daily Pork Products Stocks'!I$6:I$253)</f>
        <v>0</v>
      </c>
      <c r="J164" s="7">
        <f>SUMIF('Daily Pork Products Stocks'!$B$6:$B$253,'Weekly Pork Products Stocks'!$B164,'Daily Pork Products Stocks'!J$6:J$253)</f>
        <v>0</v>
      </c>
      <c r="K164" s="7">
        <f>SUMIF('Daily Pork Products Stocks'!$B$6:$B$253,'Weekly Pork Products Stocks'!$B164,'Daily Pork Products Stocks'!K$6:K$253)</f>
        <v>0</v>
      </c>
      <c r="L164" s="7">
        <f>SUMIF('Daily Pork Products Stocks'!$B$6:$B$253,'Weekly Pork Products Stocks'!$B164,'Daily Pork Products Stocks'!L$6:L$253)</f>
        <v>0</v>
      </c>
      <c r="M164" s="7">
        <f>SUMIF('Daily Pork Products Stocks'!$B$6:$B$253,'Weekly Pork Products Stocks'!$B164,'Daily Pork Products Stocks'!M$6:M$253)</f>
        <v>0</v>
      </c>
      <c r="N164" s="7">
        <f>SUMIF('Daily Pork Products Stocks'!$B$6:$B$253,'Weekly Pork Products Stocks'!$B164,'Daily Pork Products Stocks'!N$6:N$253)</f>
        <v>0</v>
      </c>
      <c r="O164" s="7">
        <f>SUMIF('Daily Pork Products Stocks'!$B$6:$B$253,'Weekly Pork Products Stocks'!$B164,'Daily Pork Products Stocks'!O$6:O$253)</f>
        <v>0</v>
      </c>
      <c r="P164" s="7">
        <f t="shared" si="21"/>
        <v>0</v>
      </c>
      <c r="Q164" s="7">
        <f t="shared" si="22"/>
        <v>0</v>
      </c>
      <c r="R164" s="25">
        <f>SUMIF('Daily Pork Products Stocks'!$B$6:$B$253,'Weekly Pork Products Stocks'!$B164,'Daily Pork Products Stocks'!R$6:R$253)</f>
        <v>0</v>
      </c>
      <c r="S164" s="25">
        <f>SUMIF('Daily Pork Products Stocks'!$B$6:$B$253,'Weekly Pork Products Stocks'!$B164,'Daily Pork Products Stocks'!S$6:S$253)</f>
        <v>0</v>
      </c>
      <c r="T164" s="7">
        <f t="shared" si="23"/>
        <v>0</v>
      </c>
      <c r="U164" s="7">
        <f t="shared" si="24"/>
        <v>0</v>
      </c>
      <c r="V164" s="64">
        <f t="shared" si="25"/>
        <v>0</v>
      </c>
      <c r="W164" s="51" t="str">
        <f t="shared" si="18"/>
        <v>Inactive</v>
      </c>
      <c r="X164" s="4"/>
      <c r="Y164" s="2">
        <f t="shared" si="26"/>
        <v>0</v>
      </c>
    </row>
    <row r="165" spans="1:25" ht="15.75" x14ac:dyDescent="0.25">
      <c r="A165" s="69" t="str">
        <f t="shared" si="19"/>
        <v>Inactive</v>
      </c>
      <c r="B165" s="66" t="s">
        <v>127</v>
      </c>
      <c r="C165" s="17" t="s">
        <v>128</v>
      </c>
      <c r="D165" s="12">
        <f>'Daily Pork Products Stocks'!D196</f>
        <v>0</v>
      </c>
      <c r="E165" s="7">
        <f t="shared" si="20"/>
        <v>0</v>
      </c>
      <c r="F165" s="7">
        <f>SUMIF('Daily Pork Products Stocks'!$B$6:$B$253,'Weekly Pork Products Stocks'!$B165,'Daily Pork Products Stocks'!F$6:F$253)</f>
        <v>0</v>
      </c>
      <c r="G165" s="7">
        <f>SUMIF('Daily Pork Products Stocks'!$B$6:$B$253,'Weekly Pork Products Stocks'!$B165,'Daily Pork Products Stocks'!G$6:G$253)</f>
        <v>0</v>
      </c>
      <c r="H165" s="7">
        <f>SUMIF('Daily Pork Products Stocks'!$B$6:$B$253,'Weekly Pork Products Stocks'!$B165,'Daily Pork Products Stocks'!H$6:H$253)</f>
        <v>0</v>
      </c>
      <c r="I165" s="7">
        <f>SUMIF('Daily Pork Products Stocks'!$B$6:$B$253,'Weekly Pork Products Stocks'!$B165,'Daily Pork Products Stocks'!I$6:I$253)</f>
        <v>0</v>
      </c>
      <c r="J165" s="7">
        <f>SUMIF('Daily Pork Products Stocks'!$B$6:$B$253,'Weekly Pork Products Stocks'!$B165,'Daily Pork Products Stocks'!J$6:J$253)</f>
        <v>0</v>
      </c>
      <c r="K165" s="7">
        <f>SUMIF('Daily Pork Products Stocks'!$B$6:$B$253,'Weekly Pork Products Stocks'!$B165,'Daily Pork Products Stocks'!K$6:K$253)</f>
        <v>0</v>
      </c>
      <c r="L165" s="7">
        <f>SUMIF('Daily Pork Products Stocks'!$B$6:$B$253,'Weekly Pork Products Stocks'!$B165,'Daily Pork Products Stocks'!L$6:L$253)</f>
        <v>0</v>
      </c>
      <c r="M165" s="7">
        <f>SUMIF('Daily Pork Products Stocks'!$B$6:$B$253,'Weekly Pork Products Stocks'!$B165,'Daily Pork Products Stocks'!M$6:M$253)</f>
        <v>0</v>
      </c>
      <c r="N165" s="7">
        <f>SUMIF('Daily Pork Products Stocks'!$B$6:$B$253,'Weekly Pork Products Stocks'!$B165,'Daily Pork Products Stocks'!N$6:N$253)</f>
        <v>0</v>
      </c>
      <c r="O165" s="7">
        <f>SUMIF('Daily Pork Products Stocks'!$B$6:$B$253,'Weekly Pork Products Stocks'!$B165,'Daily Pork Products Stocks'!O$6:O$253)</f>
        <v>0</v>
      </c>
      <c r="P165" s="7">
        <f t="shared" si="21"/>
        <v>0</v>
      </c>
      <c r="Q165" s="7">
        <f t="shared" si="22"/>
        <v>0</v>
      </c>
      <c r="R165" s="25">
        <f>SUMIF('Daily Pork Products Stocks'!$B$6:$B$253,'Weekly Pork Products Stocks'!$B165,'Daily Pork Products Stocks'!R$6:R$253)</f>
        <v>0</v>
      </c>
      <c r="S165" s="25">
        <f>SUMIF('Daily Pork Products Stocks'!$B$6:$B$253,'Weekly Pork Products Stocks'!$B165,'Daily Pork Products Stocks'!S$6:S$253)</f>
        <v>0</v>
      </c>
      <c r="T165" s="7">
        <f t="shared" si="23"/>
        <v>0</v>
      </c>
      <c r="U165" s="7">
        <f t="shared" si="24"/>
        <v>0</v>
      </c>
      <c r="V165" s="64">
        <f t="shared" si="25"/>
        <v>0</v>
      </c>
      <c r="W165" s="51" t="str">
        <f t="shared" si="18"/>
        <v>Inactive</v>
      </c>
      <c r="X165" s="4"/>
      <c r="Y165" s="2">
        <f t="shared" si="26"/>
        <v>0</v>
      </c>
    </row>
    <row r="166" spans="1:25" ht="15.75" x14ac:dyDescent="0.25">
      <c r="A166" s="69" t="str">
        <f t="shared" si="19"/>
        <v>Inactive</v>
      </c>
      <c r="B166" s="65" t="s">
        <v>130</v>
      </c>
      <c r="C166" s="15" t="s">
        <v>1354</v>
      </c>
      <c r="D166" s="12">
        <f>'Daily Pork Products Stocks'!D154</f>
        <v>0</v>
      </c>
      <c r="E166" s="7">
        <f t="shared" si="20"/>
        <v>0</v>
      </c>
      <c r="F166" s="7">
        <f>SUMIF('Daily Pork Products Stocks'!$B$6:$B$253,'Weekly Pork Products Stocks'!$B166,'Daily Pork Products Stocks'!F$6:F$253)</f>
        <v>0</v>
      </c>
      <c r="G166" s="7">
        <f>SUMIF('Daily Pork Products Stocks'!$B$6:$B$253,'Weekly Pork Products Stocks'!$B166,'Daily Pork Products Stocks'!G$6:G$253)</f>
        <v>0</v>
      </c>
      <c r="H166" s="7">
        <f>SUMIF('Daily Pork Products Stocks'!$B$6:$B$253,'Weekly Pork Products Stocks'!$B166,'Daily Pork Products Stocks'!H$6:H$253)</f>
        <v>0</v>
      </c>
      <c r="I166" s="7">
        <f>SUMIF('Daily Pork Products Stocks'!$B$6:$B$253,'Weekly Pork Products Stocks'!$B166,'Daily Pork Products Stocks'!I$6:I$253)</f>
        <v>0</v>
      </c>
      <c r="J166" s="7">
        <f>SUMIF('Daily Pork Products Stocks'!$B$6:$B$253,'Weekly Pork Products Stocks'!$B166,'Daily Pork Products Stocks'!J$6:J$253)</f>
        <v>0</v>
      </c>
      <c r="K166" s="7">
        <f>SUMIF('Daily Pork Products Stocks'!$B$6:$B$253,'Weekly Pork Products Stocks'!$B166,'Daily Pork Products Stocks'!K$6:K$253)</f>
        <v>0</v>
      </c>
      <c r="L166" s="7">
        <f>SUMIF('Daily Pork Products Stocks'!$B$6:$B$253,'Weekly Pork Products Stocks'!$B166,'Daily Pork Products Stocks'!L$6:L$253)</f>
        <v>0</v>
      </c>
      <c r="M166" s="7">
        <f>SUMIF('Daily Pork Products Stocks'!$B$6:$B$253,'Weekly Pork Products Stocks'!$B166,'Daily Pork Products Stocks'!M$6:M$253)</f>
        <v>0</v>
      </c>
      <c r="N166" s="7">
        <f>SUMIF('Daily Pork Products Stocks'!$B$6:$B$253,'Weekly Pork Products Stocks'!$B166,'Daily Pork Products Stocks'!N$6:N$253)</f>
        <v>0</v>
      </c>
      <c r="O166" s="7">
        <f>SUMIF('Daily Pork Products Stocks'!$B$6:$B$253,'Weekly Pork Products Stocks'!$B166,'Daily Pork Products Stocks'!O$6:O$253)</f>
        <v>0</v>
      </c>
      <c r="P166" s="7">
        <f t="shared" si="21"/>
        <v>0</v>
      </c>
      <c r="Q166" s="7">
        <f t="shared" si="22"/>
        <v>0</v>
      </c>
      <c r="R166" s="25">
        <f>SUMIF('Daily Pork Products Stocks'!$B$6:$B$253,'Weekly Pork Products Stocks'!$B166,'Daily Pork Products Stocks'!R$6:R$253)</f>
        <v>0</v>
      </c>
      <c r="S166" s="25">
        <f>SUMIF('Daily Pork Products Stocks'!$B$6:$B$253,'Weekly Pork Products Stocks'!$B166,'Daily Pork Products Stocks'!S$6:S$253)</f>
        <v>0</v>
      </c>
      <c r="T166" s="7">
        <f t="shared" si="23"/>
        <v>0</v>
      </c>
      <c r="U166" s="7">
        <f t="shared" si="24"/>
        <v>0</v>
      </c>
      <c r="V166" s="64">
        <f t="shared" si="25"/>
        <v>0</v>
      </c>
      <c r="W166" s="51" t="str">
        <f t="shared" si="18"/>
        <v>Inactive</v>
      </c>
      <c r="X166" s="4"/>
      <c r="Y166" s="2">
        <f t="shared" si="26"/>
        <v>0</v>
      </c>
    </row>
    <row r="167" spans="1:25" ht="15.75" x14ac:dyDescent="0.25">
      <c r="A167" s="69" t="str">
        <f t="shared" si="19"/>
        <v>Inactive</v>
      </c>
      <c r="B167" s="66" t="s">
        <v>131</v>
      </c>
      <c r="C167" s="17" t="s">
        <v>132</v>
      </c>
      <c r="D167" s="12">
        <f>'Daily Pork Products Stocks'!D155</f>
        <v>0</v>
      </c>
      <c r="E167" s="7">
        <f t="shared" si="20"/>
        <v>0</v>
      </c>
      <c r="F167" s="7">
        <f>SUMIF('Daily Pork Products Stocks'!$B$6:$B$253,'Weekly Pork Products Stocks'!$B167,'Daily Pork Products Stocks'!F$6:F$253)</f>
        <v>0</v>
      </c>
      <c r="G167" s="7">
        <f>SUMIF('Daily Pork Products Stocks'!$B$6:$B$253,'Weekly Pork Products Stocks'!$B167,'Daily Pork Products Stocks'!G$6:G$253)</f>
        <v>0</v>
      </c>
      <c r="H167" s="7">
        <f>SUMIF('Daily Pork Products Stocks'!$B$6:$B$253,'Weekly Pork Products Stocks'!$B167,'Daily Pork Products Stocks'!H$6:H$253)</f>
        <v>0</v>
      </c>
      <c r="I167" s="7">
        <f>SUMIF('Daily Pork Products Stocks'!$B$6:$B$253,'Weekly Pork Products Stocks'!$B167,'Daily Pork Products Stocks'!I$6:I$253)</f>
        <v>0</v>
      </c>
      <c r="J167" s="7">
        <f>SUMIF('Daily Pork Products Stocks'!$B$6:$B$253,'Weekly Pork Products Stocks'!$B167,'Daily Pork Products Stocks'!J$6:J$253)</f>
        <v>0</v>
      </c>
      <c r="K167" s="7">
        <f>SUMIF('Daily Pork Products Stocks'!$B$6:$B$253,'Weekly Pork Products Stocks'!$B167,'Daily Pork Products Stocks'!K$6:K$253)</f>
        <v>0</v>
      </c>
      <c r="L167" s="7">
        <f>SUMIF('Daily Pork Products Stocks'!$B$6:$B$253,'Weekly Pork Products Stocks'!$B167,'Daily Pork Products Stocks'!L$6:L$253)</f>
        <v>0</v>
      </c>
      <c r="M167" s="7">
        <f>SUMIF('Daily Pork Products Stocks'!$B$6:$B$253,'Weekly Pork Products Stocks'!$B167,'Daily Pork Products Stocks'!M$6:M$253)</f>
        <v>0</v>
      </c>
      <c r="N167" s="7">
        <f>SUMIF('Daily Pork Products Stocks'!$B$6:$B$253,'Weekly Pork Products Stocks'!$B167,'Daily Pork Products Stocks'!N$6:N$253)</f>
        <v>0</v>
      </c>
      <c r="O167" s="7">
        <f>SUMIF('Daily Pork Products Stocks'!$B$6:$B$253,'Weekly Pork Products Stocks'!$B167,'Daily Pork Products Stocks'!O$6:O$253)</f>
        <v>0</v>
      </c>
      <c r="P167" s="7">
        <f t="shared" si="21"/>
        <v>0</v>
      </c>
      <c r="Q167" s="7">
        <f t="shared" si="22"/>
        <v>0</v>
      </c>
      <c r="R167" s="25">
        <f>SUMIF('Daily Pork Products Stocks'!$B$6:$B$253,'Weekly Pork Products Stocks'!$B167,'Daily Pork Products Stocks'!R$6:R$253)</f>
        <v>0</v>
      </c>
      <c r="S167" s="25">
        <f>SUMIF('Daily Pork Products Stocks'!$B$6:$B$253,'Weekly Pork Products Stocks'!$B167,'Daily Pork Products Stocks'!S$6:S$253)</f>
        <v>0</v>
      </c>
      <c r="T167" s="7">
        <f t="shared" si="23"/>
        <v>0</v>
      </c>
      <c r="U167" s="7">
        <f t="shared" si="24"/>
        <v>0</v>
      </c>
      <c r="V167" s="64">
        <f t="shared" si="25"/>
        <v>0</v>
      </c>
      <c r="W167" s="51" t="str">
        <f t="shared" si="18"/>
        <v>Inactive</v>
      </c>
      <c r="X167" s="4"/>
      <c r="Y167" s="2">
        <f t="shared" si="26"/>
        <v>0</v>
      </c>
    </row>
    <row r="168" spans="1:25" ht="15.75" x14ac:dyDescent="0.25">
      <c r="A168" s="69" t="str">
        <f t="shared" si="19"/>
        <v>Inactive</v>
      </c>
      <c r="B168" s="66" t="s">
        <v>133</v>
      </c>
      <c r="C168" s="17" t="s">
        <v>134</v>
      </c>
      <c r="D168" s="12">
        <f>'Daily Pork Products Stocks'!D156</f>
        <v>0</v>
      </c>
      <c r="E168" s="7">
        <f t="shared" si="20"/>
        <v>0</v>
      </c>
      <c r="F168" s="7">
        <f>SUMIF('Daily Pork Products Stocks'!$B$6:$B$253,'Weekly Pork Products Stocks'!$B168,'Daily Pork Products Stocks'!F$6:F$253)</f>
        <v>0</v>
      </c>
      <c r="G168" s="7">
        <f>SUMIF('Daily Pork Products Stocks'!$B$6:$B$253,'Weekly Pork Products Stocks'!$B168,'Daily Pork Products Stocks'!G$6:G$253)</f>
        <v>0</v>
      </c>
      <c r="H168" s="7">
        <f>SUMIF('Daily Pork Products Stocks'!$B$6:$B$253,'Weekly Pork Products Stocks'!$B168,'Daily Pork Products Stocks'!H$6:H$253)</f>
        <v>0</v>
      </c>
      <c r="I168" s="7">
        <f>SUMIF('Daily Pork Products Stocks'!$B$6:$B$253,'Weekly Pork Products Stocks'!$B168,'Daily Pork Products Stocks'!I$6:I$253)</f>
        <v>0</v>
      </c>
      <c r="J168" s="7">
        <f>SUMIF('Daily Pork Products Stocks'!$B$6:$B$253,'Weekly Pork Products Stocks'!$B168,'Daily Pork Products Stocks'!J$6:J$253)</f>
        <v>0</v>
      </c>
      <c r="K168" s="7">
        <f>SUMIF('Daily Pork Products Stocks'!$B$6:$B$253,'Weekly Pork Products Stocks'!$B168,'Daily Pork Products Stocks'!K$6:K$253)</f>
        <v>0</v>
      </c>
      <c r="L168" s="7">
        <f>SUMIF('Daily Pork Products Stocks'!$B$6:$B$253,'Weekly Pork Products Stocks'!$B168,'Daily Pork Products Stocks'!L$6:L$253)</f>
        <v>0</v>
      </c>
      <c r="M168" s="7">
        <f>SUMIF('Daily Pork Products Stocks'!$B$6:$B$253,'Weekly Pork Products Stocks'!$B168,'Daily Pork Products Stocks'!M$6:M$253)</f>
        <v>0</v>
      </c>
      <c r="N168" s="7">
        <f>SUMIF('Daily Pork Products Stocks'!$B$6:$B$253,'Weekly Pork Products Stocks'!$B168,'Daily Pork Products Stocks'!N$6:N$253)</f>
        <v>0</v>
      </c>
      <c r="O168" s="7">
        <f>SUMIF('Daily Pork Products Stocks'!$B$6:$B$253,'Weekly Pork Products Stocks'!$B168,'Daily Pork Products Stocks'!O$6:O$253)</f>
        <v>0</v>
      </c>
      <c r="P168" s="7">
        <f t="shared" si="21"/>
        <v>0</v>
      </c>
      <c r="Q168" s="7">
        <f t="shared" si="22"/>
        <v>0</v>
      </c>
      <c r="R168" s="25">
        <f>SUMIF('Daily Pork Products Stocks'!$B$6:$B$253,'Weekly Pork Products Stocks'!$B168,'Daily Pork Products Stocks'!R$6:R$253)</f>
        <v>0</v>
      </c>
      <c r="S168" s="25">
        <f>SUMIF('Daily Pork Products Stocks'!$B$6:$B$253,'Weekly Pork Products Stocks'!$B168,'Daily Pork Products Stocks'!S$6:S$253)</f>
        <v>0</v>
      </c>
      <c r="T168" s="7">
        <f t="shared" si="23"/>
        <v>0</v>
      </c>
      <c r="U168" s="7">
        <f t="shared" si="24"/>
        <v>0</v>
      </c>
      <c r="V168" s="64">
        <f t="shared" si="25"/>
        <v>0</v>
      </c>
      <c r="W168" s="51" t="str">
        <f t="shared" si="18"/>
        <v>Inactive</v>
      </c>
      <c r="X168" s="4"/>
      <c r="Y168" s="2">
        <f t="shared" si="26"/>
        <v>0</v>
      </c>
    </row>
    <row r="169" spans="1:25" ht="15.75" x14ac:dyDescent="0.25">
      <c r="A169" s="69" t="str">
        <f t="shared" si="19"/>
        <v>Inactive</v>
      </c>
      <c r="B169" s="66" t="s">
        <v>135</v>
      </c>
      <c r="C169" s="17" t="s">
        <v>1355</v>
      </c>
      <c r="D169" s="12">
        <f>'Daily Pork Products Stocks'!D157</f>
        <v>0</v>
      </c>
      <c r="E169" s="7">
        <f t="shared" si="20"/>
        <v>0</v>
      </c>
      <c r="F169" s="7">
        <f>SUMIF('Daily Pork Products Stocks'!$B$6:$B$253,'Weekly Pork Products Stocks'!$B169,'Daily Pork Products Stocks'!F$6:F$253)</f>
        <v>0</v>
      </c>
      <c r="G169" s="7">
        <f>SUMIF('Daily Pork Products Stocks'!$B$6:$B$253,'Weekly Pork Products Stocks'!$B169,'Daily Pork Products Stocks'!G$6:G$253)</f>
        <v>0</v>
      </c>
      <c r="H169" s="7">
        <f>SUMIF('Daily Pork Products Stocks'!$B$6:$B$253,'Weekly Pork Products Stocks'!$B169,'Daily Pork Products Stocks'!H$6:H$253)</f>
        <v>0</v>
      </c>
      <c r="I169" s="7">
        <f>SUMIF('Daily Pork Products Stocks'!$B$6:$B$253,'Weekly Pork Products Stocks'!$B169,'Daily Pork Products Stocks'!I$6:I$253)</f>
        <v>0</v>
      </c>
      <c r="J169" s="7">
        <f>SUMIF('Daily Pork Products Stocks'!$B$6:$B$253,'Weekly Pork Products Stocks'!$B169,'Daily Pork Products Stocks'!J$6:J$253)</f>
        <v>0</v>
      </c>
      <c r="K169" s="7">
        <f>SUMIF('Daily Pork Products Stocks'!$B$6:$B$253,'Weekly Pork Products Stocks'!$B169,'Daily Pork Products Stocks'!K$6:K$253)</f>
        <v>0</v>
      </c>
      <c r="L169" s="7">
        <f>SUMIF('Daily Pork Products Stocks'!$B$6:$B$253,'Weekly Pork Products Stocks'!$B169,'Daily Pork Products Stocks'!L$6:L$253)</f>
        <v>0</v>
      </c>
      <c r="M169" s="7">
        <f>SUMIF('Daily Pork Products Stocks'!$B$6:$B$253,'Weekly Pork Products Stocks'!$B169,'Daily Pork Products Stocks'!M$6:M$253)</f>
        <v>0</v>
      </c>
      <c r="N169" s="7">
        <f>SUMIF('Daily Pork Products Stocks'!$B$6:$B$253,'Weekly Pork Products Stocks'!$B169,'Daily Pork Products Stocks'!N$6:N$253)</f>
        <v>0</v>
      </c>
      <c r="O169" s="7">
        <f>SUMIF('Daily Pork Products Stocks'!$B$6:$B$253,'Weekly Pork Products Stocks'!$B169,'Daily Pork Products Stocks'!O$6:O$253)</f>
        <v>0</v>
      </c>
      <c r="P169" s="7">
        <f t="shared" si="21"/>
        <v>0</v>
      </c>
      <c r="Q169" s="7">
        <f t="shared" si="22"/>
        <v>0</v>
      </c>
      <c r="R169" s="25">
        <f>SUMIF('Daily Pork Products Stocks'!$B$6:$B$253,'Weekly Pork Products Stocks'!$B169,'Daily Pork Products Stocks'!R$6:R$253)</f>
        <v>0</v>
      </c>
      <c r="S169" s="25">
        <f>SUMIF('Daily Pork Products Stocks'!$B$6:$B$253,'Weekly Pork Products Stocks'!$B169,'Daily Pork Products Stocks'!S$6:S$253)</f>
        <v>0</v>
      </c>
      <c r="T169" s="7">
        <f t="shared" si="23"/>
        <v>0</v>
      </c>
      <c r="U169" s="7">
        <f t="shared" si="24"/>
        <v>0</v>
      </c>
      <c r="V169" s="64">
        <f t="shared" si="25"/>
        <v>0</v>
      </c>
      <c r="W169" s="51" t="str">
        <f t="shared" si="18"/>
        <v>Inactive</v>
      </c>
      <c r="X169" s="4"/>
      <c r="Y169" s="2">
        <f t="shared" si="26"/>
        <v>0</v>
      </c>
    </row>
    <row r="170" spans="1:25" ht="15.75" x14ac:dyDescent="0.25">
      <c r="A170" s="69" t="str">
        <f t="shared" si="19"/>
        <v>Inactive</v>
      </c>
      <c r="B170" s="65" t="s">
        <v>137</v>
      </c>
      <c r="C170" s="15" t="s">
        <v>1356</v>
      </c>
      <c r="D170" s="12">
        <f>'Daily Pork Products Stocks'!D158</f>
        <v>0</v>
      </c>
      <c r="E170" s="7">
        <f t="shared" si="20"/>
        <v>0</v>
      </c>
      <c r="F170" s="7">
        <f>SUMIF('Daily Pork Products Stocks'!$B$6:$B$253,'Weekly Pork Products Stocks'!$B170,'Daily Pork Products Stocks'!F$6:F$253)</f>
        <v>0</v>
      </c>
      <c r="G170" s="7">
        <f>SUMIF('Daily Pork Products Stocks'!$B$6:$B$253,'Weekly Pork Products Stocks'!$B170,'Daily Pork Products Stocks'!G$6:G$253)</f>
        <v>0</v>
      </c>
      <c r="H170" s="7">
        <f>SUMIF('Daily Pork Products Stocks'!$B$6:$B$253,'Weekly Pork Products Stocks'!$B170,'Daily Pork Products Stocks'!H$6:H$253)</f>
        <v>0</v>
      </c>
      <c r="I170" s="7">
        <f>SUMIF('Daily Pork Products Stocks'!$B$6:$B$253,'Weekly Pork Products Stocks'!$B170,'Daily Pork Products Stocks'!I$6:I$253)</f>
        <v>0</v>
      </c>
      <c r="J170" s="7">
        <f>SUMIF('Daily Pork Products Stocks'!$B$6:$B$253,'Weekly Pork Products Stocks'!$B170,'Daily Pork Products Stocks'!J$6:J$253)</f>
        <v>0</v>
      </c>
      <c r="K170" s="7">
        <f>SUMIF('Daily Pork Products Stocks'!$B$6:$B$253,'Weekly Pork Products Stocks'!$B170,'Daily Pork Products Stocks'!K$6:K$253)</f>
        <v>0</v>
      </c>
      <c r="L170" s="7">
        <f>SUMIF('Daily Pork Products Stocks'!$B$6:$B$253,'Weekly Pork Products Stocks'!$B170,'Daily Pork Products Stocks'!L$6:L$253)</f>
        <v>0</v>
      </c>
      <c r="M170" s="7">
        <f>SUMIF('Daily Pork Products Stocks'!$B$6:$B$253,'Weekly Pork Products Stocks'!$B170,'Daily Pork Products Stocks'!M$6:M$253)</f>
        <v>0</v>
      </c>
      <c r="N170" s="7">
        <f>SUMIF('Daily Pork Products Stocks'!$B$6:$B$253,'Weekly Pork Products Stocks'!$B170,'Daily Pork Products Stocks'!N$6:N$253)</f>
        <v>0</v>
      </c>
      <c r="O170" s="7">
        <f>SUMIF('Daily Pork Products Stocks'!$B$6:$B$253,'Weekly Pork Products Stocks'!$B170,'Daily Pork Products Stocks'!O$6:O$253)</f>
        <v>0</v>
      </c>
      <c r="P170" s="7">
        <f t="shared" si="21"/>
        <v>0</v>
      </c>
      <c r="Q170" s="7">
        <f t="shared" si="22"/>
        <v>0</v>
      </c>
      <c r="R170" s="25">
        <f>SUMIF('Daily Pork Products Stocks'!$B$6:$B$253,'Weekly Pork Products Stocks'!$B170,'Daily Pork Products Stocks'!R$6:R$253)</f>
        <v>0</v>
      </c>
      <c r="S170" s="25">
        <f>SUMIF('Daily Pork Products Stocks'!$B$6:$B$253,'Weekly Pork Products Stocks'!$B170,'Daily Pork Products Stocks'!S$6:S$253)</f>
        <v>0</v>
      </c>
      <c r="T170" s="7">
        <f t="shared" si="23"/>
        <v>0</v>
      </c>
      <c r="U170" s="7">
        <f t="shared" si="24"/>
        <v>0</v>
      </c>
      <c r="V170" s="64">
        <f t="shared" si="25"/>
        <v>0</v>
      </c>
      <c r="W170" s="51" t="str">
        <f t="shared" si="18"/>
        <v>Inactive</v>
      </c>
      <c r="X170" s="4"/>
      <c r="Y170" s="2">
        <f t="shared" si="26"/>
        <v>0</v>
      </c>
    </row>
    <row r="171" spans="1:25" ht="15.75" x14ac:dyDescent="0.25">
      <c r="A171" s="69" t="str">
        <f t="shared" si="19"/>
        <v>Inactive</v>
      </c>
      <c r="B171" s="66" t="s">
        <v>140</v>
      </c>
      <c r="C171" s="17" t="s">
        <v>1357</v>
      </c>
      <c r="D171" s="12">
        <f>'Daily Pork Products Stocks'!D159</f>
        <v>0</v>
      </c>
      <c r="E171" s="7">
        <f t="shared" si="20"/>
        <v>0</v>
      </c>
      <c r="F171" s="7">
        <f>SUMIF('Daily Pork Products Stocks'!$B$6:$B$253,'Weekly Pork Products Stocks'!$B171,'Daily Pork Products Stocks'!F$6:F$253)</f>
        <v>0</v>
      </c>
      <c r="G171" s="7">
        <f>SUMIF('Daily Pork Products Stocks'!$B$6:$B$253,'Weekly Pork Products Stocks'!$B171,'Daily Pork Products Stocks'!G$6:G$253)</f>
        <v>0</v>
      </c>
      <c r="H171" s="7">
        <f>SUMIF('Daily Pork Products Stocks'!$B$6:$B$253,'Weekly Pork Products Stocks'!$B171,'Daily Pork Products Stocks'!H$6:H$253)</f>
        <v>0</v>
      </c>
      <c r="I171" s="7">
        <f>SUMIF('Daily Pork Products Stocks'!$B$6:$B$253,'Weekly Pork Products Stocks'!$B171,'Daily Pork Products Stocks'!I$6:I$253)</f>
        <v>0</v>
      </c>
      <c r="J171" s="7">
        <f>SUMIF('Daily Pork Products Stocks'!$B$6:$B$253,'Weekly Pork Products Stocks'!$B171,'Daily Pork Products Stocks'!J$6:J$253)</f>
        <v>0</v>
      </c>
      <c r="K171" s="7">
        <f>SUMIF('Daily Pork Products Stocks'!$B$6:$B$253,'Weekly Pork Products Stocks'!$B171,'Daily Pork Products Stocks'!K$6:K$253)</f>
        <v>0</v>
      </c>
      <c r="L171" s="7">
        <f>SUMIF('Daily Pork Products Stocks'!$B$6:$B$253,'Weekly Pork Products Stocks'!$B171,'Daily Pork Products Stocks'!L$6:L$253)</f>
        <v>0</v>
      </c>
      <c r="M171" s="7">
        <f>SUMIF('Daily Pork Products Stocks'!$B$6:$B$253,'Weekly Pork Products Stocks'!$B171,'Daily Pork Products Stocks'!M$6:M$253)</f>
        <v>0</v>
      </c>
      <c r="N171" s="7">
        <f>SUMIF('Daily Pork Products Stocks'!$B$6:$B$253,'Weekly Pork Products Stocks'!$B171,'Daily Pork Products Stocks'!N$6:N$253)</f>
        <v>0</v>
      </c>
      <c r="O171" s="7">
        <f>SUMIF('Daily Pork Products Stocks'!$B$6:$B$253,'Weekly Pork Products Stocks'!$B171,'Daily Pork Products Stocks'!O$6:O$253)</f>
        <v>0</v>
      </c>
      <c r="P171" s="7">
        <f t="shared" si="21"/>
        <v>0</v>
      </c>
      <c r="Q171" s="7">
        <f t="shared" si="22"/>
        <v>0</v>
      </c>
      <c r="R171" s="25">
        <f>SUMIF('Daily Pork Products Stocks'!$B$6:$B$253,'Weekly Pork Products Stocks'!$B171,'Daily Pork Products Stocks'!R$6:R$253)</f>
        <v>0</v>
      </c>
      <c r="S171" s="25">
        <f>SUMIF('Daily Pork Products Stocks'!$B$6:$B$253,'Weekly Pork Products Stocks'!$B171,'Daily Pork Products Stocks'!S$6:S$253)</f>
        <v>0</v>
      </c>
      <c r="T171" s="7">
        <f t="shared" si="23"/>
        <v>0</v>
      </c>
      <c r="U171" s="7">
        <f t="shared" si="24"/>
        <v>0</v>
      </c>
      <c r="V171" s="64">
        <f t="shared" si="25"/>
        <v>0</v>
      </c>
      <c r="W171" s="51" t="str">
        <f t="shared" si="18"/>
        <v>Inactive</v>
      </c>
      <c r="X171" s="4"/>
      <c r="Y171" s="2">
        <f t="shared" si="26"/>
        <v>0</v>
      </c>
    </row>
    <row r="172" spans="1:25" ht="15.75" x14ac:dyDescent="0.25">
      <c r="A172" s="69" t="str">
        <f t="shared" si="19"/>
        <v>Inactive</v>
      </c>
      <c r="B172" s="66" t="s">
        <v>141</v>
      </c>
      <c r="C172" s="17" t="s">
        <v>1358</v>
      </c>
      <c r="D172" s="12">
        <f>'Daily Pork Products Stocks'!D160</f>
        <v>0</v>
      </c>
      <c r="E172" s="7">
        <f t="shared" si="20"/>
        <v>0</v>
      </c>
      <c r="F172" s="7">
        <f>SUMIF('Daily Pork Products Stocks'!$B$6:$B$253,'Weekly Pork Products Stocks'!$B172,'Daily Pork Products Stocks'!F$6:F$253)</f>
        <v>0</v>
      </c>
      <c r="G172" s="7">
        <f>SUMIF('Daily Pork Products Stocks'!$B$6:$B$253,'Weekly Pork Products Stocks'!$B172,'Daily Pork Products Stocks'!G$6:G$253)</f>
        <v>0</v>
      </c>
      <c r="H172" s="7">
        <f>SUMIF('Daily Pork Products Stocks'!$B$6:$B$253,'Weekly Pork Products Stocks'!$B172,'Daily Pork Products Stocks'!H$6:H$253)</f>
        <v>0</v>
      </c>
      <c r="I172" s="7">
        <f>SUMIF('Daily Pork Products Stocks'!$B$6:$B$253,'Weekly Pork Products Stocks'!$B172,'Daily Pork Products Stocks'!I$6:I$253)</f>
        <v>0</v>
      </c>
      <c r="J172" s="7">
        <f>SUMIF('Daily Pork Products Stocks'!$B$6:$B$253,'Weekly Pork Products Stocks'!$B172,'Daily Pork Products Stocks'!J$6:J$253)</f>
        <v>0</v>
      </c>
      <c r="K172" s="7">
        <f>SUMIF('Daily Pork Products Stocks'!$B$6:$B$253,'Weekly Pork Products Stocks'!$B172,'Daily Pork Products Stocks'!K$6:K$253)</f>
        <v>0</v>
      </c>
      <c r="L172" s="7">
        <f>SUMIF('Daily Pork Products Stocks'!$B$6:$B$253,'Weekly Pork Products Stocks'!$B172,'Daily Pork Products Stocks'!L$6:L$253)</f>
        <v>0</v>
      </c>
      <c r="M172" s="7">
        <f>SUMIF('Daily Pork Products Stocks'!$B$6:$B$253,'Weekly Pork Products Stocks'!$B172,'Daily Pork Products Stocks'!M$6:M$253)</f>
        <v>0</v>
      </c>
      <c r="N172" s="7">
        <f>SUMIF('Daily Pork Products Stocks'!$B$6:$B$253,'Weekly Pork Products Stocks'!$B172,'Daily Pork Products Stocks'!N$6:N$253)</f>
        <v>0</v>
      </c>
      <c r="O172" s="7">
        <f>SUMIF('Daily Pork Products Stocks'!$B$6:$B$253,'Weekly Pork Products Stocks'!$B172,'Daily Pork Products Stocks'!O$6:O$253)</f>
        <v>0</v>
      </c>
      <c r="P172" s="7">
        <f t="shared" si="21"/>
        <v>0</v>
      </c>
      <c r="Q172" s="7">
        <f t="shared" si="22"/>
        <v>0</v>
      </c>
      <c r="R172" s="25">
        <f>SUMIF('Daily Pork Products Stocks'!$B$6:$B$253,'Weekly Pork Products Stocks'!$B172,'Daily Pork Products Stocks'!R$6:R$253)</f>
        <v>0</v>
      </c>
      <c r="S172" s="25">
        <f>SUMIF('Daily Pork Products Stocks'!$B$6:$B$253,'Weekly Pork Products Stocks'!$B172,'Daily Pork Products Stocks'!S$6:S$253)</f>
        <v>0</v>
      </c>
      <c r="T172" s="7">
        <f t="shared" si="23"/>
        <v>0</v>
      </c>
      <c r="U172" s="7">
        <f t="shared" si="24"/>
        <v>0</v>
      </c>
      <c r="V172" s="64">
        <f t="shared" si="25"/>
        <v>0</v>
      </c>
      <c r="W172" s="51" t="str">
        <f t="shared" si="18"/>
        <v>Inactive</v>
      </c>
      <c r="X172" s="4"/>
      <c r="Y172" s="2">
        <f t="shared" si="26"/>
        <v>0</v>
      </c>
    </row>
    <row r="173" spans="1:25" ht="15.75" x14ac:dyDescent="0.25">
      <c r="A173" s="69" t="str">
        <f t="shared" si="19"/>
        <v>Inactive</v>
      </c>
      <c r="B173" s="66" t="s">
        <v>143</v>
      </c>
      <c r="C173" s="17" t="s">
        <v>1359</v>
      </c>
      <c r="D173" s="12">
        <f>'Daily Pork Products Stocks'!D161</f>
        <v>0</v>
      </c>
      <c r="E173" s="7">
        <f t="shared" si="20"/>
        <v>0</v>
      </c>
      <c r="F173" s="7">
        <f>SUMIF('Daily Pork Products Stocks'!$B$6:$B$253,'Weekly Pork Products Stocks'!$B173,'Daily Pork Products Stocks'!F$6:F$253)</f>
        <v>0</v>
      </c>
      <c r="G173" s="7">
        <f>SUMIF('Daily Pork Products Stocks'!$B$6:$B$253,'Weekly Pork Products Stocks'!$B173,'Daily Pork Products Stocks'!G$6:G$253)</f>
        <v>0</v>
      </c>
      <c r="H173" s="7">
        <f>SUMIF('Daily Pork Products Stocks'!$B$6:$B$253,'Weekly Pork Products Stocks'!$B173,'Daily Pork Products Stocks'!H$6:H$253)</f>
        <v>0</v>
      </c>
      <c r="I173" s="7">
        <f>SUMIF('Daily Pork Products Stocks'!$B$6:$B$253,'Weekly Pork Products Stocks'!$B173,'Daily Pork Products Stocks'!I$6:I$253)</f>
        <v>0</v>
      </c>
      <c r="J173" s="7">
        <f>SUMIF('Daily Pork Products Stocks'!$B$6:$B$253,'Weekly Pork Products Stocks'!$B173,'Daily Pork Products Stocks'!J$6:J$253)</f>
        <v>0</v>
      </c>
      <c r="K173" s="7">
        <f>SUMIF('Daily Pork Products Stocks'!$B$6:$B$253,'Weekly Pork Products Stocks'!$B173,'Daily Pork Products Stocks'!K$6:K$253)</f>
        <v>0</v>
      </c>
      <c r="L173" s="7">
        <f>SUMIF('Daily Pork Products Stocks'!$B$6:$B$253,'Weekly Pork Products Stocks'!$B173,'Daily Pork Products Stocks'!L$6:L$253)</f>
        <v>0</v>
      </c>
      <c r="M173" s="7">
        <f>SUMIF('Daily Pork Products Stocks'!$B$6:$B$253,'Weekly Pork Products Stocks'!$B173,'Daily Pork Products Stocks'!M$6:M$253)</f>
        <v>0</v>
      </c>
      <c r="N173" s="7">
        <f>SUMIF('Daily Pork Products Stocks'!$B$6:$B$253,'Weekly Pork Products Stocks'!$B173,'Daily Pork Products Stocks'!N$6:N$253)</f>
        <v>0</v>
      </c>
      <c r="O173" s="7">
        <f>SUMIF('Daily Pork Products Stocks'!$B$6:$B$253,'Weekly Pork Products Stocks'!$B173,'Daily Pork Products Stocks'!O$6:O$253)</f>
        <v>0</v>
      </c>
      <c r="P173" s="7">
        <f t="shared" si="21"/>
        <v>0</v>
      </c>
      <c r="Q173" s="7">
        <f t="shared" si="22"/>
        <v>0</v>
      </c>
      <c r="R173" s="25">
        <f>SUMIF('Daily Pork Products Stocks'!$B$6:$B$253,'Weekly Pork Products Stocks'!$B173,'Daily Pork Products Stocks'!R$6:R$253)</f>
        <v>0</v>
      </c>
      <c r="S173" s="25">
        <f>SUMIF('Daily Pork Products Stocks'!$B$6:$B$253,'Weekly Pork Products Stocks'!$B173,'Daily Pork Products Stocks'!S$6:S$253)</f>
        <v>0</v>
      </c>
      <c r="T173" s="7">
        <f t="shared" si="23"/>
        <v>0</v>
      </c>
      <c r="U173" s="7">
        <f t="shared" si="24"/>
        <v>0</v>
      </c>
      <c r="V173" s="64">
        <f t="shared" si="25"/>
        <v>0</v>
      </c>
      <c r="W173" s="51" t="str">
        <f t="shared" si="18"/>
        <v>Inactive</v>
      </c>
      <c r="X173" s="4"/>
      <c r="Y173" s="2">
        <f t="shared" si="26"/>
        <v>0</v>
      </c>
    </row>
    <row r="174" spans="1:25" ht="15.75" x14ac:dyDescent="0.25">
      <c r="A174" s="69" t="str">
        <f t="shared" si="19"/>
        <v>Inactive</v>
      </c>
      <c r="B174" s="65" t="s">
        <v>145</v>
      </c>
      <c r="C174" s="15" t="s">
        <v>1360</v>
      </c>
      <c r="D174" s="12">
        <f>'Daily Pork Products Stocks'!D162</f>
        <v>0</v>
      </c>
      <c r="E174" s="7">
        <f t="shared" si="20"/>
        <v>0</v>
      </c>
      <c r="F174" s="7">
        <f>SUMIF('Daily Pork Products Stocks'!$B$6:$B$253,'Weekly Pork Products Stocks'!$B174,'Daily Pork Products Stocks'!F$6:F$253)</f>
        <v>0</v>
      </c>
      <c r="G174" s="7">
        <f>SUMIF('Daily Pork Products Stocks'!$B$6:$B$253,'Weekly Pork Products Stocks'!$B174,'Daily Pork Products Stocks'!G$6:G$253)</f>
        <v>0</v>
      </c>
      <c r="H174" s="7">
        <f>SUMIF('Daily Pork Products Stocks'!$B$6:$B$253,'Weekly Pork Products Stocks'!$B174,'Daily Pork Products Stocks'!H$6:H$253)</f>
        <v>0</v>
      </c>
      <c r="I174" s="7">
        <f>SUMIF('Daily Pork Products Stocks'!$B$6:$B$253,'Weekly Pork Products Stocks'!$B174,'Daily Pork Products Stocks'!I$6:I$253)</f>
        <v>0</v>
      </c>
      <c r="J174" s="7">
        <f>SUMIF('Daily Pork Products Stocks'!$B$6:$B$253,'Weekly Pork Products Stocks'!$B174,'Daily Pork Products Stocks'!J$6:J$253)</f>
        <v>0</v>
      </c>
      <c r="K174" s="7">
        <f>SUMIF('Daily Pork Products Stocks'!$B$6:$B$253,'Weekly Pork Products Stocks'!$B174,'Daily Pork Products Stocks'!K$6:K$253)</f>
        <v>0</v>
      </c>
      <c r="L174" s="7">
        <f>SUMIF('Daily Pork Products Stocks'!$B$6:$B$253,'Weekly Pork Products Stocks'!$B174,'Daily Pork Products Stocks'!L$6:L$253)</f>
        <v>0</v>
      </c>
      <c r="M174" s="7">
        <f>SUMIF('Daily Pork Products Stocks'!$B$6:$B$253,'Weekly Pork Products Stocks'!$B174,'Daily Pork Products Stocks'!M$6:M$253)</f>
        <v>0</v>
      </c>
      <c r="N174" s="7">
        <f>SUMIF('Daily Pork Products Stocks'!$B$6:$B$253,'Weekly Pork Products Stocks'!$B174,'Daily Pork Products Stocks'!N$6:N$253)</f>
        <v>0</v>
      </c>
      <c r="O174" s="7">
        <f>SUMIF('Daily Pork Products Stocks'!$B$6:$B$253,'Weekly Pork Products Stocks'!$B174,'Daily Pork Products Stocks'!O$6:O$253)</f>
        <v>0</v>
      </c>
      <c r="P174" s="7">
        <f t="shared" si="21"/>
        <v>0</v>
      </c>
      <c r="Q174" s="7">
        <f t="shared" si="22"/>
        <v>0</v>
      </c>
      <c r="R174" s="25">
        <f>SUMIF('Daily Pork Products Stocks'!$B$6:$B$253,'Weekly Pork Products Stocks'!$B174,'Daily Pork Products Stocks'!R$6:R$253)</f>
        <v>0</v>
      </c>
      <c r="S174" s="25">
        <f>SUMIF('Daily Pork Products Stocks'!$B$6:$B$253,'Weekly Pork Products Stocks'!$B174,'Daily Pork Products Stocks'!S$6:S$253)</f>
        <v>0</v>
      </c>
      <c r="T174" s="7">
        <f t="shared" si="23"/>
        <v>0</v>
      </c>
      <c r="U174" s="7">
        <f t="shared" si="24"/>
        <v>0</v>
      </c>
      <c r="V174" s="64">
        <f t="shared" si="25"/>
        <v>0</v>
      </c>
      <c r="W174" s="51" t="str">
        <f t="shared" si="18"/>
        <v>Inactive</v>
      </c>
      <c r="X174" s="4"/>
      <c r="Y174" s="2">
        <f t="shared" si="26"/>
        <v>0</v>
      </c>
    </row>
    <row r="175" spans="1:25" ht="15.75" x14ac:dyDescent="0.25">
      <c r="A175" s="69" t="str">
        <f t="shared" si="19"/>
        <v>Inactive</v>
      </c>
      <c r="B175" s="66" t="s">
        <v>147</v>
      </c>
      <c r="C175" s="17" t="s">
        <v>1361</v>
      </c>
      <c r="D175" s="12">
        <f>'Daily Pork Products Stocks'!D163</f>
        <v>0</v>
      </c>
      <c r="E175" s="7">
        <f t="shared" si="20"/>
        <v>0</v>
      </c>
      <c r="F175" s="7">
        <f>SUMIF('Daily Pork Products Stocks'!$B$6:$B$253,'Weekly Pork Products Stocks'!$B175,'Daily Pork Products Stocks'!F$6:F$253)</f>
        <v>0</v>
      </c>
      <c r="G175" s="7">
        <f>SUMIF('Daily Pork Products Stocks'!$B$6:$B$253,'Weekly Pork Products Stocks'!$B175,'Daily Pork Products Stocks'!G$6:G$253)</f>
        <v>0</v>
      </c>
      <c r="H175" s="7">
        <f>SUMIF('Daily Pork Products Stocks'!$B$6:$B$253,'Weekly Pork Products Stocks'!$B175,'Daily Pork Products Stocks'!H$6:H$253)</f>
        <v>0</v>
      </c>
      <c r="I175" s="7">
        <f>SUMIF('Daily Pork Products Stocks'!$B$6:$B$253,'Weekly Pork Products Stocks'!$B175,'Daily Pork Products Stocks'!I$6:I$253)</f>
        <v>0</v>
      </c>
      <c r="J175" s="7">
        <f>SUMIF('Daily Pork Products Stocks'!$B$6:$B$253,'Weekly Pork Products Stocks'!$B175,'Daily Pork Products Stocks'!J$6:J$253)</f>
        <v>0</v>
      </c>
      <c r="K175" s="7">
        <f>SUMIF('Daily Pork Products Stocks'!$B$6:$B$253,'Weekly Pork Products Stocks'!$B175,'Daily Pork Products Stocks'!K$6:K$253)</f>
        <v>0</v>
      </c>
      <c r="L175" s="7">
        <f>SUMIF('Daily Pork Products Stocks'!$B$6:$B$253,'Weekly Pork Products Stocks'!$B175,'Daily Pork Products Stocks'!L$6:L$253)</f>
        <v>0</v>
      </c>
      <c r="M175" s="7">
        <f>SUMIF('Daily Pork Products Stocks'!$B$6:$B$253,'Weekly Pork Products Stocks'!$B175,'Daily Pork Products Stocks'!M$6:M$253)</f>
        <v>0</v>
      </c>
      <c r="N175" s="7">
        <f>SUMIF('Daily Pork Products Stocks'!$B$6:$B$253,'Weekly Pork Products Stocks'!$B175,'Daily Pork Products Stocks'!N$6:N$253)</f>
        <v>0</v>
      </c>
      <c r="O175" s="7">
        <f>SUMIF('Daily Pork Products Stocks'!$B$6:$B$253,'Weekly Pork Products Stocks'!$B175,'Daily Pork Products Stocks'!O$6:O$253)</f>
        <v>0</v>
      </c>
      <c r="P175" s="7">
        <f t="shared" si="21"/>
        <v>0</v>
      </c>
      <c r="Q175" s="7">
        <f t="shared" si="22"/>
        <v>0</v>
      </c>
      <c r="R175" s="25">
        <f>SUMIF('Daily Pork Products Stocks'!$B$6:$B$253,'Weekly Pork Products Stocks'!$B175,'Daily Pork Products Stocks'!R$6:R$253)</f>
        <v>0</v>
      </c>
      <c r="S175" s="25">
        <f>SUMIF('Daily Pork Products Stocks'!$B$6:$B$253,'Weekly Pork Products Stocks'!$B175,'Daily Pork Products Stocks'!S$6:S$253)</f>
        <v>0</v>
      </c>
      <c r="T175" s="7">
        <f t="shared" si="23"/>
        <v>0</v>
      </c>
      <c r="U175" s="7">
        <f t="shared" si="24"/>
        <v>0</v>
      </c>
      <c r="V175" s="64">
        <f t="shared" si="25"/>
        <v>0</v>
      </c>
      <c r="W175" s="51" t="str">
        <f t="shared" si="18"/>
        <v>Inactive</v>
      </c>
      <c r="X175" s="4"/>
      <c r="Y175" s="2">
        <f t="shared" si="26"/>
        <v>0</v>
      </c>
    </row>
    <row r="176" spans="1:25" ht="15.75" hidden="1" x14ac:dyDescent="0.25">
      <c r="A176" s="69" t="str">
        <f t="shared" si="19"/>
        <v>Inactive</v>
      </c>
      <c r="B176" s="66" t="s">
        <v>148</v>
      </c>
      <c r="C176" s="17" t="s">
        <v>1362</v>
      </c>
      <c r="D176" s="12">
        <f>'Daily Pork Products Stocks'!D164</f>
        <v>0</v>
      </c>
      <c r="E176" s="7">
        <f t="shared" si="20"/>
        <v>0</v>
      </c>
      <c r="F176" s="7">
        <f>SUMIF('Daily Pork Products Stocks'!$B$6:$B$253,'Weekly Pork Products Stocks'!$B176,'Daily Pork Products Stocks'!F$6:F$253)</f>
        <v>0</v>
      </c>
      <c r="G176" s="7">
        <f>SUMIF('Daily Pork Products Stocks'!$B$6:$B$253,'Weekly Pork Products Stocks'!$B176,'Daily Pork Products Stocks'!G$6:G$253)</f>
        <v>0</v>
      </c>
      <c r="H176" s="7">
        <f>SUMIF('Daily Pork Products Stocks'!$B$6:$B$253,'Weekly Pork Products Stocks'!$B176,'Daily Pork Products Stocks'!H$6:H$253)</f>
        <v>0</v>
      </c>
      <c r="I176" s="7">
        <f>SUMIF('Daily Pork Products Stocks'!$B$6:$B$253,'Weekly Pork Products Stocks'!$B176,'Daily Pork Products Stocks'!I$6:I$253)</f>
        <v>0</v>
      </c>
      <c r="J176" s="7">
        <f>SUMIF('Daily Pork Products Stocks'!$B$6:$B$253,'Weekly Pork Products Stocks'!$B176,'Daily Pork Products Stocks'!J$6:J$253)</f>
        <v>0</v>
      </c>
      <c r="K176" s="7">
        <f>SUMIF('Daily Pork Products Stocks'!$B$6:$B$253,'Weekly Pork Products Stocks'!$B176,'Daily Pork Products Stocks'!K$6:K$253)</f>
        <v>0</v>
      </c>
      <c r="L176" s="7">
        <f>SUMIF('Daily Pork Products Stocks'!$B$6:$B$253,'Weekly Pork Products Stocks'!$B176,'Daily Pork Products Stocks'!L$6:L$253)</f>
        <v>0</v>
      </c>
      <c r="M176" s="7">
        <f>SUMIF('Daily Pork Products Stocks'!$B$6:$B$253,'Weekly Pork Products Stocks'!$B176,'Daily Pork Products Stocks'!M$6:M$253)</f>
        <v>0</v>
      </c>
      <c r="N176" s="7">
        <f>SUMIF('Daily Pork Products Stocks'!$B$6:$B$253,'Weekly Pork Products Stocks'!$B176,'Daily Pork Products Stocks'!N$6:N$253)</f>
        <v>0</v>
      </c>
      <c r="O176" s="7">
        <f>SUMIF('Daily Pork Products Stocks'!$B$6:$B$253,'Weekly Pork Products Stocks'!$B176,'Daily Pork Products Stocks'!O$6:O$253)</f>
        <v>0</v>
      </c>
      <c r="P176" s="7">
        <f t="shared" si="21"/>
        <v>0</v>
      </c>
      <c r="Q176" s="7">
        <f t="shared" si="22"/>
        <v>0</v>
      </c>
      <c r="R176" s="25">
        <f>SUMIF('Daily Pork Products Stocks'!$B$6:$B$253,'Weekly Pork Products Stocks'!$B176,'Daily Pork Products Stocks'!R$6:R$253)</f>
        <v>0</v>
      </c>
      <c r="S176" s="25">
        <f>SUMIF('Daily Pork Products Stocks'!$B$6:$B$253,'Weekly Pork Products Stocks'!$B176,'Daily Pork Products Stocks'!S$6:S$253)</f>
        <v>0</v>
      </c>
      <c r="T176" s="7">
        <f t="shared" si="23"/>
        <v>0</v>
      </c>
      <c r="U176" s="7">
        <f t="shared" si="24"/>
        <v>0</v>
      </c>
      <c r="V176" s="64">
        <f t="shared" si="25"/>
        <v>0</v>
      </c>
      <c r="W176" s="51" t="str">
        <f t="shared" si="18"/>
        <v>Inactive</v>
      </c>
      <c r="X176" s="4"/>
      <c r="Y176" s="2">
        <f t="shared" si="26"/>
        <v>0</v>
      </c>
    </row>
    <row r="177" spans="1:25" ht="15.75" hidden="1" x14ac:dyDescent="0.25">
      <c r="A177" s="69" t="str">
        <f t="shared" si="19"/>
        <v>Inactive</v>
      </c>
      <c r="B177" s="66" t="s">
        <v>1363</v>
      </c>
      <c r="C177" s="17" t="s">
        <v>1364</v>
      </c>
      <c r="D177" s="12">
        <f>'Daily Pork Products Stocks'!D165</f>
        <v>0</v>
      </c>
      <c r="E177" s="7">
        <f t="shared" si="20"/>
        <v>0</v>
      </c>
      <c r="F177" s="7">
        <f>SUMIF('Daily Pork Products Stocks'!$B$6:$B$253,'Weekly Pork Products Stocks'!$B177,'Daily Pork Products Stocks'!F$6:F$253)</f>
        <v>0</v>
      </c>
      <c r="G177" s="7">
        <f>SUMIF('Daily Pork Products Stocks'!$B$6:$B$253,'Weekly Pork Products Stocks'!$B177,'Daily Pork Products Stocks'!G$6:G$253)</f>
        <v>0</v>
      </c>
      <c r="H177" s="7">
        <f>SUMIF('Daily Pork Products Stocks'!$B$6:$B$253,'Weekly Pork Products Stocks'!$B177,'Daily Pork Products Stocks'!H$6:H$253)</f>
        <v>0</v>
      </c>
      <c r="I177" s="7">
        <f>SUMIF('Daily Pork Products Stocks'!$B$6:$B$253,'Weekly Pork Products Stocks'!$B177,'Daily Pork Products Stocks'!I$6:I$253)</f>
        <v>0</v>
      </c>
      <c r="J177" s="7">
        <f>SUMIF('Daily Pork Products Stocks'!$B$6:$B$253,'Weekly Pork Products Stocks'!$B177,'Daily Pork Products Stocks'!J$6:J$253)</f>
        <v>0</v>
      </c>
      <c r="K177" s="7">
        <f>SUMIF('Daily Pork Products Stocks'!$B$6:$B$253,'Weekly Pork Products Stocks'!$B177,'Daily Pork Products Stocks'!K$6:K$253)</f>
        <v>0</v>
      </c>
      <c r="L177" s="7">
        <f>SUMIF('Daily Pork Products Stocks'!$B$6:$B$253,'Weekly Pork Products Stocks'!$B177,'Daily Pork Products Stocks'!L$6:L$253)</f>
        <v>0</v>
      </c>
      <c r="M177" s="7">
        <f>SUMIF('Daily Pork Products Stocks'!$B$6:$B$253,'Weekly Pork Products Stocks'!$B177,'Daily Pork Products Stocks'!M$6:M$253)</f>
        <v>0</v>
      </c>
      <c r="N177" s="7">
        <f>SUMIF('Daily Pork Products Stocks'!$B$6:$B$253,'Weekly Pork Products Stocks'!$B177,'Daily Pork Products Stocks'!N$6:N$253)</f>
        <v>0</v>
      </c>
      <c r="O177" s="7">
        <f>SUMIF('Daily Pork Products Stocks'!$B$6:$B$253,'Weekly Pork Products Stocks'!$B177,'Daily Pork Products Stocks'!O$6:O$253)</f>
        <v>0</v>
      </c>
      <c r="P177" s="7">
        <f t="shared" si="21"/>
        <v>0</v>
      </c>
      <c r="Q177" s="7">
        <f t="shared" si="22"/>
        <v>0</v>
      </c>
      <c r="R177" s="25">
        <f>SUMIF('Daily Pork Products Stocks'!$B$6:$B$253,'Weekly Pork Products Stocks'!$B177,'Daily Pork Products Stocks'!R$6:R$253)</f>
        <v>0</v>
      </c>
      <c r="S177" s="25">
        <f>SUMIF('Daily Pork Products Stocks'!$B$6:$B$253,'Weekly Pork Products Stocks'!$B177,'Daily Pork Products Stocks'!S$6:S$253)</f>
        <v>0</v>
      </c>
      <c r="T177" s="7">
        <f t="shared" si="23"/>
        <v>0</v>
      </c>
      <c r="U177" s="7">
        <f t="shared" si="24"/>
        <v>0</v>
      </c>
      <c r="V177" s="64">
        <f t="shared" si="25"/>
        <v>0</v>
      </c>
      <c r="W177" s="51" t="str">
        <f t="shared" si="18"/>
        <v>Inactive</v>
      </c>
      <c r="X177" s="4"/>
      <c r="Y177" s="2">
        <f t="shared" si="26"/>
        <v>0</v>
      </c>
    </row>
    <row r="178" spans="1:25" ht="15.75" hidden="1" x14ac:dyDescent="0.25">
      <c r="A178" s="69" t="str">
        <f t="shared" si="19"/>
        <v>Inactive</v>
      </c>
      <c r="B178" s="65" t="s">
        <v>1365</v>
      </c>
      <c r="C178" s="15" t="s">
        <v>1366</v>
      </c>
      <c r="D178" s="12">
        <f>'Daily Pork Products Stocks'!D166</f>
        <v>0</v>
      </c>
      <c r="E178" s="7">
        <f t="shared" si="20"/>
        <v>0</v>
      </c>
      <c r="F178" s="7">
        <f>SUMIF('Daily Pork Products Stocks'!$B$6:$B$253,'Weekly Pork Products Stocks'!$B178,'Daily Pork Products Stocks'!F$6:F$253)</f>
        <v>0</v>
      </c>
      <c r="G178" s="7">
        <f>SUMIF('Daily Pork Products Stocks'!$B$6:$B$253,'Weekly Pork Products Stocks'!$B178,'Daily Pork Products Stocks'!G$6:G$253)</f>
        <v>0</v>
      </c>
      <c r="H178" s="7">
        <f>SUMIF('Daily Pork Products Stocks'!$B$6:$B$253,'Weekly Pork Products Stocks'!$B178,'Daily Pork Products Stocks'!H$6:H$253)</f>
        <v>0</v>
      </c>
      <c r="I178" s="7">
        <f>SUMIF('Daily Pork Products Stocks'!$B$6:$B$253,'Weekly Pork Products Stocks'!$B178,'Daily Pork Products Stocks'!I$6:I$253)</f>
        <v>0</v>
      </c>
      <c r="J178" s="7">
        <f>SUMIF('Daily Pork Products Stocks'!$B$6:$B$253,'Weekly Pork Products Stocks'!$B178,'Daily Pork Products Stocks'!J$6:J$253)</f>
        <v>0</v>
      </c>
      <c r="K178" s="7">
        <f>SUMIF('Daily Pork Products Stocks'!$B$6:$B$253,'Weekly Pork Products Stocks'!$B178,'Daily Pork Products Stocks'!K$6:K$253)</f>
        <v>0</v>
      </c>
      <c r="L178" s="7">
        <f>SUMIF('Daily Pork Products Stocks'!$B$6:$B$253,'Weekly Pork Products Stocks'!$B178,'Daily Pork Products Stocks'!L$6:L$253)</f>
        <v>0</v>
      </c>
      <c r="M178" s="7">
        <f>SUMIF('Daily Pork Products Stocks'!$B$6:$B$253,'Weekly Pork Products Stocks'!$B178,'Daily Pork Products Stocks'!M$6:M$253)</f>
        <v>0</v>
      </c>
      <c r="N178" s="7">
        <f>SUMIF('Daily Pork Products Stocks'!$B$6:$B$253,'Weekly Pork Products Stocks'!$B178,'Daily Pork Products Stocks'!N$6:N$253)</f>
        <v>0</v>
      </c>
      <c r="O178" s="7">
        <f>SUMIF('Daily Pork Products Stocks'!$B$6:$B$253,'Weekly Pork Products Stocks'!$B178,'Daily Pork Products Stocks'!O$6:O$253)</f>
        <v>0</v>
      </c>
      <c r="P178" s="7">
        <f t="shared" si="21"/>
        <v>0</v>
      </c>
      <c r="Q178" s="7">
        <f t="shared" si="22"/>
        <v>0</v>
      </c>
      <c r="R178" s="25">
        <f>SUMIF('Daily Pork Products Stocks'!$B$6:$B$253,'Weekly Pork Products Stocks'!$B178,'Daily Pork Products Stocks'!R$6:R$253)</f>
        <v>0</v>
      </c>
      <c r="S178" s="25">
        <f>SUMIF('Daily Pork Products Stocks'!$B$6:$B$253,'Weekly Pork Products Stocks'!$B178,'Daily Pork Products Stocks'!S$6:S$253)</f>
        <v>0</v>
      </c>
      <c r="T178" s="7">
        <f t="shared" si="23"/>
        <v>0</v>
      </c>
      <c r="U178" s="7">
        <f t="shared" si="24"/>
        <v>0</v>
      </c>
      <c r="V178" s="64">
        <f t="shared" si="25"/>
        <v>0</v>
      </c>
      <c r="W178" s="51" t="str">
        <f t="shared" si="18"/>
        <v>Inactive</v>
      </c>
      <c r="X178" s="4"/>
      <c r="Y178" s="2">
        <f t="shared" si="26"/>
        <v>0</v>
      </c>
    </row>
    <row r="179" spans="1:25" ht="15.75" x14ac:dyDescent="0.25">
      <c r="A179" s="69" t="str">
        <f t="shared" si="19"/>
        <v>Inactive</v>
      </c>
      <c r="B179" s="66" t="s">
        <v>150</v>
      </c>
      <c r="C179" s="17" t="s">
        <v>1367</v>
      </c>
      <c r="D179" s="12">
        <f>'Daily Pork Products Stocks'!D167</f>
        <v>0</v>
      </c>
      <c r="E179" s="7">
        <f t="shared" si="20"/>
        <v>0</v>
      </c>
      <c r="F179" s="7">
        <f>SUMIF('Daily Pork Products Stocks'!$B$6:$B$253,'Weekly Pork Products Stocks'!$B179,'Daily Pork Products Stocks'!F$6:F$253)</f>
        <v>0</v>
      </c>
      <c r="G179" s="7">
        <f>SUMIF('Daily Pork Products Stocks'!$B$6:$B$253,'Weekly Pork Products Stocks'!$B179,'Daily Pork Products Stocks'!G$6:G$253)</f>
        <v>0</v>
      </c>
      <c r="H179" s="7">
        <f>SUMIF('Daily Pork Products Stocks'!$B$6:$B$253,'Weekly Pork Products Stocks'!$B179,'Daily Pork Products Stocks'!H$6:H$253)</f>
        <v>0</v>
      </c>
      <c r="I179" s="7">
        <f>SUMIF('Daily Pork Products Stocks'!$B$6:$B$253,'Weekly Pork Products Stocks'!$B179,'Daily Pork Products Stocks'!I$6:I$253)</f>
        <v>0</v>
      </c>
      <c r="J179" s="7">
        <f>SUMIF('Daily Pork Products Stocks'!$B$6:$B$253,'Weekly Pork Products Stocks'!$B179,'Daily Pork Products Stocks'!J$6:J$253)</f>
        <v>0</v>
      </c>
      <c r="K179" s="7">
        <f>SUMIF('Daily Pork Products Stocks'!$B$6:$B$253,'Weekly Pork Products Stocks'!$B179,'Daily Pork Products Stocks'!K$6:K$253)</f>
        <v>0</v>
      </c>
      <c r="L179" s="7">
        <f>SUMIF('Daily Pork Products Stocks'!$B$6:$B$253,'Weekly Pork Products Stocks'!$B179,'Daily Pork Products Stocks'!L$6:L$253)</f>
        <v>0</v>
      </c>
      <c r="M179" s="7">
        <f>SUMIF('Daily Pork Products Stocks'!$B$6:$B$253,'Weekly Pork Products Stocks'!$B179,'Daily Pork Products Stocks'!M$6:M$253)</f>
        <v>0</v>
      </c>
      <c r="N179" s="7">
        <f>SUMIF('Daily Pork Products Stocks'!$B$6:$B$253,'Weekly Pork Products Stocks'!$B179,'Daily Pork Products Stocks'!N$6:N$253)</f>
        <v>0</v>
      </c>
      <c r="O179" s="7">
        <f>SUMIF('Daily Pork Products Stocks'!$B$6:$B$253,'Weekly Pork Products Stocks'!$B179,'Daily Pork Products Stocks'!O$6:O$253)</f>
        <v>0</v>
      </c>
      <c r="P179" s="7">
        <f t="shared" si="21"/>
        <v>0</v>
      </c>
      <c r="Q179" s="7">
        <f t="shared" si="22"/>
        <v>0</v>
      </c>
      <c r="R179" s="25">
        <f>SUMIF('Daily Pork Products Stocks'!$B$6:$B$253,'Weekly Pork Products Stocks'!$B179,'Daily Pork Products Stocks'!R$6:R$253)</f>
        <v>0</v>
      </c>
      <c r="S179" s="25">
        <f>SUMIF('Daily Pork Products Stocks'!$B$6:$B$253,'Weekly Pork Products Stocks'!$B179,'Daily Pork Products Stocks'!S$6:S$253)</f>
        <v>0</v>
      </c>
      <c r="T179" s="7">
        <f t="shared" si="23"/>
        <v>0</v>
      </c>
      <c r="U179" s="7">
        <f t="shared" si="24"/>
        <v>0</v>
      </c>
      <c r="V179" s="64">
        <f t="shared" si="25"/>
        <v>0</v>
      </c>
      <c r="W179" s="51" t="str">
        <f t="shared" si="18"/>
        <v>Inactive</v>
      </c>
      <c r="X179" s="4"/>
      <c r="Y179" s="2">
        <f t="shared" si="26"/>
        <v>0</v>
      </c>
    </row>
    <row r="180" spans="1:25" ht="15.75" x14ac:dyDescent="0.25">
      <c r="A180" s="69" t="str">
        <f t="shared" si="19"/>
        <v>Inactive</v>
      </c>
      <c r="B180" s="66" t="s">
        <v>151</v>
      </c>
      <c r="C180" s="17" t="s">
        <v>1368</v>
      </c>
      <c r="D180" s="12">
        <f>'Daily Pork Products Stocks'!D168</f>
        <v>0</v>
      </c>
      <c r="E180" s="7">
        <f t="shared" si="20"/>
        <v>0</v>
      </c>
      <c r="F180" s="7">
        <f>SUMIF('Daily Pork Products Stocks'!$B$6:$B$253,'Weekly Pork Products Stocks'!$B180,'Daily Pork Products Stocks'!F$6:F$253)</f>
        <v>0</v>
      </c>
      <c r="G180" s="7">
        <f>SUMIF('Daily Pork Products Stocks'!$B$6:$B$253,'Weekly Pork Products Stocks'!$B180,'Daily Pork Products Stocks'!G$6:G$253)</f>
        <v>0</v>
      </c>
      <c r="H180" s="7">
        <f>SUMIF('Daily Pork Products Stocks'!$B$6:$B$253,'Weekly Pork Products Stocks'!$B180,'Daily Pork Products Stocks'!H$6:H$253)</f>
        <v>0</v>
      </c>
      <c r="I180" s="7">
        <f>SUMIF('Daily Pork Products Stocks'!$B$6:$B$253,'Weekly Pork Products Stocks'!$B180,'Daily Pork Products Stocks'!I$6:I$253)</f>
        <v>0</v>
      </c>
      <c r="J180" s="7">
        <f>SUMIF('Daily Pork Products Stocks'!$B$6:$B$253,'Weekly Pork Products Stocks'!$B180,'Daily Pork Products Stocks'!J$6:J$253)</f>
        <v>0</v>
      </c>
      <c r="K180" s="7">
        <f>SUMIF('Daily Pork Products Stocks'!$B$6:$B$253,'Weekly Pork Products Stocks'!$B180,'Daily Pork Products Stocks'!K$6:K$253)</f>
        <v>0</v>
      </c>
      <c r="L180" s="7">
        <f>SUMIF('Daily Pork Products Stocks'!$B$6:$B$253,'Weekly Pork Products Stocks'!$B180,'Daily Pork Products Stocks'!L$6:L$253)</f>
        <v>0</v>
      </c>
      <c r="M180" s="7">
        <f>SUMIF('Daily Pork Products Stocks'!$B$6:$B$253,'Weekly Pork Products Stocks'!$B180,'Daily Pork Products Stocks'!M$6:M$253)</f>
        <v>0</v>
      </c>
      <c r="N180" s="7">
        <f>SUMIF('Daily Pork Products Stocks'!$B$6:$B$253,'Weekly Pork Products Stocks'!$B180,'Daily Pork Products Stocks'!N$6:N$253)</f>
        <v>0</v>
      </c>
      <c r="O180" s="7">
        <f>SUMIF('Daily Pork Products Stocks'!$B$6:$B$253,'Weekly Pork Products Stocks'!$B180,'Daily Pork Products Stocks'!O$6:O$253)</f>
        <v>0</v>
      </c>
      <c r="P180" s="7">
        <f t="shared" si="21"/>
        <v>0</v>
      </c>
      <c r="Q180" s="7">
        <f t="shared" si="22"/>
        <v>0</v>
      </c>
      <c r="R180" s="25">
        <f>SUMIF('Daily Pork Products Stocks'!$B$6:$B$253,'Weekly Pork Products Stocks'!$B180,'Daily Pork Products Stocks'!R$6:R$253)</f>
        <v>0</v>
      </c>
      <c r="S180" s="25">
        <f>SUMIF('Daily Pork Products Stocks'!$B$6:$B$253,'Weekly Pork Products Stocks'!$B180,'Daily Pork Products Stocks'!S$6:S$253)</f>
        <v>0</v>
      </c>
      <c r="T180" s="7">
        <f t="shared" si="23"/>
        <v>0</v>
      </c>
      <c r="U180" s="7">
        <f t="shared" si="24"/>
        <v>0</v>
      </c>
      <c r="V180" s="64">
        <f t="shared" si="25"/>
        <v>0</v>
      </c>
      <c r="W180" s="51" t="str">
        <f t="shared" si="18"/>
        <v>Inactive</v>
      </c>
      <c r="X180" s="4"/>
      <c r="Y180" s="2">
        <f t="shared" si="26"/>
        <v>0</v>
      </c>
    </row>
    <row r="181" spans="1:25" ht="15.75" x14ac:dyDescent="0.25">
      <c r="A181" s="69" t="str">
        <f t="shared" si="19"/>
        <v>Inactive</v>
      </c>
      <c r="B181" s="66"/>
      <c r="C181" s="18" t="s">
        <v>1369</v>
      </c>
      <c r="D181" s="12">
        <f>'Daily Pork Products Stocks'!D169</f>
        <v>1E-3</v>
      </c>
      <c r="E181" s="7">
        <f t="shared" si="20"/>
        <v>1E-3</v>
      </c>
      <c r="F181" s="7">
        <f>SUMIF('Daily Pork Products Stocks'!$B$6:$B$253,'Weekly Pork Products Stocks'!$B181,'Daily Pork Products Stocks'!F$6:F$253)</f>
        <v>0</v>
      </c>
      <c r="G181" s="7">
        <f>SUMIF('Daily Pork Products Stocks'!$B$6:$B$253,'Weekly Pork Products Stocks'!$B181,'Daily Pork Products Stocks'!G$6:G$253)</f>
        <v>0</v>
      </c>
      <c r="H181" s="7">
        <f>SUMIF('Daily Pork Products Stocks'!$B$6:$B$253,'Weekly Pork Products Stocks'!$B181,'Daily Pork Products Stocks'!H$6:H$253)</f>
        <v>0</v>
      </c>
      <c r="I181" s="7">
        <f>SUMIF('Daily Pork Products Stocks'!$B$6:$B$253,'Weekly Pork Products Stocks'!$B181,'Daily Pork Products Stocks'!I$6:I$253)</f>
        <v>0</v>
      </c>
      <c r="J181" s="7">
        <f>SUMIF('Daily Pork Products Stocks'!$B$6:$B$253,'Weekly Pork Products Stocks'!$B181,'Daily Pork Products Stocks'!J$6:J$253)</f>
        <v>0</v>
      </c>
      <c r="K181" s="7">
        <f>SUMIF('Daily Pork Products Stocks'!$B$6:$B$253,'Weekly Pork Products Stocks'!$B181,'Daily Pork Products Stocks'!K$6:K$253)</f>
        <v>0</v>
      </c>
      <c r="L181" s="7">
        <f>SUMIF('Daily Pork Products Stocks'!$B$6:$B$253,'Weekly Pork Products Stocks'!$B181,'Daily Pork Products Stocks'!L$6:L$253)</f>
        <v>0</v>
      </c>
      <c r="M181" s="7">
        <f>SUMIF('Daily Pork Products Stocks'!$B$6:$B$253,'Weekly Pork Products Stocks'!$B181,'Daily Pork Products Stocks'!M$6:M$253)</f>
        <v>0</v>
      </c>
      <c r="N181" s="7">
        <f>SUMIF('Daily Pork Products Stocks'!$B$6:$B$253,'Weekly Pork Products Stocks'!$B181,'Daily Pork Products Stocks'!N$6:N$253)</f>
        <v>0</v>
      </c>
      <c r="O181" s="7">
        <f>SUMIF('Daily Pork Products Stocks'!$B$6:$B$253,'Weekly Pork Products Stocks'!$B181,'Daily Pork Products Stocks'!O$6:O$253)</f>
        <v>0</v>
      </c>
      <c r="P181" s="7">
        <f t="shared" si="21"/>
        <v>1E-3</v>
      </c>
      <c r="Q181" s="7">
        <f t="shared" si="22"/>
        <v>1E-3</v>
      </c>
      <c r="R181" s="25">
        <f>SUMIF('Daily Pork Products Stocks'!$B$6:$B$253,'Weekly Pork Products Stocks'!$B181,'Daily Pork Products Stocks'!R$6:R$253)</f>
        <v>0</v>
      </c>
      <c r="S181" s="25">
        <f>SUMIF('Daily Pork Products Stocks'!$B$6:$B$253,'Weekly Pork Products Stocks'!$B181,'Daily Pork Products Stocks'!S$6:S$253)</f>
        <v>0</v>
      </c>
      <c r="T181" s="7">
        <f t="shared" si="23"/>
        <v>0</v>
      </c>
      <c r="U181" s="7">
        <f t="shared" si="24"/>
        <v>-1E-3</v>
      </c>
      <c r="V181" s="64">
        <f t="shared" si="25"/>
        <v>-1E-3</v>
      </c>
      <c r="W181" s="51" t="str">
        <f t="shared" si="18"/>
        <v>Active</v>
      </c>
      <c r="X181" s="4"/>
      <c r="Y181" s="2">
        <f t="shared" si="26"/>
        <v>4.0000000000000001E-3</v>
      </c>
    </row>
    <row r="182" spans="1:25" ht="15.75" hidden="1" x14ac:dyDescent="0.25">
      <c r="A182" s="69" t="str">
        <f t="shared" si="19"/>
        <v>Inactive</v>
      </c>
      <c r="B182" s="65" t="s">
        <v>1370</v>
      </c>
      <c r="C182" s="15" t="s">
        <v>1371</v>
      </c>
      <c r="D182" s="12">
        <f>'Daily Pork Products Stocks'!D170</f>
        <v>0</v>
      </c>
      <c r="E182" s="7">
        <f t="shared" si="20"/>
        <v>0</v>
      </c>
      <c r="F182" s="7">
        <f>SUMIF('Daily Pork Products Stocks'!$B$6:$B$253,'Weekly Pork Products Stocks'!$B182,'Daily Pork Products Stocks'!F$6:F$253)</f>
        <v>0</v>
      </c>
      <c r="G182" s="7">
        <f>SUMIF('Daily Pork Products Stocks'!$B$6:$B$253,'Weekly Pork Products Stocks'!$B182,'Daily Pork Products Stocks'!G$6:G$253)</f>
        <v>0</v>
      </c>
      <c r="H182" s="7">
        <f>SUMIF('Daily Pork Products Stocks'!$B$6:$B$253,'Weekly Pork Products Stocks'!$B182,'Daily Pork Products Stocks'!H$6:H$253)</f>
        <v>0</v>
      </c>
      <c r="I182" s="7">
        <f>SUMIF('Daily Pork Products Stocks'!$B$6:$B$253,'Weekly Pork Products Stocks'!$B182,'Daily Pork Products Stocks'!I$6:I$253)</f>
        <v>0</v>
      </c>
      <c r="J182" s="7">
        <f>SUMIF('Daily Pork Products Stocks'!$B$6:$B$253,'Weekly Pork Products Stocks'!$B182,'Daily Pork Products Stocks'!J$6:J$253)</f>
        <v>0</v>
      </c>
      <c r="K182" s="7">
        <f>SUMIF('Daily Pork Products Stocks'!$B$6:$B$253,'Weekly Pork Products Stocks'!$B182,'Daily Pork Products Stocks'!K$6:K$253)</f>
        <v>0</v>
      </c>
      <c r="L182" s="7">
        <f>SUMIF('Daily Pork Products Stocks'!$B$6:$B$253,'Weekly Pork Products Stocks'!$B182,'Daily Pork Products Stocks'!L$6:L$253)</f>
        <v>0</v>
      </c>
      <c r="M182" s="7">
        <f>SUMIF('Daily Pork Products Stocks'!$B$6:$B$253,'Weekly Pork Products Stocks'!$B182,'Daily Pork Products Stocks'!M$6:M$253)</f>
        <v>0</v>
      </c>
      <c r="N182" s="7">
        <f>SUMIF('Daily Pork Products Stocks'!$B$6:$B$253,'Weekly Pork Products Stocks'!$B182,'Daily Pork Products Stocks'!N$6:N$253)</f>
        <v>0</v>
      </c>
      <c r="O182" s="7">
        <f>SUMIF('Daily Pork Products Stocks'!$B$6:$B$253,'Weekly Pork Products Stocks'!$B182,'Daily Pork Products Stocks'!O$6:O$253)</f>
        <v>0</v>
      </c>
      <c r="P182" s="7">
        <f t="shared" si="21"/>
        <v>0</v>
      </c>
      <c r="Q182" s="7">
        <f t="shared" si="22"/>
        <v>0</v>
      </c>
      <c r="R182" s="25">
        <f>SUMIF('Daily Pork Products Stocks'!$B$6:$B$253,'Weekly Pork Products Stocks'!$B182,'Daily Pork Products Stocks'!R$6:R$253)</f>
        <v>0</v>
      </c>
      <c r="S182" s="25">
        <f>SUMIF('Daily Pork Products Stocks'!$B$6:$B$253,'Weekly Pork Products Stocks'!$B182,'Daily Pork Products Stocks'!S$6:S$253)</f>
        <v>0</v>
      </c>
      <c r="T182" s="7">
        <f t="shared" si="23"/>
        <v>0</v>
      </c>
      <c r="U182" s="7">
        <f t="shared" si="24"/>
        <v>0</v>
      </c>
      <c r="V182" s="64">
        <f t="shared" si="25"/>
        <v>0</v>
      </c>
      <c r="W182" s="51" t="str">
        <f t="shared" si="18"/>
        <v>Inactive</v>
      </c>
      <c r="X182" s="4"/>
      <c r="Y182" s="2">
        <f t="shared" si="26"/>
        <v>0</v>
      </c>
    </row>
    <row r="183" spans="1:25" ht="15.75" x14ac:dyDescent="0.25">
      <c r="A183" s="69" t="str">
        <f t="shared" si="19"/>
        <v>Inactive</v>
      </c>
      <c r="B183" s="66" t="s">
        <v>159</v>
      </c>
      <c r="C183" s="17" t="s">
        <v>1372</v>
      </c>
      <c r="D183" s="12">
        <f>'Daily Pork Products Stocks'!D171</f>
        <v>0</v>
      </c>
      <c r="E183" s="7">
        <f t="shared" si="20"/>
        <v>0</v>
      </c>
      <c r="F183" s="7">
        <f>SUMIF('Daily Pork Products Stocks'!$B$6:$B$253,'Weekly Pork Products Stocks'!$B183,'Daily Pork Products Stocks'!F$6:F$253)</f>
        <v>0</v>
      </c>
      <c r="G183" s="7">
        <f>SUMIF('Daily Pork Products Stocks'!$B$6:$B$253,'Weekly Pork Products Stocks'!$B183,'Daily Pork Products Stocks'!G$6:G$253)</f>
        <v>0</v>
      </c>
      <c r="H183" s="7">
        <f>SUMIF('Daily Pork Products Stocks'!$B$6:$B$253,'Weekly Pork Products Stocks'!$B183,'Daily Pork Products Stocks'!H$6:H$253)</f>
        <v>0</v>
      </c>
      <c r="I183" s="7">
        <f>SUMIF('Daily Pork Products Stocks'!$B$6:$B$253,'Weekly Pork Products Stocks'!$B183,'Daily Pork Products Stocks'!I$6:I$253)</f>
        <v>0</v>
      </c>
      <c r="J183" s="7">
        <f>SUMIF('Daily Pork Products Stocks'!$B$6:$B$253,'Weekly Pork Products Stocks'!$B183,'Daily Pork Products Stocks'!J$6:J$253)</f>
        <v>0</v>
      </c>
      <c r="K183" s="7">
        <f>SUMIF('Daily Pork Products Stocks'!$B$6:$B$253,'Weekly Pork Products Stocks'!$B183,'Daily Pork Products Stocks'!K$6:K$253)</f>
        <v>0</v>
      </c>
      <c r="L183" s="7">
        <f>SUMIF('Daily Pork Products Stocks'!$B$6:$B$253,'Weekly Pork Products Stocks'!$B183,'Daily Pork Products Stocks'!L$6:L$253)</f>
        <v>0</v>
      </c>
      <c r="M183" s="7">
        <f>SUMIF('Daily Pork Products Stocks'!$B$6:$B$253,'Weekly Pork Products Stocks'!$B183,'Daily Pork Products Stocks'!M$6:M$253)</f>
        <v>0</v>
      </c>
      <c r="N183" s="7">
        <f>SUMIF('Daily Pork Products Stocks'!$B$6:$B$253,'Weekly Pork Products Stocks'!$B183,'Daily Pork Products Stocks'!N$6:N$253)</f>
        <v>0</v>
      </c>
      <c r="O183" s="7">
        <f>SUMIF('Daily Pork Products Stocks'!$B$6:$B$253,'Weekly Pork Products Stocks'!$B183,'Daily Pork Products Stocks'!O$6:O$253)</f>
        <v>0</v>
      </c>
      <c r="P183" s="7">
        <f t="shared" si="21"/>
        <v>0</v>
      </c>
      <c r="Q183" s="7">
        <f t="shared" si="22"/>
        <v>0</v>
      </c>
      <c r="R183" s="25">
        <f>SUMIF('Daily Pork Products Stocks'!$B$6:$B$253,'Weekly Pork Products Stocks'!$B183,'Daily Pork Products Stocks'!R$6:R$253)</f>
        <v>0</v>
      </c>
      <c r="S183" s="25">
        <f>SUMIF('Daily Pork Products Stocks'!$B$6:$B$253,'Weekly Pork Products Stocks'!$B183,'Daily Pork Products Stocks'!S$6:S$253)</f>
        <v>0</v>
      </c>
      <c r="T183" s="7">
        <f t="shared" si="23"/>
        <v>0</v>
      </c>
      <c r="U183" s="7">
        <f t="shared" si="24"/>
        <v>0</v>
      </c>
      <c r="V183" s="64">
        <f t="shared" si="25"/>
        <v>0</v>
      </c>
      <c r="W183" s="51" t="str">
        <f t="shared" si="18"/>
        <v>Inactive</v>
      </c>
      <c r="X183" s="4"/>
      <c r="Y183" s="2">
        <f t="shared" si="26"/>
        <v>0</v>
      </c>
    </row>
    <row r="184" spans="1:25" ht="15.75" x14ac:dyDescent="0.25">
      <c r="A184" s="69" t="str">
        <f t="shared" si="19"/>
        <v>Inactive</v>
      </c>
      <c r="B184" s="66" t="s">
        <v>165</v>
      </c>
      <c r="C184" s="17" t="s">
        <v>166</v>
      </c>
      <c r="D184" s="12">
        <f>'Daily Pork Products Stocks'!D203</f>
        <v>0</v>
      </c>
      <c r="E184" s="7">
        <f t="shared" si="20"/>
        <v>0</v>
      </c>
      <c r="F184" s="7">
        <f>SUMIF('Daily Pork Products Stocks'!$B$6:$B$253,'Weekly Pork Products Stocks'!$B184,'Daily Pork Products Stocks'!F$6:F$253)</f>
        <v>0</v>
      </c>
      <c r="G184" s="7">
        <f>SUMIF('Daily Pork Products Stocks'!$B$6:$B$253,'Weekly Pork Products Stocks'!$B184,'Daily Pork Products Stocks'!G$6:G$253)</f>
        <v>0</v>
      </c>
      <c r="H184" s="7">
        <f>SUMIF('Daily Pork Products Stocks'!$B$6:$B$253,'Weekly Pork Products Stocks'!$B184,'Daily Pork Products Stocks'!H$6:H$253)</f>
        <v>0</v>
      </c>
      <c r="I184" s="7">
        <f>SUMIF('Daily Pork Products Stocks'!$B$6:$B$253,'Weekly Pork Products Stocks'!$B184,'Daily Pork Products Stocks'!I$6:I$253)</f>
        <v>0</v>
      </c>
      <c r="J184" s="7">
        <f>SUMIF('Daily Pork Products Stocks'!$B$6:$B$253,'Weekly Pork Products Stocks'!$B184,'Daily Pork Products Stocks'!J$6:J$253)</f>
        <v>0</v>
      </c>
      <c r="K184" s="7">
        <f>SUMIF('Daily Pork Products Stocks'!$B$6:$B$253,'Weekly Pork Products Stocks'!$B184,'Daily Pork Products Stocks'!K$6:K$253)</f>
        <v>0</v>
      </c>
      <c r="L184" s="7">
        <f>SUMIF('Daily Pork Products Stocks'!$B$6:$B$253,'Weekly Pork Products Stocks'!$B184,'Daily Pork Products Stocks'!L$6:L$253)</f>
        <v>0</v>
      </c>
      <c r="M184" s="7">
        <f>SUMIF('Daily Pork Products Stocks'!$B$6:$B$253,'Weekly Pork Products Stocks'!$B184,'Daily Pork Products Stocks'!M$6:M$253)</f>
        <v>0</v>
      </c>
      <c r="N184" s="7">
        <f>SUMIF('Daily Pork Products Stocks'!$B$6:$B$253,'Weekly Pork Products Stocks'!$B184,'Daily Pork Products Stocks'!N$6:N$253)</f>
        <v>0</v>
      </c>
      <c r="O184" s="7">
        <f>SUMIF('Daily Pork Products Stocks'!$B$6:$B$253,'Weekly Pork Products Stocks'!$B184,'Daily Pork Products Stocks'!O$6:O$253)</f>
        <v>0</v>
      </c>
      <c r="P184" s="7">
        <f t="shared" si="21"/>
        <v>0</v>
      </c>
      <c r="Q184" s="7">
        <f t="shared" si="22"/>
        <v>0</v>
      </c>
      <c r="R184" s="25">
        <f>SUMIF('Daily Pork Products Stocks'!$B$6:$B$253,'Weekly Pork Products Stocks'!$B184,'Daily Pork Products Stocks'!R$6:R$253)</f>
        <v>0</v>
      </c>
      <c r="S184" s="25">
        <f>SUMIF('Daily Pork Products Stocks'!$B$6:$B$253,'Weekly Pork Products Stocks'!$B184,'Daily Pork Products Stocks'!S$6:S$253)</f>
        <v>0</v>
      </c>
      <c r="T184" s="7">
        <f t="shared" si="23"/>
        <v>0</v>
      </c>
      <c r="U184" s="7">
        <f t="shared" si="24"/>
        <v>0</v>
      </c>
      <c r="V184" s="64">
        <f t="shared" si="25"/>
        <v>0</v>
      </c>
      <c r="W184" s="51" t="str">
        <f t="shared" si="18"/>
        <v>Inactive</v>
      </c>
      <c r="X184" s="4"/>
      <c r="Y184" s="2">
        <f t="shared" si="26"/>
        <v>0</v>
      </c>
    </row>
    <row r="185" spans="1:25" ht="15.75" hidden="1" x14ac:dyDescent="0.25">
      <c r="A185" s="69" t="str">
        <f t="shared" si="19"/>
        <v>Inactive</v>
      </c>
      <c r="B185" s="66" t="s">
        <v>1373</v>
      </c>
      <c r="C185" s="17" t="s">
        <v>1374</v>
      </c>
      <c r="D185" s="12">
        <f>'Daily Pork Products Stocks'!D172</f>
        <v>0</v>
      </c>
      <c r="E185" s="7">
        <f t="shared" si="20"/>
        <v>0</v>
      </c>
      <c r="F185" s="7">
        <f>SUMIF('Daily Pork Products Stocks'!$B$6:$B$253,'Weekly Pork Products Stocks'!$B185,'Daily Pork Products Stocks'!F$6:F$253)</f>
        <v>0</v>
      </c>
      <c r="G185" s="7">
        <f>SUMIF('Daily Pork Products Stocks'!$B$6:$B$253,'Weekly Pork Products Stocks'!$B185,'Daily Pork Products Stocks'!G$6:G$253)</f>
        <v>0</v>
      </c>
      <c r="H185" s="7">
        <f>SUMIF('Daily Pork Products Stocks'!$B$6:$B$253,'Weekly Pork Products Stocks'!$B185,'Daily Pork Products Stocks'!H$6:H$253)</f>
        <v>0</v>
      </c>
      <c r="I185" s="7">
        <f>SUMIF('Daily Pork Products Stocks'!$B$6:$B$253,'Weekly Pork Products Stocks'!$B185,'Daily Pork Products Stocks'!I$6:I$253)</f>
        <v>0</v>
      </c>
      <c r="J185" s="7">
        <f>SUMIF('Daily Pork Products Stocks'!$B$6:$B$253,'Weekly Pork Products Stocks'!$B185,'Daily Pork Products Stocks'!J$6:J$253)</f>
        <v>0</v>
      </c>
      <c r="K185" s="7">
        <f>SUMIF('Daily Pork Products Stocks'!$B$6:$B$253,'Weekly Pork Products Stocks'!$B185,'Daily Pork Products Stocks'!K$6:K$253)</f>
        <v>0</v>
      </c>
      <c r="L185" s="7">
        <f>SUMIF('Daily Pork Products Stocks'!$B$6:$B$253,'Weekly Pork Products Stocks'!$B185,'Daily Pork Products Stocks'!L$6:L$253)</f>
        <v>0</v>
      </c>
      <c r="M185" s="7">
        <f>SUMIF('Daily Pork Products Stocks'!$B$6:$B$253,'Weekly Pork Products Stocks'!$B185,'Daily Pork Products Stocks'!M$6:M$253)</f>
        <v>0</v>
      </c>
      <c r="N185" s="7">
        <f>SUMIF('Daily Pork Products Stocks'!$B$6:$B$253,'Weekly Pork Products Stocks'!$B185,'Daily Pork Products Stocks'!N$6:N$253)</f>
        <v>0</v>
      </c>
      <c r="O185" s="7">
        <f>SUMIF('Daily Pork Products Stocks'!$B$6:$B$253,'Weekly Pork Products Stocks'!$B185,'Daily Pork Products Stocks'!O$6:O$253)</f>
        <v>0</v>
      </c>
      <c r="P185" s="7">
        <f t="shared" si="21"/>
        <v>0</v>
      </c>
      <c r="Q185" s="7">
        <f t="shared" si="22"/>
        <v>0</v>
      </c>
      <c r="R185" s="25">
        <f>SUMIF('Daily Pork Products Stocks'!$B$6:$B$253,'Weekly Pork Products Stocks'!$B185,'Daily Pork Products Stocks'!R$6:R$253)</f>
        <v>0</v>
      </c>
      <c r="S185" s="25">
        <f>SUMIF('Daily Pork Products Stocks'!$B$6:$B$253,'Weekly Pork Products Stocks'!$B185,'Daily Pork Products Stocks'!S$6:S$253)</f>
        <v>0</v>
      </c>
      <c r="T185" s="7">
        <f t="shared" si="23"/>
        <v>0</v>
      </c>
      <c r="U185" s="7">
        <f t="shared" si="24"/>
        <v>0</v>
      </c>
      <c r="V185" s="64">
        <f t="shared" si="25"/>
        <v>0</v>
      </c>
      <c r="W185" s="51" t="str">
        <f t="shared" si="18"/>
        <v>Inactive</v>
      </c>
      <c r="X185" s="4"/>
      <c r="Y185" s="2">
        <f t="shared" si="26"/>
        <v>0</v>
      </c>
    </row>
    <row r="186" spans="1:25" ht="15.75" hidden="1" x14ac:dyDescent="0.25">
      <c r="A186" s="69" t="str">
        <f t="shared" si="19"/>
        <v>Inactive</v>
      </c>
      <c r="B186" s="65" t="s">
        <v>169</v>
      </c>
      <c r="C186" s="15" t="s">
        <v>1375</v>
      </c>
      <c r="D186" s="12">
        <f>'Daily Pork Products Stocks'!D173</f>
        <v>0</v>
      </c>
      <c r="E186" s="7">
        <f t="shared" si="20"/>
        <v>0</v>
      </c>
      <c r="F186" s="7">
        <f>SUMIF('Daily Pork Products Stocks'!$B$6:$B$253,'Weekly Pork Products Stocks'!$B186,'Daily Pork Products Stocks'!F$6:F$253)</f>
        <v>0</v>
      </c>
      <c r="G186" s="7">
        <f>SUMIF('Daily Pork Products Stocks'!$B$6:$B$253,'Weekly Pork Products Stocks'!$B186,'Daily Pork Products Stocks'!G$6:G$253)</f>
        <v>0</v>
      </c>
      <c r="H186" s="7">
        <f>SUMIF('Daily Pork Products Stocks'!$B$6:$B$253,'Weekly Pork Products Stocks'!$B186,'Daily Pork Products Stocks'!H$6:H$253)</f>
        <v>0</v>
      </c>
      <c r="I186" s="7">
        <f>SUMIF('Daily Pork Products Stocks'!$B$6:$B$253,'Weekly Pork Products Stocks'!$B186,'Daily Pork Products Stocks'!I$6:I$253)</f>
        <v>0</v>
      </c>
      <c r="J186" s="7">
        <f>SUMIF('Daily Pork Products Stocks'!$B$6:$B$253,'Weekly Pork Products Stocks'!$B186,'Daily Pork Products Stocks'!J$6:J$253)</f>
        <v>0</v>
      </c>
      <c r="K186" s="7">
        <f>SUMIF('Daily Pork Products Stocks'!$B$6:$B$253,'Weekly Pork Products Stocks'!$B186,'Daily Pork Products Stocks'!K$6:K$253)</f>
        <v>0</v>
      </c>
      <c r="L186" s="7">
        <f>SUMIF('Daily Pork Products Stocks'!$B$6:$B$253,'Weekly Pork Products Stocks'!$B186,'Daily Pork Products Stocks'!L$6:L$253)</f>
        <v>0</v>
      </c>
      <c r="M186" s="7">
        <f>SUMIF('Daily Pork Products Stocks'!$B$6:$B$253,'Weekly Pork Products Stocks'!$B186,'Daily Pork Products Stocks'!M$6:M$253)</f>
        <v>0</v>
      </c>
      <c r="N186" s="7">
        <f>SUMIF('Daily Pork Products Stocks'!$B$6:$B$253,'Weekly Pork Products Stocks'!$B186,'Daily Pork Products Stocks'!N$6:N$253)</f>
        <v>0</v>
      </c>
      <c r="O186" s="7">
        <f>SUMIF('Daily Pork Products Stocks'!$B$6:$B$253,'Weekly Pork Products Stocks'!$B186,'Daily Pork Products Stocks'!O$6:O$253)</f>
        <v>0</v>
      </c>
      <c r="P186" s="7">
        <f t="shared" si="21"/>
        <v>0</v>
      </c>
      <c r="Q186" s="7">
        <f t="shared" si="22"/>
        <v>0</v>
      </c>
      <c r="R186" s="25">
        <f>SUMIF('Daily Pork Products Stocks'!$B$6:$B$253,'Weekly Pork Products Stocks'!$B186,'Daily Pork Products Stocks'!R$6:R$253)</f>
        <v>0</v>
      </c>
      <c r="S186" s="25">
        <f>SUMIF('Daily Pork Products Stocks'!$B$6:$B$253,'Weekly Pork Products Stocks'!$B186,'Daily Pork Products Stocks'!S$6:S$253)</f>
        <v>0</v>
      </c>
      <c r="T186" s="7">
        <f t="shared" si="23"/>
        <v>0</v>
      </c>
      <c r="U186" s="7">
        <f t="shared" si="24"/>
        <v>0</v>
      </c>
      <c r="V186" s="64">
        <f t="shared" si="25"/>
        <v>0</v>
      </c>
      <c r="W186" s="51" t="str">
        <f t="shared" si="18"/>
        <v>Inactive</v>
      </c>
      <c r="X186" s="4"/>
      <c r="Y186" s="2">
        <f t="shared" si="26"/>
        <v>0</v>
      </c>
    </row>
    <row r="187" spans="1:25" ht="15.75" x14ac:dyDescent="0.25">
      <c r="A187" s="69" t="str">
        <f t="shared" si="19"/>
        <v>Inactive</v>
      </c>
      <c r="B187" s="66" t="s">
        <v>170</v>
      </c>
      <c r="C187" s="17" t="s">
        <v>171</v>
      </c>
      <c r="D187" s="12">
        <f>'Daily Pork Products Stocks'!D174</f>
        <v>0</v>
      </c>
      <c r="E187" s="7">
        <f t="shared" si="20"/>
        <v>0</v>
      </c>
      <c r="F187" s="7">
        <f>SUMIF('Daily Pork Products Stocks'!$B$6:$B$253,'Weekly Pork Products Stocks'!$B187,'Daily Pork Products Stocks'!F$6:F$253)</f>
        <v>0</v>
      </c>
      <c r="G187" s="7">
        <f>SUMIF('Daily Pork Products Stocks'!$B$6:$B$253,'Weekly Pork Products Stocks'!$B187,'Daily Pork Products Stocks'!G$6:G$253)</f>
        <v>0</v>
      </c>
      <c r="H187" s="7">
        <f>SUMIF('Daily Pork Products Stocks'!$B$6:$B$253,'Weekly Pork Products Stocks'!$B187,'Daily Pork Products Stocks'!H$6:H$253)</f>
        <v>0</v>
      </c>
      <c r="I187" s="7">
        <f>SUMIF('Daily Pork Products Stocks'!$B$6:$B$253,'Weekly Pork Products Stocks'!$B187,'Daily Pork Products Stocks'!I$6:I$253)</f>
        <v>0</v>
      </c>
      <c r="J187" s="7">
        <f>SUMIF('Daily Pork Products Stocks'!$B$6:$B$253,'Weekly Pork Products Stocks'!$B187,'Daily Pork Products Stocks'!J$6:J$253)</f>
        <v>0</v>
      </c>
      <c r="K187" s="7">
        <f>SUMIF('Daily Pork Products Stocks'!$B$6:$B$253,'Weekly Pork Products Stocks'!$B187,'Daily Pork Products Stocks'!K$6:K$253)</f>
        <v>0</v>
      </c>
      <c r="L187" s="7">
        <f>SUMIF('Daily Pork Products Stocks'!$B$6:$B$253,'Weekly Pork Products Stocks'!$B187,'Daily Pork Products Stocks'!L$6:L$253)</f>
        <v>0</v>
      </c>
      <c r="M187" s="7">
        <f>SUMIF('Daily Pork Products Stocks'!$B$6:$B$253,'Weekly Pork Products Stocks'!$B187,'Daily Pork Products Stocks'!M$6:M$253)</f>
        <v>0</v>
      </c>
      <c r="N187" s="7">
        <f>SUMIF('Daily Pork Products Stocks'!$B$6:$B$253,'Weekly Pork Products Stocks'!$B187,'Daily Pork Products Stocks'!N$6:N$253)</f>
        <v>0</v>
      </c>
      <c r="O187" s="7">
        <f>SUMIF('Daily Pork Products Stocks'!$B$6:$B$253,'Weekly Pork Products Stocks'!$B187,'Daily Pork Products Stocks'!O$6:O$253)</f>
        <v>0</v>
      </c>
      <c r="P187" s="7">
        <f t="shared" si="21"/>
        <v>0</v>
      </c>
      <c r="Q187" s="7">
        <f t="shared" si="22"/>
        <v>0</v>
      </c>
      <c r="R187" s="25">
        <f>SUMIF('Daily Pork Products Stocks'!$B$6:$B$253,'Weekly Pork Products Stocks'!$B187,'Daily Pork Products Stocks'!R$6:R$253)</f>
        <v>0</v>
      </c>
      <c r="S187" s="25">
        <f>SUMIF('Daily Pork Products Stocks'!$B$6:$B$253,'Weekly Pork Products Stocks'!$B187,'Daily Pork Products Stocks'!S$6:S$253)</f>
        <v>0</v>
      </c>
      <c r="T187" s="7">
        <f t="shared" si="23"/>
        <v>0</v>
      </c>
      <c r="U187" s="7">
        <f t="shared" si="24"/>
        <v>0</v>
      </c>
      <c r="V187" s="64">
        <f t="shared" si="25"/>
        <v>0</v>
      </c>
      <c r="W187" s="51" t="str">
        <f t="shared" si="18"/>
        <v>Inactive</v>
      </c>
      <c r="X187" s="4"/>
      <c r="Y187" s="2">
        <f t="shared" si="26"/>
        <v>0</v>
      </c>
    </row>
    <row r="188" spans="1:25" ht="15.75" x14ac:dyDescent="0.25">
      <c r="A188" s="69" t="str">
        <f t="shared" si="19"/>
        <v>Inactive</v>
      </c>
      <c r="B188" s="66" t="s">
        <v>172</v>
      </c>
      <c r="C188" s="17" t="s">
        <v>1376</v>
      </c>
      <c r="D188" s="12">
        <f>'Daily Pork Products Stocks'!D176</f>
        <v>0</v>
      </c>
      <c r="E188" s="7">
        <f t="shared" si="20"/>
        <v>0</v>
      </c>
      <c r="F188" s="7">
        <f>SUMIF('Daily Pork Products Stocks'!$B$6:$B$253,'Weekly Pork Products Stocks'!$B188,'Daily Pork Products Stocks'!F$6:F$253)</f>
        <v>0</v>
      </c>
      <c r="G188" s="7">
        <f>SUMIF('Daily Pork Products Stocks'!$B$6:$B$253,'Weekly Pork Products Stocks'!$B188,'Daily Pork Products Stocks'!G$6:G$253)</f>
        <v>0</v>
      </c>
      <c r="H188" s="7">
        <f>SUMIF('Daily Pork Products Stocks'!$B$6:$B$253,'Weekly Pork Products Stocks'!$B188,'Daily Pork Products Stocks'!H$6:H$253)</f>
        <v>0</v>
      </c>
      <c r="I188" s="7">
        <f>SUMIF('Daily Pork Products Stocks'!$B$6:$B$253,'Weekly Pork Products Stocks'!$B188,'Daily Pork Products Stocks'!I$6:I$253)</f>
        <v>0</v>
      </c>
      <c r="J188" s="7">
        <f>SUMIF('Daily Pork Products Stocks'!$B$6:$B$253,'Weekly Pork Products Stocks'!$B188,'Daily Pork Products Stocks'!J$6:J$253)</f>
        <v>0</v>
      </c>
      <c r="K188" s="7">
        <f>SUMIF('Daily Pork Products Stocks'!$B$6:$B$253,'Weekly Pork Products Stocks'!$B188,'Daily Pork Products Stocks'!K$6:K$253)</f>
        <v>0</v>
      </c>
      <c r="L188" s="7">
        <f>SUMIF('Daily Pork Products Stocks'!$B$6:$B$253,'Weekly Pork Products Stocks'!$B188,'Daily Pork Products Stocks'!L$6:L$253)</f>
        <v>0</v>
      </c>
      <c r="M188" s="7">
        <f>SUMIF('Daily Pork Products Stocks'!$B$6:$B$253,'Weekly Pork Products Stocks'!$B188,'Daily Pork Products Stocks'!M$6:M$253)</f>
        <v>0</v>
      </c>
      <c r="N188" s="7">
        <f>SUMIF('Daily Pork Products Stocks'!$B$6:$B$253,'Weekly Pork Products Stocks'!$B188,'Daily Pork Products Stocks'!N$6:N$253)</f>
        <v>0</v>
      </c>
      <c r="O188" s="7">
        <f>SUMIF('Daily Pork Products Stocks'!$B$6:$B$253,'Weekly Pork Products Stocks'!$B188,'Daily Pork Products Stocks'!O$6:O$253)</f>
        <v>0</v>
      </c>
      <c r="P188" s="7">
        <f t="shared" si="21"/>
        <v>0</v>
      </c>
      <c r="Q188" s="7">
        <f t="shared" si="22"/>
        <v>0</v>
      </c>
      <c r="R188" s="25">
        <f>SUMIF('Daily Pork Products Stocks'!$B$6:$B$253,'Weekly Pork Products Stocks'!$B188,'Daily Pork Products Stocks'!R$6:R$253)</f>
        <v>0</v>
      </c>
      <c r="S188" s="25">
        <f>SUMIF('Daily Pork Products Stocks'!$B$6:$B$253,'Weekly Pork Products Stocks'!$B188,'Daily Pork Products Stocks'!S$6:S$253)</f>
        <v>0</v>
      </c>
      <c r="T188" s="7">
        <f t="shared" si="23"/>
        <v>0</v>
      </c>
      <c r="U188" s="7">
        <f t="shared" si="24"/>
        <v>0</v>
      </c>
      <c r="V188" s="64">
        <f t="shared" si="25"/>
        <v>0</v>
      </c>
      <c r="W188" s="51" t="str">
        <f t="shared" si="18"/>
        <v>Inactive</v>
      </c>
      <c r="X188" s="4"/>
      <c r="Y188" s="2">
        <f t="shared" si="26"/>
        <v>0</v>
      </c>
    </row>
    <row r="189" spans="1:25" ht="15.75" x14ac:dyDescent="0.25">
      <c r="A189" s="69" t="str">
        <f t="shared" si="19"/>
        <v>Inactive</v>
      </c>
      <c r="B189" s="66" t="s">
        <v>173</v>
      </c>
      <c r="C189" s="17" t="s">
        <v>1377</v>
      </c>
      <c r="D189" s="12">
        <f>'Daily Pork Products Stocks'!D177</f>
        <v>0</v>
      </c>
      <c r="E189" s="7">
        <f t="shared" si="20"/>
        <v>0</v>
      </c>
      <c r="F189" s="7">
        <f>SUMIF('Daily Pork Products Stocks'!$B$6:$B$253,'Weekly Pork Products Stocks'!$B189,'Daily Pork Products Stocks'!F$6:F$253)</f>
        <v>0</v>
      </c>
      <c r="G189" s="7">
        <f>SUMIF('Daily Pork Products Stocks'!$B$6:$B$253,'Weekly Pork Products Stocks'!$B189,'Daily Pork Products Stocks'!G$6:G$253)</f>
        <v>0</v>
      </c>
      <c r="H189" s="7">
        <f>SUMIF('Daily Pork Products Stocks'!$B$6:$B$253,'Weekly Pork Products Stocks'!$B189,'Daily Pork Products Stocks'!H$6:H$253)</f>
        <v>0</v>
      </c>
      <c r="I189" s="7">
        <f>SUMIF('Daily Pork Products Stocks'!$B$6:$B$253,'Weekly Pork Products Stocks'!$B189,'Daily Pork Products Stocks'!I$6:I$253)</f>
        <v>0</v>
      </c>
      <c r="J189" s="7">
        <f>SUMIF('Daily Pork Products Stocks'!$B$6:$B$253,'Weekly Pork Products Stocks'!$B189,'Daily Pork Products Stocks'!J$6:J$253)</f>
        <v>0</v>
      </c>
      <c r="K189" s="7">
        <f>SUMIF('Daily Pork Products Stocks'!$B$6:$B$253,'Weekly Pork Products Stocks'!$B189,'Daily Pork Products Stocks'!K$6:K$253)</f>
        <v>0</v>
      </c>
      <c r="L189" s="7">
        <f>SUMIF('Daily Pork Products Stocks'!$B$6:$B$253,'Weekly Pork Products Stocks'!$B189,'Daily Pork Products Stocks'!L$6:L$253)</f>
        <v>0</v>
      </c>
      <c r="M189" s="7">
        <f>SUMIF('Daily Pork Products Stocks'!$B$6:$B$253,'Weekly Pork Products Stocks'!$B189,'Daily Pork Products Stocks'!M$6:M$253)</f>
        <v>0</v>
      </c>
      <c r="N189" s="7">
        <f>SUMIF('Daily Pork Products Stocks'!$B$6:$B$253,'Weekly Pork Products Stocks'!$B189,'Daily Pork Products Stocks'!N$6:N$253)</f>
        <v>0</v>
      </c>
      <c r="O189" s="7">
        <f>SUMIF('Daily Pork Products Stocks'!$B$6:$B$253,'Weekly Pork Products Stocks'!$B189,'Daily Pork Products Stocks'!O$6:O$253)</f>
        <v>0</v>
      </c>
      <c r="P189" s="7">
        <f t="shared" si="21"/>
        <v>0</v>
      </c>
      <c r="Q189" s="7">
        <f t="shared" si="22"/>
        <v>0</v>
      </c>
      <c r="R189" s="25">
        <f>SUMIF('Daily Pork Products Stocks'!$B$6:$B$253,'Weekly Pork Products Stocks'!$B189,'Daily Pork Products Stocks'!R$6:R$253)</f>
        <v>0</v>
      </c>
      <c r="S189" s="25">
        <f>SUMIF('Daily Pork Products Stocks'!$B$6:$B$253,'Weekly Pork Products Stocks'!$B189,'Daily Pork Products Stocks'!S$6:S$253)</f>
        <v>0</v>
      </c>
      <c r="T189" s="7">
        <f t="shared" si="23"/>
        <v>0</v>
      </c>
      <c r="U189" s="7">
        <f t="shared" si="24"/>
        <v>0</v>
      </c>
      <c r="V189" s="64">
        <f t="shared" si="25"/>
        <v>0</v>
      </c>
      <c r="W189" s="51" t="str">
        <f t="shared" si="18"/>
        <v>Inactive</v>
      </c>
      <c r="X189" s="4"/>
      <c r="Y189" s="2">
        <f t="shared" si="26"/>
        <v>0</v>
      </c>
    </row>
    <row r="190" spans="1:25" ht="15.75" x14ac:dyDescent="0.25">
      <c r="A190" s="69" t="str">
        <f t="shared" si="19"/>
        <v>Inactive</v>
      </c>
      <c r="B190" s="65" t="s">
        <v>179</v>
      </c>
      <c r="C190" s="15" t="s">
        <v>1378</v>
      </c>
      <c r="D190" s="12">
        <f>'Daily Pork Products Stocks'!D178</f>
        <v>0</v>
      </c>
      <c r="E190" s="7">
        <f t="shared" si="20"/>
        <v>0</v>
      </c>
      <c r="F190" s="7">
        <f>SUMIF('Daily Pork Products Stocks'!$B$6:$B$253,'Weekly Pork Products Stocks'!$B190,'Daily Pork Products Stocks'!F$6:F$253)</f>
        <v>0</v>
      </c>
      <c r="G190" s="7">
        <f>SUMIF('Daily Pork Products Stocks'!$B$6:$B$253,'Weekly Pork Products Stocks'!$B190,'Daily Pork Products Stocks'!G$6:G$253)</f>
        <v>0</v>
      </c>
      <c r="H190" s="7">
        <f>SUMIF('Daily Pork Products Stocks'!$B$6:$B$253,'Weekly Pork Products Stocks'!$B190,'Daily Pork Products Stocks'!H$6:H$253)</f>
        <v>0</v>
      </c>
      <c r="I190" s="7">
        <f>SUMIF('Daily Pork Products Stocks'!$B$6:$B$253,'Weekly Pork Products Stocks'!$B190,'Daily Pork Products Stocks'!I$6:I$253)</f>
        <v>0</v>
      </c>
      <c r="J190" s="7">
        <f>SUMIF('Daily Pork Products Stocks'!$B$6:$B$253,'Weekly Pork Products Stocks'!$B190,'Daily Pork Products Stocks'!J$6:J$253)</f>
        <v>0</v>
      </c>
      <c r="K190" s="7">
        <f>SUMIF('Daily Pork Products Stocks'!$B$6:$B$253,'Weekly Pork Products Stocks'!$B190,'Daily Pork Products Stocks'!K$6:K$253)</f>
        <v>0</v>
      </c>
      <c r="L190" s="7">
        <f>SUMIF('Daily Pork Products Stocks'!$B$6:$B$253,'Weekly Pork Products Stocks'!$B190,'Daily Pork Products Stocks'!L$6:L$253)</f>
        <v>0</v>
      </c>
      <c r="M190" s="7">
        <f>SUMIF('Daily Pork Products Stocks'!$B$6:$B$253,'Weekly Pork Products Stocks'!$B190,'Daily Pork Products Stocks'!M$6:M$253)</f>
        <v>0</v>
      </c>
      <c r="N190" s="7">
        <f>SUMIF('Daily Pork Products Stocks'!$B$6:$B$253,'Weekly Pork Products Stocks'!$B190,'Daily Pork Products Stocks'!N$6:N$253)</f>
        <v>0</v>
      </c>
      <c r="O190" s="7">
        <f>SUMIF('Daily Pork Products Stocks'!$B$6:$B$253,'Weekly Pork Products Stocks'!$B190,'Daily Pork Products Stocks'!O$6:O$253)</f>
        <v>0</v>
      </c>
      <c r="P190" s="7">
        <f t="shared" si="21"/>
        <v>0</v>
      </c>
      <c r="Q190" s="7">
        <f t="shared" si="22"/>
        <v>0</v>
      </c>
      <c r="R190" s="25">
        <f>SUMIF('Daily Pork Products Stocks'!$B$6:$B$253,'Weekly Pork Products Stocks'!$B190,'Daily Pork Products Stocks'!R$6:R$253)</f>
        <v>0</v>
      </c>
      <c r="S190" s="25">
        <f>SUMIF('Daily Pork Products Stocks'!$B$6:$B$253,'Weekly Pork Products Stocks'!$B190,'Daily Pork Products Stocks'!S$6:S$253)</f>
        <v>0</v>
      </c>
      <c r="T190" s="7">
        <f t="shared" si="23"/>
        <v>0</v>
      </c>
      <c r="U190" s="7">
        <f t="shared" si="24"/>
        <v>0</v>
      </c>
      <c r="V190" s="64">
        <f t="shared" si="25"/>
        <v>0</v>
      </c>
      <c r="W190" s="51" t="str">
        <f t="shared" si="18"/>
        <v>Inactive</v>
      </c>
      <c r="X190" s="4"/>
      <c r="Y190" s="2">
        <f t="shared" si="26"/>
        <v>0</v>
      </c>
    </row>
    <row r="191" spans="1:25" ht="15.75" hidden="1" x14ac:dyDescent="0.25">
      <c r="A191" s="69" t="str">
        <f t="shared" si="19"/>
        <v>Inactive</v>
      </c>
      <c r="B191" s="66" t="s">
        <v>1379</v>
      </c>
      <c r="C191" s="17" t="s">
        <v>1380</v>
      </c>
      <c r="D191" s="12">
        <f>'Daily Pork Products Stocks'!D179</f>
        <v>0</v>
      </c>
      <c r="E191" s="7">
        <f t="shared" si="20"/>
        <v>0</v>
      </c>
      <c r="F191" s="7">
        <f>SUMIF('Daily Pork Products Stocks'!$B$6:$B$253,'Weekly Pork Products Stocks'!$B191,'Daily Pork Products Stocks'!F$6:F$253)</f>
        <v>0</v>
      </c>
      <c r="G191" s="7">
        <f>SUMIF('Daily Pork Products Stocks'!$B$6:$B$253,'Weekly Pork Products Stocks'!$B191,'Daily Pork Products Stocks'!G$6:G$253)</f>
        <v>0</v>
      </c>
      <c r="H191" s="7">
        <f>SUMIF('Daily Pork Products Stocks'!$B$6:$B$253,'Weekly Pork Products Stocks'!$B191,'Daily Pork Products Stocks'!H$6:H$253)</f>
        <v>0</v>
      </c>
      <c r="I191" s="7">
        <f>SUMIF('Daily Pork Products Stocks'!$B$6:$B$253,'Weekly Pork Products Stocks'!$B191,'Daily Pork Products Stocks'!I$6:I$253)</f>
        <v>0</v>
      </c>
      <c r="J191" s="7">
        <f>SUMIF('Daily Pork Products Stocks'!$B$6:$B$253,'Weekly Pork Products Stocks'!$B191,'Daily Pork Products Stocks'!J$6:J$253)</f>
        <v>0</v>
      </c>
      <c r="K191" s="7">
        <f>SUMIF('Daily Pork Products Stocks'!$B$6:$B$253,'Weekly Pork Products Stocks'!$B191,'Daily Pork Products Stocks'!K$6:K$253)</f>
        <v>0</v>
      </c>
      <c r="L191" s="7">
        <f>SUMIF('Daily Pork Products Stocks'!$B$6:$B$253,'Weekly Pork Products Stocks'!$B191,'Daily Pork Products Stocks'!L$6:L$253)</f>
        <v>0</v>
      </c>
      <c r="M191" s="7">
        <f>SUMIF('Daily Pork Products Stocks'!$B$6:$B$253,'Weekly Pork Products Stocks'!$B191,'Daily Pork Products Stocks'!M$6:M$253)</f>
        <v>0</v>
      </c>
      <c r="N191" s="7">
        <f>SUMIF('Daily Pork Products Stocks'!$B$6:$B$253,'Weekly Pork Products Stocks'!$B191,'Daily Pork Products Stocks'!N$6:N$253)</f>
        <v>0</v>
      </c>
      <c r="O191" s="7">
        <f>SUMIF('Daily Pork Products Stocks'!$B$6:$B$253,'Weekly Pork Products Stocks'!$B191,'Daily Pork Products Stocks'!O$6:O$253)</f>
        <v>0</v>
      </c>
      <c r="P191" s="7">
        <f t="shared" si="21"/>
        <v>0</v>
      </c>
      <c r="Q191" s="7">
        <f t="shared" si="22"/>
        <v>0</v>
      </c>
      <c r="R191" s="25">
        <f>SUMIF('Daily Pork Products Stocks'!$B$6:$B$253,'Weekly Pork Products Stocks'!$B191,'Daily Pork Products Stocks'!R$6:R$253)</f>
        <v>0</v>
      </c>
      <c r="S191" s="25">
        <f>SUMIF('Daily Pork Products Stocks'!$B$6:$B$253,'Weekly Pork Products Stocks'!$B191,'Daily Pork Products Stocks'!S$6:S$253)</f>
        <v>0</v>
      </c>
      <c r="T191" s="7">
        <f t="shared" si="23"/>
        <v>0</v>
      </c>
      <c r="U191" s="7">
        <f t="shared" si="24"/>
        <v>0</v>
      </c>
      <c r="V191" s="64">
        <f t="shared" si="25"/>
        <v>0</v>
      </c>
      <c r="W191" s="51" t="str">
        <f t="shared" si="18"/>
        <v>Inactive</v>
      </c>
      <c r="X191" s="4"/>
      <c r="Y191" s="2">
        <f t="shared" si="26"/>
        <v>0</v>
      </c>
    </row>
    <row r="192" spans="1:25" ht="15.75" hidden="1" x14ac:dyDescent="0.25">
      <c r="A192" s="69" t="str">
        <f t="shared" si="19"/>
        <v>Inactive</v>
      </c>
      <c r="B192" s="66" t="s">
        <v>1381</v>
      </c>
      <c r="C192" s="17" t="s">
        <v>1382</v>
      </c>
      <c r="D192" s="12">
        <f>'Daily Pork Products Stocks'!D180</f>
        <v>0</v>
      </c>
      <c r="E192" s="7">
        <f t="shared" si="20"/>
        <v>0</v>
      </c>
      <c r="F192" s="7">
        <f>SUMIF('Daily Pork Products Stocks'!$B$6:$B$253,'Weekly Pork Products Stocks'!$B192,'Daily Pork Products Stocks'!F$6:F$253)</f>
        <v>0</v>
      </c>
      <c r="G192" s="7">
        <f>SUMIF('Daily Pork Products Stocks'!$B$6:$B$253,'Weekly Pork Products Stocks'!$B192,'Daily Pork Products Stocks'!G$6:G$253)</f>
        <v>0</v>
      </c>
      <c r="H192" s="7">
        <f>SUMIF('Daily Pork Products Stocks'!$B$6:$B$253,'Weekly Pork Products Stocks'!$B192,'Daily Pork Products Stocks'!H$6:H$253)</f>
        <v>0</v>
      </c>
      <c r="I192" s="7">
        <f>SUMIF('Daily Pork Products Stocks'!$B$6:$B$253,'Weekly Pork Products Stocks'!$B192,'Daily Pork Products Stocks'!I$6:I$253)</f>
        <v>0</v>
      </c>
      <c r="J192" s="7">
        <f>SUMIF('Daily Pork Products Stocks'!$B$6:$B$253,'Weekly Pork Products Stocks'!$B192,'Daily Pork Products Stocks'!J$6:J$253)</f>
        <v>0</v>
      </c>
      <c r="K192" s="7">
        <f>SUMIF('Daily Pork Products Stocks'!$B$6:$B$253,'Weekly Pork Products Stocks'!$B192,'Daily Pork Products Stocks'!K$6:K$253)</f>
        <v>0</v>
      </c>
      <c r="L192" s="7">
        <f>SUMIF('Daily Pork Products Stocks'!$B$6:$B$253,'Weekly Pork Products Stocks'!$B192,'Daily Pork Products Stocks'!L$6:L$253)</f>
        <v>0</v>
      </c>
      <c r="M192" s="7">
        <f>SUMIF('Daily Pork Products Stocks'!$B$6:$B$253,'Weekly Pork Products Stocks'!$B192,'Daily Pork Products Stocks'!M$6:M$253)</f>
        <v>0</v>
      </c>
      <c r="N192" s="7">
        <f>SUMIF('Daily Pork Products Stocks'!$B$6:$B$253,'Weekly Pork Products Stocks'!$B192,'Daily Pork Products Stocks'!N$6:N$253)</f>
        <v>0</v>
      </c>
      <c r="O192" s="7">
        <f>SUMIF('Daily Pork Products Stocks'!$B$6:$B$253,'Weekly Pork Products Stocks'!$B192,'Daily Pork Products Stocks'!O$6:O$253)</f>
        <v>0</v>
      </c>
      <c r="P192" s="7">
        <f t="shared" si="21"/>
        <v>0</v>
      </c>
      <c r="Q192" s="7">
        <f t="shared" si="22"/>
        <v>0</v>
      </c>
      <c r="R192" s="25">
        <f>SUMIF('Daily Pork Products Stocks'!$B$6:$B$253,'Weekly Pork Products Stocks'!$B192,'Daily Pork Products Stocks'!R$6:R$253)</f>
        <v>0</v>
      </c>
      <c r="S192" s="25">
        <f>SUMIF('Daily Pork Products Stocks'!$B$6:$B$253,'Weekly Pork Products Stocks'!$B192,'Daily Pork Products Stocks'!S$6:S$253)</f>
        <v>0</v>
      </c>
      <c r="T192" s="7">
        <f t="shared" si="23"/>
        <v>0</v>
      </c>
      <c r="U192" s="7">
        <f t="shared" si="24"/>
        <v>0</v>
      </c>
      <c r="V192" s="64">
        <f t="shared" si="25"/>
        <v>0</v>
      </c>
      <c r="W192" s="51" t="str">
        <f t="shared" si="18"/>
        <v>Inactive</v>
      </c>
      <c r="X192" s="4"/>
      <c r="Y192" s="2">
        <f t="shared" si="26"/>
        <v>0</v>
      </c>
    </row>
    <row r="193" spans="1:25" ht="15.75" hidden="1" x14ac:dyDescent="0.25">
      <c r="A193" s="69" t="str">
        <f t="shared" si="19"/>
        <v>Inactive</v>
      </c>
      <c r="B193" s="66" t="s">
        <v>1383</v>
      </c>
      <c r="C193" s="17" t="s">
        <v>1384</v>
      </c>
      <c r="D193" s="12">
        <f>'Daily Pork Products Stocks'!D181</f>
        <v>0</v>
      </c>
      <c r="E193" s="7">
        <f t="shared" si="20"/>
        <v>0</v>
      </c>
      <c r="F193" s="7">
        <f>SUMIF('Daily Pork Products Stocks'!$B$6:$B$253,'Weekly Pork Products Stocks'!$B193,'Daily Pork Products Stocks'!F$6:F$253)</f>
        <v>0</v>
      </c>
      <c r="G193" s="7">
        <f>SUMIF('Daily Pork Products Stocks'!$B$6:$B$253,'Weekly Pork Products Stocks'!$B193,'Daily Pork Products Stocks'!G$6:G$253)</f>
        <v>0</v>
      </c>
      <c r="H193" s="7">
        <f>SUMIF('Daily Pork Products Stocks'!$B$6:$B$253,'Weekly Pork Products Stocks'!$B193,'Daily Pork Products Stocks'!H$6:H$253)</f>
        <v>0</v>
      </c>
      <c r="I193" s="7">
        <f>SUMIF('Daily Pork Products Stocks'!$B$6:$B$253,'Weekly Pork Products Stocks'!$B193,'Daily Pork Products Stocks'!I$6:I$253)</f>
        <v>0</v>
      </c>
      <c r="J193" s="7">
        <f>SUMIF('Daily Pork Products Stocks'!$B$6:$B$253,'Weekly Pork Products Stocks'!$B193,'Daily Pork Products Stocks'!J$6:J$253)</f>
        <v>0</v>
      </c>
      <c r="K193" s="7">
        <f>SUMIF('Daily Pork Products Stocks'!$B$6:$B$253,'Weekly Pork Products Stocks'!$B193,'Daily Pork Products Stocks'!K$6:K$253)</f>
        <v>0</v>
      </c>
      <c r="L193" s="7">
        <f>SUMIF('Daily Pork Products Stocks'!$B$6:$B$253,'Weekly Pork Products Stocks'!$B193,'Daily Pork Products Stocks'!L$6:L$253)</f>
        <v>0</v>
      </c>
      <c r="M193" s="7">
        <f>SUMIF('Daily Pork Products Stocks'!$B$6:$B$253,'Weekly Pork Products Stocks'!$B193,'Daily Pork Products Stocks'!M$6:M$253)</f>
        <v>0</v>
      </c>
      <c r="N193" s="7">
        <f>SUMIF('Daily Pork Products Stocks'!$B$6:$B$253,'Weekly Pork Products Stocks'!$B193,'Daily Pork Products Stocks'!N$6:N$253)</f>
        <v>0</v>
      </c>
      <c r="O193" s="7">
        <f>SUMIF('Daily Pork Products Stocks'!$B$6:$B$253,'Weekly Pork Products Stocks'!$B193,'Daily Pork Products Stocks'!O$6:O$253)</f>
        <v>0</v>
      </c>
      <c r="P193" s="7">
        <f t="shared" si="21"/>
        <v>0</v>
      </c>
      <c r="Q193" s="7">
        <f t="shared" si="22"/>
        <v>0</v>
      </c>
      <c r="R193" s="25">
        <f>SUMIF('Daily Pork Products Stocks'!$B$6:$B$253,'Weekly Pork Products Stocks'!$B193,'Daily Pork Products Stocks'!R$6:R$253)</f>
        <v>0</v>
      </c>
      <c r="S193" s="25">
        <f>SUMIF('Daily Pork Products Stocks'!$B$6:$B$253,'Weekly Pork Products Stocks'!$B193,'Daily Pork Products Stocks'!S$6:S$253)</f>
        <v>0</v>
      </c>
      <c r="T193" s="7">
        <f t="shared" si="23"/>
        <v>0</v>
      </c>
      <c r="U193" s="7">
        <f t="shared" si="24"/>
        <v>0</v>
      </c>
      <c r="V193" s="64">
        <f t="shared" si="25"/>
        <v>0</v>
      </c>
      <c r="W193" s="51" t="str">
        <f t="shared" si="18"/>
        <v>Inactive</v>
      </c>
      <c r="X193" s="4"/>
      <c r="Y193" s="2">
        <f t="shared" si="26"/>
        <v>0</v>
      </c>
    </row>
    <row r="194" spans="1:25" ht="15.75" x14ac:dyDescent="0.25">
      <c r="A194" s="69" t="str">
        <f t="shared" si="19"/>
        <v>Inactive</v>
      </c>
      <c r="B194" s="65"/>
      <c r="C194" s="16" t="s">
        <v>1385</v>
      </c>
      <c r="D194" s="12">
        <f>'Daily Pork Products Stocks'!D187</f>
        <v>1E-3</v>
      </c>
      <c r="E194" s="7">
        <f t="shared" si="20"/>
        <v>1E-3</v>
      </c>
      <c r="F194" s="7">
        <f>SUMIF('Daily Pork Products Stocks'!$B$6:$B$253,'Weekly Pork Products Stocks'!$B194,'Daily Pork Products Stocks'!F$6:F$253)</f>
        <v>0</v>
      </c>
      <c r="G194" s="7">
        <f>SUMIF('Daily Pork Products Stocks'!$B$6:$B$253,'Weekly Pork Products Stocks'!$B194,'Daily Pork Products Stocks'!G$6:G$253)</f>
        <v>0</v>
      </c>
      <c r="H194" s="7">
        <f>SUMIF('Daily Pork Products Stocks'!$B$6:$B$253,'Weekly Pork Products Stocks'!$B194,'Daily Pork Products Stocks'!H$6:H$253)</f>
        <v>0</v>
      </c>
      <c r="I194" s="7">
        <f>SUMIF('Daily Pork Products Stocks'!$B$6:$B$253,'Weekly Pork Products Stocks'!$B194,'Daily Pork Products Stocks'!I$6:I$253)</f>
        <v>0</v>
      </c>
      <c r="J194" s="7">
        <f>SUMIF('Daily Pork Products Stocks'!$B$6:$B$253,'Weekly Pork Products Stocks'!$B194,'Daily Pork Products Stocks'!J$6:J$253)</f>
        <v>0</v>
      </c>
      <c r="K194" s="7">
        <f>SUMIF('Daily Pork Products Stocks'!$B$6:$B$253,'Weekly Pork Products Stocks'!$B194,'Daily Pork Products Stocks'!K$6:K$253)</f>
        <v>0</v>
      </c>
      <c r="L194" s="7">
        <f>SUMIF('Daily Pork Products Stocks'!$B$6:$B$253,'Weekly Pork Products Stocks'!$B194,'Daily Pork Products Stocks'!L$6:L$253)</f>
        <v>0</v>
      </c>
      <c r="M194" s="7">
        <f>SUMIF('Daily Pork Products Stocks'!$B$6:$B$253,'Weekly Pork Products Stocks'!$B194,'Daily Pork Products Stocks'!M$6:M$253)</f>
        <v>0</v>
      </c>
      <c r="N194" s="7">
        <f>SUMIF('Daily Pork Products Stocks'!$B$6:$B$253,'Weekly Pork Products Stocks'!$B194,'Daily Pork Products Stocks'!N$6:N$253)</f>
        <v>0</v>
      </c>
      <c r="O194" s="7">
        <f>SUMIF('Daily Pork Products Stocks'!$B$6:$B$253,'Weekly Pork Products Stocks'!$B194,'Daily Pork Products Stocks'!O$6:O$253)</f>
        <v>0</v>
      </c>
      <c r="P194" s="7">
        <f t="shared" si="21"/>
        <v>1E-3</v>
      </c>
      <c r="Q194" s="7">
        <f t="shared" si="22"/>
        <v>1E-3</v>
      </c>
      <c r="R194" s="25">
        <f>SUMIF('Daily Pork Products Stocks'!$B$6:$B$253,'Weekly Pork Products Stocks'!$B194,'Daily Pork Products Stocks'!R$6:R$253)</f>
        <v>0</v>
      </c>
      <c r="S194" s="25">
        <f>SUMIF('Daily Pork Products Stocks'!$B$6:$B$253,'Weekly Pork Products Stocks'!$B194,'Daily Pork Products Stocks'!S$6:S$253)</f>
        <v>0</v>
      </c>
      <c r="T194" s="7">
        <f t="shared" si="23"/>
        <v>0</v>
      </c>
      <c r="U194" s="7">
        <f t="shared" si="24"/>
        <v>-1E-3</v>
      </c>
      <c r="V194" s="64">
        <f t="shared" si="25"/>
        <v>-1E-3</v>
      </c>
      <c r="W194" s="51" t="str">
        <f t="shared" si="18"/>
        <v>Active</v>
      </c>
      <c r="X194" s="4"/>
      <c r="Y194" s="2">
        <f t="shared" si="26"/>
        <v>4.0000000000000001E-3</v>
      </c>
    </row>
    <row r="195" spans="1:25" ht="15.75" x14ac:dyDescent="0.25">
      <c r="A195" s="69" t="str">
        <f t="shared" si="19"/>
        <v>Inactive</v>
      </c>
      <c r="B195" s="66" t="s">
        <v>116</v>
      </c>
      <c r="C195" s="17" t="s">
        <v>117</v>
      </c>
      <c r="D195" s="12">
        <f>'Daily Pork Products Stocks'!D188</f>
        <v>0</v>
      </c>
      <c r="E195" s="7">
        <f t="shared" si="20"/>
        <v>0</v>
      </c>
      <c r="F195" s="7">
        <f>SUMIF('Daily Pork Products Stocks'!$B$6:$B$253,'Weekly Pork Products Stocks'!$B195,'Daily Pork Products Stocks'!F$6:F$253)</f>
        <v>0</v>
      </c>
      <c r="G195" s="7">
        <f>SUMIF('Daily Pork Products Stocks'!$B$6:$B$253,'Weekly Pork Products Stocks'!$B195,'Daily Pork Products Stocks'!G$6:G$253)</f>
        <v>0</v>
      </c>
      <c r="H195" s="7">
        <f>SUMIF('Daily Pork Products Stocks'!$B$6:$B$253,'Weekly Pork Products Stocks'!$B195,'Daily Pork Products Stocks'!H$6:H$253)</f>
        <v>0</v>
      </c>
      <c r="I195" s="7">
        <f>SUMIF('Daily Pork Products Stocks'!$B$6:$B$253,'Weekly Pork Products Stocks'!$B195,'Daily Pork Products Stocks'!I$6:I$253)</f>
        <v>0</v>
      </c>
      <c r="J195" s="7">
        <f>SUMIF('Daily Pork Products Stocks'!$B$6:$B$253,'Weekly Pork Products Stocks'!$B195,'Daily Pork Products Stocks'!J$6:J$253)</f>
        <v>0</v>
      </c>
      <c r="K195" s="7">
        <f>SUMIF('Daily Pork Products Stocks'!$B$6:$B$253,'Weekly Pork Products Stocks'!$B195,'Daily Pork Products Stocks'!K$6:K$253)</f>
        <v>0</v>
      </c>
      <c r="L195" s="7">
        <f>SUMIF('Daily Pork Products Stocks'!$B$6:$B$253,'Weekly Pork Products Stocks'!$B195,'Daily Pork Products Stocks'!L$6:L$253)</f>
        <v>0</v>
      </c>
      <c r="M195" s="7">
        <f>SUMIF('Daily Pork Products Stocks'!$B$6:$B$253,'Weekly Pork Products Stocks'!$B195,'Daily Pork Products Stocks'!M$6:M$253)</f>
        <v>0</v>
      </c>
      <c r="N195" s="7">
        <f>SUMIF('Daily Pork Products Stocks'!$B$6:$B$253,'Weekly Pork Products Stocks'!$B195,'Daily Pork Products Stocks'!N$6:N$253)</f>
        <v>0</v>
      </c>
      <c r="O195" s="7">
        <f>SUMIF('Daily Pork Products Stocks'!$B$6:$B$253,'Weekly Pork Products Stocks'!$B195,'Daily Pork Products Stocks'!O$6:O$253)</f>
        <v>0</v>
      </c>
      <c r="P195" s="7">
        <f t="shared" si="21"/>
        <v>0</v>
      </c>
      <c r="Q195" s="7">
        <f t="shared" si="22"/>
        <v>0</v>
      </c>
      <c r="R195" s="25">
        <f>SUMIF('Daily Pork Products Stocks'!$B$6:$B$253,'Weekly Pork Products Stocks'!$B195,'Daily Pork Products Stocks'!R$6:R$253)</f>
        <v>0</v>
      </c>
      <c r="S195" s="25">
        <f>SUMIF('Daily Pork Products Stocks'!$B$6:$B$253,'Weekly Pork Products Stocks'!$B195,'Daily Pork Products Stocks'!S$6:S$253)</f>
        <v>0</v>
      </c>
      <c r="T195" s="7">
        <f t="shared" si="23"/>
        <v>0</v>
      </c>
      <c r="U195" s="7">
        <f t="shared" si="24"/>
        <v>0</v>
      </c>
      <c r="V195" s="64">
        <f t="shared" si="25"/>
        <v>0</v>
      </c>
      <c r="W195" s="51" t="str">
        <f t="shared" si="18"/>
        <v>Inactive</v>
      </c>
      <c r="X195" s="4"/>
      <c r="Y195" s="2">
        <f t="shared" si="26"/>
        <v>0</v>
      </c>
    </row>
    <row r="196" spans="1:25" ht="15.75" x14ac:dyDescent="0.25">
      <c r="A196" s="69" t="str">
        <f t="shared" si="19"/>
        <v>Inactive</v>
      </c>
      <c r="B196" s="66" t="s">
        <v>121</v>
      </c>
      <c r="C196" s="17" t="s">
        <v>1154</v>
      </c>
      <c r="D196" s="12">
        <f>'Daily Pork Products Stocks'!D194</f>
        <v>0</v>
      </c>
      <c r="E196" s="7">
        <f t="shared" si="20"/>
        <v>0</v>
      </c>
      <c r="F196" s="7">
        <f>SUMIF('Daily Pork Products Stocks'!$B$6:$B$253,'Weekly Pork Products Stocks'!$B196,'Daily Pork Products Stocks'!F$6:F$253)</f>
        <v>0</v>
      </c>
      <c r="G196" s="7">
        <f>SUMIF('Daily Pork Products Stocks'!$B$6:$B$253,'Weekly Pork Products Stocks'!$B196,'Daily Pork Products Stocks'!G$6:G$253)</f>
        <v>0</v>
      </c>
      <c r="H196" s="7">
        <f>SUMIF('Daily Pork Products Stocks'!$B$6:$B$253,'Weekly Pork Products Stocks'!$B196,'Daily Pork Products Stocks'!H$6:H$253)</f>
        <v>0</v>
      </c>
      <c r="I196" s="7">
        <f>SUMIF('Daily Pork Products Stocks'!$B$6:$B$253,'Weekly Pork Products Stocks'!$B196,'Daily Pork Products Stocks'!I$6:I$253)</f>
        <v>0</v>
      </c>
      <c r="J196" s="7">
        <f>SUMIF('Daily Pork Products Stocks'!$B$6:$B$253,'Weekly Pork Products Stocks'!$B196,'Daily Pork Products Stocks'!J$6:J$253)</f>
        <v>0</v>
      </c>
      <c r="K196" s="7">
        <f>SUMIF('Daily Pork Products Stocks'!$B$6:$B$253,'Weekly Pork Products Stocks'!$B196,'Daily Pork Products Stocks'!K$6:K$253)</f>
        <v>0</v>
      </c>
      <c r="L196" s="7">
        <f>SUMIF('Daily Pork Products Stocks'!$B$6:$B$253,'Weekly Pork Products Stocks'!$B196,'Daily Pork Products Stocks'!L$6:L$253)</f>
        <v>0</v>
      </c>
      <c r="M196" s="7">
        <f>SUMIF('Daily Pork Products Stocks'!$B$6:$B$253,'Weekly Pork Products Stocks'!$B196,'Daily Pork Products Stocks'!M$6:M$253)</f>
        <v>0</v>
      </c>
      <c r="N196" s="7">
        <f>SUMIF('Daily Pork Products Stocks'!$B$6:$B$253,'Weekly Pork Products Stocks'!$B196,'Daily Pork Products Stocks'!N$6:N$253)</f>
        <v>0</v>
      </c>
      <c r="O196" s="7">
        <f>SUMIF('Daily Pork Products Stocks'!$B$6:$B$253,'Weekly Pork Products Stocks'!$B196,'Daily Pork Products Stocks'!O$6:O$253)</f>
        <v>0</v>
      </c>
      <c r="P196" s="7">
        <f t="shared" si="21"/>
        <v>0</v>
      </c>
      <c r="Q196" s="7">
        <f t="shared" si="22"/>
        <v>0</v>
      </c>
      <c r="R196" s="25">
        <f>SUMIF('Daily Pork Products Stocks'!$B$6:$B$253,'Weekly Pork Products Stocks'!$B196,'Daily Pork Products Stocks'!R$6:R$253)</f>
        <v>0</v>
      </c>
      <c r="S196" s="25">
        <f>SUMIF('Daily Pork Products Stocks'!$B$6:$B$253,'Weekly Pork Products Stocks'!$B196,'Daily Pork Products Stocks'!S$6:S$253)</f>
        <v>0</v>
      </c>
      <c r="T196" s="7">
        <f t="shared" si="23"/>
        <v>0</v>
      </c>
      <c r="U196" s="7">
        <f t="shared" si="24"/>
        <v>0</v>
      </c>
      <c r="V196" s="64">
        <f t="shared" si="25"/>
        <v>0</v>
      </c>
      <c r="W196" s="51" t="str">
        <f t="shared" si="18"/>
        <v>Inactive</v>
      </c>
      <c r="X196" s="4"/>
      <c r="Y196" s="2">
        <f t="shared" si="26"/>
        <v>0</v>
      </c>
    </row>
    <row r="197" spans="1:25" ht="15.75" x14ac:dyDescent="0.25">
      <c r="A197" s="69" t="str">
        <f t="shared" si="19"/>
        <v>Inactive</v>
      </c>
      <c r="B197" s="66" t="s">
        <v>124</v>
      </c>
      <c r="C197" s="17" t="s">
        <v>1160</v>
      </c>
      <c r="D197" s="12">
        <f>'Daily Pork Products Stocks'!D195</f>
        <v>0</v>
      </c>
      <c r="E197" s="7">
        <f t="shared" si="20"/>
        <v>0</v>
      </c>
      <c r="F197" s="7">
        <f>SUMIF('Daily Pork Products Stocks'!$B$6:$B$253,'Weekly Pork Products Stocks'!$B197,'Daily Pork Products Stocks'!F$6:F$253)</f>
        <v>0</v>
      </c>
      <c r="G197" s="7">
        <f>SUMIF('Daily Pork Products Stocks'!$B$6:$B$253,'Weekly Pork Products Stocks'!$B197,'Daily Pork Products Stocks'!G$6:G$253)</f>
        <v>0</v>
      </c>
      <c r="H197" s="7">
        <f>SUMIF('Daily Pork Products Stocks'!$B$6:$B$253,'Weekly Pork Products Stocks'!$B197,'Daily Pork Products Stocks'!H$6:H$253)</f>
        <v>0</v>
      </c>
      <c r="I197" s="7">
        <f>SUMIF('Daily Pork Products Stocks'!$B$6:$B$253,'Weekly Pork Products Stocks'!$B197,'Daily Pork Products Stocks'!I$6:I$253)</f>
        <v>0</v>
      </c>
      <c r="J197" s="7">
        <f>SUMIF('Daily Pork Products Stocks'!$B$6:$B$253,'Weekly Pork Products Stocks'!$B197,'Daily Pork Products Stocks'!J$6:J$253)</f>
        <v>0</v>
      </c>
      <c r="K197" s="7">
        <f>SUMIF('Daily Pork Products Stocks'!$B$6:$B$253,'Weekly Pork Products Stocks'!$B197,'Daily Pork Products Stocks'!K$6:K$253)</f>
        <v>0</v>
      </c>
      <c r="L197" s="7">
        <f>SUMIF('Daily Pork Products Stocks'!$B$6:$B$253,'Weekly Pork Products Stocks'!$B197,'Daily Pork Products Stocks'!L$6:L$253)</f>
        <v>0</v>
      </c>
      <c r="M197" s="7">
        <f>SUMIF('Daily Pork Products Stocks'!$B$6:$B$253,'Weekly Pork Products Stocks'!$B197,'Daily Pork Products Stocks'!M$6:M$253)</f>
        <v>0</v>
      </c>
      <c r="N197" s="7">
        <f>SUMIF('Daily Pork Products Stocks'!$B$6:$B$253,'Weekly Pork Products Stocks'!$B197,'Daily Pork Products Stocks'!N$6:N$253)</f>
        <v>0</v>
      </c>
      <c r="O197" s="7">
        <f>SUMIF('Daily Pork Products Stocks'!$B$6:$B$253,'Weekly Pork Products Stocks'!$B197,'Daily Pork Products Stocks'!O$6:O$253)</f>
        <v>0</v>
      </c>
      <c r="P197" s="7">
        <f t="shared" si="21"/>
        <v>0</v>
      </c>
      <c r="Q197" s="7">
        <f t="shared" si="22"/>
        <v>0</v>
      </c>
      <c r="R197" s="25">
        <f>SUMIF('Daily Pork Products Stocks'!$B$6:$B$253,'Weekly Pork Products Stocks'!$B197,'Daily Pork Products Stocks'!R$6:R$253)</f>
        <v>0</v>
      </c>
      <c r="S197" s="25">
        <f>SUMIF('Daily Pork Products Stocks'!$B$6:$B$253,'Weekly Pork Products Stocks'!$B197,'Daily Pork Products Stocks'!S$6:S$253)</f>
        <v>0</v>
      </c>
      <c r="T197" s="7">
        <f t="shared" si="23"/>
        <v>0</v>
      </c>
      <c r="U197" s="7">
        <f t="shared" si="24"/>
        <v>0</v>
      </c>
      <c r="V197" s="64">
        <f t="shared" si="25"/>
        <v>0</v>
      </c>
      <c r="W197" s="51" t="str">
        <f t="shared" ref="W197:W260" si="27">IF(SUM(ABS(D197),ABS(E197),ABS(F197),ABS(G197),ABS(H197),ABS(I197),ABS(J197),ABS(K197),ABS(L197),ABS(M197),ABS(N197),ABS(O197),ABS(P197),ABS(Q197),ABS(R197),ABS(S197),ABS(T197))=0,"Inactive","Active")</f>
        <v>Inactive</v>
      </c>
      <c r="X197" s="4"/>
      <c r="Y197" s="2">
        <f t="shared" si="26"/>
        <v>0</v>
      </c>
    </row>
    <row r="198" spans="1:25" ht="15.75" x14ac:dyDescent="0.25">
      <c r="A198" s="69" t="str">
        <f t="shared" ref="A198:A225" si="28">IF(SUM(ABS(D469),ABS(E469),ABS(F469),ABS(G469),ABS(H469),ABS(I469),ABS(J469),ABS(K469),ABS(L469),ABS(M469),ABS(N469),ABS(O469),ABS(P469),ABS(Q469),ABS(R469),ABS(S469),ABS(T469))=0,"Inactive","Active")</f>
        <v>Inactive</v>
      </c>
      <c r="B198" s="65" t="s">
        <v>154</v>
      </c>
      <c r="C198" s="15" t="s">
        <v>155</v>
      </c>
      <c r="D198" s="12">
        <f>'Daily Pork Products Stocks'!D197</f>
        <v>0</v>
      </c>
      <c r="E198" s="7">
        <f t="shared" ref="E198:E204" si="29">D198</f>
        <v>0</v>
      </c>
      <c r="F198" s="7">
        <f>SUMIF('Daily Pork Products Stocks'!$B$6:$B$253,'Weekly Pork Products Stocks'!$B198,'Daily Pork Products Stocks'!F$6:F$253)</f>
        <v>0</v>
      </c>
      <c r="G198" s="7">
        <f>SUMIF('Daily Pork Products Stocks'!$B$6:$B$253,'Weekly Pork Products Stocks'!$B198,'Daily Pork Products Stocks'!G$6:G$253)</f>
        <v>0</v>
      </c>
      <c r="H198" s="7">
        <f>SUMIF('Daily Pork Products Stocks'!$B$6:$B$253,'Weekly Pork Products Stocks'!$B198,'Daily Pork Products Stocks'!H$6:H$253)</f>
        <v>0</v>
      </c>
      <c r="I198" s="7">
        <f>SUMIF('Daily Pork Products Stocks'!$B$6:$B$253,'Weekly Pork Products Stocks'!$B198,'Daily Pork Products Stocks'!I$6:I$253)</f>
        <v>0</v>
      </c>
      <c r="J198" s="7">
        <f>SUMIF('Daily Pork Products Stocks'!$B$6:$B$253,'Weekly Pork Products Stocks'!$B198,'Daily Pork Products Stocks'!J$6:J$253)</f>
        <v>0</v>
      </c>
      <c r="K198" s="7">
        <f>SUMIF('Daily Pork Products Stocks'!$B$6:$B$253,'Weekly Pork Products Stocks'!$B198,'Daily Pork Products Stocks'!K$6:K$253)</f>
        <v>0</v>
      </c>
      <c r="L198" s="7">
        <f>SUMIF('Daily Pork Products Stocks'!$B$6:$B$253,'Weekly Pork Products Stocks'!$B198,'Daily Pork Products Stocks'!L$6:L$253)</f>
        <v>0</v>
      </c>
      <c r="M198" s="7">
        <f>SUMIF('Daily Pork Products Stocks'!$B$6:$B$253,'Weekly Pork Products Stocks'!$B198,'Daily Pork Products Stocks'!M$6:M$253)</f>
        <v>0</v>
      </c>
      <c r="N198" s="7">
        <f>SUMIF('Daily Pork Products Stocks'!$B$6:$B$253,'Weekly Pork Products Stocks'!$B198,'Daily Pork Products Stocks'!N$6:N$253)</f>
        <v>0</v>
      </c>
      <c r="O198" s="7">
        <f>SUMIF('Daily Pork Products Stocks'!$B$6:$B$253,'Weekly Pork Products Stocks'!$B198,'Daily Pork Products Stocks'!O$6:O$253)</f>
        <v>0</v>
      </c>
      <c r="P198" s="7">
        <f t="shared" ref="P198:P204" si="30">D198+F198+G198-SUM(H198:O198)</f>
        <v>0</v>
      </c>
      <c r="Q198" s="7">
        <f t="shared" ref="Q198:Q204" si="31">E198+F198+G198-SUM(H198:O198)</f>
        <v>0</v>
      </c>
      <c r="R198" s="25">
        <f>SUMIF('Daily Pork Products Stocks'!$B$6:$B$253,'Weekly Pork Products Stocks'!$B198,'Daily Pork Products Stocks'!R$6:R$253)</f>
        <v>0</v>
      </c>
      <c r="S198" s="25">
        <f>SUMIF('Daily Pork Products Stocks'!$B$6:$B$253,'Weekly Pork Products Stocks'!$B198,'Daily Pork Products Stocks'!S$6:S$253)</f>
        <v>0</v>
      </c>
      <c r="T198" s="7">
        <f t="shared" ref="T198:T225" si="32">R198+S198</f>
        <v>0</v>
      </c>
      <c r="U198" s="7">
        <f t="shared" ref="U198:U204" si="33">T198-P198</f>
        <v>0</v>
      </c>
      <c r="V198" s="64">
        <f t="shared" ref="V198:V204" si="34">T198-Q198</f>
        <v>0</v>
      </c>
      <c r="W198" s="51" t="str">
        <f t="shared" si="27"/>
        <v>Inactive</v>
      </c>
      <c r="X198" s="4"/>
      <c r="Y198" s="2">
        <f t="shared" ref="Y198:Y225" si="35">SUM(ABS(D198),ABS(E198),ABS(F198),ABS(G198),ABS(H198),ABS(I198),ABS(J198),ABS(K198),ABS(L198),ABS(M198),ABS(N198),ABS(O198),ABS(P198),ABS(Q198),ABS(R198),ABS(S198),ABS(T198))</f>
        <v>0</v>
      </c>
    </row>
    <row r="199" spans="1:25" ht="15.75" x14ac:dyDescent="0.25">
      <c r="A199" s="69" t="str">
        <f t="shared" si="28"/>
        <v>Inactive</v>
      </c>
      <c r="B199" s="66" t="s">
        <v>156</v>
      </c>
      <c r="C199" s="17" t="s">
        <v>157</v>
      </c>
      <c r="D199" s="12">
        <f>'Daily Pork Products Stocks'!D198</f>
        <v>0</v>
      </c>
      <c r="E199" s="7">
        <f t="shared" si="29"/>
        <v>0</v>
      </c>
      <c r="F199" s="7">
        <f>SUMIF('Daily Pork Products Stocks'!$B$6:$B$253,'Weekly Pork Products Stocks'!$B199,'Daily Pork Products Stocks'!F$6:F$253)</f>
        <v>0</v>
      </c>
      <c r="G199" s="7">
        <f>SUMIF('Daily Pork Products Stocks'!$B$6:$B$253,'Weekly Pork Products Stocks'!$B199,'Daily Pork Products Stocks'!G$6:G$253)</f>
        <v>0</v>
      </c>
      <c r="H199" s="7">
        <f>SUMIF('Daily Pork Products Stocks'!$B$6:$B$253,'Weekly Pork Products Stocks'!$B199,'Daily Pork Products Stocks'!H$6:H$253)</f>
        <v>0</v>
      </c>
      <c r="I199" s="7">
        <f>SUMIF('Daily Pork Products Stocks'!$B$6:$B$253,'Weekly Pork Products Stocks'!$B199,'Daily Pork Products Stocks'!I$6:I$253)</f>
        <v>0</v>
      </c>
      <c r="J199" s="7">
        <f>SUMIF('Daily Pork Products Stocks'!$B$6:$B$253,'Weekly Pork Products Stocks'!$B199,'Daily Pork Products Stocks'!J$6:J$253)</f>
        <v>0</v>
      </c>
      <c r="K199" s="7">
        <f>SUMIF('Daily Pork Products Stocks'!$B$6:$B$253,'Weekly Pork Products Stocks'!$B199,'Daily Pork Products Stocks'!K$6:K$253)</f>
        <v>0</v>
      </c>
      <c r="L199" s="7">
        <f>SUMIF('Daily Pork Products Stocks'!$B$6:$B$253,'Weekly Pork Products Stocks'!$B199,'Daily Pork Products Stocks'!L$6:L$253)</f>
        <v>0</v>
      </c>
      <c r="M199" s="7">
        <f>SUMIF('Daily Pork Products Stocks'!$B$6:$B$253,'Weekly Pork Products Stocks'!$B199,'Daily Pork Products Stocks'!M$6:M$253)</f>
        <v>0</v>
      </c>
      <c r="N199" s="7">
        <f>SUMIF('Daily Pork Products Stocks'!$B$6:$B$253,'Weekly Pork Products Stocks'!$B199,'Daily Pork Products Stocks'!N$6:N$253)</f>
        <v>0</v>
      </c>
      <c r="O199" s="7">
        <f>SUMIF('Daily Pork Products Stocks'!$B$6:$B$253,'Weekly Pork Products Stocks'!$B199,'Daily Pork Products Stocks'!O$6:O$253)</f>
        <v>0</v>
      </c>
      <c r="P199" s="7">
        <f t="shared" si="30"/>
        <v>0</v>
      </c>
      <c r="Q199" s="7">
        <f t="shared" si="31"/>
        <v>0</v>
      </c>
      <c r="R199" s="25">
        <f>SUMIF('Daily Pork Products Stocks'!$B$6:$B$253,'Weekly Pork Products Stocks'!$B199,'Daily Pork Products Stocks'!R$6:R$253)</f>
        <v>0</v>
      </c>
      <c r="S199" s="25">
        <f>SUMIF('Daily Pork Products Stocks'!$B$6:$B$253,'Weekly Pork Products Stocks'!$B199,'Daily Pork Products Stocks'!S$6:S$253)</f>
        <v>0</v>
      </c>
      <c r="T199" s="7">
        <f t="shared" si="32"/>
        <v>0</v>
      </c>
      <c r="U199" s="7">
        <f t="shared" si="33"/>
        <v>0</v>
      </c>
      <c r="V199" s="64">
        <f t="shared" si="34"/>
        <v>0</v>
      </c>
      <c r="W199" s="51" t="str">
        <f t="shared" si="27"/>
        <v>Inactive</v>
      </c>
      <c r="X199" s="4"/>
      <c r="Y199" s="2">
        <f t="shared" si="35"/>
        <v>0</v>
      </c>
    </row>
    <row r="200" spans="1:25" ht="15.75" x14ac:dyDescent="0.25">
      <c r="A200" s="69" t="str">
        <f t="shared" si="28"/>
        <v>Inactive</v>
      </c>
      <c r="B200" s="66" t="s">
        <v>167</v>
      </c>
      <c r="C200" s="17" t="s">
        <v>168</v>
      </c>
      <c r="D200" s="12">
        <f>'Daily Pork Products Stocks'!D193</f>
        <v>0</v>
      </c>
      <c r="E200" s="7">
        <f t="shared" si="29"/>
        <v>0</v>
      </c>
      <c r="F200" s="7">
        <f>SUMIF('Daily Pork Products Stocks'!$B$6:$B$253,'Weekly Pork Products Stocks'!$B200,'Daily Pork Products Stocks'!F$6:F$253)</f>
        <v>0</v>
      </c>
      <c r="G200" s="7">
        <f>SUMIF('Daily Pork Products Stocks'!$B$6:$B$253,'Weekly Pork Products Stocks'!$B200,'Daily Pork Products Stocks'!G$6:G$253)</f>
        <v>0</v>
      </c>
      <c r="H200" s="7">
        <f>SUMIF('Daily Pork Products Stocks'!$B$6:$B$253,'Weekly Pork Products Stocks'!$B200,'Daily Pork Products Stocks'!H$6:H$253)</f>
        <v>0</v>
      </c>
      <c r="I200" s="7">
        <f>SUMIF('Daily Pork Products Stocks'!$B$6:$B$253,'Weekly Pork Products Stocks'!$B200,'Daily Pork Products Stocks'!I$6:I$253)</f>
        <v>0</v>
      </c>
      <c r="J200" s="7">
        <f>SUMIF('Daily Pork Products Stocks'!$B$6:$B$253,'Weekly Pork Products Stocks'!$B200,'Daily Pork Products Stocks'!J$6:J$253)</f>
        <v>0</v>
      </c>
      <c r="K200" s="7">
        <f>SUMIF('Daily Pork Products Stocks'!$B$6:$B$253,'Weekly Pork Products Stocks'!$B200,'Daily Pork Products Stocks'!K$6:K$253)</f>
        <v>0</v>
      </c>
      <c r="L200" s="7">
        <f>SUMIF('Daily Pork Products Stocks'!$B$6:$B$253,'Weekly Pork Products Stocks'!$B200,'Daily Pork Products Stocks'!L$6:L$253)</f>
        <v>0</v>
      </c>
      <c r="M200" s="7">
        <f>SUMIF('Daily Pork Products Stocks'!$B$6:$B$253,'Weekly Pork Products Stocks'!$B200,'Daily Pork Products Stocks'!M$6:M$253)</f>
        <v>0</v>
      </c>
      <c r="N200" s="7">
        <f>SUMIF('Daily Pork Products Stocks'!$B$6:$B$253,'Weekly Pork Products Stocks'!$B200,'Daily Pork Products Stocks'!N$6:N$253)</f>
        <v>0</v>
      </c>
      <c r="O200" s="7">
        <f>SUMIF('Daily Pork Products Stocks'!$B$6:$B$253,'Weekly Pork Products Stocks'!$B200,'Daily Pork Products Stocks'!O$6:O$253)</f>
        <v>0</v>
      </c>
      <c r="P200" s="7">
        <f t="shared" si="30"/>
        <v>0</v>
      </c>
      <c r="Q200" s="7">
        <f t="shared" si="31"/>
        <v>0</v>
      </c>
      <c r="R200" s="25">
        <f>SUMIF('Daily Pork Products Stocks'!$B$6:$B$253,'Weekly Pork Products Stocks'!$B200,'Daily Pork Products Stocks'!R$6:R$253)</f>
        <v>0</v>
      </c>
      <c r="S200" s="25">
        <f>SUMIF('Daily Pork Products Stocks'!$B$6:$B$253,'Weekly Pork Products Stocks'!$B200,'Daily Pork Products Stocks'!S$6:S$253)</f>
        <v>0</v>
      </c>
      <c r="T200" s="7">
        <f t="shared" si="32"/>
        <v>0</v>
      </c>
      <c r="U200" s="7">
        <f t="shared" si="33"/>
        <v>0</v>
      </c>
      <c r="V200" s="64">
        <f t="shared" si="34"/>
        <v>0</v>
      </c>
      <c r="W200" s="51" t="str">
        <f t="shared" si="27"/>
        <v>Inactive</v>
      </c>
      <c r="X200" s="4"/>
      <c r="Y200" s="2">
        <f t="shared" si="35"/>
        <v>0</v>
      </c>
    </row>
    <row r="201" spans="1:25" ht="15.75" hidden="1" x14ac:dyDescent="0.25">
      <c r="A201" s="69" t="str">
        <f t="shared" si="28"/>
        <v>Inactive</v>
      </c>
      <c r="B201" s="66" t="s">
        <v>1386</v>
      </c>
      <c r="C201" s="17" t="s">
        <v>1387</v>
      </c>
      <c r="D201" s="12">
        <f>'Daily Pork Products Stocks'!D199</f>
        <v>0</v>
      </c>
      <c r="E201" s="7">
        <f t="shared" si="29"/>
        <v>0</v>
      </c>
      <c r="F201" s="7">
        <f>SUMIF('Daily Pork Products Stocks'!$B$6:$B$253,'Weekly Pork Products Stocks'!$B201,'Daily Pork Products Stocks'!F$6:F$253)</f>
        <v>0</v>
      </c>
      <c r="G201" s="7">
        <f>SUMIF('Daily Pork Products Stocks'!$B$6:$B$253,'Weekly Pork Products Stocks'!$B201,'Daily Pork Products Stocks'!G$6:G$253)</f>
        <v>0</v>
      </c>
      <c r="H201" s="7">
        <f>SUMIF('Daily Pork Products Stocks'!$B$6:$B$253,'Weekly Pork Products Stocks'!$B201,'Daily Pork Products Stocks'!H$6:H$253)</f>
        <v>0</v>
      </c>
      <c r="I201" s="7">
        <f>SUMIF('Daily Pork Products Stocks'!$B$6:$B$253,'Weekly Pork Products Stocks'!$B201,'Daily Pork Products Stocks'!I$6:I$253)</f>
        <v>0</v>
      </c>
      <c r="J201" s="7">
        <f>SUMIF('Daily Pork Products Stocks'!$B$6:$B$253,'Weekly Pork Products Stocks'!$B201,'Daily Pork Products Stocks'!J$6:J$253)</f>
        <v>0</v>
      </c>
      <c r="K201" s="7">
        <f>SUMIF('Daily Pork Products Stocks'!$B$6:$B$253,'Weekly Pork Products Stocks'!$B201,'Daily Pork Products Stocks'!K$6:K$253)</f>
        <v>0</v>
      </c>
      <c r="L201" s="7">
        <f>SUMIF('Daily Pork Products Stocks'!$B$6:$B$253,'Weekly Pork Products Stocks'!$B201,'Daily Pork Products Stocks'!L$6:L$253)</f>
        <v>0</v>
      </c>
      <c r="M201" s="7">
        <f>SUMIF('Daily Pork Products Stocks'!$B$6:$B$253,'Weekly Pork Products Stocks'!$B201,'Daily Pork Products Stocks'!M$6:M$253)</f>
        <v>0</v>
      </c>
      <c r="N201" s="7">
        <f>SUMIF('Daily Pork Products Stocks'!$B$6:$B$253,'Weekly Pork Products Stocks'!$B201,'Daily Pork Products Stocks'!N$6:N$253)</f>
        <v>0</v>
      </c>
      <c r="O201" s="7">
        <f>SUMIF('Daily Pork Products Stocks'!$B$6:$B$253,'Weekly Pork Products Stocks'!$B201,'Daily Pork Products Stocks'!O$6:O$253)</f>
        <v>0</v>
      </c>
      <c r="P201" s="7">
        <f t="shared" si="30"/>
        <v>0</v>
      </c>
      <c r="Q201" s="7">
        <f t="shared" si="31"/>
        <v>0</v>
      </c>
      <c r="R201" s="25">
        <f>SUMIF('Daily Pork Products Stocks'!$B$6:$B$253,'Weekly Pork Products Stocks'!$B201,'Daily Pork Products Stocks'!R$6:R$253)</f>
        <v>0</v>
      </c>
      <c r="S201" s="25">
        <f>SUMIF('Daily Pork Products Stocks'!$B$6:$B$253,'Weekly Pork Products Stocks'!$B201,'Daily Pork Products Stocks'!S$6:S$253)</f>
        <v>0</v>
      </c>
      <c r="T201" s="7">
        <f t="shared" si="32"/>
        <v>0</v>
      </c>
      <c r="U201" s="7">
        <f t="shared" si="33"/>
        <v>0</v>
      </c>
      <c r="V201" s="64">
        <f t="shared" si="34"/>
        <v>0</v>
      </c>
      <c r="W201" s="51" t="str">
        <f t="shared" si="27"/>
        <v>Inactive</v>
      </c>
      <c r="X201" s="4"/>
      <c r="Y201" s="2">
        <f t="shared" si="35"/>
        <v>0</v>
      </c>
    </row>
    <row r="202" spans="1:25" ht="15.75" hidden="1" x14ac:dyDescent="0.25">
      <c r="A202" s="69" t="str">
        <f t="shared" si="28"/>
        <v>Inactive</v>
      </c>
      <c r="B202" s="65" t="s">
        <v>1388</v>
      </c>
      <c r="C202" s="15" t="s">
        <v>1389</v>
      </c>
      <c r="D202" s="12">
        <f>'Daily Pork Products Stocks'!D200</f>
        <v>0</v>
      </c>
      <c r="E202" s="7">
        <f t="shared" si="29"/>
        <v>0</v>
      </c>
      <c r="F202" s="7">
        <f>SUMIF('Daily Pork Products Stocks'!$B$6:$B$253,'Weekly Pork Products Stocks'!$B202,'Daily Pork Products Stocks'!F$6:F$253)</f>
        <v>0</v>
      </c>
      <c r="G202" s="7">
        <f>SUMIF('Daily Pork Products Stocks'!$B$6:$B$253,'Weekly Pork Products Stocks'!$B202,'Daily Pork Products Stocks'!G$6:G$253)</f>
        <v>0</v>
      </c>
      <c r="H202" s="7">
        <f>SUMIF('Daily Pork Products Stocks'!$B$6:$B$253,'Weekly Pork Products Stocks'!$B202,'Daily Pork Products Stocks'!H$6:H$253)</f>
        <v>0</v>
      </c>
      <c r="I202" s="7">
        <f>SUMIF('Daily Pork Products Stocks'!$B$6:$B$253,'Weekly Pork Products Stocks'!$B202,'Daily Pork Products Stocks'!I$6:I$253)</f>
        <v>0</v>
      </c>
      <c r="J202" s="7">
        <f>SUMIF('Daily Pork Products Stocks'!$B$6:$B$253,'Weekly Pork Products Stocks'!$B202,'Daily Pork Products Stocks'!J$6:J$253)</f>
        <v>0</v>
      </c>
      <c r="K202" s="7">
        <f>SUMIF('Daily Pork Products Stocks'!$B$6:$B$253,'Weekly Pork Products Stocks'!$B202,'Daily Pork Products Stocks'!K$6:K$253)</f>
        <v>0</v>
      </c>
      <c r="L202" s="7">
        <f>SUMIF('Daily Pork Products Stocks'!$B$6:$B$253,'Weekly Pork Products Stocks'!$B202,'Daily Pork Products Stocks'!L$6:L$253)</f>
        <v>0</v>
      </c>
      <c r="M202" s="7">
        <f>SUMIF('Daily Pork Products Stocks'!$B$6:$B$253,'Weekly Pork Products Stocks'!$B202,'Daily Pork Products Stocks'!M$6:M$253)</f>
        <v>0</v>
      </c>
      <c r="N202" s="7">
        <f>SUMIF('Daily Pork Products Stocks'!$B$6:$B$253,'Weekly Pork Products Stocks'!$B202,'Daily Pork Products Stocks'!N$6:N$253)</f>
        <v>0</v>
      </c>
      <c r="O202" s="7">
        <f>SUMIF('Daily Pork Products Stocks'!$B$6:$B$253,'Weekly Pork Products Stocks'!$B202,'Daily Pork Products Stocks'!O$6:O$253)</f>
        <v>0</v>
      </c>
      <c r="P202" s="7">
        <f t="shared" si="30"/>
        <v>0</v>
      </c>
      <c r="Q202" s="7">
        <f t="shared" si="31"/>
        <v>0</v>
      </c>
      <c r="R202" s="25">
        <f>SUMIF('Daily Pork Products Stocks'!$B$6:$B$253,'Weekly Pork Products Stocks'!$B202,'Daily Pork Products Stocks'!R$6:R$253)</f>
        <v>0</v>
      </c>
      <c r="S202" s="25">
        <f>SUMIF('Daily Pork Products Stocks'!$B$6:$B$253,'Weekly Pork Products Stocks'!$B202,'Daily Pork Products Stocks'!S$6:S$253)</f>
        <v>0</v>
      </c>
      <c r="T202" s="7">
        <f t="shared" si="32"/>
        <v>0</v>
      </c>
      <c r="U202" s="7">
        <f t="shared" si="33"/>
        <v>0</v>
      </c>
      <c r="V202" s="64">
        <f t="shared" si="34"/>
        <v>0</v>
      </c>
      <c r="W202" s="51" t="str">
        <f t="shared" si="27"/>
        <v>Inactive</v>
      </c>
      <c r="X202" s="4"/>
      <c r="Y202" s="2">
        <f t="shared" si="35"/>
        <v>0</v>
      </c>
    </row>
    <row r="203" spans="1:25" ht="15.75" x14ac:dyDescent="0.25">
      <c r="A203" s="69" t="str">
        <f t="shared" si="28"/>
        <v>Inactive</v>
      </c>
      <c r="B203" s="66" t="s">
        <v>1390</v>
      </c>
      <c r="C203" s="17" t="s">
        <v>1391</v>
      </c>
      <c r="D203" s="12">
        <f>'Daily Pork Products Stocks'!D201</f>
        <v>0</v>
      </c>
      <c r="E203" s="7">
        <f t="shared" si="29"/>
        <v>0</v>
      </c>
      <c r="F203" s="7">
        <f>SUMIF('Daily Pork Products Stocks'!$B$6:$B$253,'Weekly Pork Products Stocks'!$B203,'Daily Pork Products Stocks'!F$6:F$253)</f>
        <v>0</v>
      </c>
      <c r="G203" s="7">
        <f>SUMIF('Daily Pork Products Stocks'!$B$6:$B$253,'Weekly Pork Products Stocks'!$B203,'Daily Pork Products Stocks'!G$6:G$253)</f>
        <v>0</v>
      </c>
      <c r="H203" s="7">
        <f>SUMIF('Daily Pork Products Stocks'!$B$6:$B$253,'Weekly Pork Products Stocks'!$B203,'Daily Pork Products Stocks'!H$6:H$253)</f>
        <v>0</v>
      </c>
      <c r="I203" s="7">
        <f>SUMIF('Daily Pork Products Stocks'!$B$6:$B$253,'Weekly Pork Products Stocks'!$B203,'Daily Pork Products Stocks'!I$6:I$253)</f>
        <v>0</v>
      </c>
      <c r="J203" s="7">
        <f>SUMIF('Daily Pork Products Stocks'!$B$6:$B$253,'Weekly Pork Products Stocks'!$B203,'Daily Pork Products Stocks'!J$6:J$253)</f>
        <v>0</v>
      </c>
      <c r="K203" s="7">
        <f>SUMIF('Daily Pork Products Stocks'!$B$6:$B$253,'Weekly Pork Products Stocks'!$B203,'Daily Pork Products Stocks'!K$6:K$253)</f>
        <v>0</v>
      </c>
      <c r="L203" s="7">
        <f>SUMIF('Daily Pork Products Stocks'!$B$6:$B$253,'Weekly Pork Products Stocks'!$B203,'Daily Pork Products Stocks'!L$6:L$253)</f>
        <v>0</v>
      </c>
      <c r="M203" s="7">
        <f>SUMIF('Daily Pork Products Stocks'!$B$6:$B$253,'Weekly Pork Products Stocks'!$B203,'Daily Pork Products Stocks'!M$6:M$253)</f>
        <v>0</v>
      </c>
      <c r="N203" s="7">
        <f>SUMIF('Daily Pork Products Stocks'!$B$6:$B$253,'Weekly Pork Products Stocks'!$B203,'Daily Pork Products Stocks'!N$6:N$253)</f>
        <v>0</v>
      </c>
      <c r="O203" s="7">
        <f>SUMIF('Daily Pork Products Stocks'!$B$6:$B$253,'Weekly Pork Products Stocks'!$B203,'Daily Pork Products Stocks'!O$6:O$253)</f>
        <v>0</v>
      </c>
      <c r="P203" s="7">
        <f t="shared" si="30"/>
        <v>0</v>
      </c>
      <c r="Q203" s="7">
        <f t="shared" si="31"/>
        <v>0</v>
      </c>
      <c r="R203" s="25">
        <f>SUMIF('Daily Pork Products Stocks'!$B$6:$B$253,'Weekly Pork Products Stocks'!$B203,'Daily Pork Products Stocks'!R$6:R$253)</f>
        <v>0</v>
      </c>
      <c r="S203" s="25">
        <f>SUMIF('Daily Pork Products Stocks'!$B$6:$B$253,'Weekly Pork Products Stocks'!$B203,'Daily Pork Products Stocks'!S$6:S$253)</f>
        <v>0</v>
      </c>
      <c r="T203" s="7">
        <f t="shared" si="32"/>
        <v>0</v>
      </c>
      <c r="U203" s="7">
        <f t="shared" si="33"/>
        <v>0</v>
      </c>
      <c r="V203" s="64">
        <f t="shared" si="34"/>
        <v>0</v>
      </c>
      <c r="W203" s="51" t="str">
        <f t="shared" si="27"/>
        <v>Inactive</v>
      </c>
      <c r="X203" s="4"/>
      <c r="Y203" s="2">
        <f t="shared" si="35"/>
        <v>0</v>
      </c>
    </row>
    <row r="204" spans="1:25" ht="15.75" x14ac:dyDescent="0.25">
      <c r="A204" s="69" t="str">
        <f t="shared" si="28"/>
        <v>Inactive</v>
      </c>
      <c r="B204" s="66" t="s">
        <v>177</v>
      </c>
      <c r="C204" s="17" t="s">
        <v>178</v>
      </c>
      <c r="D204" s="12">
        <f>'Daily Pork Products Stocks'!D202</f>
        <v>0</v>
      </c>
      <c r="E204" s="7">
        <f t="shared" si="29"/>
        <v>0</v>
      </c>
      <c r="F204" s="7">
        <f>SUMIF('Daily Pork Products Stocks'!$B$6:$B$253,'Weekly Pork Products Stocks'!$B204,'Daily Pork Products Stocks'!F$6:F$253)</f>
        <v>0</v>
      </c>
      <c r="G204" s="7">
        <f>SUMIF('Daily Pork Products Stocks'!$B$6:$B$253,'Weekly Pork Products Stocks'!$B204,'Daily Pork Products Stocks'!G$6:G$253)</f>
        <v>0</v>
      </c>
      <c r="H204" s="7">
        <f>SUMIF('Daily Pork Products Stocks'!$B$6:$B$253,'Weekly Pork Products Stocks'!$B204,'Daily Pork Products Stocks'!H$6:H$253)</f>
        <v>0</v>
      </c>
      <c r="I204" s="7">
        <f>SUMIF('Daily Pork Products Stocks'!$B$6:$B$253,'Weekly Pork Products Stocks'!$B204,'Daily Pork Products Stocks'!I$6:I$253)</f>
        <v>0</v>
      </c>
      <c r="J204" s="7">
        <f>SUMIF('Daily Pork Products Stocks'!$B$6:$B$253,'Weekly Pork Products Stocks'!$B204,'Daily Pork Products Stocks'!J$6:J$253)</f>
        <v>0</v>
      </c>
      <c r="K204" s="7">
        <f>SUMIF('Daily Pork Products Stocks'!$B$6:$B$253,'Weekly Pork Products Stocks'!$B204,'Daily Pork Products Stocks'!K$6:K$253)</f>
        <v>0</v>
      </c>
      <c r="L204" s="7">
        <f>SUMIF('Daily Pork Products Stocks'!$B$6:$B$253,'Weekly Pork Products Stocks'!$B204,'Daily Pork Products Stocks'!L$6:L$253)</f>
        <v>0</v>
      </c>
      <c r="M204" s="7">
        <f>SUMIF('Daily Pork Products Stocks'!$B$6:$B$253,'Weekly Pork Products Stocks'!$B204,'Daily Pork Products Stocks'!M$6:M$253)</f>
        <v>0</v>
      </c>
      <c r="N204" s="7">
        <f>SUMIF('Daily Pork Products Stocks'!$B$6:$B$253,'Weekly Pork Products Stocks'!$B204,'Daily Pork Products Stocks'!N$6:N$253)</f>
        <v>0</v>
      </c>
      <c r="O204" s="7">
        <f>SUMIF('Daily Pork Products Stocks'!$B$6:$B$253,'Weekly Pork Products Stocks'!$B204,'Daily Pork Products Stocks'!O$6:O$253)</f>
        <v>0</v>
      </c>
      <c r="P204" s="7">
        <f t="shared" si="30"/>
        <v>0</v>
      </c>
      <c r="Q204" s="7">
        <f t="shared" si="31"/>
        <v>0</v>
      </c>
      <c r="R204" s="25">
        <f>SUMIF('Daily Pork Products Stocks'!$B$6:$B$253,'Weekly Pork Products Stocks'!$B204,'Daily Pork Products Stocks'!R$6:R$253)</f>
        <v>0</v>
      </c>
      <c r="S204" s="25">
        <f>SUMIF('Daily Pork Products Stocks'!$B$6:$B$253,'Weekly Pork Products Stocks'!$B204,'Daily Pork Products Stocks'!S$6:S$253)</f>
        <v>0</v>
      </c>
      <c r="T204" s="7">
        <f t="shared" si="32"/>
        <v>0</v>
      </c>
      <c r="U204" s="7">
        <f t="shared" si="33"/>
        <v>0</v>
      </c>
      <c r="V204" s="64">
        <f t="shared" si="34"/>
        <v>0</v>
      </c>
      <c r="W204" s="51" t="str">
        <f t="shared" si="27"/>
        <v>Inactive</v>
      </c>
      <c r="X204" s="4"/>
      <c r="Y204" s="2">
        <f t="shared" si="35"/>
        <v>0</v>
      </c>
    </row>
    <row r="205" spans="1:25" ht="15.75" x14ac:dyDescent="0.25">
      <c r="A205" s="69" t="str">
        <f t="shared" si="28"/>
        <v>Inactive</v>
      </c>
      <c r="B205" s="63" t="s">
        <v>24</v>
      </c>
      <c r="C205" s="13" t="s">
        <v>25</v>
      </c>
      <c r="D205" s="12">
        <f>'Daily Pork Products Stocks'!D191</f>
        <v>0</v>
      </c>
      <c r="E205" s="7">
        <f>D205</f>
        <v>0</v>
      </c>
      <c r="F205" s="7">
        <f>SUMIF('Daily Pork Products Stocks'!$B$6:$B$253,'Weekly Pork Products Stocks'!$B205,'Daily Pork Products Stocks'!F$6:F$253)</f>
        <v>0</v>
      </c>
      <c r="G205" s="7">
        <f>SUMIF('Daily Pork Products Stocks'!$B$6:$B$253,'Weekly Pork Products Stocks'!$B205,'Daily Pork Products Stocks'!G$6:G$253)</f>
        <v>0</v>
      </c>
      <c r="H205" s="7">
        <f>SUMIF('Daily Pork Products Stocks'!$B$6:$B$253,'Weekly Pork Products Stocks'!$B205,'Daily Pork Products Stocks'!H$6:H$253)</f>
        <v>0</v>
      </c>
      <c r="I205" s="7">
        <f>SUMIF('Daily Pork Products Stocks'!$B$6:$B$253,'Weekly Pork Products Stocks'!$B205,'Daily Pork Products Stocks'!I$6:I$253)</f>
        <v>0</v>
      </c>
      <c r="J205" s="7">
        <f>SUMIF('Daily Pork Products Stocks'!$B$6:$B$253,'Weekly Pork Products Stocks'!$B205,'Daily Pork Products Stocks'!J$6:J$253)</f>
        <v>0</v>
      </c>
      <c r="K205" s="7">
        <f>SUMIF('Daily Pork Products Stocks'!$B$6:$B$253,'Weekly Pork Products Stocks'!$B205,'Daily Pork Products Stocks'!K$6:K$253)</f>
        <v>0</v>
      </c>
      <c r="L205" s="7">
        <f>SUMIF('Daily Pork Products Stocks'!$B$6:$B$253,'Weekly Pork Products Stocks'!$B205,'Daily Pork Products Stocks'!L$6:L$253)</f>
        <v>0</v>
      </c>
      <c r="M205" s="7">
        <f>SUMIF('Daily Pork Products Stocks'!$B$6:$B$253,'Weekly Pork Products Stocks'!$B205,'Daily Pork Products Stocks'!M$6:M$253)</f>
        <v>0</v>
      </c>
      <c r="N205" s="7">
        <f>SUMIF('Daily Pork Products Stocks'!$B$6:$B$253,'Weekly Pork Products Stocks'!$B205,'Daily Pork Products Stocks'!N$6:N$253)</f>
        <v>0</v>
      </c>
      <c r="O205" s="7">
        <f>SUMIF('Daily Pork Products Stocks'!$B$6:$B$253,'Weekly Pork Products Stocks'!$B205,'Daily Pork Products Stocks'!O$6:O$253)</f>
        <v>0</v>
      </c>
      <c r="P205" s="7">
        <f>D205+F205+G205-SUM(H205:O205)</f>
        <v>0</v>
      </c>
      <c r="Q205" s="7">
        <f>E205+F205+G205-SUM(H205:O205)</f>
        <v>0</v>
      </c>
      <c r="R205" s="25">
        <f>SUMIF('Daily Pork Products Stocks'!$B$6:$B$253,'Weekly Pork Products Stocks'!$B205,'Daily Pork Products Stocks'!R$6:R$253)</f>
        <v>0</v>
      </c>
      <c r="S205" s="25">
        <f>SUMIF('Daily Pork Products Stocks'!$B$6:$B$253,'Weekly Pork Products Stocks'!$B205,'Daily Pork Products Stocks'!S$6:S$253)</f>
        <v>0</v>
      </c>
      <c r="T205" s="7">
        <f t="shared" si="32"/>
        <v>0</v>
      </c>
      <c r="U205" s="7">
        <f>T205-P205</f>
        <v>0</v>
      </c>
      <c r="V205" s="64">
        <f>T205-Q205</f>
        <v>0</v>
      </c>
      <c r="W205" s="51" t="str">
        <f t="shared" si="27"/>
        <v>Inactive</v>
      </c>
      <c r="X205" s="3"/>
      <c r="Y205" s="2">
        <f t="shared" si="35"/>
        <v>0</v>
      </c>
    </row>
    <row r="206" spans="1:25" ht="15.75" hidden="1" x14ac:dyDescent="0.25">
      <c r="A206" s="69" t="str">
        <f t="shared" si="28"/>
        <v>Inactive</v>
      </c>
      <c r="B206" s="63" t="s">
        <v>1206</v>
      </c>
      <c r="C206" s="13" t="s">
        <v>1207</v>
      </c>
      <c r="D206" s="12">
        <f>'Daily Pork Products Stocks'!D192</f>
        <v>0</v>
      </c>
      <c r="E206" s="7">
        <f>D206</f>
        <v>0</v>
      </c>
      <c r="F206" s="7">
        <f>SUMIF('Daily Pork Products Stocks'!$B$6:$B$253,'Weekly Pork Products Stocks'!$B206,'Daily Pork Products Stocks'!F$6:F$253)</f>
        <v>0</v>
      </c>
      <c r="G206" s="7">
        <f>SUMIF('Daily Pork Products Stocks'!$B$6:$B$253,'Weekly Pork Products Stocks'!$B206,'Daily Pork Products Stocks'!G$6:G$253)</f>
        <v>0</v>
      </c>
      <c r="H206" s="7">
        <f>SUMIF('Daily Pork Products Stocks'!$B$6:$B$253,'Weekly Pork Products Stocks'!$B206,'Daily Pork Products Stocks'!H$6:H$253)</f>
        <v>0</v>
      </c>
      <c r="I206" s="7">
        <f>SUMIF('Daily Pork Products Stocks'!$B$6:$B$253,'Weekly Pork Products Stocks'!$B206,'Daily Pork Products Stocks'!I$6:I$253)</f>
        <v>0</v>
      </c>
      <c r="J206" s="7">
        <f>SUMIF('Daily Pork Products Stocks'!$B$6:$B$253,'Weekly Pork Products Stocks'!$B206,'Daily Pork Products Stocks'!J$6:J$253)</f>
        <v>0</v>
      </c>
      <c r="K206" s="7">
        <f>SUMIF('Daily Pork Products Stocks'!$B$6:$B$253,'Weekly Pork Products Stocks'!$B206,'Daily Pork Products Stocks'!K$6:K$253)</f>
        <v>0</v>
      </c>
      <c r="L206" s="7">
        <f>SUMIF('Daily Pork Products Stocks'!$B$6:$B$253,'Weekly Pork Products Stocks'!$B206,'Daily Pork Products Stocks'!L$6:L$253)</f>
        <v>0</v>
      </c>
      <c r="M206" s="7">
        <f>SUMIF('Daily Pork Products Stocks'!$B$6:$B$253,'Weekly Pork Products Stocks'!$B206,'Daily Pork Products Stocks'!M$6:M$253)</f>
        <v>0</v>
      </c>
      <c r="N206" s="7">
        <f>SUMIF('Daily Pork Products Stocks'!$B$6:$B$253,'Weekly Pork Products Stocks'!$B206,'Daily Pork Products Stocks'!N$6:N$253)</f>
        <v>0</v>
      </c>
      <c r="O206" s="7">
        <f>SUMIF('Daily Pork Products Stocks'!$B$6:$B$253,'Weekly Pork Products Stocks'!$B206,'Daily Pork Products Stocks'!O$6:O$253)</f>
        <v>0</v>
      </c>
      <c r="P206" s="7">
        <f>D206+F206+G206-SUM(H206:O206)</f>
        <v>0</v>
      </c>
      <c r="Q206" s="7">
        <f>E206+F206+G206-SUM(H206:O206)</f>
        <v>0</v>
      </c>
      <c r="R206" s="25">
        <f>SUMIF('Daily Pork Products Stocks'!$B$6:$B$253,'Weekly Pork Products Stocks'!$B206,'Daily Pork Products Stocks'!R$6:R$253)</f>
        <v>0</v>
      </c>
      <c r="S206" s="25">
        <f>SUMIF('Daily Pork Products Stocks'!$B$6:$B$253,'Weekly Pork Products Stocks'!$B206,'Daily Pork Products Stocks'!S$6:S$253)</f>
        <v>0</v>
      </c>
      <c r="T206" s="7">
        <f t="shared" si="32"/>
        <v>0</v>
      </c>
      <c r="U206" s="7">
        <f>T206-P206</f>
        <v>0</v>
      </c>
      <c r="V206" s="64">
        <f>T206-Q206</f>
        <v>0</v>
      </c>
      <c r="W206" s="51" t="str">
        <f t="shared" si="27"/>
        <v>Inactive</v>
      </c>
      <c r="X206" s="3"/>
      <c r="Y206" s="2">
        <f t="shared" si="35"/>
        <v>0</v>
      </c>
    </row>
    <row r="207" spans="1:25" ht="15.75" x14ac:dyDescent="0.25">
      <c r="A207" s="69" t="str">
        <f t="shared" si="28"/>
        <v>Inactive</v>
      </c>
      <c r="B207" s="63"/>
      <c r="C207" s="13" t="s">
        <v>1396</v>
      </c>
      <c r="D207" s="12">
        <f>'Daily Pork Products Stocks'!D206</f>
        <v>1E-3</v>
      </c>
      <c r="E207" s="7"/>
      <c r="F207" s="7">
        <f>SUMIF('Daily Pork Products Stocks'!$B$6:$B$253,'Weekly Pork Products Stocks'!$B207,'Daily Pork Products Stocks'!F$6:F$253)</f>
        <v>0</v>
      </c>
      <c r="G207" s="7">
        <f>SUMIF('Daily Pork Products Stocks'!$B$6:$B$253,'Weekly Pork Products Stocks'!$B207,'Daily Pork Products Stocks'!G$6:G$253)</f>
        <v>0</v>
      </c>
      <c r="H207" s="7">
        <f>SUMIF('Daily Pork Products Stocks'!$B$6:$B$253,'Weekly Pork Products Stocks'!$B207,'Daily Pork Products Stocks'!H$6:H$253)</f>
        <v>0</v>
      </c>
      <c r="I207" s="7">
        <f>SUMIF('Daily Pork Products Stocks'!$B$6:$B$253,'Weekly Pork Products Stocks'!$B207,'Daily Pork Products Stocks'!I$6:I$253)</f>
        <v>0</v>
      </c>
      <c r="J207" s="7">
        <f>SUMIF('Daily Pork Products Stocks'!$B$6:$B$253,'Weekly Pork Products Stocks'!$B207,'Daily Pork Products Stocks'!J$6:J$253)</f>
        <v>0</v>
      </c>
      <c r="K207" s="7">
        <f>SUMIF('Daily Pork Products Stocks'!$B$6:$B$253,'Weekly Pork Products Stocks'!$B207,'Daily Pork Products Stocks'!K$6:K$253)</f>
        <v>0</v>
      </c>
      <c r="L207" s="7">
        <f>SUMIF('Daily Pork Products Stocks'!$B$6:$B$253,'Weekly Pork Products Stocks'!$B207,'Daily Pork Products Stocks'!L$6:L$253)</f>
        <v>0</v>
      </c>
      <c r="M207" s="7">
        <f>SUMIF('Daily Pork Products Stocks'!$B$6:$B$253,'Weekly Pork Products Stocks'!$B207,'Daily Pork Products Stocks'!M$6:M$253)</f>
        <v>0</v>
      </c>
      <c r="N207" s="7">
        <f>SUMIF('Daily Pork Products Stocks'!$B$6:$B$253,'Weekly Pork Products Stocks'!$B207,'Daily Pork Products Stocks'!N$6:N$253)</f>
        <v>0</v>
      </c>
      <c r="O207" s="7">
        <f>SUMIF('Daily Pork Products Stocks'!$B$6:$B$253,'Weekly Pork Products Stocks'!$B207,'Daily Pork Products Stocks'!O$6:O$253)</f>
        <v>0</v>
      </c>
      <c r="P207" s="7"/>
      <c r="Q207" s="7"/>
      <c r="R207" s="25">
        <f>SUMIF('Daily Pork Products Stocks'!$B$6:$B$253,'Weekly Pork Products Stocks'!$B207,'Daily Pork Products Stocks'!R$6:R$253)</f>
        <v>0</v>
      </c>
      <c r="S207" s="25">
        <f>SUMIF('Daily Pork Products Stocks'!$B$6:$B$253,'Weekly Pork Products Stocks'!$B207,'Daily Pork Products Stocks'!S$6:S$253)</f>
        <v>0</v>
      </c>
      <c r="T207" s="7">
        <f t="shared" si="32"/>
        <v>0</v>
      </c>
      <c r="U207" s="7"/>
      <c r="V207" s="64"/>
      <c r="W207" s="51" t="str">
        <f t="shared" si="27"/>
        <v>Active</v>
      </c>
      <c r="X207" s="3"/>
      <c r="Y207" s="2">
        <f t="shared" si="35"/>
        <v>1E-3</v>
      </c>
    </row>
    <row r="208" spans="1:25" ht="15.75" x14ac:dyDescent="0.25">
      <c r="A208" s="69" t="str">
        <f t="shared" si="28"/>
        <v>Inactive</v>
      </c>
      <c r="B208" s="63" t="s">
        <v>8</v>
      </c>
      <c r="C208" s="13" t="s">
        <v>9</v>
      </c>
      <c r="D208" s="12">
        <f>'Daily Pork Products Stocks'!D207</f>
        <v>0</v>
      </c>
      <c r="E208" s="7">
        <f t="shared" ref="E208:E225" si="36">D208</f>
        <v>0</v>
      </c>
      <c r="F208" s="7">
        <f>SUMIF('Daily Pork Products Stocks'!$B$6:$B$253,'Weekly Pork Products Stocks'!$B208,'Daily Pork Products Stocks'!F$6:F$253)</f>
        <v>0</v>
      </c>
      <c r="G208" s="7">
        <f>SUMIF('Daily Pork Products Stocks'!$B$6:$B$253,'Weekly Pork Products Stocks'!$B208,'Daily Pork Products Stocks'!G$6:G$253)</f>
        <v>0</v>
      </c>
      <c r="H208" s="7">
        <f>SUMIF('Daily Pork Products Stocks'!$B$6:$B$253,'Weekly Pork Products Stocks'!$B208,'Daily Pork Products Stocks'!H$6:H$253)</f>
        <v>0</v>
      </c>
      <c r="I208" s="7">
        <f>SUMIF('Daily Pork Products Stocks'!$B$6:$B$253,'Weekly Pork Products Stocks'!$B208,'Daily Pork Products Stocks'!I$6:I$253)</f>
        <v>0</v>
      </c>
      <c r="J208" s="7">
        <f>SUMIF('Daily Pork Products Stocks'!$B$6:$B$253,'Weekly Pork Products Stocks'!$B208,'Daily Pork Products Stocks'!J$6:J$253)</f>
        <v>0</v>
      </c>
      <c r="K208" s="7">
        <f>SUMIF('Daily Pork Products Stocks'!$B$6:$B$253,'Weekly Pork Products Stocks'!$B208,'Daily Pork Products Stocks'!K$6:K$253)</f>
        <v>0</v>
      </c>
      <c r="L208" s="7">
        <f>SUMIF('Daily Pork Products Stocks'!$B$6:$B$253,'Weekly Pork Products Stocks'!$B208,'Daily Pork Products Stocks'!L$6:L$253)</f>
        <v>0</v>
      </c>
      <c r="M208" s="7">
        <f>SUMIF('Daily Pork Products Stocks'!$B$6:$B$253,'Weekly Pork Products Stocks'!$B208,'Daily Pork Products Stocks'!M$6:M$253)</f>
        <v>0</v>
      </c>
      <c r="N208" s="7">
        <f>SUMIF('Daily Pork Products Stocks'!$B$6:$B$253,'Weekly Pork Products Stocks'!$B208,'Daily Pork Products Stocks'!N$6:N$253)</f>
        <v>0</v>
      </c>
      <c r="O208" s="7">
        <f>SUMIF('Daily Pork Products Stocks'!$B$6:$B$253,'Weekly Pork Products Stocks'!$B208,'Daily Pork Products Stocks'!O$6:O$253)</f>
        <v>0</v>
      </c>
      <c r="P208" s="7">
        <f t="shared" ref="P208:P225" si="37">D208+F208+G208-SUM(H208:O208)</f>
        <v>0</v>
      </c>
      <c r="Q208" s="7">
        <f t="shared" ref="Q208:Q225" si="38">E208+F208+G208-SUM(H208:O208)</f>
        <v>0</v>
      </c>
      <c r="R208" s="25">
        <f>SUMIF('Daily Pork Products Stocks'!$B$6:$B$253,'Weekly Pork Products Stocks'!$B208,'Daily Pork Products Stocks'!R$6:R$253)</f>
        <v>0</v>
      </c>
      <c r="S208" s="25">
        <f>SUMIF('Daily Pork Products Stocks'!$B$6:$B$253,'Weekly Pork Products Stocks'!$B208,'Daily Pork Products Stocks'!S$6:S$253)</f>
        <v>0</v>
      </c>
      <c r="T208" s="7">
        <f t="shared" si="32"/>
        <v>0</v>
      </c>
      <c r="U208" s="7">
        <f t="shared" ref="U208:U225" si="39">T208-P208</f>
        <v>0</v>
      </c>
      <c r="V208" s="64">
        <f t="shared" ref="V208:V225" si="40">T208-Q208</f>
        <v>0</v>
      </c>
      <c r="W208" s="51" t="str">
        <f t="shared" si="27"/>
        <v>Inactive</v>
      </c>
      <c r="X208" s="3"/>
      <c r="Y208" s="2">
        <f t="shared" si="35"/>
        <v>0</v>
      </c>
    </row>
    <row r="209" spans="1:25" ht="15.75" x14ac:dyDescent="0.25">
      <c r="A209" s="69" t="str">
        <f t="shared" si="28"/>
        <v>Inactive</v>
      </c>
      <c r="B209" s="63" t="s">
        <v>14</v>
      </c>
      <c r="C209" s="13" t="s">
        <v>15</v>
      </c>
      <c r="D209" s="12">
        <f>'Daily Pork Products Stocks'!D208</f>
        <v>0</v>
      </c>
      <c r="E209" s="7">
        <f t="shared" si="36"/>
        <v>0</v>
      </c>
      <c r="F209" s="7">
        <f>SUMIF('Daily Pork Products Stocks'!$B$6:$B$253,'Weekly Pork Products Stocks'!$B209,'Daily Pork Products Stocks'!F$6:F$253)</f>
        <v>0</v>
      </c>
      <c r="G209" s="7">
        <f>SUMIF('Daily Pork Products Stocks'!$B$6:$B$253,'Weekly Pork Products Stocks'!$B209,'Daily Pork Products Stocks'!G$6:G$253)</f>
        <v>0</v>
      </c>
      <c r="H209" s="7">
        <f>SUMIF('Daily Pork Products Stocks'!$B$6:$B$253,'Weekly Pork Products Stocks'!$B209,'Daily Pork Products Stocks'!H$6:H$253)</f>
        <v>0</v>
      </c>
      <c r="I209" s="7">
        <f>SUMIF('Daily Pork Products Stocks'!$B$6:$B$253,'Weekly Pork Products Stocks'!$B209,'Daily Pork Products Stocks'!I$6:I$253)</f>
        <v>0</v>
      </c>
      <c r="J209" s="7">
        <f>SUMIF('Daily Pork Products Stocks'!$B$6:$B$253,'Weekly Pork Products Stocks'!$B209,'Daily Pork Products Stocks'!J$6:J$253)</f>
        <v>0</v>
      </c>
      <c r="K209" s="7">
        <f>SUMIF('Daily Pork Products Stocks'!$B$6:$B$253,'Weekly Pork Products Stocks'!$B209,'Daily Pork Products Stocks'!K$6:K$253)</f>
        <v>0</v>
      </c>
      <c r="L209" s="7">
        <f>SUMIF('Daily Pork Products Stocks'!$B$6:$B$253,'Weekly Pork Products Stocks'!$B209,'Daily Pork Products Stocks'!L$6:L$253)</f>
        <v>0</v>
      </c>
      <c r="M209" s="7">
        <f>SUMIF('Daily Pork Products Stocks'!$B$6:$B$253,'Weekly Pork Products Stocks'!$B209,'Daily Pork Products Stocks'!M$6:M$253)</f>
        <v>0</v>
      </c>
      <c r="N209" s="7">
        <f>SUMIF('Daily Pork Products Stocks'!$B$6:$B$253,'Weekly Pork Products Stocks'!$B209,'Daily Pork Products Stocks'!N$6:N$253)</f>
        <v>0</v>
      </c>
      <c r="O209" s="7">
        <f>SUMIF('Daily Pork Products Stocks'!$B$6:$B$253,'Weekly Pork Products Stocks'!$B209,'Daily Pork Products Stocks'!O$6:O$253)</f>
        <v>0</v>
      </c>
      <c r="P209" s="7">
        <f t="shared" si="37"/>
        <v>0</v>
      </c>
      <c r="Q209" s="7">
        <f t="shared" si="38"/>
        <v>0</v>
      </c>
      <c r="R209" s="25">
        <f>SUMIF('Daily Pork Products Stocks'!$B$6:$B$253,'Weekly Pork Products Stocks'!$B209,'Daily Pork Products Stocks'!R$6:R$253)</f>
        <v>0</v>
      </c>
      <c r="S209" s="25">
        <f>SUMIF('Daily Pork Products Stocks'!$B$6:$B$253,'Weekly Pork Products Stocks'!$B209,'Daily Pork Products Stocks'!S$6:S$253)</f>
        <v>0</v>
      </c>
      <c r="T209" s="7">
        <f t="shared" si="32"/>
        <v>0</v>
      </c>
      <c r="U209" s="7">
        <f t="shared" si="39"/>
        <v>0</v>
      </c>
      <c r="V209" s="64">
        <f t="shared" si="40"/>
        <v>0</v>
      </c>
      <c r="W209" s="51" t="str">
        <f t="shared" si="27"/>
        <v>Inactive</v>
      </c>
      <c r="X209" s="3"/>
      <c r="Y209" s="2">
        <f t="shared" si="35"/>
        <v>0</v>
      </c>
    </row>
    <row r="210" spans="1:25" ht="15.75" hidden="1" x14ac:dyDescent="0.25">
      <c r="A210" s="69" t="str">
        <f t="shared" si="28"/>
        <v>Inactive</v>
      </c>
      <c r="B210" s="63" t="s">
        <v>16</v>
      </c>
      <c r="C210" s="13" t="s">
        <v>17</v>
      </c>
      <c r="D210" s="12">
        <f>'Daily Pork Products Stocks'!D209</f>
        <v>0</v>
      </c>
      <c r="E210" s="7">
        <f t="shared" si="36"/>
        <v>0</v>
      </c>
      <c r="F210" s="7">
        <f>SUMIF('Daily Pork Products Stocks'!$B$6:$B$253,'Weekly Pork Products Stocks'!$B210,'Daily Pork Products Stocks'!F$6:F$253)</f>
        <v>0</v>
      </c>
      <c r="G210" s="7">
        <f>SUMIF('Daily Pork Products Stocks'!$B$6:$B$253,'Weekly Pork Products Stocks'!$B210,'Daily Pork Products Stocks'!G$6:G$253)</f>
        <v>0</v>
      </c>
      <c r="H210" s="7">
        <f>SUMIF('Daily Pork Products Stocks'!$B$6:$B$253,'Weekly Pork Products Stocks'!$B210,'Daily Pork Products Stocks'!H$6:H$253)</f>
        <v>0</v>
      </c>
      <c r="I210" s="7">
        <f>SUMIF('Daily Pork Products Stocks'!$B$6:$B$253,'Weekly Pork Products Stocks'!$B210,'Daily Pork Products Stocks'!I$6:I$253)</f>
        <v>0</v>
      </c>
      <c r="J210" s="7">
        <f>SUMIF('Daily Pork Products Stocks'!$B$6:$B$253,'Weekly Pork Products Stocks'!$B210,'Daily Pork Products Stocks'!J$6:J$253)</f>
        <v>0</v>
      </c>
      <c r="K210" s="7">
        <f>SUMIF('Daily Pork Products Stocks'!$B$6:$B$253,'Weekly Pork Products Stocks'!$B210,'Daily Pork Products Stocks'!K$6:K$253)</f>
        <v>0</v>
      </c>
      <c r="L210" s="7">
        <f>SUMIF('Daily Pork Products Stocks'!$B$6:$B$253,'Weekly Pork Products Stocks'!$B210,'Daily Pork Products Stocks'!L$6:L$253)</f>
        <v>0</v>
      </c>
      <c r="M210" s="7">
        <f>SUMIF('Daily Pork Products Stocks'!$B$6:$B$253,'Weekly Pork Products Stocks'!$B210,'Daily Pork Products Stocks'!M$6:M$253)</f>
        <v>0</v>
      </c>
      <c r="N210" s="7">
        <f>SUMIF('Daily Pork Products Stocks'!$B$6:$B$253,'Weekly Pork Products Stocks'!$B210,'Daily Pork Products Stocks'!N$6:N$253)</f>
        <v>0</v>
      </c>
      <c r="O210" s="7">
        <f>SUMIF('Daily Pork Products Stocks'!$B$6:$B$253,'Weekly Pork Products Stocks'!$B210,'Daily Pork Products Stocks'!O$6:O$253)</f>
        <v>0</v>
      </c>
      <c r="P210" s="7">
        <f t="shared" si="37"/>
        <v>0</v>
      </c>
      <c r="Q210" s="7">
        <f t="shared" si="38"/>
        <v>0</v>
      </c>
      <c r="R210" s="25">
        <f>SUMIF('Daily Pork Products Stocks'!$B$6:$B$253,'Weekly Pork Products Stocks'!$B210,'Daily Pork Products Stocks'!R$6:R$253)</f>
        <v>0</v>
      </c>
      <c r="S210" s="25">
        <f>SUMIF('Daily Pork Products Stocks'!$B$6:$B$253,'Weekly Pork Products Stocks'!$B210,'Daily Pork Products Stocks'!S$6:S$253)</f>
        <v>0</v>
      </c>
      <c r="T210" s="7">
        <f t="shared" si="32"/>
        <v>0</v>
      </c>
      <c r="U210" s="7">
        <f t="shared" si="39"/>
        <v>0</v>
      </c>
      <c r="V210" s="64">
        <f t="shared" si="40"/>
        <v>0</v>
      </c>
      <c r="W210" s="51" t="str">
        <f t="shared" si="27"/>
        <v>Inactive</v>
      </c>
      <c r="X210" s="3"/>
      <c r="Y210" s="2">
        <f t="shared" si="35"/>
        <v>0</v>
      </c>
    </row>
    <row r="211" spans="1:25" ht="15.75" hidden="1" x14ac:dyDescent="0.25">
      <c r="A211" s="69" t="str">
        <f t="shared" si="28"/>
        <v>Inactive</v>
      </c>
      <c r="B211" s="63" t="s">
        <v>18</v>
      </c>
      <c r="C211" s="13" t="s">
        <v>19</v>
      </c>
      <c r="D211" s="12">
        <f>'Daily Pork Products Stocks'!D210</f>
        <v>0</v>
      </c>
      <c r="E211" s="7">
        <f t="shared" si="36"/>
        <v>0</v>
      </c>
      <c r="F211" s="7">
        <f>SUMIF('Daily Pork Products Stocks'!$B$6:$B$253,'Weekly Pork Products Stocks'!$B211,'Daily Pork Products Stocks'!F$6:F$253)</f>
        <v>0</v>
      </c>
      <c r="G211" s="7">
        <f>SUMIF('Daily Pork Products Stocks'!$B$6:$B$253,'Weekly Pork Products Stocks'!$B211,'Daily Pork Products Stocks'!G$6:G$253)</f>
        <v>0</v>
      </c>
      <c r="H211" s="7">
        <f>SUMIF('Daily Pork Products Stocks'!$B$6:$B$253,'Weekly Pork Products Stocks'!$B211,'Daily Pork Products Stocks'!H$6:H$253)</f>
        <v>0</v>
      </c>
      <c r="I211" s="7">
        <f>SUMIF('Daily Pork Products Stocks'!$B$6:$B$253,'Weekly Pork Products Stocks'!$B211,'Daily Pork Products Stocks'!I$6:I$253)</f>
        <v>0</v>
      </c>
      <c r="J211" s="7">
        <f>SUMIF('Daily Pork Products Stocks'!$B$6:$B$253,'Weekly Pork Products Stocks'!$B211,'Daily Pork Products Stocks'!J$6:J$253)</f>
        <v>0</v>
      </c>
      <c r="K211" s="7">
        <f>SUMIF('Daily Pork Products Stocks'!$B$6:$B$253,'Weekly Pork Products Stocks'!$B211,'Daily Pork Products Stocks'!K$6:K$253)</f>
        <v>0</v>
      </c>
      <c r="L211" s="7">
        <f>SUMIF('Daily Pork Products Stocks'!$B$6:$B$253,'Weekly Pork Products Stocks'!$B211,'Daily Pork Products Stocks'!L$6:L$253)</f>
        <v>0</v>
      </c>
      <c r="M211" s="7">
        <f>SUMIF('Daily Pork Products Stocks'!$B$6:$B$253,'Weekly Pork Products Stocks'!$B211,'Daily Pork Products Stocks'!M$6:M$253)</f>
        <v>0</v>
      </c>
      <c r="N211" s="7">
        <f>SUMIF('Daily Pork Products Stocks'!$B$6:$B$253,'Weekly Pork Products Stocks'!$B211,'Daily Pork Products Stocks'!N$6:N$253)</f>
        <v>0</v>
      </c>
      <c r="O211" s="7">
        <f>SUMIF('Daily Pork Products Stocks'!$B$6:$B$253,'Weekly Pork Products Stocks'!$B211,'Daily Pork Products Stocks'!O$6:O$253)</f>
        <v>0</v>
      </c>
      <c r="P211" s="7">
        <f t="shared" si="37"/>
        <v>0</v>
      </c>
      <c r="Q211" s="7">
        <f t="shared" si="38"/>
        <v>0</v>
      </c>
      <c r="R211" s="25">
        <f>SUMIF('Daily Pork Products Stocks'!$B$6:$B$253,'Weekly Pork Products Stocks'!$B211,'Daily Pork Products Stocks'!R$6:R$253)</f>
        <v>0</v>
      </c>
      <c r="S211" s="25">
        <f>SUMIF('Daily Pork Products Stocks'!$B$6:$B$253,'Weekly Pork Products Stocks'!$B211,'Daily Pork Products Stocks'!S$6:S$253)</f>
        <v>0</v>
      </c>
      <c r="T211" s="7">
        <f t="shared" si="32"/>
        <v>0</v>
      </c>
      <c r="U211" s="7">
        <f t="shared" si="39"/>
        <v>0</v>
      </c>
      <c r="V211" s="64">
        <f t="shared" si="40"/>
        <v>0</v>
      </c>
      <c r="W211" s="51" t="str">
        <f t="shared" si="27"/>
        <v>Inactive</v>
      </c>
      <c r="X211" s="3"/>
      <c r="Y211" s="2">
        <f t="shared" si="35"/>
        <v>0</v>
      </c>
    </row>
    <row r="212" spans="1:25" ht="15.75" hidden="1" x14ac:dyDescent="0.25">
      <c r="A212" s="69" t="str">
        <f t="shared" si="28"/>
        <v>Inactive</v>
      </c>
      <c r="B212" s="63" t="s">
        <v>20</v>
      </c>
      <c r="C212" s="13" t="s">
        <v>21</v>
      </c>
      <c r="D212" s="12">
        <f>'Daily Pork Products Stocks'!D211</f>
        <v>0</v>
      </c>
      <c r="E212" s="7">
        <f t="shared" si="36"/>
        <v>0</v>
      </c>
      <c r="F212" s="7">
        <f>SUMIF('Daily Pork Products Stocks'!$B$6:$B$253,'Weekly Pork Products Stocks'!$B212,'Daily Pork Products Stocks'!F$6:F$253)</f>
        <v>0</v>
      </c>
      <c r="G212" s="7">
        <f>SUMIF('Daily Pork Products Stocks'!$B$6:$B$253,'Weekly Pork Products Stocks'!$B212,'Daily Pork Products Stocks'!G$6:G$253)</f>
        <v>0</v>
      </c>
      <c r="H212" s="7">
        <f>SUMIF('Daily Pork Products Stocks'!$B$6:$B$253,'Weekly Pork Products Stocks'!$B212,'Daily Pork Products Stocks'!H$6:H$253)</f>
        <v>0</v>
      </c>
      <c r="I212" s="7">
        <f>SUMIF('Daily Pork Products Stocks'!$B$6:$B$253,'Weekly Pork Products Stocks'!$B212,'Daily Pork Products Stocks'!I$6:I$253)</f>
        <v>0</v>
      </c>
      <c r="J212" s="7">
        <f>SUMIF('Daily Pork Products Stocks'!$B$6:$B$253,'Weekly Pork Products Stocks'!$B212,'Daily Pork Products Stocks'!J$6:J$253)</f>
        <v>0</v>
      </c>
      <c r="K212" s="7">
        <f>SUMIF('Daily Pork Products Stocks'!$B$6:$B$253,'Weekly Pork Products Stocks'!$B212,'Daily Pork Products Stocks'!K$6:K$253)</f>
        <v>0</v>
      </c>
      <c r="L212" s="7">
        <f>SUMIF('Daily Pork Products Stocks'!$B$6:$B$253,'Weekly Pork Products Stocks'!$B212,'Daily Pork Products Stocks'!L$6:L$253)</f>
        <v>0</v>
      </c>
      <c r="M212" s="7">
        <f>SUMIF('Daily Pork Products Stocks'!$B$6:$B$253,'Weekly Pork Products Stocks'!$B212,'Daily Pork Products Stocks'!M$6:M$253)</f>
        <v>0</v>
      </c>
      <c r="N212" s="7">
        <f>SUMIF('Daily Pork Products Stocks'!$B$6:$B$253,'Weekly Pork Products Stocks'!$B212,'Daily Pork Products Stocks'!N$6:N$253)</f>
        <v>0</v>
      </c>
      <c r="O212" s="7">
        <f>SUMIF('Daily Pork Products Stocks'!$B$6:$B$253,'Weekly Pork Products Stocks'!$B212,'Daily Pork Products Stocks'!O$6:O$253)</f>
        <v>0</v>
      </c>
      <c r="P212" s="7">
        <f t="shared" si="37"/>
        <v>0</v>
      </c>
      <c r="Q212" s="7">
        <f t="shared" si="38"/>
        <v>0</v>
      </c>
      <c r="R212" s="25">
        <f>SUMIF('Daily Pork Products Stocks'!$B$6:$B$253,'Weekly Pork Products Stocks'!$B212,'Daily Pork Products Stocks'!R$6:R$253)</f>
        <v>0</v>
      </c>
      <c r="S212" s="25">
        <f>SUMIF('Daily Pork Products Stocks'!$B$6:$B$253,'Weekly Pork Products Stocks'!$B212,'Daily Pork Products Stocks'!S$6:S$253)</f>
        <v>0</v>
      </c>
      <c r="T212" s="7">
        <f t="shared" si="32"/>
        <v>0</v>
      </c>
      <c r="U212" s="7">
        <f t="shared" si="39"/>
        <v>0</v>
      </c>
      <c r="V212" s="64">
        <f t="shared" si="40"/>
        <v>0</v>
      </c>
      <c r="W212" s="51" t="str">
        <f t="shared" si="27"/>
        <v>Inactive</v>
      </c>
      <c r="X212" s="3"/>
      <c r="Y212" s="2">
        <f t="shared" si="35"/>
        <v>0</v>
      </c>
    </row>
    <row r="213" spans="1:25" ht="15.75" hidden="1" x14ac:dyDescent="0.25">
      <c r="A213" s="69" t="str">
        <f t="shared" si="28"/>
        <v>Inactive</v>
      </c>
      <c r="B213" s="63" t="s">
        <v>22</v>
      </c>
      <c r="C213" s="13" t="s">
        <v>23</v>
      </c>
      <c r="D213" s="12">
        <f>'Daily Pork Products Stocks'!D212</f>
        <v>0</v>
      </c>
      <c r="E213" s="7">
        <f t="shared" si="36"/>
        <v>0</v>
      </c>
      <c r="F213" s="7">
        <f>SUMIF('Daily Pork Products Stocks'!$B$6:$B$253,'Weekly Pork Products Stocks'!$B213,'Daily Pork Products Stocks'!F$6:F$253)</f>
        <v>0</v>
      </c>
      <c r="G213" s="7">
        <f>SUMIF('Daily Pork Products Stocks'!$B$6:$B$253,'Weekly Pork Products Stocks'!$B213,'Daily Pork Products Stocks'!G$6:G$253)</f>
        <v>0</v>
      </c>
      <c r="H213" s="7">
        <f>SUMIF('Daily Pork Products Stocks'!$B$6:$B$253,'Weekly Pork Products Stocks'!$B213,'Daily Pork Products Stocks'!H$6:H$253)</f>
        <v>0</v>
      </c>
      <c r="I213" s="7">
        <f>SUMIF('Daily Pork Products Stocks'!$B$6:$B$253,'Weekly Pork Products Stocks'!$B213,'Daily Pork Products Stocks'!I$6:I$253)</f>
        <v>0</v>
      </c>
      <c r="J213" s="7">
        <f>SUMIF('Daily Pork Products Stocks'!$B$6:$B$253,'Weekly Pork Products Stocks'!$B213,'Daily Pork Products Stocks'!J$6:J$253)</f>
        <v>0</v>
      </c>
      <c r="K213" s="7">
        <f>SUMIF('Daily Pork Products Stocks'!$B$6:$B$253,'Weekly Pork Products Stocks'!$B213,'Daily Pork Products Stocks'!K$6:K$253)</f>
        <v>0</v>
      </c>
      <c r="L213" s="7">
        <f>SUMIF('Daily Pork Products Stocks'!$B$6:$B$253,'Weekly Pork Products Stocks'!$B213,'Daily Pork Products Stocks'!L$6:L$253)</f>
        <v>0</v>
      </c>
      <c r="M213" s="7">
        <f>SUMIF('Daily Pork Products Stocks'!$B$6:$B$253,'Weekly Pork Products Stocks'!$B213,'Daily Pork Products Stocks'!M$6:M$253)</f>
        <v>0</v>
      </c>
      <c r="N213" s="7">
        <f>SUMIF('Daily Pork Products Stocks'!$B$6:$B$253,'Weekly Pork Products Stocks'!$B213,'Daily Pork Products Stocks'!N$6:N$253)</f>
        <v>0</v>
      </c>
      <c r="O213" s="7">
        <f>SUMIF('Daily Pork Products Stocks'!$B$6:$B$253,'Weekly Pork Products Stocks'!$B213,'Daily Pork Products Stocks'!O$6:O$253)</f>
        <v>0</v>
      </c>
      <c r="P213" s="7">
        <f t="shared" si="37"/>
        <v>0</v>
      </c>
      <c r="Q213" s="7">
        <f t="shared" si="38"/>
        <v>0</v>
      </c>
      <c r="R213" s="25">
        <f>SUMIF('Daily Pork Products Stocks'!$B$6:$B$253,'Weekly Pork Products Stocks'!$B213,'Daily Pork Products Stocks'!R$6:R$253)</f>
        <v>0</v>
      </c>
      <c r="S213" s="25">
        <f>SUMIF('Daily Pork Products Stocks'!$B$6:$B$253,'Weekly Pork Products Stocks'!$B213,'Daily Pork Products Stocks'!S$6:S$253)</f>
        <v>0</v>
      </c>
      <c r="T213" s="7">
        <f t="shared" si="32"/>
        <v>0</v>
      </c>
      <c r="U213" s="7">
        <f t="shared" si="39"/>
        <v>0</v>
      </c>
      <c r="V213" s="64">
        <f t="shared" si="40"/>
        <v>0</v>
      </c>
      <c r="W213" s="51" t="str">
        <f t="shared" si="27"/>
        <v>Inactive</v>
      </c>
      <c r="X213" s="3"/>
      <c r="Y213" s="2">
        <f t="shared" si="35"/>
        <v>0</v>
      </c>
    </row>
    <row r="214" spans="1:25" ht="15.75" hidden="1" x14ac:dyDescent="0.25">
      <c r="A214" s="69" t="str">
        <f t="shared" si="28"/>
        <v>Inactive</v>
      </c>
      <c r="B214" s="63" t="s">
        <v>32</v>
      </c>
      <c r="C214" s="13" t="s">
        <v>33</v>
      </c>
      <c r="D214" s="12">
        <f>'Daily Pork Products Stocks'!D213</f>
        <v>0</v>
      </c>
      <c r="E214" s="7">
        <f t="shared" si="36"/>
        <v>0</v>
      </c>
      <c r="F214" s="7">
        <f>SUMIF('Daily Pork Products Stocks'!$B$6:$B$253,'Weekly Pork Products Stocks'!$B214,'Daily Pork Products Stocks'!F$6:F$253)</f>
        <v>0</v>
      </c>
      <c r="G214" s="7">
        <f>SUMIF('Daily Pork Products Stocks'!$B$6:$B$253,'Weekly Pork Products Stocks'!$B214,'Daily Pork Products Stocks'!G$6:G$253)</f>
        <v>0</v>
      </c>
      <c r="H214" s="7">
        <f>SUMIF('Daily Pork Products Stocks'!$B$6:$B$253,'Weekly Pork Products Stocks'!$B214,'Daily Pork Products Stocks'!H$6:H$253)</f>
        <v>0</v>
      </c>
      <c r="I214" s="7">
        <f>SUMIF('Daily Pork Products Stocks'!$B$6:$B$253,'Weekly Pork Products Stocks'!$B214,'Daily Pork Products Stocks'!I$6:I$253)</f>
        <v>0</v>
      </c>
      <c r="J214" s="7">
        <f>SUMIF('Daily Pork Products Stocks'!$B$6:$B$253,'Weekly Pork Products Stocks'!$B214,'Daily Pork Products Stocks'!J$6:J$253)</f>
        <v>0</v>
      </c>
      <c r="K214" s="7">
        <f>SUMIF('Daily Pork Products Stocks'!$B$6:$B$253,'Weekly Pork Products Stocks'!$B214,'Daily Pork Products Stocks'!K$6:K$253)</f>
        <v>0</v>
      </c>
      <c r="L214" s="7">
        <f>SUMIF('Daily Pork Products Stocks'!$B$6:$B$253,'Weekly Pork Products Stocks'!$B214,'Daily Pork Products Stocks'!L$6:L$253)</f>
        <v>0</v>
      </c>
      <c r="M214" s="7">
        <f>SUMIF('Daily Pork Products Stocks'!$B$6:$B$253,'Weekly Pork Products Stocks'!$B214,'Daily Pork Products Stocks'!M$6:M$253)</f>
        <v>0</v>
      </c>
      <c r="N214" s="7">
        <f>SUMIF('Daily Pork Products Stocks'!$B$6:$B$253,'Weekly Pork Products Stocks'!$B214,'Daily Pork Products Stocks'!N$6:N$253)</f>
        <v>0</v>
      </c>
      <c r="O214" s="7">
        <f>SUMIF('Daily Pork Products Stocks'!$B$6:$B$253,'Weekly Pork Products Stocks'!$B214,'Daily Pork Products Stocks'!O$6:O$253)</f>
        <v>0</v>
      </c>
      <c r="P214" s="7">
        <f t="shared" si="37"/>
        <v>0</v>
      </c>
      <c r="Q214" s="7">
        <f t="shared" si="38"/>
        <v>0</v>
      </c>
      <c r="R214" s="25">
        <f>SUMIF('Daily Pork Products Stocks'!$B$6:$B$253,'Weekly Pork Products Stocks'!$B214,'Daily Pork Products Stocks'!R$6:R$253)</f>
        <v>0</v>
      </c>
      <c r="S214" s="25">
        <f>SUMIF('Daily Pork Products Stocks'!$B$6:$B$253,'Weekly Pork Products Stocks'!$B214,'Daily Pork Products Stocks'!S$6:S$253)</f>
        <v>0</v>
      </c>
      <c r="T214" s="7">
        <f t="shared" si="32"/>
        <v>0</v>
      </c>
      <c r="U214" s="7">
        <f t="shared" si="39"/>
        <v>0</v>
      </c>
      <c r="V214" s="64">
        <f t="shared" si="40"/>
        <v>0</v>
      </c>
      <c r="W214" s="51" t="str">
        <f t="shared" si="27"/>
        <v>Inactive</v>
      </c>
      <c r="X214" s="3"/>
      <c r="Y214" s="2">
        <f t="shared" si="35"/>
        <v>0</v>
      </c>
    </row>
    <row r="215" spans="1:25" ht="15.75" hidden="1" x14ac:dyDescent="0.25">
      <c r="A215" s="69" t="str">
        <f t="shared" si="28"/>
        <v>Inactive</v>
      </c>
      <c r="B215" s="63" t="s">
        <v>34</v>
      </c>
      <c r="C215" s="13" t="s">
        <v>35</v>
      </c>
      <c r="D215" s="12">
        <f>'Daily Pork Products Stocks'!D214</f>
        <v>0</v>
      </c>
      <c r="E215" s="7">
        <f t="shared" si="36"/>
        <v>0</v>
      </c>
      <c r="F215" s="7">
        <f>SUMIF('Daily Pork Products Stocks'!$B$6:$B$253,'Weekly Pork Products Stocks'!$B215,'Daily Pork Products Stocks'!F$6:F$253)</f>
        <v>0</v>
      </c>
      <c r="G215" s="7">
        <f>SUMIF('Daily Pork Products Stocks'!$B$6:$B$253,'Weekly Pork Products Stocks'!$B215,'Daily Pork Products Stocks'!G$6:G$253)</f>
        <v>0</v>
      </c>
      <c r="H215" s="7">
        <f>SUMIF('Daily Pork Products Stocks'!$B$6:$B$253,'Weekly Pork Products Stocks'!$B215,'Daily Pork Products Stocks'!H$6:H$253)</f>
        <v>0</v>
      </c>
      <c r="I215" s="7">
        <f>SUMIF('Daily Pork Products Stocks'!$B$6:$B$253,'Weekly Pork Products Stocks'!$B215,'Daily Pork Products Stocks'!I$6:I$253)</f>
        <v>0</v>
      </c>
      <c r="J215" s="7">
        <f>SUMIF('Daily Pork Products Stocks'!$B$6:$B$253,'Weekly Pork Products Stocks'!$B215,'Daily Pork Products Stocks'!J$6:J$253)</f>
        <v>0</v>
      </c>
      <c r="K215" s="7">
        <f>SUMIF('Daily Pork Products Stocks'!$B$6:$B$253,'Weekly Pork Products Stocks'!$B215,'Daily Pork Products Stocks'!K$6:K$253)</f>
        <v>0</v>
      </c>
      <c r="L215" s="7">
        <f>SUMIF('Daily Pork Products Stocks'!$B$6:$B$253,'Weekly Pork Products Stocks'!$B215,'Daily Pork Products Stocks'!L$6:L$253)</f>
        <v>0</v>
      </c>
      <c r="M215" s="7">
        <f>SUMIF('Daily Pork Products Stocks'!$B$6:$B$253,'Weekly Pork Products Stocks'!$B215,'Daily Pork Products Stocks'!M$6:M$253)</f>
        <v>0</v>
      </c>
      <c r="N215" s="7">
        <f>SUMIF('Daily Pork Products Stocks'!$B$6:$B$253,'Weekly Pork Products Stocks'!$B215,'Daily Pork Products Stocks'!N$6:N$253)</f>
        <v>0</v>
      </c>
      <c r="O215" s="7">
        <f>SUMIF('Daily Pork Products Stocks'!$B$6:$B$253,'Weekly Pork Products Stocks'!$B215,'Daily Pork Products Stocks'!O$6:O$253)</f>
        <v>0</v>
      </c>
      <c r="P215" s="7">
        <f t="shared" si="37"/>
        <v>0</v>
      </c>
      <c r="Q215" s="7">
        <f t="shared" si="38"/>
        <v>0</v>
      </c>
      <c r="R215" s="25">
        <f>SUMIF('Daily Pork Products Stocks'!$B$6:$B$253,'Weekly Pork Products Stocks'!$B215,'Daily Pork Products Stocks'!R$6:R$253)</f>
        <v>0</v>
      </c>
      <c r="S215" s="25">
        <f>SUMIF('Daily Pork Products Stocks'!$B$6:$B$253,'Weekly Pork Products Stocks'!$B215,'Daily Pork Products Stocks'!S$6:S$253)</f>
        <v>0</v>
      </c>
      <c r="T215" s="7">
        <f t="shared" si="32"/>
        <v>0</v>
      </c>
      <c r="U215" s="7">
        <f t="shared" si="39"/>
        <v>0</v>
      </c>
      <c r="V215" s="64">
        <f t="shared" si="40"/>
        <v>0</v>
      </c>
      <c r="W215" s="51" t="str">
        <f t="shared" si="27"/>
        <v>Inactive</v>
      </c>
      <c r="X215" s="3"/>
      <c r="Y215" s="2">
        <f t="shared" si="35"/>
        <v>0</v>
      </c>
    </row>
    <row r="216" spans="1:25" ht="15.75" x14ac:dyDescent="0.25">
      <c r="A216" s="69" t="str">
        <f t="shared" si="28"/>
        <v>Inactive</v>
      </c>
      <c r="B216" s="63" t="s">
        <v>38</v>
      </c>
      <c r="C216" s="13" t="s">
        <v>39</v>
      </c>
      <c r="D216" s="12">
        <f>'Daily Pork Products Stocks'!D215</f>
        <v>0</v>
      </c>
      <c r="E216" s="7">
        <f t="shared" si="36"/>
        <v>0</v>
      </c>
      <c r="F216" s="7">
        <f>SUMIF('Daily Pork Products Stocks'!$B$6:$B$253,'Weekly Pork Products Stocks'!$B216,'Daily Pork Products Stocks'!F$6:F$253)</f>
        <v>0</v>
      </c>
      <c r="G216" s="7">
        <f>SUMIF('Daily Pork Products Stocks'!$B$6:$B$253,'Weekly Pork Products Stocks'!$B216,'Daily Pork Products Stocks'!G$6:G$253)</f>
        <v>0</v>
      </c>
      <c r="H216" s="7">
        <f>SUMIF('Daily Pork Products Stocks'!$B$6:$B$253,'Weekly Pork Products Stocks'!$B216,'Daily Pork Products Stocks'!H$6:H$253)</f>
        <v>0</v>
      </c>
      <c r="I216" s="7">
        <f>SUMIF('Daily Pork Products Stocks'!$B$6:$B$253,'Weekly Pork Products Stocks'!$B216,'Daily Pork Products Stocks'!I$6:I$253)</f>
        <v>0</v>
      </c>
      <c r="J216" s="7">
        <f>SUMIF('Daily Pork Products Stocks'!$B$6:$B$253,'Weekly Pork Products Stocks'!$B216,'Daily Pork Products Stocks'!J$6:J$253)</f>
        <v>0</v>
      </c>
      <c r="K216" s="7">
        <f>SUMIF('Daily Pork Products Stocks'!$B$6:$B$253,'Weekly Pork Products Stocks'!$B216,'Daily Pork Products Stocks'!K$6:K$253)</f>
        <v>0</v>
      </c>
      <c r="L216" s="7">
        <f>SUMIF('Daily Pork Products Stocks'!$B$6:$B$253,'Weekly Pork Products Stocks'!$B216,'Daily Pork Products Stocks'!L$6:L$253)</f>
        <v>0</v>
      </c>
      <c r="M216" s="7">
        <f>SUMIF('Daily Pork Products Stocks'!$B$6:$B$253,'Weekly Pork Products Stocks'!$B216,'Daily Pork Products Stocks'!M$6:M$253)</f>
        <v>0</v>
      </c>
      <c r="N216" s="7">
        <f>SUMIF('Daily Pork Products Stocks'!$B$6:$B$253,'Weekly Pork Products Stocks'!$B216,'Daily Pork Products Stocks'!N$6:N$253)</f>
        <v>0</v>
      </c>
      <c r="O216" s="7">
        <f>SUMIF('Daily Pork Products Stocks'!$B$6:$B$253,'Weekly Pork Products Stocks'!$B216,'Daily Pork Products Stocks'!O$6:O$253)</f>
        <v>0</v>
      </c>
      <c r="P216" s="7">
        <f t="shared" si="37"/>
        <v>0</v>
      </c>
      <c r="Q216" s="7">
        <f t="shared" si="38"/>
        <v>0</v>
      </c>
      <c r="R216" s="25">
        <f>SUMIF('Daily Pork Products Stocks'!$B$6:$B$253,'Weekly Pork Products Stocks'!$B216,'Daily Pork Products Stocks'!R$6:R$253)</f>
        <v>0</v>
      </c>
      <c r="S216" s="25">
        <f>SUMIF('Daily Pork Products Stocks'!$B$6:$B$253,'Weekly Pork Products Stocks'!$B216,'Daily Pork Products Stocks'!S$6:S$253)</f>
        <v>0</v>
      </c>
      <c r="T216" s="7">
        <f t="shared" si="32"/>
        <v>0</v>
      </c>
      <c r="U216" s="7">
        <f t="shared" si="39"/>
        <v>0</v>
      </c>
      <c r="V216" s="64">
        <f t="shared" si="40"/>
        <v>0</v>
      </c>
      <c r="W216" s="51" t="str">
        <f t="shared" si="27"/>
        <v>Inactive</v>
      </c>
      <c r="X216" s="3"/>
      <c r="Y216" s="2">
        <f t="shared" si="35"/>
        <v>0</v>
      </c>
    </row>
    <row r="217" spans="1:25" ht="15.75" hidden="1" x14ac:dyDescent="0.25">
      <c r="A217" s="69" t="str">
        <f t="shared" si="28"/>
        <v>Inactive</v>
      </c>
      <c r="B217" s="63" t="s">
        <v>40</v>
      </c>
      <c r="C217" s="13" t="s">
        <v>41</v>
      </c>
      <c r="D217" s="12">
        <f>'Daily Pork Products Stocks'!D216</f>
        <v>0</v>
      </c>
      <c r="E217" s="7">
        <f t="shared" si="36"/>
        <v>0</v>
      </c>
      <c r="F217" s="7">
        <f>SUMIF('Daily Pork Products Stocks'!$B$6:$B$253,'Weekly Pork Products Stocks'!$B217,'Daily Pork Products Stocks'!F$6:F$253)</f>
        <v>0</v>
      </c>
      <c r="G217" s="7">
        <f>SUMIF('Daily Pork Products Stocks'!$B$6:$B$253,'Weekly Pork Products Stocks'!$B217,'Daily Pork Products Stocks'!G$6:G$253)</f>
        <v>0</v>
      </c>
      <c r="H217" s="7">
        <f>SUMIF('Daily Pork Products Stocks'!$B$6:$B$253,'Weekly Pork Products Stocks'!$B217,'Daily Pork Products Stocks'!H$6:H$253)</f>
        <v>0</v>
      </c>
      <c r="I217" s="7">
        <f>SUMIF('Daily Pork Products Stocks'!$B$6:$B$253,'Weekly Pork Products Stocks'!$B217,'Daily Pork Products Stocks'!I$6:I$253)</f>
        <v>0</v>
      </c>
      <c r="J217" s="7">
        <f>SUMIF('Daily Pork Products Stocks'!$B$6:$B$253,'Weekly Pork Products Stocks'!$B217,'Daily Pork Products Stocks'!J$6:J$253)</f>
        <v>0</v>
      </c>
      <c r="K217" s="7">
        <f>SUMIF('Daily Pork Products Stocks'!$B$6:$B$253,'Weekly Pork Products Stocks'!$B217,'Daily Pork Products Stocks'!K$6:K$253)</f>
        <v>0</v>
      </c>
      <c r="L217" s="7">
        <f>SUMIF('Daily Pork Products Stocks'!$B$6:$B$253,'Weekly Pork Products Stocks'!$B217,'Daily Pork Products Stocks'!L$6:L$253)</f>
        <v>0</v>
      </c>
      <c r="M217" s="7">
        <f>SUMIF('Daily Pork Products Stocks'!$B$6:$B$253,'Weekly Pork Products Stocks'!$B217,'Daily Pork Products Stocks'!M$6:M$253)</f>
        <v>0</v>
      </c>
      <c r="N217" s="7">
        <f>SUMIF('Daily Pork Products Stocks'!$B$6:$B$253,'Weekly Pork Products Stocks'!$B217,'Daily Pork Products Stocks'!N$6:N$253)</f>
        <v>0</v>
      </c>
      <c r="O217" s="7">
        <f>SUMIF('Daily Pork Products Stocks'!$B$6:$B$253,'Weekly Pork Products Stocks'!$B217,'Daily Pork Products Stocks'!O$6:O$253)</f>
        <v>0</v>
      </c>
      <c r="P217" s="7">
        <f t="shared" si="37"/>
        <v>0</v>
      </c>
      <c r="Q217" s="7">
        <f t="shared" si="38"/>
        <v>0</v>
      </c>
      <c r="R217" s="25">
        <f>SUMIF('Daily Pork Products Stocks'!$B$6:$B$253,'Weekly Pork Products Stocks'!$B217,'Daily Pork Products Stocks'!R$6:R$253)</f>
        <v>0</v>
      </c>
      <c r="S217" s="25">
        <f>SUMIF('Daily Pork Products Stocks'!$B$6:$B$253,'Weekly Pork Products Stocks'!$B217,'Daily Pork Products Stocks'!S$6:S$253)</f>
        <v>0</v>
      </c>
      <c r="T217" s="7">
        <f t="shared" si="32"/>
        <v>0</v>
      </c>
      <c r="U217" s="7">
        <f t="shared" si="39"/>
        <v>0</v>
      </c>
      <c r="V217" s="64">
        <f t="shared" si="40"/>
        <v>0</v>
      </c>
      <c r="W217" s="51" t="str">
        <f t="shared" si="27"/>
        <v>Inactive</v>
      </c>
      <c r="X217" s="3"/>
      <c r="Y217" s="2">
        <f t="shared" si="35"/>
        <v>0</v>
      </c>
    </row>
    <row r="218" spans="1:25" ht="15.75" hidden="1" x14ac:dyDescent="0.25">
      <c r="A218" s="69" t="str">
        <f t="shared" si="28"/>
        <v>Inactive</v>
      </c>
      <c r="B218" s="63" t="s">
        <v>42</v>
      </c>
      <c r="C218" s="13" t="s">
        <v>43</v>
      </c>
      <c r="D218" s="12">
        <f>'Daily Pork Products Stocks'!D217</f>
        <v>0</v>
      </c>
      <c r="E218" s="7">
        <f t="shared" si="36"/>
        <v>0</v>
      </c>
      <c r="F218" s="7">
        <f>SUMIF('Daily Pork Products Stocks'!$B$6:$B$253,'Weekly Pork Products Stocks'!$B218,'Daily Pork Products Stocks'!F$6:F$253)</f>
        <v>0</v>
      </c>
      <c r="G218" s="7">
        <f>SUMIF('Daily Pork Products Stocks'!$B$6:$B$253,'Weekly Pork Products Stocks'!$B218,'Daily Pork Products Stocks'!G$6:G$253)</f>
        <v>0</v>
      </c>
      <c r="H218" s="7">
        <f>SUMIF('Daily Pork Products Stocks'!$B$6:$B$253,'Weekly Pork Products Stocks'!$B218,'Daily Pork Products Stocks'!H$6:H$253)</f>
        <v>0</v>
      </c>
      <c r="I218" s="7">
        <f>SUMIF('Daily Pork Products Stocks'!$B$6:$B$253,'Weekly Pork Products Stocks'!$B218,'Daily Pork Products Stocks'!I$6:I$253)</f>
        <v>0</v>
      </c>
      <c r="J218" s="7">
        <f>SUMIF('Daily Pork Products Stocks'!$B$6:$B$253,'Weekly Pork Products Stocks'!$B218,'Daily Pork Products Stocks'!J$6:J$253)</f>
        <v>0</v>
      </c>
      <c r="K218" s="7">
        <f>SUMIF('Daily Pork Products Stocks'!$B$6:$B$253,'Weekly Pork Products Stocks'!$B218,'Daily Pork Products Stocks'!K$6:K$253)</f>
        <v>0</v>
      </c>
      <c r="L218" s="7">
        <f>SUMIF('Daily Pork Products Stocks'!$B$6:$B$253,'Weekly Pork Products Stocks'!$B218,'Daily Pork Products Stocks'!L$6:L$253)</f>
        <v>0</v>
      </c>
      <c r="M218" s="7">
        <f>SUMIF('Daily Pork Products Stocks'!$B$6:$B$253,'Weekly Pork Products Stocks'!$B218,'Daily Pork Products Stocks'!M$6:M$253)</f>
        <v>0</v>
      </c>
      <c r="N218" s="7">
        <f>SUMIF('Daily Pork Products Stocks'!$B$6:$B$253,'Weekly Pork Products Stocks'!$B218,'Daily Pork Products Stocks'!N$6:N$253)</f>
        <v>0</v>
      </c>
      <c r="O218" s="7">
        <f>SUMIF('Daily Pork Products Stocks'!$B$6:$B$253,'Weekly Pork Products Stocks'!$B218,'Daily Pork Products Stocks'!O$6:O$253)</f>
        <v>0</v>
      </c>
      <c r="P218" s="7">
        <f t="shared" si="37"/>
        <v>0</v>
      </c>
      <c r="Q218" s="7">
        <f t="shared" si="38"/>
        <v>0</v>
      </c>
      <c r="R218" s="25">
        <f>SUMIF('Daily Pork Products Stocks'!$B$6:$B$253,'Weekly Pork Products Stocks'!$B218,'Daily Pork Products Stocks'!R$6:R$253)</f>
        <v>0</v>
      </c>
      <c r="S218" s="25">
        <f>SUMIF('Daily Pork Products Stocks'!$B$6:$B$253,'Weekly Pork Products Stocks'!$B218,'Daily Pork Products Stocks'!S$6:S$253)</f>
        <v>0</v>
      </c>
      <c r="T218" s="7">
        <f t="shared" si="32"/>
        <v>0</v>
      </c>
      <c r="U218" s="7">
        <f t="shared" si="39"/>
        <v>0</v>
      </c>
      <c r="V218" s="64">
        <f t="shared" si="40"/>
        <v>0</v>
      </c>
      <c r="W218" s="51" t="str">
        <f t="shared" si="27"/>
        <v>Inactive</v>
      </c>
      <c r="X218" s="3"/>
      <c r="Y218" s="2">
        <f t="shared" si="35"/>
        <v>0</v>
      </c>
    </row>
    <row r="219" spans="1:25" ht="15.75" x14ac:dyDescent="0.25">
      <c r="A219" s="69" t="str">
        <f t="shared" si="28"/>
        <v>Inactive</v>
      </c>
      <c r="B219" s="63" t="s">
        <v>78</v>
      </c>
      <c r="C219" s="13" t="s">
        <v>79</v>
      </c>
      <c r="D219" s="12">
        <f>'Daily Pork Products Stocks'!D219</f>
        <v>0</v>
      </c>
      <c r="E219" s="7">
        <f t="shared" si="36"/>
        <v>0</v>
      </c>
      <c r="F219" s="7">
        <f>SUMIF('Daily Pork Products Stocks'!$B$6:$B$253,'Weekly Pork Products Stocks'!$B219,'Daily Pork Products Stocks'!F$6:F$253)</f>
        <v>0</v>
      </c>
      <c r="G219" s="7">
        <f>SUMIF('Daily Pork Products Stocks'!$B$6:$B$253,'Weekly Pork Products Stocks'!$B219,'Daily Pork Products Stocks'!G$6:G$253)</f>
        <v>0</v>
      </c>
      <c r="H219" s="7">
        <f>SUMIF('Daily Pork Products Stocks'!$B$6:$B$253,'Weekly Pork Products Stocks'!$B219,'Daily Pork Products Stocks'!H$6:H$253)</f>
        <v>0</v>
      </c>
      <c r="I219" s="7">
        <f>SUMIF('Daily Pork Products Stocks'!$B$6:$B$253,'Weekly Pork Products Stocks'!$B219,'Daily Pork Products Stocks'!I$6:I$253)</f>
        <v>0</v>
      </c>
      <c r="J219" s="7">
        <f>SUMIF('Daily Pork Products Stocks'!$B$6:$B$253,'Weekly Pork Products Stocks'!$B219,'Daily Pork Products Stocks'!J$6:J$253)</f>
        <v>0</v>
      </c>
      <c r="K219" s="7">
        <f>SUMIF('Daily Pork Products Stocks'!$B$6:$B$253,'Weekly Pork Products Stocks'!$B219,'Daily Pork Products Stocks'!K$6:K$253)</f>
        <v>0</v>
      </c>
      <c r="L219" s="7">
        <f>SUMIF('Daily Pork Products Stocks'!$B$6:$B$253,'Weekly Pork Products Stocks'!$B219,'Daily Pork Products Stocks'!L$6:L$253)</f>
        <v>0</v>
      </c>
      <c r="M219" s="7">
        <f>SUMIF('Daily Pork Products Stocks'!$B$6:$B$253,'Weekly Pork Products Stocks'!$B219,'Daily Pork Products Stocks'!M$6:M$253)</f>
        <v>0</v>
      </c>
      <c r="N219" s="7">
        <f>SUMIF('Daily Pork Products Stocks'!$B$6:$B$253,'Weekly Pork Products Stocks'!$B219,'Daily Pork Products Stocks'!N$6:N$253)</f>
        <v>0</v>
      </c>
      <c r="O219" s="7">
        <f>SUMIF('Daily Pork Products Stocks'!$B$6:$B$253,'Weekly Pork Products Stocks'!$B219,'Daily Pork Products Stocks'!O$6:O$253)</f>
        <v>0</v>
      </c>
      <c r="P219" s="7">
        <f t="shared" si="37"/>
        <v>0</v>
      </c>
      <c r="Q219" s="7">
        <f t="shared" si="38"/>
        <v>0</v>
      </c>
      <c r="R219" s="25">
        <f>SUMIF('Daily Pork Products Stocks'!$B$6:$B$253,'Weekly Pork Products Stocks'!$B219,'Daily Pork Products Stocks'!R$6:R$253)</f>
        <v>0</v>
      </c>
      <c r="S219" s="25">
        <f>SUMIF('Daily Pork Products Stocks'!$B$6:$B$253,'Weekly Pork Products Stocks'!$B219,'Daily Pork Products Stocks'!S$6:S$253)</f>
        <v>0</v>
      </c>
      <c r="T219" s="7">
        <f t="shared" si="32"/>
        <v>0</v>
      </c>
      <c r="U219" s="7">
        <f t="shared" si="39"/>
        <v>0</v>
      </c>
      <c r="V219" s="64">
        <f t="shared" si="40"/>
        <v>0</v>
      </c>
      <c r="W219" s="51" t="str">
        <f t="shared" si="27"/>
        <v>Inactive</v>
      </c>
      <c r="X219" s="3"/>
      <c r="Y219" s="2">
        <f t="shared" si="35"/>
        <v>0</v>
      </c>
    </row>
    <row r="220" spans="1:25" ht="15.75" x14ac:dyDescent="0.25">
      <c r="A220" s="69" t="str">
        <f t="shared" si="28"/>
        <v>Inactive</v>
      </c>
      <c r="B220" s="65" t="s">
        <v>114</v>
      </c>
      <c r="C220" s="15" t="s">
        <v>115</v>
      </c>
      <c r="D220" s="12">
        <f>'Daily Pork Products Stocks'!D220</f>
        <v>0</v>
      </c>
      <c r="E220" s="7">
        <f t="shared" si="36"/>
        <v>0</v>
      </c>
      <c r="F220" s="7">
        <f>SUMIF('Daily Pork Products Stocks'!$B$6:$B$253,'Weekly Pork Products Stocks'!$B220,'Daily Pork Products Stocks'!F$6:F$253)</f>
        <v>0</v>
      </c>
      <c r="G220" s="7">
        <f>SUMIF('Daily Pork Products Stocks'!$B$6:$B$253,'Weekly Pork Products Stocks'!$B220,'Daily Pork Products Stocks'!G$6:G$253)</f>
        <v>0</v>
      </c>
      <c r="H220" s="7">
        <f>SUMIF('Daily Pork Products Stocks'!$B$6:$B$253,'Weekly Pork Products Stocks'!$B220,'Daily Pork Products Stocks'!H$6:H$253)</f>
        <v>0</v>
      </c>
      <c r="I220" s="7">
        <f>SUMIF('Daily Pork Products Stocks'!$B$6:$B$253,'Weekly Pork Products Stocks'!$B220,'Daily Pork Products Stocks'!I$6:I$253)</f>
        <v>0</v>
      </c>
      <c r="J220" s="7">
        <f>SUMIF('Daily Pork Products Stocks'!$B$6:$B$253,'Weekly Pork Products Stocks'!$B220,'Daily Pork Products Stocks'!J$6:J$253)</f>
        <v>0</v>
      </c>
      <c r="K220" s="7">
        <f>SUMIF('Daily Pork Products Stocks'!$B$6:$B$253,'Weekly Pork Products Stocks'!$B220,'Daily Pork Products Stocks'!K$6:K$253)</f>
        <v>0</v>
      </c>
      <c r="L220" s="7">
        <f>SUMIF('Daily Pork Products Stocks'!$B$6:$B$253,'Weekly Pork Products Stocks'!$B220,'Daily Pork Products Stocks'!L$6:L$253)</f>
        <v>0</v>
      </c>
      <c r="M220" s="7">
        <f>SUMIF('Daily Pork Products Stocks'!$B$6:$B$253,'Weekly Pork Products Stocks'!$B220,'Daily Pork Products Stocks'!M$6:M$253)</f>
        <v>0</v>
      </c>
      <c r="N220" s="7">
        <f>SUMIF('Daily Pork Products Stocks'!$B$6:$B$253,'Weekly Pork Products Stocks'!$B220,'Daily Pork Products Stocks'!N$6:N$253)</f>
        <v>0</v>
      </c>
      <c r="O220" s="7">
        <f>SUMIF('Daily Pork Products Stocks'!$B$6:$B$253,'Weekly Pork Products Stocks'!$B220,'Daily Pork Products Stocks'!O$6:O$253)</f>
        <v>0</v>
      </c>
      <c r="P220" s="7">
        <f t="shared" si="37"/>
        <v>0</v>
      </c>
      <c r="Q220" s="7">
        <f t="shared" si="38"/>
        <v>0</v>
      </c>
      <c r="R220" s="25">
        <f>SUMIF('Daily Pork Products Stocks'!$B$6:$B$253,'Weekly Pork Products Stocks'!$B220,'Daily Pork Products Stocks'!R$6:R$253)</f>
        <v>0</v>
      </c>
      <c r="S220" s="25">
        <f>SUMIF('Daily Pork Products Stocks'!$B$6:$B$253,'Weekly Pork Products Stocks'!$B220,'Daily Pork Products Stocks'!S$6:S$253)</f>
        <v>0</v>
      </c>
      <c r="T220" s="7">
        <f t="shared" si="32"/>
        <v>0</v>
      </c>
      <c r="U220" s="7">
        <f t="shared" si="39"/>
        <v>0</v>
      </c>
      <c r="V220" s="64">
        <f t="shared" si="40"/>
        <v>0</v>
      </c>
      <c r="W220" s="51" t="str">
        <f t="shared" si="27"/>
        <v>Inactive</v>
      </c>
      <c r="X220" s="3"/>
      <c r="Y220" s="2">
        <f t="shared" si="35"/>
        <v>0</v>
      </c>
    </row>
    <row r="221" spans="1:25" ht="15.75" hidden="1" x14ac:dyDescent="0.25">
      <c r="A221" s="69" t="str">
        <f t="shared" si="28"/>
        <v>Inactive</v>
      </c>
      <c r="B221" s="65" t="s">
        <v>82</v>
      </c>
      <c r="C221" s="15" t="s">
        <v>83</v>
      </c>
      <c r="D221" s="12">
        <f>'Daily Pork Products Stocks'!D221</f>
        <v>0</v>
      </c>
      <c r="E221" s="7">
        <f t="shared" si="36"/>
        <v>0</v>
      </c>
      <c r="F221" s="7">
        <f>SUMIF('Daily Pork Products Stocks'!$B$6:$B$253,'Weekly Pork Products Stocks'!$B221,'Daily Pork Products Stocks'!F$6:F$253)</f>
        <v>0</v>
      </c>
      <c r="G221" s="7">
        <f>SUMIF('Daily Pork Products Stocks'!$B$6:$B$253,'Weekly Pork Products Stocks'!$B221,'Daily Pork Products Stocks'!G$6:G$253)</f>
        <v>0</v>
      </c>
      <c r="H221" s="7">
        <f>SUMIF('Daily Pork Products Stocks'!$B$6:$B$253,'Weekly Pork Products Stocks'!$B221,'Daily Pork Products Stocks'!H$6:H$253)</f>
        <v>0</v>
      </c>
      <c r="I221" s="7">
        <f>SUMIF('Daily Pork Products Stocks'!$B$6:$B$253,'Weekly Pork Products Stocks'!$B221,'Daily Pork Products Stocks'!I$6:I$253)</f>
        <v>0</v>
      </c>
      <c r="J221" s="7">
        <f>SUMIF('Daily Pork Products Stocks'!$B$6:$B$253,'Weekly Pork Products Stocks'!$B221,'Daily Pork Products Stocks'!J$6:J$253)</f>
        <v>0</v>
      </c>
      <c r="K221" s="7">
        <f>SUMIF('Daily Pork Products Stocks'!$B$6:$B$253,'Weekly Pork Products Stocks'!$B221,'Daily Pork Products Stocks'!K$6:K$253)</f>
        <v>0</v>
      </c>
      <c r="L221" s="7">
        <f>SUMIF('Daily Pork Products Stocks'!$B$6:$B$253,'Weekly Pork Products Stocks'!$B221,'Daily Pork Products Stocks'!L$6:L$253)</f>
        <v>0</v>
      </c>
      <c r="M221" s="7">
        <f>SUMIF('Daily Pork Products Stocks'!$B$6:$B$253,'Weekly Pork Products Stocks'!$B221,'Daily Pork Products Stocks'!M$6:M$253)</f>
        <v>0</v>
      </c>
      <c r="N221" s="7">
        <f>SUMIF('Daily Pork Products Stocks'!$B$6:$B$253,'Weekly Pork Products Stocks'!$B221,'Daily Pork Products Stocks'!N$6:N$253)</f>
        <v>0</v>
      </c>
      <c r="O221" s="7">
        <f>SUMIF('Daily Pork Products Stocks'!$B$6:$B$253,'Weekly Pork Products Stocks'!$B221,'Daily Pork Products Stocks'!O$6:O$253)</f>
        <v>0</v>
      </c>
      <c r="P221" s="7">
        <f t="shared" si="37"/>
        <v>0</v>
      </c>
      <c r="Q221" s="7">
        <f t="shared" si="38"/>
        <v>0</v>
      </c>
      <c r="R221" s="25">
        <f>SUMIF('Daily Pork Products Stocks'!$B$6:$B$253,'Weekly Pork Products Stocks'!$B221,'Daily Pork Products Stocks'!R$6:R$253)</f>
        <v>0</v>
      </c>
      <c r="S221" s="25">
        <f>SUMIF('Daily Pork Products Stocks'!$B$6:$B$253,'Weekly Pork Products Stocks'!$B221,'Daily Pork Products Stocks'!S$6:S$253)</f>
        <v>0</v>
      </c>
      <c r="T221" s="7">
        <f t="shared" si="32"/>
        <v>0</v>
      </c>
      <c r="U221" s="7">
        <f t="shared" si="39"/>
        <v>0</v>
      </c>
      <c r="V221" s="64">
        <f t="shared" si="40"/>
        <v>0</v>
      </c>
      <c r="W221" s="51" t="str">
        <f t="shared" si="27"/>
        <v>Inactive</v>
      </c>
      <c r="X221" s="4"/>
      <c r="Y221" s="2">
        <f t="shared" si="35"/>
        <v>0</v>
      </c>
    </row>
    <row r="222" spans="1:25" ht="15.75" x14ac:dyDescent="0.25">
      <c r="A222" s="69" t="str">
        <f t="shared" si="28"/>
        <v>Inactive</v>
      </c>
      <c r="B222" s="66" t="s">
        <v>53</v>
      </c>
      <c r="C222" s="17" t="s">
        <v>54</v>
      </c>
      <c r="D222" s="12">
        <f>'Daily Pork Products Stocks'!D222</f>
        <v>0</v>
      </c>
      <c r="E222" s="7">
        <f t="shared" si="36"/>
        <v>0</v>
      </c>
      <c r="F222" s="7">
        <f>SUMIF('Daily Pork Products Stocks'!$B$6:$B$253,'Weekly Pork Products Stocks'!$B222,'Daily Pork Products Stocks'!F$6:F$253)</f>
        <v>0</v>
      </c>
      <c r="G222" s="7">
        <f>SUMIF('Daily Pork Products Stocks'!$B$6:$B$253,'Weekly Pork Products Stocks'!$B222,'Daily Pork Products Stocks'!G$6:G$253)</f>
        <v>0</v>
      </c>
      <c r="H222" s="7">
        <f>SUMIF('Daily Pork Products Stocks'!$B$6:$B$253,'Weekly Pork Products Stocks'!$B222,'Daily Pork Products Stocks'!H$6:H$253)</f>
        <v>0</v>
      </c>
      <c r="I222" s="7">
        <f>SUMIF('Daily Pork Products Stocks'!$B$6:$B$253,'Weekly Pork Products Stocks'!$B222,'Daily Pork Products Stocks'!I$6:I$253)</f>
        <v>0</v>
      </c>
      <c r="J222" s="7">
        <f>SUMIF('Daily Pork Products Stocks'!$B$6:$B$253,'Weekly Pork Products Stocks'!$B222,'Daily Pork Products Stocks'!J$6:J$253)</f>
        <v>0</v>
      </c>
      <c r="K222" s="7">
        <f>SUMIF('Daily Pork Products Stocks'!$B$6:$B$253,'Weekly Pork Products Stocks'!$B222,'Daily Pork Products Stocks'!K$6:K$253)</f>
        <v>0</v>
      </c>
      <c r="L222" s="7">
        <f>SUMIF('Daily Pork Products Stocks'!$B$6:$B$253,'Weekly Pork Products Stocks'!$B222,'Daily Pork Products Stocks'!L$6:L$253)</f>
        <v>0</v>
      </c>
      <c r="M222" s="7">
        <f>SUMIF('Daily Pork Products Stocks'!$B$6:$B$253,'Weekly Pork Products Stocks'!$B222,'Daily Pork Products Stocks'!M$6:M$253)</f>
        <v>0</v>
      </c>
      <c r="N222" s="7">
        <f>SUMIF('Daily Pork Products Stocks'!$B$6:$B$253,'Weekly Pork Products Stocks'!$B222,'Daily Pork Products Stocks'!N$6:N$253)</f>
        <v>0</v>
      </c>
      <c r="O222" s="7">
        <f>SUMIF('Daily Pork Products Stocks'!$B$6:$B$253,'Weekly Pork Products Stocks'!$B222,'Daily Pork Products Stocks'!O$6:O$253)</f>
        <v>0</v>
      </c>
      <c r="P222" s="7">
        <f t="shared" si="37"/>
        <v>0</v>
      </c>
      <c r="Q222" s="7">
        <f t="shared" si="38"/>
        <v>0</v>
      </c>
      <c r="R222" s="25">
        <f>SUMIF('Daily Pork Products Stocks'!$B$6:$B$253,'Weekly Pork Products Stocks'!$B222,'Daily Pork Products Stocks'!R$6:R$253)</f>
        <v>0</v>
      </c>
      <c r="S222" s="25">
        <f>SUMIF('Daily Pork Products Stocks'!$B$6:$B$253,'Weekly Pork Products Stocks'!$B222,'Daily Pork Products Stocks'!S$6:S$253)</f>
        <v>0</v>
      </c>
      <c r="T222" s="7">
        <f t="shared" si="32"/>
        <v>0</v>
      </c>
      <c r="U222" s="7">
        <f t="shared" si="39"/>
        <v>0</v>
      </c>
      <c r="V222" s="64">
        <f t="shared" si="40"/>
        <v>0</v>
      </c>
      <c r="W222" s="51" t="str">
        <f t="shared" si="27"/>
        <v>Inactive</v>
      </c>
      <c r="X222" s="3"/>
      <c r="Y222" s="2">
        <f t="shared" si="35"/>
        <v>0</v>
      </c>
    </row>
    <row r="223" spans="1:25" ht="15.75" x14ac:dyDescent="0.25">
      <c r="A223" s="69" t="str">
        <f t="shared" si="28"/>
        <v>Inactive</v>
      </c>
      <c r="B223" s="65" t="s">
        <v>125</v>
      </c>
      <c r="C223" s="15" t="s">
        <v>1161</v>
      </c>
      <c r="D223" s="12">
        <f>'Daily Pork Products Stocks'!D224</f>
        <v>0</v>
      </c>
      <c r="E223" s="7">
        <f t="shared" si="36"/>
        <v>0</v>
      </c>
      <c r="F223" s="7">
        <f>SUMIF('Daily Pork Products Stocks'!$B$6:$B$253,'Weekly Pork Products Stocks'!$B223,'Daily Pork Products Stocks'!F$6:F$253)</f>
        <v>0</v>
      </c>
      <c r="G223" s="7">
        <f>SUMIF('Daily Pork Products Stocks'!$B$6:$B$253,'Weekly Pork Products Stocks'!$B223,'Daily Pork Products Stocks'!G$6:G$253)</f>
        <v>0</v>
      </c>
      <c r="H223" s="7">
        <f>SUMIF('Daily Pork Products Stocks'!$B$6:$B$253,'Weekly Pork Products Stocks'!$B223,'Daily Pork Products Stocks'!H$6:H$253)</f>
        <v>0</v>
      </c>
      <c r="I223" s="7">
        <f>SUMIF('Daily Pork Products Stocks'!$B$6:$B$253,'Weekly Pork Products Stocks'!$B223,'Daily Pork Products Stocks'!I$6:I$253)</f>
        <v>0</v>
      </c>
      <c r="J223" s="7">
        <f>SUMIF('Daily Pork Products Stocks'!$B$6:$B$253,'Weekly Pork Products Stocks'!$B223,'Daily Pork Products Stocks'!J$6:J$253)</f>
        <v>0</v>
      </c>
      <c r="K223" s="7">
        <f>SUMIF('Daily Pork Products Stocks'!$B$6:$B$253,'Weekly Pork Products Stocks'!$B223,'Daily Pork Products Stocks'!K$6:K$253)</f>
        <v>0</v>
      </c>
      <c r="L223" s="7">
        <f>SUMIF('Daily Pork Products Stocks'!$B$6:$B$253,'Weekly Pork Products Stocks'!$B223,'Daily Pork Products Stocks'!L$6:L$253)</f>
        <v>0</v>
      </c>
      <c r="M223" s="7">
        <f>SUMIF('Daily Pork Products Stocks'!$B$6:$B$253,'Weekly Pork Products Stocks'!$B223,'Daily Pork Products Stocks'!M$6:M$253)</f>
        <v>0</v>
      </c>
      <c r="N223" s="7">
        <f>SUMIF('Daily Pork Products Stocks'!$B$6:$B$253,'Weekly Pork Products Stocks'!$B223,'Daily Pork Products Stocks'!N$6:N$253)</f>
        <v>0</v>
      </c>
      <c r="O223" s="7">
        <f>SUMIF('Daily Pork Products Stocks'!$B$6:$B$253,'Weekly Pork Products Stocks'!$B223,'Daily Pork Products Stocks'!O$6:O$253)</f>
        <v>0</v>
      </c>
      <c r="P223" s="7">
        <f t="shared" si="37"/>
        <v>0</v>
      </c>
      <c r="Q223" s="7">
        <f t="shared" si="38"/>
        <v>0</v>
      </c>
      <c r="R223" s="25">
        <f>SUMIF('Daily Pork Products Stocks'!$B$6:$B$253,'Weekly Pork Products Stocks'!$B223,'Daily Pork Products Stocks'!R$6:R$253)</f>
        <v>0</v>
      </c>
      <c r="S223" s="25">
        <f>SUMIF('Daily Pork Products Stocks'!$B$6:$B$253,'Weekly Pork Products Stocks'!$B223,'Daily Pork Products Stocks'!S$6:S$253)</f>
        <v>0</v>
      </c>
      <c r="T223" s="7">
        <f t="shared" si="32"/>
        <v>0</v>
      </c>
      <c r="U223" s="7">
        <f t="shared" si="39"/>
        <v>0</v>
      </c>
      <c r="V223" s="64">
        <f t="shared" si="40"/>
        <v>0</v>
      </c>
      <c r="W223" s="51" t="str">
        <f t="shared" si="27"/>
        <v>Inactive</v>
      </c>
      <c r="X223" s="4"/>
      <c r="Y223" s="2">
        <f t="shared" si="35"/>
        <v>0</v>
      </c>
    </row>
    <row r="224" spans="1:25" ht="15.75" x14ac:dyDescent="0.25">
      <c r="A224" s="69" t="str">
        <f t="shared" si="28"/>
        <v>Inactive</v>
      </c>
      <c r="B224" s="66" t="s">
        <v>129</v>
      </c>
      <c r="C224" s="17" t="s">
        <v>1162</v>
      </c>
      <c r="D224" s="12">
        <f>'Daily Pork Products Stocks'!D225</f>
        <v>0</v>
      </c>
      <c r="E224" s="7">
        <f t="shared" si="36"/>
        <v>0</v>
      </c>
      <c r="F224" s="7">
        <f>SUMIF('Daily Pork Products Stocks'!$B$6:$B$253,'Weekly Pork Products Stocks'!$B224,'Daily Pork Products Stocks'!F$6:F$253)</f>
        <v>0</v>
      </c>
      <c r="G224" s="7">
        <f>SUMIF('Daily Pork Products Stocks'!$B$6:$B$253,'Weekly Pork Products Stocks'!$B224,'Daily Pork Products Stocks'!G$6:G$253)</f>
        <v>0</v>
      </c>
      <c r="H224" s="7">
        <f>SUMIF('Daily Pork Products Stocks'!$B$6:$B$253,'Weekly Pork Products Stocks'!$B224,'Daily Pork Products Stocks'!H$6:H$253)</f>
        <v>0</v>
      </c>
      <c r="I224" s="7">
        <f>SUMIF('Daily Pork Products Stocks'!$B$6:$B$253,'Weekly Pork Products Stocks'!$B224,'Daily Pork Products Stocks'!I$6:I$253)</f>
        <v>0</v>
      </c>
      <c r="J224" s="7">
        <f>SUMIF('Daily Pork Products Stocks'!$B$6:$B$253,'Weekly Pork Products Stocks'!$B224,'Daily Pork Products Stocks'!J$6:J$253)</f>
        <v>0</v>
      </c>
      <c r="K224" s="7">
        <f>SUMIF('Daily Pork Products Stocks'!$B$6:$B$253,'Weekly Pork Products Stocks'!$B224,'Daily Pork Products Stocks'!K$6:K$253)</f>
        <v>0</v>
      </c>
      <c r="L224" s="7">
        <f>SUMIF('Daily Pork Products Stocks'!$B$6:$B$253,'Weekly Pork Products Stocks'!$B224,'Daily Pork Products Stocks'!L$6:L$253)</f>
        <v>0</v>
      </c>
      <c r="M224" s="7">
        <f>SUMIF('Daily Pork Products Stocks'!$B$6:$B$253,'Weekly Pork Products Stocks'!$B224,'Daily Pork Products Stocks'!M$6:M$253)</f>
        <v>0</v>
      </c>
      <c r="N224" s="7">
        <f>SUMIF('Daily Pork Products Stocks'!$B$6:$B$253,'Weekly Pork Products Stocks'!$B224,'Daily Pork Products Stocks'!N$6:N$253)</f>
        <v>0</v>
      </c>
      <c r="O224" s="7">
        <f>SUMIF('Daily Pork Products Stocks'!$B$6:$B$253,'Weekly Pork Products Stocks'!$B224,'Daily Pork Products Stocks'!O$6:O$253)</f>
        <v>0</v>
      </c>
      <c r="P224" s="7">
        <f t="shared" si="37"/>
        <v>0</v>
      </c>
      <c r="Q224" s="7">
        <f t="shared" si="38"/>
        <v>0</v>
      </c>
      <c r="R224" s="25">
        <f>SUMIF('Daily Pork Products Stocks'!$B$6:$B$253,'Weekly Pork Products Stocks'!$B224,'Daily Pork Products Stocks'!R$6:R$253)</f>
        <v>0</v>
      </c>
      <c r="S224" s="25">
        <f>SUMIF('Daily Pork Products Stocks'!$B$6:$B$253,'Weekly Pork Products Stocks'!$B224,'Daily Pork Products Stocks'!S$6:S$253)</f>
        <v>0</v>
      </c>
      <c r="T224" s="7">
        <f t="shared" si="32"/>
        <v>0</v>
      </c>
      <c r="U224" s="7">
        <f t="shared" si="39"/>
        <v>0</v>
      </c>
      <c r="V224" s="64">
        <f t="shared" si="40"/>
        <v>0</v>
      </c>
      <c r="W224" s="51" t="str">
        <f t="shared" si="27"/>
        <v>Inactive</v>
      </c>
      <c r="X224" s="4"/>
      <c r="Y224" s="2">
        <f t="shared" si="35"/>
        <v>0</v>
      </c>
    </row>
    <row r="225" spans="1:25" ht="16.5" thickBot="1" x14ac:dyDescent="0.3">
      <c r="A225" s="70" t="str">
        <f t="shared" si="28"/>
        <v>Inactive</v>
      </c>
      <c r="B225" s="67" t="s">
        <v>142</v>
      </c>
      <c r="C225" s="27" t="s">
        <v>1163</v>
      </c>
      <c r="D225" s="28" t="e">
        <f>'Daily Pork Products Stocks'!#REF!</f>
        <v>#REF!</v>
      </c>
      <c r="E225" s="29" t="e">
        <f t="shared" si="36"/>
        <v>#REF!</v>
      </c>
      <c r="F225" s="29">
        <f>SUMIF('Daily Pork Products Stocks'!$B$6:$B$253,'Weekly Pork Products Stocks'!$B225,'Daily Pork Products Stocks'!F$6:F$253)</f>
        <v>0</v>
      </c>
      <c r="G225" s="29">
        <f>SUMIF('Daily Pork Products Stocks'!$B$6:$B$253,'Weekly Pork Products Stocks'!$B225,'Daily Pork Products Stocks'!G$6:G$253)</f>
        <v>0</v>
      </c>
      <c r="H225" s="29">
        <f>SUMIF('Daily Pork Products Stocks'!$B$6:$B$253,'Weekly Pork Products Stocks'!$B225,'Daily Pork Products Stocks'!H$6:H$253)</f>
        <v>0</v>
      </c>
      <c r="I225" s="29">
        <f>SUMIF('Daily Pork Products Stocks'!$B$6:$B$253,'Weekly Pork Products Stocks'!$B225,'Daily Pork Products Stocks'!I$6:I$253)</f>
        <v>0</v>
      </c>
      <c r="J225" s="29">
        <f>SUMIF('Daily Pork Products Stocks'!$B$6:$B$253,'Weekly Pork Products Stocks'!$B225,'Daily Pork Products Stocks'!J$6:J$253)</f>
        <v>0</v>
      </c>
      <c r="K225" s="29">
        <f>SUMIF('Daily Pork Products Stocks'!$B$6:$B$253,'Weekly Pork Products Stocks'!$B225,'Daily Pork Products Stocks'!K$6:K$253)</f>
        <v>0</v>
      </c>
      <c r="L225" s="29">
        <f>SUMIF('Daily Pork Products Stocks'!$B$6:$B$253,'Weekly Pork Products Stocks'!$B225,'Daily Pork Products Stocks'!L$6:L$253)</f>
        <v>0</v>
      </c>
      <c r="M225" s="29">
        <f>SUMIF('Daily Pork Products Stocks'!$B$6:$B$253,'Weekly Pork Products Stocks'!$B225,'Daily Pork Products Stocks'!M$6:M$253)</f>
        <v>0</v>
      </c>
      <c r="N225" s="29">
        <f>SUMIF('Daily Pork Products Stocks'!$B$6:$B$253,'Weekly Pork Products Stocks'!$B225,'Daily Pork Products Stocks'!N$6:N$253)</f>
        <v>0</v>
      </c>
      <c r="O225" s="29">
        <f>SUMIF('Daily Pork Products Stocks'!$B$6:$B$253,'Weekly Pork Products Stocks'!$B225,'Daily Pork Products Stocks'!O$6:O$253)</f>
        <v>0</v>
      </c>
      <c r="P225" s="29" t="e">
        <f t="shared" si="37"/>
        <v>#REF!</v>
      </c>
      <c r="Q225" s="29" t="e">
        <f t="shared" si="38"/>
        <v>#REF!</v>
      </c>
      <c r="R225" s="30">
        <f>SUMIF('Daily Pork Products Stocks'!$B$6:$B$253,'Weekly Pork Products Stocks'!$B225,'Daily Pork Products Stocks'!R$6:R$253)</f>
        <v>0</v>
      </c>
      <c r="S225" s="30">
        <f>SUMIF('Daily Pork Products Stocks'!$B$6:$B$253,'Weekly Pork Products Stocks'!$B225,'Daily Pork Products Stocks'!S$6:S$253)</f>
        <v>0</v>
      </c>
      <c r="T225" s="29">
        <f t="shared" si="32"/>
        <v>0</v>
      </c>
      <c r="U225" s="29" t="e">
        <f t="shared" si="39"/>
        <v>#REF!</v>
      </c>
      <c r="V225" s="68" t="e">
        <f t="shared" si="40"/>
        <v>#REF!</v>
      </c>
      <c r="W225" s="52" t="e">
        <f t="shared" si="27"/>
        <v>#REF!</v>
      </c>
      <c r="X225" s="4"/>
      <c r="Y225" s="2" t="e">
        <f t="shared" si="35"/>
        <v>#REF!</v>
      </c>
    </row>
    <row r="226" spans="1:25" ht="15" hidden="1" customHeight="1" x14ac:dyDescent="0.25">
      <c r="W226" s="51" t="str">
        <f t="shared" si="27"/>
        <v>Inactive</v>
      </c>
    </row>
    <row r="227" spans="1:25" ht="15" hidden="1" customHeight="1" x14ac:dyDescent="0.25">
      <c r="W227" s="51" t="str">
        <f t="shared" si="27"/>
        <v>Inactive</v>
      </c>
    </row>
    <row r="228" spans="1:25" ht="15" hidden="1" customHeight="1" x14ac:dyDescent="0.25">
      <c r="W228" s="51" t="str">
        <f t="shared" si="27"/>
        <v>Inactive</v>
      </c>
    </row>
    <row r="229" spans="1:25" ht="15" hidden="1" customHeight="1" x14ac:dyDescent="0.25">
      <c r="W229" s="51" t="str">
        <f t="shared" si="27"/>
        <v>Inactive</v>
      </c>
    </row>
    <row r="230" spans="1:25" ht="15" hidden="1" customHeight="1" x14ac:dyDescent="0.25">
      <c r="W230" s="51" t="str">
        <f t="shared" si="27"/>
        <v>Inactive</v>
      </c>
    </row>
    <row r="231" spans="1:25" ht="15" hidden="1" customHeight="1" x14ac:dyDescent="0.25">
      <c r="W231" s="51" t="str">
        <f t="shared" si="27"/>
        <v>Inactive</v>
      </c>
    </row>
    <row r="232" spans="1:25" ht="15" hidden="1" customHeight="1" x14ac:dyDescent="0.25">
      <c r="W232" s="51" t="str">
        <f t="shared" si="27"/>
        <v>Inactive</v>
      </c>
    </row>
    <row r="233" spans="1:25" ht="15" hidden="1" customHeight="1" x14ac:dyDescent="0.25">
      <c r="W233" s="51" t="str">
        <f t="shared" si="27"/>
        <v>Inactive</v>
      </c>
    </row>
    <row r="234" spans="1:25" ht="15" hidden="1" customHeight="1" x14ac:dyDescent="0.25">
      <c r="W234" s="51" t="str">
        <f t="shared" si="27"/>
        <v>Inactive</v>
      </c>
    </row>
    <row r="235" spans="1:25" ht="15" hidden="1" customHeight="1" x14ac:dyDescent="0.25">
      <c r="W235" s="51" t="str">
        <f t="shared" si="27"/>
        <v>Inactive</v>
      </c>
    </row>
    <row r="236" spans="1:25" ht="15" hidden="1" customHeight="1" x14ac:dyDescent="0.25">
      <c r="W236" s="51" t="str">
        <f t="shared" si="27"/>
        <v>Inactive</v>
      </c>
    </row>
    <row r="237" spans="1:25" ht="15" hidden="1" customHeight="1" x14ac:dyDescent="0.25">
      <c r="W237" s="51" t="str">
        <f t="shared" si="27"/>
        <v>Inactive</v>
      </c>
    </row>
    <row r="238" spans="1:25" ht="15" hidden="1" customHeight="1" x14ac:dyDescent="0.25">
      <c r="W238" s="51" t="str">
        <f t="shared" si="27"/>
        <v>Inactive</v>
      </c>
    </row>
    <row r="239" spans="1:25" ht="15" hidden="1" customHeight="1" x14ac:dyDescent="0.25">
      <c r="W239" s="51" t="str">
        <f t="shared" si="27"/>
        <v>Inactive</v>
      </c>
    </row>
    <row r="240" spans="1:25" ht="15" hidden="1" customHeight="1" x14ac:dyDescent="0.25">
      <c r="W240" s="51" t="str">
        <f t="shared" si="27"/>
        <v>Inactive</v>
      </c>
    </row>
    <row r="241" spans="23:23" ht="15" hidden="1" customHeight="1" x14ac:dyDescent="0.25">
      <c r="W241" s="51" t="str">
        <f t="shared" si="27"/>
        <v>Inactive</v>
      </c>
    </row>
    <row r="242" spans="23:23" ht="15" hidden="1" customHeight="1" x14ac:dyDescent="0.25">
      <c r="W242" s="51" t="str">
        <f t="shared" si="27"/>
        <v>Inactive</v>
      </c>
    </row>
    <row r="243" spans="23:23" ht="15" hidden="1" customHeight="1" x14ac:dyDescent="0.25">
      <c r="W243" s="51" t="str">
        <f t="shared" si="27"/>
        <v>Inactive</v>
      </c>
    </row>
    <row r="244" spans="23:23" ht="15" hidden="1" customHeight="1" x14ac:dyDescent="0.25">
      <c r="W244" s="51" t="str">
        <f t="shared" si="27"/>
        <v>Inactive</v>
      </c>
    </row>
    <row r="245" spans="23:23" ht="15" hidden="1" customHeight="1" x14ac:dyDescent="0.25">
      <c r="W245" s="51" t="str">
        <f t="shared" si="27"/>
        <v>Inactive</v>
      </c>
    </row>
    <row r="246" spans="23:23" ht="15" hidden="1" customHeight="1" x14ac:dyDescent="0.25">
      <c r="W246" s="51" t="str">
        <f t="shared" si="27"/>
        <v>Inactive</v>
      </c>
    </row>
    <row r="247" spans="23:23" ht="15" hidden="1" customHeight="1" x14ac:dyDescent="0.25">
      <c r="W247" s="51" t="str">
        <f t="shared" si="27"/>
        <v>Inactive</v>
      </c>
    </row>
    <row r="248" spans="23:23" ht="15" hidden="1" customHeight="1" x14ac:dyDescent="0.25">
      <c r="W248" s="51" t="str">
        <f t="shared" si="27"/>
        <v>Inactive</v>
      </c>
    </row>
    <row r="249" spans="23:23" ht="15" hidden="1" customHeight="1" x14ac:dyDescent="0.25">
      <c r="W249" s="51" t="str">
        <f t="shared" si="27"/>
        <v>Inactive</v>
      </c>
    </row>
    <row r="250" spans="23:23" ht="15" hidden="1" customHeight="1" x14ac:dyDescent="0.25">
      <c r="W250" s="51" t="str">
        <f t="shared" si="27"/>
        <v>Inactive</v>
      </c>
    </row>
    <row r="251" spans="23:23" ht="15" hidden="1" customHeight="1" x14ac:dyDescent="0.25">
      <c r="W251" s="51" t="str">
        <f t="shared" si="27"/>
        <v>Inactive</v>
      </c>
    </row>
    <row r="252" spans="23:23" ht="15" hidden="1" customHeight="1" x14ac:dyDescent="0.25">
      <c r="W252" s="51" t="str">
        <f t="shared" si="27"/>
        <v>Inactive</v>
      </c>
    </row>
    <row r="253" spans="23:23" ht="15" hidden="1" customHeight="1" x14ac:dyDescent="0.25">
      <c r="W253" s="51" t="str">
        <f t="shared" si="27"/>
        <v>Inactive</v>
      </c>
    </row>
    <row r="254" spans="23:23" ht="15" hidden="1" customHeight="1" x14ac:dyDescent="0.25">
      <c r="W254" s="51" t="str">
        <f t="shared" si="27"/>
        <v>Inactive</v>
      </c>
    </row>
    <row r="255" spans="23:23" ht="15" hidden="1" customHeight="1" x14ac:dyDescent="0.25">
      <c r="W255" s="51" t="str">
        <f t="shared" si="27"/>
        <v>Inactive</v>
      </c>
    </row>
    <row r="256" spans="23:23" ht="15" hidden="1" customHeight="1" x14ac:dyDescent="0.25">
      <c r="W256" s="51" t="str">
        <f t="shared" si="27"/>
        <v>Inactive</v>
      </c>
    </row>
    <row r="257" spans="23:23" ht="15" hidden="1" customHeight="1" x14ac:dyDescent="0.25">
      <c r="W257" s="51" t="str">
        <f t="shared" si="27"/>
        <v>Inactive</v>
      </c>
    </row>
    <row r="258" spans="23:23" ht="15" hidden="1" customHeight="1" x14ac:dyDescent="0.25">
      <c r="W258" s="51" t="str">
        <f t="shared" si="27"/>
        <v>Inactive</v>
      </c>
    </row>
    <row r="259" spans="23:23" ht="15" hidden="1" customHeight="1" x14ac:dyDescent="0.25">
      <c r="W259" s="51" t="str">
        <f t="shared" si="27"/>
        <v>Inactive</v>
      </c>
    </row>
    <row r="260" spans="23:23" ht="15" hidden="1" customHeight="1" x14ac:dyDescent="0.25">
      <c r="W260" s="51" t="str">
        <f t="shared" si="27"/>
        <v>Inactive</v>
      </c>
    </row>
    <row r="261" spans="23:23" ht="15" hidden="1" customHeight="1" x14ac:dyDescent="0.25">
      <c r="W261" s="51" t="str">
        <f t="shared" ref="W261:W324" si="41">IF(SUM(ABS(D261),ABS(E261),ABS(F261),ABS(G261),ABS(H261),ABS(I261),ABS(J261),ABS(K261),ABS(L261),ABS(M261),ABS(N261),ABS(O261),ABS(P261),ABS(Q261),ABS(R261),ABS(S261),ABS(T261))=0,"Inactive","Active")</f>
        <v>Inactive</v>
      </c>
    </row>
    <row r="262" spans="23:23" ht="15" hidden="1" customHeight="1" x14ac:dyDescent="0.25">
      <c r="W262" s="51" t="str">
        <f t="shared" si="41"/>
        <v>Inactive</v>
      </c>
    </row>
    <row r="263" spans="23:23" ht="15" hidden="1" customHeight="1" x14ac:dyDescent="0.25">
      <c r="W263" s="51" t="str">
        <f t="shared" si="41"/>
        <v>Inactive</v>
      </c>
    </row>
    <row r="264" spans="23:23" ht="15" hidden="1" customHeight="1" x14ac:dyDescent="0.25">
      <c r="W264" s="51" t="str">
        <f t="shared" si="41"/>
        <v>Inactive</v>
      </c>
    </row>
    <row r="265" spans="23:23" ht="15" hidden="1" customHeight="1" x14ac:dyDescent="0.25">
      <c r="W265" s="51" t="str">
        <f t="shared" si="41"/>
        <v>Inactive</v>
      </c>
    </row>
    <row r="266" spans="23:23" ht="15" hidden="1" customHeight="1" x14ac:dyDescent="0.25">
      <c r="W266" s="51" t="str">
        <f t="shared" si="41"/>
        <v>Inactive</v>
      </c>
    </row>
    <row r="267" spans="23:23" ht="15" hidden="1" customHeight="1" x14ac:dyDescent="0.25">
      <c r="W267" s="51" t="str">
        <f t="shared" si="41"/>
        <v>Inactive</v>
      </c>
    </row>
    <row r="268" spans="23:23" ht="15" hidden="1" customHeight="1" x14ac:dyDescent="0.25">
      <c r="W268" s="51" t="str">
        <f t="shared" si="41"/>
        <v>Inactive</v>
      </c>
    </row>
    <row r="269" spans="23:23" ht="15" hidden="1" customHeight="1" x14ac:dyDescent="0.25">
      <c r="W269" s="51" t="str">
        <f t="shared" si="41"/>
        <v>Inactive</v>
      </c>
    </row>
    <row r="270" spans="23:23" ht="15" hidden="1" customHeight="1" x14ac:dyDescent="0.25">
      <c r="W270" s="51" t="str">
        <f t="shared" si="41"/>
        <v>Inactive</v>
      </c>
    </row>
    <row r="271" spans="23:23" ht="15" hidden="1" customHeight="1" x14ac:dyDescent="0.25">
      <c r="W271" s="51" t="str">
        <f t="shared" si="41"/>
        <v>Inactive</v>
      </c>
    </row>
    <row r="272" spans="23:23" ht="15" hidden="1" customHeight="1" x14ac:dyDescent="0.25">
      <c r="W272" s="51" t="str">
        <f t="shared" si="41"/>
        <v>Inactive</v>
      </c>
    </row>
    <row r="273" spans="23:23" ht="15" hidden="1" customHeight="1" x14ac:dyDescent="0.25">
      <c r="W273" s="51" t="str">
        <f t="shared" si="41"/>
        <v>Inactive</v>
      </c>
    </row>
    <row r="274" spans="23:23" ht="15" hidden="1" customHeight="1" x14ac:dyDescent="0.25">
      <c r="W274" s="51" t="str">
        <f t="shared" si="41"/>
        <v>Inactive</v>
      </c>
    </row>
    <row r="275" spans="23:23" ht="15" hidden="1" customHeight="1" x14ac:dyDescent="0.25">
      <c r="W275" s="51" t="str">
        <f t="shared" si="41"/>
        <v>Inactive</v>
      </c>
    </row>
    <row r="276" spans="23:23" ht="15" hidden="1" customHeight="1" x14ac:dyDescent="0.25">
      <c r="W276" s="51" t="str">
        <f t="shared" si="41"/>
        <v>Inactive</v>
      </c>
    </row>
    <row r="277" spans="23:23" ht="15" hidden="1" customHeight="1" x14ac:dyDescent="0.25">
      <c r="W277" s="51" t="str">
        <f t="shared" si="41"/>
        <v>Inactive</v>
      </c>
    </row>
    <row r="278" spans="23:23" ht="15" hidden="1" customHeight="1" x14ac:dyDescent="0.25">
      <c r="W278" s="51" t="str">
        <f t="shared" si="41"/>
        <v>Inactive</v>
      </c>
    </row>
    <row r="279" spans="23:23" ht="15" hidden="1" customHeight="1" x14ac:dyDescent="0.25">
      <c r="W279" s="51" t="str">
        <f t="shared" si="41"/>
        <v>Inactive</v>
      </c>
    </row>
    <row r="280" spans="23:23" ht="15" hidden="1" customHeight="1" x14ac:dyDescent="0.25">
      <c r="W280" s="51" t="str">
        <f t="shared" si="41"/>
        <v>Inactive</v>
      </c>
    </row>
    <row r="281" spans="23:23" ht="15" hidden="1" customHeight="1" x14ac:dyDescent="0.25">
      <c r="W281" s="51" t="str">
        <f t="shared" si="41"/>
        <v>Inactive</v>
      </c>
    </row>
    <row r="282" spans="23:23" ht="15" hidden="1" customHeight="1" x14ac:dyDescent="0.25">
      <c r="W282" s="51" t="str">
        <f t="shared" si="41"/>
        <v>Inactive</v>
      </c>
    </row>
    <row r="283" spans="23:23" ht="15" hidden="1" customHeight="1" x14ac:dyDescent="0.25">
      <c r="W283" s="51" t="str">
        <f t="shared" si="41"/>
        <v>Inactive</v>
      </c>
    </row>
    <row r="284" spans="23:23" ht="15" hidden="1" customHeight="1" x14ac:dyDescent="0.25">
      <c r="W284" s="51" t="str">
        <f t="shared" si="41"/>
        <v>Inactive</v>
      </c>
    </row>
    <row r="285" spans="23:23" ht="15" hidden="1" customHeight="1" x14ac:dyDescent="0.25">
      <c r="W285" s="51" t="str">
        <f t="shared" si="41"/>
        <v>Inactive</v>
      </c>
    </row>
    <row r="286" spans="23:23" ht="15" hidden="1" customHeight="1" x14ac:dyDescent="0.25">
      <c r="W286" s="51" t="str">
        <f t="shared" si="41"/>
        <v>Inactive</v>
      </c>
    </row>
    <row r="287" spans="23:23" ht="15" hidden="1" customHeight="1" x14ac:dyDescent="0.25">
      <c r="W287" s="51" t="str">
        <f t="shared" si="41"/>
        <v>Inactive</v>
      </c>
    </row>
    <row r="288" spans="23:23" ht="15" hidden="1" customHeight="1" x14ac:dyDescent="0.25">
      <c r="W288" s="51" t="str">
        <f t="shared" si="41"/>
        <v>Inactive</v>
      </c>
    </row>
    <row r="289" spans="23:23" ht="15" hidden="1" customHeight="1" x14ac:dyDescent="0.25">
      <c r="W289" s="51" t="str">
        <f t="shared" si="41"/>
        <v>Inactive</v>
      </c>
    </row>
    <row r="290" spans="23:23" ht="15" hidden="1" customHeight="1" x14ac:dyDescent="0.25">
      <c r="W290" s="51" t="str">
        <f t="shared" si="41"/>
        <v>Inactive</v>
      </c>
    </row>
    <row r="291" spans="23:23" ht="15" hidden="1" customHeight="1" x14ac:dyDescent="0.25">
      <c r="W291" s="51" t="str">
        <f t="shared" si="41"/>
        <v>Inactive</v>
      </c>
    </row>
    <row r="292" spans="23:23" ht="15" hidden="1" customHeight="1" x14ac:dyDescent="0.25">
      <c r="W292" s="51" t="str">
        <f t="shared" si="41"/>
        <v>Inactive</v>
      </c>
    </row>
    <row r="293" spans="23:23" ht="15" hidden="1" customHeight="1" x14ac:dyDescent="0.25">
      <c r="W293" s="51" t="str">
        <f t="shared" si="41"/>
        <v>Inactive</v>
      </c>
    </row>
    <row r="294" spans="23:23" ht="15" hidden="1" customHeight="1" x14ac:dyDescent="0.25">
      <c r="W294" s="51" t="str">
        <f t="shared" si="41"/>
        <v>Inactive</v>
      </c>
    </row>
    <row r="295" spans="23:23" ht="15" hidden="1" customHeight="1" x14ac:dyDescent="0.25">
      <c r="W295" s="51" t="str">
        <f t="shared" si="41"/>
        <v>Inactive</v>
      </c>
    </row>
    <row r="296" spans="23:23" ht="15" hidden="1" customHeight="1" x14ac:dyDescent="0.25">
      <c r="W296" s="51" t="str">
        <f t="shared" si="41"/>
        <v>Inactive</v>
      </c>
    </row>
    <row r="297" spans="23:23" ht="15" hidden="1" customHeight="1" x14ac:dyDescent="0.25">
      <c r="W297" s="51" t="str">
        <f t="shared" si="41"/>
        <v>Inactive</v>
      </c>
    </row>
    <row r="298" spans="23:23" ht="15" hidden="1" customHeight="1" x14ac:dyDescent="0.25">
      <c r="W298" s="51" t="str">
        <f t="shared" si="41"/>
        <v>Inactive</v>
      </c>
    </row>
    <row r="299" spans="23:23" ht="15" hidden="1" customHeight="1" x14ac:dyDescent="0.25">
      <c r="W299" s="51" t="str">
        <f t="shared" si="41"/>
        <v>Inactive</v>
      </c>
    </row>
    <row r="300" spans="23:23" ht="15" hidden="1" customHeight="1" x14ac:dyDescent="0.25">
      <c r="W300" s="51" t="str">
        <f t="shared" si="41"/>
        <v>Inactive</v>
      </c>
    </row>
    <row r="301" spans="23:23" ht="15" hidden="1" customHeight="1" x14ac:dyDescent="0.25">
      <c r="W301" s="51" t="str">
        <f t="shared" si="41"/>
        <v>Inactive</v>
      </c>
    </row>
    <row r="302" spans="23:23" ht="15" hidden="1" customHeight="1" x14ac:dyDescent="0.25">
      <c r="W302" s="51" t="str">
        <f t="shared" si="41"/>
        <v>Inactive</v>
      </c>
    </row>
    <row r="303" spans="23:23" ht="15" hidden="1" customHeight="1" x14ac:dyDescent="0.25">
      <c r="W303" s="51" t="str">
        <f t="shared" si="41"/>
        <v>Inactive</v>
      </c>
    </row>
    <row r="304" spans="23:23" ht="15" hidden="1" customHeight="1" x14ac:dyDescent="0.25">
      <c r="W304" s="51" t="str">
        <f t="shared" si="41"/>
        <v>Inactive</v>
      </c>
    </row>
    <row r="305" spans="23:23" ht="15" hidden="1" customHeight="1" x14ac:dyDescent="0.25">
      <c r="W305" s="51" t="str">
        <f t="shared" si="41"/>
        <v>Inactive</v>
      </c>
    </row>
    <row r="306" spans="23:23" ht="15" hidden="1" customHeight="1" x14ac:dyDescent="0.25">
      <c r="W306" s="51" t="str">
        <f t="shared" si="41"/>
        <v>Inactive</v>
      </c>
    </row>
    <row r="307" spans="23:23" ht="15" hidden="1" customHeight="1" x14ac:dyDescent="0.25">
      <c r="W307" s="51" t="str">
        <f t="shared" si="41"/>
        <v>Inactive</v>
      </c>
    </row>
    <row r="308" spans="23:23" ht="15" hidden="1" customHeight="1" x14ac:dyDescent="0.25">
      <c r="W308" s="51" t="str">
        <f t="shared" si="41"/>
        <v>Inactive</v>
      </c>
    </row>
    <row r="309" spans="23:23" ht="15" hidden="1" customHeight="1" x14ac:dyDescent="0.25">
      <c r="W309" s="51" t="str">
        <f t="shared" si="41"/>
        <v>Inactive</v>
      </c>
    </row>
    <row r="310" spans="23:23" ht="15" hidden="1" customHeight="1" x14ac:dyDescent="0.25">
      <c r="W310" s="51" t="str">
        <f t="shared" si="41"/>
        <v>Inactive</v>
      </c>
    </row>
    <row r="311" spans="23:23" ht="15" hidden="1" customHeight="1" x14ac:dyDescent="0.25">
      <c r="W311" s="51" t="str">
        <f t="shared" si="41"/>
        <v>Inactive</v>
      </c>
    </row>
    <row r="312" spans="23:23" ht="15" hidden="1" customHeight="1" x14ac:dyDescent="0.25">
      <c r="W312" s="51" t="str">
        <f t="shared" si="41"/>
        <v>Inactive</v>
      </c>
    </row>
    <row r="313" spans="23:23" ht="15" hidden="1" customHeight="1" x14ac:dyDescent="0.25">
      <c r="W313" s="51" t="str">
        <f t="shared" si="41"/>
        <v>Inactive</v>
      </c>
    </row>
    <row r="314" spans="23:23" ht="15" hidden="1" customHeight="1" x14ac:dyDescent="0.25">
      <c r="W314" s="51" t="str">
        <f t="shared" si="41"/>
        <v>Inactive</v>
      </c>
    </row>
    <row r="315" spans="23:23" ht="15" hidden="1" customHeight="1" x14ac:dyDescent="0.25">
      <c r="W315" s="51" t="str">
        <f t="shared" si="41"/>
        <v>Inactive</v>
      </c>
    </row>
    <row r="316" spans="23:23" ht="15" hidden="1" customHeight="1" x14ac:dyDescent="0.25">
      <c r="W316" s="51" t="str">
        <f t="shared" si="41"/>
        <v>Inactive</v>
      </c>
    </row>
    <row r="317" spans="23:23" ht="15" hidden="1" customHeight="1" x14ac:dyDescent="0.25">
      <c r="W317" s="51" t="str">
        <f t="shared" si="41"/>
        <v>Inactive</v>
      </c>
    </row>
    <row r="318" spans="23:23" ht="15" hidden="1" customHeight="1" x14ac:dyDescent="0.25">
      <c r="W318" s="51" t="str">
        <f t="shared" si="41"/>
        <v>Inactive</v>
      </c>
    </row>
    <row r="319" spans="23:23" ht="15" hidden="1" customHeight="1" x14ac:dyDescent="0.25">
      <c r="W319" s="51" t="str">
        <f t="shared" si="41"/>
        <v>Inactive</v>
      </c>
    </row>
    <row r="320" spans="23:23" ht="15" hidden="1" customHeight="1" x14ac:dyDescent="0.25">
      <c r="W320" s="51" t="str">
        <f t="shared" si="41"/>
        <v>Inactive</v>
      </c>
    </row>
    <row r="321" spans="23:23" ht="15" hidden="1" customHeight="1" x14ac:dyDescent="0.25">
      <c r="W321" s="51" t="str">
        <f t="shared" si="41"/>
        <v>Inactive</v>
      </c>
    </row>
    <row r="322" spans="23:23" ht="15" hidden="1" customHeight="1" x14ac:dyDescent="0.25">
      <c r="W322" s="51" t="str">
        <f t="shared" si="41"/>
        <v>Inactive</v>
      </c>
    </row>
    <row r="323" spans="23:23" ht="15" hidden="1" customHeight="1" x14ac:dyDescent="0.25">
      <c r="W323" s="51" t="str">
        <f t="shared" si="41"/>
        <v>Inactive</v>
      </c>
    </row>
    <row r="324" spans="23:23" ht="15" hidden="1" customHeight="1" x14ac:dyDescent="0.25">
      <c r="W324" s="51" t="str">
        <f t="shared" si="41"/>
        <v>Inactive</v>
      </c>
    </row>
    <row r="325" spans="23:23" ht="15" hidden="1" customHeight="1" x14ac:dyDescent="0.25">
      <c r="W325" s="51" t="str">
        <f t="shared" ref="W325:W388" si="42">IF(SUM(ABS(D325),ABS(E325),ABS(F325),ABS(G325),ABS(H325),ABS(I325),ABS(J325),ABS(K325),ABS(L325),ABS(M325),ABS(N325),ABS(O325),ABS(P325),ABS(Q325),ABS(R325),ABS(S325),ABS(T325))=0,"Inactive","Active")</f>
        <v>Inactive</v>
      </c>
    </row>
    <row r="326" spans="23:23" ht="15" hidden="1" customHeight="1" x14ac:dyDescent="0.25">
      <c r="W326" s="51" t="str">
        <f t="shared" si="42"/>
        <v>Inactive</v>
      </c>
    </row>
    <row r="327" spans="23:23" ht="15" hidden="1" customHeight="1" x14ac:dyDescent="0.25">
      <c r="W327" s="51" t="str">
        <f t="shared" si="42"/>
        <v>Inactive</v>
      </c>
    </row>
    <row r="328" spans="23:23" ht="15" hidden="1" customHeight="1" x14ac:dyDescent="0.25">
      <c r="W328" s="51" t="str">
        <f t="shared" si="42"/>
        <v>Inactive</v>
      </c>
    </row>
    <row r="329" spans="23:23" ht="15" hidden="1" customHeight="1" x14ac:dyDescent="0.25">
      <c r="W329" s="51" t="str">
        <f t="shared" si="42"/>
        <v>Inactive</v>
      </c>
    </row>
    <row r="330" spans="23:23" ht="15" hidden="1" customHeight="1" x14ac:dyDescent="0.25">
      <c r="W330" s="51" t="str">
        <f t="shared" si="42"/>
        <v>Inactive</v>
      </c>
    </row>
    <row r="331" spans="23:23" ht="15" hidden="1" customHeight="1" x14ac:dyDescent="0.25">
      <c r="W331" s="51" t="str">
        <f t="shared" si="42"/>
        <v>Inactive</v>
      </c>
    </row>
    <row r="332" spans="23:23" ht="15" hidden="1" customHeight="1" x14ac:dyDescent="0.25">
      <c r="W332" s="51" t="str">
        <f t="shared" si="42"/>
        <v>Inactive</v>
      </c>
    </row>
    <row r="333" spans="23:23" ht="15" hidden="1" customHeight="1" x14ac:dyDescent="0.25">
      <c r="W333" s="51" t="str">
        <f t="shared" si="42"/>
        <v>Inactive</v>
      </c>
    </row>
    <row r="334" spans="23:23" ht="15" hidden="1" customHeight="1" x14ac:dyDescent="0.25">
      <c r="W334" s="51" t="str">
        <f t="shared" si="42"/>
        <v>Inactive</v>
      </c>
    </row>
    <row r="335" spans="23:23" ht="15" hidden="1" customHeight="1" x14ac:dyDescent="0.25">
      <c r="W335" s="51" t="str">
        <f t="shared" si="42"/>
        <v>Inactive</v>
      </c>
    </row>
    <row r="336" spans="23:23" ht="15" hidden="1" customHeight="1" x14ac:dyDescent="0.25">
      <c r="W336" s="51" t="str">
        <f t="shared" si="42"/>
        <v>Inactive</v>
      </c>
    </row>
    <row r="337" spans="23:23" ht="15" hidden="1" customHeight="1" x14ac:dyDescent="0.25">
      <c r="W337" s="51" t="str">
        <f t="shared" si="42"/>
        <v>Inactive</v>
      </c>
    </row>
    <row r="338" spans="23:23" ht="15" hidden="1" customHeight="1" x14ac:dyDescent="0.25">
      <c r="W338" s="51" t="str">
        <f t="shared" si="42"/>
        <v>Inactive</v>
      </c>
    </row>
    <row r="339" spans="23:23" ht="15" hidden="1" customHeight="1" x14ac:dyDescent="0.25">
      <c r="W339" s="51" t="str">
        <f t="shared" si="42"/>
        <v>Inactive</v>
      </c>
    </row>
    <row r="340" spans="23:23" ht="15" hidden="1" customHeight="1" x14ac:dyDescent="0.25">
      <c r="W340" s="51" t="str">
        <f t="shared" si="42"/>
        <v>Inactive</v>
      </c>
    </row>
    <row r="341" spans="23:23" ht="15" hidden="1" customHeight="1" x14ac:dyDescent="0.25">
      <c r="W341" s="51" t="str">
        <f t="shared" si="42"/>
        <v>Inactive</v>
      </c>
    </row>
    <row r="342" spans="23:23" ht="15" hidden="1" customHeight="1" x14ac:dyDescent="0.25">
      <c r="W342" s="51" t="str">
        <f t="shared" si="42"/>
        <v>Inactive</v>
      </c>
    </row>
    <row r="343" spans="23:23" ht="15" hidden="1" customHeight="1" x14ac:dyDescent="0.25">
      <c r="W343" s="51" t="str">
        <f t="shared" si="42"/>
        <v>Inactive</v>
      </c>
    </row>
    <row r="344" spans="23:23" ht="15" hidden="1" customHeight="1" x14ac:dyDescent="0.25">
      <c r="W344" s="51" t="str">
        <f t="shared" si="42"/>
        <v>Inactive</v>
      </c>
    </row>
    <row r="345" spans="23:23" ht="15" hidden="1" customHeight="1" x14ac:dyDescent="0.25">
      <c r="W345" s="51" t="str">
        <f t="shared" si="42"/>
        <v>Inactive</v>
      </c>
    </row>
    <row r="346" spans="23:23" ht="15" hidden="1" customHeight="1" x14ac:dyDescent="0.25">
      <c r="W346" s="51" t="str">
        <f t="shared" si="42"/>
        <v>Inactive</v>
      </c>
    </row>
    <row r="347" spans="23:23" ht="15" hidden="1" customHeight="1" x14ac:dyDescent="0.25">
      <c r="W347" s="51" t="str">
        <f t="shared" si="42"/>
        <v>Inactive</v>
      </c>
    </row>
    <row r="348" spans="23:23" ht="15" hidden="1" customHeight="1" x14ac:dyDescent="0.25">
      <c r="W348" s="51" t="str">
        <f t="shared" si="42"/>
        <v>Inactive</v>
      </c>
    </row>
    <row r="349" spans="23:23" ht="15" hidden="1" customHeight="1" x14ac:dyDescent="0.25">
      <c r="W349" s="51" t="str">
        <f t="shared" si="42"/>
        <v>Inactive</v>
      </c>
    </row>
    <row r="350" spans="23:23" ht="15" hidden="1" customHeight="1" x14ac:dyDescent="0.25">
      <c r="W350" s="51" t="str">
        <f t="shared" si="42"/>
        <v>Inactive</v>
      </c>
    </row>
    <row r="351" spans="23:23" ht="15" hidden="1" customHeight="1" x14ac:dyDescent="0.25">
      <c r="W351" s="51" t="str">
        <f t="shared" si="42"/>
        <v>Inactive</v>
      </c>
    </row>
    <row r="352" spans="23:23" ht="15" hidden="1" customHeight="1" x14ac:dyDescent="0.25">
      <c r="W352" s="51" t="str">
        <f t="shared" si="42"/>
        <v>Inactive</v>
      </c>
    </row>
    <row r="353" spans="23:23" ht="15" hidden="1" customHeight="1" x14ac:dyDescent="0.25">
      <c r="W353" s="51" t="str">
        <f t="shared" si="42"/>
        <v>Inactive</v>
      </c>
    </row>
    <row r="354" spans="23:23" ht="15" hidden="1" customHeight="1" x14ac:dyDescent="0.25">
      <c r="W354" s="51" t="str">
        <f t="shared" si="42"/>
        <v>Inactive</v>
      </c>
    </row>
    <row r="355" spans="23:23" ht="15" hidden="1" customHeight="1" x14ac:dyDescent="0.25">
      <c r="W355" s="51" t="str">
        <f t="shared" si="42"/>
        <v>Inactive</v>
      </c>
    </row>
    <row r="356" spans="23:23" ht="15" hidden="1" customHeight="1" x14ac:dyDescent="0.25">
      <c r="W356" s="51" t="str">
        <f t="shared" si="42"/>
        <v>Inactive</v>
      </c>
    </row>
    <row r="357" spans="23:23" ht="15" hidden="1" customHeight="1" x14ac:dyDescent="0.25">
      <c r="W357" s="51" t="str">
        <f t="shared" si="42"/>
        <v>Inactive</v>
      </c>
    </row>
    <row r="358" spans="23:23" ht="15" hidden="1" customHeight="1" x14ac:dyDescent="0.25">
      <c r="W358" s="51" t="str">
        <f t="shared" si="42"/>
        <v>Inactive</v>
      </c>
    </row>
    <row r="359" spans="23:23" ht="15" hidden="1" customHeight="1" x14ac:dyDescent="0.25">
      <c r="W359" s="51" t="str">
        <f t="shared" si="42"/>
        <v>Inactive</v>
      </c>
    </row>
    <row r="360" spans="23:23" ht="15" hidden="1" customHeight="1" x14ac:dyDescent="0.25">
      <c r="W360" s="51" t="str">
        <f t="shared" si="42"/>
        <v>Inactive</v>
      </c>
    </row>
    <row r="361" spans="23:23" ht="15" hidden="1" customHeight="1" x14ac:dyDescent="0.25">
      <c r="W361" s="51" t="str">
        <f t="shared" si="42"/>
        <v>Inactive</v>
      </c>
    </row>
    <row r="362" spans="23:23" ht="15" hidden="1" customHeight="1" x14ac:dyDescent="0.25">
      <c r="W362" s="51" t="str">
        <f t="shared" si="42"/>
        <v>Inactive</v>
      </c>
    </row>
    <row r="363" spans="23:23" ht="15" hidden="1" customHeight="1" x14ac:dyDescent="0.25">
      <c r="W363" s="51" t="str">
        <f t="shared" si="42"/>
        <v>Inactive</v>
      </c>
    </row>
    <row r="364" spans="23:23" ht="15" hidden="1" customHeight="1" x14ac:dyDescent="0.25">
      <c r="W364" s="51" t="str">
        <f t="shared" si="42"/>
        <v>Inactive</v>
      </c>
    </row>
    <row r="365" spans="23:23" ht="15" hidden="1" customHeight="1" x14ac:dyDescent="0.25">
      <c r="W365" s="51" t="str">
        <f t="shared" si="42"/>
        <v>Inactive</v>
      </c>
    </row>
    <row r="366" spans="23:23" ht="15" hidden="1" customHeight="1" x14ac:dyDescent="0.25">
      <c r="W366" s="51" t="str">
        <f t="shared" si="42"/>
        <v>Inactive</v>
      </c>
    </row>
    <row r="367" spans="23:23" ht="15" hidden="1" customHeight="1" x14ac:dyDescent="0.25">
      <c r="W367" s="51" t="str">
        <f t="shared" si="42"/>
        <v>Inactive</v>
      </c>
    </row>
    <row r="368" spans="23:23" ht="15" hidden="1" customHeight="1" x14ac:dyDescent="0.25">
      <c r="W368" s="51" t="str">
        <f t="shared" si="42"/>
        <v>Inactive</v>
      </c>
    </row>
    <row r="369" spans="23:23" ht="15" hidden="1" customHeight="1" x14ac:dyDescent="0.25">
      <c r="W369" s="51" t="str">
        <f t="shared" si="42"/>
        <v>Inactive</v>
      </c>
    </row>
    <row r="370" spans="23:23" ht="15" hidden="1" customHeight="1" x14ac:dyDescent="0.25">
      <c r="W370" s="51" t="str">
        <f t="shared" si="42"/>
        <v>Inactive</v>
      </c>
    </row>
    <row r="371" spans="23:23" ht="15" hidden="1" customHeight="1" x14ac:dyDescent="0.25">
      <c r="W371" s="51" t="str">
        <f t="shared" si="42"/>
        <v>Inactive</v>
      </c>
    </row>
    <row r="372" spans="23:23" ht="15" hidden="1" customHeight="1" x14ac:dyDescent="0.25">
      <c r="W372" s="51" t="str">
        <f t="shared" si="42"/>
        <v>Inactive</v>
      </c>
    </row>
    <row r="373" spans="23:23" ht="15" hidden="1" customHeight="1" x14ac:dyDescent="0.25">
      <c r="W373" s="51" t="str">
        <f t="shared" si="42"/>
        <v>Inactive</v>
      </c>
    </row>
    <row r="374" spans="23:23" ht="15" hidden="1" customHeight="1" x14ac:dyDescent="0.25">
      <c r="W374" s="51" t="str">
        <f t="shared" si="42"/>
        <v>Inactive</v>
      </c>
    </row>
    <row r="375" spans="23:23" ht="15" hidden="1" customHeight="1" x14ac:dyDescent="0.25">
      <c r="W375" s="51" t="str">
        <f t="shared" si="42"/>
        <v>Inactive</v>
      </c>
    </row>
    <row r="376" spans="23:23" ht="15" hidden="1" customHeight="1" x14ac:dyDescent="0.25">
      <c r="W376" s="51" t="str">
        <f t="shared" si="42"/>
        <v>Inactive</v>
      </c>
    </row>
    <row r="377" spans="23:23" ht="15" hidden="1" customHeight="1" x14ac:dyDescent="0.25">
      <c r="W377" s="51" t="str">
        <f t="shared" si="42"/>
        <v>Inactive</v>
      </c>
    </row>
    <row r="378" spans="23:23" ht="15" hidden="1" customHeight="1" x14ac:dyDescent="0.25">
      <c r="W378" s="51" t="str">
        <f t="shared" si="42"/>
        <v>Inactive</v>
      </c>
    </row>
    <row r="379" spans="23:23" ht="15" hidden="1" customHeight="1" x14ac:dyDescent="0.25">
      <c r="W379" s="51" t="str">
        <f t="shared" si="42"/>
        <v>Inactive</v>
      </c>
    </row>
    <row r="380" spans="23:23" ht="15" hidden="1" customHeight="1" x14ac:dyDescent="0.25">
      <c r="W380" s="51" t="str">
        <f t="shared" si="42"/>
        <v>Inactive</v>
      </c>
    </row>
    <row r="381" spans="23:23" ht="15" hidden="1" customHeight="1" x14ac:dyDescent="0.25">
      <c r="W381" s="51" t="str">
        <f t="shared" si="42"/>
        <v>Inactive</v>
      </c>
    </row>
    <row r="382" spans="23:23" ht="15" hidden="1" customHeight="1" x14ac:dyDescent="0.25">
      <c r="W382" s="51" t="str">
        <f t="shared" si="42"/>
        <v>Inactive</v>
      </c>
    </row>
    <row r="383" spans="23:23" ht="15" hidden="1" customHeight="1" x14ac:dyDescent="0.25">
      <c r="W383" s="51" t="str">
        <f t="shared" si="42"/>
        <v>Inactive</v>
      </c>
    </row>
    <row r="384" spans="23:23" ht="15" hidden="1" customHeight="1" x14ac:dyDescent="0.25">
      <c r="W384" s="51" t="str">
        <f t="shared" si="42"/>
        <v>Inactive</v>
      </c>
    </row>
    <row r="385" spans="23:23" ht="15" hidden="1" customHeight="1" x14ac:dyDescent="0.25">
      <c r="W385" s="51" t="str">
        <f t="shared" si="42"/>
        <v>Inactive</v>
      </c>
    </row>
    <row r="386" spans="23:23" ht="15" hidden="1" customHeight="1" x14ac:dyDescent="0.25">
      <c r="W386" s="51" t="str">
        <f t="shared" si="42"/>
        <v>Inactive</v>
      </c>
    </row>
    <row r="387" spans="23:23" ht="15" hidden="1" customHeight="1" x14ac:dyDescent="0.25">
      <c r="W387" s="51" t="str">
        <f t="shared" si="42"/>
        <v>Inactive</v>
      </c>
    </row>
    <row r="388" spans="23:23" ht="15" hidden="1" customHeight="1" x14ac:dyDescent="0.25">
      <c r="W388" s="51" t="str">
        <f t="shared" si="42"/>
        <v>Inactive</v>
      </c>
    </row>
    <row r="389" spans="23:23" ht="15" hidden="1" customHeight="1" x14ac:dyDescent="0.25">
      <c r="W389" s="51" t="str">
        <f t="shared" ref="W389:W452" si="43">IF(SUM(ABS(D389),ABS(E389),ABS(F389),ABS(G389),ABS(H389),ABS(I389),ABS(J389),ABS(K389),ABS(L389),ABS(M389),ABS(N389),ABS(O389),ABS(P389),ABS(Q389),ABS(R389),ABS(S389),ABS(T389))=0,"Inactive","Active")</f>
        <v>Inactive</v>
      </c>
    </row>
    <row r="390" spans="23:23" ht="15" hidden="1" customHeight="1" x14ac:dyDescent="0.25">
      <c r="W390" s="51" t="str">
        <f t="shared" si="43"/>
        <v>Inactive</v>
      </c>
    </row>
    <row r="391" spans="23:23" ht="15" hidden="1" customHeight="1" x14ac:dyDescent="0.25">
      <c r="W391" s="51" t="str">
        <f t="shared" si="43"/>
        <v>Inactive</v>
      </c>
    </row>
    <row r="392" spans="23:23" ht="15" hidden="1" customHeight="1" x14ac:dyDescent="0.25">
      <c r="W392" s="51" t="str">
        <f t="shared" si="43"/>
        <v>Inactive</v>
      </c>
    </row>
    <row r="393" spans="23:23" ht="15" hidden="1" customHeight="1" x14ac:dyDescent="0.25">
      <c r="W393" s="51" t="str">
        <f t="shared" si="43"/>
        <v>Inactive</v>
      </c>
    </row>
    <row r="394" spans="23:23" ht="15" hidden="1" customHeight="1" x14ac:dyDescent="0.25">
      <c r="W394" s="51" t="str">
        <f t="shared" si="43"/>
        <v>Inactive</v>
      </c>
    </row>
    <row r="395" spans="23:23" ht="15" hidden="1" customHeight="1" x14ac:dyDescent="0.25">
      <c r="W395" s="51" t="str">
        <f t="shared" si="43"/>
        <v>Inactive</v>
      </c>
    </row>
    <row r="396" spans="23:23" ht="15" hidden="1" customHeight="1" x14ac:dyDescent="0.25">
      <c r="W396" s="51" t="str">
        <f t="shared" si="43"/>
        <v>Inactive</v>
      </c>
    </row>
    <row r="397" spans="23:23" ht="15" hidden="1" customHeight="1" x14ac:dyDescent="0.25">
      <c r="W397" s="51" t="str">
        <f t="shared" si="43"/>
        <v>Inactive</v>
      </c>
    </row>
    <row r="398" spans="23:23" ht="15" hidden="1" customHeight="1" x14ac:dyDescent="0.25">
      <c r="W398" s="51" t="str">
        <f t="shared" si="43"/>
        <v>Inactive</v>
      </c>
    </row>
    <row r="399" spans="23:23" ht="15" hidden="1" customHeight="1" x14ac:dyDescent="0.25">
      <c r="W399" s="51" t="str">
        <f t="shared" si="43"/>
        <v>Inactive</v>
      </c>
    </row>
    <row r="400" spans="23:23" ht="15" hidden="1" customHeight="1" x14ac:dyDescent="0.25">
      <c r="W400" s="51" t="str">
        <f t="shared" si="43"/>
        <v>Inactive</v>
      </c>
    </row>
    <row r="401" spans="23:23" ht="15" hidden="1" customHeight="1" x14ac:dyDescent="0.25">
      <c r="W401" s="51" t="str">
        <f t="shared" si="43"/>
        <v>Inactive</v>
      </c>
    </row>
    <row r="402" spans="23:23" ht="15" hidden="1" customHeight="1" x14ac:dyDescent="0.25">
      <c r="W402" s="51" t="str">
        <f t="shared" si="43"/>
        <v>Inactive</v>
      </c>
    </row>
    <row r="403" spans="23:23" ht="15" hidden="1" customHeight="1" x14ac:dyDescent="0.25">
      <c r="W403" s="51" t="str">
        <f t="shared" si="43"/>
        <v>Inactive</v>
      </c>
    </row>
    <row r="404" spans="23:23" ht="15" hidden="1" customHeight="1" x14ac:dyDescent="0.25">
      <c r="W404" s="51" t="str">
        <f t="shared" si="43"/>
        <v>Inactive</v>
      </c>
    </row>
    <row r="405" spans="23:23" ht="15" hidden="1" customHeight="1" x14ac:dyDescent="0.25">
      <c r="W405" s="51" t="str">
        <f t="shared" si="43"/>
        <v>Inactive</v>
      </c>
    </row>
    <row r="406" spans="23:23" ht="15" hidden="1" customHeight="1" x14ac:dyDescent="0.25">
      <c r="W406" s="51" t="str">
        <f t="shared" si="43"/>
        <v>Inactive</v>
      </c>
    </row>
    <row r="407" spans="23:23" ht="15" hidden="1" customHeight="1" x14ac:dyDescent="0.25">
      <c r="W407" s="51" t="str">
        <f t="shared" si="43"/>
        <v>Inactive</v>
      </c>
    </row>
    <row r="408" spans="23:23" ht="15" hidden="1" customHeight="1" x14ac:dyDescent="0.25">
      <c r="W408" s="51" t="str">
        <f t="shared" si="43"/>
        <v>Inactive</v>
      </c>
    </row>
    <row r="409" spans="23:23" ht="15" hidden="1" customHeight="1" x14ac:dyDescent="0.25">
      <c r="W409" s="51" t="str">
        <f t="shared" si="43"/>
        <v>Inactive</v>
      </c>
    </row>
    <row r="410" spans="23:23" ht="15" hidden="1" customHeight="1" x14ac:dyDescent="0.25">
      <c r="W410" s="51" t="str">
        <f t="shared" si="43"/>
        <v>Inactive</v>
      </c>
    </row>
    <row r="411" spans="23:23" ht="15" hidden="1" customHeight="1" x14ac:dyDescent="0.25">
      <c r="W411" s="51" t="str">
        <f t="shared" si="43"/>
        <v>Inactive</v>
      </c>
    </row>
    <row r="412" spans="23:23" ht="15" hidden="1" customHeight="1" x14ac:dyDescent="0.25">
      <c r="W412" s="51" t="str">
        <f t="shared" si="43"/>
        <v>Inactive</v>
      </c>
    </row>
    <row r="413" spans="23:23" ht="15" hidden="1" customHeight="1" x14ac:dyDescent="0.25">
      <c r="W413" s="51" t="str">
        <f t="shared" si="43"/>
        <v>Inactive</v>
      </c>
    </row>
    <row r="414" spans="23:23" ht="15" hidden="1" customHeight="1" x14ac:dyDescent="0.25">
      <c r="W414" s="51" t="str">
        <f t="shared" si="43"/>
        <v>Inactive</v>
      </c>
    </row>
    <row r="415" spans="23:23" ht="15" hidden="1" customHeight="1" x14ac:dyDescent="0.25">
      <c r="W415" s="51" t="str">
        <f t="shared" si="43"/>
        <v>Inactive</v>
      </c>
    </row>
    <row r="416" spans="23:23" ht="15" hidden="1" customHeight="1" x14ac:dyDescent="0.25">
      <c r="W416" s="51" t="str">
        <f t="shared" si="43"/>
        <v>Inactive</v>
      </c>
    </row>
    <row r="417" spans="23:23" ht="15" hidden="1" customHeight="1" x14ac:dyDescent="0.25">
      <c r="W417" s="51" t="str">
        <f t="shared" si="43"/>
        <v>Inactive</v>
      </c>
    </row>
    <row r="418" spans="23:23" ht="15" hidden="1" customHeight="1" x14ac:dyDescent="0.25">
      <c r="W418" s="51" t="str">
        <f t="shared" si="43"/>
        <v>Inactive</v>
      </c>
    </row>
    <row r="419" spans="23:23" ht="15" hidden="1" customHeight="1" x14ac:dyDescent="0.25">
      <c r="W419" s="51" t="str">
        <f t="shared" si="43"/>
        <v>Inactive</v>
      </c>
    </row>
    <row r="420" spans="23:23" ht="15" hidden="1" customHeight="1" x14ac:dyDescent="0.25">
      <c r="W420" s="51" t="str">
        <f t="shared" si="43"/>
        <v>Inactive</v>
      </c>
    </row>
    <row r="421" spans="23:23" ht="15" hidden="1" customHeight="1" x14ac:dyDescent="0.25">
      <c r="W421" s="51" t="str">
        <f t="shared" si="43"/>
        <v>Inactive</v>
      </c>
    </row>
    <row r="422" spans="23:23" ht="15" hidden="1" customHeight="1" x14ac:dyDescent="0.25">
      <c r="W422" s="51" t="str">
        <f t="shared" si="43"/>
        <v>Inactive</v>
      </c>
    </row>
    <row r="423" spans="23:23" ht="15" hidden="1" customHeight="1" x14ac:dyDescent="0.25">
      <c r="W423" s="51" t="str">
        <f t="shared" si="43"/>
        <v>Inactive</v>
      </c>
    </row>
    <row r="424" spans="23:23" ht="15" hidden="1" customHeight="1" x14ac:dyDescent="0.25">
      <c r="W424" s="51" t="str">
        <f t="shared" si="43"/>
        <v>Inactive</v>
      </c>
    </row>
    <row r="425" spans="23:23" ht="15" hidden="1" customHeight="1" x14ac:dyDescent="0.25">
      <c r="W425" s="51" t="str">
        <f t="shared" si="43"/>
        <v>Inactive</v>
      </c>
    </row>
    <row r="426" spans="23:23" ht="15" hidden="1" customHeight="1" x14ac:dyDescent="0.25">
      <c r="W426" s="51" t="str">
        <f t="shared" si="43"/>
        <v>Inactive</v>
      </c>
    </row>
    <row r="427" spans="23:23" ht="15" hidden="1" customHeight="1" x14ac:dyDescent="0.25">
      <c r="W427" s="51" t="str">
        <f t="shared" si="43"/>
        <v>Inactive</v>
      </c>
    </row>
    <row r="428" spans="23:23" ht="15" hidden="1" customHeight="1" x14ac:dyDescent="0.25">
      <c r="W428" s="51" t="str">
        <f t="shared" si="43"/>
        <v>Inactive</v>
      </c>
    </row>
    <row r="429" spans="23:23" ht="15" hidden="1" customHeight="1" x14ac:dyDescent="0.25">
      <c r="W429" s="51" t="str">
        <f t="shared" si="43"/>
        <v>Inactive</v>
      </c>
    </row>
    <row r="430" spans="23:23" ht="15" hidden="1" customHeight="1" x14ac:dyDescent="0.25">
      <c r="W430" s="51" t="str">
        <f t="shared" si="43"/>
        <v>Inactive</v>
      </c>
    </row>
    <row r="431" spans="23:23" ht="15" hidden="1" customHeight="1" x14ac:dyDescent="0.25">
      <c r="W431" s="51" t="str">
        <f t="shared" si="43"/>
        <v>Inactive</v>
      </c>
    </row>
    <row r="432" spans="23:23" ht="15" hidden="1" customHeight="1" x14ac:dyDescent="0.25">
      <c r="W432" s="51" t="str">
        <f t="shared" si="43"/>
        <v>Inactive</v>
      </c>
    </row>
    <row r="433" spans="23:23" ht="15" hidden="1" customHeight="1" x14ac:dyDescent="0.25">
      <c r="W433" s="51" t="str">
        <f t="shared" si="43"/>
        <v>Inactive</v>
      </c>
    </row>
    <row r="434" spans="23:23" ht="15" hidden="1" customHeight="1" x14ac:dyDescent="0.25">
      <c r="W434" s="51" t="str">
        <f t="shared" si="43"/>
        <v>Inactive</v>
      </c>
    </row>
    <row r="435" spans="23:23" ht="15" hidden="1" customHeight="1" x14ac:dyDescent="0.25">
      <c r="W435" s="51" t="str">
        <f t="shared" si="43"/>
        <v>Inactive</v>
      </c>
    </row>
    <row r="436" spans="23:23" ht="15" hidden="1" customHeight="1" x14ac:dyDescent="0.25">
      <c r="W436" s="51" t="str">
        <f t="shared" si="43"/>
        <v>Inactive</v>
      </c>
    </row>
    <row r="437" spans="23:23" ht="15" hidden="1" customHeight="1" x14ac:dyDescent="0.25">
      <c r="W437" s="51" t="str">
        <f t="shared" si="43"/>
        <v>Inactive</v>
      </c>
    </row>
    <row r="438" spans="23:23" ht="15" hidden="1" customHeight="1" x14ac:dyDescent="0.25">
      <c r="W438" s="51" t="str">
        <f t="shared" si="43"/>
        <v>Inactive</v>
      </c>
    </row>
    <row r="439" spans="23:23" ht="15" hidden="1" customHeight="1" x14ac:dyDescent="0.25">
      <c r="W439" s="51" t="str">
        <f t="shared" si="43"/>
        <v>Inactive</v>
      </c>
    </row>
    <row r="440" spans="23:23" ht="15" hidden="1" customHeight="1" x14ac:dyDescent="0.25">
      <c r="W440" s="51" t="str">
        <f t="shared" si="43"/>
        <v>Inactive</v>
      </c>
    </row>
    <row r="441" spans="23:23" ht="15" hidden="1" customHeight="1" x14ac:dyDescent="0.25">
      <c r="W441" s="51" t="str">
        <f t="shared" si="43"/>
        <v>Inactive</v>
      </c>
    </row>
    <row r="442" spans="23:23" ht="15" hidden="1" customHeight="1" x14ac:dyDescent="0.25">
      <c r="W442" s="51" t="str">
        <f t="shared" si="43"/>
        <v>Inactive</v>
      </c>
    </row>
    <row r="443" spans="23:23" ht="15" hidden="1" customHeight="1" x14ac:dyDescent="0.25">
      <c r="W443" s="51" t="str">
        <f t="shared" si="43"/>
        <v>Inactive</v>
      </c>
    </row>
    <row r="444" spans="23:23" ht="15" hidden="1" customHeight="1" x14ac:dyDescent="0.25">
      <c r="W444" s="51" t="str">
        <f t="shared" si="43"/>
        <v>Inactive</v>
      </c>
    </row>
    <row r="445" spans="23:23" ht="15" hidden="1" customHeight="1" x14ac:dyDescent="0.25">
      <c r="W445" s="51" t="str">
        <f t="shared" si="43"/>
        <v>Inactive</v>
      </c>
    </row>
    <row r="446" spans="23:23" ht="15" hidden="1" customHeight="1" thickBot="1" x14ac:dyDescent="0.3">
      <c r="W446" s="52" t="str">
        <f t="shared" si="43"/>
        <v>Inactive</v>
      </c>
    </row>
    <row r="447" spans="23:23" ht="15" hidden="1" customHeight="1" thickTop="1" x14ac:dyDescent="0.25">
      <c r="W447" s="51" t="str">
        <f t="shared" si="43"/>
        <v>Inactive</v>
      </c>
    </row>
    <row r="448" spans="23:23" ht="15" hidden="1" customHeight="1" x14ac:dyDescent="0.25">
      <c r="W448" s="51" t="str">
        <f t="shared" si="43"/>
        <v>Inactive</v>
      </c>
    </row>
    <row r="449" spans="23:23" ht="15" hidden="1" customHeight="1" x14ac:dyDescent="0.25">
      <c r="W449" s="51" t="str">
        <f t="shared" si="43"/>
        <v>Inactive</v>
      </c>
    </row>
    <row r="450" spans="23:23" ht="15" hidden="1" customHeight="1" x14ac:dyDescent="0.25">
      <c r="W450" s="51" t="str">
        <f t="shared" si="43"/>
        <v>Inactive</v>
      </c>
    </row>
    <row r="451" spans="23:23" ht="15" hidden="1" customHeight="1" x14ac:dyDescent="0.25">
      <c r="W451" s="51" t="str">
        <f t="shared" si="43"/>
        <v>Inactive</v>
      </c>
    </row>
    <row r="452" spans="23:23" ht="15" hidden="1" customHeight="1" x14ac:dyDescent="0.25">
      <c r="W452" s="51" t="str">
        <f t="shared" si="43"/>
        <v>Inactive</v>
      </c>
    </row>
    <row r="453" spans="23:23" ht="15" hidden="1" customHeight="1" x14ac:dyDescent="0.25">
      <c r="W453" s="51" t="str">
        <f t="shared" ref="W453:W516" si="44">IF(SUM(ABS(D453),ABS(E453),ABS(F453),ABS(G453),ABS(H453),ABS(I453),ABS(J453),ABS(K453),ABS(L453),ABS(M453),ABS(N453),ABS(O453),ABS(P453),ABS(Q453),ABS(R453),ABS(S453),ABS(T453))=0,"Inactive","Active")</f>
        <v>Inactive</v>
      </c>
    </row>
    <row r="454" spans="23:23" ht="15" hidden="1" customHeight="1" x14ac:dyDescent="0.25">
      <c r="W454" s="51" t="str">
        <f t="shared" si="44"/>
        <v>Inactive</v>
      </c>
    </row>
    <row r="455" spans="23:23" ht="15" hidden="1" customHeight="1" x14ac:dyDescent="0.25">
      <c r="W455" s="51" t="str">
        <f t="shared" si="44"/>
        <v>Inactive</v>
      </c>
    </row>
    <row r="456" spans="23:23" ht="15" hidden="1" customHeight="1" x14ac:dyDescent="0.25">
      <c r="W456" s="51" t="str">
        <f t="shared" si="44"/>
        <v>Inactive</v>
      </c>
    </row>
    <row r="457" spans="23:23" ht="15" hidden="1" customHeight="1" x14ac:dyDescent="0.25">
      <c r="W457" s="51" t="str">
        <f t="shared" si="44"/>
        <v>Inactive</v>
      </c>
    </row>
    <row r="458" spans="23:23" ht="15" hidden="1" customHeight="1" x14ac:dyDescent="0.25">
      <c r="W458" s="51" t="str">
        <f t="shared" si="44"/>
        <v>Inactive</v>
      </c>
    </row>
    <row r="459" spans="23:23" ht="15" hidden="1" customHeight="1" x14ac:dyDescent="0.25">
      <c r="W459" s="51" t="str">
        <f t="shared" si="44"/>
        <v>Inactive</v>
      </c>
    </row>
    <row r="460" spans="23:23" ht="15" hidden="1" customHeight="1" x14ac:dyDescent="0.25">
      <c r="W460" s="51" t="str">
        <f t="shared" si="44"/>
        <v>Inactive</v>
      </c>
    </row>
    <row r="461" spans="23:23" ht="15" hidden="1" customHeight="1" x14ac:dyDescent="0.25">
      <c r="W461" s="51" t="str">
        <f t="shared" si="44"/>
        <v>Inactive</v>
      </c>
    </row>
    <row r="462" spans="23:23" ht="15" hidden="1" customHeight="1" x14ac:dyDescent="0.25">
      <c r="W462" s="51" t="str">
        <f t="shared" si="44"/>
        <v>Inactive</v>
      </c>
    </row>
    <row r="463" spans="23:23" ht="15" hidden="1" customHeight="1" x14ac:dyDescent="0.25">
      <c r="W463" s="51" t="str">
        <f t="shared" si="44"/>
        <v>Inactive</v>
      </c>
    </row>
    <row r="464" spans="23:23" ht="15" hidden="1" customHeight="1" x14ac:dyDescent="0.25">
      <c r="W464" s="51" t="str">
        <f t="shared" si="44"/>
        <v>Inactive</v>
      </c>
    </row>
    <row r="465" spans="23:23" ht="15" hidden="1" customHeight="1" x14ac:dyDescent="0.25">
      <c r="W465" s="51" t="str">
        <f t="shared" si="44"/>
        <v>Inactive</v>
      </c>
    </row>
    <row r="466" spans="23:23" ht="15" hidden="1" customHeight="1" x14ac:dyDescent="0.25">
      <c r="W466" s="51" t="str">
        <f t="shared" si="44"/>
        <v>Inactive</v>
      </c>
    </row>
    <row r="467" spans="23:23" ht="15" hidden="1" customHeight="1" x14ac:dyDescent="0.25">
      <c r="W467" s="51" t="str">
        <f t="shared" si="44"/>
        <v>Inactive</v>
      </c>
    </row>
    <row r="468" spans="23:23" ht="15" hidden="1" customHeight="1" x14ac:dyDescent="0.25">
      <c r="W468" s="51" t="str">
        <f t="shared" si="44"/>
        <v>Inactive</v>
      </c>
    </row>
    <row r="469" spans="23:23" ht="15" hidden="1" customHeight="1" x14ac:dyDescent="0.25">
      <c r="W469" s="51" t="str">
        <f t="shared" si="44"/>
        <v>Inactive</v>
      </c>
    </row>
    <row r="470" spans="23:23" ht="15" hidden="1" customHeight="1" x14ac:dyDescent="0.25">
      <c r="W470" s="51" t="str">
        <f t="shared" si="44"/>
        <v>Inactive</v>
      </c>
    </row>
    <row r="471" spans="23:23" ht="15" hidden="1" customHeight="1" x14ac:dyDescent="0.25">
      <c r="W471" s="51" t="str">
        <f t="shared" si="44"/>
        <v>Inactive</v>
      </c>
    </row>
    <row r="472" spans="23:23" ht="15" hidden="1" customHeight="1" x14ac:dyDescent="0.25">
      <c r="W472" s="51" t="str">
        <f t="shared" si="44"/>
        <v>Inactive</v>
      </c>
    </row>
    <row r="473" spans="23:23" ht="15" hidden="1" customHeight="1" x14ac:dyDescent="0.25">
      <c r="W473" s="51" t="str">
        <f t="shared" si="44"/>
        <v>Inactive</v>
      </c>
    </row>
    <row r="474" spans="23:23" ht="15" hidden="1" customHeight="1" x14ac:dyDescent="0.25">
      <c r="W474" s="51" t="str">
        <f t="shared" si="44"/>
        <v>Inactive</v>
      </c>
    </row>
    <row r="475" spans="23:23" ht="15" hidden="1" customHeight="1" x14ac:dyDescent="0.25">
      <c r="W475" s="51" t="str">
        <f t="shared" si="44"/>
        <v>Inactive</v>
      </c>
    </row>
    <row r="476" spans="23:23" ht="15" hidden="1" customHeight="1" x14ac:dyDescent="0.25">
      <c r="W476" s="51" t="str">
        <f t="shared" si="44"/>
        <v>Inactive</v>
      </c>
    </row>
    <row r="477" spans="23:23" ht="15" hidden="1" customHeight="1" x14ac:dyDescent="0.25">
      <c r="W477" s="51" t="str">
        <f t="shared" si="44"/>
        <v>Inactive</v>
      </c>
    </row>
    <row r="478" spans="23:23" ht="15" hidden="1" customHeight="1" x14ac:dyDescent="0.25">
      <c r="W478" s="51" t="str">
        <f t="shared" si="44"/>
        <v>Inactive</v>
      </c>
    </row>
    <row r="479" spans="23:23" ht="15" hidden="1" customHeight="1" x14ac:dyDescent="0.25">
      <c r="W479" s="51" t="str">
        <f t="shared" si="44"/>
        <v>Inactive</v>
      </c>
    </row>
    <row r="480" spans="23:23" ht="15" hidden="1" customHeight="1" x14ac:dyDescent="0.25">
      <c r="W480" s="51" t="str">
        <f t="shared" si="44"/>
        <v>Inactive</v>
      </c>
    </row>
    <row r="481" spans="23:23" ht="15" hidden="1" customHeight="1" x14ac:dyDescent="0.25">
      <c r="W481" s="51" t="str">
        <f t="shared" si="44"/>
        <v>Inactive</v>
      </c>
    </row>
    <row r="482" spans="23:23" ht="15" hidden="1" customHeight="1" x14ac:dyDescent="0.25">
      <c r="W482" s="51" t="str">
        <f t="shared" si="44"/>
        <v>Inactive</v>
      </c>
    </row>
    <row r="483" spans="23:23" ht="15" hidden="1" customHeight="1" x14ac:dyDescent="0.25">
      <c r="W483" s="51" t="str">
        <f t="shared" si="44"/>
        <v>Inactive</v>
      </c>
    </row>
    <row r="484" spans="23:23" ht="15" hidden="1" customHeight="1" x14ac:dyDescent="0.25">
      <c r="W484" s="51" t="str">
        <f t="shared" si="44"/>
        <v>Inactive</v>
      </c>
    </row>
    <row r="485" spans="23:23" ht="15" hidden="1" customHeight="1" x14ac:dyDescent="0.25">
      <c r="W485" s="51" t="str">
        <f t="shared" si="44"/>
        <v>Inactive</v>
      </c>
    </row>
    <row r="486" spans="23:23" ht="15" hidden="1" customHeight="1" x14ac:dyDescent="0.25">
      <c r="W486" s="51" t="str">
        <f t="shared" si="44"/>
        <v>Inactive</v>
      </c>
    </row>
    <row r="487" spans="23:23" ht="15" hidden="1" customHeight="1" x14ac:dyDescent="0.25">
      <c r="W487" s="51" t="str">
        <f t="shared" si="44"/>
        <v>Inactive</v>
      </c>
    </row>
    <row r="488" spans="23:23" ht="15" hidden="1" customHeight="1" x14ac:dyDescent="0.25">
      <c r="W488" s="51" t="str">
        <f t="shared" si="44"/>
        <v>Inactive</v>
      </c>
    </row>
    <row r="489" spans="23:23" ht="15" hidden="1" customHeight="1" x14ac:dyDescent="0.25">
      <c r="W489" s="51" t="str">
        <f t="shared" si="44"/>
        <v>Inactive</v>
      </c>
    </row>
    <row r="490" spans="23:23" ht="15" hidden="1" customHeight="1" x14ac:dyDescent="0.25">
      <c r="W490" s="51" t="str">
        <f t="shared" si="44"/>
        <v>Inactive</v>
      </c>
    </row>
    <row r="491" spans="23:23" ht="15" hidden="1" customHeight="1" x14ac:dyDescent="0.25">
      <c r="W491" s="51" t="str">
        <f t="shared" si="44"/>
        <v>Inactive</v>
      </c>
    </row>
    <row r="492" spans="23:23" ht="15" hidden="1" customHeight="1" x14ac:dyDescent="0.25">
      <c r="W492" s="51" t="str">
        <f t="shared" si="44"/>
        <v>Inactive</v>
      </c>
    </row>
    <row r="493" spans="23:23" ht="15" hidden="1" customHeight="1" x14ac:dyDescent="0.25">
      <c r="W493" s="51" t="str">
        <f t="shared" si="44"/>
        <v>Inactive</v>
      </c>
    </row>
    <row r="494" spans="23:23" ht="15" hidden="1" customHeight="1" x14ac:dyDescent="0.25">
      <c r="W494" s="51" t="str">
        <f t="shared" si="44"/>
        <v>Inactive</v>
      </c>
    </row>
    <row r="495" spans="23:23" ht="15" hidden="1" customHeight="1" x14ac:dyDescent="0.25">
      <c r="W495" s="51" t="str">
        <f t="shared" si="44"/>
        <v>Inactive</v>
      </c>
    </row>
    <row r="496" spans="23:23" ht="15" hidden="1" customHeight="1" x14ac:dyDescent="0.25">
      <c r="W496" s="51" t="str">
        <f t="shared" si="44"/>
        <v>Inactive</v>
      </c>
    </row>
    <row r="497" spans="23:23" ht="15" hidden="1" customHeight="1" x14ac:dyDescent="0.25">
      <c r="W497" s="51" t="str">
        <f t="shared" si="44"/>
        <v>Inactive</v>
      </c>
    </row>
    <row r="498" spans="23:23" ht="15" hidden="1" customHeight="1" x14ac:dyDescent="0.25">
      <c r="W498" s="51" t="str">
        <f t="shared" si="44"/>
        <v>Inactive</v>
      </c>
    </row>
    <row r="499" spans="23:23" ht="15" hidden="1" customHeight="1" x14ac:dyDescent="0.25">
      <c r="W499" s="51" t="str">
        <f t="shared" si="44"/>
        <v>Inactive</v>
      </c>
    </row>
    <row r="500" spans="23:23" ht="15" hidden="1" customHeight="1" x14ac:dyDescent="0.25">
      <c r="W500" s="51" t="str">
        <f t="shared" si="44"/>
        <v>Inactive</v>
      </c>
    </row>
    <row r="501" spans="23:23" ht="15" hidden="1" customHeight="1" x14ac:dyDescent="0.25">
      <c r="W501" s="51" t="str">
        <f t="shared" si="44"/>
        <v>Inactive</v>
      </c>
    </row>
    <row r="502" spans="23:23" ht="15" hidden="1" customHeight="1" x14ac:dyDescent="0.25">
      <c r="W502" s="51" t="str">
        <f t="shared" si="44"/>
        <v>Inactive</v>
      </c>
    </row>
    <row r="503" spans="23:23" ht="15" hidden="1" customHeight="1" x14ac:dyDescent="0.25">
      <c r="W503" s="51" t="str">
        <f t="shared" si="44"/>
        <v>Inactive</v>
      </c>
    </row>
    <row r="504" spans="23:23" ht="15" hidden="1" customHeight="1" x14ac:dyDescent="0.25">
      <c r="W504" s="51" t="str">
        <f t="shared" si="44"/>
        <v>Inactive</v>
      </c>
    </row>
    <row r="505" spans="23:23" ht="15" hidden="1" customHeight="1" x14ac:dyDescent="0.25">
      <c r="W505" s="51" t="str">
        <f t="shared" si="44"/>
        <v>Inactive</v>
      </c>
    </row>
    <row r="506" spans="23:23" ht="15" hidden="1" customHeight="1" x14ac:dyDescent="0.25">
      <c r="W506" s="51" t="str">
        <f t="shared" si="44"/>
        <v>Inactive</v>
      </c>
    </row>
    <row r="507" spans="23:23" ht="15" hidden="1" customHeight="1" x14ac:dyDescent="0.25">
      <c r="W507" s="51" t="str">
        <f t="shared" si="44"/>
        <v>Inactive</v>
      </c>
    </row>
    <row r="508" spans="23:23" ht="15" hidden="1" customHeight="1" x14ac:dyDescent="0.25">
      <c r="W508" s="51" t="str">
        <f t="shared" si="44"/>
        <v>Inactive</v>
      </c>
    </row>
    <row r="509" spans="23:23" ht="15" hidden="1" customHeight="1" x14ac:dyDescent="0.25">
      <c r="W509" s="51" t="str">
        <f t="shared" si="44"/>
        <v>Inactive</v>
      </c>
    </row>
    <row r="510" spans="23:23" ht="15" hidden="1" customHeight="1" x14ac:dyDescent="0.25">
      <c r="W510" s="51" t="str">
        <f t="shared" si="44"/>
        <v>Inactive</v>
      </c>
    </row>
    <row r="511" spans="23:23" ht="15" hidden="1" customHeight="1" x14ac:dyDescent="0.25">
      <c r="W511" s="51" t="str">
        <f t="shared" si="44"/>
        <v>Inactive</v>
      </c>
    </row>
    <row r="512" spans="23:23" ht="15" hidden="1" customHeight="1" x14ac:dyDescent="0.25">
      <c r="W512" s="51" t="str">
        <f t="shared" si="44"/>
        <v>Inactive</v>
      </c>
    </row>
    <row r="513" spans="23:23" ht="15" hidden="1" customHeight="1" x14ac:dyDescent="0.25">
      <c r="W513" s="51" t="str">
        <f t="shared" si="44"/>
        <v>Inactive</v>
      </c>
    </row>
    <row r="514" spans="23:23" ht="15" hidden="1" customHeight="1" x14ac:dyDescent="0.25">
      <c r="W514" s="51" t="str">
        <f t="shared" si="44"/>
        <v>Inactive</v>
      </c>
    </row>
    <row r="515" spans="23:23" ht="15" hidden="1" customHeight="1" x14ac:dyDescent="0.25">
      <c r="W515" s="51" t="str">
        <f t="shared" si="44"/>
        <v>Inactive</v>
      </c>
    </row>
    <row r="516" spans="23:23" ht="15" hidden="1" customHeight="1" x14ac:dyDescent="0.25">
      <c r="W516" s="51" t="str">
        <f t="shared" si="44"/>
        <v>Inactive</v>
      </c>
    </row>
    <row r="517" spans="23:23" ht="15" hidden="1" customHeight="1" x14ac:dyDescent="0.25">
      <c r="W517" s="51" t="str">
        <f t="shared" ref="W517:W580" si="45">IF(SUM(ABS(D517),ABS(E517),ABS(F517),ABS(G517),ABS(H517),ABS(I517),ABS(J517),ABS(K517),ABS(L517),ABS(M517),ABS(N517),ABS(O517),ABS(P517),ABS(Q517),ABS(R517),ABS(S517),ABS(T517))=0,"Inactive","Active")</f>
        <v>Inactive</v>
      </c>
    </row>
    <row r="518" spans="23:23" ht="15" hidden="1" customHeight="1" x14ac:dyDescent="0.25">
      <c r="W518" s="51" t="str">
        <f t="shared" si="45"/>
        <v>Inactive</v>
      </c>
    </row>
    <row r="519" spans="23:23" ht="15" hidden="1" customHeight="1" x14ac:dyDescent="0.25">
      <c r="W519" s="51" t="str">
        <f t="shared" si="45"/>
        <v>Inactive</v>
      </c>
    </row>
    <row r="520" spans="23:23" ht="15" hidden="1" customHeight="1" x14ac:dyDescent="0.25">
      <c r="W520" s="51" t="str">
        <f t="shared" si="45"/>
        <v>Inactive</v>
      </c>
    </row>
    <row r="521" spans="23:23" ht="15" hidden="1" customHeight="1" x14ac:dyDescent="0.25">
      <c r="W521" s="51" t="str">
        <f t="shared" si="45"/>
        <v>Inactive</v>
      </c>
    </row>
    <row r="522" spans="23:23" ht="15" hidden="1" customHeight="1" x14ac:dyDescent="0.25">
      <c r="W522" s="51" t="str">
        <f t="shared" si="45"/>
        <v>Inactive</v>
      </c>
    </row>
    <row r="523" spans="23:23" ht="15" hidden="1" customHeight="1" x14ac:dyDescent="0.25">
      <c r="W523" s="51" t="str">
        <f t="shared" si="45"/>
        <v>Inactive</v>
      </c>
    </row>
    <row r="524" spans="23:23" ht="15" hidden="1" customHeight="1" x14ac:dyDescent="0.25">
      <c r="W524" s="51" t="str">
        <f t="shared" si="45"/>
        <v>Inactive</v>
      </c>
    </row>
    <row r="525" spans="23:23" ht="15" hidden="1" customHeight="1" x14ac:dyDescent="0.25">
      <c r="W525" s="51" t="str">
        <f t="shared" si="45"/>
        <v>Inactive</v>
      </c>
    </row>
    <row r="526" spans="23:23" ht="15" hidden="1" customHeight="1" x14ac:dyDescent="0.25">
      <c r="W526" s="51" t="str">
        <f t="shared" si="45"/>
        <v>Inactive</v>
      </c>
    </row>
    <row r="527" spans="23:23" ht="15" hidden="1" customHeight="1" x14ac:dyDescent="0.25">
      <c r="W527" s="51" t="str">
        <f t="shared" si="45"/>
        <v>Inactive</v>
      </c>
    </row>
    <row r="528" spans="23:23" ht="15" hidden="1" customHeight="1" x14ac:dyDescent="0.25">
      <c r="W528" s="51" t="str">
        <f t="shared" si="45"/>
        <v>Inactive</v>
      </c>
    </row>
    <row r="529" spans="23:23" ht="15" hidden="1" customHeight="1" x14ac:dyDescent="0.25">
      <c r="W529" s="51" t="str">
        <f t="shared" si="45"/>
        <v>Inactive</v>
      </c>
    </row>
    <row r="530" spans="23:23" ht="15" hidden="1" customHeight="1" x14ac:dyDescent="0.25">
      <c r="W530" s="51" t="str">
        <f t="shared" si="45"/>
        <v>Inactive</v>
      </c>
    </row>
    <row r="531" spans="23:23" ht="15" hidden="1" customHeight="1" x14ac:dyDescent="0.25">
      <c r="W531" s="51" t="str">
        <f t="shared" si="45"/>
        <v>Inactive</v>
      </c>
    </row>
    <row r="532" spans="23:23" ht="15" hidden="1" customHeight="1" x14ac:dyDescent="0.25">
      <c r="W532" s="51" t="str">
        <f t="shared" si="45"/>
        <v>Inactive</v>
      </c>
    </row>
    <row r="533" spans="23:23" ht="15" hidden="1" customHeight="1" x14ac:dyDescent="0.25">
      <c r="W533" s="51" t="str">
        <f t="shared" si="45"/>
        <v>Inactive</v>
      </c>
    </row>
    <row r="534" spans="23:23" ht="15" hidden="1" customHeight="1" x14ac:dyDescent="0.25">
      <c r="W534" s="51" t="str">
        <f t="shared" si="45"/>
        <v>Inactive</v>
      </c>
    </row>
    <row r="535" spans="23:23" ht="15" hidden="1" customHeight="1" x14ac:dyDescent="0.25">
      <c r="W535" s="51" t="str">
        <f t="shared" si="45"/>
        <v>Inactive</v>
      </c>
    </row>
    <row r="536" spans="23:23" ht="15" hidden="1" customHeight="1" x14ac:dyDescent="0.25">
      <c r="W536" s="51" t="str">
        <f t="shared" si="45"/>
        <v>Inactive</v>
      </c>
    </row>
    <row r="537" spans="23:23" ht="15" hidden="1" customHeight="1" x14ac:dyDescent="0.25">
      <c r="W537" s="51" t="str">
        <f t="shared" si="45"/>
        <v>Inactive</v>
      </c>
    </row>
    <row r="538" spans="23:23" ht="15" hidden="1" customHeight="1" x14ac:dyDescent="0.25">
      <c r="W538" s="51" t="str">
        <f t="shared" si="45"/>
        <v>Inactive</v>
      </c>
    </row>
    <row r="539" spans="23:23" ht="15" hidden="1" customHeight="1" x14ac:dyDescent="0.25">
      <c r="W539" s="51" t="str">
        <f t="shared" si="45"/>
        <v>Inactive</v>
      </c>
    </row>
    <row r="540" spans="23:23" ht="15" hidden="1" customHeight="1" x14ac:dyDescent="0.25">
      <c r="W540" s="51" t="str">
        <f t="shared" si="45"/>
        <v>Inactive</v>
      </c>
    </row>
    <row r="541" spans="23:23" ht="15" hidden="1" customHeight="1" x14ac:dyDescent="0.25">
      <c r="W541" s="51" t="str">
        <f t="shared" si="45"/>
        <v>Inactive</v>
      </c>
    </row>
    <row r="542" spans="23:23" ht="15" hidden="1" customHeight="1" x14ac:dyDescent="0.25">
      <c r="W542" s="51" t="str">
        <f t="shared" si="45"/>
        <v>Inactive</v>
      </c>
    </row>
    <row r="543" spans="23:23" ht="15" hidden="1" customHeight="1" x14ac:dyDescent="0.25">
      <c r="W543" s="51" t="str">
        <f t="shared" si="45"/>
        <v>Inactive</v>
      </c>
    </row>
    <row r="544" spans="23:23" ht="15" hidden="1" customHeight="1" x14ac:dyDescent="0.25">
      <c r="W544" s="51" t="str">
        <f t="shared" si="45"/>
        <v>Inactive</v>
      </c>
    </row>
    <row r="545" spans="23:23" ht="15" hidden="1" customHeight="1" x14ac:dyDescent="0.25">
      <c r="W545" s="51" t="str">
        <f t="shared" si="45"/>
        <v>Inactive</v>
      </c>
    </row>
    <row r="546" spans="23:23" ht="15" hidden="1" customHeight="1" x14ac:dyDescent="0.25">
      <c r="W546" s="51" t="str">
        <f t="shared" si="45"/>
        <v>Inactive</v>
      </c>
    </row>
    <row r="547" spans="23:23" ht="15" hidden="1" customHeight="1" x14ac:dyDescent="0.25">
      <c r="W547" s="51" t="str">
        <f t="shared" si="45"/>
        <v>Inactive</v>
      </c>
    </row>
    <row r="548" spans="23:23" ht="15" hidden="1" customHeight="1" x14ac:dyDescent="0.25">
      <c r="W548" s="51" t="str">
        <f t="shared" si="45"/>
        <v>Inactive</v>
      </c>
    </row>
    <row r="549" spans="23:23" ht="15" hidden="1" customHeight="1" x14ac:dyDescent="0.25">
      <c r="W549" s="51" t="str">
        <f t="shared" si="45"/>
        <v>Inactive</v>
      </c>
    </row>
    <row r="550" spans="23:23" ht="15" hidden="1" customHeight="1" x14ac:dyDescent="0.25">
      <c r="W550" s="51" t="str">
        <f t="shared" si="45"/>
        <v>Inactive</v>
      </c>
    </row>
    <row r="551" spans="23:23" ht="15" hidden="1" customHeight="1" x14ac:dyDescent="0.25">
      <c r="W551" s="51" t="str">
        <f t="shared" si="45"/>
        <v>Inactive</v>
      </c>
    </row>
    <row r="552" spans="23:23" ht="15" hidden="1" customHeight="1" x14ac:dyDescent="0.25">
      <c r="W552" s="51" t="str">
        <f t="shared" si="45"/>
        <v>Inactive</v>
      </c>
    </row>
    <row r="553" spans="23:23" ht="15" hidden="1" customHeight="1" x14ac:dyDescent="0.25">
      <c r="W553" s="51" t="str">
        <f t="shared" si="45"/>
        <v>Inactive</v>
      </c>
    </row>
    <row r="554" spans="23:23" ht="15" hidden="1" customHeight="1" x14ac:dyDescent="0.25">
      <c r="W554" s="51" t="str">
        <f t="shared" si="45"/>
        <v>Inactive</v>
      </c>
    </row>
    <row r="555" spans="23:23" ht="15" hidden="1" customHeight="1" x14ac:dyDescent="0.25">
      <c r="W555" s="51" t="str">
        <f t="shared" si="45"/>
        <v>Inactive</v>
      </c>
    </row>
    <row r="556" spans="23:23" ht="15" hidden="1" customHeight="1" x14ac:dyDescent="0.25">
      <c r="W556" s="51" t="str">
        <f t="shared" si="45"/>
        <v>Inactive</v>
      </c>
    </row>
    <row r="557" spans="23:23" ht="15" hidden="1" customHeight="1" x14ac:dyDescent="0.25">
      <c r="W557" s="51" t="str">
        <f t="shared" si="45"/>
        <v>Inactive</v>
      </c>
    </row>
    <row r="558" spans="23:23" ht="15" hidden="1" customHeight="1" x14ac:dyDescent="0.25">
      <c r="W558" s="51" t="str">
        <f t="shared" si="45"/>
        <v>Inactive</v>
      </c>
    </row>
    <row r="559" spans="23:23" ht="15" hidden="1" customHeight="1" x14ac:dyDescent="0.25">
      <c r="W559" s="51" t="str">
        <f t="shared" si="45"/>
        <v>Inactive</v>
      </c>
    </row>
    <row r="560" spans="23:23" ht="15" hidden="1" customHeight="1" x14ac:dyDescent="0.25">
      <c r="W560" s="51" t="str">
        <f t="shared" si="45"/>
        <v>Inactive</v>
      </c>
    </row>
    <row r="561" spans="23:23" ht="15" hidden="1" customHeight="1" x14ac:dyDescent="0.25">
      <c r="W561" s="51" t="str">
        <f t="shared" si="45"/>
        <v>Inactive</v>
      </c>
    </row>
    <row r="562" spans="23:23" ht="15" hidden="1" customHeight="1" x14ac:dyDescent="0.25">
      <c r="W562" s="51" t="str">
        <f t="shared" si="45"/>
        <v>Inactive</v>
      </c>
    </row>
    <row r="563" spans="23:23" ht="15" hidden="1" customHeight="1" x14ac:dyDescent="0.25">
      <c r="W563" s="51" t="str">
        <f t="shared" si="45"/>
        <v>Inactive</v>
      </c>
    </row>
    <row r="564" spans="23:23" ht="15" hidden="1" customHeight="1" x14ac:dyDescent="0.25">
      <c r="W564" s="51" t="str">
        <f t="shared" si="45"/>
        <v>Inactive</v>
      </c>
    </row>
    <row r="565" spans="23:23" ht="15" hidden="1" customHeight="1" x14ac:dyDescent="0.25">
      <c r="W565" s="51" t="str">
        <f t="shared" si="45"/>
        <v>Inactive</v>
      </c>
    </row>
    <row r="566" spans="23:23" ht="15" hidden="1" customHeight="1" x14ac:dyDescent="0.25">
      <c r="W566" s="51" t="str">
        <f t="shared" si="45"/>
        <v>Inactive</v>
      </c>
    </row>
    <row r="567" spans="23:23" ht="15" hidden="1" customHeight="1" x14ac:dyDescent="0.25">
      <c r="W567" s="51" t="str">
        <f t="shared" si="45"/>
        <v>Inactive</v>
      </c>
    </row>
    <row r="568" spans="23:23" ht="15" hidden="1" customHeight="1" x14ac:dyDescent="0.25">
      <c r="W568" s="51" t="str">
        <f t="shared" si="45"/>
        <v>Inactive</v>
      </c>
    </row>
    <row r="569" spans="23:23" ht="15" hidden="1" customHeight="1" x14ac:dyDescent="0.25">
      <c r="W569" s="51" t="str">
        <f t="shared" si="45"/>
        <v>Inactive</v>
      </c>
    </row>
    <row r="570" spans="23:23" ht="15" hidden="1" customHeight="1" x14ac:dyDescent="0.25">
      <c r="W570" s="51" t="str">
        <f t="shared" si="45"/>
        <v>Inactive</v>
      </c>
    </row>
    <row r="571" spans="23:23" ht="15" hidden="1" customHeight="1" x14ac:dyDescent="0.25">
      <c r="W571" s="51" t="str">
        <f t="shared" si="45"/>
        <v>Inactive</v>
      </c>
    </row>
    <row r="572" spans="23:23" ht="15" hidden="1" customHeight="1" x14ac:dyDescent="0.25">
      <c r="W572" s="51" t="str">
        <f t="shared" si="45"/>
        <v>Inactive</v>
      </c>
    </row>
    <row r="573" spans="23:23" ht="15" hidden="1" customHeight="1" x14ac:dyDescent="0.25">
      <c r="W573" s="51" t="str">
        <f t="shared" si="45"/>
        <v>Inactive</v>
      </c>
    </row>
    <row r="574" spans="23:23" ht="15" hidden="1" customHeight="1" x14ac:dyDescent="0.25">
      <c r="W574" s="51" t="str">
        <f t="shared" si="45"/>
        <v>Inactive</v>
      </c>
    </row>
    <row r="575" spans="23:23" ht="15" hidden="1" customHeight="1" x14ac:dyDescent="0.25">
      <c r="W575" s="51" t="str">
        <f t="shared" si="45"/>
        <v>Inactive</v>
      </c>
    </row>
    <row r="576" spans="23:23" ht="15" hidden="1" customHeight="1" x14ac:dyDescent="0.25">
      <c r="W576" s="51" t="str">
        <f t="shared" si="45"/>
        <v>Inactive</v>
      </c>
    </row>
    <row r="577" spans="23:23" ht="15" hidden="1" customHeight="1" x14ac:dyDescent="0.25">
      <c r="W577" s="51" t="str">
        <f t="shared" si="45"/>
        <v>Inactive</v>
      </c>
    </row>
    <row r="578" spans="23:23" ht="15" hidden="1" customHeight="1" x14ac:dyDescent="0.25">
      <c r="W578" s="51" t="str">
        <f t="shared" si="45"/>
        <v>Inactive</v>
      </c>
    </row>
    <row r="579" spans="23:23" ht="15" hidden="1" customHeight="1" x14ac:dyDescent="0.25">
      <c r="W579" s="51" t="str">
        <f t="shared" si="45"/>
        <v>Inactive</v>
      </c>
    </row>
    <row r="580" spans="23:23" ht="15" hidden="1" customHeight="1" x14ac:dyDescent="0.25">
      <c r="W580" s="51" t="str">
        <f t="shared" si="45"/>
        <v>Inactive</v>
      </c>
    </row>
    <row r="581" spans="23:23" ht="15" hidden="1" customHeight="1" x14ac:dyDescent="0.25">
      <c r="W581" s="51" t="str">
        <f t="shared" ref="W581:W644" si="46">IF(SUM(ABS(D581),ABS(E581),ABS(F581),ABS(G581),ABS(H581),ABS(I581),ABS(J581),ABS(K581),ABS(L581),ABS(M581),ABS(N581),ABS(O581),ABS(P581),ABS(Q581),ABS(R581),ABS(S581),ABS(T581))=0,"Inactive","Active")</f>
        <v>Inactive</v>
      </c>
    </row>
    <row r="582" spans="23:23" ht="15" hidden="1" customHeight="1" x14ac:dyDescent="0.25">
      <c r="W582" s="51" t="str">
        <f t="shared" si="46"/>
        <v>Inactive</v>
      </c>
    </row>
    <row r="583" spans="23:23" ht="15" hidden="1" customHeight="1" x14ac:dyDescent="0.25">
      <c r="W583" s="51" t="str">
        <f t="shared" si="46"/>
        <v>Inactive</v>
      </c>
    </row>
    <row r="584" spans="23:23" ht="15" hidden="1" customHeight="1" x14ac:dyDescent="0.25">
      <c r="W584" s="51" t="str">
        <f t="shared" si="46"/>
        <v>Inactive</v>
      </c>
    </row>
    <row r="585" spans="23:23" ht="15" hidden="1" customHeight="1" x14ac:dyDescent="0.25">
      <c r="W585" s="51" t="str">
        <f t="shared" si="46"/>
        <v>Inactive</v>
      </c>
    </row>
    <row r="586" spans="23:23" ht="15" hidden="1" customHeight="1" x14ac:dyDescent="0.25">
      <c r="W586" s="51" t="str">
        <f t="shared" si="46"/>
        <v>Inactive</v>
      </c>
    </row>
    <row r="587" spans="23:23" ht="15" hidden="1" customHeight="1" x14ac:dyDescent="0.25">
      <c r="W587" s="51" t="str">
        <f t="shared" si="46"/>
        <v>Inactive</v>
      </c>
    </row>
    <row r="588" spans="23:23" ht="15" hidden="1" customHeight="1" x14ac:dyDescent="0.25">
      <c r="W588" s="51" t="str">
        <f t="shared" si="46"/>
        <v>Inactive</v>
      </c>
    </row>
    <row r="589" spans="23:23" ht="15" hidden="1" customHeight="1" x14ac:dyDescent="0.25">
      <c r="W589" s="51" t="str">
        <f t="shared" si="46"/>
        <v>Inactive</v>
      </c>
    </row>
    <row r="590" spans="23:23" ht="15" hidden="1" customHeight="1" x14ac:dyDescent="0.25">
      <c r="W590" s="51" t="str">
        <f t="shared" si="46"/>
        <v>Inactive</v>
      </c>
    </row>
    <row r="591" spans="23:23" ht="15" hidden="1" customHeight="1" x14ac:dyDescent="0.25">
      <c r="W591" s="51" t="str">
        <f t="shared" si="46"/>
        <v>Inactive</v>
      </c>
    </row>
    <row r="592" spans="23:23" ht="15" hidden="1" customHeight="1" x14ac:dyDescent="0.25">
      <c r="W592" s="51" t="str">
        <f t="shared" si="46"/>
        <v>Inactive</v>
      </c>
    </row>
    <row r="593" spans="23:23" ht="15" hidden="1" customHeight="1" x14ac:dyDescent="0.25">
      <c r="W593" s="51" t="str">
        <f t="shared" si="46"/>
        <v>Inactive</v>
      </c>
    </row>
    <row r="594" spans="23:23" ht="15" hidden="1" customHeight="1" x14ac:dyDescent="0.25">
      <c r="W594" s="51" t="str">
        <f t="shared" si="46"/>
        <v>Inactive</v>
      </c>
    </row>
    <row r="595" spans="23:23" ht="15" hidden="1" customHeight="1" x14ac:dyDescent="0.25">
      <c r="W595" s="51" t="str">
        <f t="shared" si="46"/>
        <v>Inactive</v>
      </c>
    </row>
    <row r="596" spans="23:23" ht="15" hidden="1" customHeight="1" x14ac:dyDescent="0.25">
      <c r="W596" s="51" t="str">
        <f t="shared" si="46"/>
        <v>Inactive</v>
      </c>
    </row>
    <row r="597" spans="23:23" ht="15" hidden="1" customHeight="1" x14ac:dyDescent="0.25">
      <c r="W597" s="51" t="str">
        <f t="shared" si="46"/>
        <v>Inactive</v>
      </c>
    </row>
    <row r="598" spans="23:23" ht="15" hidden="1" customHeight="1" x14ac:dyDescent="0.25">
      <c r="W598" s="51" t="str">
        <f t="shared" si="46"/>
        <v>Inactive</v>
      </c>
    </row>
    <row r="599" spans="23:23" ht="15" hidden="1" customHeight="1" x14ac:dyDescent="0.25">
      <c r="W599" s="51" t="str">
        <f t="shared" si="46"/>
        <v>Inactive</v>
      </c>
    </row>
    <row r="600" spans="23:23" ht="15" hidden="1" customHeight="1" x14ac:dyDescent="0.25">
      <c r="W600" s="51" t="str">
        <f t="shared" si="46"/>
        <v>Inactive</v>
      </c>
    </row>
    <row r="601" spans="23:23" ht="15" hidden="1" customHeight="1" x14ac:dyDescent="0.25">
      <c r="W601" s="51" t="str">
        <f t="shared" si="46"/>
        <v>Inactive</v>
      </c>
    </row>
    <row r="602" spans="23:23" ht="15" hidden="1" customHeight="1" x14ac:dyDescent="0.25">
      <c r="W602" s="51" t="str">
        <f t="shared" si="46"/>
        <v>Inactive</v>
      </c>
    </row>
    <row r="603" spans="23:23" ht="15" hidden="1" customHeight="1" x14ac:dyDescent="0.25">
      <c r="W603" s="51" t="str">
        <f t="shared" si="46"/>
        <v>Inactive</v>
      </c>
    </row>
    <row r="604" spans="23:23" ht="15" hidden="1" customHeight="1" x14ac:dyDescent="0.25">
      <c r="W604" s="51" t="str">
        <f t="shared" si="46"/>
        <v>Inactive</v>
      </c>
    </row>
    <row r="605" spans="23:23" ht="15" hidden="1" customHeight="1" x14ac:dyDescent="0.25">
      <c r="W605" s="51" t="str">
        <f t="shared" si="46"/>
        <v>Inactive</v>
      </c>
    </row>
    <row r="606" spans="23:23" ht="15" hidden="1" customHeight="1" x14ac:dyDescent="0.25">
      <c r="W606" s="51" t="str">
        <f t="shared" si="46"/>
        <v>Inactive</v>
      </c>
    </row>
    <row r="607" spans="23:23" ht="15" hidden="1" customHeight="1" x14ac:dyDescent="0.25">
      <c r="W607" s="51" t="str">
        <f t="shared" si="46"/>
        <v>Inactive</v>
      </c>
    </row>
    <row r="608" spans="23:23" ht="15" hidden="1" customHeight="1" x14ac:dyDescent="0.25">
      <c r="W608" s="51" t="str">
        <f t="shared" si="46"/>
        <v>Inactive</v>
      </c>
    </row>
    <row r="609" spans="23:23" ht="15" hidden="1" customHeight="1" x14ac:dyDescent="0.25">
      <c r="W609" s="51" t="str">
        <f t="shared" si="46"/>
        <v>Inactive</v>
      </c>
    </row>
    <row r="610" spans="23:23" ht="15" hidden="1" customHeight="1" x14ac:dyDescent="0.25">
      <c r="W610" s="51" t="str">
        <f t="shared" si="46"/>
        <v>Inactive</v>
      </c>
    </row>
    <row r="611" spans="23:23" ht="15" hidden="1" customHeight="1" x14ac:dyDescent="0.25">
      <c r="W611" s="51" t="str">
        <f t="shared" si="46"/>
        <v>Inactive</v>
      </c>
    </row>
    <row r="612" spans="23:23" ht="15" hidden="1" customHeight="1" x14ac:dyDescent="0.25">
      <c r="W612" s="51" t="str">
        <f t="shared" si="46"/>
        <v>Inactive</v>
      </c>
    </row>
    <row r="613" spans="23:23" ht="15" hidden="1" customHeight="1" x14ac:dyDescent="0.25">
      <c r="W613" s="51" t="str">
        <f t="shared" si="46"/>
        <v>Inactive</v>
      </c>
    </row>
    <row r="614" spans="23:23" ht="15" hidden="1" customHeight="1" x14ac:dyDescent="0.25">
      <c r="W614" s="51" t="str">
        <f t="shared" si="46"/>
        <v>Inactive</v>
      </c>
    </row>
    <row r="615" spans="23:23" ht="15" hidden="1" customHeight="1" x14ac:dyDescent="0.25">
      <c r="W615" s="51" t="str">
        <f t="shared" si="46"/>
        <v>Inactive</v>
      </c>
    </row>
    <row r="616" spans="23:23" ht="15" hidden="1" customHeight="1" x14ac:dyDescent="0.25">
      <c r="W616" s="51" t="str">
        <f t="shared" si="46"/>
        <v>Inactive</v>
      </c>
    </row>
    <row r="617" spans="23:23" ht="15" hidden="1" customHeight="1" x14ac:dyDescent="0.25">
      <c r="W617" s="51" t="str">
        <f t="shared" si="46"/>
        <v>Inactive</v>
      </c>
    </row>
    <row r="618" spans="23:23" ht="15" hidden="1" customHeight="1" x14ac:dyDescent="0.25">
      <c r="W618" s="51" t="str">
        <f t="shared" si="46"/>
        <v>Inactive</v>
      </c>
    </row>
    <row r="619" spans="23:23" ht="15" hidden="1" customHeight="1" x14ac:dyDescent="0.25">
      <c r="W619" s="51" t="str">
        <f t="shared" si="46"/>
        <v>Inactive</v>
      </c>
    </row>
    <row r="620" spans="23:23" ht="15" hidden="1" customHeight="1" x14ac:dyDescent="0.25">
      <c r="W620" s="51" t="str">
        <f t="shared" si="46"/>
        <v>Inactive</v>
      </c>
    </row>
    <row r="621" spans="23:23" ht="15" hidden="1" customHeight="1" x14ac:dyDescent="0.25">
      <c r="W621" s="51" t="str">
        <f t="shared" si="46"/>
        <v>Inactive</v>
      </c>
    </row>
    <row r="622" spans="23:23" ht="15" hidden="1" customHeight="1" x14ac:dyDescent="0.25">
      <c r="W622" s="51" t="str">
        <f t="shared" si="46"/>
        <v>Inactive</v>
      </c>
    </row>
    <row r="623" spans="23:23" ht="15" hidden="1" customHeight="1" x14ac:dyDescent="0.25">
      <c r="W623" s="51" t="str">
        <f t="shared" si="46"/>
        <v>Inactive</v>
      </c>
    </row>
    <row r="624" spans="23:23" ht="15" hidden="1" customHeight="1" x14ac:dyDescent="0.25">
      <c r="W624" s="51" t="str">
        <f t="shared" si="46"/>
        <v>Inactive</v>
      </c>
    </row>
    <row r="625" spans="23:23" ht="15" hidden="1" customHeight="1" x14ac:dyDescent="0.25">
      <c r="W625" s="51" t="str">
        <f t="shared" si="46"/>
        <v>Inactive</v>
      </c>
    </row>
    <row r="626" spans="23:23" ht="15" hidden="1" customHeight="1" x14ac:dyDescent="0.25">
      <c r="W626" s="51" t="str">
        <f t="shared" si="46"/>
        <v>Inactive</v>
      </c>
    </row>
    <row r="627" spans="23:23" ht="15" hidden="1" customHeight="1" x14ac:dyDescent="0.25">
      <c r="W627" s="51" t="str">
        <f t="shared" si="46"/>
        <v>Inactive</v>
      </c>
    </row>
    <row r="628" spans="23:23" ht="15" hidden="1" customHeight="1" x14ac:dyDescent="0.25">
      <c r="W628" s="51" t="str">
        <f t="shared" si="46"/>
        <v>Inactive</v>
      </c>
    </row>
    <row r="629" spans="23:23" ht="15" hidden="1" customHeight="1" x14ac:dyDescent="0.25">
      <c r="W629" s="51" t="str">
        <f t="shared" si="46"/>
        <v>Inactive</v>
      </c>
    </row>
    <row r="630" spans="23:23" ht="15" hidden="1" customHeight="1" x14ac:dyDescent="0.25">
      <c r="W630" s="51" t="str">
        <f t="shared" si="46"/>
        <v>Inactive</v>
      </c>
    </row>
    <row r="631" spans="23:23" ht="15" hidden="1" customHeight="1" x14ac:dyDescent="0.25">
      <c r="W631" s="51" t="str">
        <f t="shared" si="46"/>
        <v>Inactive</v>
      </c>
    </row>
    <row r="632" spans="23:23" ht="15" hidden="1" customHeight="1" x14ac:dyDescent="0.25">
      <c r="W632" s="51" t="str">
        <f t="shared" si="46"/>
        <v>Inactive</v>
      </c>
    </row>
    <row r="633" spans="23:23" ht="15" hidden="1" customHeight="1" x14ac:dyDescent="0.25">
      <c r="W633" s="51" t="str">
        <f t="shared" si="46"/>
        <v>Inactive</v>
      </c>
    </row>
    <row r="634" spans="23:23" ht="15" hidden="1" customHeight="1" x14ac:dyDescent="0.25">
      <c r="W634" s="51" t="str">
        <f t="shared" si="46"/>
        <v>Inactive</v>
      </c>
    </row>
    <row r="635" spans="23:23" ht="15" hidden="1" customHeight="1" x14ac:dyDescent="0.25">
      <c r="W635" s="51" t="str">
        <f t="shared" si="46"/>
        <v>Inactive</v>
      </c>
    </row>
    <row r="636" spans="23:23" ht="15" hidden="1" customHeight="1" x14ac:dyDescent="0.25">
      <c r="W636" s="51" t="str">
        <f t="shared" si="46"/>
        <v>Inactive</v>
      </c>
    </row>
    <row r="637" spans="23:23" ht="15" hidden="1" customHeight="1" x14ac:dyDescent="0.25">
      <c r="W637" s="51" t="str">
        <f t="shared" si="46"/>
        <v>Inactive</v>
      </c>
    </row>
    <row r="638" spans="23:23" ht="15" hidden="1" customHeight="1" x14ac:dyDescent="0.25">
      <c r="W638" s="51" t="str">
        <f t="shared" si="46"/>
        <v>Inactive</v>
      </c>
    </row>
    <row r="639" spans="23:23" ht="15" hidden="1" customHeight="1" x14ac:dyDescent="0.25">
      <c r="W639" s="51" t="str">
        <f t="shared" si="46"/>
        <v>Inactive</v>
      </c>
    </row>
    <row r="640" spans="23:23" ht="15" hidden="1" customHeight="1" x14ac:dyDescent="0.25">
      <c r="W640" s="51" t="str">
        <f t="shared" si="46"/>
        <v>Inactive</v>
      </c>
    </row>
    <row r="641" spans="23:23" ht="15" hidden="1" customHeight="1" x14ac:dyDescent="0.25">
      <c r="W641" s="51" t="str">
        <f t="shared" si="46"/>
        <v>Inactive</v>
      </c>
    </row>
    <row r="642" spans="23:23" ht="15" hidden="1" customHeight="1" x14ac:dyDescent="0.25">
      <c r="W642" s="51" t="str">
        <f t="shared" si="46"/>
        <v>Inactive</v>
      </c>
    </row>
    <row r="643" spans="23:23" ht="15" hidden="1" customHeight="1" x14ac:dyDescent="0.25">
      <c r="W643" s="51" t="str">
        <f t="shared" si="46"/>
        <v>Inactive</v>
      </c>
    </row>
    <row r="644" spans="23:23" ht="15" hidden="1" customHeight="1" x14ac:dyDescent="0.25">
      <c r="W644" s="51" t="str">
        <f t="shared" si="46"/>
        <v>Inactive</v>
      </c>
    </row>
    <row r="645" spans="23:23" ht="15" hidden="1" customHeight="1" x14ac:dyDescent="0.25">
      <c r="W645" s="51" t="str">
        <f t="shared" ref="W645:W708" si="47">IF(SUM(ABS(D645),ABS(E645),ABS(F645),ABS(G645),ABS(H645),ABS(I645),ABS(J645),ABS(K645),ABS(L645),ABS(M645),ABS(N645),ABS(O645),ABS(P645),ABS(Q645),ABS(R645),ABS(S645),ABS(T645))=0,"Inactive","Active")</f>
        <v>Inactive</v>
      </c>
    </row>
    <row r="646" spans="23:23" ht="15" hidden="1" customHeight="1" x14ac:dyDescent="0.25">
      <c r="W646" s="51" t="str">
        <f t="shared" si="47"/>
        <v>Inactive</v>
      </c>
    </row>
    <row r="647" spans="23:23" ht="15" hidden="1" customHeight="1" x14ac:dyDescent="0.25">
      <c r="W647" s="51" t="str">
        <f t="shared" si="47"/>
        <v>Inactive</v>
      </c>
    </row>
    <row r="648" spans="23:23" ht="15" hidden="1" customHeight="1" x14ac:dyDescent="0.25">
      <c r="W648" s="51" t="str">
        <f t="shared" si="47"/>
        <v>Inactive</v>
      </c>
    </row>
    <row r="649" spans="23:23" ht="15" hidden="1" customHeight="1" x14ac:dyDescent="0.25">
      <c r="W649" s="51" t="str">
        <f t="shared" si="47"/>
        <v>Inactive</v>
      </c>
    </row>
    <row r="650" spans="23:23" ht="15" hidden="1" customHeight="1" x14ac:dyDescent="0.25">
      <c r="W650" s="51" t="str">
        <f t="shared" si="47"/>
        <v>Inactive</v>
      </c>
    </row>
    <row r="651" spans="23:23" ht="15" hidden="1" customHeight="1" x14ac:dyDescent="0.25">
      <c r="W651" s="51" t="str">
        <f t="shared" si="47"/>
        <v>Inactive</v>
      </c>
    </row>
    <row r="652" spans="23:23" ht="15" hidden="1" customHeight="1" x14ac:dyDescent="0.25">
      <c r="W652" s="51" t="str">
        <f t="shared" si="47"/>
        <v>Inactive</v>
      </c>
    </row>
    <row r="653" spans="23:23" ht="15" hidden="1" customHeight="1" x14ac:dyDescent="0.25">
      <c r="W653" s="51" t="str">
        <f t="shared" si="47"/>
        <v>Inactive</v>
      </c>
    </row>
    <row r="654" spans="23:23" ht="15" hidden="1" customHeight="1" x14ac:dyDescent="0.25">
      <c r="W654" s="51" t="str">
        <f t="shared" si="47"/>
        <v>Inactive</v>
      </c>
    </row>
    <row r="655" spans="23:23" ht="15" hidden="1" customHeight="1" x14ac:dyDescent="0.25">
      <c r="W655" s="51" t="str">
        <f t="shared" si="47"/>
        <v>Inactive</v>
      </c>
    </row>
    <row r="656" spans="23:23" ht="15" hidden="1" customHeight="1" x14ac:dyDescent="0.25">
      <c r="W656" s="51" t="str">
        <f t="shared" si="47"/>
        <v>Inactive</v>
      </c>
    </row>
    <row r="657" spans="23:23" ht="15" hidden="1" customHeight="1" x14ac:dyDescent="0.25">
      <c r="W657" s="51" t="str">
        <f t="shared" si="47"/>
        <v>Inactive</v>
      </c>
    </row>
    <row r="658" spans="23:23" ht="15" hidden="1" customHeight="1" x14ac:dyDescent="0.25">
      <c r="W658" s="51" t="str">
        <f t="shared" si="47"/>
        <v>Inactive</v>
      </c>
    </row>
    <row r="659" spans="23:23" ht="15" hidden="1" customHeight="1" x14ac:dyDescent="0.25">
      <c r="W659" s="51" t="str">
        <f t="shared" si="47"/>
        <v>Inactive</v>
      </c>
    </row>
    <row r="660" spans="23:23" ht="15" hidden="1" customHeight="1" x14ac:dyDescent="0.25">
      <c r="W660" s="51" t="str">
        <f t="shared" si="47"/>
        <v>Inactive</v>
      </c>
    </row>
    <row r="661" spans="23:23" ht="15" hidden="1" customHeight="1" x14ac:dyDescent="0.25">
      <c r="W661" s="51" t="str">
        <f t="shared" si="47"/>
        <v>Inactive</v>
      </c>
    </row>
    <row r="662" spans="23:23" ht="15" hidden="1" customHeight="1" x14ac:dyDescent="0.25">
      <c r="W662" s="51" t="str">
        <f t="shared" si="47"/>
        <v>Inactive</v>
      </c>
    </row>
    <row r="663" spans="23:23" ht="15" hidden="1" customHeight="1" x14ac:dyDescent="0.25">
      <c r="W663" s="51" t="str">
        <f t="shared" si="47"/>
        <v>Inactive</v>
      </c>
    </row>
    <row r="664" spans="23:23" ht="15" hidden="1" customHeight="1" x14ac:dyDescent="0.25">
      <c r="W664" s="51" t="str">
        <f t="shared" si="47"/>
        <v>Inactive</v>
      </c>
    </row>
    <row r="665" spans="23:23" ht="15" hidden="1" customHeight="1" x14ac:dyDescent="0.25">
      <c r="W665" s="51" t="str">
        <f t="shared" si="47"/>
        <v>Inactive</v>
      </c>
    </row>
    <row r="666" spans="23:23" ht="15" hidden="1" customHeight="1" x14ac:dyDescent="0.25">
      <c r="W666" s="51" t="str">
        <f t="shared" si="47"/>
        <v>Inactive</v>
      </c>
    </row>
    <row r="667" spans="23:23" ht="15" hidden="1" customHeight="1" thickBot="1" x14ac:dyDescent="0.3">
      <c r="W667" s="52" t="str">
        <f t="shared" si="47"/>
        <v>Inactive</v>
      </c>
    </row>
    <row r="668" spans="23:23" ht="15" hidden="1" customHeight="1" thickTop="1" x14ac:dyDescent="0.25">
      <c r="W668" s="51" t="str">
        <f t="shared" si="47"/>
        <v>Inactive</v>
      </c>
    </row>
    <row r="669" spans="23:23" ht="15" hidden="1" customHeight="1" x14ac:dyDescent="0.25">
      <c r="W669" s="51" t="str">
        <f t="shared" si="47"/>
        <v>Inactive</v>
      </c>
    </row>
    <row r="670" spans="23:23" ht="15" hidden="1" customHeight="1" x14ac:dyDescent="0.25">
      <c r="W670" s="51" t="str">
        <f t="shared" si="47"/>
        <v>Inactive</v>
      </c>
    </row>
    <row r="671" spans="23:23" ht="15" hidden="1" customHeight="1" x14ac:dyDescent="0.25">
      <c r="W671" s="51" t="str">
        <f t="shared" si="47"/>
        <v>Inactive</v>
      </c>
    </row>
    <row r="672" spans="23:23" ht="15" hidden="1" customHeight="1" x14ac:dyDescent="0.25">
      <c r="W672" s="51" t="str">
        <f t="shared" si="47"/>
        <v>Inactive</v>
      </c>
    </row>
    <row r="673" spans="23:23" ht="15" hidden="1" customHeight="1" x14ac:dyDescent="0.25">
      <c r="W673" s="51" t="str">
        <f t="shared" si="47"/>
        <v>Inactive</v>
      </c>
    </row>
    <row r="674" spans="23:23" ht="15" hidden="1" customHeight="1" x14ac:dyDescent="0.25">
      <c r="W674" s="51" t="str">
        <f t="shared" si="47"/>
        <v>Inactive</v>
      </c>
    </row>
    <row r="675" spans="23:23" ht="15" hidden="1" customHeight="1" x14ac:dyDescent="0.25">
      <c r="W675" s="51" t="str">
        <f t="shared" si="47"/>
        <v>Inactive</v>
      </c>
    </row>
    <row r="676" spans="23:23" ht="15" hidden="1" customHeight="1" x14ac:dyDescent="0.25">
      <c r="W676" s="51" t="str">
        <f t="shared" si="47"/>
        <v>Inactive</v>
      </c>
    </row>
    <row r="677" spans="23:23" ht="15" hidden="1" customHeight="1" x14ac:dyDescent="0.25">
      <c r="W677" s="51" t="str">
        <f t="shared" si="47"/>
        <v>Inactive</v>
      </c>
    </row>
    <row r="678" spans="23:23" ht="15" hidden="1" customHeight="1" x14ac:dyDescent="0.25">
      <c r="W678" s="51" t="str">
        <f t="shared" si="47"/>
        <v>Inactive</v>
      </c>
    </row>
    <row r="679" spans="23:23" ht="15" hidden="1" customHeight="1" x14ac:dyDescent="0.25">
      <c r="W679" s="51" t="str">
        <f t="shared" si="47"/>
        <v>Inactive</v>
      </c>
    </row>
    <row r="680" spans="23:23" ht="15" hidden="1" customHeight="1" x14ac:dyDescent="0.25">
      <c r="W680" s="51" t="str">
        <f t="shared" si="47"/>
        <v>Inactive</v>
      </c>
    </row>
    <row r="681" spans="23:23" ht="15" hidden="1" customHeight="1" x14ac:dyDescent="0.25">
      <c r="W681" s="51" t="str">
        <f t="shared" si="47"/>
        <v>Inactive</v>
      </c>
    </row>
    <row r="682" spans="23:23" ht="15" hidden="1" customHeight="1" x14ac:dyDescent="0.25">
      <c r="W682" s="51" t="str">
        <f t="shared" si="47"/>
        <v>Inactive</v>
      </c>
    </row>
    <row r="683" spans="23:23" ht="15" hidden="1" customHeight="1" x14ac:dyDescent="0.25">
      <c r="W683" s="51" t="str">
        <f t="shared" si="47"/>
        <v>Inactive</v>
      </c>
    </row>
    <row r="684" spans="23:23" ht="15" hidden="1" customHeight="1" x14ac:dyDescent="0.25">
      <c r="W684" s="51" t="str">
        <f t="shared" si="47"/>
        <v>Inactive</v>
      </c>
    </row>
    <row r="685" spans="23:23" ht="15" hidden="1" customHeight="1" x14ac:dyDescent="0.25">
      <c r="W685" s="51" t="str">
        <f t="shared" si="47"/>
        <v>Inactive</v>
      </c>
    </row>
    <row r="686" spans="23:23" ht="15" hidden="1" customHeight="1" x14ac:dyDescent="0.25">
      <c r="W686" s="51" t="str">
        <f t="shared" si="47"/>
        <v>Inactive</v>
      </c>
    </row>
    <row r="687" spans="23:23" ht="15" hidden="1" customHeight="1" x14ac:dyDescent="0.25">
      <c r="W687" s="51" t="str">
        <f t="shared" si="47"/>
        <v>Inactive</v>
      </c>
    </row>
    <row r="688" spans="23:23" ht="15" hidden="1" customHeight="1" x14ac:dyDescent="0.25">
      <c r="W688" s="51" t="str">
        <f t="shared" si="47"/>
        <v>Inactive</v>
      </c>
    </row>
    <row r="689" spans="23:23" ht="15" hidden="1" customHeight="1" x14ac:dyDescent="0.25">
      <c r="W689" s="51" t="str">
        <f t="shared" si="47"/>
        <v>Inactive</v>
      </c>
    </row>
    <row r="690" spans="23:23" ht="15" hidden="1" customHeight="1" x14ac:dyDescent="0.25">
      <c r="W690" s="51" t="str">
        <f t="shared" si="47"/>
        <v>Inactive</v>
      </c>
    </row>
    <row r="691" spans="23:23" ht="15" hidden="1" customHeight="1" x14ac:dyDescent="0.25">
      <c r="W691" s="51" t="str">
        <f t="shared" si="47"/>
        <v>Inactive</v>
      </c>
    </row>
    <row r="692" spans="23:23" ht="15" hidden="1" customHeight="1" x14ac:dyDescent="0.25">
      <c r="W692" s="51" t="str">
        <f t="shared" si="47"/>
        <v>Inactive</v>
      </c>
    </row>
    <row r="693" spans="23:23" ht="15" hidden="1" customHeight="1" x14ac:dyDescent="0.25">
      <c r="W693" s="51" t="str">
        <f t="shared" si="47"/>
        <v>Inactive</v>
      </c>
    </row>
    <row r="694" spans="23:23" ht="15" hidden="1" customHeight="1" x14ac:dyDescent="0.25">
      <c r="W694" s="51" t="str">
        <f t="shared" si="47"/>
        <v>Inactive</v>
      </c>
    </row>
    <row r="695" spans="23:23" ht="15" hidden="1" customHeight="1" x14ac:dyDescent="0.25">
      <c r="W695" s="51" t="str">
        <f t="shared" si="47"/>
        <v>Inactive</v>
      </c>
    </row>
    <row r="696" spans="23:23" ht="15" hidden="1" customHeight="1" x14ac:dyDescent="0.25">
      <c r="W696" s="51" t="str">
        <f t="shared" si="47"/>
        <v>Inactive</v>
      </c>
    </row>
    <row r="697" spans="23:23" ht="15" hidden="1" customHeight="1" x14ac:dyDescent="0.25">
      <c r="W697" s="51" t="str">
        <f t="shared" si="47"/>
        <v>Inactive</v>
      </c>
    </row>
    <row r="698" spans="23:23" ht="15" hidden="1" customHeight="1" x14ac:dyDescent="0.25">
      <c r="W698" s="51" t="str">
        <f t="shared" si="47"/>
        <v>Inactive</v>
      </c>
    </row>
    <row r="699" spans="23:23" ht="15" hidden="1" customHeight="1" x14ac:dyDescent="0.25">
      <c r="W699" s="51" t="str">
        <f t="shared" si="47"/>
        <v>Inactive</v>
      </c>
    </row>
    <row r="700" spans="23:23" ht="15" hidden="1" customHeight="1" x14ac:dyDescent="0.25">
      <c r="W700" s="51" t="str">
        <f t="shared" si="47"/>
        <v>Inactive</v>
      </c>
    </row>
    <row r="701" spans="23:23" ht="15" hidden="1" customHeight="1" x14ac:dyDescent="0.25">
      <c r="W701" s="51" t="str">
        <f t="shared" si="47"/>
        <v>Inactive</v>
      </c>
    </row>
    <row r="702" spans="23:23" ht="15" hidden="1" customHeight="1" x14ac:dyDescent="0.25">
      <c r="W702" s="51" t="str">
        <f t="shared" si="47"/>
        <v>Inactive</v>
      </c>
    </row>
    <row r="703" spans="23:23" ht="15" hidden="1" customHeight="1" x14ac:dyDescent="0.25">
      <c r="W703" s="51" t="str">
        <f t="shared" si="47"/>
        <v>Inactive</v>
      </c>
    </row>
    <row r="704" spans="23:23" ht="15" hidden="1" customHeight="1" x14ac:dyDescent="0.25">
      <c r="W704" s="51" t="str">
        <f t="shared" si="47"/>
        <v>Inactive</v>
      </c>
    </row>
    <row r="705" spans="23:23" ht="15" hidden="1" customHeight="1" x14ac:dyDescent="0.25">
      <c r="W705" s="51" t="str">
        <f t="shared" si="47"/>
        <v>Inactive</v>
      </c>
    </row>
    <row r="706" spans="23:23" ht="15" hidden="1" customHeight="1" x14ac:dyDescent="0.25">
      <c r="W706" s="51" t="str">
        <f t="shared" si="47"/>
        <v>Inactive</v>
      </c>
    </row>
    <row r="707" spans="23:23" ht="15" hidden="1" customHeight="1" x14ac:dyDescent="0.25">
      <c r="W707" s="51" t="str">
        <f t="shared" si="47"/>
        <v>Inactive</v>
      </c>
    </row>
    <row r="708" spans="23:23" ht="15" hidden="1" customHeight="1" x14ac:dyDescent="0.25">
      <c r="W708" s="51" t="str">
        <f t="shared" si="47"/>
        <v>Inactive</v>
      </c>
    </row>
    <row r="709" spans="23:23" ht="15" hidden="1" customHeight="1" x14ac:dyDescent="0.25">
      <c r="W709" s="51" t="str">
        <f t="shared" ref="W709:W772" si="48">IF(SUM(ABS(D709),ABS(E709),ABS(F709),ABS(G709),ABS(H709),ABS(I709),ABS(J709),ABS(K709),ABS(L709),ABS(M709),ABS(N709),ABS(O709),ABS(P709),ABS(Q709),ABS(R709),ABS(S709),ABS(T709))=0,"Inactive","Active")</f>
        <v>Inactive</v>
      </c>
    </row>
    <row r="710" spans="23:23" ht="15" hidden="1" customHeight="1" x14ac:dyDescent="0.25">
      <c r="W710" s="51" t="str">
        <f t="shared" si="48"/>
        <v>Inactive</v>
      </c>
    </row>
    <row r="711" spans="23:23" ht="15" hidden="1" customHeight="1" x14ac:dyDescent="0.25">
      <c r="W711" s="51" t="str">
        <f t="shared" si="48"/>
        <v>Inactive</v>
      </c>
    </row>
    <row r="712" spans="23:23" ht="15" hidden="1" customHeight="1" x14ac:dyDescent="0.25">
      <c r="W712" s="51" t="str">
        <f t="shared" si="48"/>
        <v>Inactive</v>
      </c>
    </row>
    <row r="713" spans="23:23" ht="15" hidden="1" customHeight="1" x14ac:dyDescent="0.25">
      <c r="W713" s="51" t="str">
        <f t="shared" si="48"/>
        <v>Inactive</v>
      </c>
    </row>
    <row r="714" spans="23:23" ht="15" hidden="1" customHeight="1" x14ac:dyDescent="0.25">
      <c r="W714" s="51" t="str">
        <f t="shared" si="48"/>
        <v>Inactive</v>
      </c>
    </row>
    <row r="715" spans="23:23" ht="15" hidden="1" customHeight="1" x14ac:dyDescent="0.25">
      <c r="W715" s="51" t="str">
        <f t="shared" si="48"/>
        <v>Inactive</v>
      </c>
    </row>
    <row r="716" spans="23:23" ht="15" hidden="1" customHeight="1" x14ac:dyDescent="0.25">
      <c r="W716" s="51" t="str">
        <f t="shared" si="48"/>
        <v>Inactive</v>
      </c>
    </row>
    <row r="717" spans="23:23" ht="15" hidden="1" customHeight="1" x14ac:dyDescent="0.25">
      <c r="W717" s="51" t="str">
        <f t="shared" si="48"/>
        <v>Inactive</v>
      </c>
    </row>
    <row r="718" spans="23:23" ht="15" hidden="1" customHeight="1" x14ac:dyDescent="0.25">
      <c r="W718" s="51" t="str">
        <f t="shared" si="48"/>
        <v>Inactive</v>
      </c>
    </row>
    <row r="719" spans="23:23" ht="15" hidden="1" customHeight="1" x14ac:dyDescent="0.25">
      <c r="W719" s="51" t="str">
        <f t="shared" si="48"/>
        <v>Inactive</v>
      </c>
    </row>
    <row r="720" spans="23:23" ht="15" hidden="1" customHeight="1" x14ac:dyDescent="0.25">
      <c r="W720" s="51" t="str">
        <f t="shared" si="48"/>
        <v>Inactive</v>
      </c>
    </row>
    <row r="721" spans="23:23" ht="15" hidden="1" customHeight="1" x14ac:dyDescent="0.25">
      <c r="W721" s="51" t="str">
        <f t="shared" si="48"/>
        <v>Inactive</v>
      </c>
    </row>
    <row r="722" spans="23:23" ht="15" hidden="1" customHeight="1" x14ac:dyDescent="0.25">
      <c r="W722" s="51" t="str">
        <f t="shared" si="48"/>
        <v>Inactive</v>
      </c>
    </row>
    <row r="723" spans="23:23" ht="15" hidden="1" customHeight="1" x14ac:dyDescent="0.25">
      <c r="W723" s="51" t="str">
        <f t="shared" si="48"/>
        <v>Inactive</v>
      </c>
    </row>
    <row r="724" spans="23:23" ht="15" hidden="1" customHeight="1" x14ac:dyDescent="0.25">
      <c r="W724" s="51" t="str">
        <f t="shared" si="48"/>
        <v>Inactive</v>
      </c>
    </row>
    <row r="725" spans="23:23" ht="15" hidden="1" customHeight="1" x14ac:dyDescent="0.25">
      <c r="W725" s="51" t="str">
        <f t="shared" si="48"/>
        <v>Inactive</v>
      </c>
    </row>
    <row r="726" spans="23:23" ht="15" hidden="1" customHeight="1" x14ac:dyDescent="0.25">
      <c r="W726" s="51" t="str">
        <f t="shared" si="48"/>
        <v>Inactive</v>
      </c>
    </row>
    <row r="727" spans="23:23" ht="15" hidden="1" customHeight="1" x14ac:dyDescent="0.25">
      <c r="W727" s="51" t="str">
        <f t="shared" si="48"/>
        <v>Inactive</v>
      </c>
    </row>
    <row r="728" spans="23:23" ht="15" hidden="1" customHeight="1" x14ac:dyDescent="0.25">
      <c r="W728" s="51" t="str">
        <f t="shared" si="48"/>
        <v>Inactive</v>
      </c>
    </row>
    <row r="729" spans="23:23" ht="15" hidden="1" customHeight="1" x14ac:dyDescent="0.25">
      <c r="W729" s="51" t="str">
        <f t="shared" si="48"/>
        <v>Inactive</v>
      </c>
    </row>
    <row r="730" spans="23:23" ht="15" hidden="1" customHeight="1" x14ac:dyDescent="0.25">
      <c r="W730" s="51" t="str">
        <f t="shared" si="48"/>
        <v>Inactive</v>
      </c>
    </row>
    <row r="731" spans="23:23" ht="15" hidden="1" customHeight="1" x14ac:dyDescent="0.25">
      <c r="W731" s="51" t="str">
        <f t="shared" si="48"/>
        <v>Inactive</v>
      </c>
    </row>
    <row r="732" spans="23:23" ht="15" hidden="1" customHeight="1" x14ac:dyDescent="0.25">
      <c r="W732" s="51" t="str">
        <f t="shared" si="48"/>
        <v>Inactive</v>
      </c>
    </row>
    <row r="733" spans="23:23" ht="15" hidden="1" customHeight="1" x14ac:dyDescent="0.25">
      <c r="W733" s="51" t="str">
        <f t="shared" si="48"/>
        <v>Inactive</v>
      </c>
    </row>
    <row r="734" spans="23:23" ht="15" hidden="1" customHeight="1" x14ac:dyDescent="0.25">
      <c r="W734" s="51" t="str">
        <f t="shared" si="48"/>
        <v>Inactive</v>
      </c>
    </row>
    <row r="735" spans="23:23" ht="15" hidden="1" customHeight="1" x14ac:dyDescent="0.25">
      <c r="W735" s="51" t="str">
        <f t="shared" si="48"/>
        <v>Inactive</v>
      </c>
    </row>
    <row r="736" spans="23:23" ht="15" hidden="1" customHeight="1" x14ac:dyDescent="0.25">
      <c r="W736" s="51" t="str">
        <f t="shared" si="48"/>
        <v>Inactive</v>
      </c>
    </row>
    <row r="737" spans="23:23" ht="15" hidden="1" customHeight="1" x14ac:dyDescent="0.25">
      <c r="W737" s="51" t="str">
        <f t="shared" si="48"/>
        <v>Inactive</v>
      </c>
    </row>
    <row r="738" spans="23:23" ht="15" hidden="1" customHeight="1" x14ac:dyDescent="0.25">
      <c r="W738" s="51" t="str">
        <f t="shared" si="48"/>
        <v>Inactive</v>
      </c>
    </row>
    <row r="739" spans="23:23" ht="15" hidden="1" customHeight="1" x14ac:dyDescent="0.25">
      <c r="W739" s="51" t="str">
        <f t="shared" si="48"/>
        <v>Inactive</v>
      </c>
    </row>
    <row r="740" spans="23:23" ht="15" hidden="1" customHeight="1" x14ac:dyDescent="0.25">
      <c r="W740" s="51" t="str">
        <f t="shared" si="48"/>
        <v>Inactive</v>
      </c>
    </row>
    <row r="741" spans="23:23" ht="15" hidden="1" customHeight="1" x14ac:dyDescent="0.25">
      <c r="W741" s="51" t="str">
        <f t="shared" si="48"/>
        <v>Inactive</v>
      </c>
    </row>
    <row r="742" spans="23:23" ht="15" hidden="1" customHeight="1" x14ac:dyDescent="0.25">
      <c r="W742" s="51" t="str">
        <f t="shared" si="48"/>
        <v>Inactive</v>
      </c>
    </row>
    <row r="743" spans="23:23" ht="15" hidden="1" customHeight="1" x14ac:dyDescent="0.25">
      <c r="W743" s="51" t="str">
        <f t="shared" si="48"/>
        <v>Inactive</v>
      </c>
    </row>
    <row r="744" spans="23:23" ht="15" hidden="1" customHeight="1" x14ac:dyDescent="0.25">
      <c r="W744" s="51" t="str">
        <f t="shared" si="48"/>
        <v>Inactive</v>
      </c>
    </row>
    <row r="745" spans="23:23" ht="15" hidden="1" customHeight="1" x14ac:dyDescent="0.25">
      <c r="W745" s="51" t="str">
        <f t="shared" si="48"/>
        <v>Inactive</v>
      </c>
    </row>
    <row r="746" spans="23:23" ht="15" hidden="1" customHeight="1" x14ac:dyDescent="0.25">
      <c r="W746" s="51" t="str">
        <f t="shared" si="48"/>
        <v>Inactive</v>
      </c>
    </row>
    <row r="747" spans="23:23" ht="15" hidden="1" customHeight="1" x14ac:dyDescent="0.25">
      <c r="W747" s="51" t="str">
        <f t="shared" si="48"/>
        <v>Inactive</v>
      </c>
    </row>
    <row r="748" spans="23:23" ht="15" hidden="1" customHeight="1" x14ac:dyDescent="0.25">
      <c r="W748" s="51" t="str">
        <f t="shared" si="48"/>
        <v>Inactive</v>
      </c>
    </row>
    <row r="749" spans="23:23" ht="15" hidden="1" customHeight="1" x14ac:dyDescent="0.25">
      <c r="W749" s="51" t="str">
        <f t="shared" si="48"/>
        <v>Inactive</v>
      </c>
    </row>
    <row r="750" spans="23:23" ht="15" hidden="1" customHeight="1" x14ac:dyDescent="0.25">
      <c r="W750" s="51" t="str">
        <f t="shared" si="48"/>
        <v>Inactive</v>
      </c>
    </row>
    <row r="751" spans="23:23" ht="15" hidden="1" customHeight="1" x14ac:dyDescent="0.25">
      <c r="W751" s="51" t="str">
        <f t="shared" si="48"/>
        <v>Inactive</v>
      </c>
    </row>
    <row r="752" spans="23:23" ht="15" hidden="1" customHeight="1" x14ac:dyDescent="0.25">
      <c r="W752" s="51" t="str">
        <f t="shared" si="48"/>
        <v>Inactive</v>
      </c>
    </row>
    <row r="753" spans="23:23" ht="15" hidden="1" customHeight="1" x14ac:dyDescent="0.25">
      <c r="W753" s="51" t="str">
        <f t="shared" si="48"/>
        <v>Inactive</v>
      </c>
    </row>
    <row r="754" spans="23:23" ht="15" hidden="1" customHeight="1" x14ac:dyDescent="0.25">
      <c r="W754" s="51" t="str">
        <f t="shared" si="48"/>
        <v>Inactive</v>
      </c>
    </row>
    <row r="755" spans="23:23" ht="15" hidden="1" customHeight="1" x14ac:dyDescent="0.25">
      <c r="W755" s="51" t="str">
        <f t="shared" si="48"/>
        <v>Inactive</v>
      </c>
    </row>
    <row r="756" spans="23:23" ht="15" hidden="1" customHeight="1" x14ac:dyDescent="0.25">
      <c r="W756" s="51" t="str">
        <f t="shared" si="48"/>
        <v>Inactive</v>
      </c>
    </row>
    <row r="757" spans="23:23" ht="15" hidden="1" customHeight="1" x14ac:dyDescent="0.25">
      <c r="W757" s="51" t="str">
        <f t="shared" si="48"/>
        <v>Inactive</v>
      </c>
    </row>
    <row r="758" spans="23:23" ht="15" hidden="1" customHeight="1" x14ac:dyDescent="0.25">
      <c r="W758" s="51" t="str">
        <f t="shared" si="48"/>
        <v>Inactive</v>
      </c>
    </row>
    <row r="759" spans="23:23" ht="15" hidden="1" customHeight="1" x14ac:dyDescent="0.25">
      <c r="W759" s="51" t="str">
        <f t="shared" si="48"/>
        <v>Inactive</v>
      </c>
    </row>
    <row r="760" spans="23:23" ht="15" hidden="1" customHeight="1" x14ac:dyDescent="0.25">
      <c r="W760" s="51" t="str">
        <f t="shared" si="48"/>
        <v>Inactive</v>
      </c>
    </row>
    <row r="761" spans="23:23" ht="15" hidden="1" customHeight="1" x14ac:dyDescent="0.25">
      <c r="W761" s="51" t="str">
        <f t="shared" si="48"/>
        <v>Inactive</v>
      </c>
    </row>
    <row r="762" spans="23:23" ht="15" hidden="1" customHeight="1" x14ac:dyDescent="0.25">
      <c r="W762" s="51" t="str">
        <f t="shared" si="48"/>
        <v>Inactive</v>
      </c>
    </row>
    <row r="763" spans="23:23" ht="15" hidden="1" customHeight="1" x14ac:dyDescent="0.25">
      <c r="W763" s="51" t="str">
        <f t="shared" si="48"/>
        <v>Inactive</v>
      </c>
    </row>
    <row r="764" spans="23:23" ht="15" hidden="1" customHeight="1" x14ac:dyDescent="0.25">
      <c r="W764" s="51" t="str">
        <f t="shared" si="48"/>
        <v>Inactive</v>
      </c>
    </row>
    <row r="765" spans="23:23" ht="15" hidden="1" customHeight="1" x14ac:dyDescent="0.25">
      <c r="W765" s="51" t="str">
        <f t="shared" si="48"/>
        <v>Inactive</v>
      </c>
    </row>
    <row r="766" spans="23:23" ht="15" hidden="1" customHeight="1" x14ac:dyDescent="0.25">
      <c r="W766" s="51" t="str">
        <f t="shared" si="48"/>
        <v>Inactive</v>
      </c>
    </row>
    <row r="767" spans="23:23" ht="15" hidden="1" customHeight="1" x14ac:dyDescent="0.25">
      <c r="W767" s="51" t="str">
        <f t="shared" si="48"/>
        <v>Inactive</v>
      </c>
    </row>
    <row r="768" spans="23:23" ht="15" hidden="1" customHeight="1" x14ac:dyDescent="0.25">
      <c r="W768" s="51" t="str">
        <f t="shared" si="48"/>
        <v>Inactive</v>
      </c>
    </row>
    <row r="769" spans="23:23" ht="15" hidden="1" customHeight="1" x14ac:dyDescent="0.25">
      <c r="W769" s="51" t="str">
        <f t="shared" si="48"/>
        <v>Inactive</v>
      </c>
    </row>
    <row r="770" spans="23:23" ht="15" hidden="1" customHeight="1" x14ac:dyDescent="0.25">
      <c r="W770" s="51" t="str">
        <f t="shared" si="48"/>
        <v>Inactive</v>
      </c>
    </row>
    <row r="771" spans="23:23" ht="15" hidden="1" customHeight="1" x14ac:dyDescent="0.25">
      <c r="W771" s="51" t="str">
        <f t="shared" si="48"/>
        <v>Inactive</v>
      </c>
    </row>
    <row r="772" spans="23:23" ht="15" hidden="1" customHeight="1" x14ac:dyDescent="0.25">
      <c r="W772" s="51" t="str">
        <f t="shared" si="48"/>
        <v>Inactive</v>
      </c>
    </row>
    <row r="773" spans="23:23" ht="15" hidden="1" customHeight="1" x14ac:dyDescent="0.25">
      <c r="W773" s="51" t="str">
        <f t="shared" ref="W773:W836" si="49">IF(SUM(ABS(D773),ABS(E773),ABS(F773),ABS(G773),ABS(H773),ABS(I773),ABS(J773),ABS(K773),ABS(L773),ABS(M773),ABS(N773),ABS(O773),ABS(P773),ABS(Q773),ABS(R773),ABS(S773),ABS(T773))=0,"Inactive","Active")</f>
        <v>Inactive</v>
      </c>
    </row>
    <row r="774" spans="23:23" ht="15" hidden="1" customHeight="1" x14ac:dyDescent="0.25">
      <c r="W774" s="51" t="str">
        <f t="shared" si="49"/>
        <v>Inactive</v>
      </c>
    </row>
    <row r="775" spans="23:23" ht="15" hidden="1" customHeight="1" x14ac:dyDescent="0.25">
      <c r="W775" s="51" t="str">
        <f t="shared" si="49"/>
        <v>Inactive</v>
      </c>
    </row>
    <row r="776" spans="23:23" ht="15" hidden="1" customHeight="1" x14ac:dyDescent="0.25">
      <c r="W776" s="51" t="str">
        <f t="shared" si="49"/>
        <v>Inactive</v>
      </c>
    </row>
    <row r="777" spans="23:23" ht="15" hidden="1" customHeight="1" x14ac:dyDescent="0.25">
      <c r="W777" s="51" t="str">
        <f t="shared" si="49"/>
        <v>Inactive</v>
      </c>
    </row>
    <row r="778" spans="23:23" ht="15" hidden="1" customHeight="1" x14ac:dyDescent="0.25">
      <c r="W778" s="51" t="str">
        <f t="shared" si="49"/>
        <v>Inactive</v>
      </c>
    </row>
    <row r="779" spans="23:23" ht="15" hidden="1" customHeight="1" x14ac:dyDescent="0.25">
      <c r="W779" s="51" t="str">
        <f t="shared" si="49"/>
        <v>Inactive</v>
      </c>
    </row>
    <row r="780" spans="23:23" ht="15" hidden="1" customHeight="1" x14ac:dyDescent="0.25">
      <c r="W780" s="51" t="str">
        <f t="shared" si="49"/>
        <v>Inactive</v>
      </c>
    </row>
    <row r="781" spans="23:23" ht="15" hidden="1" customHeight="1" x14ac:dyDescent="0.25">
      <c r="W781" s="51" t="str">
        <f t="shared" si="49"/>
        <v>Inactive</v>
      </c>
    </row>
    <row r="782" spans="23:23" ht="15" hidden="1" customHeight="1" x14ac:dyDescent="0.25">
      <c r="W782" s="51" t="str">
        <f t="shared" si="49"/>
        <v>Inactive</v>
      </c>
    </row>
    <row r="783" spans="23:23" ht="15" hidden="1" customHeight="1" x14ac:dyDescent="0.25">
      <c r="W783" s="51" t="str">
        <f t="shared" si="49"/>
        <v>Inactive</v>
      </c>
    </row>
    <row r="784" spans="23:23" ht="15" hidden="1" customHeight="1" x14ac:dyDescent="0.25">
      <c r="W784" s="51" t="str">
        <f t="shared" si="49"/>
        <v>Inactive</v>
      </c>
    </row>
    <row r="785" spans="23:23" ht="15" hidden="1" customHeight="1" x14ac:dyDescent="0.25">
      <c r="W785" s="51" t="str">
        <f t="shared" si="49"/>
        <v>Inactive</v>
      </c>
    </row>
    <row r="786" spans="23:23" ht="15" hidden="1" customHeight="1" x14ac:dyDescent="0.25">
      <c r="W786" s="51" t="str">
        <f t="shared" si="49"/>
        <v>Inactive</v>
      </c>
    </row>
    <row r="787" spans="23:23" ht="15" hidden="1" customHeight="1" x14ac:dyDescent="0.25">
      <c r="W787" s="51" t="str">
        <f t="shared" si="49"/>
        <v>Inactive</v>
      </c>
    </row>
    <row r="788" spans="23:23" ht="15" hidden="1" customHeight="1" x14ac:dyDescent="0.25">
      <c r="W788" s="51" t="str">
        <f t="shared" si="49"/>
        <v>Inactive</v>
      </c>
    </row>
    <row r="789" spans="23:23" ht="15" hidden="1" customHeight="1" x14ac:dyDescent="0.25">
      <c r="W789" s="51" t="str">
        <f t="shared" si="49"/>
        <v>Inactive</v>
      </c>
    </row>
    <row r="790" spans="23:23" ht="15" hidden="1" customHeight="1" x14ac:dyDescent="0.25">
      <c r="W790" s="51" t="str">
        <f t="shared" si="49"/>
        <v>Inactive</v>
      </c>
    </row>
    <row r="791" spans="23:23" ht="15" hidden="1" customHeight="1" x14ac:dyDescent="0.25">
      <c r="W791" s="51" t="str">
        <f t="shared" si="49"/>
        <v>Inactive</v>
      </c>
    </row>
    <row r="792" spans="23:23" ht="15" hidden="1" customHeight="1" x14ac:dyDescent="0.25">
      <c r="W792" s="51" t="str">
        <f t="shared" si="49"/>
        <v>Inactive</v>
      </c>
    </row>
    <row r="793" spans="23:23" ht="15" hidden="1" customHeight="1" x14ac:dyDescent="0.25">
      <c r="W793" s="51" t="str">
        <f t="shared" si="49"/>
        <v>Inactive</v>
      </c>
    </row>
    <row r="794" spans="23:23" ht="15" hidden="1" customHeight="1" x14ac:dyDescent="0.25">
      <c r="W794" s="51" t="str">
        <f t="shared" si="49"/>
        <v>Inactive</v>
      </c>
    </row>
    <row r="795" spans="23:23" ht="15" hidden="1" customHeight="1" x14ac:dyDescent="0.25">
      <c r="W795" s="51" t="str">
        <f t="shared" si="49"/>
        <v>Inactive</v>
      </c>
    </row>
    <row r="796" spans="23:23" ht="15" hidden="1" customHeight="1" x14ac:dyDescent="0.25">
      <c r="W796" s="51" t="str">
        <f t="shared" si="49"/>
        <v>Inactive</v>
      </c>
    </row>
    <row r="797" spans="23:23" ht="15" hidden="1" customHeight="1" x14ac:dyDescent="0.25">
      <c r="W797" s="51" t="str">
        <f t="shared" si="49"/>
        <v>Inactive</v>
      </c>
    </row>
    <row r="798" spans="23:23" ht="15" hidden="1" customHeight="1" x14ac:dyDescent="0.25">
      <c r="W798" s="51" t="str">
        <f t="shared" si="49"/>
        <v>Inactive</v>
      </c>
    </row>
    <row r="799" spans="23:23" ht="15" hidden="1" customHeight="1" x14ac:dyDescent="0.25">
      <c r="W799" s="51" t="str">
        <f t="shared" si="49"/>
        <v>Inactive</v>
      </c>
    </row>
    <row r="800" spans="23:23" ht="15" hidden="1" customHeight="1" x14ac:dyDescent="0.25">
      <c r="W800" s="51" t="str">
        <f t="shared" si="49"/>
        <v>Inactive</v>
      </c>
    </row>
    <row r="801" spans="23:23" ht="15" hidden="1" customHeight="1" x14ac:dyDescent="0.25">
      <c r="W801" s="51" t="str">
        <f t="shared" si="49"/>
        <v>Inactive</v>
      </c>
    </row>
    <row r="802" spans="23:23" ht="15" hidden="1" customHeight="1" x14ac:dyDescent="0.25">
      <c r="W802" s="51" t="str">
        <f t="shared" si="49"/>
        <v>Inactive</v>
      </c>
    </row>
    <row r="803" spans="23:23" ht="15" hidden="1" customHeight="1" x14ac:dyDescent="0.25">
      <c r="W803" s="51" t="str">
        <f t="shared" si="49"/>
        <v>Inactive</v>
      </c>
    </row>
    <row r="804" spans="23:23" ht="15" hidden="1" customHeight="1" x14ac:dyDescent="0.25">
      <c r="W804" s="51" t="str">
        <f t="shared" si="49"/>
        <v>Inactive</v>
      </c>
    </row>
    <row r="805" spans="23:23" ht="15" hidden="1" customHeight="1" x14ac:dyDescent="0.25">
      <c r="W805" s="51" t="str">
        <f t="shared" si="49"/>
        <v>Inactive</v>
      </c>
    </row>
    <row r="806" spans="23:23" ht="15" hidden="1" customHeight="1" x14ac:dyDescent="0.25">
      <c r="W806" s="51" t="str">
        <f t="shared" si="49"/>
        <v>Inactive</v>
      </c>
    </row>
    <row r="807" spans="23:23" ht="15" hidden="1" customHeight="1" x14ac:dyDescent="0.25">
      <c r="W807" s="51" t="str">
        <f t="shared" si="49"/>
        <v>Inactive</v>
      </c>
    </row>
    <row r="808" spans="23:23" ht="15" hidden="1" customHeight="1" x14ac:dyDescent="0.25">
      <c r="W808" s="51" t="str">
        <f t="shared" si="49"/>
        <v>Inactive</v>
      </c>
    </row>
    <row r="809" spans="23:23" ht="15" hidden="1" customHeight="1" x14ac:dyDescent="0.25">
      <c r="W809" s="51" t="str">
        <f t="shared" si="49"/>
        <v>Inactive</v>
      </c>
    </row>
    <row r="810" spans="23:23" ht="15" hidden="1" customHeight="1" x14ac:dyDescent="0.25">
      <c r="W810" s="51" t="str">
        <f t="shared" si="49"/>
        <v>Inactive</v>
      </c>
    </row>
    <row r="811" spans="23:23" ht="15" hidden="1" customHeight="1" x14ac:dyDescent="0.25">
      <c r="W811" s="51" t="str">
        <f t="shared" si="49"/>
        <v>Inactive</v>
      </c>
    </row>
    <row r="812" spans="23:23" ht="15" hidden="1" customHeight="1" x14ac:dyDescent="0.25">
      <c r="W812" s="51" t="str">
        <f t="shared" si="49"/>
        <v>Inactive</v>
      </c>
    </row>
    <row r="813" spans="23:23" ht="15" hidden="1" customHeight="1" x14ac:dyDescent="0.25">
      <c r="W813" s="51" t="str">
        <f t="shared" si="49"/>
        <v>Inactive</v>
      </c>
    </row>
    <row r="814" spans="23:23" ht="15" hidden="1" customHeight="1" x14ac:dyDescent="0.25">
      <c r="W814" s="51" t="str">
        <f t="shared" si="49"/>
        <v>Inactive</v>
      </c>
    </row>
    <row r="815" spans="23:23" ht="15" hidden="1" customHeight="1" x14ac:dyDescent="0.25">
      <c r="W815" s="51" t="str">
        <f t="shared" si="49"/>
        <v>Inactive</v>
      </c>
    </row>
    <row r="816" spans="23:23" ht="15" hidden="1" customHeight="1" x14ac:dyDescent="0.25">
      <c r="W816" s="51" t="str">
        <f t="shared" si="49"/>
        <v>Inactive</v>
      </c>
    </row>
    <row r="817" spans="23:23" ht="15" hidden="1" customHeight="1" x14ac:dyDescent="0.25">
      <c r="W817" s="51" t="str">
        <f t="shared" si="49"/>
        <v>Inactive</v>
      </c>
    </row>
    <row r="818" spans="23:23" ht="15" hidden="1" customHeight="1" x14ac:dyDescent="0.25">
      <c r="W818" s="51" t="str">
        <f t="shared" si="49"/>
        <v>Inactive</v>
      </c>
    </row>
    <row r="819" spans="23:23" ht="15" hidden="1" customHeight="1" x14ac:dyDescent="0.25">
      <c r="W819" s="51" t="str">
        <f t="shared" si="49"/>
        <v>Inactive</v>
      </c>
    </row>
    <row r="820" spans="23:23" ht="15" hidden="1" customHeight="1" x14ac:dyDescent="0.25">
      <c r="W820" s="51" t="str">
        <f t="shared" si="49"/>
        <v>Inactive</v>
      </c>
    </row>
    <row r="821" spans="23:23" ht="15" hidden="1" customHeight="1" x14ac:dyDescent="0.25">
      <c r="W821" s="51" t="str">
        <f t="shared" si="49"/>
        <v>Inactive</v>
      </c>
    </row>
    <row r="822" spans="23:23" ht="15" hidden="1" customHeight="1" x14ac:dyDescent="0.25">
      <c r="W822" s="51" t="str">
        <f t="shared" si="49"/>
        <v>Inactive</v>
      </c>
    </row>
    <row r="823" spans="23:23" ht="15" hidden="1" customHeight="1" x14ac:dyDescent="0.25">
      <c r="W823" s="51" t="str">
        <f t="shared" si="49"/>
        <v>Inactive</v>
      </c>
    </row>
    <row r="824" spans="23:23" ht="15" hidden="1" customHeight="1" x14ac:dyDescent="0.25">
      <c r="W824" s="51" t="str">
        <f t="shared" si="49"/>
        <v>Inactive</v>
      </c>
    </row>
    <row r="825" spans="23:23" ht="15" hidden="1" customHeight="1" x14ac:dyDescent="0.25">
      <c r="W825" s="51" t="str">
        <f t="shared" si="49"/>
        <v>Inactive</v>
      </c>
    </row>
    <row r="826" spans="23:23" ht="15" hidden="1" customHeight="1" x14ac:dyDescent="0.25">
      <c r="W826" s="51" t="str">
        <f t="shared" si="49"/>
        <v>Inactive</v>
      </c>
    </row>
    <row r="827" spans="23:23" ht="15" hidden="1" customHeight="1" x14ac:dyDescent="0.25">
      <c r="W827" s="51" t="str">
        <f t="shared" si="49"/>
        <v>Inactive</v>
      </c>
    </row>
    <row r="828" spans="23:23" ht="15" hidden="1" customHeight="1" x14ac:dyDescent="0.25">
      <c r="W828" s="51" t="str">
        <f t="shared" si="49"/>
        <v>Inactive</v>
      </c>
    </row>
    <row r="829" spans="23:23" ht="15" hidden="1" customHeight="1" x14ac:dyDescent="0.25">
      <c r="W829" s="51" t="str">
        <f t="shared" si="49"/>
        <v>Inactive</v>
      </c>
    </row>
    <row r="830" spans="23:23" ht="15" hidden="1" customHeight="1" x14ac:dyDescent="0.25">
      <c r="W830" s="51" t="str">
        <f t="shared" si="49"/>
        <v>Inactive</v>
      </c>
    </row>
    <row r="831" spans="23:23" ht="15" hidden="1" customHeight="1" x14ac:dyDescent="0.25">
      <c r="W831" s="51" t="str">
        <f t="shared" si="49"/>
        <v>Inactive</v>
      </c>
    </row>
    <row r="832" spans="23:23" ht="15" hidden="1" customHeight="1" x14ac:dyDescent="0.25">
      <c r="W832" s="51" t="str">
        <f t="shared" si="49"/>
        <v>Inactive</v>
      </c>
    </row>
    <row r="833" spans="23:23" ht="15" hidden="1" customHeight="1" x14ac:dyDescent="0.25">
      <c r="W833" s="51" t="str">
        <f t="shared" si="49"/>
        <v>Inactive</v>
      </c>
    </row>
    <row r="834" spans="23:23" ht="15" hidden="1" customHeight="1" x14ac:dyDescent="0.25">
      <c r="W834" s="51" t="str">
        <f t="shared" si="49"/>
        <v>Inactive</v>
      </c>
    </row>
    <row r="835" spans="23:23" ht="15" hidden="1" customHeight="1" x14ac:dyDescent="0.25">
      <c r="W835" s="51" t="str">
        <f t="shared" si="49"/>
        <v>Inactive</v>
      </c>
    </row>
    <row r="836" spans="23:23" ht="15" hidden="1" customHeight="1" x14ac:dyDescent="0.25">
      <c r="W836" s="51" t="str">
        <f t="shared" si="49"/>
        <v>Inactive</v>
      </c>
    </row>
    <row r="837" spans="23:23" ht="15" hidden="1" customHeight="1" x14ac:dyDescent="0.25">
      <c r="W837" s="51" t="str">
        <f t="shared" ref="W837:W900" si="50">IF(SUM(ABS(D837),ABS(E837),ABS(F837),ABS(G837),ABS(H837),ABS(I837),ABS(J837),ABS(K837),ABS(L837),ABS(M837),ABS(N837),ABS(O837),ABS(P837),ABS(Q837),ABS(R837),ABS(S837),ABS(T837))=0,"Inactive","Active")</f>
        <v>Inactive</v>
      </c>
    </row>
    <row r="838" spans="23:23" ht="15" hidden="1" customHeight="1" x14ac:dyDescent="0.25">
      <c r="W838" s="51" t="str">
        <f t="shared" si="50"/>
        <v>Inactive</v>
      </c>
    </row>
    <row r="839" spans="23:23" ht="15" hidden="1" customHeight="1" x14ac:dyDescent="0.25">
      <c r="W839" s="51" t="str">
        <f t="shared" si="50"/>
        <v>Inactive</v>
      </c>
    </row>
    <row r="840" spans="23:23" ht="15" hidden="1" customHeight="1" x14ac:dyDescent="0.25">
      <c r="W840" s="51" t="str">
        <f t="shared" si="50"/>
        <v>Inactive</v>
      </c>
    </row>
    <row r="841" spans="23:23" ht="15" hidden="1" customHeight="1" x14ac:dyDescent="0.25">
      <c r="W841" s="51" t="str">
        <f t="shared" si="50"/>
        <v>Inactive</v>
      </c>
    </row>
    <row r="842" spans="23:23" ht="15" hidden="1" customHeight="1" x14ac:dyDescent="0.25">
      <c r="W842" s="51" t="str">
        <f t="shared" si="50"/>
        <v>Inactive</v>
      </c>
    </row>
    <row r="843" spans="23:23" ht="15" hidden="1" customHeight="1" x14ac:dyDescent="0.25">
      <c r="W843" s="51" t="str">
        <f t="shared" si="50"/>
        <v>Inactive</v>
      </c>
    </row>
    <row r="844" spans="23:23" ht="15" hidden="1" customHeight="1" x14ac:dyDescent="0.25">
      <c r="W844" s="51" t="str">
        <f t="shared" si="50"/>
        <v>Inactive</v>
      </c>
    </row>
    <row r="845" spans="23:23" ht="15" hidden="1" customHeight="1" x14ac:dyDescent="0.25">
      <c r="W845" s="51" t="str">
        <f t="shared" si="50"/>
        <v>Inactive</v>
      </c>
    </row>
    <row r="846" spans="23:23" ht="15" hidden="1" customHeight="1" x14ac:dyDescent="0.25">
      <c r="W846" s="51" t="str">
        <f t="shared" si="50"/>
        <v>Inactive</v>
      </c>
    </row>
    <row r="847" spans="23:23" ht="15" hidden="1" customHeight="1" x14ac:dyDescent="0.25">
      <c r="W847" s="51" t="str">
        <f t="shared" si="50"/>
        <v>Inactive</v>
      </c>
    </row>
    <row r="848" spans="23:23" ht="15" hidden="1" customHeight="1" x14ac:dyDescent="0.25">
      <c r="W848" s="51" t="str">
        <f t="shared" si="50"/>
        <v>Inactive</v>
      </c>
    </row>
    <row r="849" spans="23:23" ht="15" hidden="1" customHeight="1" x14ac:dyDescent="0.25">
      <c r="W849" s="51" t="str">
        <f t="shared" si="50"/>
        <v>Inactive</v>
      </c>
    </row>
    <row r="850" spans="23:23" ht="15" hidden="1" customHeight="1" x14ac:dyDescent="0.25">
      <c r="W850" s="51" t="str">
        <f t="shared" si="50"/>
        <v>Inactive</v>
      </c>
    </row>
    <row r="851" spans="23:23" ht="15" hidden="1" customHeight="1" x14ac:dyDescent="0.25">
      <c r="W851" s="51" t="str">
        <f t="shared" si="50"/>
        <v>Inactive</v>
      </c>
    </row>
    <row r="852" spans="23:23" ht="15" hidden="1" customHeight="1" x14ac:dyDescent="0.25">
      <c r="W852" s="51" t="str">
        <f t="shared" si="50"/>
        <v>Inactive</v>
      </c>
    </row>
    <row r="853" spans="23:23" ht="15" hidden="1" customHeight="1" x14ac:dyDescent="0.25">
      <c r="W853" s="51" t="str">
        <f t="shared" si="50"/>
        <v>Inactive</v>
      </c>
    </row>
    <row r="854" spans="23:23" ht="15" hidden="1" customHeight="1" x14ac:dyDescent="0.25">
      <c r="W854" s="51" t="str">
        <f t="shared" si="50"/>
        <v>Inactive</v>
      </c>
    </row>
    <row r="855" spans="23:23" ht="15" hidden="1" customHeight="1" x14ac:dyDescent="0.25">
      <c r="W855" s="51" t="str">
        <f t="shared" si="50"/>
        <v>Inactive</v>
      </c>
    </row>
    <row r="856" spans="23:23" ht="15" hidden="1" customHeight="1" x14ac:dyDescent="0.25">
      <c r="W856" s="51" t="str">
        <f t="shared" si="50"/>
        <v>Inactive</v>
      </c>
    </row>
    <row r="857" spans="23:23" ht="15" hidden="1" customHeight="1" x14ac:dyDescent="0.25">
      <c r="W857" s="51" t="str">
        <f t="shared" si="50"/>
        <v>Inactive</v>
      </c>
    </row>
    <row r="858" spans="23:23" ht="15" hidden="1" customHeight="1" x14ac:dyDescent="0.25">
      <c r="W858" s="51" t="str">
        <f t="shared" si="50"/>
        <v>Inactive</v>
      </c>
    </row>
    <row r="859" spans="23:23" ht="15" hidden="1" customHeight="1" x14ac:dyDescent="0.25">
      <c r="W859" s="51" t="str">
        <f t="shared" si="50"/>
        <v>Inactive</v>
      </c>
    </row>
    <row r="860" spans="23:23" ht="15" hidden="1" customHeight="1" x14ac:dyDescent="0.25">
      <c r="W860" s="51" t="str">
        <f t="shared" si="50"/>
        <v>Inactive</v>
      </c>
    </row>
    <row r="861" spans="23:23" ht="15" hidden="1" customHeight="1" x14ac:dyDescent="0.25">
      <c r="W861" s="51" t="str">
        <f t="shared" si="50"/>
        <v>Inactive</v>
      </c>
    </row>
    <row r="862" spans="23:23" ht="15" hidden="1" customHeight="1" x14ac:dyDescent="0.25">
      <c r="W862" s="51" t="str">
        <f t="shared" si="50"/>
        <v>Inactive</v>
      </c>
    </row>
    <row r="863" spans="23:23" ht="15" hidden="1" customHeight="1" x14ac:dyDescent="0.25">
      <c r="W863" s="51" t="str">
        <f t="shared" si="50"/>
        <v>Inactive</v>
      </c>
    </row>
    <row r="864" spans="23:23" ht="15" hidden="1" customHeight="1" x14ac:dyDescent="0.25">
      <c r="W864" s="51" t="str">
        <f t="shared" si="50"/>
        <v>Inactive</v>
      </c>
    </row>
    <row r="865" spans="23:23" ht="15" hidden="1" customHeight="1" x14ac:dyDescent="0.25">
      <c r="W865" s="51" t="str">
        <f t="shared" si="50"/>
        <v>Inactive</v>
      </c>
    </row>
    <row r="866" spans="23:23" ht="15" hidden="1" customHeight="1" x14ac:dyDescent="0.25">
      <c r="W866" s="51" t="str">
        <f t="shared" si="50"/>
        <v>Inactive</v>
      </c>
    </row>
    <row r="867" spans="23:23" ht="15" hidden="1" customHeight="1" x14ac:dyDescent="0.25">
      <c r="W867" s="51" t="str">
        <f t="shared" si="50"/>
        <v>Inactive</v>
      </c>
    </row>
    <row r="868" spans="23:23" ht="15" hidden="1" customHeight="1" x14ac:dyDescent="0.25">
      <c r="W868" s="51" t="str">
        <f t="shared" si="50"/>
        <v>Inactive</v>
      </c>
    </row>
    <row r="869" spans="23:23" ht="15" hidden="1" customHeight="1" x14ac:dyDescent="0.25">
      <c r="W869" s="51" t="str">
        <f t="shared" si="50"/>
        <v>Inactive</v>
      </c>
    </row>
    <row r="870" spans="23:23" ht="15" hidden="1" customHeight="1" x14ac:dyDescent="0.25">
      <c r="W870" s="51" t="str">
        <f t="shared" si="50"/>
        <v>Inactive</v>
      </c>
    </row>
    <row r="871" spans="23:23" ht="15" hidden="1" customHeight="1" x14ac:dyDescent="0.25">
      <c r="W871" s="51" t="str">
        <f t="shared" si="50"/>
        <v>Inactive</v>
      </c>
    </row>
    <row r="872" spans="23:23" ht="15" hidden="1" customHeight="1" x14ac:dyDescent="0.25">
      <c r="W872" s="51" t="str">
        <f t="shared" si="50"/>
        <v>Inactive</v>
      </c>
    </row>
    <row r="873" spans="23:23" ht="15" hidden="1" customHeight="1" x14ac:dyDescent="0.25">
      <c r="W873" s="51" t="str">
        <f t="shared" si="50"/>
        <v>Inactive</v>
      </c>
    </row>
    <row r="874" spans="23:23" ht="15" hidden="1" customHeight="1" x14ac:dyDescent="0.25">
      <c r="W874" s="51" t="str">
        <f t="shared" si="50"/>
        <v>Inactive</v>
      </c>
    </row>
    <row r="875" spans="23:23" ht="15" hidden="1" customHeight="1" x14ac:dyDescent="0.25">
      <c r="W875" s="51" t="str">
        <f t="shared" si="50"/>
        <v>Inactive</v>
      </c>
    </row>
    <row r="876" spans="23:23" ht="15" hidden="1" customHeight="1" x14ac:dyDescent="0.25">
      <c r="W876" s="51" t="str">
        <f t="shared" si="50"/>
        <v>Inactive</v>
      </c>
    </row>
    <row r="877" spans="23:23" ht="15" hidden="1" customHeight="1" x14ac:dyDescent="0.25">
      <c r="W877" s="51" t="str">
        <f t="shared" si="50"/>
        <v>Inactive</v>
      </c>
    </row>
    <row r="878" spans="23:23" ht="15" hidden="1" customHeight="1" x14ac:dyDescent="0.25">
      <c r="W878" s="51" t="str">
        <f t="shared" si="50"/>
        <v>Inactive</v>
      </c>
    </row>
    <row r="879" spans="23:23" ht="15" hidden="1" customHeight="1" x14ac:dyDescent="0.25">
      <c r="W879" s="51" t="str">
        <f t="shared" si="50"/>
        <v>Inactive</v>
      </c>
    </row>
    <row r="880" spans="23:23" ht="15" hidden="1" customHeight="1" x14ac:dyDescent="0.25">
      <c r="W880" s="51" t="str">
        <f t="shared" si="50"/>
        <v>Inactive</v>
      </c>
    </row>
    <row r="881" spans="23:23" ht="15" hidden="1" customHeight="1" x14ac:dyDescent="0.25">
      <c r="W881" s="51" t="str">
        <f t="shared" si="50"/>
        <v>Inactive</v>
      </c>
    </row>
    <row r="882" spans="23:23" ht="15" hidden="1" customHeight="1" x14ac:dyDescent="0.25">
      <c r="W882" s="51" t="str">
        <f t="shared" si="50"/>
        <v>Inactive</v>
      </c>
    </row>
    <row r="883" spans="23:23" ht="15" hidden="1" customHeight="1" x14ac:dyDescent="0.25">
      <c r="W883" s="51" t="str">
        <f t="shared" si="50"/>
        <v>Inactive</v>
      </c>
    </row>
    <row r="884" spans="23:23" ht="15" hidden="1" customHeight="1" x14ac:dyDescent="0.25">
      <c r="W884" s="51" t="str">
        <f t="shared" si="50"/>
        <v>Inactive</v>
      </c>
    </row>
    <row r="885" spans="23:23" ht="15" hidden="1" customHeight="1" x14ac:dyDescent="0.25">
      <c r="W885" s="51" t="str">
        <f t="shared" si="50"/>
        <v>Inactive</v>
      </c>
    </row>
    <row r="886" spans="23:23" ht="15" hidden="1" customHeight="1" x14ac:dyDescent="0.25">
      <c r="W886" s="51" t="str">
        <f t="shared" si="50"/>
        <v>Inactive</v>
      </c>
    </row>
    <row r="887" spans="23:23" ht="15" hidden="1" customHeight="1" x14ac:dyDescent="0.25">
      <c r="W887" s="51" t="str">
        <f t="shared" si="50"/>
        <v>Inactive</v>
      </c>
    </row>
    <row r="888" spans="23:23" ht="15" hidden="1" customHeight="1" thickBot="1" x14ac:dyDescent="0.3">
      <c r="W888" s="52" t="str">
        <f t="shared" si="50"/>
        <v>Inactive</v>
      </c>
    </row>
    <row r="889" spans="23:23" ht="15" hidden="1" customHeight="1" thickTop="1" x14ac:dyDescent="0.25">
      <c r="W889" s="51" t="str">
        <f t="shared" si="50"/>
        <v>Inactive</v>
      </c>
    </row>
    <row r="890" spans="23:23" ht="15" hidden="1" customHeight="1" x14ac:dyDescent="0.25">
      <c r="W890" s="51" t="str">
        <f t="shared" si="50"/>
        <v>Inactive</v>
      </c>
    </row>
    <row r="891" spans="23:23" ht="15" hidden="1" customHeight="1" x14ac:dyDescent="0.25">
      <c r="W891" s="51" t="str">
        <f t="shared" si="50"/>
        <v>Inactive</v>
      </c>
    </row>
    <row r="892" spans="23:23" ht="15" hidden="1" customHeight="1" x14ac:dyDescent="0.25">
      <c r="W892" s="51" t="str">
        <f t="shared" si="50"/>
        <v>Inactive</v>
      </c>
    </row>
    <row r="893" spans="23:23" ht="15" hidden="1" customHeight="1" x14ac:dyDescent="0.25">
      <c r="W893" s="51" t="str">
        <f t="shared" si="50"/>
        <v>Inactive</v>
      </c>
    </row>
    <row r="894" spans="23:23" ht="15" hidden="1" customHeight="1" x14ac:dyDescent="0.25">
      <c r="W894" s="51" t="str">
        <f t="shared" si="50"/>
        <v>Inactive</v>
      </c>
    </row>
    <row r="895" spans="23:23" ht="15" hidden="1" customHeight="1" x14ac:dyDescent="0.25">
      <c r="W895" s="51" t="str">
        <f t="shared" si="50"/>
        <v>Inactive</v>
      </c>
    </row>
    <row r="896" spans="23:23" ht="15" hidden="1" customHeight="1" x14ac:dyDescent="0.25">
      <c r="W896" s="51" t="str">
        <f t="shared" si="50"/>
        <v>Inactive</v>
      </c>
    </row>
    <row r="897" spans="23:23" ht="15" hidden="1" customHeight="1" x14ac:dyDescent="0.25">
      <c r="W897" s="51" t="str">
        <f t="shared" si="50"/>
        <v>Inactive</v>
      </c>
    </row>
    <row r="898" spans="23:23" ht="15" hidden="1" customHeight="1" x14ac:dyDescent="0.25">
      <c r="W898" s="51" t="str">
        <f t="shared" si="50"/>
        <v>Inactive</v>
      </c>
    </row>
    <row r="899" spans="23:23" ht="15" hidden="1" customHeight="1" x14ac:dyDescent="0.25">
      <c r="W899" s="51" t="str">
        <f t="shared" si="50"/>
        <v>Inactive</v>
      </c>
    </row>
    <row r="900" spans="23:23" ht="15" hidden="1" customHeight="1" x14ac:dyDescent="0.25">
      <c r="W900" s="51" t="str">
        <f t="shared" si="50"/>
        <v>Inactive</v>
      </c>
    </row>
    <row r="901" spans="23:23" ht="15" hidden="1" customHeight="1" x14ac:dyDescent="0.25">
      <c r="W901" s="51" t="str">
        <f t="shared" ref="W901:W964" si="51">IF(SUM(ABS(D901),ABS(E901),ABS(F901),ABS(G901),ABS(H901),ABS(I901),ABS(J901),ABS(K901),ABS(L901),ABS(M901),ABS(N901),ABS(O901),ABS(P901),ABS(Q901),ABS(R901),ABS(S901),ABS(T901))=0,"Inactive","Active")</f>
        <v>Inactive</v>
      </c>
    </row>
    <row r="902" spans="23:23" ht="15" hidden="1" customHeight="1" x14ac:dyDescent="0.25">
      <c r="W902" s="51" t="str">
        <f t="shared" si="51"/>
        <v>Inactive</v>
      </c>
    </row>
    <row r="903" spans="23:23" ht="15" hidden="1" customHeight="1" x14ac:dyDescent="0.25">
      <c r="W903" s="51" t="str">
        <f t="shared" si="51"/>
        <v>Inactive</v>
      </c>
    </row>
    <row r="904" spans="23:23" ht="15" hidden="1" customHeight="1" x14ac:dyDescent="0.25">
      <c r="W904" s="51" t="str">
        <f t="shared" si="51"/>
        <v>Inactive</v>
      </c>
    </row>
    <row r="905" spans="23:23" ht="15" hidden="1" customHeight="1" x14ac:dyDescent="0.25">
      <c r="W905" s="51" t="str">
        <f t="shared" si="51"/>
        <v>Inactive</v>
      </c>
    </row>
    <row r="906" spans="23:23" ht="15" hidden="1" customHeight="1" x14ac:dyDescent="0.25">
      <c r="W906" s="51" t="str">
        <f t="shared" si="51"/>
        <v>Inactive</v>
      </c>
    </row>
    <row r="907" spans="23:23" ht="15" hidden="1" customHeight="1" x14ac:dyDescent="0.25">
      <c r="W907" s="51" t="str">
        <f t="shared" si="51"/>
        <v>Inactive</v>
      </c>
    </row>
    <row r="908" spans="23:23" ht="15" hidden="1" customHeight="1" x14ac:dyDescent="0.25">
      <c r="W908" s="51" t="str">
        <f t="shared" si="51"/>
        <v>Inactive</v>
      </c>
    </row>
    <row r="909" spans="23:23" ht="15" hidden="1" customHeight="1" x14ac:dyDescent="0.25">
      <c r="W909" s="51" t="str">
        <f t="shared" si="51"/>
        <v>Inactive</v>
      </c>
    </row>
    <row r="910" spans="23:23" ht="15" hidden="1" customHeight="1" x14ac:dyDescent="0.25">
      <c r="W910" s="51" t="str">
        <f t="shared" si="51"/>
        <v>Inactive</v>
      </c>
    </row>
    <row r="911" spans="23:23" ht="15" hidden="1" customHeight="1" x14ac:dyDescent="0.25">
      <c r="W911" s="51" t="str">
        <f t="shared" si="51"/>
        <v>Inactive</v>
      </c>
    </row>
    <row r="912" spans="23:23" ht="15" hidden="1" customHeight="1" x14ac:dyDescent="0.25">
      <c r="W912" s="51" t="str">
        <f t="shared" si="51"/>
        <v>Inactive</v>
      </c>
    </row>
    <row r="913" spans="23:23" ht="15" hidden="1" customHeight="1" x14ac:dyDescent="0.25">
      <c r="W913" s="51" t="str">
        <f t="shared" si="51"/>
        <v>Inactive</v>
      </c>
    </row>
    <row r="914" spans="23:23" ht="15" hidden="1" customHeight="1" x14ac:dyDescent="0.25">
      <c r="W914" s="51" t="str">
        <f t="shared" si="51"/>
        <v>Inactive</v>
      </c>
    </row>
    <row r="915" spans="23:23" ht="15" hidden="1" customHeight="1" x14ac:dyDescent="0.25">
      <c r="W915" s="51" t="str">
        <f t="shared" si="51"/>
        <v>Inactive</v>
      </c>
    </row>
    <row r="916" spans="23:23" ht="15" hidden="1" customHeight="1" x14ac:dyDescent="0.25">
      <c r="W916" s="51" t="str">
        <f t="shared" si="51"/>
        <v>Inactive</v>
      </c>
    </row>
    <row r="917" spans="23:23" ht="15" hidden="1" customHeight="1" x14ac:dyDescent="0.25">
      <c r="W917" s="51" t="str">
        <f t="shared" si="51"/>
        <v>Inactive</v>
      </c>
    </row>
    <row r="918" spans="23:23" ht="15" hidden="1" customHeight="1" x14ac:dyDescent="0.25">
      <c r="W918" s="51" t="str">
        <f t="shared" si="51"/>
        <v>Inactive</v>
      </c>
    </row>
    <row r="919" spans="23:23" ht="15" hidden="1" customHeight="1" x14ac:dyDescent="0.25">
      <c r="W919" s="51" t="str">
        <f t="shared" si="51"/>
        <v>Inactive</v>
      </c>
    </row>
    <row r="920" spans="23:23" ht="15" hidden="1" customHeight="1" x14ac:dyDescent="0.25">
      <c r="W920" s="51" t="str">
        <f t="shared" si="51"/>
        <v>Inactive</v>
      </c>
    </row>
    <row r="921" spans="23:23" ht="15" hidden="1" customHeight="1" x14ac:dyDescent="0.25">
      <c r="W921" s="51" t="str">
        <f t="shared" si="51"/>
        <v>Inactive</v>
      </c>
    </row>
    <row r="922" spans="23:23" ht="15" hidden="1" customHeight="1" x14ac:dyDescent="0.25">
      <c r="W922" s="51" t="str">
        <f t="shared" si="51"/>
        <v>Inactive</v>
      </c>
    </row>
    <row r="923" spans="23:23" ht="15" hidden="1" customHeight="1" x14ac:dyDescent="0.25">
      <c r="W923" s="51" t="str">
        <f t="shared" si="51"/>
        <v>Inactive</v>
      </c>
    </row>
    <row r="924" spans="23:23" ht="15" hidden="1" customHeight="1" x14ac:dyDescent="0.25">
      <c r="W924" s="51" t="str">
        <f t="shared" si="51"/>
        <v>Inactive</v>
      </c>
    </row>
    <row r="925" spans="23:23" ht="15" hidden="1" customHeight="1" x14ac:dyDescent="0.25">
      <c r="W925" s="51" t="str">
        <f t="shared" si="51"/>
        <v>Inactive</v>
      </c>
    </row>
    <row r="926" spans="23:23" ht="15" hidden="1" customHeight="1" x14ac:dyDescent="0.25">
      <c r="W926" s="51" t="str">
        <f t="shared" si="51"/>
        <v>Inactive</v>
      </c>
    </row>
    <row r="927" spans="23:23" ht="15" hidden="1" customHeight="1" x14ac:dyDescent="0.25">
      <c r="W927" s="51" t="str">
        <f t="shared" si="51"/>
        <v>Inactive</v>
      </c>
    </row>
    <row r="928" spans="23:23" ht="15" hidden="1" customHeight="1" x14ac:dyDescent="0.25">
      <c r="W928" s="51" t="str">
        <f t="shared" si="51"/>
        <v>Inactive</v>
      </c>
    </row>
    <row r="929" spans="23:23" ht="15" hidden="1" customHeight="1" x14ac:dyDescent="0.25">
      <c r="W929" s="51" t="str">
        <f t="shared" si="51"/>
        <v>Inactive</v>
      </c>
    </row>
    <row r="930" spans="23:23" ht="15" hidden="1" customHeight="1" x14ac:dyDescent="0.25">
      <c r="W930" s="51" t="str">
        <f t="shared" si="51"/>
        <v>Inactive</v>
      </c>
    </row>
    <row r="931" spans="23:23" ht="15" hidden="1" customHeight="1" x14ac:dyDescent="0.25">
      <c r="W931" s="51" t="str">
        <f t="shared" si="51"/>
        <v>Inactive</v>
      </c>
    </row>
    <row r="932" spans="23:23" ht="15" hidden="1" customHeight="1" x14ac:dyDescent="0.25">
      <c r="W932" s="51" t="str">
        <f t="shared" si="51"/>
        <v>Inactive</v>
      </c>
    </row>
    <row r="933" spans="23:23" ht="15" hidden="1" customHeight="1" x14ac:dyDescent="0.25">
      <c r="W933" s="51" t="str">
        <f t="shared" si="51"/>
        <v>Inactive</v>
      </c>
    </row>
    <row r="934" spans="23:23" ht="15" hidden="1" customHeight="1" x14ac:dyDescent="0.25">
      <c r="W934" s="51" t="str">
        <f t="shared" si="51"/>
        <v>Inactive</v>
      </c>
    </row>
    <row r="935" spans="23:23" ht="15" hidden="1" customHeight="1" x14ac:dyDescent="0.25">
      <c r="W935" s="51" t="str">
        <f t="shared" si="51"/>
        <v>Inactive</v>
      </c>
    </row>
    <row r="936" spans="23:23" ht="15" hidden="1" customHeight="1" x14ac:dyDescent="0.25">
      <c r="W936" s="51" t="str">
        <f t="shared" si="51"/>
        <v>Inactive</v>
      </c>
    </row>
    <row r="937" spans="23:23" ht="15" hidden="1" customHeight="1" x14ac:dyDescent="0.25">
      <c r="W937" s="51" t="str">
        <f t="shared" si="51"/>
        <v>Inactive</v>
      </c>
    </row>
    <row r="938" spans="23:23" ht="15" hidden="1" customHeight="1" x14ac:dyDescent="0.25">
      <c r="W938" s="51" t="str">
        <f t="shared" si="51"/>
        <v>Inactive</v>
      </c>
    </row>
    <row r="939" spans="23:23" ht="15" hidden="1" customHeight="1" x14ac:dyDescent="0.25">
      <c r="W939" s="51" t="str">
        <f t="shared" si="51"/>
        <v>Inactive</v>
      </c>
    </row>
    <row r="940" spans="23:23" ht="15" hidden="1" customHeight="1" x14ac:dyDescent="0.25">
      <c r="W940" s="51" t="str">
        <f t="shared" si="51"/>
        <v>Inactive</v>
      </c>
    </row>
    <row r="941" spans="23:23" ht="15" hidden="1" customHeight="1" x14ac:dyDescent="0.25">
      <c r="W941" s="51" t="str">
        <f t="shared" si="51"/>
        <v>Inactive</v>
      </c>
    </row>
    <row r="942" spans="23:23" ht="15" hidden="1" customHeight="1" x14ac:dyDescent="0.25">
      <c r="W942" s="51" t="str">
        <f t="shared" si="51"/>
        <v>Inactive</v>
      </c>
    </row>
    <row r="943" spans="23:23" ht="15" hidden="1" customHeight="1" x14ac:dyDescent="0.25">
      <c r="W943" s="51" t="str">
        <f t="shared" si="51"/>
        <v>Inactive</v>
      </c>
    </row>
    <row r="944" spans="23:23" ht="15" hidden="1" customHeight="1" x14ac:dyDescent="0.25">
      <c r="W944" s="51" t="str">
        <f t="shared" si="51"/>
        <v>Inactive</v>
      </c>
    </row>
    <row r="945" spans="23:23" ht="15" hidden="1" customHeight="1" x14ac:dyDescent="0.25">
      <c r="W945" s="51" t="str">
        <f t="shared" si="51"/>
        <v>Inactive</v>
      </c>
    </row>
    <row r="946" spans="23:23" ht="15" hidden="1" customHeight="1" x14ac:dyDescent="0.25">
      <c r="W946" s="51" t="str">
        <f t="shared" si="51"/>
        <v>Inactive</v>
      </c>
    </row>
    <row r="947" spans="23:23" ht="15" hidden="1" customHeight="1" x14ac:dyDescent="0.25">
      <c r="W947" s="51" t="str">
        <f t="shared" si="51"/>
        <v>Inactive</v>
      </c>
    </row>
    <row r="948" spans="23:23" ht="15" hidden="1" customHeight="1" x14ac:dyDescent="0.25">
      <c r="W948" s="51" t="str">
        <f t="shared" si="51"/>
        <v>Inactive</v>
      </c>
    </row>
    <row r="949" spans="23:23" ht="15" hidden="1" customHeight="1" x14ac:dyDescent="0.25">
      <c r="W949" s="51" t="str">
        <f t="shared" si="51"/>
        <v>Inactive</v>
      </c>
    </row>
    <row r="950" spans="23:23" ht="15" hidden="1" customHeight="1" x14ac:dyDescent="0.25">
      <c r="W950" s="51" t="str">
        <f t="shared" si="51"/>
        <v>Inactive</v>
      </c>
    </row>
    <row r="951" spans="23:23" ht="15" hidden="1" customHeight="1" x14ac:dyDescent="0.25">
      <c r="W951" s="51" t="str">
        <f t="shared" si="51"/>
        <v>Inactive</v>
      </c>
    </row>
    <row r="952" spans="23:23" ht="15" hidden="1" customHeight="1" x14ac:dyDescent="0.25">
      <c r="W952" s="51" t="str">
        <f t="shared" si="51"/>
        <v>Inactive</v>
      </c>
    </row>
    <row r="953" spans="23:23" ht="15" hidden="1" customHeight="1" x14ac:dyDescent="0.25">
      <c r="W953" s="51" t="str">
        <f t="shared" si="51"/>
        <v>Inactive</v>
      </c>
    </row>
    <row r="954" spans="23:23" ht="15" hidden="1" customHeight="1" x14ac:dyDescent="0.25">
      <c r="W954" s="51" t="str">
        <f t="shared" si="51"/>
        <v>Inactive</v>
      </c>
    </row>
    <row r="955" spans="23:23" ht="15" hidden="1" customHeight="1" x14ac:dyDescent="0.25">
      <c r="W955" s="51" t="str">
        <f t="shared" si="51"/>
        <v>Inactive</v>
      </c>
    </row>
    <row r="956" spans="23:23" ht="15" hidden="1" customHeight="1" x14ac:dyDescent="0.25">
      <c r="W956" s="51" t="str">
        <f t="shared" si="51"/>
        <v>Inactive</v>
      </c>
    </row>
    <row r="957" spans="23:23" ht="15" hidden="1" customHeight="1" x14ac:dyDescent="0.25">
      <c r="W957" s="51" t="str">
        <f t="shared" si="51"/>
        <v>Inactive</v>
      </c>
    </row>
    <row r="958" spans="23:23" ht="15" hidden="1" customHeight="1" x14ac:dyDescent="0.25">
      <c r="W958" s="51" t="str">
        <f t="shared" si="51"/>
        <v>Inactive</v>
      </c>
    </row>
    <row r="959" spans="23:23" ht="15" hidden="1" customHeight="1" x14ac:dyDescent="0.25">
      <c r="W959" s="51" t="str">
        <f t="shared" si="51"/>
        <v>Inactive</v>
      </c>
    </row>
    <row r="960" spans="23:23" ht="15" hidden="1" customHeight="1" x14ac:dyDescent="0.25">
      <c r="W960" s="51" t="str">
        <f t="shared" si="51"/>
        <v>Inactive</v>
      </c>
    </row>
    <row r="961" spans="23:23" ht="15" hidden="1" customHeight="1" x14ac:dyDescent="0.25">
      <c r="W961" s="51" t="str">
        <f t="shared" si="51"/>
        <v>Inactive</v>
      </c>
    </row>
    <row r="962" spans="23:23" ht="15" hidden="1" customHeight="1" x14ac:dyDescent="0.25">
      <c r="W962" s="51" t="str">
        <f t="shared" si="51"/>
        <v>Inactive</v>
      </c>
    </row>
    <row r="963" spans="23:23" ht="15" hidden="1" customHeight="1" x14ac:dyDescent="0.25">
      <c r="W963" s="51" t="str">
        <f t="shared" si="51"/>
        <v>Inactive</v>
      </c>
    </row>
    <row r="964" spans="23:23" ht="15" hidden="1" customHeight="1" x14ac:dyDescent="0.25">
      <c r="W964" s="51" t="str">
        <f t="shared" si="51"/>
        <v>Inactive</v>
      </c>
    </row>
    <row r="965" spans="23:23" ht="15" hidden="1" customHeight="1" x14ac:dyDescent="0.25">
      <c r="W965" s="51" t="str">
        <f t="shared" ref="W965:W1028" si="52">IF(SUM(ABS(D965),ABS(E965),ABS(F965),ABS(G965),ABS(H965),ABS(I965),ABS(J965),ABS(K965),ABS(L965),ABS(M965),ABS(N965),ABS(O965),ABS(P965),ABS(Q965),ABS(R965),ABS(S965),ABS(T965))=0,"Inactive","Active")</f>
        <v>Inactive</v>
      </c>
    </row>
    <row r="966" spans="23:23" ht="15" hidden="1" customHeight="1" x14ac:dyDescent="0.25">
      <c r="W966" s="51" t="str">
        <f t="shared" si="52"/>
        <v>Inactive</v>
      </c>
    </row>
    <row r="967" spans="23:23" ht="15" hidden="1" customHeight="1" x14ac:dyDescent="0.25">
      <c r="W967" s="51" t="str">
        <f t="shared" si="52"/>
        <v>Inactive</v>
      </c>
    </row>
    <row r="968" spans="23:23" ht="15" hidden="1" customHeight="1" x14ac:dyDescent="0.25">
      <c r="W968" s="51" t="str">
        <f t="shared" si="52"/>
        <v>Inactive</v>
      </c>
    </row>
    <row r="969" spans="23:23" ht="15" hidden="1" customHeight="1" x14ac:dyDescent="0.25">
      <c r="W969" s="51" t="str">
        <f t="shared" si="52"/>
        <v>Inactive</v>
      </c>
    </row>
    <row r="970" spans="23:23" ht="15" hidden="1" customHeight="1" x14ac:dyDescent="0.25">
      <c r="W970" s="51" t="str">
        <f t="shared" si="52"/>
        <v>Inactive</v>
      </c>
    </row>
    <row r="971" spans="23:23" ht="15" hidden="1" customHeight="1" x14ac:dyDescent="0.25">
      <c r="W971" s="51" t="str">
        <f t="shared" si="52"/>
        <v>Inactive</v>
      </c>
    </row>
    <row r="972" spans="23:23" ht="15" hidden="1" customHeight="1" x14ac:dyDescent="0.25">
      <c r="W972" s="51" t="str">
        <f t="shared" si="52"/>
        <v>Inactive</v>
      </c>
    </row>
    <row r="973" spans="23:23" ht="15" hidden="1" customHeight="1" x14ac:dyDescent="0.25">
      <c r="W973" s="51" t="str">
        <f t="shared" si="52"/>
        <v>Inactive</v>
      </c>
    </row>
    <row r="974" spans="23:23" ht="15" hidden="1" customHeight="1" x14ac:dyDescent="0.25">
      <c r="W974" s="51" t="str">
        <f t="shared" si="52"/>
        <v>Inactive</v>
      </c>
    </row>
    <row r="975" spans="23:23" ht="15" hidden="1" customHeight="1" x14ac:dyDescent="0.25">
      <c r="W975" s="51" t="str">
        <f t="shared" si="52"/>
        <v>Inactive</v>
      </c>
    </row>
    <row r="976" spans="23:23" ht="15" hidden="1" customHeight="1" x14ac:dyDescent="0.25">
      <c r="W976" s="51" t="str">
        <f t="shared" si="52"/>
        <v>Inactive</v>
      </c>
    </row>
    <row r="977" spans="23:23" ht="15" hidden="1" customHeight="1" x14ac:dyDescent="0.25">
      <c r="W977" s="51" t="str">
        <f t="shared" si="52"/>
        <v>Inactive</v>
      </c>
    </row>
    <row r="978" spans="23:23" ht="15" hidden="1" customHeight="1" x14ac:dyDescent="0.25">
      <c r="W978" s="51" t="str">
        <f t="shared" si="52"/>
        <v>Inactive</v>
      </c>
    </row>
    <row r="979" spans="23:23" ht="15" hidden="1" customHeight="1" x14ac:dyDescent="0.25">
      <c r="W979" s="51" t="str">
        <f t="shared" si="52"/>
        <v>Inactive</v>
      </c>
    </row>
    <row r="980" spans="23:23" ht="15" hidden="1" customHeight="1" x14ac:dyDescent="0.25">
      <c r="W980" s="51" t="str">
        <f t="shared" si="52"/>
        <v>Inactive</v>
      </c>
    </row>
    <row r="981" spans="23:23" ht="15" hidden="1" customHeight="1" x14ac:dyDescent="0.25">
      <c r="W981" s="51" t="str">
        <f t="shared" si="52"/>
        <v>Inactive</v>
      </c>
    </row>
    <row r="982" spans="23:23" ht="15" hidden="1" customHeight="1" x14ac:dyDescent="0.25">
      <c r="W982" s="51" t="str">
        <f t="shared" si="52"/>
        <v>Inactive</v>
      </c>
    </row>
    <row r="983" spans="23:23" ht="15" hidden="1" customHeight="1" x14ac:dyDescent="0.25">
      <c r="W983" s="51" t="str">
        <f t="shared" si="52"/>
        <v>Inactive</v>
      </c>
    </row>
    <row r="984" spans="23:23" ht="15" hidden="1" customHeight="1" x14ac:dyDescent="0.25">
      <c r="W984" s="51" t="str">
        <f t="shared" si="52"/>
        <v>Inactive</v>
      </c>
    </row>
    <row r="985" spans="23:23" ht="15" hidden="1" customHeight="1" x14ac:dyDescent="0.25">
      <c r="W985" s="51" t="str">
        <f t="shared" si="52"/>
        <v>Inactive</v>
      </c>
    </row>
    <row r="986" spans="23:23" ht="15" hidden="1" customHeight="1" x14ac:dyDescent="0.25">
      <c r="W986" s="51" t="str">
        <f t="shared" si="52"/>
        <v>Inactive</v>
      </c>
    </row>
    <row r="987" spans="23:23" ht="15" hidden="1" customHeight="1" x14ac:dyDescent="0.25">
      <c r="W987" s="51" t="str">
        <f t="shared" si="52"/>
        <v>Inactive</v>
      </c>
    </row>
    <row r="988" spans="23:23" ht="15" hidden="1" customHeight="1" x14ac:dyDescent="0.25">
      <c r="W988" s="51" t="str">
        <f t="shared" si="52"/>
        <v>Inactive</v>
      </c>
    </row>
    <row r="989" spans="23:23" ht="15" hidden="1" customHeight="1" x14ac:dyDescent="0.25">
      <c r="W989" s="51" t="str">
        <f t="shared" si="52"/>
        <v>Inactive</v>
      </c>
    </row>
    <row r="990" spans="23:23" ht="15" hidden="1" customHeight="1" x14ac:dyDescent="0.25">
      <c r="W990" s="51" t="str">
        <f t="shared" si="52"/>
        <v>Inactive</v>
      </c>
    </row>
    <row r="991" spans="23:23" ht="15" hidden="1" customHeight="1" x14ac:dyDescent="0.25">
      <c r="W991" s="51" t="str">
        <f t="shared" si="52"/>
        <v>Inactive</v>
      </c>
    </row>
    <row r="992" spans="23:23" ht="15" hidden="1" customHeight="1" x14ac:dyDescent="0.25">
      <c r="W992" s="51" t="str">
        <f t="shared" si="52"/>
        <v>Inactive</v>
      </c>
    </row>
    <row r="993" spans="23:23" ht="15" hidden="1" customHeight="1" x14ac:dyDescent="0.25">
      <c r="W993" s="51" t="str">
        <f t="shared" si="52"/>
        <v>Inactive</v>
      </c>
    </row>
    <row r="994" spans="23:23" ht="15" hidden="1" customHeight="1" x14ac:dyDescent="0.25">
      <c r="W994" s="51" t="str">
        <f t="shared" si="52"/>
        <v>Inactive</v>
      </c>
    </row>
    <row r="995" spans="23:23" ht="15" hidden="1" customHeight="1" x14ac:dyDescent="0.25">
      <c r="W995" s="51" t="str">
        <f t="shared" si="52"/>
        <v>Inactive</v>
      </c>
    </row>
    <row r="996" spans="23:23" ht="15" hidden="1" customHeight="1" x14ac:dyDescent="0.25">
      <c r="W996" s="51" t="str">
        <f t="shared" si="52"/>
        <v>Inactive</v>
      </c>
    </row>
    <row r="997" spans="23:23" ht="15" hidden="1" customHeight="1" x14ac:dyDescent="0.25">
      <c r="W997" s="51" t="str">
        <f t="shared" si="52"/>
        <v>Inactive</v>
      </c>
    </row>
    <row r="998" spans="23:23" ht="15" hidden="1" customHeight="1" x14ac:dyDescent="0.25">
      <c r="W998" s="51" t="str">
        <f t="shared" si="52"/>
        <v>Inactive</v>
      </c>
    </row>
    <row r="999" spans="23:23" ht="15" hidden="1" customHeight="1" x14ac:dyDescent="0.25">
      <c r="W999" s="51" t="str">
        <f t="shared" si="52"/>
        <v>Inactive</v>
      </c>
    </row>
    <row r="1000" spans="23:23" ht="15" hidden="1" customHeight="1" x14ac:dyDescent="0.25">
      <c r="W1000" s="51" t="str">
        <f t="shared" si="52"/>
        <v>Inactive</v>
      </c>
    </row>
    <row r="1001" spans="23:23" ht="15" hidden="1" customHeight="1" x14ac:dyDescent="0.25">
      <c r="W1001" s="51" t="str">
        <f t="shared" si="52"/>
        <v>Inactive</v>
      </c>
    </row>
    <row r="1002" spans="23:23" ht="15" hidden="1" customHeight="1" x14ac:dyDescent="0.25">
      <c r="W1002" s="51" t="str">
        <f t="shared" si="52"/>
        <v>Inactive</v>
      </c>
    </row>
    <row r="1003" spans="23:23" ht="15" hidden="1" customHeight="1" x14ac:dyDescent="0.25">
      <c r="W1003" s="51" t="str">
        <f t="shared" si="52"/>
        <v>Inactive</v>
      </c>
    </row>
    <row r="1004" spans="23:23" ht="15" hidden="1" customHeight="1" x14ac:dyDescent="0.25">
      <c r="W1004" s="51" t="str">
        <f t="shared" si="52"/>
        <v>Inactive</v>
      </c>
    </row>
    <row r="1005" spans="23:23" ht="15" hidden="1" customHeight="1" x14ac:dyDescent="0.25">
      <c r="W1005" s="51" t="str">
        <f t="shared" si="52"/>
        <v>Inactive</v>
      </c>
    </row>
    <row r="1006" spans="23:23" ht="15" hidden="1" customHeight="1" x14ac:dyDescent="0.25">
      <c r="W1006" s="51" t="str">
        <f t="shared" si="52"/>
        <v>Inactive</v>
      </c>
    </row>
    <row r="1007" spans="23:23" ht="15" hidden="1" customHeight="1" x14ac:dyDescent="0.25">
      <c r="W1007" s="51" t="str">
        <f t="shared" si="52"/>
        <v>Inactive</v>
      </c>
    </row>
    <row r="1008" spans="23:23" ht="15" hidden="1" customHeight="1" x14ac:dyDescent="0.25">
      <c r="W1008" s="51" t="str">
        <f t="shared" si="52"/>
        <v>Inactive</v>
      </c>
    </row>
    <row r="1009" spans="23:23" ht="15" hidden="1" customHeight="1" x14ac:dyDescent="0.25">
      <c r="W1009" s="51" t="str">
        <f t="shared" si="52"/>
        <v>Inactive</v>
      </c>
    </row>
    <row r="1010" spans="23:23" ht="15" hidden="1" customHeight="1" x14ac:dyDescent="0.25">
      <c r="W1010" s="51" t="str">
        <f t="shared" si="52"/>
        <v>Inactive</v>
      </c>
    </row>
    <row r="1011" spans="23:23" ht="15" hidden="1" customHeight="1" x14ac:dyDescent="0.25">
      <c r="W1011" s="51" t="str">
        <f t="shared" si="52"/>
        <v>Inactive</v>
      </c>
    </row>
    <row r="1012" spans="23:23" ht="15" hidden="1" customHeight="1" x14ac:dyDescent="0.25">
      <c r="W1012" s="51" t="str">
        <f t="shared" si="52"/>
        <v>Inactive</v>
      </c>
    </row>
    <row r="1013" spans="23:23" ht="15" hidden="1" customHeight="1" x14ac:dyDescent="0.25">
      <c r="W1013" s="51" t="str">
        <f t="shared" si="52"/>
        <v>Inactive</v>
      </c>
    </row>
    <row r="1014" spans="23:23" ht="15" hidden="1" customHeight="1" x14ac:dyDescent="0.25">
      <c r="W1014" s="51" t="str">
        <f t="shared" si="52"/>
        <v>Inactive</v>
      </c>
    </row>
    <row r="1015" spans="23:23" ht="15" hidden="1" customHeight="1" x14ac:dyDescent="0.25">
      <c r="W1015" s="51" t="str">
        <f t="shared" si="52"/>
        <v>Inactive</v>
      </c>
    </row>
    <row r="1016" spans="23:23" ht="15" hidden="1" customHeight="1" x14ac:dyDescent="0.25">
      <c r="W1016" s="51" t="str">
        <f t="shared" si="52"/>
        <v>Inactive</v>
      </c>
    </row>
    <row r="1017" spans="23:23" ht="15" hidden="1" customHeight="1" x14ac:dyDescent="0.25">
      <c r="W1017" s="51" t="str">
        <f t="shared" si="52"/>
        <v>Inactive</v>
      </c>
    </row>
    <row r="1018" spans="23:23" ht="15" hidden="1" customHeight="1" x14ac:dyDescent="0.25">
      <c r="W1018" s="51" t="str">
        <f t="shared" si="52"/>
        <v>Inactive</v>
      </c>
    </row>
    <row r="1019" spans="23:23" ht="15" hidden="1" customHeight="1" x14ac:dyDescent="0.25">
      <c r="W1019" s="51" t="str">
        <f t="shared" si="52"/>
        <v>Inactive</v>
      </c>
    </row>
    <row r="1020" spans="23:23" ht="15" hidden="1" customHeight="1" x14ac:dyDescent="0.25">
      <c r="W1020" s="51" t="str">
        <f t="shared" si="52"/>
        <v>Inactive</v>
      </c>
    </row>
    <row r="1021" spans="23:23" ht="15" hidden="1" customHeight="1" x14ac:dyDescent="0.25">
      <c r="W1021" s="51" t="str">
        <f t="shared" si="52"/>
        <v>Inactive</v>
      </c>
    </row>
    <row r="1022" spans="23:23" ht="15" hidden="1" customHeight="1" x14ac:dyDescent="0.25">
      <c r="W1022" s="51" t="str">
        <f t="shared" si="52"/>
        <v>Inactive</v>
      </c>
    </row>
    <row r="1023" spans="23:23" ht="15" hidden="1" customHeight="1" x14ac:dyDescent="0.25">
      <c r="W1023" s="51" t="str">
        <f t="shared" si="52"/>
        <v>Inactive</v>
      </c>
    </row>
    <row r="1024" spans="23:23" ht="15" hidden="1" customHeight="1" x14ac:dyDescent="0.25">
      <c r="W1024" s="51" t="str">
        <f t="shared" si="52"/>
        <v>Inactive</v>
      </c>
    </row>
    <row r="1025" spans="23:23" ht="15" hidden="1" customHeight="1" x14ac:dyDescent="0.25">
      <c r="W1025" s="51" t="str">
        <f t="shared" si="52"/>
        <v>Inactive</v>
      </c>
    </row>
    <row r="1026" spans="23:23" ht="15" hidden="1" customHeight="1" x14ac:dyDescent="0.25">
      <c r="W1026" s="51" t="str">
        <f t="shared" si="52"/>
        <v>Inactive</v>
      </c>
    </row>
    <row r="1027" spans="23:23" ht="15" hidden="1" customHeight="1" x14ac:dyDescent="0.25">
      <c r="W1027" s="51" t="str">
        <f t="shared" si="52"/>
        <v>Inactive</v>
      </c>
    </row>
    <row r="1028" spans="23:23" ht="15" hidden="1" customHeight="1" x14ac:dyDescent="0.25">
      <c r="W1028" s="51" t="str">
        <f t="shared" si="52"/>
        <v>Inactive</v>
      </c>
    </row>
    <row r="1029" spans="23:23" ht="15" hidden="1" customHeight="1" x14ac:dyDescent="0.25">
      <c r="W1029" s="51" t="str">
        <f t="shared" ref="W1029:W1092" si="53">IF(SUM(ABS(D1029),ABS(E1029),ABS(F1029),ABS(G1029),ABS(H1029),ABS(I1029),ABS(J1029),ABS(K1029),ABS(L1029),ABS(M1029),ABS(N1029),ABS(O1029),ABS(P1029),ABS(Q1029),ABS(R1029),ABS(S1029),ABS(T1029))=0,"Inactive","Active")</f>
        <v>Inactive</v>
      </c>
    </row>
    <row r="1030" spans="23:23" ht="15" hidden="1" customHeight="1" x14ac:dyDescent="0.25">
      <c r="W1030" s="51" t="str">
        <f t="shared" si="53"/>
        <v>Inactive</v>
      </c>
    </row>
    <row r="1031" spans="23:23" ht="15" hidden="1" customHeight="1" x14ac:dyDescent="0.25">
      <c r="W1031" s="51" t="str">
        <f t="shared" si="53"/>
        <v>Inactive</v>
      </c>
    </row>
    <row r="1032" spans="23:23" ht="15" hidden="1" customHeight="1" x14ac:dyDescent="0.25">
      <c r="W1032" s="51" t="str">
        <f t="shared" si="53"/>
        <v>Inactive</v>
      </c>
    </row>
    <row r="1033" spans="23:23" ht="15" hidden="1" customHeight="1" x14ac:dyDescent="0.25">
      <c r="W1033" s="51" t="str">
        <f t="shared" si="53"/>
        <v>Inactive</v>
      </c>
    </row>
    <row r="1034" spans="23:23" ht="15" hidden="1" customHeight="1" x14ac:dyDescent="0.25">
      <c r="W1034" s="51" t="str">
        <f t="shared" si="53"/>
        <v>Inactive</v>
      </c>
    </row>
    <row r="1035" spans="23:23" ht="15" hidden="1" customHeight="1" x14ac:dyDescent="0.25">
      <c r="W1035" s="51" t="str">
        <f t="shared" si="53"/>
        <v>Inactive</v>
      </c>
    </row>
    <row r="1036" spans="23:23" ht="15" hidden="1" customHeight="1" x14ac:dyDescent="0.25">
      <c r="W1036" s="51" t="str">
        <f t="shared" si="53"/>
        <v>Inactive</v>
      </c>
    </row>
    <row r="1037" spans="23:23" ht="15" hidden="1" customHeight="1" x14ac:dyDescent="0.25">
      <c r="W1037" s="51" t="str">
        <f t="shared" si="53"/>
        <v>Inactive</v>
      </c>
    </row>
    <row r="1038" spans="23:23" ht="15" hidden="1" customHeight="1" x14ac:dyDescent="0.25">
      <c r="W1038" s="51" t="str">
        <f t="shared" si="53"/>
        <v>Inactive</v>
      </c>
    </row>
    <row r="1039" spans="23:23" ht="15" hidden="1" customHeight="1" x14ac:dyDescent="0.25">
      <c r="W1039" s="51" t="str">
        <f t="shared" si="53"/>
        <v>Inactive</v>
      </c>
    </row>
    <row r="1040" spans="23:23" ht="15" hidden="1" customHeight="1" x14ac:dyDescent="0.25">
      <c r="W1040" s="51" t="str">
        <f t="shared" si="53"/>
        <v>Inactive</v>
      </c>
    </row>
    <row r="1041" spans="23:23" ht="15" hidden="1" customHeight="1" x14ac:dyDescent="0.25">
      <c r="W1041" s="51" t="str">
        <f t="shared" si="53"/>
        <v>Inactive</v>
      </c>
    </row>
    <row r="1042" spans="23:23" ht="15" hidden="1" customHeight="1" x14ac:dyDescent="0.25">
      <c r="W1042" s="51" t="str">
        <f t="shared" si="53"/>
        <v>Inactive</v>
      </c>
    </row>
    <row r="1043" spans="23:23" ht="15" hidden="1" customHeight="1" x14ac:dyDescent="0.25">
      <c r="W1043" s="51" t="str">
        <f t="shared" si="53"/>
        <v>Inactive</v>
      </c>
    </row>
    <row r="1044" spans="23:23" ht="15" hidden="1" customHeight="1" x14ac:dyDescent="0.25">
      <c r="W1044" s="51" t="str">
        <f t="shared" si="53"/>
        <v>Inactive</v>
      </c>
    </row>
    <row r="1045" spans="23:23" ht="15" hidden="1" customHeight="1" x14ac:dyDescent="0.25">
      <c r="W1045" s="51" t="str">
        <f t="shared" si="53"/>
        <v>Inactive</v>
      </c>
    </row>
    <row r="1046" spans="23:23" ht="15" hidden="1" customHeight="1" x14ac:dyDescent="0.25">
      <c r="W1046" s="51" t="str">
        <f t="shared" si="53"/>
        <v>Inactive</v>
      </c>
    </row>
    <row r="1047" spans="23:23" ht="15" hidden="1" customHeight="1" x14ac:dyDescent="0.25">
      <c r="W1047" s="51" t="str">
        <f t="shared" si="53"/>
        <v>Inactive</v>
      </c>
    </row>
    <row r="1048" spans="23:23" ht="15" hidden="1" customHeight="1" x14ac:dyDescent="0.25">
      <c r="W1048" s="51" t="str">
        <f t="shared" si="53"/>
        <v>Inactive</v>
      </c>
    </row>
    <row r="1049" spans="23:23" ht="15" hidden="1" customHeight="1" x14ac:dyDescent="0.25">
      <c r="W1049" s="51" t="str">
        <f t="shared" si="53"/>
        <v>Inactive</v>
      </c>
    </row>
    <row r="1050" spans="23:23" ht="15" hidden="1" customHeight="1" x14ac:dyDescent="0.25">
      <c r="W1050" s="51" t="str">
        <f t="shared" si="53"/>
        <v>Inactive</v>
      </c>
    </row>
    <row r="1051" spans="23:23" ht="15" hidden="1" customHeight="1" x14ac:dyDescent="0.25">
      <c r="W1051" s="51" t="str">
        <f t="shared" si="53"/>
        <v>Inactive</v>
      </c>
    </row>
    <row r="1052" spans="23:23" ht="15" hidden="1" customHeight="1" x14ac:dyDescent="0.25">
      <c r="W1052" s="51" t="str">
        <f t="shared" si="53"/>
        <v>Inactive</v>
      </c>
    </row>
    <row r="1053" spans="23:23" ht="15" hidden="1" customHeight="1" x14ac:dyDescent="0.25">
      <c r="W1053" s="51" t="str">
        <f t="shared" si="53"/>
        <v>Inactive</v>
      </c>
    </row>
    <row r="1054" spans="23:23" ht="15" hidden="1" customHeight="1" x14ac:dyDescent="0.25">
      <c r="W1054" s="51" t="str">
        <f t="shared" si="53"/>
        <v>Inactive</v>
      </c>
    </row>
    <row r="1055" spans="23:23" ht="15" hidden="1" customHeight="1" x14ac:dyDescent="0.25">
      <c r="W1055" s="51" t="str">
        <f t="shared" si="53"/>
        <v>Inactive</v>
      </c>
    </row>
    <row r="1056" spans="23:23" ht="15" hidden="1" customHeight="1" x14ac:dyDescent="0.25">
      <c r="W1056" s="51" t="str">
        <f t="shared" si="53"/>
        <v>Inactive</v>
      </c>
    </row>
    <row r="1057" spans="23:23" ht="15" hidden="1" customHeight="1" x14ac:dyDescent="0.25">
      <c r="W1057" s="51" t="str">
        <f t="shared" si="53"/>
        <v>Inactive</v>
      </c>
    </row>
    <row r="1058" spans="23:23" ht="15" hidden="1" customHeight="1" x14ac:dyDescent="0.25">
      <c r="W1058" s="51" t="str">
        <f t="shared" si="53"/>
        <v>Inactive</v>
      </c>
    </row>
    <row r="1059" spans="23:23" ht="15" hidden="1" customHeight="1" x14ac:dyDescent="0.25">
      <c r="W1059" s="51" t="str">
        <f t="shared" si="53"/>
        <v>Inactive</v>
      </c>
    </row>
    <row r="1060" spans="23:23" ht="15" hidden="1" customHeight="1" x14ac:dyDescent="0.25">
      <c r="W1060" s="51" t="str">
        <f t="shared" si="53"/>
        <v>Inactive</v>
      </c>
    </row>
    <row r="1061" spans="23:23" ht="15" hidden="1" customHeight="1" x14ac:dyDescent="0.25">
      <c r="W1061" s="51" t="str">
        <f t="shared" si="53"/>
        <v>Inactive</v>
      </c>
    </row>
    <row r="1062" spans="23:23" ht="15" hidden="1" customHeight="1" x14ac:dyDescent="0.25">
      <c r="W1062" s="51" t="str">
        <f t="shared" si="53"/>
        <v>Inactive</v>
      </c>
    </row>
    <row r="1063" spans="23:23" ht="15" hidden="1" customHeight="1" x14ac:dyDescent="0.25">
      <c r="W1063" s="51" t="str">
        <f t="shared" si="53"/>
        <v>Inactive</v>
      </c>
    </row>
    <row r="1064" spans="23:23" ht="15" hidden="1" customHeight="1" x14ac:dyDescent="0.25">
      <c r="W1064" s="51" t="str">
        <f t="shared" si="53"/>
        <v>Inactive</v>
      </c>
    </row>
    <row r="1065" spans="23:23" ht="15" hidden="1" customHeight="1" x14ac:dyDescent="0.25">
      <c r="W1065" s="51" t="str">
        <f t="shared" si="53"/>
        <v>Inactive</v>
      </c>
    </row>
    <row r="1066" spans="23:23" ht="15" hidden="1" customHeight="1" x14ac:dyDescent="0.25">
      <c r="W1066" s="51" t="str">
        <f t="shared" si="53"/>
        <v>Inactive</v>
      </c>
    </row>
    <row r="1067" spans="23:23" ht="15" hidden="1" customHeight="1" x14ac:dyDescent="0.25">
      <c r="W1067" s="51" t="str">
        <f t="shared" si="53"/>
        <v>Inactive</v>
      </c>
    </row>
    <row r="1068" spans="23:23" ht="15" hidden="1" customHeight="1" x14ac:dyDescent="0.25">
      <c r="W1068" s="51" t="str">
        <f t="shared" si="53"/>
        <v>Inactive</v>
      </c>
    </row>
    <row r="1069" spans="23:23" ht="15" hidden="1" customHeight="1" x14ac:dyDescent="0.25">
      <c r="W1069" s="51" t="str">
        <f t="shared" si="53"/>
        <v>Inactive</v>
      </c>
    </row>
    <row r="1070" spans="23:23" ht="15" hidden="1" customHeight="1" x14ac:dyDescent="0.25">
      <c r="W1070" s="51" t="str">
        <f t="shared" si="53"/>
        <v>Inactive</v>
      </c>
    </row>
    <row r="1071" spans="23:23" ht="15" hidden="1" customHeight="1" x14ac:dyDescent="0.25">
      <c r="W1071" s="51" t="str">
        <f t="shared" si="53"/>
        <v>Inactive</v>
      </c>
    </row>
    <row r="1072" spans="23:23" ht="15" hidden="1" customHeight="1" x14ac:dyDescent="0.25">
      <c r="W1072" s="51" t="str">
        <f t="shared" si="53"/>
        <v>Inactive</v>
      </c>
    </row>
    <row r="1073" spans="23:23" ht="15" hidden="1" customHeight="1" x14ac:dyDescent="0.25">
      <c r="W1073" s="51" t="str">
        <f t="shared" si="53"/>
        <v>Inactive</v>
      </c>
    </row>
    <row r="1074" spans="23:23" ht="15" hidden="1" customHeight="1" x14ac:dyDescent="0.25">
      <c r="W1074" s="51" t="str">
        <f t="shared" si="53"/>
        <v>Inactive</v>
      </c>
    </row>
    <row r="1075" spans="23:23" ht="15" hidden="1" customHeight="1" x14ac:dyDescent="0.25">
      <c r="W1075" s="51" t="str">
        <f t="shared" si="53"/>
        <v>Inactive</v>
      </c>
    </row>
    <row r="1076" spans="23:23" ht="15" hidden="1" customHeight="1" x14ac:dyDescent="0.25">
      <c r="W1076" s="51" t="str">
        <f t="shared" si="53"/>
        <v>Inactive</v>
      </c>
    </row>
    <row r="1077" spans="23:23" ht="15" hidden="1" customHeight="1" x14ac:dyDescent="0.25">
      <c r="W1077" s="51" t="str">
        <f t="shared" si="53"/>
        <v>Inactive</v>
      </c>
    </row>
    <row r="1078" spans="23:23" ht="15" hidden="1" customHeight="1" x14ac:dyDescent="0.25">
      <c r="W1078" s="51" t="str">
        <f t="shared" si="53"/>
        <v>Inactive</v>
      </c>
    </row>
    <row r="1079" spans="23:23" ht="15" hidden="1" customHeight="1" x14ac:dyDescent="0.25">
      <c r="W1079" s="51" t="str">
        <f t="shared" si="53"/>
        <v>Inactive</v>
      </c>
    </row>
    <row r="1080" spans="23:23" ht="15" hidden="1" customHeight="1" x14ac:dyDescent="0.25">
      <c r="W1080" s="51" t="str">
        <f t="shared" si="53"/>
        <v>Inactive</v>
      </c>
    </row>
    <row r="1081" spans="23:23" ht="15" hidden="1" customHeight="1" x14ac:dyDescent="0.25">
      <c r="W1081" s="51" t="str">
        <f t="shared" si="53"/>
        <v>Inactive</v>
      </c>
    </row>
    <row r="1082" spans="23:23" ht="15" hidden="1" customHeight="1" x14ac:dyDescent="0.25">
      <c r="W1082" s="51" t="str">
        <f t="shared" si="53"/>
        <v>Inactive</v>
      </c>
    </row>
    <row r="1083" spans="23:23" ht="15" hidden="1" customHeight="1" x14ac:dyDescent="0.25">
      <c r="W1083" s="51" t="str">
        <f t="shared" si="53"/>
        <v>Inactive</v>
      </c>
    </row>
    <row r="1084" spans="23:23" ht="15" hidden="1" customHeight="1" x14ac:dyDescent="0.25">
      <c r="W1084" s="51" t="str">
        <f t="shared" si="53"/>
        <v>Inactive</v>
      </c>
    </row>
    <row r="1085" spans="23:23" ht="15" hidden="1" customHeight="1" x14ac:dyDescent="0.25">
      <c r="W1085" s="51" t="str">
        <f t="shared" si="53"/>
        <v>Inactive</v>
      </c>
    </row>
    <row r="1086" spans="23:23" ht="15" hidden="1" customHeight="1" x14ac:dyDescent="0.25">
      <c r="W1086" s="51" t="str">
        <f t="shared" si="53"/>
        <v>Inactive</v>
      </c>
    </row>
    <row r="1087" spans="23:23" ht="15" hidden="1" customHeight="1" x14ac:dyDescent="0.25">
      <c r="W1087" s="51" t="str">
        <f t="shared" si="53"/>
        <v>Inactive</v>
      </c>
    </row>
    <row r="1088" spans="23:23" ht="15" hidden="1" customHeight="1" x14ac:dyDescent="0.25">
      <c r="W1088" s="51" t="str">
        <f t="shared" si="53"/>
        <v>Inactive</v>
      </c>
    </row>
    <row r="1089" spans="23:23" ht="15" hidden="1" customHeight="1" x14ac:dyDescent="0.25">
      <c r="W1089" s="51" t="str">
        <f t="shared" si="53"/>
        <v>Inactive</v>
      </c>
    </row>
    <row r="1090" spans="23:23" ht="15" hidden="1" customHeight="1" x14ac:dyDescent="0.25">
      <c r="W1090" s="51" t="str">
        <f t="shared" si="53"/>
        <v>Inactive</v>
      </c>
    </row>
    <row r="1091" spans="23:23" ht="15" hidden="1" customHeight="1" x14ac:dyDescent="0.25">
      <c r="W1091" s="51" t="str">
        <f t="shared" si="53"/>
        <v>Inactive</v>
      </c>
    </row>
    <row r="1092" spans="23:23" ht="15" hidden="1" customHeight="1" x14ac:dyDescent="0.25">
      <c r="W1092" s="51" t="str">
        <f t="shared" si="53"/>
        <v>Inactive</v>
      </c>
    </row>
    <row r="1093" spans="23:23" ht="15" hidden="1" customHeight="1" x14ac:dyDescent="0.25">
      <c r="W1093" s="51" t="str">
        <f t="shared" ref="W1093:W1156" si="54">IF(SUM(ABS(D1093),ABS(E1093),ABS(F1093),ABS(G1093),ABS(H1093),ABS(I1093),ABS(J1093),ABS(K1093),ABS(L1093),ABS(M1093),ABS(N1093),ABS(O1093),ABS(P1093),ABS(Q1093),ABS(R1093),ABS(S1093),ABS(T1093))=0,"Inactive","Active")</f>
        <v>Inactive</v>
      </c>
    </row>
    <row r="1094" spans="23:23" ht="15" hidden="1" customHeight="1" x14ac:dyDescent="0.25">
      <c r="W1094" s="51" t="str">
        <f t="shared" si="54"/>
        <v>Inactive</v>
      </c>
    </row>
    <row r="1095" spans="23:23" ht="15" hidden="1" customHeight="1" x14ac:dyDescent="0.25">
      <c r="W1095" s="51" t="str">
        <f t="shared" si="54"/>
        <v>Inactive</v>
      </c>
    </row>
    <row r="1096" spans="23:23" ht="15" hidden="1" customHeight="1" x14ac:dyDescent="0.25">
      <c r="W1096" s="51" t="str">
        <f t="shared" si="54"/>
        <v>Inactive</v>
      </c>
    </row>
    <row r="1097" spans="23:23" ht="15" hidden="1" customHeight="1" x14ac:dyDescent="0.25">
      <c r="W1097" s="51" t="str">
        <f t="shared" si="54"/>
        <v>Inactive</v>
      </c>
    </row>
    <row r="1098" spans="23:23" ht="15" hidden="1" customHeight="1" x14ac:dyDescent="0.25">
      <c r="W1098" s="51" t="str">
        <f t="shared" si="54"/>
        <v>Inactive</v>
      </c>
    </row>
    <row r="1099" spans="23:23" ht="15" hidden="1" customHeight="1" x14ac:dyDescent="0.25">
      <c r="W1099" s="51" t="str">
        <f t="shared" si="54"/>
        <v>Inactive</v>
      </c>
    </row>
    <row r="1100" spans="23:23" ht="15" hidden="1" customHeight="1" x14ac:dyDescent="0.25">
      <c r="W1100" s="51" t="str">
        <f t="shared" si="54"/>
        <v>Inactive</v>
      </c>
    </row>
    <row r="1101" spans="23:23" ht="15" hidden="1" customHeight="1" x14ac:dyDescent="0.25">
      <c r="W1101" s="51" t="str">
        <f t="shared" si="54"/>
        <v>Inactive</v>
      </c>
    </row>
    <row r="1102" spans="23:23" ht="15" hidden="1" customHeight="1" x14ac:dyDescent="0.25">
      <c r="W1102" s="51" t="str">
        <f t="shared" si="54"/>
        <v>Inactive</v>
      </c>
    </row>
    <row r="1103" spans="23:23" ht="15" hidden="1" customHeight="1" x14ac:dyDescent="0.25">
      <c r="W1103" s="51" t="str">
        <f t="shared" si="54"/>
        <v>Inactive</v>
      </c>
    </row>
    <row r="1104" spans="23:23" ht="15" hidden="1" customHeight="1" x14ac:dyDescent="0.25">
      <c r="W1104" s="51" t="str">
        <f t="shared" si="54"/>
        <v>Inactive</v>
      </c>
    </row>
    <row r="1105" spans="23:23" ht="15" hidden="1" customHeight="1" x14ac:dyDescent="0.25">
      <c r="W1105" s="51" t="str">
        <f t="shared" si="54"/>
        <v>Inactive</v>
      </c>
    </row>
    <row r="1106" spans="23:23" ht="15" hidden="1" customHeight="1" x14ac:dyDescent="0.25">
      <c r="W1106" s="51" t="str">
        <f t="shared" si="54"/>
        <v>Inactive</v>
      </c>
    </row>
    <row r="1107" spans="23:23" ht="15" hidden="1" customHeight="1" x14ac:dyDescent="0.25">
      <c r="W1107" s="51" t="str">
        <f t="shared" si="54"/>
        <v>Inactive</v>
      </c>
    </row>
    <row r="1108" spans="23:23" ht="15" hidden="1" customHeight="1" x14ac:dyDescent="0.25">
      <c r="W1108" s="51" t="str">
        <f t="shared" si="54"/>
        <v>Inactive</v>
      </c>
    </row>
    <row r="1109" spans="23:23" ht="15" hidden="1" customHeight="1" thickBot="1" x14ac:dyDescent="0.3">
      <c r="W1109" s="52" t="str">
        <f t="shared" si="54"/>
        <v>Inactive</v>
      </c>
    </row>
    <row r="1110" spans="23:23" ht="15" hidden="1" customHeight="1" thickTop="1" x14ac:dyDescent="0.25">
      <c r="W1110" s="51" t="str">
        <f t="shared" si="54"/>
        <v>Inactive</v>
      </c>
    </row>
    <row r="1111" spans="23:23" ht="15" hidden="1" customHeight="1" x14ac:dyDescent="0.25">
      <c r="W1111" s="51" t="str">
        <f t="shared" si="54"/>
        <v>Inactive</v>
      </c>
    </row>
    <row r="1112" spans="23:23" ht="15" hidden="1" customHeight="1" x14ac:dyDescent="0.25">
      <c r="W1112" s="51" t="str">
        <f t="shared" si="54"/>
        <v>Inactive</v>
      </c>
    </row>
    <row r="1113" spans="23:23" ht="15" hidden="1" customHeight="1" x14ac:dyDescent="0.25">
      <c r="W1113" s="51" t="str">
        <f t="shared" si="54"/>
        <v>Inactive</v>
      </c>
    </row>
    <row r="1114" spans="23:23" ht="15" hidden="1" customHeight="1" x14ac:dyDescent="0.25">
      <c r="W1114" s="51" t="str">
        <f t="shared" si="54"/>
        <v>Inactive</v>
      </c>
    </row>
    <row r="1115" spans="23:23" ht="15" hidden="1" customHeight="1" x14ac:dyDescent="0.25">
      <c r="W1115" s="51" t="str">
        <f t="shared" si="54"/>
        <v>Inactive</v>
      </c>
    </row>
    <row r="1116" spans="23:23" ht="15" hidden="1" customHeight="1" x14ac:dyDescent="0.25">
      <c r="W1116" s="51" t="str">
        <f t="shared" si="54"/>
        <v>Inactive</v>
      </c>
    </row>
    <row r="1117" spans="23:23" ht="15" hidden="1" customHeight="1" x14ac:dyDescent="0.25">
      <c r="W1117" s="51" t="str">
        <f t="shared" si="54"/>
        <v>Inactive</v>
      </c>
    </row>
    <row r="1118" spans="23:23" ht="15" hidden="1" customHeight="1" x14ac:dyDescent="0.25">
      <c r="W1118" s="51" t="str">
        <f t="shared" si="54"/>
        <v>Inactive</v>
      </c>
    </row>
    <row r="1119" spans="23:23" ht="15" hidden="1" customHeight="1" x14ac:dyDescent="0.25">
      <c r="W1119" s="51" t="str">
        <f t="shared" si="54"/>
        <v>Inactive</v>
      </c>
    </row>
    <row r="1120" spans="23:23" ht="15" hidden="1" customHeight="1" x14ac:dyDescent="0.25">
      <c r="W1120" s="51" t="str">
        <f t="shared" si="54"/>
        <v>Inactive</v>
      </c>
    </row>
    <row r="1121" spans="23:23" ht="15" hidden="1" customHeight="1" x14ac:dyDescent="0.25">
      <c r="W1121" s="51" t="str">
        <f t="shared" si="54"/>
        <v>Inactive</v>
      </c>
    </row>
    <row r="1122" spans="23:23" ht="15" hidden="1" customHeight="1" x14ac:dyDescent="0.25">
      <c r="W1122" s="51" t="str">
        <f t="shared" si="54"/>
        <v>Inactive</v>
      </c>
    </row>
    <row r="1123" spans="23:23" ht="15" hidden="1" customHeight="1" x14ac:dyDescent="0.25">
      <c r="W1123" s="51" t="str">
        <f t="shared" si="54"/>
        <v>Inactive</v>
      </c>
    </row>
    <row r="1124" spans="23:23" ht="15" hidden="1" customHeight="1" x14ac:dyDescent="0.25">
      <c r="W1124" s="51" t="str">
        <f t="shared" si="54"/>
        <v>Inactive</v>
      </c>
    </row>
    <row r="1125" spans="23:23" ht="15" hidden="1" customHeight="1" x14ac:dyDescent="0.25">
      <c r="W1125" s="51" t="str">
        <f t="shared" si="54"/>
        <v>Inactive</v>
      </c>
    </row>
    <row r="1126" spans="23:23" ht="15" hidden="1" customHeight="1" x14ac:dyDescent="0.25">
      <c r="W1126" s="51" t="str">
        <f t="shared" si="54"/>
        <v>Inactive</v>
      </c>
    </row>
    <row r="1127" spans="23:23" ht="15" hidden="1" customHeight="1" x14ac:dyDescent="0.25">
      <c r="W1127" s="51" t="str">
        <f t="shared" si="54"/>
        <v>Inactive</v>
      </c>
    </row>
    <row r="1128" spans="23:23" ht="15" hidden="1" customHeight="1" x14ac:dyDescent="0.25">
      <c r="W1128" s="51" t="str">
        <f t="shared" si="54"/>
        <v>Inactive</v>
      </c>
    </row>
    <row r="1129" spans="23:23" ht="15" hidden="1" customHeight="1" x14ac:dyDescent="0.25">
      <c r="W1129" s="51" t="str">
        <f t="shared" si="54"/>
        <v>Inactive</v>
      </c>
    </row>
    <row r="1130" spans="23:23" ht="15" hidden="1" customHeight="1" x14ac:dyDescent="0.25">
      <c r="W1130" s="51" t="str">
        <f t="shared" si="54"/>
        <v>Inactive</v>
      </c>
    </row>
    <row r="1131" spans="23:23" ht="15" hidden="1" customHeight="1" x14ac:dyDescent="0.25">
      <c r="W1131" s="51" t="str">
        <f t="shared" si="54"/>
        <v>Inactive</v>
      </c>
    </row>
    <row r="1132" spans="23:23" ht="15" hidden="1" customHeight="1" x14ac:dyDescent="0.25">
      <c r="W1132" s="51" t="str">
        <f t="shared" si="54"/>
        <v>Inactive</v>
      </c>
    </row>
    <row r="1133" spans="23:23" ht="15" hidden="1" customHeight="1" x14ac:dyDescent="0.25">
      <c r="W1133" s="51" t="str">
        <f t="shared" si="54"/>
        <v>Inactive</v>
      </c>
    </row>
    <row r="1134" spans="23:23" ht="15" hidden="1" customHeight="1" x14ac:dyDescent="0.25">
      <c r="W1134" s="51" t="str">
        <f t="shared" si="54"/>
        <v>Inactive</v>
      </c>
    </row>
    <row r="1135" spans="23:23" ht="15" hidden="1" customHeight="1" x14ac:dyDescent="0.25">
      <c r="W1135" s="51" t="str">
        <f t="shared" si="54"/>
        <v>Inactive</v>
      </c>
    </row>
    <row r="1136" spans="23:23" ht="15" hidden="1" customHeight="1" x14ac:dyDescent="0.25">
      <c r="W1136" s="51" t="str">
        <f t="shared" si="54"/>
        <v>Inactive</v>
      </c>
    </row>
    <row r="1137" spans="23:23" ht="15" hidden="1" customHeight="1" x14ac:dyDescent="0.25">
      <c r="W1137" s="51" t="str">
        <f t="shared" si="54"/>
        <v>Inactive</v>
      </c>
    </row>
    <row r="1138" spans="23:23" ht="15" hidden="1" customHeight="1" x14ac:dyDescent="0.25">
      <c r="W1138" s="51" t="str">
        <f t="shared" si="54"/>
        <v>Inactive</v>
      </c>
    </row>
    <row r="1139" spans="23:23" ht="15" hidden="1" customHeight="1" x14ac:dyDescent="0.25">
      <c r="W1139" s="51" t="str">
        <f t="shared" si="54"/>
        <v>Inactive</v>
      </c>
    </row>
    <row r="1140" spans="23:23" ht="15" hidden="1" customHeight="1" x14ac:dyDescent="0.25">
      <c r="W1140" s="51" t="str">
        <f t="shared" si="54"/>
        <v>Inactive</v>
      </c>
    </row>
    <row r="1141" spans="23:23" ht="15" hidden="1" customHeight="1" x14ac:dyDescent="0.25">
      <c r="W1141" s="51" t="str">
        <f t="shared" si="54"/>
        <v>Inactive</v>
      </c>
    </row>
    <row r="1142" spans="23:23" ht="15" hidden="1" customHeight="1" x14ac:dyDescent="0.25">
      <c r="W1142" s="51" t="str">
        <f t="shared" si="54"/>
        <v>Inactive</v>
      </c>
    </row>
    <row r="1143" spans="23:23" ht="15" hidden="1" customHeight="1" x14ac:dyDescent="0.25">
      <c r="W1143" s="51" t="str">
        <f t="shared" si="54"/>
        <v>Inactive</v>
      </c>
    </row>
    <row r="1144" spans="23:23" ht="15" hidden="1" customHeight="1" x14ac:dyDescent="0.25">
      <c r="W1144" s="51" t="str">
        <f t="shared" si="54"/>
        <v>Inactive</v>
      </c>
    </row>
    <row r="1145" spans="23:23" ht="15" hidden="1" customHeight="1" x14ac:dyDescent="0.25">
      <c r="W1145" s="51" t="str">
        <f t="shared" si="54"/>
        <v>Inactive</v>
      </c>
    </row>
    <row r="1146" spans="23:23" ht="15" hidden="1" customHeight="1" x14ac:dyDescent="0.25">
      <c r="W1146" s="51" t="str">
        <f t="shared" si="54"/>
        <v>Inactive</v>
      </c>
    </row>
    <row r="1147" spans="23:23" ht="15" hidden="1" customHeight="1" x14ac:dyDescent="0.25">
      <c r="W1147" s="51" t="str">
        <f t="shared" si="54"/>
        <v>Inactive</v>
      </c>
    </row>
    <row r="1148" spans="23:23" ht="15" hidden="1" customHeight="1" x14ac:dyDescent="0.25">
      <c r="W1148" s="51" t="str">
        <f t="shared" si="54"/>
        <v>Inactive</v>
      </c>
    </row>
    <row r="1149" spans="23:23" ht="15" hidden="1" customHeight="1" x14ac:dyDescent="0.25">
      <c r="W1149" s="51" t="str">
        <f t="shared" si="54"/>
        <v>Inactive</v>
      </c>
    </row>
    <row r="1150" spans="23:23" ht="15" hidden="1" customHeight="1" x14ac:dyDescent="0.25">
      <c r="W1150" s="51" t="str">
        <f t="shared" si="54"/>
        <v>Inactive</v>
      </c>
    </row>
    <row r="1151" spans="23:23" ht="15" hidden="1" customHeight="1" x14ac:dyDescent="0.25">
      <c r="W1151" s="51" t="str">
        <f t="shared" si="54"/>
        <v>Inactive</v>
      </c>
    </row>
    <row r="1152" spans="23:23" ht="15" hidden="1" customHeight="1" x14ac:dyDescent="0.25">
      <c r="W1152" s="51" t="str">
        <f t="shared" si="54"/>
        <v>Inactive</v>
      </c>
    </row>
    <row r="1153" spans="23:23" ht="15" hidden="1" customHeight="1" x14ac:dyDescent="0.25">
      <c r="W1153" s="51" t="str">
        <f t="shared" si="54"/>
        <v>Inactive</v>
      </c>
    </row>
    <row r="1154" spans="23:23" ht="15" hidden="1" customHeight="1" x14ac:dyDescent="0.25">
      <c r="W1154" s="51" t="str">
        <f t="shared" si="54"/>
        <v>Inactive</v>
      </c>
    </row>
    <row r="1155" spans="23:23" ht="15" hidden="1" customHeight="1" x14ac:dyDescent="0.25">
      <c r="W1155" s="51" t="str">
        <f t="shared" si="54"/>
        <v>Inactive</v>
      </c>
    </row>
    <row r="1156" spans="23:23" ht="15" hidden="1" customHeight="1" x14ac:dyDescent="0.25">
      <c r="W1156" s="51" t="str">
        <f t="shared" si="54"/>
        <v>Inactive</v>
      </c>
    </row>
    <row r="1157" spans="23:23" ht="15" hidden="1" customHeight="1" x14ac:dyDescent="0.25">
      <c r="W1157" s="51" t="str">
        <f t="shared" ref="W1157:W1220" si="55">IF(SUM(ABS(D1157),ABS(E1157),ABS(F1157),ABS(G1157),ABS(H1157),ABS(I1157),ABS(J1157),ABS(K1157),ABS(L1157),ABS(M1157),ABS(N1157),ABS(O1157),ABS(P1157),ABS(Q1157),ABS(R1157),ABS(S1157),ABS(T1157))=0,"Inactive","Active")</f>
        <v>Inactive</v>
      </c>
    </row>
    <row r="1158" spans="23:23" ht="15" hidden="1" customHeight="1" x14ac:dyDescent="0.25">
      <c r="W1158" s="51" t="str">
        <f t="shared" si="55"/>
        <v>Inactive</v>
      </c>
    </row>
    <row r="1159" spans="23:23" ht="15" hidden="1" customHeight="1" x14ac:dyDescent="0.25">
      <c r="W1159" s="51" t="str">
        <f t="shared" si="55"/>
        <v>Inactive</v>
      </c>
    </row>
    <row r="1160" spans="23:23" ht="15" hidden="1" customHeight="1" x14ac:dyDescent="0.25">
      <c r="W1160" s="51" t="str">
        <f t="shared" si="55"/>
        <v>Inactive</v>
      </c>
    </row>
    <row r="1161" spans="23:23" ht="15" hidden="1" customHeight="1" x14ac:dyDescent="0.25">
      <c r="W1161" s="51" t="str">
        <f t="shared" si="55"/>
        <v>Inactive</v>
      </c>
    </row>
    <row r="1162" spans="23:23" ht="15" hidden="1" customHeight="1" x14ac:dyDescent="0.25">
      <c r="W1162" s="51" t="str">
        <f t="shared" si="55"/>
        <v>Inactive</v>
      </c>
    </row>
    <row r="1163" spans="23:23" ht="15" hidden="1" customHeight="1" x14ac:dyDescent="0.25">
      <c r="W1163" s="51" t="str">
        <f t="shared" si="55"/>
        <v>Inactive</v>
      </c>
    </row>
    <row r="1164" spans="23:23" ht="15" hidden="1" customHeight="1" x14ac:dyDescent="0.25">
      <c r="W1164" s="51" t="str">
        <f t="shared" si="55"/>
        <v>Inactive</v>
      </c>
    </row>
    <row r="1165" spans="23:23" ht="15" hidden="1" customHeight="1" x14ac:dyDescent="0.25">
      <c r="W1165" s="51" t="str">
        <f t="shared" si="55"/>
        <v>Inactive</v>
      </c>
    </row>
    <row r="1166" spans="23:23" ht="15" hidden="1" customHeight="1" x14ac:dyDescent="0.25">
      <c r="W1166" s="51" t="str">
        <f t="shared" si="55"/>
        <v>Inactive</v>
      </c>
    </row>
    <row r="1167" spans="23:23" ht="15" hidden="1" customHeight="1" x14ac:dyDescent="0.25">
      <c r="W1167" s="51" t="str">
        <f t="shared" si="55"/>
        <v>Inactive</v>
      </c>
    </row>
    <row r="1168" spans="23:23" ht="15" hidden="1" customHeight="1" x14ac:dyDescent="0.25">
      <c r="W1168" s="51" t="str">
        <f t="shared" si="55"/>
        <v>Inactive</v>
      </c>
    </row>
    <row r="1169" spans="23:23" ht="15" hidden="1" customHeight="1" x14ac:dyDescent="0.25">
      <c r="W1169" s="51" t="str">
        <f t="shared" si="55"/>
        <v>Inactive</v>
      </c>
    </row>
    <row r="1170" spans="23:23" ht="15" hidden="1" customHeight="1" x14ac:dyDescent="0.25">
      <c r="W1170" s="51" t="str">
        <f t="shared" si="55"/>
        <v>Inactive</v>
      </c>
    </row>
    <row r="1171" spans="23:23" ht="15" hidden="1" customHeight="1" x14ac:dyDescent="0.25">
      <c r="W1171" s="51" t="str">
        <f t="shared" si="55"/>
        <v>Inactive</v>
      </c>
    </row>
    <row r="1172" spans="23:23" ht="15" hidden="1" customHeight="1" x14ac:dyDescent="0.25">
      <c r="W1172" s="51" t="str">
        <f t="shared" si="55"/>
        <v>Inactive</v>
      </c>
    </row>
    <row r="1173" spans="23:23" ht="15" hidden="1" customHeight="1" x14ac:dyDescent="0.25">
      <c r="W1173" s="51" t="str">
        <f t="shared" si="55"/>
        <v>Inactive</v>
      </c>
    </row>
    <row r="1174" spans="23:23" ht="15" hidden="1" customHeight="1" x14ac:dyDescent="0.25">
      <c r="W1174" s="51" t="str">
        <f t="shared" si="55"/>
        <v>Inactive</v>
      </c>
    </row>
    <row r="1175" spans="23:23" ht="15" hidden="1" customHeight="1" x14ac:dyDescent="0.25">
      <c r="W1175" s="51" t="str">
        <f t="shared" si="55"/>
        <v>Inactive</v>
      </c>
    </row>
    <row r="1176" spans="23:23" ht="15" hidden="1" customHeight="1" x14ac:dyDescent="0.25">
      <c r="W1176" s="51" t="str">
        <f t="shared" si="55"/>
        <v>Inactive</v>
      </c>
    </row>
    <row r="1177" spans="23:23" ht="15" hidden="1" customHeight="1" x14ac:dyDescent="0.25">
      <c r="W1177" s="51" t="str">
        <f t="shared" si="55"/>
        <v>Inactive</v>
      </c>
    </row>
    <row r="1178" spans="23:23" ht="15" hidden="1" customHeight="1" x14ac:dyDescent="0.25">
      <c r="W1178" s="51" t="str">
        <f t="shared" si="55"/>
        <v>Inactive</v>
      </c>
    </row>
    <row r="1179" spans="23:23" ht="15" hidden="1" customHeight="1" x14ac:dyDescent="0.25">
      <c r="W1179" s="51" t="str">
        <f t="shared" si="55"/>
        <v>Inactive</v>
      </c>
    </row>
    <row r="1180" spans="23:23" ht="15" hidden="1" customHeight="1" x14ac:dyDescent="0.25">
      <c r="W1180" s="51" t="str">
        <f t="shared" si="55"/>
        <v>Inactive</v>
      </c>
    </row>
    <row r="1181" spans="23:23" ht="15" hidden="1" customHeight="1" x14ac:dyDescent="0.25">
      <c r="W1181" s="51" t="str">
        <f t="shared" si="55"/>
        <v>Inactive</v>
      </c>
    </row>
    <row r="1182" spans="23:23" ht="15" hidden="1" customHeight="1" x14ac:dyDescent="0.25">
      <c r="W1182" s="51" t="str">
        <f t="shared" si="55"/>
        <v>Inactive</v>
      </c>
    </row>
    <row r="1183" spans="23:23" ht="15" hidden="1" customHeight="1" x14ac:dyDescent="0.25">
      <c r="W1183" s="51" t="str">
        <f t="shared" si="55"/>
        <v>Inactive</v>
      </c>
    </row>
    <row r="1184" spans="23:23" ht="15" hidden="1" customHeight="1" x14ac:dyDescent="0.25">
      <c r="W1184" s="51" t="str">
        <f t="shared" si="55"/>
        <v>Inactive</v>
      </c>
    </row>
    <row r="1185" spans="23:23" ht="15" hidden="1" customHeight="1" x14ac:dyDescent="0.25">
      <c r="W1185" s="51" t="str">
        <f t="shared" si="55"/>
        <v>Inactive</v>
      </c>
    </row>
    <row r="1186" spans="23:23" ht="15" hidden="1" customHeight="1" x14ac:dyDescent="0.25">
      <c r="W1186" s="51" t="str">
        <f t="shared" si="55"/>
        <v>Inactive</v>
      </c>
    </row>
    <row r="1187" spans="23:23" ht="15" hidden="1" customHeight="1" x14ac:dyDescent="0.25">
      <c r="W1187" s="51" t="str">
        <f t="shared" si="55"/>
        <v>Inactive</v>
      </c>
    </row>
    <row r="1188" spans="23:23" ht="15" hidden="1" customHeight="1" x14ac:dyDescent="0.25">
      <c r="W1188" s="51" t="str">
        <f t="shared" si="55"/>
        <v>Inactive</v>
      </c>
    </row>
    <row r="1189" spans="23:23" ht="15" hidden="1" customHeight="1" x14ac:dyDescent="0.25">
      <c r="W1189" s="51" t="str">
        <f t="shared" si="55"/>
        <v>Inactive</v>
      </c>
    </row>
    <row r="1190" spans="23:23" ht="15" hidden="1" customHeight="1" x14ac:dyDescent="0.25">
      <c r="W1190" s="51" t="str">
        <f t="shared" si="55"/>
        <v>Inactive</v>
      </c>
    </row>
    <row r="1191" spans="23:23" ht="15" hidden="1" customHeight="1" x14ac:dyDescent="0.25">
      <c r="W1191" s="51" t="str">
        <f t="shared" si="55"/>
        <v>Inactive</v>
      </c>
    </row>
    <row r="1192" spans="23:23" ht="15" hidden="1" customHeight="1" x14ac:dyDescent="0.25">
      <c r="W1192" s="51" t="str">
        <f t="shared" si="55"/>
        <v>Inactive</v>
      </c>
    </row>
    <row r="1193" spans="23:23" ht="15" hidden="1" customHeight="1" x14ac:dyDescent="0.25">
      <c r="W1193" s="51" t="str">
        <f t="shared" si="55"/>
        <v>Inactive</v>
      </c>
    </row>
    <row r="1194" spans="23:23" ht="15" hidden="1" customHeight="1" x14ac:dyDescent="0.25">
      <c r="W1194" s="51" t="str">
        <f t="shared" si="55"/>
        <v>Inactive</v>
      </c>
    </row>
    <row r="1195" spans="23:23" ht="15" hidden="1" customHeight="1" x14ac:dyDescent="0.25">
      <c r="W1195" s="51" t="str">
        <f t="shared" si="55"/>
        <v>Inactive</v>
      </c>
    </row>
    <row r="1196" spans="23:23" ht="15" hidden="1" customHeight="1" x14ac:dyDescent="0.25">
      <c r="W1196" s="51" t="str">
        <f t="shared" si="55"/>
        <v>Inactive</v>
      </c>
    </row>
    <row r="1197" spans="23:23" ht="15" hidden="1" customHeight="1" x14ac:dyDescent="0.25">
      <c r="W1197" s="51" t="str">
        <f t="shared" si="55"/>
        <v>Inactive</v>
      </c>
    </row>
    <row r="1198" spans="23:23" ht="15" hidden="1" customHeight="1" x14ac:dyDescent="0.25">
      <c r="W1198" s="51" t="str">
        <f t="shared" si="55"/>
        <v>Inactive</v>
      </c>
    </row>
    <row r="1199" spans="23:23" ht="15" hidden="1" customHeight="1" x14ac:dyDescent="0.25">
      <c r="W1199" s="51" t="str">
        <f t="shared" si="55"/>
        <v>Inactive</v>
      </c>
    </row>
    <row r="1200" spans="23:23" ht="15" hidden="1" customHeight="1" x14ac:dyDescent="0.25">
      <c r="W1200" s="51" t="str">
        <f t="shared" si="55"/>
        <v>Inactive</v>
      </c>
    </row>
    <row r="1201" spans="23:23" ht="15" hidden="1" customHeight="1" x14ac:dyDescent="0.25">
      <c r="W1201" s="51" t="str">
        <f t="shared" si="55"/>
        <v>Inactive</v>
      </c>
    </row>
    <row r="1202" spans="23:23" ht="15" hidden="1" customHeight="1" x14ac:dyDescent="0.25">
      <c r="W1202" s="51" t="str">
        <f t="shared" si="55"/>
        <v>Inactive</v>
      </c>
    </row>
    <row r="1203" spans="23:23" ht="15" hidden="1" customHeight="1" x14ac:dyDescent="0.25">
      <c r="W1203" s="51" t="str">
        <f t="shared" si="55"/>
        <v>Inactive</v>
      </c>
    </row>
    <row r="1204" spans="23:23" ht="15" hidden="1" customHeight="1" x14ac:dyDescent="0.25">
      <c r="W1204" s="51" t="str">
        <f t="shared" si="55"/>
        <v>Inactive</v>
      </c>
    </row>
    <row r="1205" spans="23:23" ht="15" hidden="1" customHeight="1" x14ac:dyDescent="0.25">
      <c r="W1205" s="51" t="str">
        <f t="shared" si="55"/>
        <v>Inactive</v>
      </c>
    </row>
    <row r="1206" spans="23:23" ht="15" hidden="1" customHeight="1" x14ac:dyDescent="0.25">
      <c r="W1206" s="51" t="str">
        <f t="shared" si="55"/>
        <v>Inactive</v>
      </c>
    </row>
    <row r="1207" spans="23:23" ht="15" hidden="1" customHeight="1" x14ac:dyDescent="0.25">
      <c r="W1207" s="51" t="str">
        <f t="shared" si="55"/>
        <v>Inactive</v>
      </c>
    </row>
    <row r="1208" spans="23:23" ht="15" hidden="1" customHeight="1" x14ac:dyDescent="0.25">
      <c r="W1208" s="51" t="str">
        <f t="shared" si="55"/>
        <v>Inactive</v>
      </c>
    </row>
    <row r="1209" spans="23:23" ht="15" hidden="1" customHeight="1" x14ac:dyDescent="0.25">
      <c r="W1209" s="51" t="str">
        <f t="shared" si="55"/>
        <v>Inactive</v>
      </c>
    </row>
    <row r="1210" spans="23:23" ht="15" hidden="1" customHeight="1" x14ac:dyDescent="0.25">
      <c r="W1210" s="51" t="str">
        <f t="shared" si="55"/>
        <v>Inactive</v>
      </c>
    </row>
    <row r="1211" spans="23:23" ht="15" hidden="1" customHeight="1" x14ac:dyDescent="0.25">
      <c r="W1211" s="51" t="str">
        <f t="shared" si="55"/>
        <v>Inactive</v>
      </c>
    </row>
    <row r="1212" spans="23:23" ht="15" hidden="1" customHeight="1" x14ac:dyDescent="0.25">
      <c r="W1212" s="51" t="str">
        <f t="shared" si="55"/>
        <v>Inactive</v>
      </c>
    </row>
    <row r="1213" spans="23:23" ht="15" hidden="1" customHeight="1" x14ac:dyDescent="0.25">
      <c r="W1213" s="51" t="str">
        <f t="shared" si="55"/>
        <v>Inactive</v>
      </c>
    </row>
    <row r="1214" spans="23:23" ht="15" hidden="1" customHeight="1" x14ac:dyDescent="0.25">
      <c r="W1214" s="51" t="str">
        <f t="shared" si="55"/>
        <v>Inactive</v>
      </c>
    </row>
    <row r="1215" spans="23:23" ht="15" hidden="1" customHeight="1" x14ac:dyDescent="0.25">
      <c r="W1215" s="51" t="str">
        <f t="shared" si="55"/>
        <v>Inactive</v>
      </c>
    </row>
    <row r="1216" spans="23:23" ht="15" hidden="1" customHeight="1" x14ac:dyDescent="0.25">
      <c r="W1216" s="51" t="str">
        <f t="shared" si="55"/>
        <v>Inactive</v>
      </c>
    </row>
    <row r="1217" spans="23:23" ht="15" hidden="1" customHeight="1" x14ac:dyDescent="0.25">
      <c r="W1217" s="51" t="str">
        <f t="shared" si="55"/>
        <v>Inactive</v>
      </c>
    </row>
    <row r="1218" spans="23:23" ht="15" hidden="1" customHeight="1" x14ac:dyDescent="0.25">
      <c r="W1218" s="51" t="str">
        <f t="shared" si="55"/>
        <v>Inactive</v>
      </c>
    </row>
    <row r="1219" spans="23:23" ht="15" hidden="1" customHeight="1" x14ac:dyDescent="0.25">
      <c r="W1219" s="51" t="str">
        <f t="shared" si="55"/>
        <v>Inactive</v>
      </c>
    </row>
    <row r="1220" spans="23:23" ht="15" hidden="1" customHeight="1" x14ac:dyDescent="0.25">
      <c r="W1220" s="51" t="str">
        <f t="shared" si="55"/>
        <v>Inactive</v>
      </c>
    </row>
    <row r="1221" spans="23:23" ht="15" hidden="1" customHeight="1" x14ac:dyDescent="0.25">
      <c r="W1221" s="51" t="str">
        <f t="shared" ref="W1221:W1284" si="56">IF(SUM(ABS(D1221),ABS(E1221),ABS(F1221),ABS(G1221),ABS(H1221),ABS(I1221),ABS(J1221),ABS(K1221),ABS(L1221),ABS(M1221),ABS(N1221),ABS(O1221),ABS(P1221),ABS(Q1221),ABS(R1221),ABS(S1221),ABS(T1221))=0,"Inactive","Active")</f>
        <v>Inactive</v>
      </c>
    </row>
    <row r="1222" spans="23:23" ht="15" hidden="1" customHeight="1" x14ac:dyDescent="0.25">
      <c r="W1222" s="51" t="str">
        <f t="shared" si="56"/>
        <v>Inactive</v>
      </c>
    </row>
    <row r="1223" spans="23:23" ht="15" hidden="1" customHeight="1" x14ac:dyDescent="0.25">
      <c r="W1223" s="51" t="str">
        <f t="shared" si="56"/>
        <v>Inactive</v>
      </c>
    </row>
    <row r="1224" spans="23:23" ht="15" hidden="1" customHeight="1" x14ac:dyDescent="0.25">
      <c r="W1224" s="51" t="str">
        <f t="shared" si="56"/>
        <v>Inactive</v>
      </c>
    </row>
    <row r="1225" spans="23:23" ht="15" hidden="1" customHeight="1" x14ac:dyDescent="0.25">
      <c r="W1225" s="51" t="str">
        <f t="shared" si="56"/>
        <v>Inactive</v>
      </c>
    </row>
    <row r="1226" spans="23:23" ht="15" hidden="1" customHeight="1" x14ac:dyDescent="0.25">
      <c r="W1226" s="51" t="str">
        <f t="shared" si="56"/>
        <v>Inactive</v>
      </c>
    </row>
    <row r="1227" spans="23:23" ht="15" hidden="1" customHeight="1" x14ac:dyDescent="0.25">
      <c r="W1227" s="51" t="str">
        <f t="shared" si="56"/>
        <v>Inactive</v>
      </c>
    </row>
    <row r="1228" spans="23:23" ht="15" hidden="1" customHeight="1" x14ac:dyDescent="0.25">
      <c r="W1228" s="51" t="str">
        <f t="shared" si="56"/>
        <v>Inactive</v>
      </c>
    </row>
    <row r="1229" spans="23:23" ht="15" hidden="1" customHeight="1" x14ac:dyDescent="0.25">
      <c r="W1229" s="51" t="str">
        <f t="shared" si="56"/>
        <v>Inactive</v>
      </c>
    </row>
    <row r="1230" spans="23:23" ht="15" hidden="1" customHeight="1" x14ac:dyDescent="0.25">
      <c r="W1230" s="51" t="str">
        <f t="shared" si="56"/>
        <v>Inactive</v>
      </c>
    </row>
    <row r="1231" spans="23:23" ht="15" hidden="1" customHeight="1" x14ac:dyDescent="0.25">
      <c r="W1231" s="51" t="str">
        <f t="shared" si="56"/>
        <v>Inactive</v>
      </c>
    </row>
    <row r="1232" spans="23:23" ht="15" hidden="1" customHeight="1" x14ac:dyDescent="0.25">
      <c r="W1232" s="51" t="str">
        <f t="shared" si="56"/>
        <v>Inactive</v>
      </c>
    </row>
    <row r="1233" spans="23:23" ht="15" hidden="1" customHeight="1" x14ac:dyDescent="0.25">
      <c r="W1233" s="51" t="str">
        <f t="shared" si="56"/>
        <v>Inactive</v>
      </c>
    </row>
    <row r="1234" spans="23:23" ht="15" hidden="1" customHeight="1" x14ac:dyDescent="0.25">
      <c r="W1234" s="51" t="str">
        <f t="shared" si="56"/>
        <v>Inactive</v>
      </c>
    </row>
    <row r="1235" spans="23:23" ht="15" hidden="1" customHeight="1" x14ac:dyDescent="0.25">
      <c r="W1235" s="51" t="str">
        <f t="shared" si="56"/>
        <v>Inactive</v>
      </c>
    </row>
    <row r="1236" spans="23:23" ht="15" hidden="1" customHeight="1" x14ac:dyDescent="0.25">
      <c r="W1236" s="51" t="str">
        <f t="shared" si="56"/>
        <v>Inactive</v>
      </c>
    </row>
    <row r="1237" spans="23:23" ht="15" hidden="1" customHeight="1" x14ac:dyDescent="0.25">
      <c r="W1237" s="51" t="str">
        <f t="shared" si="56"/>
        <v>Inactive</v>
      </c>
    </row>
    <row r="1238" spans="23:23" ht="15" hidden="1" customHeight="1" x14ac:dyDescent="0.25">
      <c r="W1238" s="51" t="str">
        <f t="shared" si="56"/>
        <v>Inactive</v>
      </c>
    </row>
    <row r="1239" spans="23:23" ht="15" hidden="1" customHeight="1" x14ac:dyDescent="0.25">
      <c r="W1239" s="51" t="str">
        <f t="shared" si="56"/>
        <v>Inactive</v>
      </c>
    </row>
    <row r="1240" spans="23:23" ht="15" hidden="1" customHeight="1" x14ac:dyDescent="0.25">
      <c r="W1240" s="51" t="str">
        <f t="shared" si="56"/>
        <v>Inactive</v>
      </c>
    </row>
    <row r="1241" spans="23:23" ht="15" hidden="1" customHeight="1" x14ac:dyDescent="0.25">
      <c r="W1241" s="51" t="str">
        <f t="shared" si="56"/>
        <v>Inactive</v>
      </c>
    </row>
    <row r="1242" spans="23:23" ht="15" hidden="1" customHeight="1" x14ac:dyDescent="0.25">
      <c r="W1242" s="51" t="str">
        <f t="shared" si="56"/>
        <v>Inactive</v>
      </c>
    </row>
    <row r="1243" spans="23:23" ht="15" hidden="1" customHeight="1" x14ac:dyDescent="0.25">
      <c r="W1243" s="51" t="str">
        <f t="shared" si="56"/>
        <v>Inactive</v>
      </c>
    </row>
    <row r="1244" spans="23:23" ht="15" hidden="1" customHeight="1" x14ac:dyDescent="0.25">
      <c r="W1244" s="51" t="str">
        <f t="shared" si="56"/>
        <v>Inactive</v>
      </c>
    </row>
    <row r="1245" spans="23:23" ht="15" hidden="1" customHeight="1" x14ac:dyDescent="0.25">
      <c r="W1245" s="51" t="str">
        <f t="shared" si="56"/>
        <v>Inactive</v>
      </c>
    </row>
    <row r="1246" spans="23:23" ht="15" hidden="1" customHeight="1" x14ac:dyDescent="0.25">
      <c r="W1246" s="51" t="str">
        <f t="shared" si="56"/>
        <v>Inactive</v>
      </c>
    </row>
    <row r="1247" spans="23:23" ht="15" hidden="1" customHeight="1" x14ac:dyDescent="0.25">
      <c r="W1247" s="51" t="str">
        <f t="shared" si="56"/>
        <v>Inactive</v>
      </c>
    </row>
    <row r="1248" spans="23:23" ht="15" hidden="1" customHeight="1" x14ac:dyDescent="0.25">
      <c r="W1248" s="51" t="str">
        <f t="shared" si="56"/>
        <v>Inactive</v>
      </c>
    </row>
    <row r="1249" spans="23:23" ht="15" hidden="1" customHeight="1" x14ac:dyDescent="0.25">
      <c r="W1249" s="51" t="str">
        <f t="shared" si="56"/>
        <v>Inactive</v>
      </c>
    </row>
    <row r="1250" spans="23:23" ht="15" hidden="1" customHeight="1" x14ac:dyDescent="0.25">
      <c r="W1250" s="51" t="str">
        <f t="shared" si="56"/>
        <v>Inactive</v>
      </c>
    </row>
    <row r="1251" spans="23:23" ht="15" hidden="1" customHeight="1" x14ac:dyDescent="0.25">
      <c r="W1251" s="51" t="str">
        <f t="shared" si="56"/>
        <v>Inactive</v>
      </c>
    </row>
    <row r="1252" spans="23:23" ht="15" hidden="1" customHeight="1" x14ac:dyDescent="0.25">
      <c r="W1252" s="51" t="str">
        <f t="shared" si="56"/>
        <v>Inactive</v>
      </c>
    </row>
    <row r="1253" spans="23:23" ht="15" hidden="1" customHeight="1" x14ac:dyDescent="0.25">
      <c r="W1253" s="51" t="str">
        <f t="shared" si="56"/>
        <v>Inactive</v>
      </c>
    </row>
    <row r="1254" spans="23:23" ht="15" hidden="1" customHeight="1" x14ac:dyDescent="0.25">
      <c r="W1254" s="51" t="str">
        <f t="shared" si="56"/>
        <v>Inactive</v>
      </c>
    </row>
    <row r="1255" spans="23:23" ht="15" hidden="1" customHeight="1" x14ac:dyDescent="0.25">
      <c r="W1255" s="51" t="str">
        <f t="shared" si="56"/>
        <v>Inactive</v>
      </c>
    </row>
    <row r="1256" spans="23:23" ht="15" hidden="1" customHeight="1" x14ac:dyDescent="0.25">
      <c r="W1256" s="51" t="str">
        <f t="shared" si="56"/>
        <v>Inactive</v>
      </c>
    </row>
    <row r="1257" spans="23:23" ht="15" hidden="1" customHeight="1" x14ac:dyDescent="0.25">
      <c r="W1257" s="51" t="str">
        <f t="shared" si="56"/>
        <v>Inactive</v>
      </c>
    </row>
    <row r="1258" spans="23:23" ht="15" hidden="1" customHeight="1" x14ac:dyDescent="0.25">
      <c r="W1258" s="51" t="str">
        <f t="shared" si="56"/>
        <v>Inactive</v>
      </c>
    </row>
    <row r="1259" spans="23:23" ht="15" hidden="1" customHeight="1" x14ac:dyDescent="0.25">
      <c r="W1259" s="51" t="str">
        <f t="shared" si="56"/>
        <v>Inactive</v>
      </c>
    </row>
    <row r="1260" spans="23:23" ht="15" hidden="1" customHeight="1" x14ac:dyDescent="0.25">
      <c r="W1260" s="51" t="str">
        <f t="shared" si="56"/>
        <v>Inactive</v>
      </c>
    </row>
    <row r="1261" spans="23:23" ht="15" hidden="1" customHeight="1" x14ac:dyDescent="0.25">
      <c r="W1261" s="51" t="str">
        <f t="shared" si="56"/>
        <v>Inactive</v>
      </c>
    </row>
    <row r="1262" spans="23:23" ht="15" hidden="1" customHeight="1" x14ac:dyDescent="0.25">
      <c r="W1262" s="51" t="str">
        <f t="shared" si="56"/>
        <v>Inactive</v>
      </c>
    </row>
    <row r="1263" spans="23:23" ht="15" hidden="1" customHeight="1" x14ac:dyDescent="0.25">
      <c r="W1263" s="51" t="str">
        <f t="shared" si="56"/>
        <v>Inactive</v>
      </c>
    </row>
    <row r="1264" spans="23:23" ht="15" hidden="1" customHeight="1" x14ac:dyDescent="0.25">
      <c r="W1264" s="51" t="str">
        <f t="shared" si="56"/>
        <v>Inactive</v>
      </c>
    </row>
    <row r="1265" spans="23:23" ht="15" hidden="1" customHeight="1" x14ac:dyDescent="0.25">
      <c r="W1265" s="51" t="str">
        <f t="shared" si="56"/>
        <v>Inactive</v>
      </c>
    </row>
    <row r="1266" spans="23:23" ht="15" hidden="1" customHeight="1" x14ac:dyDescent="0.25">
      <c r="W1266" s="51" t="str">
        <f t="shared" si="56"/>
        <v>Inactive</v>
      </c>
    </row>
    <row r="1267" spans="23:23" ht="15" hidden="1" customHeight="1" x14ac:dyDescent="0.25">
      <c r="W1267" s="51" t="str">
        <f t="shared" si="56"/>
        <v>Inactive</v>
      </c>
    </row>
    <row r="1268" spans="23:23" ht="15" hidden="1" customHeight="1" x14ac:dyDescent="0.25">
      <c r="W1268" s="51" t="str">
        <f t="shared" si="56"/>
        <v>Inactive</v>
      </c>
    </row>
    <row r="1269" spans="23:23" ht="15" hidden="1" customHeight="1" x14ac:dyDescent="0.25">
      <c r="W1269" s="51" t="str">
        <f t="shared" si="56"/>
        <v>Inactive</v>
      </c>
    </row>
    <row r="1270" spans="23:23" ht="15" hidden="1" customHeight="1" x14ac:dyDescent="0.25">
      <c r="W1270" s="51" t="str">
        <f t="shared" si="56"/>
        <v>Inactive</v>
      </c>
    </row>
    <row r="1271" spans="23:23" ht="15" hidden="1" customHeight="1" x14ac:dyDescent="0.25">
      <c r="W1271" s="51" t="str">
        <f t="shared" si="56"/>
        <v>Inactive</v>
      </c>
    </row>
    <row r="1272" spans="23:23" ht="15" hidden="1" customHeight="1" x14ac:dyDescent="0.25">
      <c r="W1272" s="51" t="str">
        <f t="shared" si="56"/>
        <v>Inactive</v>
      </c>
    </row>
    <row r="1273" spans="23:23" ht="15" hidden="1" customHeight="1" x14ac:dyDescent="0.25">
      <c r="W1273" s="51" t="str">
        <f t="shared" si="56"/>
        <v>Inactive</v>
      </c>
    </row>
    <row r="1274" spans="23:23" ht="15" hidden="1" customHeight="1" x14ac:dyDescent="0.25">
      <c r="W1274" s="51" t="str">
        <f t="shared" si="56"/>
        <v>Inactive</v>
      </c>
    </row>
    <row r="1275" spans="23:23" ht="15" hidden="1" customHeight="1" x14ac:dyDescent="0.25">
      <c r="W1275" s="51" t="str">
        <f t="shared" si="56"/>
        <v>Inactive</v>
      </c>
    </row>
    <row r="1276" spans="23:23" ht="15" hidden="1" customHeight="1" x14ac:dyDescent="0.25">
      <c r="W1276" s="51" t="str">
        <f t="shared" si="56"/>
        <v>Inactive</v>
      </c>
    </row>
    <row r="1277" spans="23:23" ht="15" hidden="1" customHeight="1" x14ac:dyDescent="0.25">
      <c r="W1277" s="51" t="str">
        <f t="shared" si="56"/>
        <v>Inactive</v>
      </c>
    </row>
    <row r="1278" spans="23:23" ht="15" hidden="1" customHeight="1" x14ac:dyDescent="0.25">
      <c r="W1278" s="51" t="str">
        <f t="shared" si="56"/>
        <v>Inactive</v>
      </c>
    </row>
    <row r="1279" spans="23:23" ht="15" hidden="1" customHeight="1" x14ac:dyDescent="0.25">
      <c r="W1279" s="51" t="str">
        <f t="shared" si="56"/>
        <v>Inactive</v>
      </c>
    </row>
    <row r="1280" spans="23:23" ht="15" hidden="1" customHeight="1" x14ac:dyDescent="0.25">
      <c r="W1280" s="51" t="str">
        <f t="shared" si="56"/>
        <v>Inactive</v>
      </c>
    </row>
    <row r="1281" spans="23:23" ht="15" hidden="1" customHeight="1" x14ac:dyDescent="0.25">
      <c r="W1281" s="51" t="str">
        <f t="shared" si="56"/>
        <v>Inactive</v>
      </c>
    </row>
    <row r="1282" spans="23:23" ht="15" hidden="1" customHeight="1" x14ac:dyDescent="0.25">
      <c r="W1282" s="51" t="str">
        <f t="shared" si="56"/>
        <v>Inactive</v>
      </c>
    </row>
    <row r="1283" spans="23:23" ht="15" hidden="1" customHeight="1" x14ac:dyDescent="0.25">
      <c r="W1283" s="51" t="str">
        <f t="shared" si="56"/>
        <v>Inactive</v>
      </c>
    </row>
    <row r="1284" spans="23:23" ht="15" hidden="1" customHeight="1" x14ac:dyDescent="0.25">
      <c r="W1284" s="51" t="str">
        <f t="shared" si="56"/>
        <v>Inactive</v>
      </c>
    </row>
    <row r="1285" spans="23:23" ht="15" hidden="1" customHeight="1" x14ac:dyDescent="0.25">
      <c r="W1285" s="51" t="str">
        <f t="shared" ref="W1285:W1348" si="57">IF(SUM(ABS(D1285),ABS(E1285),ABS(F1285),ABS(G1285),ABS(H1285),ABS(I1285),ABS(J1285),ABS(K1285),ABS(L1285),ABS(M1285),ABS(N1285),ABS(O1285),ABS(P1285),ABS(Q1285),ABS(R1285),ABS(S1285),ABS(T1285))=0,"Inactive","Active")</f>
        <v>Inactive</v>
      </c>
    </row>
    <row r="1286" spans="23:23" ht="15" hidden="1" customHeight="1" x14ac:dyDescent="0.25">
      <c r="W1286" s="51" t="str">
        <f t="shared" si="57"/>
        <v>Inactive</v>
      </c>
    </row>
    <row r="1287" spans="23:23" ht="15" hidden="1" customHeight="1" x14ac:dyDescent="0.25">
      <c r="W1287" s="51" t="str">
        <f t="shared" si="57"/>
        <v>Inactive</v>
      </c>
    </row>
    <row r="1288" spans="23:23" ht="15" hidden="1" customHeight="1" x14ac:dyDescent="0.25">
      <c r="W1288" s="51" t="str">
        <f t="shared" si="57"/>
        <v>Inactive</v>
      </c>
    </row>
    <row r="1289" spans="23:23" ht="15" hidden="1" customHeight="1" x14ac:dyDescent="0.25">
      <c r="W1289" s="51" t="str">
        <f t="shared" si="57"/>
        <v>Inactive</v>
      </c>
    </row>
    <row r="1290" spans="23:23" ht="15" hidden="1" customHeight="1" x14ac:dyDescent="0.25">
      <c r="W1290" s="51" t="str">
        <f t="shared" si="57"/>
        <v>Inactive</v>
      </c>
    </row>
    <row r="1291" spans="23:23" ht="15" hidden="1" customHeight="1" x14ac:dyDescent="0.25">
      <c r="W1291" s="51" t="str">
        <f t="shared" si="57"/>
        <v>Inactive</v>
      </c>
    </row>
    <row r="1292" spans="23:23" ht="15" hidden="1" customHeight="1" x14ac:dyDescent="0.25">
      <c r="W1292" s="51" t="str">
        <f t="shared" si="57"/>
        <v>Inactive</v>
      </c>
    </row>
    <row r="1293" spans="23:23" ht="15" hidden="1" customHeight="1" x14ac:dyDescent="0.25">
      <c r="W1293" s="51" t="str">
        <f t="shared" si="57"/>
        <v>Inactive</v>
      </c>
    </row>
    <row r="1294" spans="23:23" ht="15" hidden="1" customHeight="1" x14ac:dyDescent="0.25">
      <c r="W1294" s="51" t="str">
        <f t="shared" si="57"/>
        <v>Inactive</v>
      </c>
    </row>
    <row r="1295" spans="23:23" ht="15" hidden="1" customHeight="1" x14ac:dyDescent="0.25">
      <c r="W1295" s="51" t="str">
        <f t="shared" si="57"/>
        <v>Inactive</v>
      </c>
    </row>
    <row r="1296" spans="23:23" ht="15" hidden="1" customHeight="1" x14ac:dyDescent="0.25">
      <c r="W1296" s="51" t="str">
        <f t="shared" si="57"/>
        <v>Inactive</v>
      </c>
    </row>
    <row r="1297" spans="23:23" ht="15" hidden="1" customHeight="1" x14ac:dyDescent="0.25">
      <c r="W1297" s="51" t="str">
        <f t="shared" si="57"/>
        <v>Inactive</v>
      </c>
    </row>
    <row r="1298" spans="23:23" ht="15" hidden="1" customHeight="1" x14ac:dyDescent="0.25">
      <c r="W1298" s="51" t="str">
        <f t="shared" si="57"/>
        <v>Inactive</v>
      </c>
    </row>
    <row r="1299" spans="23:23" ht="15" hidden="1" customHeight="1" x14ac:dyDescent="0.25">
      <c r="W1299" s="51" t="str">
        <f t="shared" si="57"/>
        <v>Inactive</v>
      </c>
    </row>
    <row r="1300" spans="23:23" ht="15" hidden="1" customHeight="1" x14ac:dyDescent="0.25">
      <c r="W1300" s="51" t="str">
        <f t="shared" si="57"/>
        <v>Inactive</v>
      </c>
    </row>
    <row r="1301" spans="23:23" ht="15" hidden="1" customHeight="1" x14ac:dyDescent="0.25">
      <c r="W1301" s="51" t="str">
        <f t="shared" si="57"/>
        <v>Inactive</v>
      </c>
    </row>
    <row r="1302" spans="23:23" ht="15" hidden="1" customHeight="1" x14ac:dyDescent="0.25">
      <c r="W1302" s="51" t="str">
        <f t="shared" si="57"/>
        <v>Inactive</v>
      </c>
    </row>
    <row r="1303" spans="23:23" ht="15" hidden="1" customHeight="1" x14ac:dyDescent="0.25">
      <c r="W1303" s="51" t="str">
        <f t="shared" si="57"/>
        <v>Inactive</v>
      </c>
    </row>
    <row r="1304" spans="23:23" ht="15" hidden="1" customHeight="1" x14ac:dyDescent="0.25">
      <c r="W1304" s="51" t="str">
        <f t="shared" si="57"/>
        <v>Inactive</v>
      </c>
    </row>
    <row r="1305" spans="23:23" ht="15" hidden="1" customHeight="1" x14ac:dyDescent="0.25">
      <c r="W1305" s="51" t="str">
        <f t="shared" si="57"/>
        <v>Inactive</v>
      </c>
    </row>
    <row r="1306" spans="23:23" ht="15" hidden="1" customHeight="1" x14ac:dyDescent="0.25">
      <c r="W1306" s="51" t="str">
        <f t="shared" si="57"/>
        <v>Inactive</v>
      </c>
    </row>
    <row r="1307" spans="23:23" ht="15" hidden="1" customHeight="1" x14ac:dyDescent="0.25">
      <c r="W1307" s="51" t="str">
        <f t="shared" si="57"/>
        <v>Inactive</v>
      </c>
    </row>
    <row r="1308" spans="23:23" ht="15" hidden="1" customHeight="1" x14ac:dyDescent="0.25">
      <c r="W1308" s="51" t="str">
        <f t="shared" si="57"/>
        <v>Inactive</v>
      </c>
    </row>
    <row r="1309" spans="23:23" ht="15" hidden="1" customHeight="1" x14ac:dyDescent="0.25">
      <c r="W1309" s="51" t="str">
        <f t="shared" si="57"/>
        <v>Inactive</v>
      </c>
    </row>
    <row r="1310" spans="23:23" ht="15" hidden="1" customHeight="1" x14ac:dyDescent="0.25">
      <c r="W1310" s="51" t="str">
        <f t="shared" si="57"/>
        <v>Inactive</v>
      </c>
    </row>
    <row r="1311" spans="23:23" ht="15" hidden="1" customHeight="1" x14ac:dyDescent="0.25">
      <c r="W1311" s="51" t="str">
        <f t="shared" si="57"/>
        <v>Inactive</v>
      </c>
    </row>
    <row r="1312" spans="23:23" ht="15" hidden="1" customHeight="1" x14ac:dyDescent="0.25">
      <c r="W1312" s="51" t="str">
        <f t="shared" si="57"/>
        <v>Inactive</v>
      </c>
    </row>
    <row r="1313" spans="23:23" ht="15" hidden="1" customHeight="1" x14ac:dyDescent="0.25">
      <c r="W1313" s="51" t="str">
        <f t="shared" si="57"/>
        <v>Inactive</v>
      </c>
    </row>
    <row r="1314" spans="23:23" ht="15" hidden="1" customHeight="1" x14ac:dyDescent="0.25">
      <c r="W1314" s="51" t="str">
        <f t="shared" si="57"/>
        <v>Inactive</v>
      </c>
    </row>
    <row r="1315" spans="23:23" ht="15" hidden="1" customHeight="1" x14ac:dyDescent="0.25">
      <c r="W1315" s="51" t="str">
        <f t="shared" si="57"/>
        <v>Inactive</v>
      </c>
    </row>
    <row r="1316" spans="23:23" ht="15" hidden="1" customHeight="1" x14ac:dyDescent="0.25">
      <c r="W1316" s="51" t="str">
        <f t="shared" si="57"/>
        <v>Inactive</v>
      </c>
    </row>
    <row r="1317" spans="23:23" ht="15" hidden="1" customHeight="1" x14ac:dyDescent="0.25">
      <c r="W1317" s="51" t="str">
        <f t="shared" si="57"/>
        <v>Inactive</v>
      </c>
    </row>
    <row r="1318" spans="23:23" ht="15" hidden="1" customHeight="1" x14ac:dyDescent="0.25">
      <c r="W1318" s="51" t="str">
        <f t="shared" si="57"/>
        <v>Inactive</v>
      </c>
    </row>
    <row r="1319" spans="23:23" ht="15" hidden="1" customHeight="1" x14ac:dyDescent="0.25">
      <c r="W1319" s="51" t="str">
        <f t="shared" si="57"/>
        <v>Inactive</v>
      </c>
    </row>
    <row r="1320" spans="23:23" ht="15" hidden="1" customHeight="1" x14ac:dyDescent="0.25">
      <c r="W1320" s="51" t="str">
        <f t="shared" si="57"/>
        <v>Inactive</v>
      </c>
    </row>
    <row r="1321" spans="23:23" ht="15" hidden="1" customHeight="1" x14ac:dyDescent="0.25">
      <c r="W1321" s="51" t="str">
        <f t="shared" si="57"/>
        <v>Inactive</v>
      </c>
    </row>
    <row r="1322" spans="23:23" ht="15" hidden="1" customHeight="1" x14ac:dyDescent="0.25">
      <c r="W1322" s="51" t="str">
        <f t="shared" si="57"/>
        <v>Inactive</v>
      </c>
    </row>
    <row r="1323" spans="23:23" ht="15" hidden="1" customHeight="1" x14ac:dyDescent="0.25">
      <c r="W1323" s="51" t="str">
        <f t="shared" si="57"/>
        <v>Inactive</v>
      </c>
    </row>
    <row r="1324" spans="23:23" ht="15" hidden="1" customHeight="1" x14ac:dyDescent="0.25">
      <c r="W1324" s="51" t="str">
        <f t="shared" si="57"/>
        <v>Inactive</v>
      </c>
    </row>
    <row r="1325" spans="23:23" ht="15" hidden="1" customHeight="1" x14ac:dyDescent="0.25">
      <c r="W1325" s="51" t="str">
        <f t="shared" si="57"/>
        <v>Inactive</v>
      </c>
    </row>
    <row r="1326" spans="23:23" ht="15" hidden="1" customHeight="1" x14ac:dyDescent="0.25">
      <c r="W1326" s="51" t="str">
        <f t="shared" si="57"/>
        <v>Inactive</v>
      </c>
    </row>
    <row r="1327" spans="23:23" ht="15" hidden="1" customHeight="1" x14ac:dyDescent="0.25">
      <c r="W1327" s="51" t="str">
        <f t="shared" si="57"/>
        <v>Inactive</v>
      </c>
    </row>
    <row r="1328" spans="23:23" ht="15" hidden="1" customHeight="1" x14ac:dyDescent="0.25">
      <c r="W1328" s="51" t="str">
        <f t="shared" si="57"/>
        <v>Inactive</v>
      </c>
    </row>
    <row r="1329" spans="23:23" ht="15" hidden="1" customHeight="1" x14ac:dyDescent="0.25">
      <c r="W1329" s="51" t="str">
        <f t="shared" si="57"/>
        <v>Inactive</v>
      </c>
    </row>
    <row r="1330" spans="23:23" ht="15" hidden="1" customHeight="1" thickBot="1" x14ac:dyDescent="0.3">
      <c r="W1330" s="52" t="str">
        <f t="shared" si="57"/>
        <v>Inactive</v>
      </c>
    </row>
    <row r="1331" spans="23:23" ht="15" hidden="1" customHeight="1" thickTop="1" x14ac:dyDescent="0.25">
      <c r="W1331" s="51" t="str">
        <f t="shared" si="57"/>
        <v>Inactive</v>
      </c>
    </row>
    <row r="1332" spans="23:23" ht="15" hidden="1" customHeight="1" x14ac:dyDescent="0.25">
      <c r="W1332" s="51" t="str">
        <f t="shared" si="57"/>
        <v>Inactive</v>
      </c>
    </row>
    <row r="1333" spans="23:23" ht="15" hidden="1" customHeight="1" x14ac:dyDescent="0.25">
      <c r="W1333" s="51" t="str">
        <f t="shared" si="57"/>
        <v>Inactive</v>
      </c>
    </row>
    <row r="1334" spans="23:23" ht="15" hidden="1" customHeight="1" x14ac:dyDescent="0.25">
      <c r="W1334" s="51" t="str">
        <f t="shared" si="57"/>
        <v>Inactive</v>
      </c>
    </row>
    <row r="1335" spans="23:23" ht="15" hidden="1" customHeight="1" x14ac:dyDescent="0.25">
      <c r="W1335" s="51" t="str">
        <f t="shared" si="57"/>
        <v>Inactive</v>
      </c>
    </row>
    <row r="1336" spans="23:23" ht="15" hidden="1" customHeight="1" x14ac:dyDescent="0.25">
      <c r="W1336" s="51" t="str">
        <f t="shared" si="57"/>
        <v>Inactive</v>
      </c>
    </row>
    <row r="1337" spans="23:23" ht="15" hidden="1" customHeight="1" x14ac:dyDescent="0.25">
      <c r="W1337" s="51" t="str">
        <f t="shared" si="57"/>
        <v>Inactive</v>
      </c>
    </row>
    <row r="1338" spans="23:23" ht="15" hidden="1" customHeight="1" x14ac:dyDescent="0.25">
      <c r="W1338" s="51" t="str">
        <f t="shared" si="57"/>
        <v>Inactive</v>
      </c>
    </row>
    <row r="1339" spans="23:23" ht="15" hidden="1" customHeight="1" x14ac:dyDescent="0.25">
      <c r="W1339" s="51" t="str">
        <f t="shared" si="57"/>
        <v>Inactive</v>
      </c>
    </row>
    <row r="1340" spans="23:23" ht="15" hidden="1" customHeight="1" x14ac:dyDescent="0.25">
      <c r="W1340" s="51" t="str">
        <f t="shared" si="57"/>
        <v>Inactive</v>
      </c>
    </row>
    <row r="1341" spans="23:23" ht="15" hidden="1" customHeight="1" x14ac:dyDescent="0.25">
      <c r="W1341" s="51" t="str">
        <f t="shared" si="57"/>
        <v>Inactive</v>
      </c>
    </row>
    <row r="1342" spans="23:23" ht="15" hidden="1" customHeight="1" x14ac:dyDescent="0.25">
      <c r="W1342" s="51" t="str">
        <f t="shared" si="57"/>
        <v>Inactive</v>
      </c>
    </row>
    <row r="1343" spans="23:23" ht="15" hidden="1" customHeight="1" x14ac:dyDescent="0.25">
      <c r="W1343" s="51" t="str">
        <f t="shared" si="57"/>
        <v>Inactive</v>
      </c>
    </row>
    <row r="1344" spans="23:23" ht="15" hidden="1" customHeight="1" x14ac:dyDescent="0.25">
      <c r="W1344" s="51" t="str">
        <f t="shared" si="57"/>
        <v>Inactive</v>
      </c>
    </row>
    <row r="1345" spans="23:23" ht="15" hidden="1" customHeight="1" x14ac:dyDescent="0.25">
      <c r="W1345" s="51" t="str">
        <f t="shared" si="57"/>
        <v>Inactive</v>
      </c>
    </row>
    <row r="1346" spans="23:23" ht="15" hidden="1" customHeight="1" x14ac:dyDescent="0.25">
      <c r="W1346" s="51" t="str">
        <f t="shared" si="57"/>
        <v>Inactive</v>
      </c>
    </row>
    <row r="1347" spans="23:23" ht="15" hidden="1" customHeight="1" x14ac:dyDescent="0.25">
      <c r="W1347" s="51" t="str">
        <f t="shared" si="57"/>
        <v>Inactive</v>
      </c>
    </row>
    <row r="1348" spans="23:23" ht="15" hidden="1" customHeight="1" x14ac:dyDescent="0.25">
      <c r="W1348" s="51" t="str">
        <f t="shared" si="57"/>
        <v>Inactive</v>
      </c>
    </row>
    <row r="1349" spans="23:23" ht="15" hidden="1" customHeight="1" x14ac:dyDescent="0.25">
      <c r="W1349" s="51" t="str">
        <f t="shared" ref="W1349:W1412" si="58">IF(SUM(ABS(D1349),ABS(E1349),ABS(F1349),ABS(G1349),ABS(H1349),ABS(I1349),ABS(J1349),ABS(K1349),ABS(L1349),ABS(M1349),ABS(N1349),ABS(O1349),ABS(P1349),ABS(Q1349),ABS(R1349),ABS(S1349),ABS(T1349))=0,"Inactive","Active")</f>
        <v>Inactive</v>
      </c>
    </row>
    <row r="1350" spans="23:23" ht="15" hidden="1" customHeight="1" x14ac:dyDescent="0.25">
      <c r="W1350" s="51" t="str">
        <f t="shared" si="58"/>
        <v>Inactive</v>
      </c>
    </row>
    <row r="1351" spans="23:23" ht="15" hidden="1" customHeight="1" x14ac:dyDescent="0.25">
      <c r="W1351" s="51" t="str">
        <f t="shared" si="58"/>
        <v>Inactive</v>
      </c>
    </row>
    <row r="1352" spans="23:23" ht="15" hidden="1" customHeight="1" x14ac:dyDescent="0.25">
      <c r="W1352" s="51" t="str">
        <f t="shared" si="58"/>
        <v>Inactive</v>
      </c>
    </row>
    <row r="1353" spans="23:23" ht="15" hidden="1" customHeight="1" x14ac:dyDescent="0.25">
      <c r="W1353" s="51" t="str">
        <f t="shared" si="58"/>
        <v>Inactive</v>
      </c>
    </row>
    <row r="1354" spans="23:23" ht="15" hidden="1" customHeight="1" x14ac:dyDescent="0.25">
      <c r="W1354" s="51" t="str">
        <f t="shared" si="58"/>
        <v>Inactive</v>
      </c>
    </row>
    <row r="1355" spans="23:23" ht="15" hidden="1" customHeight="1" x14ac:dyDescent="0.25">
      <c r="W1355" s="51" t="str">
        <f t="shared" si="58"/>
        <v>Inactive</v>
      </c>
    </row>
    <row r="1356" spans="23:23" ht="15" hidden="1" customHeight="1" x14ac:dyDescent="0.25">
      <c r="W1356" s="51" t="str">
        <f t="shared" si="58"/>
        <v>Inactive</v>
      </c>
    </row>
    <row r="1357" spans="23:23" ht="15" hidden="1" customHeight="1" x14ac:dyDescent="0.25">
      <c r="W1357" s="51" t="str">
        <f t="shared" si="58"/>
        <v>Inactive</v>
      </c>
    </row>
    <row r="1358" spans="23:23" ht="15" hidden="1" customHeight="1" x14ac:dyDescent="0.25">
      <c r="W1358" s="51" t="str">
        <f t="shared" si="58"/>
        <v>Inactive</v>
      </c>
    </row>
    <row r="1359" spans="23:23" ht="15" hidden="1" customHeight="1" x14ac:dyDescent="0.25">
      <c r="W1359" s="51" t="str">
        <f t="shared" si="58"/>
        <v>Inactive</v>
      </c>
    </row>
    <row r="1360" spans="23:23" ht="15" hidden="1" customHeight="1" x14ac:dyDescent="0.25">
      <c r="W1360" s="51" t="str">
        <f t="shared" si="58"/>
        <v>Inactive</v>
      </c>
    </row>
    <row r="1361" spans="23:23" ht="15" hidden="1" customHeight="1" x14ac:dyDescent="0.25">
      <c r="W1361" s="51" t="str">
        <f t="shared" si="58"/>
        <v>Inactive</v>
      </c>
    </row>
    <row r="1362" spans="23:23" ht="15" hidden="1" customHeight="1" x14ac:dyDescent="0.25">
      <c r="W1362" s="51" t="str">
        <f t="shared" si="58"/>
        <v>Inactive</v>
      </c>
    </row>
    <row r="1363" spans="23:23" ht="15" hidden="1" customHeight="1" x14ac:dyDescent="0.25">
      <c r="W1363" s="51" t="str">
        <f t="shared" si="58"/>
        <v>Inactive</v>
      </c>
    </row>
    <row r="1364" spans="23:23" ht="15" hidden="1" customHeight="1" x14ac:dyDescent="0.25">
      <c r="W1364" s="51" t="str">
        <f t="shared" si="58"/>
        <v>Inactive</v>
      </c>
    </row>
    <row r="1365" spans="23:23" ht="15" hidden="1" customHeight="1" x14ac:dyDescent="0.25">
      <c r="W1365" s="51" t="str">
        <f t="shared" si="58"/>
        <v>Inactive</v>
      </c>
    </row>
    <row r="1366" spans="23:23" ht="15" hidden="1" customHeight="1" x14ac:dyDescent="0.25">
      <c r="W1366" s="51" t="str">
        <f t="shared" si="58"/>
        <v>Inactive</v>
      </c>
    </row>
    <row r="1367" spans="23:23" ht="15" hidden="1" customHeight="1" x14ac:dyDescent="0.25">
      <c r="W1367" s="51" t="str">
        <f t="shared" si="58"/>
        <v>Inactive</v>
      </c>
    </row>
    <row r="1368" spans="23:23" ht="15" hidden="1" customHeight="1" x14ac:dyDescent="0.25">
      <c r="W1368" s="51" t="str">
        <f t="shared" si="58"/>
        <v>Inactive</v>
      </c>
    </row>
    <row r="1369" spans="23:23" ht="15" hidden="1" customHeight="1" x14ac:dyDescent="0.25">
      <c r="W1369" s="51" t="str">
        <f t="shared" si="58"/>
        <v>Inactive</v>
      </c>
    </row>
    <row r="1370" spans="23:23" ht="15" hidden="1" customHeight="1" x14ac:dyDescent="0.25">
      <c r="W1370" s="51" t="str">
        <f t="shared" si="58"/>
        <v>Inactive</v>
      </c>
    </row>
    <row r="1371" spans="23:23" ht="15" hidden="1" customHeight="1" x14ac:dyDescent="0.25">
      <c r="W1371" s="51" t="str">
        <f t="shared" si="58"/>
        <v>Inactive</v>
      </c>
    </row>
    <row r="1372" spans="23:23" ht="15" hidden="1" customHeight="1" x14ac:dyDescent="0.25">
      <c r="W1372" s="51" t="str">
        <f t="shared" si="58"/>
        <v>Inactive</v>
      </c>
    </row>
    <row r="1373" spans="23:23" ht="15" hidden="1" customHeight="1" x14ac:dyDescent="0.25">
      <c r="W1373" s="51" t="str">
        <f t="shared" si="58"/>
        <v>Inactive</v>
      </c>
    </row>
    <row r="1374" spans="23:23" ht="15" hidden="1" customHeight="1" x14ac:dyDescent="0.25">
      <c r="W1374" s="51" t="str">
        <f t="shared" si="58"/>
        <v>Inactive</v>
      </c>
    </row>
    <row r="1375" spans="23:23" ht="15" hidden="1" customHeight="1" x14ac:dyDescent="0.25">
      <c r="W1375" s="51" t="str">
        <f t="shared" si="58"/>
        <v>Inactive</v>
      </c>
    </row>
    <row r="1376" spans="23:23" ht="15" hidden="1" customHeight="1" x14ac:dyDescent="0.25">
      <c r="W1376" s="51" t="str">
        <f t="shared" si="58"/>
        <v>Inactive</v>
      </c>
    </row>
    <row r="1377" spans="23:23" ht="15" hidden="1" customHeight="1" x14ac:dyDescent="0.25">
      <c r="W1377" s="51" t="str">
        <f t="shared" si="58"/>
        <v>Inactive</v>
      </c>
    </row>
    <row r="1378" spans="23:23" ht="15" hidden="1" customHeight="1" x14ac:dyDescent="0.25">
      <c r="W1378" s="51" t="str">
        <f t="shared" si="58"/>
        <v>Inactive</v>
      </c>
    </row>
    <row r="1379" spans="23:23" ht="15" hidden="1" customHeight="1" x14ac:dyDescent="0.25">
      <c r="W1379" s="51" t="str">
        <f t="shared" si="58"/>
        <v>Inactive</v>
      </c>
    </row>
    <row r="1380" spans="23:23" ht="15" hidden="1" customHeight="1" x14ac:dyDescent="0.25">
      <c r="W1380" s="51" t="str">
        <f t="shared" si="58"/>
        <v>Inactive</v>
      </c>
    </row>
    <row r="1381" spans="23:23" ht="15" hidden="1" customHeight="1" x14ac:dyDescent="0.25">
      <c r="W1381" s="51" t="str">
        <f t="shared" si="58"/>
        <v>Inactive</v>
      </c>
    </row>
    <row r="1382" spans="23:23" ht="15" hidden="1" customHeight="1" x14ac:dyDescent="0.25">
      <c r="W1382" s="51" t="str">
        <f t="shared" si="58"/>
        <v>Inactive</v>
      </c>
    </row>
    <row r="1383" spans="23:23" ht="15" hidden="1" customHeight="1" x14ac:dyDescent="0.25">
      <c r="W1383" s="51" t="str">
        <f t="shared" si="58"/>
        <v>Inactive</v>
      </c>
    </row>
    <row r="1384" spans="23:23" ht="15" hidden="1" customHeight="1" x14ac:dyDescent="0.25">
      <c r="W1384" s="51" t="str">
        <f t="shared" si="58"/>
        <v>Inactive</v>
      </c>
    </row>
    <row r="1385" spans="23:23" ht="15" hidden="1" customHeight="1" x14ac:dyDescent="0.25">
      <c r="W1385" s="51" t="str">
        <f t="shared" si="58"/>
        <v>Inactive</v>
      </c>
    </row>
    <row r="1386" spans="23:23" ht="15" hidden="1" customHeight="1" x14ac:dyDescent="0.25">
      <c r="W1386" s="51" t="str">
        <f t="shared" si="58"/>
        <v>Inactive</v>
      </c>
    </row>
    <row r="1387" spans="23:23" ht="15" hidden="1" customHeight="1" x14ac:dyDescent="0.25">
      <c r="W1387" s="51" t="str">
        <f t="shared" si="58"/>
        <v>Inactive</v>
      </c>
    </row>
    <row r="1388" spans="23:23" ht="15" hidden="1" customHeight="1" x14ac:dyDescent="0.25">
      <c r="W1388" s="51" t="str">
        <f t="shared" si="58"/>
        <v>Inactive</v>
      </c>
    </row>
    <row r="1389" spans="23:23" ht="15" hidden="1" customHeight="1" x14ac:dyDescent="0.25">
      <c r="W1389" s="51" t="str">
        <f t="shared" si="58"/>
        <v>Inactive</v>
      </c>
    </row>
    <row r="1390" spans="23:23" ht="15" hidden="1" customHeight="1" x14ac:dyDescent="0.25">
      <c r="W1390" s="51" t="str">
        <f t="shared" si="58"/>
        <v>Inactive</v>
      </c>
    </row>
    <row r="1391" spans="23:23" ht="15" hidden="1" customHeight="1" x14ac:dyDescent="0.25">
      <c r="W1391" s="51" t="str">
        <f t="shared" si="58"/>
        <v>Inactive</v>
      </c>
    </row>
    <row r="1392" spans="23:23" ht="15" hidden="1" customHeight="1" x14ac:dyDescent="0.25">
      <c r="W1392" s="51" t="str">
        <f t="shared" si="58"/>
        <v>Inactive</v>
      </c>
    </row>
    <row r="1393" spans="23:23" ht="15" hidden="1" customHeight="1" x14ac:dyDescent="0.25">
      <c r="W1393" s="51" t="str">
        <f t="shared" si="58"/>
        <v>Inactive</v>
      </c>
    </row>
    <row r="1394" spans="23:23" ht="15" hidden="1" customHeight="1" x14ac:dyDescent="0.25">
      <c r="W1394" s="51" t="str">
        <f t="shared" si="58"/>
        <v>Inactive</v>
      </c>
    </row>
    <row r="1395" spans="23:23" ht="15" hidden="1" customHeight="1" x14ac:dyDescent="0.25">
      <c r="W1395" s="51" t="str">
        <f t="shared" si="58"/>
        <v>Inactive</v>
      </c>
    </row>
    <row r="1396" spans="23:23" ht="15" hidden="1" customHeight="1" x14ac:dyDescent="0.25">
      <c r="W1396" s="51" t="str">
        <f t="shared" si="58"/>
        <v>Inactive</v>
      </c>
    </row>
    <row r="1397" spans="23:23" ht="15" hidden="1" customHeight="1" x14ac:dyDescent="0.25">
      <c r="W1397" s="51" t="str">
        <f t="shared" si="58"/>
        <v>Inactive</v>
      </c>
    </row>
    <row r="1398" spans="23:23" ht="15" hidden="1" customHeight="1" x14ac:dyDescent="0.25">
      <c r="W1398" s="51" t="str">
        <f t="shared" si="58"/>
        <v>Inactive</v>
      </c>
    </row>
    <row r="1399" spans="23:23" ht="15" hidden="1" customHeight="1" x14ac:dyDescent="0.25">
      <c r="W1399" s="51" t="str">
        <f t="shared" si="58"/>
        <v>Inactive</v>
      </c>
    </row>
    <row r="1400" spans="23:23" ht="15" hidden="1" customHeight="1" x14ac:dyDescent="0.25">
      <c r="W1400" s="51" t="str">
        <f t="shared" si="58"/>
        <v>Inactive</v>
      </c>
    </row>
    <row r="1401" spans="23:23" ht="15" hidden="1" customHeight="1" x14ac:dyDescent="0.25">
      <c r="W1401" s="51" t="str">
        <f t="shared" si="58"/>
        <v>Inactive</v>
      </c>
    </row>
    <row r="1402" spans="23:23" ht="15" hidden="1" customHeight="1" x14ac:dyDescent="0.25">
      <c r="W1402" s="51" t="str">
        <f t="shared" si="58"/>
        <v>Inactive</v>
      </c>
    </row>
    <row r="1403" spans="23:23" ht="15" hidden="1" customHeight="1" x14ac:dyDescent="0.25">
      <c r="W1403" s="51" t="str">
        <f t="shared" si="58"/>
        <v>Inactive</v>
      </c>
    </row>
    <row r="1404" spans="23:23" ht="15" hidden="1" customHeight="1" x14ac:dyDescent="0.25">
      <c r="W1404" s="51" t="str">
        <f t="shared" si="58"/>
        <v>Inactive</v>
      </c>
    </row>
    <row r="1405" spans="23:23" ht="15" hidden="1" customHeight="1" x14ac:dyDescent="0.25">
      <c r="W1405" s="51" t="str">
        <f t="shared" si="58"/>
        <v>Inactive</v>
      </c>
    </row>
    <row r="1406" spans="23:23" ht="15" hidden="1" customHeight="1" x14ac:dyDescent="0.25">
      <c r="W1406" s="51" t="str">
        <f t="shared" si="58"/>
        <v>Inactive</v>
      </c>
    </row>
    <row r="1407" spans="23:23" ht="15" hidden="1" customHeight="1" x14ac:dyDescent="0.25">
      <c r="W1407" s="51" t="str">
        <f t="shared" si="58"/>
        <v>Inactive</v>
      </c>
    </row>
    <row r="1408" spans="23:23" ht="15" hidden="1" customHeight="1" x14ac:dyDescent="0.25">
      <c r="W1408" s="51" t="str">
        <f t="shared" si="58"/>
        <v>Inactive</v>
      </c>
    </row>
    <row r="1409" spans="23:23" ht="15" hidden="1" customHeight="1" x14ac:dyDescent="0.25">
      <c r="W1409" s="51" t="str">
        <f t="shared" si="58"/>
        <v>Inactive</v>
      </c>
    </row>
    <row r="1410" spans="23:23" ht="15" hidden="1" customHeight="1" x14ac:dyDescent="0.25">
      <c r="W1410" s="51" t="str">
        <f t="shared" si="58"/>
        <v>Inactive</v>
      </c>
    </row>
    <row r="1411" spans="23:23" ht="15" hidden="1" customHeight="1" x14ac:dyDescent="0.25">
      <c r="W1411" s="51" t="str">
        <f t="shared" si="58"/>
        <v>Inactive</v>
      </c>
    </row>
    <row r="1412" spans="23:23" ht="15" hidden="1" customHeight="1" x14ac:dyDescent="0.25">
      <c r="W1412" s="51" t="str">
        <f t="shared" si="58"/>
        <v>Inactive</v>
      </c>
    </row>
    <row r="1413" spans="23:23" ht="15" hidden="1" customHeight="1" x14ac:dyDescent="0.25">
      <c r="W1413" s="51" t="str">
        <f t="shared" ref="W1413:W1476" si="59">IF(SUM(ABS(D1413),ABS(E1413),ABS(F1413),ABS(G1413),ABS(H1413),ABS(I1413),ABS(J1413),ABS(K1413),ABS(L1413),ABS(M1413),ABS(N1413),ABS(O1413),ABS(P1413),ABS(Q1413),ABS(R1413),ABS(S1413),ABS(T1413))=0,"Inactive","Active")</f>
        <v>Inactive</v>
      </c>
    </row>
    <row r="1414" spans="23:23" ht="15" hidden="1" customHeight="1" x14ac:dyDescent="0.25">
      <c r="W1414" s="51" t="str">
        <f t="shared" si="59"/>
        <v>Inactive</v>
      </c>
    </row>
    <row r="1415" spans="23:23" ht="15" hidden="1" customHeight="1" x14ac:dyDescent="0.25">
      <c r="W1415" s="51" t="str">
        <f t="shared" si="59"/>
        <v>Inactive</v>
      </c>
    </row>
    <row r="1416" spans="23:23" ht="15" hidden="1" customHeight="1" x14ac:dyDescent="0.25">
      <c r="W1416" s="51" t="str">
        <f t="shared" si="59"/>
        <v>Inactive</v>
      </c>
    </row>
    <row r="1417" spans="23:23" ht="15" hidden="1" customHeight="1" x14ac:dyDescent="0.25">
      <c r="W1417" s="51" t="str">
        <f t="shared" si="59"/>
        <v>Inactive</v>
      </c>
    </row>
    <row r="1418" spans="23:23" ht="15" hidden="1" customHeight="1" x14ac:dyDescent="0.25">
      <c r="W1418" s="51" t="str">
        <f t="shared" si="59"/>
        <v>Inactive</v>
      </c>
    </row>
    <row r="1419" spans="23:23" ht="15" hidden="1" customHeight="1" x14ac:dyDescent="0.25">
      <c r="W1419" s="51" t="str">
        <f t="shared" si="59"/>
        <v>Inactive</v>
      </c>
    </row>
    <row r="1420" spans="23:23" ht="15" hidden="1" customHeight="1" x14ac:dyDescent="0.25">
      <c r="W1420" s="51" t="str">
        <f t="shared" si="59"/>
        <v>Inactive</v>
      </c>
    </row>
    <row r="1421" spans="23:23" ht="15" hidden="1" customHeight="1" x14ac:dyDescent="0.25">
      <c r="W1421" s="51" t="str">
        <f t="shared" si="59"/>
        <v>Inactive</v>
      </c>
    </row>
    <row r="1422" spans="23:23" ht="15" hidden="1" customHeight="1" x14ac:dyDescent="0.25">
      <c r="W1422" s="51" t="str">
        <f t="shared" si="59"/>
        <v>Inactive</v>
      </c>
    </row>
    <row r="1423" spans="23:23" ht="15" hidden="1" customHeight="1" x14ac:dyDescent="0.25">
      <c r="W1423" s="51" t="str">
        <f t="shared" si="59"/>
        <v>Inactive</v>
      </c>
    </row>
    <row r="1424" spans="23:23" ht="15" hidden="1" customHeight="1" x14ac:dyDescent="0.25">
      <c r="W1424" s="51" t="str">
        <f t="shared" si="59"/>
        <v>Inactive</v>
      </c>
    </row>
    <row r="1425" spans="23:23" ht="15" hidden="1" customHeight="1" x14ac:dyDescent="0.25">
      <c r="W1425" s="51" t="str">
        <f t="shared" si="59"/>
        <v>Inactive</v>
      </c>
    </row>
    <row r="1426" spans="23:23" ht="15" hidden="1" customHeight="1" x14ac:dyDescent="0.25">
      <c r="W1426" s="51" t="str">
        <f t="shared" si="59"/>
        <v>Inactive</v>
      </c>
    </row>
    <row r="1427" spans="23:23" ht="15" hidden="1" customHeight="1" x14ac:dyDescent="0.25">
      <c r="W1427" s="51" t="str">
        <f t="shared" si="59"/>
        <v>Inactive</v>
      </c>
    </row>
    <row r="1428" spans="23:23" ht="15" hidden="1" customHeight="1" x14ac:dyDescent="0.25">
      <c r="W1428" s="51" t="str">
        <f t="shared" si="59"/>
        <v>Inactive</v>
      </c>
    </row>
    <row r="1429" spans="23:23" ht="15" hidden="1" customHeight="1" x14ac:dyDescent="0.25">
      <c r="W1429" s="51" t="str">
        <f t="shared" si="59"/>
        <v>Inactive</v>
      </c>
    </row>
    <row r="1430" spans="23:23" ht="15" hidden="1" customHeight="1" x14ac:dyDescent="0.25">
      <c r="W1430" s="51" t="str">
        <f t="shared" si="59"/>
        <v>Inactive</v>
      </c>
    </row>
    <row r="1431" spans="23:23" ht="15" hidden="1" customHeight="1" x14ac:dyDescent="0.25">
      <c r="W1431" s="51" t="str">
        <f t="shared" si="59"/>
        <v>Inactive</v>
      </c>
    </row>
    <row r="1432" spans="23:23" ht="15" hidden="1" customHeight="1" x14ac:dyDescent="0.25">
      <c r="W1432" s="51" t="str">
        <f t="shared" si="59"/>
        <v>Inactive</v>
      </c>
    </row>
    <row r="1433" spans="23:23" ht="15" hidden="1" customHeight="1" x14ac:dyDescent="0.25">
      <c r="W1433" s="51" t="str">
        <f t="shared" si="59"/>
        <v>Inactive</v>
      </c>
    </row>
    <row r="1434" spans="23:23" ht="15" hidden="1" customHeight="1" x14ac:dyDescent="0.25">
      <c r="W1434" s="51" t="str">
        <f t="shared" si="59"/>
        <v>Inactive</v>
      </c>
    </row>
    <row r="1435" spans="23:23" ht="15" hidden="1" customHeight="1" x14ac:dyDescent="0.25">
      <c r="W1435" s="51" t="str">
        <f t="shared" si="59"/>
        <v>Inactive</v>
      </c>
    </row>
    <row r="1436" spans="23:23" ht="15" hidden="1" customHeight="1" x14ac:dyDescent="0.25">
      <c r="W1436" s="51" t="str">
        <f t="shared" si="59"/>
        <v>Inactive</v>
      </c>
    </row>
    <row r="1437" spans="23:23" ht="15" hidden="1" customHeight="1" x14ac:dyDescent="0.25">
      <c r="W1437" s="51" t="str">
        <f t="shared" si="59"/>
        <v>Inactive</v>
      </c>
    </row>
    <row r="1438" spans="23:23" ht="15" hidden="1" customHeight="1" x14ac:dyDescent="0.25">
      <c r="W1438" s="51" t="str">
        <f t="shared" si="59"/>
        <v>Inactive</v>
      </c>
    </row>
    <row r="1439" spans="23:23" ht="15" hidden="1" customHeight="1" x14ac:dyDescent="0.25">
      <c r="W1439" s="51" t="str">
        <f t="shared" si="59"/>
        <v>Inactive</v>
      </c>
    </row>
    <row r="1440" spans="23:23" ht="15" hidden="1" customHeight="1" x14ac:dyDescent="0.25">
      <c r="W1440" s="51" t="str">
        <f t="shared" si="59"/>
        <v>Inactive</v>
      </c>
    </row>
    <row r="1441" spans="23:23" ht="15" hidden="1" customHeight="1" x14ac:dyDescent="0.25">
      <c r="W1441" s="51" t="str">
        <f t="shared" si="59"/>
        <v>Inactive</v>
      </c>
    </row>
    <row r="1442" spans="23:23" ht="15" hidden="1" customHeight="1" x14ac:dyDescent="0.25">
      <c r="W1442" s="51" t="str">
        <f t="shared" si="59"/>
        <v>Inactive</v>
      </c>
    </row>
    <row r="1443" spans="23:23" ht="15" hidden="1" customHeight="1" x14ac:dyDescent="0.25">
      <c r="W1443" s="51" t="str">
        <f t="shared" si="59"/>
        <v>Inactive</v>
      </c>
    </row>
    <row r="1444" spans="23:23" ht="15" hidden="1" customHeight="1" x14ac:dyDescent="0.25">
      <c r="W1444" s="51" t="str">
        <f t="shared" si="59"/>
        <v>Inactive</v>
      </c>
    </row>
    <row r="1445" spans="23:23" ht="15" hidden="1" customHeight="1" x14ac:dyDescent="0.25">
      <c r="W1445" s="51" t="str">
        <f t="shared" si="59"/>
        <v>Inactive</v>
      </c>
    </row>
    <row r="1446" spans="23:23" ht="15" hidden="1" customHeight="1" x14ac:dyDescent="0.25">
      <c r="W1446" s="51" t="str">
        <f t="shared" si="59"/>
        <v>Inactive</v>
      </c>
    </row>
    <row r="1447" spans="23:23" ht="15" hidden="1" customHeight="1" x14ac:dyDescent="0.25">
      <c r="W1447" s="51" t="str">
        <f t="shared" si="59"/>
        <v>Inactive</v>
      </c>
    </row>
    <row r="1448" spans="23:23" ht="15" hidden="1" customHeight="1" x14ac:dyDescent="0.25">
      <c r="W1448" s="51" t="str">
        <f t="shared" si="59"/>
        <v>Inactive</v>
      </c>
    </row>
    <row r="1449" spans="23:23" ht="15" hidden="1" customHeight="1" x14ac:dyDescent="0.25">
      <c r="W1449" s="51" t="str">
        <f t="shared" si="59"/>
        <v>Inactive</v>
      </c>
    </row>
    <row r="1450" spans="23:23" ht="15" hidden="1" customHeight="1" x14ac:dyDescent="0.25">
      <c r="W1450" s="51" t="str">
        <f t="shared" si="59"/>
        <v>Inactive</v>
      </c>
    </row>
    <row r="1451" spans="23:23" ht="15" hidden="1" customHeight="1" x14ac:dyDescent="0.25">
      <c r="W1451" s="51" t="str">
        <f t="shared" si="59"/>
        <v>Inactive</v>
      </c>
    </row>
    <row r="1452" spans="23:23" ht="15" hidden="1" customHeight="1" x14ac:dyDescent="0.25">
      <c r="W1452" s="51" t="str">
        <f t="shared" si="59"/>
        <v>Inactive</v>
      </c>
    </row>
    <row r="1453" spans="23:23" ht="15" hidden="1" customHeight="1" x14ac:dyDescent="0.25">
      <c r="W1453" s="51" t="str">
        <f t="shared" si="59"/>
        <v>Inactive</v>
      </c>
    </row>
    <row r="1454" spans="23:23" ht="15" hidden="1" customHeight="1" x14ac:dyDescent="0.25">
      <c r="W1454" s="51" t="str">
        <f t="shared" si="59"/>
        <v>Inactive</v>
      </c>
    </row>
    <row r="1455" spans="23:23" ht="15" hidden="1" customHeight="1" x14ac:dyDescent="0.25">
      <c r="W1455" s="51" t="str">
        <f t="shared" si="59"/>
        <v>Inactive</v>
      </c>
    </row>
    <row r="1456" spans="23:23" ht="15" hidden="1" customHeight="1" x14ac:dyDescent="0.25">
      <c r="W1456" s="51" t="str">
        <f t="shared" si="59"/>
        <v>Inactive</v>
      </c>
    </row>
    <row r="1457" spans="23:23" ht="15" hidden="1" customHeight="1" x14ac:dyDescent="0.25">
      <c r="W1457" s="51" t="str">
        <f t="shared" si="59"/>
        <v>Inactive</v>
      </c>
    </row>
    <row r="1458" spans="23:23" ht="15" hidden="1" customHeight="1" x14ac:dyDescent="0.25">
      <c r="W1458" s="51" t="str">
        <f t="shared" si="59"/>
        <v>Inactive</v>
      </c>
    </row>
    <row r="1459" spans="23:23" ht="15" hidden="1" customHeight="1" x14ac:dyDescent="0.25">
      <c r="W1459" s="51" t="str">
        <f t="shared" si="59"/>
        <v>Inactive</v>
      </c>
    </row>
    <row r="1460" spans="23:23" ht="15" hidden="1" customHeight="1" x14ac:dyDescent="0.25">
      <c r="W1460" s="51" t="str">
        <f t="shared" si="59"/>
        <v>Inactive</v>
      </c>
    </row>
    <row r="1461" spans="23:23" ht="15" hidden="1" customHeight="1" x14ac:dyDescent="0.25">
      <c r="W1461" s="51" t="str">
        <f t="shared" si="59"/>
        <v>Inactive</v>
      </c>
    </row>
    <row r="1462" spans="23:23" ht="15" hidden="1" customHeight="1" x14ac:dyDescent="0.25">
      <c r="W1462" s="51" t="str">
        <f t="shared" si="59"/>
        <v>Inactive</v>
      </c>
    </row>
    <row r="1463" spans="23:23" ht="15" hidden="1" customHeight="1" x14ac:dyDescent="0.25">
      <c r="W1463" s="51" t="str">
        <f t="shared" si="59"/>
        <v>Inactive</v>
      </c>
    </row>
    <row r="1464" spans="23:23" ht="15" hidden="1" customHeight="1" x14ac:dyDescent="0.25">
      <c r="W1464" s="51" t="str">
        <f t="shared" si="59"/>
        <v>Inactive</v>
      </c>
    </row>
    <row r="1465" spans="23:23" ht="15" hidden="1" customHeight="1" x14ac:dyDescent="0.25">
      <c r="W1465" s="51" t="str">
        <f t="shared" si="59"/>
        <v>Inactive</v>
      </c>
    </row>
    <row r="1466" spans="23:23" ht="15" hidden="1" customHeight="1" x14ac:dyDescent="0.25">
      <c r="W1466" s="51" t="str">
        <f t="shared" si="59"/>
        <v>Inactive</v>
      </c>
    </row>
    <row r="1467" spans="23:23" ht="15" hidden="1" customHeight="1" x14ac:dyDescent="0.25">
      <c r="W1467" s="51" t="str">
        <f t="shared" si="59"/>
        <v>Inactive</v>
      </c>
    </row>
    <row r="1468" spans="23:23" ht="15" hidden="1" customHeight="1" x14ac:dyDescent="0.25">
      <c r="W1468" s="51" t="str">
        <f t="shared" si="59"/>
        <v>Inactive</v>
      </c>
    </row>
    <row r="1469" spans="23:23" ht="15" hidden="1" customHeight="1" x14ac:dyDescent="0.25">
      <c r="W1469" s="51" t="str">
        <f t="shared" si="59"/>
        <v>Inactive</v>
      </c>
    </row>
    <row r="1470" spans="23:23" ht="15" hidden="1" customHeight="1" x14ac:dyDescent="0.25">
      <c r="W1470" s="51" t="str">
        <f t="shared" si="59"/>
        <v>Inactive</v>
      </c>
    </row>
    <row r="1471" spans="23:23" ht="15" hidden="1" customHeight="1" x14ac:dyDescent="0.25">
      <c r="W1471" s="51" t="str">
        <f t="shared" si="59"/>
        <v>Inactive</v>
      </c>
    </row>
    <row r="1472" spans="23:23" ht="15" hidden="1" customHeight="1" x14ac:dyDescent="0.25">
      <c r="W1472" s="51" t="str">
        <f t="shared" si="59"/>
        <v>Inactive</v>
      </c>
    </row>
    <row r="1473" spans="23:23" ht="15" hidden="1" customHeight="1" x14ac:dyDescent="0.25">
      <c r="W1473" s="51" t="str">
        <f t="shared" si="59"/>
        <v>Inactive</v>
      </c>
    </row>
    <row r="1474" spans="23:23" ht="15" hidden="1" customHeight="1" x14ac:dyDescent="0.25">
      <c r="W1474" s="51" t="str">
        <f t="shared" si="59"/>
        <v>Inactive</v>
      </c>
    </row>
    <row r="1475" spans="23:23" ht="15" hidden="1" customHeight="1" x14ac:dyDescent="0.25">
      <c r="W1475" s="51" t="str">
        <f t="shared" si="59"/>
        <v>Inactive</v>
      </c>
    </row>
    <row r="1476" spans="23:23" ht="15" hidden="1" customHeight="1" x14ac:dyDescent="0.25">
      <c r="W1476" s="51" t="str">
        <f t="shared" si="59"/>
        <v>Inactive</v>
      </c>
    </row>
    <row r="1477" spans="23:23" ht="15" hidden="1" customHeight="1" x14ac:dyDescent="0.25">
      <c r="W1477" s="51" t="str">
        <f t="shared" ref="W1477:W1540" si="60">IF(SUM(ABS(D1477),ABS(E1477),ABS(F1477),ABS(G1477),ABS(H1477),ABS(I1477),ABS(J1477),ABS(K1477),ABS(L1477),ABS(M1477),ABS(N1477),ABS(O1477),ABS(P1477),ABS(Q1477),ABS(R1477),ABS(S1477),ABS(T1477))=0,"Inactive","Active")</f>
        <v>Inactive</v>
      </c>
    </row>
    <row r="1478" spans="23:23" ht="15" hidden="1" customHeight="1" x14ac:dyDescent="0.25">
      <c r="W1478" s="51" t="str">
        <f t="shared" si="60"/>
        <v>Inactive</v>
      </c>
    </row>
    <row r="1479" spans="23:23" ht="15" hidden="1" customHeight="1" x14ac:dyDescent="0.25">
      <c r="W1479" s="51" t="str">
        <f t="shared" si="60"/>
        <v>Inactive</v>
      </c>
    </row>
    <row r="1480" spans="23:23" ht="15" hidden="1" customHeight="1" x14ac:dyDescent="0.25">
      <c r="W1480" s="51" t="str">
        <f t="shared" si="60"/>
        <v>Inactive</v>
      </c>
    </row>
    <row r="1481" spans="23:23" ht="15" hidden="1" customHeight="1" x14ac:dyDescent="0.25">
      <c r="W1481" s="51" t="str">
        <f t="shared" si="60"/>
        <v>Inactive</v>
      </c>
    </row>
    <row r="1482" spans="23:23" ht="15" hidden="1" customHeight="1" x14ac:dyDescent="0.25">
      <c r="W1482" s="51" t="str">
        <f t="shared" si="60"/>
        <v>Inactive</v>
      </c>
    </row>
    <row r="1483" spans="23:23" ht="15" hidden="1" customHeight="1" x14ac:dyDescent="0.25">
      <c r="W1483" s="51" t="str">
        <f t="shared" si="60"/>
        <v>Inactive</v>
      </c>
    </row>
    <row r="1484" spans="23:23" ht="15" hidden="1" customHeight="1" x14ac:dyDescent="0.25">
      <c r="W1484" s="51" t="str">
        <f t="shared" si="60"/>
        <v>Inactive</v>
      </c>
    </row>
    <row r="1485" spans="23:23" ht="15" hidden="1" customHeight="1" x14ac:dyDescent="0.25">
      <c r="W1485" s="51" t="str">
        <f t="shared" si="60"/>
        <v>Inactive</v>
      </c>
    </row>
    <row r="1486" spans="23:23" ht="15" hidden="1" customHeight="1" x14ac:dyDescent="0.25">
      <c r="W1486" s="51" t="str">
        <f t="shared" si="60"/>
        <v>Inactive</v>
      </c>
    </row>
    <row r="1487" spans="23:23" ht="15" hidden="1" customHeight="1" x14ac:dyDescent="0.25">
      <c r="W1487" s="51" t="str">
        <f t="shared" si="60"/>
        <v>Inactive</v>
      </c>
    </row>
    <row r="1488" spans="23:23" ht="15" hidden="1" customHeight="1" x14ac:dyDescent="0.25">
      <c r="W1488" s="51" t="str">
        <f t="shared" si="60"/>
        <v>Inactive</v>
      </c>
    </row>
    <row r="1489" spans="23:23" ht="15" hidden="1" customHeight="1" x14ac:dyDescent="0.25">
      <c r="W1489" s="51" t="str">
        <f t="shared" si="60"/>
        <v>Inactive</v>
      </c>
    </row>
    <row r="1490" spans="23:23" ht="15" hidden="1" customHeight="1" x14ac:dyDescent="0.25">
      <c r="W1490" s="51" t="str">
        <f t="shared" si="60"/>
        <v>Inactive</v>
      </c>
    </row>
    <row r="1491" spans="23:23" ht="15" hidden="1" customHeight="1" x14ac:dyDescent="0.25">
      <c r="W1491" s="51" t="str">
        <f t="shared" si="60"/>
        <v>Inactive</v>
      </c>
    </row>
    <row r="1492" spans="23:23" ht="15" hidden="1" customHeight="1" x14ac:dyDescent="0.25">
      <c r="W1492" s="51" t="str">
        <f t="shared" si="60"/>
        <v>Inactive</v>
      </c>
    </row>
    <row r="1493" spans="23:23" ht="15" hidden="1" customHeight="1" x14ac:dyDescent="0.25">
      <c r="W1493" s="51" t="str">
        <f t="shared" si="60"/>
        <v>Inactive</v>
      </c>
    </row>
    <row r="1494" spans="23:23" ht="15" hidden="1" customHeight="1" x14ac:dyDescent="0.25">
      <c r="W1494" s="51" t="str">
        <f t="shared" si="60"/>
        <v>Inactive</v>
      </c>
    </row>
    <row r="1495" spans="23:23" ht="15" hidden="1" customHeight="1" x14ac:dyDescent="0.25">
      <c r="W1495" s="51" t="str">
        <f t="shared" si="60"/>
        <v>Inactive</v>
      </c>
    </row>
    <row r="1496" spans="23:23" ht="15" hidden="1" customHeight="1" x14ac:dyDescent="0.25">
      <c r="W1496" s="51" t="str">
        <f t="shared" si="60"/>
        <v>Inactive</v>
      </c>
    </row>
    <row r="1497" spans="23:23" ht="15" hidden="1" customHeight="1" x14ac:dyDescent="0.25">
      <c r="W1497" s="51" t="str">
        <f t="shared" si="60"/>
        <v>Inactive</v>
      </c>
    </row>
    <row r="1498" spans="23:23" ht="15" hidden="1" customHeight="1" x14ac:dyDescent="0.25">
      <c r="W1498" s="51" t="str">
        <f t="shared" si="60"/>
        <v>Inactive</v>
      </c>
    </row>
    <row r="1499" spans="23:23" ht="15" hidden="1" customHeight="1" x14ac:dyDescent="0.25">
      <c r="W1499" s="51" t="str">
        <f t="shared" si="60"/>
        <v>Inactive</v>
      </c>
    </row>
    <row r="1500" spans="23:23" ht="15" hidden="1" customHeight="1" x14ac:dyDescent="0.25">
      <c r="W1500" s="51" t="str">
        <f t="shared" si="60"/>
        <v>Inactive</v>
      </c>
    </row>
    <row r="1501" spans="23:23" ht="15" hidden="1" customHeight="1" x14ac:dyDescent="0.25">
      <c r="W1501" s="51" t="str">
        <f t="shared" si="60"/>
        <v>Inactive</v>
      </c>
    </row>
    <row r="1502" spans="23:23" ht="15" hidden="1" customHeight="1" x14ac:dyDescent="0.25">
      <c r="W1502" s="51" t="str">
        <f t="shared" si="60"/>
        <v>Inactive</v>
      </c>
    </row>
    <row r="1503" spans="23:23" ht="15" hidden="1" customHeight="1" x14ac:dyDescent="0.25">
      <c r="W1503" s="51" t="str">
        <f t="shared" si="60"/>
        <v>Inactive</v>
      </c>
    </row>
    <row r="1504" spans="23:23" ht="15" hidden="1" customHeight="1" x14ac:dyDescent="0.25">
      <c r="W1504" s="51" t="str">
        <f t="shared" si="60"/>
        <v>Inactive</v>
      </c>
    </row>
    <row r="1505" spans="23:23" ht="15" hidden="1" customHeight="1" x14ac:dyDescent="0.25">
      <c r="W1505" s="51" t="str">
        <f t="shared" si="60"/>
        <v>Inactive</v>
      </c>
    </row>
    <row r="1506" spans="23:23" ht="15" hidden="1" customHeight="1" x14ac:dyDescent="0.25">
      <c r="W1506" s="51" t="str">
        <f t="shared" si="60"/>
        <v>Inactive</v>
      </c>
    </row>
    <row r="1507" spans="23:23" ht="15" hidden="1" customHeight="1" x14ac:dyDescent="0.25">
      <c r="W1507" s="51" t="str">
        <f t="shared" si="60"/>
        <v>Inactive</v>
      </c>
    </row>
    <row r="1508" spans="23:23" ht="15" hidden="1" customHeight="1" x14ac:dyDescent="0.25">
      <c r="W1508" s="51" t="str">
        <f t="shared" si="60"/>
        <v>Inactive</v>
      </c>
    </row>
    <row r="1509" spans="23:23" ht="15" hidden="1" customHeight="1" x14ac:dyDescent="0.25">
      <c r="W1509" s="51" t="str">
        <f t="shared" si="60"/>
        <v>Inactive</v>
      </c>
    </row>
    <row r="1510" spans="23:23" ht="15" hidden="1" customHeight="1" x14ac:dyDescent="0.25">
      <c r="W1510" s="51" t="str">
        <f t="shared" si="60"/>
        <v>Inactive</v>
      </c>
    </row>
    <row r="1511" spans="23:23" ht="15" hidden="1" customHeight="1" x14ac:dyDescent="0.25">
      <c r="W1511" s="51" t="str">
        <f t="shared" si="60"/>
        <v>Inactive</v>
      </c>
    </row>
    <row r="1512" spans="23:23" ht="15" hidden="1" customHeight="1" x14ac:dyDescent="0.25">
      <c r="W1512" s="51" t="str">
        <f t="shared" si="60"/>
        <v>Inactive</v>
      </c>
    </row>
    <row r="1513" spans="23:23" ht="15" hidden="1" customHeight="1" x14ac:dyDescent="0.25">
      <c r="W1513" s="51" t="str">
        <f t="shared" si="60"/>
        <v>Inactive</v>
      </c>
    </row>
    <row r="1514" spans="23:23" ht="15" hidden="1" customHeight="1" x14ac:dyDescent="0.25">
      <c r="W1514" s="51" t="str">
        <f t="shared" si="60"/>
        <v>Inactive</v>
      </c>
    </row>
    <row r="1515" spans="23:23" ht="15" hidden="1" customHeight="1" x14ac:dyDescent="0.25">
      <c r="W1515" s="51" t="str">
        <f t="shared" si="60"/>
        <v>Inactive</v>
      </c>
    </row>
    <row r="1516" spans="23:23" ht="15" hidden="1" customHeight="1" x14ac:dyDescent="0.25">
      <c r="W1516" s="51" t="str">
        <f t="shared" si="60"/>
        <v>Inactive</v>
      </c>
    </row>
    <row r="1517" spans="23:23" ht="15" hidden="1" customHeight="1" x14ac:dyDescent="0.25">
      <c r="W1517" s="51" t="str">
        <f t="shared" si="60"/>
        <v>Inactive</v>
      </c>
    </row>
    <row r="1518" spans="23:23" ht="15" hidden="1" customHeight="1" x14ac:dyDescent="0.25">
      <c r="W1518" s="51" t="str">
        <f t="shared" si="60"/>
        <v>Inactive</v>
      </c>
    </row>
    <row r="1519" spans="23:23" ht="15" hidden="1" customHeight="1" x14ac:dyDescent="0.25">
      <c r="W1519" s="51" t="str">
        <f t="shared" si="60"/>
        <v>Inactive</v>
      </c>
    </row>
    <row r="1520" spans="23:23" ht="15" hidden="1" customHeight="1" x14ac:dyDescent="0.25">
      <c r="W1520" s="51" t="str">
        <f t="shared" si="60"/>
        <v>Inactive</v>
      </c>
    </row>
    <row r="1521" spans="23:23" ht="15" hidden="1" customHeight="1" x14ac:dyDescent="0.25">
      <c r="W1521" s="51" t="str">
        <f t="shared" si="60"/>
        <v>Inactive</v>
      </c>
    </row>
    <row r="1522" spans="23:23" ht="15" hidden="1" customHeight="1" x14ac:dyDescent="0.25">
      <c r="W1522" s="51" t="str">
        <f t="shared" si="60"/>
        <v>Inactive</v>
      </c>
    </row>
    <row r="1523" spans="23:23" ht="15" hidden="1" customHeight="1" x14ac:dyDescent="0.25">
      <c r="W1523" s="51" t="str">
        <f t="shared" si="60"/>
        <v>Inactive</v>
      </c>
    </row>
    <row r="1524" spans="23:23" ht="15" hidden="1" customHeight="1" x14ac:dyDescent="0.25">
      <c r="W1524" s="51" t="str">
        <f t="shared" si="60"/>
        <v>Inactive</v>
      </c>
    </row>
    <row r="1525" spans="23:23" ht="15" hidden="1" customHeight="1" x14ac:dyDescent="0.25">
      <c r="W1525" s="51" t="str">
        <f t="shared" si="60"/>
        <v>Inactive</v>
      </c>
    </row>
    <row r="1526" spans="23:23" ht="15" hidden="1" customHeight="1" x14ac:dyDescent="0.25">
      <c r="W1526" s="51" t="str">
        <f t="shared" si="60"/>
        <v>Inactive</v>
      </c>
    </row>
    <row r="1527" spans="23:23" ht="15" hidden="1" customHeight="1" x14ac:dyDescent="0.25">
      <c r="W1527" s="51" t="str">
        <f t="shared" si="60"/>
        <v>Inactive</v>
      </c>
    </row>
    <row r="1528" spans="23:23" ht="15" hidden="1" customHeight="1" x14ac:dyDescent="0.25">
      <c r="W1528" s="51" t="str">
        <f t="shared" si="60"/>
        <v>Inactive</v>
      </c>
    </row>
    <row r="1529" spans="23:23" ht="15" hidden="1" customHeight="1" x14ac:dyDescent="0.25">
      <c r="W1529" s="51" t="str">
        <f t="shared" si="60"/>
        <v>Inactive</v>
      </c>
    </row>
    <row r="1530" spans="23:23" ht="15" hidden="1" customHeight="1" x14ac:dyDescent="0.25">
      <c r="W1530" s="51" t="str">
        <f t="shared" si="60"/>
        <v>Inactive</v>
      </c>
    </row>
    <row r="1531" spans="23:23" ht="15" hidden="1" customHeight="1" x14ac:dyDescent="0.25">
      <c r="W1531" s="51" t="str">
        <f t="shared" si="60"/>
        <v>Inactive</v>
      </c>
    </row>
    <row r="1532" spans="23:23" ht="15" hidden="1" customHeight="1" x14ac:dyDescent="0.25">
      <c r="W1532" s="51" t="str">
        <f t="shared" si="60"/>
        <v>Inactive</v>
      </c>
    </row>
    <row r="1533" spans="23:23" ht="15" hidden="1" customHeight="1" x14ac:dyDescent="0.25">
      <c r="W1533" s="51" t="str">
        <f t="shared" si="60"/>
        <v>Inactive</v>
      </c>
    </row>
    <row r="1534" spans="23:23" ht="15" hidden="1" customHeight="1" x14ac:dyDescent="0.25">
      <c r="W1534" s="51" t="str">
        <f t="shared" si="60"/>
        <v>Inactive</v>
      </c>
    </row>
    <row r="1535" spans="23:23" ht="15" hidden="1" customHeight="1" x14ac:dyDescent="0.25">
      <c r="W1535" s="51" t="str">
        <f t="shared" si="60"/>
        <v>Inactive</v>
      </c>
    </row>
    <row r="1536" spans="23:23" ht="15" hidden="1" customHeight="1" x14ac:dyDescent="0.25">
      <c r="W1536" s="51" t="str">
        <f t="shared" si="60"/>
        <v>Inactive</v>
      </c>
    </row>
    <row r="1537" spans="23:23" ht="15" hidden="1" customHeight="1" x14ac:dyDescent="0.25">
      <c r="W1537" s="51" t="str">
        <f t="shared" si="60"/>
        <v>Inactive</v>
      </c>
    </row>
    <row r="1538" spans="23:23" ht="15" hidden="1" customHeight="1" x14ac:dyDescent="0.25">
      <c r="W1538" s="51" t="str">
        <f t="shared" si="60"/>
        <v>Inactive</v>
      </c>
    </row>
    <row r="1539" spans="23:23" ht="15" hidden="1" customHeight="1" x14ac:dyDescent="0.25">
      <c r="W1539" s="51" t="str">
        <f t="shared" si="60"/>
        <v>Inactive</v>
      </c>
    </row>
    <row r="1540" spans="23:23" ht="15" hidden="1" customHeight="1" x14ac:dyDescent="0.25">
      <c r="W1540" s="51" t="str">
        <f t="shared" si="60"/>
        <v>Inactive</v>
      </c>
    </row>
    <row r="1541" spans="23:23" ht="15" hidden="1" customHeight="1" x14ac:dyDescent="0.25">
      <c r="W1541" s="51" t="str">
        <f t="shared" ref="W1541:W1550" si="61">IF(SUM(ABS(D1541),ABS(E1541),ABS(F1541),ABS(G1541),ABS(H1541),ABS(I1541),ABS(J1541),ABS(K1541),ABS(L1541),ABS(M1541),ABS(N1541),ABS(O1541),ABS(P1541),ABS(Q1541),ABS(R1541),ABS(S1541),ABS(T1541))=0,"Inactive","Active")</f>
        <v>Inactive</v>
      </c>
    </row>
    <row r="1542" spans="23:23" ht="15" hidden="1" customHeight="1" x14ac:dyDescent="0.25">
      <c r="W1542" s="51" t="str">
        <f t="shared" si="61"/>
        <v>Inactive</v>
      </c>
    </row>
    <row r="1543" spans="23:23" ht="15" hidden="1" customHeight="1" x14ac:dyDescent="0.25">
      <c r="W1543" s="51" t="str">
        <f t="shared" si="61"/>
        <v>Inactive</v>
      </c>
    </row>
    <row r="1544" spans="23:23" ht="15" hidden="1" customHeight="1" x14ac:dyDescent="0.25">
      <c r="W1544" s="51" t="str">
        <f t="shared" si="61"/>
        <v>Inactive</v>
      </c>
    </row>
    <row r="1545" spans="23:23" ht="15" hidden="1" customHeight="1" x14ac:dyDescent="0.25">
      <c r="W1545" s="51" t="str">
        <f t="shared" si="61"/>
        <v>Inactive</v>
      </c>
    </row>
    <row r="1546" spans="23:23" ht="15" hidden="1" customHeight="1" x14ac:dyDescent="0.25">
      <c r="W1546" s="51" t="str">
        <f t="shared" si="61"/>
        <v>Inactive</v>
      </c>
    </row>
    <row r="1547" spans="23:23" ht="15" hidden="1" customHeight="1" x14ac:dyDescent="0.25">
      <c r="W1547" s="51" t="str">
        <f t="shared" si="61"/>
        <v>Inactive</v>
      </c>
    </row>
    <row r="1548" spans="23:23" ht="15" hidden="1" customHeight="1" x14ac:dyDescent="0.25">
      <c r="W1548" s="51" t="str">
        <f t="shared" si="61"/>
        <v>Inactive</v>
      </c>
    </row>
    <row r="1549" spans="23:23" ht="15" hidden="1" customHeight="1" x14ac:dyDescent="0.25">
      <c r="W1549" s="51" t="str">
        <f t="shared" si="61"/>
        <v>Inactive</v>
      </c>
    </row>
    <row r="1550" spans="23:23" ht="15" hidden="1" customHeight="1" x14ac:dyDescent="0.25">
      <c r="W1550" s="51" t="str">
        <f t="shared" si="61"/>
        <v>Inactive</v>
      </c>
    </row>
  </sheetData>
  <autoFilter ref="C4:W1550" xr:uid="{00000000-0009-0000-0000-000002000000}">
    <filterColumn colId="20">
      <filters>
        <filter val="Active"/>
      </filters>
    </filterColumn>
  </autoFilter>
  <mergeCells count="6">
    <mergeCell ref="P3:T3"/>
    <mergeCell ref="U3:V3"/>
    <mergeCell ref="D1:R2"/>
    <mergeCell ref="D3:E3"/>
    <mergeCell ref="F3:G3"/>
    <mergeCell ref="H3:O3"/>
  </mergeCells>
  <pageMargins left="0.7" right="0.7" top="0.75" bottom="0.75" header="0.3" footer="0.3"/>
  <pageSetup paperSize="9" scale="3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5" customHeight="1" x14ac:dyDescent="0.25"/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12"/>
  <sheetViews>
    <sheetView workbookViewId="0">
      <selection activeCell="A4" sqref="A4"/>
    </sheetView>
  </sheetViews>
  <sheetFormatPr defaultRowHeight="15" customHeight="1" x14ac:dyDescent="0.25"/>
  <cols>
    <col min="1" max="1" width="18.42578125" customWidth="1"/>
  </cols>
  <sheetData>
    <row r="1" spans="1:1" x14ac:dyDescent="0.25">
      <c r="A1" s="6"/>
    </row>
    <row r="2" spans="1:1" x14ac:dyDescent="0.25">
      <c r="A2" s="5"/>
    </row>
    <row r="3" spans="1:1" x14ac:dyDescent="0.25">
      <c r="A3" s="8" t="s">
        <v>1165</v>
      </c>
    </row>
    <row r="4" spans="1:1" x14ac:dyDescent="0.25">
      <c r="A4" s="9" t="str">
        <f>'Daily Pork Products Stocks'!A14</f>
        <v>qqqqqqqq</v>
      </c>
    </row>
    <row r="5" spans="1:1" x14ac:dyDescent="0.25">
      <c r="A5" s="9" t="e">
        <f t="shared" ref="A5:A10" si="0">A4+1</f>
        <v>#VALUE!</v>
      </c>
    </row>
    <row r="6" spans="1:1" x14ac:dyDescent="0.25">
      <c r="A6" s="9" t="e">
        <f t="shared" si="0"/>
        <v>#VALUE!</v>
      </c>
    </row>
    <row r="7" spans="1:1" x14ac:dyDescent="0.25">
      <c r="A7" s="9" t="e">
        <f t="shared" si="0"/>
        <v>#VALUE!</v>
      </c>
    </row>
    <row r="8" spans="1:1" x14ac:dyDescent="0.25">
      <c r="A8" s="9" t="e">
        <f t="shared" si="0"/>
        <v>#VALUE!</v>
      </c>
    </row>
    <row r="9" spans="1:1" x14ac:dyDescent="0.25">
      <c r="A9" s="9" t="e">
        <f t="shared" si="0"/>
        <v>#VALUE!</v>
      </c>
    </row>
    <row r="10" spans="1:1" x14ac:dyDescent="0.25">
      <c r="A10" s="9" t="e">
        <f t="shared" si="0"/>
        <v>#VALUE!</v>
      </c>
    </row>
    <row r="11" spans="1:1" x14ac:dyDescent="0.25">
      <c r="A11" s="9"/>
    </row>
    <row r="12" spans="1:1" x14ac:dyDescent="0.25">
      <c r="A12" s="1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404"/>
  <sheetViews>
    <sheetView topLeftCell="A299" workbookViewId="0">
      <selection activeCell="B379" sqref="B379"/>
    </sheetView>
  </sheetViews>
  <sheetFormatPr defaultRowHeight="15" customHeight="1" x14ac:dyDescent="0.25"/>
  <cols>
    <col min="1" max="1" width="12.28515625" customWidth="1"/>
    <col min="2" max="2" width="13.5703125" customWidth="1"/>
    <col min="3" max="3" width="38.7109375" bestFit="1" customWidth="1"/>
  </cols>
  <sheetData>
    <row r="1" spans="1:4" x14ac:dyDescent="0.25">
      <c r="A1" t="s">
        <v>538</v>
      </c>
      <c r="B1" t="s">
        <v>539</v>
      </c>
      <c r="C1" t="s">
        <v>497</v>
      </c>
      <c r="D1" t="s">
        <v>1596</v>
      </c>
    </row>
    <row r="2" spans="1:4" x14ac:dyDescent="0.25">
      <c r="A2" t="s">
        <v>540</v>
      </c>
      <c r="B2" t="s">
        <v>276</v>
      </c>
      <c r="C2" t="s">
        <v>541</v>
      </c>
    </row>
    <row r="3" spans="1:4" x14ac:dyDescent="0.25">
      <c r="A3" t="s">
        <v>542</v>
      </c>
      <c r="B3" t="s">
        <v>282</v>
      </c>
      <c r="C3" t="s">
        <v>543</v>
      </c>
    </row>
    <row r="4" spans="1:4" x14ac:dyDescent="0.25">
      <c r="A4" t="s">
        <v>544</v>
      </c>
      <c r="B4" t="s">
        <v>268</v>
      </c>
      <c r="C4" t="s">
        <v>545</v>
      </c>
    </row>
    <row r="5" spans="1:4" x14ac:dyDescent="0.25">
      <c r="A5" t="s">
        <v>546</v>
      </c>
      <c r="B5" t="s">
        <v>267</v>
      </c>
      <c r="C5" t="s">
        <v>547</v>
      </c>
    </row>
    <row r="6" spans="1:4" x14ac:dyDescent="0.25">
      <c r="A6" t="s">
        <v>548</v>
      </c>
      <c r="B6" t="s">
        <v>262</v>
      </c>
      <c r="C6" t="s">
        <v>549</v>
      </c>
    </row>
    <row r="7" spans="1:4" x14ac:dyDescent="0.25">
      <c r="A7" t="s">
        <v>550</v>
      </c>
      <c r="B7" t="s">
        <v>271</v>
      </c>
      <c r="C7" t="s">
        <v>551</v>
      </c>
    </row>
    <row r="8" spans="1:4" x14ac:dyDescent="0.25">
      <c r="A8" t="s">
        <v>533</v>
      </c>
      <c r="B8" t="s">
        <v>246</v>
      </c>
      <c r="C8" t="s">
        <v>552</v>
      </c>
    </row>
    <row r="9" spans="1:4" x14ac:dyDescent="0.25">
      <c r="A9" t="s">
        <v>532</v>
      </c>
      <c r="B9" t="s">
        <v>252</v>
      </c>
      <c r="C9" t="s">
        <v>553</v>
      </c>
    </row>
    <row r="10" spans="1:4" x14ac:dyDescent="0.25">
      <c r="A10" t="s">
        <v>554</v>
      </c>
      <c r="B10" t="s">
        <v>259</v>
      </c>
      <c r="C10" t="s">
        <v>555</v>
      </c>
    </row>
    <row r="11" spans="1:4" x14ac:dyDescent="0.25">
      <c r="A11" t="s">
        <v>556</v>
      </c>
      <c r="B11" t="s">
        <v>257</v>
      </c>
      <c r="C11" t="s">
        <v>557</v>
      </c>
    </row>
    <row r="12" spans="1:4" x14ac:dyDescent="0.25">
      <c r="A12" t="s">
        <v>558</v>
      </c>
      <c r="B12" t="s">
        <v>261</v>
      </c>
      <c r="C12" t="s">
        <v>559</v>
      </c>
    </row>
    <row r="13" spans="1:4" x14ac:dyDescent="0.25">
      <c r="A13" t="s">
        <v>560</v>
      </c>
      <c r="B13" t="s">
        <v>257</v>
      </c>
      <c r="C13" t="s">
        <v>561</v>
      </c>
    </row>
    <row r="14" spans="1:4" x14ac:dyDescent="0.25">
      <c r="A14" t="s">
        <v>562</v>
      </c>
      <c r="B14" t="s">
        <v>256</v>
      </c>
      <c r="C14" t="s">
        <v>563</v>
      </c>
    </row>
    <row r="15" spans="1:4" x14ac:dyDescent="0.25">
      <c r="A15" t="s">
        <v>564</v>
      </c>
      <c r="B15" t="s">
        <v>257</v>
      </c>
      <c r="C15" t="s">
        <v>565</v>
      </c>
    </row>
    <row r="16" spans="1:4" x14ac:dyDescent="0.25">
      <c r="A16" t="s">
        <v>566</v>
      </c>
      <c r="B16" t="s">
        <v>277</v>
      </c>
      <c r="C16" t="s">
        <v>567</v>
      </c>
    </row>
    <row r="17" spans="1:3" x14ac:dyDescent="0.25">
      <c r="A17" t="s">
        <v>568</v>
      </c>
      <c r="B17" t="s">
        <v>254</v>
      </c>
      <c r="C17" t="s">
        <v>569</v>
      </c>
    </row>
    <row r="18" spans="1:3" x14ac:dyDescent="0.25">
      <c r="A18" t="s">
        <v>570</v>
      </c>
      <c r="B18" t="s">
        <v>261</v>
      </c>
      <c r="C18" t="s">
        <v>571</v>
      </c>
    </row>
    <row r="19" spans="1:3" x14ac:dyDescent="0.25">
      <c r="A19" t="s">
        <v>572</v>
      </c>
      <c r="B19" t="s">
        <v>260</v>
      </c>
      <c r="C19" t="s">
        <v>573</v>
      </c>
    </row>
    <row r="20" spans="1:3" x14ac:dyDescent="0.25">
      <c r="A20" t="s">
        <v>574</v>
      </c>
      <c r="B20" t="s">
        <v>284</v>
      </c>
      <c r="C20" t="s">
        <v>575</v>
      </c>
    </row>
    <row r="21" spans="1:3" x14ac:dyDescent="0.25">
      <c r="A21" t="s">
        <v>576</v>
      </c>
      <c r="B21" t="s">
        <v>256</v>
      </c>
      <c r="C21" t="s">
        <v>577</v>
      </c>
    </row>
    <row r="22" spans="1:3" x14ac:dyDescent="0.25">
      <c r="A22" t="s">
        <v>578</v>
      </c>
      <c r="B22" t="s">
        <v>278</v>
      </c>
      <c r="C22" t="s">
        <v>579</v>
      </c>
    </row>
    <row r="23" spans="1:3" x14ac:dyDescent="0.25">
      <c r="A23" t="s">
        <v>580</v>
      </c>
      <c r="B23" t="s">
        <v>270</v>
      </c>
      <c r="C23" t="s">
        <v>581</v>
      </c>
    </row>
    <row r="24" spans="1:3" x14ac:dyDescent="0.25">
      <c r="A24" t="s">
        <v>534</v>
      </c>
      <c r="B24" t="s">
        <v>247</v>
      </c>
      <c r="C24" t="s">
        <v>582</v>
      </c>
    </row>
    <row r="25" spans="1:3" x14ac:dyDescent="0.25">
      <c r="A25" t="s">
        <v>583</v>
      </c>
      <c r="B25" t="s">
        <v>248</v>
      </c>
      <c r="C25" t="s">
        <v>584</v>
      </c>
    </row>
    <row r="26" spans="1:3" x14ac:dyDescent="0.25">
      <c r="A26" t="s">
        <v>585</v>
      </c>
      <c r="B26" t="s">
        <v>250</v>
      </c>
      <c r="C26" t="s">
        <v>586</v>
      </c>
    </row>
    <row r="27" spans="1:3" x14ac:dyDescent="0.25">
      <c r="A27" t="s">
        <v>587</v>
      </c>
      <c r="B27" t="s">
        <v>187</v>
      </c>
      <c r="C27" t="s">
        <v>588</v>
      </c>
    </row>
    <row r="28" spans="1:3" x14ac:dyDescent="0.25">
      <c r="A28" t="s">
        <v>589</v>
      </c>
      <c r="B28" t="s">
        <v>265</v>
      </c>
      <c r="C28" t="s">
        <v>590</v>
      </c>
    </row>
    <row r="29" spans="1:3" x14ac:dyDescent="0.25">
      <c r="A29" t="s">
        <v>591</v>
      </c>
      <c r="B29" t="s">
        <v>250</v>
      </c>
      <c r="C29" t="s">
        <v>592</v>
      </c>
    </row>
    <row r="30" spans="1:3" x14ac:dyDescent="0.25">
      <c r="A30" t="s">
        <v>593</v>
      </c>
      <c r="B30" t="s">
        <v>286</v>
      </c>
      <c r="C30" t="s">
        <v>594</v>
      </c>
    </row>
    <row r="31" spans="1:3" x14ac:dyDescent="0.25">
      <c r="A31" t="s">
        <v>595</v>
      </c>
      <c r="B31" t="s">
        <v>279</v>
      </c>
      <c r="C31" t="s">
        <v>596</v>
      </c>
    </row>
    <row r="32" spans="1:3" x14ac:dyDescent="0.25">
      <c r="A32" t="s">
        <v>597</v>
      </c>
      <c r="B32" t="s">
        <v>263</v>
      </c>
      <c r="C32" t="s">
        <v>598</v>
      </c>
    </row>
    <row r="33" spans="1:3" x14ac:dyDescent="0.25">
      <c r="A33" t="s">
        <v>599</v>
      </c>
      <c r="B33" t="s">
        <v>255</v>
      </c>
      <c r="C33" t="s">
        <v>600</v>
      </c>
    </row>
    <row r="34" spans="1:3" x14ac:dyDescent="0.25">
      <c r="A34" t="s">
        <v>601</v>
      </c>
      <c r="B34" t="s">
        <v>263</v>
      </c>
      <c r="C34" t="s">
        <v>602</v>
      </c>
    </row>
    <row r="35" spans="1:3" x14ac:dyDescent="0.25">
      <c r="A35" t="s">
        <v>603</v>
      </c>
      <c r="B35" t="s">
        <v>257</v>
      </c>
      <c r="C35" t="s">
        <v>604</v>
      </c>
    </row>
    <row r="36" spans="1:3" x14ac:dyDescent="0.25">
      <c r="A36" t="s">
        <v>605</v>
      </c>
      <c r="B36" t="s">
        <v>266</v>
      </c>
      <c r="C36" t="s">
        <v>606</v>
      </c>
    </row>
    <row r="37" spans="1:3" x14ac:dyDescent="0.25">
      <c r="A37" t="s">
        <v>607</v>
      </c>
      <c r="B37" t="s">
        <v>245</v>
      </c>
      <c r="C37" t="s">
        <v>608</v>
      </c>
    </row>
    <row r="38" spans="1:3" x14ac:dyDescent="0.25">
      <c r="A38" t="s">
        <v>609</v>
      </c>
      <c r="B38" t="s">
        <v>245</v>
      </c>
      <c r="C38" t="s">
        <v>610</v>
      </c>
    </row>
    <row r="39" spans="1:3" x14ac:dyDescent="0.25">
      <c r="A39" t="s">
        <v>611</v>
      </c>
      <c r="B39" t="s">
        <v>280</v>
      </c>
      <c r="C39" t="s">
        <v>612</v>
      </c>
    </row>
    <row r="40" spans="1:3" x14ac:dyDescent="0.25">
      <c r="A40" t="s">
        <v>613</v>
      </c>
      <c r="B40" t="s">
        <v>258</v>
      </c>
      <c r="C40" t="s">
        <v>614</v>
      </c>
    </row>
    <row r="41" spans="1:3" x14ac:dyDescent="0.25">
      <c r="A41" t="s">
        <v>615</v>
      </c>
      <c r="B41" t="s">
        <v>243</v>
      </c>
      <c r="C41" t="s">
        <v>616</v>
      </c>
    </row>
    <row r="42" spans="1:3" x14ac:dyDescent="0.25">
      <c r="A42" t="s">
        <v>617</v>
      </c>
      <c r="B42" t="s">
        <v>243</v>
      </c>
      <c r="C42" t="s">
        <v>618</v>
      </c>
    </row>
    <row r="43" spans="1:3" x14ac:dyDescent="0.25">
      <c r="A43" t="s">
        <v>619</v>
      </c>
      <c r="B43" t="s">
        <v>253</v>
      </c>
      <c r="C43" t="s">
        <v>620</v>
      </c>
    </row>
    <row r="44" spans="1:3" x14ac:dyDescent="0.25">
      <c r="A44" t="s">
        <v>621</v>
      </c>
      <c r="B44" t="s">
        <v>244</v>
      </c>
      <c r="C44" t="s">
        <v>622</v>
      </c>
    </row>
    <row r="45" spans="1:3" x14ac:dyDescent="0.25">
      <c r="A45" t="s">
        <v>623</v>
      </c>
      <c r="B45" t="s">
        <v>285</v>
      </c>
      <c r="C45" t="s">
        <v>624</v>
      </c>
    </row>
    <row r="46" spans="1:3" x14ac:dyDescent="0.25">
      <c r="A46" t="s">
        <v>625</v>
      </c>
      <c r="B46" t="s">
        <v>262</v>
      </c>
      <c r="C46" t="s">
        <v>626</v>
      </c>
    </row>
    <row r="47" spans="1:3" x14ac:dyDescent="0.25">
      <c r="A47" t="s">
        <v>627</v>
      </c>
      <c r="B47" t="s">
        <v>257</v>
      </c>
      <c r="C47" t="s">
        <v>628</v>
      </c>
    </row>
    <row r="48" spans="1:3" x14ac:dyDescent="0.25">
      <c r="A48" t="s">
        <v>629</v>
      </c>
      <c r="B48" t="s">
        <v>253</v>
      </c>
      <c r="C48" t="s">
        <v>630</v>
      </c>
    </row>
    <row r="49" spans="1:3" x14ac:dyDescent="0.25">
      <c r="A49" t="s">
        <v>631</v>
      </c>
      <c r="B49" t="s">
        <v>255</v>
      </c>
      <c r="C49" t="s">
        <v>632</v>
      </c>
    </row>
    <row r="50" spans="1:3" x14ac:dyDescent="0.25">
      <c r="A50" t="s">
        <v>633</v>
      </c>
      <c r="B50" t="s">
        <v>254</v>
      </c>
      <c r="C50" t="s">
        <v>634</v>
      </c>
    </row>
    <row r="51" spans="1:3" x14ac:dyDescent="0.25">
      <c r="A51" t="s">
        <v>635</v>
      </c>
      <c r="B51" t="s">
        <v>245</v>
      </c>
      <c r="C51" t="s">
        <v>636</v>
      </c>
    </row>
    <row r="52" spans="1:3" x14ac:dyDescent="0.25">
      <c r="A52" t="s">
        <v>637</v>
      </c>
      <c r="B52" t="s">
        <v>261</v>
      </c>
      <c r="C52" t="s">
        <v>638</v>
      </c>
    </row>
    <row r="53" spans="1:3" x14ac:dyDescent="0.25">
      <c r="A53" t="s">
        <v>639</v>
      </c>
      <c r="B53" t="s">
        <v>280</v>
      </c>
      <c r="C53" t="s">
        <v>640</v>
      </c>
    </row>
    <row r="54" spans="1:3" x14ac:dyDescent="0.25">
      <c r="A54" t="s">
        <v>641</v>
      </c>
      <c r="B54" t="s">
        <v>269</v>
      </c>
      <c r="C54" t="s">
        <v>642</v>
      </c>
    </row>
    <row r="55" spans="1:3" x14ac:dyDescent="0.25">
      <c r="A55" t="s">
        <v>643</v>
      </c>
      <c r="B55" t="s">
        <v>243</v>
      </c>
      <c r="C55" t="s">
        <v>644</v>
      </c>
    </row>
    <row r="56" spans="1:3" x14ac:dyDescent="0.25">
      <c r="A56" t="s">
        <v>645</v>
      </c>
      <c r="B56" t="s">
        <v>243</v>
      </c>
      <c r="C56" t="s">
        <v>646</v>
      </c>
    </row>
    <row r="57" spans="1:3" x14ac:dyDescent="0.25">
      <c r="A57" t="s">
        <v>647</v>
      </c>
      <c r="B57" t="s">
        <v>253</v>
      </c>
      <c r="C57" t="s">
        <v>648</v>
      </c>
    </row>
    <row r="58" spans="1:3" x14ac:dyDescent="0.25">
      <c r="A58" t="s">
        <v>649</v>
      </c>
      <c r="B58" t="s">
        <v>253</v>
      </c>
      <c r="C58" t="s">
        <v>650</v>
      </c>
    </row>
    <row r="59" spans="1:3" x14ac:dyDescent="0.25">
      <c r="A59" t="s">
        <v>651</v>
      </c>
      <c r="B59" t="s">
        <v>273</v>
      </c>
      <c r="C59" t="s">
        <v>652</v>
      </c>
    </row>
    <row r="60" spans="1:3" x14ac:dyDescent="0.25">
      <c r="A60" t="s">
        <v>653</v>
      </c>
      <c r="B60" t="s">
        <v>264</v>
      </c>
      <c r="C60" t="s">
        <v>654</v>
      </c>
    </row>
    <row r="61" spans="1:3" x14ac:dyDescent="0.25">
      <c r="A61" t="s">
        <v>655</v>
      </c>
      <c r="B61" t="s">
        <v>283</v>
      </c>
      <c r="C61" t="s">
        <v>656</v>
      </c>
    </row>
    <row r="62" spans="1:3" x14ac:dyDescent="0.25">
      <c r="A62" t="s">
        <v>657</v>
      </c>
      <c r="B62" t="s">
        <v>244</v>
      </c>
      <c r="C62" t="s">
        <v>658</v>
      </c>
    </row>
    <row r="63" spans="1:3" x14ac:dyDescent="0.25">
      <c r="A63" t="s">
        <v>659</v>
      </c>
      <c r="B63" t="s">
        <v>275</v>
      </c>
      <c r="C63" t="s">
        <v>660</v>
      </c>
    </row>
    <row r="64" spans="1:3" x14ac:dyDescent="0.25">
      <c r="A64" t="s">
        <v>661</v>
      </c>
      <c r="B64" t="s">
        <v>270</v>
      </c>
      <c r="C64" t="s">
        <v>662</v>
      </c>
    </row>
    <row r="65" spans="1:3" x14ac:dyDescent="0.25">
      <c r="A65" t="s">
        <v>663</v>
      </c>
      <c r="B65" t="s">
        <v>272</v>
      </c>
      <c r="C65" t="s">
        <v>664</v>
      </c>
    </row>
    <row r="66" spans="1:3" x14ac:dyDescent="0.25">
      <c r="A66" t="s">
        <v>665</v>
      </c>
      <c r="B66" t="s">
        <v>281</v>
      </c>
      <c r="C66" t="s">
        <v>666</v>
      </c>
    </row>
    <row r="67" spans="1:3" x14ac:dyDescent="0.25">
      <c r="A67" t="s">
        <v>667</v>
      </c>
      <c r="B67" t="s">
        <v>270</v>
      </c>
      <c r="C67" t="s">
        <v>668</v>
      </c>
    </row>
    <row r="68" spans="1:3" x14ac:dyDescent="0.25">
      <c r="A68" t="s">
        <v>535</v>
      </c>
      <c r="B68" t="s">
        <v>241</v>
      </c>
      <c r="C68" t="s">
        <v>669</v>
      </c>
    </row>
    <row r="69" spans="1:3" x14ac:dyDescent="0.25">
      <c r="A69" t="s">
        <v>670</v>
      </c>
      <c r="B69" t="s">
        <v>250</v>
      </c>
      <c r="C69" t="s">
        <v>671</v>
      </c>
    </row>
    <row r="70" spans="1:3" x14ac:dyDescent="0.25">
      <c r="A70" t="s">
        <v>672</v>
      </c>
      <c r="B70" t="s">
        <v>265</v>
      </c>
      <c r="C70" t="s">
        <v>673</v>
      </c>
    </row>
    <row r="71" spans="1:3" x14ac:dyDescent="0.25">
      <c r="A71" t="s">
        <v>674</v>
      </c>
      <c r="B71" t="s">
        <v>282</v>
      </c>
      <c r="C71" t="s">
        <v>675</v>
      </c>
    </row>
    <row r="72" spans="1:3" x14ac:dyDescent="0.25">
      <c r="A72" t="s">
        <v>676</v>
      </c>
      <c r="B72" t="s">
        <v>265</v>
      </c>
      <c r="C72" t="s">
        <v>677</v>
      </c>
    </row>
    <row r="73" spans="1:3" x14ac:dyDescent="0.25">
      <c r="A73" t="s">
        <v>678</v>
      </c>
      <c r="B73" t="s">
        <v>274</v>
      </c>
      <c r="C73" t="s">
        <v>679</v>
      </c>
    </row>
    <row r="74" spans="1:3" x14ac:dyDescent="0.25">
      <c r="A74" t="s">
        <v>680</v>
      </c>
      <c r="B74" t="s">
        <v>279</v>
      </c>
      <c r="C74" t="s">
        <v>681</v>
      </c>
    </row>
    <row r="75" spans="1:3" x14ac:dyDescent="0.25">
      <c r="A75" t="s">
        <v>682</v>
      </c>
      <c r="B75" t="s">
        <v>251</v>
      </c>
      <c r="C75" t="s">
        <v>683</v>
      </c>
    </row>
    <row r="76" spans="1:3" x14ac:dyDescent="0.25">
      <c r="A76" t="s">
        <v>684</v>
      </c>
      <c r="B76" t="s">
        <v>249</v>
      </c>
      <c r="C76" t="s">
        <v>685</v>
      </c>
    </row>
    <row r="77" spans="1:3" x14ac:dyDescent="0.25">
      <c r="A77" t="s">
        <v>686</v>
      </c>
      <c r="B77" t="s">
        <v>264</v>
      </c>
      <c r="C77" t="s">
        <v>687</v>
      </c>
    </row>
    <row r="78" spans="1:3" x14ac:dyDescent="0.25">
      <c r="A78" t="s">
        <v>688</v>
      </c>
      <c r="B78" t="s">
        <v>287</v>
      </c>
      <c r="C78" t="s">
        <v>689</v>
      </c>
    </row>
    <row r="79" spans="1:3" x14ac:dyDescent="0.25">
      <c r="A79" t="s">
        <v>690</v>
      </c>
      <c r="B79" t="s">
        <v>263</v>
      </c>
      <c r="C79" t="s">
        <v>691</v>
      </c>
    </row>
    <row r="80" spans="1:3" x14ac:dyDescent="0.25">
      <c r="A80" t="s">
        <v>495</v>
      </c>
      <c r="B80" t="s">
        <v>112</v>
      </c>
      <c r="C80" t="s">
        <v>113</v>
      </c>
    </row>
    <row r="81" spans="1:3" x14ac:dyDescent="0.25">
      <c r="A81" t="s">
        <v>692</v>
      </c>
      <c r="B81" t="s">
        <v>368</v>
      </c>
      <c r="C81" t="s">
        <v>693</v>
      </c>
    </row>
    <row r="82" spans="1:3" x14ac:dyDescent="0.25">
      <c r="A82" t="s">
        <v>694</v>
      </c>
      <c r="B82" t="s">
        <v>291</v>
      </c>
      <c r="C82" t="s">
        <v>695</v>
      </c>
    </row>
    <row r="83" spans="1:3" x14ac:dyDescent="0.25">
      <c r="A83" t="s">
        <v>696</v>
      </c>
      <c r="B83" t="s">
        <v>292</v>
      </c>
      <c r="C83" t="s">
        <v>697</v>
      </c>
    </row>
    <row r="84" spans="1:3" x14ac:dyDescent="0.25">
      <c r="A84" t="s">
        <v>698</v>
      </c>
      <c r="B84" t="s">
        <v>289</v>
      </c>
      <c r="C84" t="s">
        <v>699</v>
      </c>
    </row>
    <row r="85" spans="1:3" x14ac:dyDescent="0.25">
      <c r="A85" t="s">
        <v>700</v>
      </c>
      <c r="B85" t="s">
        <v>293</v>
      </c>
      <c r="C85" t="s">
        <v>701</v>
      </c>
    </row>
    <row r="86" spans="1:3" x14ac:dyDescent="0.25">
      <c r="A86" t="s">
        <v>702</v>
      </c>
      <c r="B86" t="s">
        <v>335</v>
      </c>
      <c r="C86" t="s">
        <v>703</v>
      </c>
    </row>
    <row r="87" spans="1:3" x14ac:dyDescent="0.25">
      <c r="A87" t="s">
        <v>704</v>
      </c>
      <c r="B87" t="s">
        <v>332</v>
      </c>
      <c r="C87" t="s">
        <v>705</v>
      </c>
    </row>
    <row r="88" spans="1:3" x14ac:dyDescent="0.25">
      <c r="A88" t="s">
        <v>706</v>
      </c>
      <c r="B88" t="s">
        <v>305</v>
      </c>
      <c r="C88" t="s">
        <v>707</v>
      </c>
    </row>
    <row r="89" spans="1:3" x14ac:dyDescent="0.25">
      <c r="A89" t="s">
        <v>708</v>
      </c>
      <c r="B89" t="s">
        <v>330</v>
      </c>
      <c r="C89" t="s">
        <v>709</v>
      </c>
    </row>
    <row r="90" spans="1:3" x14ac:dyDescent="0.25">
      <c r="A90" t="s">
        <v>710</v>
      </c>
      <c r="B90" t="s">
        <v>337</v>
      </c>
      <c r="C90" t="s">
        <v>711</v>
      </c>
    </row>
    <row r="91" spans="1:3" x14ac:dyDescent="0.25">
      <c r="A91" t="s">
        <v>536</v>
      </c>
      <c r="B91" t="s">
        <v>298</v>
      </c>
      <c r="C91" t="s">
        <v>712</v>
      </c>
    </row>
    <row r="92" spans="1:3" x14ac:dyDescent="0.25">
      <c r="A92" t="s">
        <v>713</v>
      </c>
      <c r="B92" t="s">
        <v>336</v>
      </c>
      <c r="C92" t="s">
        <v>714</v>
      </c>
    </row>
    <row r="93" spans="1:3" x14ac:dyDescent="0.25">
      <c r="A93" t="s">
        <v>537</v>
      </c>
      <c r="B93" t="s">
        <v>299</v>
      </c>
      <c r="C93" t="s">
        <v>715</v>
      </c>
    </row>
    <row r="94" spans="1:3" x14ac:dyDescent="0.25">
      <c r="A94" t="s">
        <v>716</v>
      </c>
      <c r="B94" t="s">
        <v>296</v>
      </c>
      <c r="C94" t="s">
        <v>717</v>
      </c>
    </row>
    <row r="95" spans="1:3" x14ac:dyDescent="0.25">
      <c r="A95" t="s">
        <v>718</v>
      </c>
      <c r="B95" t="s">
        <v>334</v>
      </c>
      <c r="C95" t="s">
        <v>719</v>
      </c>
    </row>
    <row r="96" spans="1:3" x14ac:dyDescent="0.25">
      <c r="A96" t="s">
        <v>720</v>
      </c>
      <c r="B96" t="s">
        <v>297</v>
      </c>
      <c r="C96" t="s">
        <v>721</v>
      </c>
    </row>
    <row r="97" spans="1:3" x14ac:dyDescent="0.25">
      <c r="A97" t="s">
        <v>722</v>
      </c>
      <c r="B97" t="s">
        <v>290</v>
      </c>
      <c r="C97" t="s">
        <v>723</v>
      </c>
    </row>
    <row r="98" spans="1:3" x14ac:dyDescent="0.25">
      <c r="A98" t="s">
        <v>724</v>
      </c>
      <c r="B98" t="s">
        <v>295</v>
      </c>
      <c r="C98" t="s">
        <v>725</v>
      </c>
    </row>
    <row r="99" spans="1:3" x14ac:dyDescent="0.25">
      <c r="A99" t="s">
        <v>726</v>
      </c>
      <c r="B99" t="s">
        <v>339</v>
      </c>
      <c r="C99" t="s">
        <v>727</v>
      </c>
    </row>
    <row r="100" spans="1:3" x14ac:dyDescent="0.25">
      <c r="A100" t="s">
        <v>728</v>
      </c>
      <c r="B100" t="s">
        <v>358</v>
      </c>
      <c r="C100" t="s">
        <v>729</v>
      </c>
    </row>
    <row r="101" spans="1:3" x14ac:dyDescent="0.25">
      <c r="A101" t="s">
        <v>730</v>
      </c>
      <c r="B101" t="s">
        <v>324</v>
      </c>
      <c r="C101" t="s">
        <v>731</v>
      </c>
    </row>
    <row r="102" spans="1:3" x14ac:dyDescent="0.25">
      <c r="A102" t="s">
        <v>732</v>
      </c>
      <c r="B102" t="s">
        <v>294</v>
      </c>
      <c r="C102" t="s">
        <v>733</v>
      </c>
    </row>
    <row r="103" spans="1:3" x14ac:dyDescent="0.25">
      <c r="A103" t="s">
        <v>734</v>
      </c>
      <c r="B103" t="s">
        <v>353</v>
      </c>
      <c r="C103" t="s">
        <v>735</v>
      </c>
    </row>
    <row r="104" spans="1:3" x14ac:dyDescent="0.25">
      <c r="A104" t="s">
        <v>736</v>
      </c>
      <c r="B104" t="s">
        <v>350</v>
      </c>
      <c r="C104" t="s">
        <v>737</v>
      </c>
    </row>
    <row r="105" spans="1:3" x14ac:dyDescent="0.25">
      <c r="A105" t="s">
        <v>738</v>
      </c>
      <c r="B105" t="s">
        <v>333</v>
      </c>
      <c r="C105" t="s">
        <v>739</v>
      </c>
    </row>
    <row r="106" spans="1:3" x14ac:dyDescent="0.25">
      <c r="A106" t="s">
        <v>740</v>
      </c>
      <c r="B106" t="s">
        <v>331</v>
      </c>
      <c r="C106" t="s">
        <v>741</v>
      </c>
    </row>
    <row r="107" spans="1:3" x14ac:dyDescent="0.25">
      <c r="A107" t="s">
        <v>742</v>
      </c>
      <c r="B107" t="s">
        <v>300</v>
      </c>
      <c r="C107" t="s">
        <v>743</v>
      </c>
    </row>
    <row r="108" spans="1:3" x14ac:dyDescent="0.25">
      <c r="A108" t="s">
        <v>744</v>
      </c>
      <c r="B108" t="s">
        <v>301</v>
      </c>
      <c r="C108" t="s">
        <v>745</v>
      </c>
    </row>
    <row r="109" spans="1:3" x14ac:dyDescent="0.25">
      <c r="A109" t="s">
        <v>746</v>
      </c>
      <c r="B109" t="s">
        <v>312</v>
      </c>
      <c r="C109" t="s">
        <v>747</v>
      </c>
    </row>
    <row r="110" spans="1:3" x14ac:dyDescent="0.25">
      <c r="A110" t="s">
        <v>748</v>
      </c>
      <c r="B110" t="s">
        <v>313</v>
      </c>
      <c r="C110" t="s">
        <v>749</v>
      </c>
    </row>
    <row r="111" spans="1:3" x14ac:dyDescent="0.25">
      <c r="A111" t="s">
        <v>750</v>
      </c>
      <c r="B111" t="s">
        <v>342</v>
      </c>
      <c r="C111" t="s">
        <v>751</v>
      </c>
    </row>
    <row r="112" spans="1:3" x14ac:dyDescent="0.25">
      <c r="A112" t="s">
        <v>752</v>
      </c>
      <c r="B112" t="s">
        <v>302</v>
      </c>
      <c r="C112" t="s">
        <v>753</v>
      </c>
    </row>
    <row r="113" spans="1:3" x14ac:dyDescent="0.25">
      <c r="A113" t="s">
        <v>754</v>
      </c>
      <c r="B113" t="s">
        <v>304</v>
      </c>
      <c r="C113" t="s">
        <v>755</v>
      </c>
    </row>
    <row r="114" spans="1:3" x14ac:dyDescent="0.25">
      <c r="A114" t="s">
        <v>756</v>
      </c>
      <c r="B114" t="s">
        <v>341</v>
      </c>
      <c r="C114" t="s">
        <v>757</v>
      </c>
    </row>
    <row r="115" spans="1:3" x14ac:dyDescent="0.25">
      <c r="A115" t="s">
        <v>758</v>
      </c>
      <c r="B115" t="s">
        <v>340</v>
      </c>
      <c r="C115" t="s">
        <v>759</v>
      </c>
    </row>
    <row r="116" spans="1:3" x14ac:dyDescent="0.25">
      <c r="A116" t="s">
        <v>760</v>
      </c>
      <c r="B116" t="s">
        <v>303</v>
      </c>
      <c r="C116" t="s">
        <v>761</v>
      </c>
    </row>
    <row r="117" spans="1:3" x14ac:dyDescent="0.25">
      <c r="A117" t="s">
        <v>762</v>
      </c>
      <c r="B117" t="s">
        <v>338</v>
      </c>
      <c r="C117" t="s">
        <v>763</v>
      </c>
    </row>
    <row r="118" spans="1:3" x14ac:dyDescent="0.25">
      <c r="A118" t="s">
        <v>764</v>
      </c>
      <c r="B118" t="s">
        <v>316</v>
      </c>
      <c r="C118" t="s">
        <v>765</v>
      </c>
    </row>
    <row r="119" spans="1:3" x14ac:dyDescent="0.25">
      <c r="A119" t="s">
        <v>766</v>
      </c>
      <c r="B119" t="s">
        <v>317</v>
      </c>
      <c r="C119" t="s">
        <v>767</v>
      </c>
    </row>
    <row r="120" spans="1:3" x14ac:dyDescent="0.25">
      <c r="A120" t="s">
        <v>768</v>
      </c>
      <c r="B120" t="s">
        <v>318</v>
      </c>
      <c r="C120" t="s">
        <v>769</v>
      </c>
    </row>
    <row r="121" spans="1:3" x14ac:dyDescent="0.25">
      <c r="A121" t="s">
        <v>770</v>
      </c>
      <c r="B121" t="s">
        <v>321</v>
      </c>
      <c r="C121" t="s">
        <v>771</v>
      </c>
    </row>
    <row r="122" spans="1:3" x14ac:dyDescent="0.25">
      <c r="A122" t="s">
        <v>772</v>
      </c>
      <c r="B122" t="s">
        <v>322</v>
      </c>
      <c r="C122" t="s">
        <v>773</v>
      </c>
    </row>
    <row r="123" spans="1:3" x14ac:dyDescent="0.25">
      <c r="A123" t="s">
        <v>774</v>
      </c>
      <c r="B123" t="s">
        <v>321</v>
      </c>
      <c r="C123" t="s">
        <v>775</v>
      </c>
    </row>
    <row r="124" spans="1:3" x14ac:dyDescent="0.25">
      <c r="A124" t="s">
        <v>776</v>
      </c>
      <c r="B124" t="s">
        <v>328</v>
      </c>
      <c r="C124" t="s">
        <v>777</v>
      </c>
    </row>
    <row r="125" spans="1:3" x14ac:dyDescent="0.25">
      <c r="A125" t="s">
        <v>778</v>
      </c>
      <c r="B125" t="s">
        <v>349</v>
      </c>
      <c r="C125" t="s">
        <v>779</v>
      </c>
    </row>
    <row r="126" spans="1:3" x14ac:dyDescent="0.25">
      <c r="A126" t="s">
        <v>780</v>
      </c>
      <c r="B126" t="s">
        <v>352</v>
      </c>
      <c r="C126" t="s">
        <v>781</v>
      </c>
    </row>
    <row r="127" spans="1:3" x14ac:dyDescent="0.25">
      <c r="A127" t="s">
        <v>782</v>
      </c>
      <c r="B127" t="s">
        <v>351</v>
      </c>
      <c r="C127" t="s">
        <v>783</v>
      </c>
    </row>
    <row r="128" spans="1:3" x14ac:dyDescent="0.25">
      <c r="A128" t="s">
        <v>784</v>
      </c>
      <c r="B128" t="s">
        <v>366</v>
      </c>
      <c r="C128" t="s">
        <v>785</v>
      </c>
    </row>
    <row r="129" spans="1:3" x14ac:dyDescent="0.25">
      <c r="A129" t="s">
        <v>786</v>
      </c>
      <c r="B129" t="s">
        <v>366</v>
      </c>
      <c r="C129" t="s">
        <v>787</v>
      </c>
    </row>
    <row r="130" spans="1:3" x14ac:dyDescent="0.25">
      <c r="A130" t="s">
        <v>788</v>
      </c>
      <c r="B130" t="s">
        <v>357</v>
      </c>
      <c r="C130" t="s">
        <v>789</v>
      </c>
    </row>
    <row r="131" spans="1:3" x14ac:dyDescent="0.25">
      <c r="A131" t="s">
        <v>790</v>
      </c>
      <c r="B131" t="s">
        <v>356</v>
      </c>
      <c r="C131" t="s">
        <v>791</v>
      </c>
    </row>
    <row r="132" spans="1:3" x14ac:dyDescent="0.25">
      <c r="A132" t="s">
        <v>792</v>
      </c>
      <c r="B132" t="s">
        <v>374</v>
      </c>
      <c r="C132" t="s">
        <v>793</v>
      </c>
    </row>
    <row r="133" spans="1:3" x14ac:dyDescent="0.25">
      <c r="A133" t="s">
        <v>794</v>
      </c>
      <c r="B133" t="s">
        <v>376</v>
      </c>
      <c r="C133" t="s">
        <v>795</v>
      </c>
    </row>
    <row r="134" spans="1:3" x14ac:dyDescent="0.25">
      <c r="A134" t="s">
        <v>796</v>
      </c>
      <c r="B134" t="s">
        <v>377</v>
      </c>
      <c r="C134" t="s">
        <v>797</v>
      </c>
    </row>
    <row r="135" spans="1:3" x14ac:dyDescent="0.25">
      <c r="A135" t="s">
        <v>798</v>
      </c>
      <c r="B135" t="s">
        <v>378</v>
      </c>
      <c r="C135" t="s">
        <v>799</v>
      </c>
    </row>
    <row r="136" spans="1:3" x14ac:dyDescent="0.25">
      <c r="A136" t="s">
        <v>800</v>
      </c>
      <c r="B136" t="s">
        <v>357</v>
      </c>
      <c r="C136" t="s">
        <v>801</v>
      </c>
    </row>
    <row r="137" spans="1:3" x14ac:dyDescent="0.25">
      <c r="A137" t="s">
        <v>802</v>
      </c>
      <c r="B137" t="s">
        <v>374</v>
      </c>
      <c r="C137" t="s">
        <v>803</v>
      </c>
    </row>
    <row r="138" spans="1:3" x14ac:dyDescent="0.25">
      <c r="A138" t="s">
        <v>804</v>
      </c>
      <c r="B138" t="s">
        <v>359</v>
      </c>
      <c r="C138" t="s">
        <v>805</v>
      </c>
    </row>
    <row r="139" spans="1:3" x14ac:dyDescent="0.25">
      <c r="A139" t="s">
        <v>806</v>
      </c>
      <c r="B139" t="s">
        <v>310</v>
      </c>
      <c r="C139" t="s">
        <v>807</v>
      </c>
    </row>
    <row r="140" spans="1:3" x14ac:dyDescent="0.25">
      <c r="A140" t="s">
        <v>808</v>
      </c>
      <c r="B140" t="s">
        <v>310</v>
      </c>
      <c r="C140" t="s">
        <v>809</v>
      </c>
    </row>
    <row r="141" spans="1:3" x14ac:dyDescent="0.25">
      <c r="A141" t="s">
        <v>810</v>
      </c>
      <c r="B141" t="s">
        <v>328</v>
      </c>
      <c r="C141" t="s">
        <v>811</v>
      </c>
    </row>
    <row r="142" spans="1:3" x14ac:dyDescent="0.25">
      <c r="A142" t="s">
        <v>812</v>
      </c>
      <c r="B142" t="s">
        <v>328</v>
      </c>
      <c r="C142" t="s">
        <v>813</v>
      </c>
    </row>
    <row r="143" spans="1:3" x14ac:dyDescent="0.25">
      <c r="A143" t="s">
        <v>814</v>
      </c>
      <c r="B143" t="s">
        <v>366</v>
      </c>
      <c r="C143" t="s">
        <v>815</v>
      </c>
    </row>
    <row r="144" spans="1:3" x14ac:dyDescent="0.25">
      <c r="A144" t="s">
        <v>816</v>
      </c>
      <c r="B144" t="s">
        <v>367</v>
      </c>
      <c r="C144" t="s">
        <v>817</v>
      </c>
    </row>
    <row r="145" spans="1:3" x14ac:dyDescent="0.25">
      <c r="A145" t="s">
        <v>818</v>
      </c>
      <c r="B145" t="s">
        <v>368</v>
      </c>
      <c r="C145" t="s">
        <v>819</v>
      </c>
    </row>
    <row r="146" spans="1:3" x14ac:dyDescent="0.25">
      <c r="A146" t="s">
        <v>820</v>
      </c>
      <c r="B146" t="s">
        <v>369</v>
      </c>
      <c r="C146" t="s">
        <v>821</v>
      </c>
    </row>
    <row r="147" spans="1:3" x14ac:dyDescent="0.25">
      <c r="A147" t="s">
        <v>822</v>
      </c>
      <c r="B147" t="s">
        <v>357</v>
      </c>
      <c r="C147" t="s">
        <v>823</v>
      </c>
    </row>
    <row r="148" spans="1:3" x14ac:dyDescent="0.25">
      <c r="A148" t="s">
        <v>824</v>
      </c>
      <c r="B148" t="s">
        <v>357</v>
      </c>
      <c r="C148" t="s">
        <v>825</v>
      </c>
    </row>
    <row r="149" spans="1:3" x14ac:dyDescent="0.25">
      <c r="A149" t="s">
        <v>826</v>
      </c>
      <c r="B149" t="s">
        <v>377</v>
      </c>
      <c r="C149" t="s">
        <v>827</v>
      </c>
    </row>
    <row r="150" spans="1:3" x14ac:dyDescent="0.25">
      <c r="A150" t="s">
        <v>828</v>
      </c>
      <c r="B150" t="s">
        <v>374</v>
      </c>
      <c r="C150" t="s">
        <v>829</v>
      </c>
    </row>
    <row r="151" spans="1:3" x14ac:dyDescent="0.25">
      <c r="A151" t="s">
        <v>830</v>
      </c>
      <c r="B151" t="s">
        <v>376</v>
      </c>
      <c r="C151" t="s">
        <v>831</v>
      </c>
    </row>
    <row r="152" spans="1:3" x14ac:dyDescent="0.25">
      <c r="A152" t="s">
        <v>832</v>
      </c>
      <c r="B152" t="s">
        <v>377</v>
      </c>
      <c r="C152" t="s">
        <v>833</v>
      </c>
    </row>
    <row r="153" spans="1:3" x14ac:dyDescent="0.25">
      <c r="A153" t="s">
        <v>834</v>
      </c>
      <c r="B153" t="s">
        <v>378</v>
      </c>
      <c r="C153" t="s">
        <v>835</v>
      </c>
    </row>
    <row r="154" spans="1:3" x14ac:dyDescent="0.25">
      <c r="A154" t="s">
        <v>836</v>
      </c>
      <c r="B154" t="s">
        <v>357</v>
      </c>
      <c r="C154" t="s">
        <v>837</v>
      </c>
    </row>
    <row r="155" spans="1:3" x14ac:dyDescent="0.25">
      <c r="A155" t="s">
        <v>838</v>
      </c>
      <c r="B155" t="s">
        <v>366</v>
      </c>
      <c r="C155" t="s">
        <v>839</v>
      </c>
    </row>
    <row r="156" spans="1:3" x14ac:dyDescent="0.25">
      <c r="A156" t="s">
        <v>840</v>
      </c>
      <c r="B156" t="s">
        <v>374</v>
      </c>
      <c r="C156" t="s">
        <v>841</v>
      </c>
    </row>
    <row r="157" spans="1:3" x14ac:dyDescent="0.25">
      <c r="A157" t="s">
        <v>842</v>
      </c>
      <c r="B157" t="s">
        <v>359</v>
      </c>
      <c r="C157" t="s">
        <v>843</v>
      </c>
    </row>
    <row r="158" spans="1:3" x14ac:dyDescent="0.25">
      <c r="A158" t="s">
        <v>844</v>
      </c>
      <c r="B158" t="s">
        <v>362</v>
      </c>
      <c r="C158" t="s">
        <v>845</v>
      </c>
    </row>
    <row r="159" spans="1:3" x14ac:dyDescent="0.25">
      <c r="A159" t="s">
        <v>846</v>
      </c>
      <c r="B159" t="s">
        <v>309</v>
      </c>
      <c r="C159" t="s">
        <v>847</v>
      </c>
    </row>
    <row r="160" spans="1:3" x14ac:dyDescent="0.25">
      <c r="A160" t="s">
        <v>848</v>
      </c>
      <c r="B160" t="s">
        <v>306</v>
      </c>
      <c r="C160" t="s">
        <v>849</v>
      </c>
    </row>
    <row r="161" spans="1:3" x14ac:dyDescent="0.25">
      <c r="A161" t="s">
        <v>850</v>
      </c>
      <c r="B161" t="s">
        <v>364</v>
      </c>
      <c r="C161" t="s">
        <v>851</v>
      </c>
    </row>
    <row r="162" spans="1:3" x14ac:dyDescent="0.25">
      <c r="A162" t="s">
        <v>852</v>
      </c>
      <c r="B162" t="s">
        <v>309</v>
      </c>
      <c r="C162" t="s">
        <v>853</v>
      </c>
    </row>
    <row r="163" spans="1:3" x14ac:dyDescent="0.25">
      <c r="A163" t="s">
        <v>854</v>
      </c>
      <c r="B163" t="s">
        <v>307</v>
      </c>
      <c r="C163" t="s">
        <v>855</v>
      </c>
    </row>
    <row r="164" spans="1:3" x14ac:dyDescent="0.25">
      <c r="A164" t="s">
        <v>856</v>
      </c>
      <c r="B164" t="s">
        <v>329</v>
      </c>
      <c r="C164" t="s">
        <v>857</v>
      </c>
    </row>
    <row r="165" spans="1:3" x14ac:dyDescent="0.25">
      <c r="A165" t="s">
        <v>858</v>
      </c>
      <c r="B165" t="s">
        <v>309</v>
      </c>
      <c r="C165" t="s">
        <v>859</v>
      </c>
    </row>
    <row r="166" spans="1:3" x14ac:dyDescent="0.25">
      <c r="A166" t="s">
        <v>860</v>
      </c>
      <c r="B166" t="s">
        <v>308</v>
      </c>
      <c r="C166" t="s">
        <v>861</v>
      </c>
    </row>
    <row r="167" spans="1:3" x14ac:dyDescent="0.25">
      <c r="A167" t="s">
        <v>862</v>
      </c>
      <c r="B167" t="s">
        <v>311</v>
      </c>
      <c r="C167" t="s">
        <v>863</v>
      </c>
    </row>
    <row r="168" spans="1:3" x14ac:dyDescent="0.25">
      <c r="A168" t="s">
        <v>864</v>
      </c>
      <c r="B168" t="s">
        <v>319</v>
      </c>
      <c r="C168" t="s">
        <v>865</v>
      </c>
    </row>
    <row r="169" spans="1:3" x14ac:dyDescent="0.25">
      <c r="A169" t="s">
        <v>866</v>
      </c>
      <c r="B169" t="s">
        <v>347</v>
      </c>
      <c r="C169" t="s">
        <v>867</v>
      </c>
    </row>
    <row r="170" spans="1:3" x14ac:dyDescent="0.25">
      <c r="A170" t="s">
        <v>868</v>
      </c>
      <c r="B170" t="s">
        <v>311</v>
      </c>
      <c r="C170" t="s">
        <v>869</v>
      </c>
    </row>
    <row r="171" spans="1:3" x14ac:dyDescent="0.25">
      <c r="A171" t="s">
        <v>870</v>
      </c>
      <c r="B171" t="s">
        <v>328</v>
      </c>
      <c r="C171" t="s">
        <v>871</v>
      </c>
    </row>
    <row r="172" spans="1:3" x14ac:dyDescent="0.25">
      <c r="A172" t="s">
        <v>872</v>
      </c>
      <c r="B172" t="s">
        <v>348</v>
      </c>
      <c r="C172" t="s">
        <v>873</v>
      </c>
    </row>
    <row r="173" spans="1:3" x14ac:dyDescent="0.25">
      <c r="A173" t="s">
        <v>874</v>
      </c>
      <c r="B173" t="s">
        <v>346</v>
      </c>
      <c r="C173" t="s">
        <v>875</v>
      </c>
    </row>
    <row r="174" spans="1:3" x14ac:dyDescent="0.25">
      <c r="A174" t="s">
        <v>876</v>
      </c>
      <c r="B174" t="s">
        <v>328</v>
      </c>
      <c r="C174" t="s">
        <v>877</v>
      </c>
    </row>
    <row r="175" spans="1:3" x14ac:dyDescent="0.25">
      <c r="A175" t="s">
        <v>878</v>
      </c>
      <c r="B175" t="s">
        <v>325</v>
      </c>
      <c r="C175" t="s">
        <v>879</v>
      </c>
    </row>
    <row r="176" spans="1:3" x14ac:dyDescent="0.25">
      <c r="A176" t="s">
        <v>880</v>
      </c>
      <c r="B176" t="s">
        <v>328</v>
      </c>
      <c r="C176" t="s">
        <v>881</v>
      </c>
    </row>
    <row r="177" spans="1:3" x14ac:dyDescent="0.25">
      <c r="A177" t="s">
        <v>882</v>
      </c>
      <c r="B177" t="s">
        <v>320</v>
      </c>
      <c r="C177" t="s">
        <v>883</v>
      </c>
    </row>
    <row r="178" spans="1:3" x14ac:dyDescent="0.25">
      <c r="A178" t="s">
        <v>884</v>
      </c>
      <c r="B178" t="s">
        <v>306</v>
      </c>
      <c r="C178" t="s">
        <v>885</v>
      </c>
    </row>
    <row r="179" spans="1:3" x14ac:dyDescent="0.25">
      <c r="A179" t="s">
        <v>886</v>
      </c>
      <c r="B179" t="s">
        <v>306</v>
      </c>
      <c r="C179" t="s">
        <v>887</v>
      </c>
    </row>
    <row r="180" spans="1:3" x14ac:dyDescent="0.25">
      <c r="A180" t="s">
        <v>888</v>
      </c>
      <c r="B180" t="s">
        <v>306</v>
      </c>
      <c r="C180" t="s">
        <v>889</v>
      </c>
    </row>
    <row r="181" spans="1:3" x14ac:dyDescent="0.25">
      <c r="A181" t="s">
        <v>890</v>
      </c>
      <c r="B181" t="s">
        <v>328</v>
      </c>
      <c r="C181" t="s">
        <v>891</v>
      </c>
    </row>
    <row r="182" spans="1:3" x14ac:dyDescent="0.25">
      <c r="A182" t="s">
        <v>892</v>
      </c>
      <c r="B182" t="s">
        <v>354</v>
      </c>
      <c r="C182" t="s">
        <v>893</v>
      </c>
    </row>
    <row r="183" spans="1:3" x14ac:dyDescent="0.25">
      <c r="A183" t="s">
        <v>894</v>
      </c>
      <c r="B183" t="s">
        <v>355</v>
      </c>
      <c r="C183" t="s">
        <v>895</v>
      </c>
    </row>
    <row r="184" spans="1:3" x14ac:dyDescent="0.25">
      <c r="A184" t="s">
        <v>896</v>
      </c>
      <c r="B184" t="s">
        <v>384</v>
      </c>
      <c r="C184" t="s">
        <v>897</v>
      </c>
    </row>
    <row r="185" spans="1:3" x14ac:dyDescent="0.25">
      <c r="A185" t="s">
        <v>898</v>
      </c>
      <c r="B185" t="s">
        <v>384</v>
      </c>
      <c r="C185" t="s">
        <v>899</v>
      </c>
    </row>
    <row r="186" spans="1:3" x14ac:dyDescent="0.25">
      <c r="A186" t="s">
        <v>900</v>
      </c>
      <c r="B186" t="s">
        <v>363</v>
      </c>
      <c r="C186" t="s">
        <v>901</v>
      </c>
    </row>
    <row r="187" spans="1:3" x14ac:dyDescent="0.25">
      <c r="A187" t="s">
        <v>902</v>
      </c>
      <c r="B187" t="s">
        <v>375</v>
      </c>
      <c r="C187" t="s">
        <v>903</v>
      </c>
    </row>
    <row r="188" spans="1:3" x14ac:dyDescent="0.25">
      <c r="A188" t="s">
        <v>904</v>
      </c>
      <c r="B188" t="s">
        <v>361</v>
      </c>
      <c r="C188" t="s">
        <v>905</v>
      </c>
    </row>
    <row r="189" spans="1:3" x14ac:dyDescent="0.25">
      <c r="A189" t="s">
        <v>906</v>
      </c>
      <c r="B189" t="s">
        <v>365</v>
      </c>
      <c r="C189" t="s">
        <v>907</v>
      </c>
    </row>
    <row r="190" spans="1:3" x14ac:dyDescent="0.25">
      <c r="A190" t="s">
        <v>908</v>
      </c>
      <c r="B190" t="s">
        <v>370</v>
      </c>
      <c r="C190" t="s">
        <v>909</v>
      </c>
    </row>
    <row r="191" spans="1:3" x14ac:dyDescent="0.25">
      <c r="A191" t="s">
        <v>910</v>
      </c>
      <c r="B191" t="s">
        <v>373</v>
      </c>
      <c r="C191" t="s">
        <v>911</v>
      </c>
    </row>
    <row r="192" spans="1:3" x14ac:dyDescent="0.25">
      <c r="A192" t="s">
        <v>912</v>
      </c>
      <c r="B192" t="s">
        <v>362</v>
      </c>
      <c r="C192" t="s">
        <v>913</v>
      </c>
    </row>
    <row r="193" spans="1:3" x14ac:dyDescent="0.25">
      <c r="A193" t="s">
        <v>914</v>
      </c>
      <c r="B193" t="s">
        <v>364</v>
      </c>
      <c r="C193" t="s">
        <v>915</v>
      </c>
    </row>
    <row r="194" spans="1:3" x14ac:dyDescent="0.25">
      <c r="A194" t="s">
        <v>916</v>
      </c>
      <c r="B194" t="s">
        <v>380</v>
      </c>
      <c r="C194" t="s">
        <v>917</v>
      </c>
    </row>
    <row r="195" spans="1:3" x14ac:dyDescent="0.25">
      <c r="A195" t="s">
        <v>918</v>
      </c>
      <c r="B195" t="s">
        <v>381</v>
      </c>
      <c r="C195" t="s">
        <v>919</v>
      </c>
    </row>
    <row r="196" spans="1:3" x14ac:dyDescent="0.25">
      <c r="A196" t="s">
        <v>920</v>
      </c>
      <c r="B196" t="s">
        <v>382</v>
      </c>
      <c r="C196" t="s">
        <v>921</v>
      </c>
    </row>
    <row r="197" spans="1:3" x14ac:dyDescent="0.25">
      <c r="A197" t="s">
        <v>922</v>
      </c>
      <c r="B197" t="s">
        <v>383</v>
      </c>
      <c r="C197" t="s">
        <v>923</v>
      </c>
    </row>
    <row r="198" spans="1:3" x14ac:dyDescent="0.25">
      <c r="A198" t="s">
        <v>924</v>
      </c>
      <c r="B198" t="s">
        <v>385</v>
      </c>
      <c r="C198" t="s">
        <v>925</v>
      </c>
    </row>
    <row r="199" spans="1:3" x14ac:dyDescent="0.25">
      <c r="A199" t="s">
        <v>926</v>
      </c>
      <c r="B199" t="s">
        <v>360</v>
      </c>
      <c r="C199" t="s">
        <v>927</v>
      </c>
    </row>
    <row r="200" spans="1:3" x14ac:dyDescent="0.25">
      <c r="A200" t="s">
        <v>928</v>
      </c>
      <c r="B200" t="s">
        <v>386</v>
      </c>
      <c r="C200" t="s">
        <v>929</v>
      </c>
    </row>
    <row r="201" spans="1:3" x14ac:dyDescent="0.25">
      <c r="A201" t="s">
        <v>930</v>
      </c>
      <c r="B201" t="s">
        <v>387</v>
      </c>
      <c r="C201" t="s">
        <v>931</v>
      </c>
    </row>
    <row r="202" spans="1:3" x14ac:dyDescent="0.25">
      <c r="A202" t="s">
        <v>932</v>
      </c>
      <c r="B202" t="s">
        <v>388</v>
      </c>
      <c r="C202" t="s">
        <v>933</v>
      </c>
    </row>
    <row r="203" spans="1:3" x14ac:dyDescent="0.25">
      <c r="A203" t="s">
        <v>934</v>
      </c>
      <c r="B203" t="s">
        <v>288</v>
      </c>
      <c r="C203" t="s">
        <v>935</v>
      </c>
    </row>
    <row r="204" spans="1:3" x14ac:dyDescent="0.25">
      <c r="A204" t="s">
        <v>936</v>
      </c>
      <c r="B204" t="s">
        <v>358</v>
      </c>
      <c r="C204" t="s">
        <v>937</v>
      </c>
    </row>
    <row r="205" spans="1:3" x14ac:dyDescent="0.25">
      <c r="A205" t="s">
        <v>938</v>
      </c>
      <c r="B205" t="s">
        <v>327</v>
      </c>
      <c r="C205" t="s">
        <v>939</v>
      </c>
    </row>
    <row r="206" spans="1:3" x14ac:dyDescent="0.25">
      <c r="A206" t="s">
        <v>940</v>
      </c>
      <c r="B206" t="s">
        <v>311</v>
      </c>
      <c r="C206" t="s">
        <v>941</v>
      </c>
    </row>
    <row r="207" spans="1:3" x14ac:dyDescent="0.25">
      <c r="A207" t="s">
        <v>942</v>
      </c>
      <c r="B207" t="s">
        <v>308</v>
      </c>
      <c r="C207" t="s">
        <v>943</v>
      </c>
    </row>
    <row r="208" spans="1:3" x14ac:dyDescent="0.25">
      <c r="A208" t="s">
        <v>944</v>
      </c>
      <c r="B208" t="s">
        <v>311</v>
      </c>
      <c r="C208" t="s">
        <v>945</v>
      </c>
    </row>
    <row r="209" spans="1:3" x14ac:dyDescent="0.25">
      <c r="A209" t="s">
        <v>946</v>
      </c>
      <c r="B209" t="s">
        <v>343</v>
      </c>
      <c r="C209" t="s">
        <v>947</v>
      </c>
    </row>
    <row r="210" spans="1:3" x14ac:dyDescent="0.25">
      <c r="A210" t="s">
        <v>948</v>
      </c>
      <c r="B210" t="s">
        <v>347</v>
      </c>
      <c r="C210" t="s">
        <v>949</v>
      </c>
    </row>
    <row r="211" spans="1:3" x14ac:dyDescent="0.25">
      <c r="A211" t="s">
        <v>950</v>
      </c>
      <c r="B211" t="s">
        <v>319</v>
      </c>
      <c r="C211" t="s">
        <v>951</v>
      </c>
    </row>
    <row r="212" spans="1:3" x14ac:dyDescent="0.25">
      <c r="A212" t="s">
        <v>952</v>
      </c>
      <c r="B212" t="s">
        <v>344</v>
      </c>
      <c r="C212" t="s">
        <v>953</v>
      </c>
    </row>
    <row r="213" spans="1:3" x14ac:dyDescent="0.25">
      <c r="A213" t="s">
        <v>954</v>
      </c>
      <c r="B213" t="s">
        <v>345</v>
      </c>
      <c r="C213" t="s">
        <v>955</v>
      </c>
    </row>
    <row r="214" spans="1:3" x14ac:dyDescent="0.25">
      <c r="A214" t="s">
        <v>956</v>
      </c>
      <c r="B214" t="s">
        <v>375</v>
      </c>
      <c r="C214" t="s">
        <v>957</v>
      </c>
    </row>
    <row r="215" spans="1:3" x14ac:dyDescent="0.25">
      <c r="A215" t="s">
        <v>958</v>
      </c>
      <c r="B215" t="s">
        <v>361</v>
      </c>
      <c r="C215" t="s">
        <v>959</v>
      </c>
    </row>
    <row r="216" spans="1:3" x14ac:dyDescent="0.25">
      <c r="A216" t="s">
        <v>960</v>
      </c>
      <c r="B216" t="s">
        <v>362</v>
      </c>
      <c r="C216" t="s">
        <v>961</v>
      </c>
    </row>
    <row r="217" spans="1:3" x14ac:dyDescent="0.25">
      <c r="A217" t="s">
        <v>962</v>
      </c>
      <c r="B217" t="s">
        <v>310</v>
      </c>
      <c r="C217" t="s">
        <v>963</v>
      </c>
    </row>
    <row r="218" spans="1:3" x14ac:dyDescent="0.25">
      <c r="A218" t="s">
        <v>964</v>
      </c>
      <c r="B218" t="s">
        <v>311</v>
      </c>
      <c r="C218" t="s">
        <v>965</v>
      </c>
    </row>
    <row r="219" spans="1:3" x14ac:dyDescent="0.25">
      <c r="A219" t="s">
        <v>966</v>
      </c>
      <c r="B219" t="s">
        <v>306</v>
      </c>
      <c r="C219" t="s">
        <v>967</v>
      </c>
    </row>
    <row r="220" spans="1:3" x14ac:dyDescent="0.25">
      <c r="A220" t="s">
        <v>968</v>
      </c>
      <c r="B220" t="s">
        <v>326</v>
      </c>
      <c r="C220" t="s">
        <v>969</v>
      </c>
    </row>
    <row r="221" spans="1:3" x14ac:dyDescent="0.25">
      <c r="A221" t="s">
        <v>970</v>
      </c>
      <c r="B221" t="s">
        <v>315</v>
      </c>
      <c r="C221" t="s">
        <v>971</v>
      </c>
    </row>
    <row r="222" spans="1:3" x14ac:dyDescent="0.25">
      <c r="A222" t="s">
        <v>972</v>
      </c>
      <c r="B222" t="s">
        <v>306</v>
      </c>
      <c r="C222" t="s">
        <v>973</v>
      </c>
    </row>
    <row r="223" spans="1:3" x14ac:dyDescent="0.25">
      <c r="A223" t="s">
        <v>974</v>
      </c>
      <c r="B223" t="s">
        <v>372</v>
      </c>
      <c r="C223" t="s">
        <v>975</v>
      </c>
    </row>
    <row r="224" spans="1:3" x14ac:dyDescent="0.25">
      <c r="A224" t="s">
        <v>976</v>
      </c>
      <c r="B224" t="s">
        <v>364</v>
      </c>
      <c r="C224" t="s">
        <v>977</v>
      </c>
    </row>
    <row r="225" spans="1:3" x14ac:dyDescent="0.25">
      <c r="A225" t="s">
        <v>978</v>
      </c>
      <c r="B225" t="s">
        <v>307</v>
      </c>
      <c r="C225" t="s">
        <v>979</v>
      </c>
    </row>
    <row r="226" spans="1:3" x14ac:dyDescent="0.25">
      <c r="A226" t="s">
        <v>980</v>
      </c>
      <c r="B226" t="s">
        <v>314</v>
      </c>
      <c r="C226" t="s">
        <v>981</v>
      </c>
    </row>
    <row r="227" spans="1:3" x14ac:dyDescent="0.25">
      <c r="A227" t="s">
        <v>982</v>
      </c>
      <c r="B227" t="s">
        <v>323</v>
      </c>
      <c r="C227" t="s">
        <v>983</v>
      </c>
    </row>
    <row r="228" spans="1:3" x14ac:dyDescent="0.25">
      <c r="A228" t="s">
        <v>984</v>
      </c>
      <c r="B228" t="s">
        <v>319</v>
      </c>
      <c r="C228" t="s">
        <v>985</v>
      </c>
    </row>
    <row r="229" spans="1:3" x14ac:dyDescent="0.25">
      <c r="A229" t="s">
        <v>986</v>
      </c>
      <c r="B229" t="s">
        <v>345</v>
      </c>
      <c r="C229" t="s">
        <v>987</v>
      </c>
    </row>
    <row r="230" spans="1:3" x14ac:dyDescent="0.25">
      <c r="A230" t="s">
        <v>988</v>
      </c>
      <c r="B230" t="s">
        <v>360</v>
      </c>
      <c r="C230" t="s">
        <v>989</v>
      </c>
    </row>
    <row r="231" spans="1:3" x14ac:dyDescent="0.25">
      <c r="A231" t="s">
        <v>990</v>
      </c>
      <c r="B231" t="s">
        <v>288</v>
      </c>
      <c r="C231" t="s">
        <v>991</v>
      </c>
    </row>
    <row r="232" spans="1:3" x14ac:dyDescent="0.25">
      <c r="A232" t="s">
        <v>992</v>
      </c>
      <c r="B232" t="s">
        <v>374</v>
      </c>
      <c r="C232" t="s">
        <v>993</v>
      </c>
    </row>
    <row r="233" spans="1:3" x14ac:dyDescent="0.25">
      <c r="A233" t="s">
        <v>994</v>
      </c>
      <c r="B233" t="s">
        <v>374</v>
      </c>
      <c r="C233" t="s">
        <v>995</v>
      </c>
    </row>
    <row r="234" spans="1:3" x14ac:dyDescent="0.25">
      <c r="A234" t="s">
        <v>996</v>
      </c>
      <c r="B234" t="s">
        <v>358</v>
      </c>
      <c r="C234" t="s">
        <v>997</v>
      </c>
    </row>
    <row r="235" spans="1:3" x14ac:dyDescent="0.25">
      <c r="A235" t="s">
        <v>998</v>
      </c>
      <c r="B235" t="s">
        <v>371</v>
      </c>
      <c r="C235" t="s">
        <v>999</v>
      </c>
    </row>
    <row r="236" spans="1:3" x14ac:dyDescent="0.25">
      <c r="A236" t="s">
        <v>1000</v>
      </c>
      <c r="B236" t="s">
        <v>371</v>
      </c>
      <c r="C236" t="s">
        <v>1001</v>
      </c>
    </row>
    <row r="237" spans="1:3" x14ac:dyDescent="0.25">
      <c r="A237" t="s">
        <v>1002</v>
      </c>
      <c r="B237" t="s">
        <v>389</v>
      </c>
      <c r="C237" t="s">
        <v>1003</v>
      </c>
    </row>
    <row r="238" spans="1:3" x14ac:dyDescent="0.25">
      <c r="A238" t="s">
        <v>1004</v>
      </c>
      <c r="B238" t="s">
        <v>366</v>
      </c>
      <c r="C238" t="s">
        <v>1005</v>
      </c>
    </row>
    <row r="239" spans="1:3" x14ac:dyDescent="0.25">
      <c r="A239" t="s">
        <v>1006</v>
      </c>
      <c r="B239" t="s">
        <v>367</v>
      </c>
      <c r="C239" t="s">
        <v>1007</v>
      </c>
    </row>
    <row r="240" spans="1:3" x14ac:dyDescent="0.25">
      <c r="A240" t="s">
        <v>1008</v>
      </c>
      <c r="B240" t="s">
        <v>369</v>
      </c>
      <c r="C240" t="s">
        <v>1009</v>
      </c>
    </row>
    <row r="241" spans="1:3" x14ac:dyDescent="0.25">
      <c r="A241" t="s">
        <v>1010</v>
      </c>
      <c r="B241" t="s">
        <v>379</v>
      </c>
      <c r="C241" t="s">
        <v>1011</v>
      </c>
    </row>
    <row r="242" spans="1:3" x14ac:dyDescent="0.25">
      <c r="A242" t="s">
        <v>1012</v>
      </c>
      <c r="B242" t="s">
        <v>357</v>
      </c>
      <c r="C242" t="s">
        <v>1013</v>
      </c>
    </row>
    <row r="243" spans="1:3" x14ac:dyDescent="0.25">
      <c r="A243" t="s">
        <v>1014</v>
      </c>
      <c r="B243" t="s">
        <v>357</v>
      </c>
      <c r="C243" t="s">
        <v>1015</v>
      </c>
    </row>
    <row r="244" spans="1:3" x14ac:dyDescent="0.25">
      <c r="A244" t="s">
        <v>1016</v>
      </c>
      <c r="B244" t="s">
        <v>377</v>
      </c>
      <c r="C244" t="s">
        <v>1017</v>
      </c>
    </row>
    <row r="245" spans="1:3" x14ac:dyDescent="0.25">
      <c r="A245" t="s">
        <v>1018</v>
      </c>
      <c r="B245" t="s">
        <v>376</v>
      </c>
      <c r="C245" t="s">
        <v>1019</v>
      </c>
    </row>
    <row r="246" spans="1:3" x14ac:dyDescent="0.25">
      <c r="A246" t="s">
        <v>1020</v>
      </c>
      <c r="B246" t="s">
        <v>377</v>
      </c>
      <c r="C246" t="s">
        <v>1021</v>
      </c>
    </row>
    <row r="247" spans="1:3" x14ac:dyDescent="0.25">
      <c r="A247" t="s">
        <v>1022</v>
      </c>
      <c r="B247" t="s">
        <v>378</v>
      </c>
      <c r="C247" t="s">
        <v>1023</v>
      </c>
    </row>
    <row r="248" spans="1:3" x14ac:dyDescent="0.25">
      <c r="A248" t="s">
        <v>1024</v>
      </c>
      <c r="B248" t="s">
        <v>357</v>
      </c>
      <c r="C248" t="s">
        <v>1025</v>
      </c>
    </row>
    <row r="249" spans="1:3" x14ac:dyDescent="0.25">
      <c r="A249" t="s">
        <v>1026</v>
      </c>
      <c r="B249" t="s">
        <v>366</v>
      </c>
      <c r="C249" t="s">
        <v>1027</v>
      </c>
    </row>
    <row r="250" spans="1:3" x14ac:dyDescent="0.25">
      <c r="A250" t="s">
        <v>1028</v>
      </c>
      <c r="B250" t="s">
        <v>359</v>
      </c>
      <c r="C250" t="s">
        <v>1029</v>
      </c>
    </row>
    <row r="251" spans="1:3" x14ac:dyDescent="0.25">
      <c r="A251" t="s">
        <v>1030</v>
      </c>
      <c r="B251" t="s">
        <v>225</v>
      </c>
      <c r="C251" t="s">
        <v>1031</v>
      </c>
    </row>
    <row r="252" spans="1:3" x14ac:dyDescent="0.25">
      <c r="A252" t="s">
        <v>412</v>
      </c>
      <c r="B252" t="s">
        <v>401</v>
      </c>
      <c r="C252" t="s">
        <v>413</v>
      </c>
    </row>
    <row r="253" spans="1:3" x14ac:dyDescent="0.25">
      <c r="A253" t="s">
        <v>439</v>
      </c>
      <c r="B253" t="s">
        <v>234</v>
      </c>
      <c r="C253" t="s">
        <v>1032</v>
      </c>
    </row>
    <row r="254" spans="1:3" x14ac:dyDescent="0.25">
      <c r="A254" t="s">
        <v>1033</v>
      </c>
      <c r="B254" t="s">
        <v>402</v>
      </c>
      <c r="C254" t="s">
        <v>1034</v>
      </c>
    </row>
    <row r="255" spans="1:3" x14ac:dyDescent="0.25">
      <c r="A255" t="s">
        <v>1035</v>
      </c>
      <c r="B255" t="s">
        <v>238</v>
      </c>
      <c r="C255" t="s">
        <v>1036</v>
      </c>
    </row>
    <row r="256" spans="1:3" x14ac:dyDescent="0.25">
      <c r="A256" t="s">
        <v>465</v>
      </c>
      <c r="B256" t="s">
        <v>1037</v>
      </c>
      <c r="C256" t="s">
        <v>1038</v>
      </c>
    </row>
    <row r="257" spans="1:3" x14ac:dyDescent="0.25">
      <c r="A257" t="s">
        <v>491</v>
      </c>
      <c r="B257" t="s">
        <v>400</v>
      </c>
      <c r="C257" t="s">
        <v>492</v>
      </c>
    </row>
    <row r="258" spans="1:3" x14ac:dyDescent="0.25">
      <c r="A258" t="s">
        <v>426</v>
      </c>
      <c r="B258" t="s">
        <v>232</v>
      </c>
      <c r="C258" t="s">
        <v>427</v>
      </c>
    </row>
    <row r="259" spans="1:3" x14ac:dyDescent="0.25">
      <c r="A259" t="s">
        <v>434</v>
      </c>
      <c r="B259" t="s">
        <v>239</v>
      </c>
      <c r="C259" t="s">
        <v>435</v>
      </c>
    </row>
    <row r="260" spans="1:3" x14ac:dyDescent="0.25">
      <c r="A260" t="s">
        <v>452</v>
      </c>
      <c r="B260" t="s">
        <v>226</v>
      </c>
      <c r="C260" t="s">
        <v>453</v>
      </c>
    </row>
    <row r="261" spans="1:3" x14ac:dyDescent="0.25">
      <c r="A261" t="s">
        <v>477</v>
      </c>
      <c r="B261" t="s">
        <v>231</v>
      </c>
      <c r="C261" t="s">
        <v>478</v>
      </c>
    </row>
    <row r="262" spans="1:3" x14ac:dyDescent="0.25">
      <c r="A262" t="s">
        <v>470</v>
      </c>
      <c r="B262" t="s">
        <v>228</v>
      </c>
      <c r="C262" t="s">
        <v>471</v>
      </c>
    </row>
    <row r="263" spans="1:3" x14ac:dyDescent="0.25">
      <c r="A263" t="s">
        <v>1039</v>
      </c>
      <c r="B263" t="s">
        <v>226</v>
      </c>
      <c r="C263" t="s">
        <v>1040</v>
      </c>
    </row>
    <row r="264" spans="1:3" x14ac:dyDescent="0.25">
      <c r="A264" t="s">
        <v>1041</v>
      </c>
      <c r="B264" t="s">
        <v>230</v>
      </c>
      <c r="C264" t="s">
        <v>1042</v>
      </c>
    </row>
    <row r="265" spans="1:3" x14ac:dyDescent="0.25">
      <c r="A265" t="s">
        <v>442</v>
      </c>
      <c r="B265" t="s">
        <v>235</v>
      </c>
      <c r="C265" t="s">
        <v>443</v>
      </c>
    </row>
    <row r="266" spans="1:3" x14ac:dyDescent="0.25">
      <c r="A266" t="s">
        <v>456</v>
      </c>
      <c r="B266" t="s">
        <v>236</v>
      </c>
      <c r="C266" t="s">
        <v>1043</v>
      </c>
    </row>
    <row r="267" spans="1:3" x14ac:dyDescent="0.25">
      <c r="A267" t="s">
        <v>1044</v>
      </c>
      <c r="B267" t="s">
        <v>237</v>
      </c>
      <c r="C267" t="s">
        <v>1045</v>
      </c>
    </row>
    <row r="268" spans="1:3" x14ac:dyDescent="0.25">
      <c r="A268" t="s">
        <v>489</v>
      </c>
      <c r="B268" t="s">
        <v>240</v>
      </c>
      <c r="C268" t="s">
        <v>1046</v>
      </c>
    </row>
    <row r="269" spans="1:3" x14ac:dyDescent="0.25">
      <c r="A269" t="s">
        <v>1047</v>
      </c>
      <c r="B269" t="s">
        <v>233</v>
      </c>
      <c r="C269" t="s">
        <v>1048</v>
      </c>
    </row>
    <row r="270" spans="1:3" x14ac:dyDescent="0.25">
      <c r="A270" t="s">
        <v>1049</v>
      </c>
      <c r="B270" t="s">
        <v>227</v>
      </c>
      <c r="C270" t="s">
        <v>1050</v>
      </c>
    </row>
    <row r="271" spans="1:3" x14ac:dyDescent="0.25">
      <c r="A271" t="s">
        <v>1051</v>
      </c>
      <c r="B271" t="s">
        <v>223</v>
      </c>
      <c r="C271" t="s">
        <v>1052</v>
      </c>
    </row>
    <row r="272" spans="1:3" x14ac:dyDescent="0.25">
      <c r="A272" t="s">
        <v>1053</v>
      </c>
      <c r="B272" t="s">
        <v>224</v>
      </c>
      <c r="C272" t="s">
        <v>1054</v>
      </c>
    </row>
    <row r="273" spans="1:3" x14ac:dyDescent="0.25">
      <c r="A273" t="s">
        <v>440</v>
      </c>
      <c r="B273" t="s">
        <v>228</v>
      </c>
      <c r="C273" t="s">
        <v>229</v>
      </c>
    </row>
    <row r="274" spans="1:3" x14ac:dyDescent="0.25">
      <c r="A274" t="s">
        <v>1055</v>
      </c>
      <c r="B274" t="s">
        <v>222</v>
      </c>
      <c r="C274" t="s">
        <v>1056</v>
      </c>
    </row>
    <row r="275" spans="1:3" x14ac:dyDescent="0.25">
      <c r="A275" t="s">
        <v>1057</v>
      </c>
      <c r="B275" t="s">
        <v>220</v>
      </c>
      <c r="C275" t="s">
        <v>1058</v>
      </c>
    </row>
    <row r="276" spans="1:3" x14ac:dyDescent="0.25">
      <c r="A276" t="s">
        <v>1059</v>
      </c>
      <c r="B276" t="s">
        <v>216</v>
      </c>
      <c r="C276" t="s">
        <v>217</v>
      </c>
    </row>
    <row r="277" spans="1:3" x14ac:dyDescent="0.25">
      <c r="A277" t="s">
        <v>1060</v>
      </c>
      <c r="B277" t="s">
        <v>221</v>
      </c>
      <c r="C277" t="s">
        <v>1061</v>
      </c>
    </row>
    <row r="278" spans="1:3" x14ac:dyDescent="0.25">
      <c r="A278" t="s">
        <v>1062</v>
      </c>
      <c r="B278" t="s">
        <v>218</v>
      </c>
      <c r="C278" t="s">
        <v>219</v>
      </c>
    </row>
    <row r="279" spans="1:3" x14ac:dyDescent="0.25">
      <c r="A279" t="s">
        <v>423</v>
      </c>
      <c r="B279" t="s">
        <v>202</v>
      </c>
      <c r="C279" t="s">
        <v>1063</v>
      </c>
    </row>
    <row r="280" spans="1:3" x14ac:dyDescent="0.25">
      <c r="A280" t="s">
        <v>462</v>
      </c>
      <c r="B280" t="s">
        <v>393</v>
      </c>
      <c r="C280" t="s">
        <v>1064</v>
      </c>
    </row>
    <row r="281" spans="1:3" x14ac:dyDescent="0.25">
      <c r="A281" t="s">
        <v>476</v>
      </c>
      <c r="B281" t="s">
        <v>392</v>
      </c>
      <c r="C281" t="s">
        <v>1065</v>
      </c>
    </row>
    <row r="282" spans="1:3" x14ac:dyDescent="0.25">
      <c r="A282" t="s">
        <v>433</v>
      </c>
      <c r="B282" t="s">
        <v>391</v>
      </c>
      <c r="C282" t="s">
        <v>1066</v>
      </c>
    </row>
    <row r="283" spans="1:3" x14ac:dyDescent="0.25">
      <c r="A283" t="s">
        <v>1067</v>
      </c>
      <c r="B283" t="s">
        <v>184</v>
      </c>
      <c r="C283" t="s">
        <v>1068</v>
      </c>
    </row>
    <row r="284" spans="1:3" x14ac:dyDescent="0.25">
      <c r="A284" t="s">
        <v>483</v>
      </c>
      <c r="B284" t="s">
        <v>200</v>
      </c>
      <c r="C284" t="s">
        <v>1069</v>
      </c>
    </row>
    <row r="285" spans="1:3" x14ac:dyDescent="0.25">
      <c r="A285" t="s">
        <v>1070</v>
      </c>
      <c r="B285" t="s">
        <v>187</v>
      </c>
      <c r="C285" t="s">
        <v>1071</v>
      </c>
    </row>
    <row r="286" spans="1:3" x14ac:dyDescent="0.25">
      <c r="A286" t="s">
        <v>429</v>
      </c>
      <c r="B286" t="s">
        <v>195</v>
      </c>
      <c r="C286" t="s">
        <v>1072</v>
      </c>
    </row>
    <row r="287" spans="1:3" x14ac:dyDescent="0.25">
      <c r="A287" t="s">
        <v>1073</v>
      </c>
      <c r="B287" t="s">
        <v>192</v>
      </c>
      <c r="C287" t="s">
        <v>193</v>
      </c>
    </row>
    <row r="288" spans="1:3" x14ac:dyDescent="0.25">
      <c r="A288" t="s">
        <v>460</v>
      </c>
      <c r="B288" t="s">
        <v>194</v>
      </c>
      <c r="C288" t="s">
        <v>1074</v>
      </c>
    </row>
    <row r="289" spans="1:3" x14ac:dyDescent="0.25">
      <c r="A289" t="s">
        <v>467</v>
      </c>
      <c r="B289" t="s">
        <v>188</v>
      </c>
      <c r="C289" t="s">
        <v>1075</v>
      </c>
    </row>
    <row r="290" spans="1:3" x14ac:dyDescent="0.25">
      <c r="A290" t="s">
        <v>1076</v>
      </c>
      <c r="B290" t="s">
        <v>189</v>
      </c>
      <c r="C290" t="s">
        <v>1077</v>
      </c>
    </row>
    <row r="291" spans="1:3" x14ac:dyDescent="0.25">
      <c r="A291" t="s">
        <v>447</v>
      </c>
      <c r="B291" t="s">
        <v>390</v>
      </c>
      <c r="C291" t="s">
        <v>1078</v>
      </c>
    </row>
    <row r="292" spans="1:3" x14ac:dyDescent="0.25">
      <c r="A292" t="s">
        <v>446</v>
      </c>
      <c r="B292" t="s">
        <v>395</v>
      </c>
      <c r="C292" t="s">
        <v>1079</v>
      </c>
    </row>
    <row r="293" spans="1:3" x14ac:dyDescent="0.25">
      <c r="A293" t="s">
        <v>421</v>
      </c>
      <c r="B293" t="s">
        <v>214</v>
      </c>
      <c r="C293" t="s">
        <v>1080</v>
      </c>
    </row>
    <row r="294" spans="1:3" x14ac:dyDescent="0.25">
      <c r="A294" t="s">
        <v>472</v>
      </c>
      <c r="B294" t="s">
        <v>197</v>
      </c>
      <c r="C294" t="s">
        <v>1081</v>
      </c>
    </row>
    <row r="295" spans="1:3" x14ac:dyDescent="0.25">
      <c r="A295" t="s">
        <v>449</v>
      </c>
      <c r="B295" t="s">
        <v>397</v>
      </c>
      <c r="C295" t="s">
        <v>1082</v>
      </c>
    </row>
    <row r="296" spans="1:3" x14ac:dyDescent="0.25">
      <c r="A296" t="s">
        <v>459</v>
      </c>
      <c r="B296" t="s">
        <v>190</v>
      </c>
      <c r="C296" t="s">
        <v>191</v>
      </c>
    </row>
    <row r="297" spans="1:3" x14ac:dyDescent="0.25">
      <c r="A297" t="s">
        <v>1083</v>
      </c>
      <c r="B297" t="s">
        <v>396</v>
      </c>
      <c r="C297" t="s">
        <v>1084</v>
      </c>
    </row>
    <row r="298" spans="1:3" x14ac:dyDescent="0.25">
      <c r="A298" t="s">
        <v>1085</v>
      </c>
      <c r="B298" t="s">
        <v>199</v>
      </c>
      <c r="C298" t="s">
        <v>1086</v>
      </c>
    </row>
    <row r="299" spans="1:3" x14ac:dyDescent="0.25">
      <c r="A299" t="s">
        <v>431</v>
      </c>
      <c r="B299" t="s">
        <v>185</v>
      </c>
      <c r="C299" t="s">
        <v>1087</v>
      </c>
    </row>
    <row r="300" spans="1:3" x14ac:dyDescent="0.25">
      <c r="A300" t="s">
        <v>480</v>
      </c>
      <c r="B300" t="s">
        <v>199</v>
      </c>
      <c r="C300" t="s">
        <v>1088</v>
      </c>
    </row>
    <row r="301" spans="1:3" x14ac:dyDescent="0.25">
      <c r="A301" t="s">
        <v>1089</v>
      </c>
      <c r="B301" t="s">
        <v>224</v>
      </c>
      <c r="C301" t="s">
        <v>1090</v>
      </c>
    </row>
    <row r="302" spans="1:3" x14ac:dyDescent="0.25">
      <c r="A302" t="s">
        <v>451</v>
      </c>
      <c r="B302" t="s">
        <v>394</v>
      </c>
      <c r="C302" t="s">
        <v>1091</v>
      </c>
    </row>
    <row r="303" spans="1:3" x14ac:dyDescent="0.25">
      <c r="A303" t="s">
        <v>422</v>
      </c>
      <c r="B303" t="s">
        <v>208</v>
      </c>
      <c r="C303" t="s">
        <v>1092</v>
      </c>
    </row>
    <row r="304" spans="1:3" x14ac:dyDescent="0.25">
      <c r="A304" t="s">
        <v>411</v>
      </c>
      <c r="B304" t="s">
        <v>189</v>
      </c>
      <c r="C304" t="s">
        <v>1093</v>
      </c>
    </row>
    <row r="305" spans="1:3" x14ac:dyDescent="0.25">
      <c r="A305" t="s">
        <v>1094</v>
      </c>
      <c r="B305" t="s">
        <v>206</v>
      </c>
      <c r="C305" t="s">
        <v>1095</v>
      </c>
    </row>
    <row r="306" spans="1:3" x14ac:dyDescent="0.25">
      <c r="A306" t="s">
        <v>1096</v>
      </c>
      <c r="B306" t="s">
        <v>207</v>
      </c>
      <c r="C306" t="s">
        <v>1097</v>
      </c>
    </row>
    <row r="307" spans="1:3" x14ac:dyDescent="0.25">
      <c r="A307" t="s">
        <v>408</v>
      </c>
      <c r="B307" t="s">
        <v>212</v>
      </c>
      <c r="C307" t="s">
        <v>1098</v>
      </c>
    </row>
    <row r="308" spans="1:3" x14ac:dyDescent="0.25">
      <c r="A308" t="s">
        <v>1099</v>
      </c>
      <c r="B308" t="s">
        <v>396</v>
      </c>
      <c r="C308" t="s">
        <v>1100</v>
      </c>
    </row>
    <row r="309" spans="1:3" x14ac:dyDescent="0.25">
      <c r="A309" t="s">
        <v>1101</v>
      </c>
      <c r="B309" t="s">
        <v>399</v>
      </c>
      <c r="C309" t="s">
        <v>1102</v>
      </c>
    </row>
    <row r="310" spans="1:3" x14ac:dyDescent="0.25">
      <c r="A310" t="s">
        <v>415</v>
      </c>
      <c r="B310" t="s">
        <v>203</v>
      </c>
      <c r="C310" t="s">
        <v>1103</v>
      </c>
    </row>
    <row r="311" spans="1:3" x14ac:dyDescent="0.25">
      <c r="A311" t="s">
        <v>450</v>
      </c>
      <c r="B311" t="s">
        <v>201</v>
      </c>
      <c r="C311" t="s">
        <v>1104</v>
      </c>
    </row>
    <row r="312" spans="1:3" x14ac:dyDescent="0.25">
      <c r="A312" t="s">
        <v>425</v>
      </c>
      <c r="B312" t="s">
        <v>209</v>
      </c>
      <c r="C312" t="s">
        <v>1105</v>
      </c>
    </row>
    <row r="313" spans="1:3" x14ac:dyDescent="0.25">
      <c r="A313" t="s">
        <v>1106</v>
      </c>
      <c r="B313" t="s">
        <v>187</v>
      </c>
      <c r="C313" t="s">
        <v>1107</v>
      </c>
    </row>
    <row r="314" spans="1:3" x14ac:dyDescent="0.25">
      <c r="A314" t="s">
        <v>486</v>
      </c>
      <c r="B314" t="s">
        <v>197</v>
      </c>
      <c r="C314" t="s">
        <v>1108</v>
      </c>
    </row>
    <row r="315" spans="1:3" x14ac:dyDescent="0.25">
      <c r="A315" t="s">
        <v>448</v>
      </c>
      <c r="B315" t="s">
        <v>198</v>
      </c>
      <c r="C315" t="s">
        <v>1109</v>
      </c>
    </row>
    <row r="316" spans="1:3" x14ac:dyDescent="0.25">
      <c r="A316" t="s">
        <v>1110</v>
      </c>
      <c r="B316" t="s">
        <v>392</v>
      </c>
      <c r="C316" t="s">
        <v>1111</v>
      </c>
    </row>
    <row r="317" spans="1:3" x14ac:dyDescent="0.25">
      <c r="A317" t="s">
        <v>1112</v>
      </c>
      <c r="B317" t="s">
        <v>215</v>
      </c>
      <c r="C317" t="s">
        <v>1113</v>
      </c>
    </row>
    <row r="318" spans="1:3" x14ac:dyDescent="0.25">
      <c r="A318" t="s">
        <v>445</v>
      </c>
      <c r="B318" t="s">
        <v>390</v>
      </c>
      <c r="C318" t="s">
        <v>1114</v>
      </c>
    </row>
    <row r="319" spans="1:3" x14ac:dyDescent="0.25">
      <c r="A319" t="s">
        <v>488</v>
      </c>
      <c r="B319" t="s">
        <v>205</v>
      </c>
      <c r="C319" t="s">
        <v>1115</v>
      </c>
    </row>
    <row r="320" spans="1:3" x14ac:dyDescent="0.25">
      <c r="A320" t="s">
        <v>1116</v>
      </c>
      <c r="B320" t="s">
        <v>186</v>
      </c>
      <c r="C320" t="s">
        <v>1117</v>
      </c>
    </row>
    <row r="321" spans="1:3" x14ac:dyDescent="0.25">
      <c r="A321" t="s">
        <v>444</v>
      </c>
      <c r="B321" t="s">
        <v>210</v>
      </c>
      <c r="C321" t="s">
        <v>1118</v>
      </c>
    </row>
    <row r="322" spans="1:3" x14ac:dyDescent="0.25">
      <c r="A322" t="s">
        <v>1119</v>
      </c>
      <c r="B322" t="s">
        <v>184</v>
      </c>
      <c r="C322" t="s">
        <v>1120</v>
      </c>
    </row>
    <row r="323" spans="1:3" x14ac:dyDescent="0.25">
      <c r="A323" t="s">
        <v>441</v>
      </c>
      <c r="B323" t="s">
        <v>213</v>
      </c>
      <c r="C323" t="s">
        <v>1121</v>
      </c>
    </row>
    <row r="324" spans="1:3" x14ac:dyDescent="0.25">
      <c r="A324" t="s">
        <v>1122</v>
      </c>
      <c r="B324" t="s">
        <v>185</v>
      </c>
      <c r="C324" t="s">
        <v>1123</v>
      </c>
    </row>
    <row r="325" spans="1:3" x14ac:dyDescent="0.25">
      <c r="A325" t="s">
        <v>1124</v>
      </c>
      <c r="B325" t="s">
        <v>211</v>
      </c>
      <c r="C325" t="s">
        <v>1125</v>
      </c>
    </row>
    <row r="326" spans="1:3" x14ac:dyDescent="0.25">
      <c r="A326" t="s">
        <v>1126</v>
      </c>
      <c r="B326" t="s">
        <v>204</v>
      </c>
      <c r="C326" t="s">
        <v>1127</v>
      </c>
    </row>
    <row r="327" spans="1:3" x14ac:dyDescent="0.25">
      <c r="A327" t="s">
        <v>1128</v>
      </c>
      <c r="B327" t="s">
        <v>196</v>
      </c>
      <c r="C327" t="s">
        <v>1129</v>
      </c>
    </row>
    <row r="328" spans="1:3" x14ac:dyDescent="0.25">
      <c r="A328" t="s">
        <v>1130</v>
      </c>
      <c r="B328" t="s">
        <v>226</v>
      </c>
      <c r="C328" t="s">
        <v>1131</v>
      </c>
    </row>
    <row r="329" spans="1:3" x14ac:dyDescent="0.25">
      <c r="A329" t="s">
        <v>1132</v>
      </c>
      <c r="B329" t="s">
        <v>390</v>
      </c>
      <c r="C329" t="s">
        <v>1133</v>
      </c>
    </row>
    <row r="330" spans="1:3" x14ac:dyDescent="0.25">
      <c r="A330" t="s">
        <v>1134</v>
      </c>
      <c r="B330" t="s">
        <v>391</v>
      </c>
      <c r="C330" t="s">
        <v>1135</v>
      </c>
    </row>
    <row r="331" spans="1:3" x14ac:dyDescent="0.25">
      <c r="A331" t="s">
        <v>1136</v>
      </c>
      <c r="B331" t="s">
        <v>398</v>
      </c>
      <c r="C331" t="s">
        <v>1137</v>
      </c>
    </row>
    <row r="332" spans="1:3" x14ac:dyDescent="0.25">
      <c r="A332" t="s">
        <v>529</v>
      </c>
      <c r="B332" t="s">
        <v>100</v>
      </c>
      <c r="C332" t="s">
        <v>1138</v>
      </c>
    </row>
    <row r="333" spans="1:3" x14ac:dyDescent="0.25">
      <c r="A333" t="s">
        <v>530</v>
      </c>
      <c r="B333" t="s">
        <v>150</v>
      </c>
      <c r="C333" t="s">
        <v>1139</v>
      </c>
    </row>
    <row r="334" spans="1:3" x14ac:dyDescent="0.25">
      <c r="A334" t="s">
        <v>468</v>
      </c>
      <c r="B334" t="s">
        <v>103</v>
      </c>
    </row>
    <row r="335" spans="1:3" x14ac:dyDescent="0.25">
      <c r="A335" t="s">
        <v>458</v>
      </c>
      <c r="B335" t="s">
        <v>84</v>
      </c>
    </row>
    <row r="336" spans="1:3" x14ac:dyDescent="0.25">
      <c r="A336" t="s">
        <v>436</v>
      </c>
      <c r="B336" t="s">
        <v>145</v>
      </c>
    </row>
    <row r="337" spans="1:3" x14ac:dyDescent="0.25">
      <c r="A337" t="s">
        <v>432</v>
      </c>
      <c r="B337" t="s">
        <v>158</v>
      </c>
    </row>
    <row r="338" spans="1:3" x14ac:dyDescent="0.25">
      <c r="A338" t="s">
        <v>419</v>
      </c>
      <c r="B338" t="s">
        <v>120</v>
      </c>
    </row>
    <row r="339" spans="1:3" x14ac:dyDescent="0.25">
      <c r="A339" t="s">
        <v>418</v>
      </c>
      <c r="B339" t="s">
        <v>100</v>
      </c>
    </row>
    <row r="340" spans="1:3" x14ac:dyDescent="0.25">
      <c r="A340" t="s">
        <v>528</v>
      </c>
      <c r="B340" t="s">
        <v>100</v>
      </c>
    </row>
    <row r="341" spans="1:3" x14ac:dyDescent="0.25">
      <c r="A341" t="s">
        <v>481</v>
      </c>
      <c r="B341" t="s">
        <v>72</v>
      </c>
    </row>
    <row r="342" spans="1:3" x14ac:dyDescent="0.25">
      <c r="A342" t="s">
        <v>469</v>
      </c>
      <c r="B342" t="s">
        <v>105</v>
      </c>
    </row>
    <row r="343" spans="1:3" x14ac:dyDescent="0.25">
      <c r="A343" t="s">
        <v>484</v>
      </c>
      <c r="B343" t="s">
        <v>123</v>
      </c>
    </row>
    <row r="344" spans="1:3" x14ac:dyDescent="0.25">
      <c r="A344" t="s">
        <v>474</v>
      </c>
      <c r="B344" t="s">
        <v>143</v>
      </c>
    </row>
    <row r="345" spans="1:3" x14ac:dyDescent="0.25">
      <c r="A345" t="s">
        <v>416</v>
      </c>
      <c r="B345" t="s">
        <v>130</v>
      </c>
    </row>
    <row r="346" spans="1:3" x14ac:dyDescent="0.25">
      <c r="A346" t="s">
        <v>479</v>
      </c>
      <c r="B346" t="s">
        <v>147</v>
      </c>
    </row>
    <row r="347" spans="1:3" x14ac:dyDescent="0.25">
      <c r="A347" t="s">
        <v>500</v>
      </c>
      <c r="B347" t="s">
        <v>118</v>
      </c>
      <c r="C347" t="s">
        <v>119</v>
      </c>
    </row>
    <row r="348" spans="1:3" x14ac:dyDescent="0.25">
      <c r="A348" t="s">
        <v>500</v>
      </c>
      <c r="B348" t="s">
        <v>147</v>
      </c>
      <c r="C348" t="s">
        <v>119</v>
      </c>
    </row>
    <row r="349" spans="1:3" x14ac:dyDescent="0.25">
      <c r="A349" t="s">
        <v>494</v>
      </c>
      <c r="B349" t="s">
        <v>131</v>
      </c>
    </row>
    <row r="350" spans="1:3" x14ac:dyDescent="0.25">
      <c r="A350" t="s">
        <v>504</v>
      </c>
      <c r="B350" t="s">
        <v>133</v>
      </c>
    </row>
    <row r="351" spans="1:3" x14ac:dyDescent="0.25">
      <c r="A351" t="s">
        <v>466</v>
      </c>
      <c r="B351" t="s">
        <v>12</v>
      </c>
    </row>
    <row r="352" spans="1:3" x14ac:dyDescent="0.25">
      <c r="A352" t="s">
        <v>526</v>
      </c>
      <c r="B352" t="s">
        <v>123</v>
      </c>
    </row>
    <row r="353" spans="1:2" x14ac:dyDescent="0.25">
      <c r="A353" t="s">
        <v>428</v>
      </c>
      <c r="B353" t="s">
        <v>68</v>
      </c>
    </row>
    <row r="354" spans="1:2" x14ac:dyDescent="0.25">
      <c r="A354" t="s">
        <v>457</v>
      </c>
      <c r="B354" t="s">
        <v>135</v>
      </c>
    </row>
    <row r="355" spans="1:2" x14ac:dyDescent="0.25">
      <c r="A355" t="s">
        <v>461</v>
      </c>
      <c r="B355" t="s">
        <v>86</v>
      </c>
    </row>
    <row r="356" spans="1:2" x14ac:dyDescent="0.25">
      <c r="A356" t="s">
        <v>485</v>
      </c>
      <c r="B356" t="s">
        <v>92</v>
      </c>
    </row>
    <row r="357" spans="1:2" x14ac:dyDescent="0.25">
      <c r="A357" t="s">
        <v>509</v>
      </c>
      <c r="B357" t="s">
        <v>100</v>
      </c>
    </row>
    <row r="358" spans="1:2" x14ac:dyDescent="0.25">
      <c r="A358" t="s">
        <v>464</v>
      </c>
      <c r="B358" t="s">
        <v>88</v>
      </c>
    </row>
    <row r="359" spans="1:2" x14ac:dyDescent="0.25">
      <c r="A359" t="s">
        <v>437</v>
      </c>
      <c r="B359" t="s">
        <v>173</v>
      </c>
    </row>
    <row r="360" spans="1:2" x14ac:dyDescent="0.25">
      <c r="A360" t="s">
        <v>501</v>
      </c>
      <c r="B360" t="s">
        <v>137</v>
      </c>
    </row>
    <row r="361" spans="1:2" x14ac:dyDescent="0.25">
      <c r="A361" t="s">
        <v>499</v>
      </c>
      <c r="B361" t="s">
        <v>3</v>
      </c>
    </row>
    <row r="362" spans="1:2" x14ac:dyDescent="0.25">
      <c r="A362" t="s">
        <v>473</v>
      </c>
      <c r="B362" t="s">
        <v>153</v>
      </c>
    </row>
    <row r="363" spans="1:2" x14ac:dyDescent="0.25">
      <c r="A363" t="s">
        <v>430</v>
      </c>
      <c r="B363" t="s">
        <v>146</v>
      </c>
    </row>
    <row r="364" spans="1:2" x14ac:dyDescent="0.25">
      <c r="A364" t="s">
        <v>511</v>
      </c>
      <c r="B364" t="s">
        <v>139</v>
      </c>
    </row>
    <row r="365" spans="1:2" x14ac:dyDescent="0.25">
      <c r="A365" t="s">
        <v>414</v>
      </c>
      <c r="B365" t="s">
        <v>73</v>
      </c>
    </row>
    <row r="366" spans="1:2" x14ac:dyDescent="0.25">
      <c r="A366" t="s">
        <v>463</v>
      </c>
      <c r="B366" t="s">
        <v>141</v>
      </c>
    </row>
    <row r="367" spans="1:2" x14ac:dyDescent="0.25">
      <c r="A367" t="s">
        <v>514</v>
      </c>
      <c r="B367" t="s">
        <v>160</v>
      </c>
    </row>
    <row r="368" spans="1:2" x14ac:dyDescent="0.25">
      <c r="A368" t="s">
        <v>498</v>
      </c>
      <c r="B368" t="s">
        <v>2</v>
      </c>
    </row>
    <row r="369" spans="1:4" x14ac:dyDescent="0.25">
      <c r="A369" t="s">
        <v>482</v>
      </c>
      <c r="B369" t="s">
        <v>139</v>
      </c>
    </row>
    <row r="370" spans="1:4" x14ac:dyDescent="0.25">
      <c r="A370" t="s">
        <v>516</v>
      </c>
      <c r="B370" t="s">
        <v>102</v>
      </c>
    </row>
    <row r="371" spans="1:4" x14ac:dyDescent="0.25">
      <c r="A371" t="s">
        <v>510</v>
      </c>
      <c r="B371" t="s">
        <v>96</v>
      </c>
    </row>
    <row r="372" spans="1:4" x14ac:dyDescent="0.25">
      <c r="A372" t="s">
        <v>512</v>
      </c>
      <c r="B372" t="s">
        <v>149</v>
      </c>
    </row>
    <row r="373" spans="1:4" x14ac:dyDescent="0.25">
      <c r="A373" t="s">
        <v>424</v>
      </c>
      <c r="B373" t="s">
        <v>151</v>
      </c>
    </row>
    <row r="374" spans="1:4" x14ac:dyDescent="0.25">
      <c r="A374" t="s">
        <v>503</v>
      </c>
      <c r="B374" t="s">
        <v>4</v>
      </c>
    </row>
    <row r="375" spans="1:4" x14ac:dyDescent="0.25">
      <c r="A375" t="s">
        <v>515</v>
      </c>
      <c r="B375" t="s">
        <v>139</v>
      </c>
    </row>
    <row r="376" spans="1:4" x14ac:dyDescent="0.25">
      <c r="A376" t="s">
        <v>410</v>
      </c>
      <c r="B376" t="s">
        <v>180</v>
      </c>
    </row>
    <row r="377" spans="1:4" x14ac:dyDescent="0.25">
      <c r="A377" t="s">
        <v>508</v>
      </c>
      <c r="B377" t="s">
        <v>90</v>
      </c>
    </row>
    <row r="378" spans="1:4" x14ac:dyDescent="0.25">
      <c r="A378" t="s">
        <v>527</v>
      </c>
      <c r="B378" t="s">
        <v>174</v>
      </c>
    </row>
    <row r="379" spans="1:4" x14ac:dyDescent="0.25">
      <c r="A379" t="s">
        <v>455</v>
      </c>
      <c r="B379" t="s">
        <v>109</v>
      </c>
    </row>
    <row r="380" spans="1:4" x14ac:dyDescent="0.25">
      <c r="A380" t="s">
        <v>475</v>
      </c>
      <c r="B380" t="s">
        <v>6</v>
      </c>
    </row>
    <row r="381" spans="1:4" x14ac:dyDescent="0.25">
      <c r="A381" t="s">
        <v>458</v>
      </c>
      <c r="B381" t="s">
        <v>84</v>
      </c>
      <c r="D381">
        <v>3600</v>
      </c>
    </row>
    <row r="382" spans="1:4" x14ac:dyDescent="0.25">
      <c r="A382" t="s">
        <v>409</v>
      </c>
      <c r="B382" t="s">
        <v>179</v>
      </c>
    </row>
    <row r="383" spans="1:4" x14ac:dyDescent="0.25">
      <c r="A383" t="s">
        <v>417</v>
      </c>
      <c r="B383" t="s">
        <v>101</v>
      </c>
    </row>
    <row r="384" spans="1:4" x14ac:dyDescent="0.25">
      <c r="A384" t="s">
        <v>493</v>
      </c>
      <c r="B384" t="s">
        <v>111</v>
      </c>
    </row>
    <row r="385" spans="1:3" x14ac:dyDescent="0.25">
      <c r="A385" t="s">
        <v>420</v>
      </c>
      <c r="B385" t="s">
        <v>137</v>
      </c>
    </row>
    <row r="386" spans="1:3" x14ac:dyDescent="0.25">
      <c r="A386" t="s">
        <v>507</v>
      </c>
      <c r="B386" t="s">
        <v>148</v>
      </c>
    </row>
    <row r="387" spans="1:3" x14ac:dyDescent="0.25">
      <c r="A387" t="s">
        <v>518</v>
      </c>
      <c r="B387" t="s">
        <v>120</v>
      </c>
    </row>
    <row r="388" spans="1:3" x14ac:dyDescent="0.25">
      <c r="A388" t="s">
        <v>487</v>
      </c>
      <c r="B388" t="s">
        <v>150</v>
      </c>
    </row>
    <row r="389" spans="1:3" x14ac:dyDescent="0.25">
      <c r="A389" t="s">
        <v>520</v>
      </c>
      <c r="B389" t="s">
        <v>100</v>
      </c>
    </row>
    <row r="390" spans="1:3" x14ac:dyDescent="0.25">
      <c r="A390" t="s">
        <v>531</v>
      </c>
      <c r="B390" t="s">
        <v>183</v>
      </c>
    </row>
    <row r="391" spans="1:3" x14ac:dyDescent="0.25">
      <c r="A391" t="s">
        <v>521</v>
      </c>
      <c r="B391" t="s">
        <v>73</v>
      </c>
    </row>
    <row r="392" spans="1:3" x14ac:dyDescent="0.25">
      <c r="A392" t="s">
        <v>519</v>
      </c>
      <c r="B392" t="s">
        <v>152</v>
      </c>
    </row>
    <row r="393" spans="1:3" x14ac:dyDescent="0.25">
      <c r="A393" t="s">
        <v>490</v>
      </c>
      <c r="B393" t="s">
        <v>144</v>
      </c>
    </row>
    <row r="394" spans="1:3" x14ac:dyDescent="0.25">
      <c r="A394" t="s">
        <v>517</v>
      </c>
      <c r="B394" t="s">
        <v>169</v>
      </c>
    </row>
    <row r="395" spans="1:3" x14ac:dyDescent="0.25">
      <c r="A395" t="s">
        <v>513</v>
      </c>
      <c r="B395" t="s">
        <v>7</v>
      </c>
    </row>
    <row r="396" spans="1:3" x14ac:dyDescent="0.25">
      <c r="A396" t="s">
        <v>524</v>
      </c>
      <c r="B396" t="s">
        <v>44</v>
      </c>
    </row>
    <row r="397" spans="1:3" x14ac:dyDescent="0.25">
      <c r="A397" t="s">
        <v>525</v>
      </c>
      <c r="B397" t="s">
        <v>44</v>
      </c>
    </row>
    <row r="398" spans="1:3" x14ac:dyDescent="0.25">
      <c r="A398" t="s">
        <v>1140</v>
      </c>
      <c r="B398" t="s">
        <v>152</v>
      </c>
    </row>
    <row r="399" spans="1:3" x14ac:dyDescent="0.25">
      <c r="A399" t="s">
        <v>1141</v>
      </c>
      <c r="B399" t="s">
        <v>243</v>
      </c>
      <c r="C399" t="s">
        <v>1142</v>
      </c>
    </row>
    <row r="400" spans="1:3" x14ac:dyDescent="0.25">
      <c r="A400" t="s">
        <v>1143</v>
      </c>
      <c r="B400" t="s">
        <v>242</v>
      </c>
      <c r="C400" t="s">
        <v>1144</v>
      </c>
    </row>
    <row r="401" spans="1:3" x14ac:dyDescent="0.25">
      <c r="A401" t="s">
        <v>1145</v>
      </c>
      <c r="B401" t="s">
        <v>243</v>
      </c>
      <c r="C401" t="s">
        <v>1146</v>
      </c>
    </row>
    <row r="402" spans="1:3" x14ac:dyDescent="0.25">
      <c r="A402" t="s">
        <v>502</v>
      </c>
      <c r="B402" t="s">
        <v>163</v>
      </c>
      <c r="C402" t="s">
        <v>164</v>
      </c>
    </row>
    <row r="403" spans="1:3" x14ac:dyDescent="0.25">
      <c r="A403" t="s">
        <v>505</v>
      </c>
      <c r="B403" t="s">
        <v>107</v>
      </c>
      <c r="C403" t="s">
        <v>506</v>
      </c>
    </row>
    <row r="404" spans="1:3" x14ac:dyDescent="0.25">
      <c r="A404" t="s">
        <v>522</v>
      </c>
      <c r="B404" t="s">
        <v>5</v>
      </c>
      <c r="C404" t="s">
        <v>523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roductionLinesSht"/>
  <dimension ref="A1:L6297"/>
  <sheetViews>
    <sheetView workbookViewId="0">
      <selection activeCell="J8" sqref="J8"/>
    </sheetView>
  </sheetViews>
  <sheetFormatPr defaultRowHeight="15" customHeight="1" x14ac:dyDescent="0.25"/>
  <cols>
    <col min="1" max="1" width="5" bestFit="1" customWidth="1"/>
    <col min="2" max="2" width="12.42578125" bestFit="1" customWidth="1"/>
    <col min="3" max="3" width="6.28515625" bestFit="1" customWidth="1"/>
    <col min="4" max="4" width="14.85546875" bestFit="1" customWidth="1"/>
    <col min="5" max="5" width="28.85546875" bestFit="1" customWidth="1"/>
    <col min="6" max="6" width="18.85546875" bestFit="1" customWidth="1"/>
    <col min="7" max="7" width="11.85546875" bestFit="1" customWidth="1"/>
    <col min="8" max="8" width="10.7109375" bestFit="1" customWidth="1"/>
    <col min="11" max="11" width="25.5703125" customWidth="1"/>
    <col min="12" max="12" width="11.5703125" bestFit="1" customWidth="1"/>
  </cols>
  <sheetData>
    <row r="1" spans="1:12" x14ac:dyDescent="0.25">
      <c r="A1" s="155" t="s">
        <v>1635</v>
      </c>
      <c r="B1" s="155" t="s">
        <v>1636</v>
      </c>
      <c r="C1" s="155" t="s">
        <v>1637</v>
      </c>
      <c r="D1" s="155" t="s">
        <v>1638</v>
      </c>
      <c r="E1" s="155" t="s">
        <v>1639</v>
      </c>
      <c r="F1" s="155" t="s">
        <v>1640</v>
      </c>
      <c r="G1" s="155" t="s">
        <v>1641</v>
      </c>
      <c r="H1" s="155" t="s">
        <v>1642</v>
      </c>
      <c r="I1" s="155" t="s">
        <v>1643</v>
      </c>
      <c r="J1" s="155" t="s">
        <v>1644</v>
      </c>
      <c r="K1" s="155" t="s">
        <v>403</v>
      </c>
    </row>
    <row r="2" spans="1:12" ht="15" customHeight="1" x14ac:dyDescent="0.25">
      <c r="A2">
        <v>1</v>
      </c>
      <c r="B2">
        <v>280765</v>
      </c>
      <c r="C2" t="s">
        <v>142</v>
      </c>
      <c r="D2" t="s">
        <v>1612</v>
      </c>
      <c r="E2" t="s">
        <v>1603</v>
      </c>
      <c r="F2" t="s">
        <v>1604</v>
      </c>
      <c r="G2">
        <v>47.3</v>
      </c>
      <c r="H2">
        <v>40.1</v>
      </c>
      <c r="I2">
        <v>3</v>
      </c>
      <c r="J2">
        <v>0</v>
      </c>
      <c r="K2" s="1">
        <v>44071</v>
      </c>
    </row>
    <row r="3" spans="1:12" ht="15" customHeight="1" x14ac:dyDescent="0.25">
      <c r="A3">
        <v>2</v>
      </c>
      <c r="B3">
        <v>280764</v>
      </c>
      <c r="C3" t="s">
        <v>124</v>
      </c>
      <c r="D3" t="s">
        <v>1413</v>
      </c>
      <c r="E3" t="s">
        <v>1603</v>
      </c>
      <c r="F3" t="s">
        <v>1604</v>
      </c>
      <c r="G3">
        <v>77.2</v>
      </c>
      <c r="H3">
        <v>70</v>
      </c>
      <c r="I3">
        <v>3</v>
      </c>
      <c r="J3">
        <v>0</v>
      </c>
      <c r="K3" s="1">
        <v>45166</v>
      </c>
      <c r="L3" s="56">
        <v>0.63474459490740742</v>
      </c>
    </row>
    <row r="4" spans="1:12" ht="15" customHeight="1" x14ac:dyDescent="0.25">
      <c r="A4">
        <v>3</v>
      </c>
      <c r="B4">
        <v>280763</v>
      </c>
      <c r="C4" t="s">
        <v>159</v>
      </c>
      <c r="D4" t="s">
        <v>1372</v>
      </c>
      <c r="E4" t="s">
        <v>1603</v>
      </c>
      <c r="F4" t="s">
        <v>1604</v>
      </c>
      <c r="G4">
        <v>47.2</v>
      </c>
      <c r="H4">
        <v>40</v>
      </c>
      <c r="I4">
        <v>3</v>
      </c>
      <c r="J4">
        <v>0</v>
      </c>
      <c r="K4" s="1">
        <v>45166</v>
      </c>
      <c r="L4" s="56">
        <v>0.63258260416666667</v>
      </c>
    </row>
    <row r="5" spans="1:12" ht="15" customHeight="1" x14ac:dyDescent="0.25">
      <c r="A5">
        <v>4</v>
      </c>
      <c r="B5">
        <v>280762</v>
      </c>
      <c r="C5" t="s">
        <v>136</v>
      </c>
      <c r="D5" t="s">
        <v>1605</v>
      </c>
      <c r="E5" t="s">
        <v>1606</v>
      </c>
      <c r="F5" t="s">
        <v>1607</v>
      </c>
      <c r="G5">
        <v>154.80000000000001</v>
      </c>
      <c r="H5">
        <v>154.80000000000001</v>
      </c>
      <c r="I5">
        <v>-1</v>
      </c>
      <c r="J5">
        <v>0</v>
      </c>
      <c r="K5" s="1">
        <v>45166</v>
      </c>
      <c r="L5" s="56">
        <v>0.63225335648148151</v>
      </c>
    </row>
    <row r="6" spans="1:12" ht="15" customHeight="1" x14ac:dyDescent="0.25">
      <c r="A6">
        <v>5</v>
      </c>
      <c r="B6">
        <v>280761</v>
      </c>
      <c r="C6" t="s">
        <v>67</v>
      </c>
      <c r="D6" t="s">
        <v>1318</v>
      </c>
      <c r="E6" t="s">
        <v>1606</v>
      </c>
      <c r="F6" t="s">
        <v>1607</v>
      </c>
      <c r="G6">
        <v>1212.5</v>
      </c>
      <c r="H6">
        <v>1212.5</v>
      </c>
      <c r="I6">
        <v>-1</v>
      </c>
      <c r="J6">
        <v>0</v>
      </c>
      <c r="K6" s="1">
        <v>45166</v>
      </c>
      <c r="L6" s="56">
        <v>0.63158105324074076</v>
      </c>
    </row>
    <row r="7" spans="1:12" ht="15" customHeight="1" x14ac:dyDescent="0.25">
      <c r="A7">
        <v>6</v>
      </c>
      <c r="B7">
        <v>280760</v>
      </c>
      <c r="C7" t="s">
        <v>85</v>
      </c>
      <c r="D7" t="s">
        <v>1608</v>
      </c>
      <c r="E7" t="s">
        <v>1606</v>
      </c>
      <c r="F7" t="s">
        <v>1607</v>
      </c>
      <c r="G7">
        <v>715.3</v>
      </c>
      <c r="H7">
        <v>715.3</v>
      </c>
      <c r="I7">
        <v>-1</v>
      </c>
      <c r="J7">
        <v>0</v>
      </c>
      <c r="K7" s="1">
        <v>45166</v>
      </c>
      <c r="L7" s="56">
        <v>0.63026809027777775</v>
      </c>
    </row>
    <row r="8" spans="1:12" ht="15" customHeight="1" x14ac:dyDescent="0.25">
      <c r="A8">
        <v>7</v>
      </c>
      <c r="B8">
        <v>280759</v>
      </c>
      <c r="C8" t="s">
        <v>84</v>
      </c>
      <c r="D8" t="s">
        <v>1609</v>
      </c>
      <c r="E8" t="s">
        <v>1603</v>
      </c>
      <c r="F8" t="s">
        <v>1610</v>
      </c>
      <c r="G8">
        <v>27.6</v>
      </c>
      <c r="H8">
        <v>20.399999999999999</v>
      </c>
      <c r="I8">
        <v>3</v>
      </c>
      <c r="J8">
        <v>0</v>
      </c>
      <c r="K8" s="1">
        <v>45166</v>
      </c>
      <c r="L8" s="56">
        <v>0.63011315972222215</v>
      </c>
    </row>
    <row r="9" spans="1:12" ht="15" customHeight="1" x14ac:dyDescent="0.25">
      <c r="A9">
        <v>8</v>
      </c>
      <c r="B9">
        <v>280758</v>
      </c>
      <c r="C9" t="s">
        <v>114</v>
      </c>
      <c r="D9" t="s">
        <v>115</v>
      </c>
      <c r="E9" t="s">
        <v>1603</v>
      </c>
      <c r="F9" t="s">
        <v>1610</v>
      </c>
      <c r="G9">
        <v>76.2</v>
      </c>
      <c r="H9">
        <v>69</v>
      </c>
      <c r="I9">
        <v>3</v>
      </c>
      <c r="J9">
        <v>30</v>
      </c>
      <c r="K9" s="1">
        <v>45166</v>
      </c>
      <c r="L9" s="56">
        <v>0.62987114583333337</v>
      </c>
    </row>
    <row r="10" spans="1:12" ht="15" customHeight="1" x14ac:dyDescent="0.25">
      <c r="A10">
        <v>9</v>
      </c>
      <c r="B10">
        <v>280757</v>
      </c>
      <c r="C10" t="s">
        <v>74</v>
      </c>
      <c r="D10" t="s">
        <v>75</v>
      </c>
      <c r="E10" t="s">
        <v>1611</v>
      </c>
      <c r="F10" t="s">
        <v>1610</v>
      </c>
      <c r="G10">
        <v>45.5</v>
      </c>
      <c r="H10">
        <v>38.299999999999997</v>
      </c>
      <c r="I10">
        <v>3</v>
      </c>
      <c r="J10">
        <v>16</v>
      </c>
      <c r="K10" s="1">
        <v>45166</v>
      </c>
      <c r="L10" s="56">
        <v>0.62864984953703706</v>
      </c>
    </row>
    <row r="11" spans="1:12" ht="15" customHeight="1" x14ac:dyDescent="0.25">
      <c r="A11">
        <v>10</v>
      </c>
      <c r="B11">
        <v>280756</v>
      </c>
      <c r="C11" t="s">
        <v>121</v>
      </c>
      <c r="D11" t="s">
        <v>122</v>
      </c>
      <c r="E11" t="s">
        <v>1603</v>
      </c>
      <c r="F11" t="s">
        <v>1610</v>
      </c>
      <c r="G11">
        <v>27</v>
      </c>
      <c r="H11">
        <v>21.6</v>
      </c>
      <c r="I11">
        <v>2</v>
      </c>
      <c r="J11">
        <v>0</v>
      </c>
      <c r="K11" s="1">
        <v>45166</v>
      </c>
      <c r="L11" s="56">
        <v>0.61827954861111112</v>
      </c>
    </row>
    <row r="12" spans="1:12" ht="15" customHeight="1" x14ac:dyDescent="0.25">
      <c r="A12">
        <v>11</v>
      </c>
      <c r="B12">
        <v>280755</v>
      </c>
      <c r="C12" t="s">
        <v>125</v>
      </c>
      <c r="D12" t="s">
        <v>126</v>
      </c>
      <c r="E12" t="s">
        <v>1603</v>
      </c>
      <c r="F12" t="s">
        <v>1604</v>
      </c>
      <c r="G12">
        <v>20.399999999999999</v>
      </c>
      <c r="H12">
        <v>13.2</v>
      </c>
      <c r="I12">
        <v>3</v>
      </c>
      <c r="J12">
        <v>0</v>
      </c>
      <c r="K12" s="1">
        <v>45166</v>
      </c>
      <c r="L12" s="56">
        <v>0.61811388888888896</v>
      </c>
    </row>
    <row r="13" spans="1:12" ht="15" customHeight="1" x14ac:dyDescent="0.25">
      <c r="A13">
        <v>12</v>
      </c>
      <c r="B13">
        <v>280754</v>
      </c>
      <c r="C13" t="s">
        <v>114</v>
      </c>
      <c r="D13" t="s">
        <v>115</v>
      </c>
      <c r="E13" t="s">
        <v>1603</v>
      </c>
      <c r="F13" t="s">
        <v>1610</v>
      </c>
      <c r="G13">
        <v>53.1</v>
      </c>
      <c r="H13">
        <v>47.7</v>
      </c>
      <c r="I13">
        <v>2</v>
      </c>
      <c r="J13">
        <v>20</v>
      </c>
      <c r="K13" s="1">
        <v>45166</v>
      </c>
      <c r="L13" s="56">
        <v>0.61800127314814812</v>
      </c>
    </row>
    <row r="14" spans="1:12" ht="15" customHeight="1" x14ac:dyDescent="0.25">
      <c r="A14">
        <v>13</v>
      </c>
      <c r="B14">
        <v>280753</v>
      </c>
      <c r="C14" t="s">
        <v>121</v>
      </c>
      <c r="D14" t="s">
        <v>122</v>
      </c>
      <c r="E14" t="s">
        <v>1603</v>
      </c>
      <c r="F14" t="s">
        <v>1610</v>
      </c>
      <c r="G14">
        <v>14.9</v>
      </c>
      <c r="H14">
        <v>9.5</v>
      </c>
      <c r="I14">
        <v>2</v>
      </c>
      <c r="J14">
        <v>0</v>
      </c>
      <c r="K14" s="1">
        <v>45166</v>
      </c>
      <c r="L14" s="56">
        <v>0.61757457175925923</v>
      </c>
    </row>
    <row r="15" spans="1:12" ht="15" customHeight="1" x14ac:dyDescent="0.25">
      <c r="A15">
        <v>14</v>
      </c>
      <c r="B15">
        <v>280752</v>
      </c>
      <c r="C15" t="s">
        <v>114</v>
      </c>
      <c r="D15" t="s">
        <v>115</v>
      </c>
      <c r="E15" t="s">
        <v>1603</v>
      </c>
      <c r="F15" t="s">
        <v>1610</v>
      </c>
      <c r="G15">
        <v>45.1</v>
      </c>
      <c r="H15">
        <v>39.700000000000003</v>
      </c>
      <c r="I15">
        <v>2</v>
      </c>
      <c r="J15">
        <v>18</v>
      </c>
      <c r="K15" s="1">
        <v>45166</v>
      </c>
      <c r="L15" s="56">
        <v>0.61718348379629628</v>
      </c>
    </row>
    <row r="16" spans="1:12" ht="15" customHeight="1" x14ac:dyDescent="0.25">
      <c r="A16">
        <v>15</v>
      </c>
      <c r="B16">
        <v>280751</v>
      </c>
      <c r="C16" t="s">
        <v>177</v>
      </c>
      <c r="D16" t="s">
        <v>178</v>
      </c>
      <c r="E16" t="s">
        <v>1611</v>
      </c>
      <c r="F16" t="s">
        <v>1607</v>
      </c>
      <c r="G16">
        <v>1552.8</v>
      </c>
      <c r="H16">
        <v>1552.8</v>
      </c>
      <c r="I16">
        <v>-1</v>
      </c>
      <c r="J16">
        <v>0</v>
      </c>
      <c r="K16" s="1">
        <v>45166</v>
      </c>
      <c r="L16" s="56">
        <v>0.61597361111111104</v>
      </c>
    </row>
    <row r="17" spans="1:12" ht="15" customHeight="1" x14ac:dyDescent="0.25">
      <c r="A17">
        <v>16</v>
      </c>
      <c r="B17">
        <v>280750</v>
      </c>
      <c r="C17" t="s">
        <v>124</v>
      </c>
      <c r="D17" t="s">
        <v>1413</v>
      </c>
      <c r="E17" t="s">
        <v>1603</v>
      </c>
      <c r="F17" t="s">
        <v>1604</v>
      </c>
      <c r="G17">
        <v>45.9</v>
      </c>
      <c r="H17">
        <v>38.700000000000003</v>
      </c>
      <c r="I17">
        <v>3</v>
      </c>
      <c r="J17">
        <v>0</v>
      </c>
      <c r="K17" s="1">
        <v>45166</v>
      </c>
      <c r="L17" s="56">
        <v>0.61585408564814814</v>
      </c>
    </row>
    <row r="18" spans="1:12" ht="15" customHeight="1" x14ac:dyDescent="0.25">
      <c r="A18">
        <v>17</v>
      </c>
      <c r="B18">
        <v>280749</v>
      </c>
      <c r="C18" t="s">
        <v>125</v>
      </c>
      <c r="D18" t="s">
        <v>126</v>
      </c>
      <c r="E18" t="s">
        <v>1603</v>
      </c>
      <c r="F18" t="s">
        <v>1604</v>
      </c>
      <c r="G18">
        <v>27</v>
      </c>
      <c r="H18">
        <v>21.6</v>
      </c>
      <c r="I18">
        <v>2</v>
      </c>
      <c r="J18">
        <v>0</v>
      </c>
      <c r="K18" s="1">
        <v>45166</v>
      </c>
      <c r="L18" s="56">
        <v>0.6157572916666666</v>
      </c>
    </row>
    <row r="19" spans="1:12" ht="15" customHeight="1" x14ac:dyDescent="0.25">
      <c r="A19">
        <v>18</v>
      </c>
      <c r="B19">
        <v>280748</v>
      </c>
      <c r="C19" t="s">
        <v>125</v>
      </c>
      <c r="D19" t="s">
        <v>126</v>
      </c>
      <c r="E19" t="s">
        <v>1603</v>
      </c>
      <c r="F19" t="s">
        <v>1604</v>
      </c>
      <c r="G19">
        <v>30.9</v>
      </c>
      <c r="H19">
        <v>23.7</v>
      </c>
      <c r="I19">
        <v>3</v>
      </c>
      <c r="J19">
        <v>0</v>
      </c>
      <c r="K19" s="1">
        <v>45166</v>
      </c>
      <c r="L19" s="56">
        <v>0.61533854166666668</v>
      </c>
    </row>
    <row r="20" spans="1:12" ht="15" customHeight="1" x14ac:dyDescent="0.25">
      <c r="A20">
        <v>19</v>
      </c>
      <c r="B20">
        <v>280747</v>
      </c>
      <c r="C20" t="s">
        <v>125</v>
      </c>
      <c r="D20" t="s">
        <v>126</v>
      </c>
      <c r="E20" t="s">
        <v>1603</v>
      </c>
      <c r="F20" t="s">
        <v>1604</v>
      </c>
      <c r="G20">
        <v>46.8</v>
      </c>
      <c r="H20">
        <v>39.6</v>
      </c>
      <c r="I20">
        <v>3</v>
      </c>
      <c r="J20">
        <v>0</v>
      </c>
      <c r="K20" s="1">
        <v>45166</v>
      </c>
      <c r="L20" s="56">
        <v>0.61496195601851855</v>
      </c>
    </row>
    <row r="21" spans="1:12" ht="15" customHeight="1" x14ac:dyDescent="0.25">
      <c r="A21">
        <v>20</v>
      </c>
      <c r="B21">
        <v>280746</v>
      </c>
      <c r="C21" t="s">
        <v>114</v>
      </c>
      <c r="D21" t="s">
        <v>115</v>
      </c>
      <c r="E21" t="s">
        <v>1603</v>
      </c>
      <c r="F21" t="s">
        <v>1610</v>
      </c>
      <c r="G21">
        <v>69.7</v>
      </c>
      <c r="H21">
        <v>62.5</v>
      </c>
      <c r="I21">
        <v>3</v>
      </c>
      <c r="J21">
        <v>30</v>
      </c>
      <c r="K21" s="1">
        <v>45166</v>
      </c>
      <c r="L21" s="56">
        <v>0.61471015046296296</v>
      </c>
    </row>
    <row r="22" spans="1:12" ht="15" customHeight="1" x14ac:dyDescent="0.25">
      <c r="A22">
        <v>21</v>
      </c>
      <c r="B22">
        <v>280745</v>
      </c>
      <c r="C22" t="s">
        <v>74</v>
      </c>
      <c r="D22" t="s">
        <v>75</v>
      </c>
      <c r="E22" t="s">
        <v>1611</v>
      </c>
      <c r="F22" t="s">
        <v>1610</v>
      </c>
      <c r="G22">
        <v>47</v>
      </c>
      <c r="H22">
        <v>39.799999999999997</v>
      </c>
      <c r="I22">
        <v>3</v>
      </c>
      <c r="J22">
        <v>20</v>
      </c>
      <c r="K22" s="1">
        <v>45166</v>
      </c>
      <c r="L22" s="56">
        <v>0.61457060185185186</v>
      </c>
    </row>
    <row r="23" spans="1:12" ht="15" customHeight="1" x14ac:dyDescent="0.25">
      <c r="A23">
        <v>22</v>
      </c>
      <c r="B23">
        <v>280744</v>
      </c>
      <c r="C23" t="s">
        <v>179</v>
      </c>
      <c r="D23" t="s">
        <v>1378</v>
      </c>
      <c r="E23" t="s">
        <v>1603</v>
      </c>
      <c r="F23" t="s">
        <v>1607</v>
      </c>
      <c r="G23">
        <v>1147</v>
      </c>
      <c r="H23">
        <v>1147</v>
      </c>
      <c r="I23">
        <v>-1</v>
      </c>
      <c r="J23">
        <v>0</v>
      </c>
      <c r="K23" s="1">
        <v>45166</v>
      </c>
      <c r="L23" s="56">
        <v>0.61442670138888889</v>
      </c>
    </row>
    <row r="24" spans="1:12" ht="15" customHeight="1" x14ac:dyDescent="0.25">
      <c r="A24">
        <v>23</v>
      </c>
      <c r="B24">
        <v>280743</v>
      </c>
      <c r="C24" t="s">
        <v>140</v>
      </c>
      <c r="D24" t="s">
        <v>1357</v>
      </c>
      <c r="E24" t="s">
        <v>1603</v>
      </c>
      <c r="F24" t="s">
        <v>1607</v>
      </c>
      <c r="G24">
        <v>4.8</v>
      </c>
      <c r="H24">
        <v>3</v>
      </c>
      <c r="I24">
        <v>0</v>
      </c>
      <c r="J24">
        <v>0</v>
      </c>
      <c r="K24" s="1">
        <v>45166</v>
      </c>
      <c r="L24" s="56">
        <v>0.61298144675925925</v>
      </c>
    </row>
    <row r="25" spans="1:12" ht="15" customHeight="1" x14ac:dyDescent="0.25">
      <c r="A25">
        <v>24</v>
      </c>
      <c r="B25">
        <v>280742</v>
      </c>
      <c r="C25" t="s">
        <v>124</v>
      </c>
      <c r="D25" t="s">
        <v>1413</v>
      </c>
      <c r="E25" t="s">
        <v>1603</v>
      </c>
      <c r="F25" t="s">
        <v>1604</v>
      </c>
      <c r="G25">
        <v>40.9</v>
      </c>
      <c r="H25">
        <v>33.700000000000003</v>
      </c>
      <c r="I25">
        <v>3</v>
      </c>
      <c r="J25">
        <v>0</v>
      </c>
      <c r="K25" s="1">
        <v>45166</v>
      </c>
      <c r="L25" s="56">
        <v>0.61257222222222218</v>
      </c>
    </row>
    <row r="26" spans="1:12" ht="15" customHeight="1" x14ac:dyDescent="0.25">
      <c r="A26">
        <v>25</v>
      </c>
      <c r="B26">
        <v>280741</v>
      </c>
      <c r="C26" t="s">
        <v>1532</v>
      </c>
      <c r="D26" t="s">
        <v>1533</v>
      </c>
      <c r="E26" t="s">
        <v>1603</v>
      </c>
      <c r="F26" t="s">
        <v>1607</v>
      </c>
      <c r="G26">
        <v>20.3</v>
      </c>
      <c r="H26">
        <v>13.1</v>
      </c>
      <c r="I26">
        <v>3</v>
      </c>
      <c r="J26">
        <v>0</v>
      </c>
      <c r="K26" s="1">
        <v>45166</v>
      </c>
      <c r="L26" s="56">
        <v>0.61231906250000001</v>
      </c>
    </row>
    <row r="27" spans="1:12" ht="15" customHeight="1" x14ac:dyDescent="0.25">
      <c r="A27">
        <v>26</v>
      </c>
      <c r="B27">
        <v>280740</v>
      </c>
      <c r="C27" t="s">
        <v>1534</v>
      </c>
      <c r="D27" t="s">
        <v>1535</v>
      </c>
      <c r="E27" t="s">
        <v>1611</v>
      </c>
      <c r="F27" t="s">
        <v>1607</v>
      </c>
      <c r="G27">
        <v>77.900000000000006</v>
      </c>
      <c r="H27">
        <v>70.7</v>
      </c>
      <c r="I27">
        <v>3</v>
      </c>
      <c r="J27">
        <v>16</v>
      </c>
      <c r="K27" s="1">
        <v>45166</v>
      </c>
      <c r="L27" s="56">
        <v>0.61204733796296296</v>
      </c>
    </row>
    <row r="28" spans="1:12" ht="15" customHeight="1" x14ac:dyDescent="0.25">
      <c r="A28">
        <v>27</v>
      </c>
      <c r="B28">
        <v>280739</v>
      </c>
      <c r="C28" t="s">
        <v>74</v>
      </c>
      <c r="D28" t="s">
        <v>75</v>
      </c>
      <c r="E28" t="s">
        <v>1611</v>
      </c>
      <c r="F28" t="s">
        <v>1610</v>
      </c>
      <c r="G28">
        <v>48.5</v>
      </c>
      <c r="H28">
        <v>41.3</v>
      </c>
      <c r="I28">
        <v>3</v>
      </c>
      <c r="J28">
        <v>20</v>
      </c>
      <c r="K28" s="1">
        <v>45166</v>
      </c>
      <c r="L28" s="56">
        <v>0.61158032407407414</v>
      </c>
    </row>
    <row r="29" spans="1:12" ht="15" customHeight="1" x14ac:dyDescent="0.25">
      <c r="A29">
        <v>28</v>
      </c>
      <c r="B29">
        <v>280738</v>
      </c>
      <c r="C29" t="s">
        <v>1534</v>
      </c>
      <c r="D29" t="s">
        <v>1535</v>
      </c>
      <c r="E29" t="s">
        <v>1611</v>
      </c>
      <c r="F29" t="s">
        <v>1607</v>
      </c>
      <c r="G29">
        <v>79.099999999999994</v>
      </c>
      <c r="H29">
        <v>71.900000000000006</v>
      </c>
      <c r="I29">
        <v>3</v>
      </c>
      <c r="J29">
        <v>18</v>
      </c>
      <c r="K29" s="1">
        <v>45166</v>
      </c>
      <c r="L29" s="56">
        <v>0.6110493402777778</v>
      </c>
    </row>
    <row r="30" spans="1:12" ht="15" customHeight="1" x14ac:dyDescent="0.25">
      <c r="A30">
        <v>29</v>
      </c>
      <c r="B30">
        <v>280737</v>
      </c>
      <c r="C30" t="s">
        <v>114</v>
      </c>
      <c r="D30" t="s">
        <v>115</v>
      </c>
      <c r="E30" t="s">
        <v>1603</v>
      </c>
      <c r="F30" t="s">
        <v>1610</v>
      </c>
      <c r="G30">
        <v>76.7</v>
      </c>
      <c r="H30">
        <v>69.5</v>
      </c>
      <c r="I30">
        <v>3</v>
      </c>
      <c r="J30">
        <v>30</v>
      </c>
      <c r="K30" s="1">
        <v>45166</v>
      </c>
      <c r="L30" s="56">
        <v>0.61087430555555555</v>
      </c>
    </row>
    <row r="31" spans="1:12" ht="15" customHeight="1" x14ac:dyDescent="0.25">
      <c r="A31">
        <v>30</v>
      </c>
      <c r="B31">
        <v>280736</v>
      </c>
      <c r="C31" t="s">
        <v>159</v>
      </c>
      <c r="D31" t="s">
        <v>1372</v>
      </c>
      <c r="E31" t="s">
        <v>1603</v>
      </c>
      <c r="F31" t="s">
        <v>1604</v>
      </c>
      <c r="G31">
        <v>14.9</v>
      </c>
      <c r="H31">
        <v>9.5</v>
      </c>
      <c r="I31">
        <v>2</v>
      </c>
      <c r="J31">
        <v>0</v>
      </c>
      <c r="K31" s="1">
        <v>45166</v>
      </c>
      <c r="L31" s="56">
        <v>0.61078417824074072</v>
      </c>
    </row>
    <row r="32" spans="1:12" ht="15" customHeight="1" x14ac:dyDescent="0.25">
      <c r="A32">
        <v>31</v>
      </c>
      <c r="B32">
        <v>280735</v>
      </c>
      <c r="C32" t="s">
        <v>124</v>
      </c>
      <c r="D32" t="s">
        <v>1413</v>
      </c>
      <c r="E32" t="s">
        <v>1603</v>
      </c>
      <c r="F32" t="s">
        <v>1604</v>
      </c>
      <c r="G32">
        <v>44</v>
      </c>
      <c r="H32">
        <v>36.799999999999997</v>
      </c>
      <c r="I32">
        <v>3</v>
      </c>
      <c r="J32">
        <v>0</v>
      </c>
      <c r="K32" s="1">
        <v>45166</v>
      </c>
      <c r="L32" s="56">
        <v>0.6100765393518518</v>
      </c>
    </row>
    <row r="33" spans="1:12" ht="15" customHeight="1" x14ac:dyDescent="0.25">
      <c r="A33">
        <v>32</v>
      </c>
      <c r="B33">
        <v>280734</v>
      </c>
      <c r="C33" t="s">
        <v>1534</v>
      </c>
      <c r="D33" t="s">
        <v>1535</v>
      </c>
      <c r="E33" t="s">
        <v>1611</v>
      </c>
      <c r="F33" t="s">
        <v>1607</v>
      </c>
      <c r="G33">
        <v>81.599999999999994</v>
      </c>
      <c r="H33">
        <v>74.400000000000006</v>
      </c>
      <c r="I33">
        <v>3</v>
      </c>
      <c r="J33">
        <v>18</v>
      </c>
      <c r="K33" s="1">
        <v>45166</v>
      </c>
      <c r="L33" s="56">
        <v>0.60967743055555557</v>
      </c>
    </row>
    <row r="34" spans="1:12" ht="15" customHeight="1" x14ac:dyDescent="0.25">
      <c r="A34">
        <v>33</v>
      </c>
      <c r="B34">
        <v>280733</v>
      </c>
      <c r="C34" t="s">
        <v>124</v>
      </c>
      <c r="D34" t="s">
        <v>1413</v>
      </c>
      <c r="E34" t="s">
        <v>1603</v>
      </c>
      <c r="F34" t="s">
        <v>1604</v>
      </c>
      <c r="G34">
        <v>39.1</v>
      </c>
      <c r="H34">
        <v>31.9</v>
      </c>
      <c r="I34">
        <v>3</v>
      </c>
      <c r="J34">
        <v>0</v>
      </c>
      <c r="K34" s="1">
        <v>45166</v>
      </c>
      <c r="L34" s="56">
        <v>0.60814513888888888</v>
      </c>
    </row>
    <row r="35" spans="1:12" ht="15" customHeight="1" x14ac:dyDescent="0.25">
      <c r="A35">
        <v>34</v>
      </c>
      <c r="B35">
        <v>280732</v>
      </c>
      <c r="C35" t="s">
        <v>125</v>
      </c>
      <c r="D35" t="s">
        <v>126</v>
      </c>
      <c r="E35" t="s">
        <v>1603</v>
      </c>
      <c r="F35" t="s">
        <v>1604</v>
      </c>
      <c r="G35">
        <v>25.3</v>
      </c>
      <c r="H35">
        <v>18.100000000000001</v>
      </c>
      <c r="I35">
        <v>3</v>
      </c>
      <c r="J35">
        <v>0</v>
      </c>
      <c r="K35" s="1">
        <v>45166</v>
      </c>
      <c r="L35" s="56">
        <v>0.60803630787037044</v>
      </c>
    </row>
    <row r="36" spans="1:12" ht="15" customHeight="1" x14ac:dyDescent="0.25">
      <c r="A36">
        <v>35</v>
      </c>
      <c r="B36">
        <v>280731</v>
      </c>
      <c r="C36" t="s">
        <v>85</v>
      </c>
      <c r="D36" t="s">
        <v>1608</v>
      </c>
      <c r="E36" t="s">
        <v>1603</v>
      </c>
      <c r="F36" t="s">
        <v>1610</v>
      </c>
      <c r="G36">
        <v>15.6</v>
      </c>
      <c r="H36">
        <v>10.199999999999999</v>
      </c>
      <c r="I36">
        <v>2</v>
      </c>
      <c r="J36">
        <v>0</v>
      </c>
      <c r="K36" s="1">
        <v>45166</v>
      </c>
      <c r="L36" s="56">
        <v>0.60792349537037038</v>
      </c>
    </row>
    <row r="37" spans="1:12" ht="15" customHeight="1" x14ac:dyDescent="0.25">
      <c r="A37">
        <v>36</v>
      </c>
      <c r="B37">
        <v>280730</v>
      </c>
      <c r="C37" t="s">
        <v>142</v>
      </c>
      <c r="D37" t="s">
        <v>1612</v>
      </c>
      <c r="E37" t="s">
        <v>1603</v>
      </c>
      <c r="F37" t="s">
        <v>1604</v>
      </c>
      <c r="G37">
        <v>33.6</v>
      </c>
      <c r="H37">
        <v>26.4</v>
      </c>
      <c r="I37">
        <v>3</v>
      </c>
      <c r="J37">
        <v>0</v>
      </c>
      <c r="K37" s="1">
        <v>45166</v>
      </c>
      <c r="L37" s="56">
        <v>0.60773596064814817</v>
      </c>
    </row>
    <row r="38" spans="1:12" ht="15" customHeight="1" x14ac:dyDescent="0.25">
      <c r="A38">
        <v>37</v>
      </c>
      <c r="B38">
        <v>280729</v>
      </c>
      <c r="C38" t="s">
        <v>142</v>
      </c>
      <c r="D38" t="s">
        <v>1612</v>
      </c>
      <c r="E38" t="s">
        <v>1603</v>
      </c>
      <c r="F38" t="s">
        <v>1604</v>
      </c>
      <c r="G38">
        <v>43.3</v>
      </c>
      <c r="H38">
        <v>36.1</v>
      </c>
      <c r="I38">
        <v>3</v>
      </c>
      <c r="J38">
        <v>0</v>
      </c>
      <c r="K38" s="1">
        <v>45166</v>
      </c>
      <c r="L38" s="56">
        <v>0.60733989583333337</v>
      </c>
    </row>
    <row r="39" spans="1:12" ht="15" customHeight="1" x14ac:dyDescent="0.25">
      <c r="A39">
        <v>38</v>
      </c>
      <c r="B39">
        <v>280728</v>
      </c>
      <c r="C39" t="s">
        <v>142</v>
      </c>
      <c r="D39" t="s">
        <v>1612</v>
      </c>
      <c r="E39" t="s">
        <v>1603</v>
      </c>
      <c r="F39" t="s">
        <v>1604</v>
      </c>
      <c r="G39">
        <v>36.1</v>
      </c>
      <c r="H39">
        <v>28.9</v>
      </c>
      <c r="I39">
        <v>3</v>
      </c>
      <c r="J39">
        <v>0</v>
      </c>
      <c r="K39" s="1">
        <v>45166</v>
      </c>
      <c r="L39" s="56">
        <v>0.60726130787037036</v>
      </c>
    </row>
    <row r="40" spans="1:12" ht="15" customHeight="1" x14ac:dyDescent="0.25">
      <c r="A40">
        <v>39</v>
      </c>
      <c r="B40">
        <v>280727</v>
      </c>
      <c r="C40" t="s">
        <v>142</v>
      </c>
      <c r="D40" t="s">
        <v>1612</v>
      </c>
      <c r="E40" t="s">
        <v>1603</v>
      </c>
      <c r="F40" t="s">
        <v>1604</v>
      </c>
      <c r="G40">
        <v>20.7</v>
      </c>
      <c r="H40">
        <v>15.3</v>
      </c>
      <c r="I40">
        <v>2</v>
      </c>
      <c r="J40">
        <v>0</v>
      </c>
      <c r="K40" s="1">
        <v>45166</v>
      </c>
      <c r="L40" s="56">
        <v>0.60717060185185179</v>
      </c>
    </row>
    <row r="41" spans="1:12" ht="15" customHeight="1" x14ac:dyDescent="0.25">
      <c r="A41">
        <v>40</v>
      </c>
      <c r="B41">
        <v>280726</v>
      </c>
      <c r="C41" t="s">
        <v>159</v>
      </c>
      <c r="D41" t="s">
        <v>1372</v>
      </c>
      <c r="E41" t="s">
        <v>1603</v>
      </c>
      <c r="F41" t="s">
        <v>1604</v>
      </c>
      <c r="G41">
        <v>27.5</v>
      </c>
      <c r="H41">
        <v>22.1</v>
      </c>
      <c r="I41">
        <v>2</v>
      </c>
      <c r="J41">
        <v>0</v>
      </c>
      <c r="K41" s="1">
        <v>45166</v>
      </c>
      <c r="L41" s="56">
        <v>0.60706056712962964</v>
      </c>
    </row>
    <row r="42" spans="1:12" ht="15" customHeight="1" x14ac:dyDescent="0.25">
      <c r="A42">
        <v>41</v>
      </c>
      <c r="B42">
        <v>280725</v>
      </c>
      <c r="C42" t="s">
        <v>142</v>
      </c>
      <c r="D42" t="s">
        <v>1612</v>
      </c>
      <c r="E42" t="s">
        <v>1603</v>
      </c>
      <c r="F42" t="s">
        <v>1604</v>
      </c>
      <c r="G42">
        <v>41.5</v>
      </c>
      <c r="H42">
        <v>34.299999999999997</v>
      </c>
      <c r="I42">
        <v>3</v>
      </c>
      <c r="J42">
        <v>0</v>
      </c>
      <c r="K42" s="1">
        <v>45166</v>
      </c>
      <c r="L42" s="56">
        <v>0.60694459490740738</v>
      </c>
    </row>
    <row r="43" spans="1:12" ht="15" customHeight="1" x14ac:dyDescent="0.25">
      <c r="A43">
        <v>42</v>
      </c>
      <c r="B43">
        <v>280724</v>
      </c>
      <c r="C43" t="s">
        <v>159</v>
      </c>
      <c r="D43" t="s">
        <v>1372</v>
      </c>
      <c r="E43" t="s">
        <v>1603</v>
      </c>
      <c r="F43" t="s">
        <v>1604</v>
      </c>
      <c r="G43">
        <v>47.5</v>
      </c>
      <c r="H43">
        <v>40.299999999999997</v>
      </c>
      <c r="I43">
        <v>3</v>
      </c>
      <c r="J43">
        <v>0</v>
      </c>
      <c r="K43" s="1">
        <v>45166</v>
      </c>
      <c r="L43" s="56">
        <v>0.60685679398148151</v>
      </c>
    </row>
    <row r="44" spans="1:12" ht="15" customHeight="1" x14ac:dyDescent="0.25">
      <c r="A44">
        <v>43</v>
      </c>
      <c r="B44">
        <v>280723</v>
      </c>
      <c r="C44" t="s">
        <v>141</v>
      </c>
      <c r="D44" t="s">
        <v>1358</v>
      </c>
      <c r="E44" t="s">
        <v>1603</v>
      </c>
      <c r="F44" t="s">
        <v>1607</v>
      </c>
      <c r="G44">
        <v>32.4</v>
      </c>
      <c r="H44">
        <v>25.2</v>
      </c>
      <c r="I44">
        <v>3</v>
      </c>
      <c r="J44">
        <v>0</v>
      </c>
      <c r="K44" s="1">
        <v>45166</v>
      </c>
      <c r="L44" s="56">
        <v>0.60671234953703701</v>
      </c>
    </row>
    <row r="45" spans="1:12" ht="15" customHeight="1" x14ac:dyDescent="0.25">
      <c r="A45">
        <v>44</v>
      </c>
      <c r="B45">
        <v>280722</v>
      </c>
      <c r="C45" t="s">
        <v>141</v>
      </c>
      <c r="D45" t="s">
        <v>1358</v>
      </c>
      <c r="E45" t="s">
        <v>1603</v>
      </c>
      <c r="F45" t="s">
        <v>1607</v>
      </c>
      <c r="G45">
        <v>43.9</v>
      </c>
      <c r="H45">
        <v>36.700000000000003</v>
      </c>
      <c r="I45">
        <v>3</v>
      </c>
      <c r="J45">
        <v>0</v>
      </c>
      <c r="K45" s="1">
        <v>45166</v>
      </c>
      <c r="L45" s="56">
        <v>0.60663584490740741</v>
      </c>
    </row>
    <row r="46" spans="1:12" ht="15" customHeight="1" x14ac:dyDescent="0.25">
      <c r="A46">
        <v>45</v>
      </c>
      <c r="B46">
        <v>280721</v>
      </c>
      <c r="C46" t="s">
        <v>124</v>
      </c>
      <c r="D46" t="s">
        <v>1413</v>
      </c>
      <c r="E46" t="s">
        <v>1603</v>
      </c>
      <c r="F46" t="s">
        <v>1604</v>
      </c>
      <c r="G46">
        <v>43.3</v>
      </c>
      <c r="H46">
        <v>36.1</v>
      </c>
      <c r="I46">
        <v>3</v>
      </c>
      <c r="J46">
        <v>0</v>
      </c>
      <c r="K46" s="1">
        <v>45166</v>
      </c>
      <c r="L46" s="56">
        <v>0.6065576041666666</v>
      </c>
    </row>
    <row r="47" spans="1:12" ht="15" customHeight="1" x14ac:dyDescent="0.25">
      <c r="A47">
        <v>46</v>
      </c>
      <c r="B47">
        <v>280720</v>
      </c>
      <c r="C47" t="s">
        <v>1534</v>
      </c>
      <c r="D47" t="s">
        <v>1535</v>
      </c>
      <c r="E47" t="s">
        <v>1611</v>
      </c>
      <c r="F47" t="s">
        <v>1607</v>
      </c>
      <c r="G47">
        <v>76.099999999999994</v>
      </c>
      <c r="H47">
        <v>68.900000000000006</v>
      </c>
      <c r="I47">
        <v>3</v>
      </c>
      <c r="J47">
        <v>18</v>
      </c>
      <c r="K47" s="1">
        <v>45166</v>
      </c>
      <c r="L47" s="56">
        <v>0.60625856481481477</v>
      </c>
    </row>
    <row r="48" spans="1:12" ht="15" customHeight="1" x14ac:dyDescent="0.25">
      <c r="A48">
        <v>47</v>
      </c>
      <c r="B48">
        <v>280719</v>
      </c>
      <c r="C48" t="s">
        <v>173</v>
      </c>
      <c r="D48" t="s">
        <v>1377</v>
      </c>
      <c r="E48" t="s">
        <v>1611</v>
      </c>
      <c r="F48" t="s">
        <v>1607</v>
      </c>
      <c r="G48">
        <v>21.5</v>
      </c>
      <c r="H48">
        <v>16.100000000000001</v>
      </c>
      <c r="I48">
        <v>2</v>
      </c>
      <c r="J48">
        <v>0</v>
      </c>
      <c r="K48" s="1">
        <v>45166</v>
      </c>
      <c r="L48" s="56">
        <v>0.60603788194444441</v>
      </c>
    </row>
    <row r="49" spans="1:12" ht="15" customHeight="1" x14ac:dyDescent="0.25">
      <c r="A49">
        <v>48</v>
      </c>
      <c r="B49">
        <v>280718</v>
      </c>
      <c r="C49" t="s">
        <v>141</v>
      </c>
      <c r="D49" t="s">
        <v>1358</v>
      </c>
      <c r="E49" t="s">
        <v>1603</v>
      </c>
      <c r="F49" t="s">
        <v>1607</v>
      </c>
      <c r="G49">
        <v>32.1</v>
      </c>
      <c r="H49">
        <v>24.9</v>
      </c>
      <c r="I49">
        <v>3</v>
      </c>
      <c r="J49">
        <v>0</v>
      </c>
      <c r="K49" s="1">
        <v>45166</v>
      </c>
      <c r="L49" s="56">
        <v>0.60587565972222224</v>
      </c>
    </row>
    <row r="50" spans="1:12" ht="15" customHeight="1" x14ac:dyDescent="0.25">
      <c r="A50">
        <v>49</v>
      </c>
      <c r="B50">
        <v>280717</v>
      </c>
      <c r="C50" t="s">
        <v>124</v>
      </c>
      <c r="D50" t="s">
        <v>1413</v>
      </c>
      <c r="E50" t="s">
        <v>1603</v>
      </c>
      <c r="F50" t="s">
        <v>1604</v>
      </c>
      <c r="G50">
        <v>43.3</v>
      </c>
      <c r="H50">
        <v>36.1</v>
      </c>
      <c r="I50">
        <v>3</v>
      </c>
      <c r="J50">
        <v>0</v>
      </c>
      <c r="K50" s="1">
        <v>45166</v>
      </c>
      <c r="L50" s="56">
        <v>0.60564768518518519</v>
      </c>
    </row>
    <row r="51" spans="1:12" ht="15" customHeight="1" x14ac:dyDescent="0.25">
      <c r="A51">
        <v>50</v>
      </c>
      <c r="B51">
        <v>280716</v>
      </c>
      <c r="C51" t="s">
        <v>101</v>
      </c>
      <c r="D51" t="s">
        <v>1326</v>
      </c>
      <c r="E51" t="s">
        <v>1611</v>
      </c>
      <c r="F51" t="s">
        <v>1607</v>
      </c>
      <c r="G51">
        <v>22.9</v>
      </c>
      <c r="H51">
        <v>17.5</v>
      </c>
      <c r="I51">
        <v>2</v>
      </c>
      <c r="J51">
        <v>0</v>
      </c>
      <c r="K51" s="1">
        <v>45166</v>
      </c>
      <c r="L51" s="56">
        <v>0.60555158564814815</v>
      </c>
    </row>
    <row r="52" spans="1:12" ht="15" customHeight="1" x14ac:dyDescent="0.25">
      <c r="A52">
        <v>51</v>
      </c>
      <c r="B52">
        <v>280715</v>
      </c>
      <c r="C52" t="s">
        <v>172</v>
      </c>
      <c r="D52" t="s">
        <v>1376</v>
      </c>
      <c r="E52" t="s">
        <v>1603</v>
      </c>
      <c r="F52" t="s">
        <v>1607</v>
      </c>
      <c r="G52">
        <v>20.9</v>
      </c>
      <c r="H52">
        <v>15.5</v>
      </c>
      <c r="I52">
        <v>2</v>
      </c>
      <c r="J52">
        <v>0</v>
      </c>
      <c r="K52" s="1">
        <v>45166</v>
      </c>
      <c r="L52" s="56">
        <v>0.60545401620370376</v>
      </c>
    </row>
    <row r="53" spans="1:12" ht="15" customHeight="1" x14ac:dyDescent="0.25">
      <c r="A53">
        <v>52</v>
      </c>
      <c r="B53">
        <v>280714</v>
      </c>
      <c r="C53" t="s">
        <v>124</v>
      </c>
      <c r="D53" t="s">
        <v>1413</v>
      </c>
      <c r="E53" t="s">
        <v>1603</v>
      </c>
      <c r="F53" t="s">
        <v>1604</v>
      </c>
      <c r="G53">
        <v>44.9</v>
      </c>
      <c r="H53">
        <v>37.700000000000003</v>
      </c>
      <c r="I53">
        <v>3</v>
      </c>
      <c r="J53">
        <v>0</v>
      </c>
      <c r="K53" s="1">
        <v>45166</v>
      </c>
      <c r="L53" s="56">
        <v>0.6052495370370371</v>
      </c>
    </row>
    <row r="54" spans="1:12" ht="15" customHeight="1" x14ac:dyDescent="0.25">
      <c r="A54">
        <v>53</v>
      </c>
      <c r="B54">
        <v>280713</v>
      </c>
      <c r="C54" t="s">
        <v>141</v>
      </c>
      <c r="D54" t="s">
        <v>1358</v>
      </c>
      <c r="E54" t="s">
        <v>1603</v>
      </c>
      <c r="F54" t="s">
        <v>1607</v>
      </c>
      <c r="G54">
        <v>40.4</v>
      </c>
      <c r="H54">
        <v>33.200000000000003</v>
      </c>
      <c r="I54">
        <v>3</v>
      </c>
      <c r="J54">
        <v>0</v>
      </c>
      <c r="K54" s="1">
        <v>45166</v>
      </c>
      <c r="L54" s="56">
        <v>0.60508133101851846</v>
      </c>
    </row>
    <row r="55" spans="1:12" ht="15" customHeight="1" x14ac:dyDescent="0.25">
      <c r="A55">
        <v>54</v>
      </c>
      <c r="B55">
        <v>280712</v>
      </c>
      <c r="C55" t="s">
        <v>74</v>
      </c>
      <c r="D55" t="s">
        <v>75</v>
      </c>
      <c r="E55" t="s">
        <v>1611</v>
      </c>
      <c r="F55" t="s">
        <v>1610</v>
      </c>
      <c r="G55">
        <v>49.2</v>
      </c>
      <c r="H55">
        <v>42</v>
      </c>
      <c r="I55">
        <v>3</v>
      </c>
      <c r="J55">
        <v>20</v>
      </c>
      <c r="K55" s="1">
        <v>45166</v>
      </c>
      <c r="L55" s="56">
        <v>0.60492403935185191</v>
      </c>
    </row>
    <row r="56" spans="1:12" ht="15" customHeight="1" x14ac:dyDescent="0.25">
      <c r="A56">
        <v>55</v>
      </c>
      <c r="B56">
        <v>280711</v>
      </c>
      <c r="C56" t="s">
        <v>1534</v>
      </c>
      <c r="D56" t="s">
        <v>1535</v>
      </c>
      <c r="E56" t="s">
        <v>1611</v>
      </c>
      <c r="F56" t="s">
        <v>1607</v>
      </c>
      <c r="G56">
        <v>80.3</v>
      </c>
      <c r="H56">
        <v>73.099999999999994</v>
      </c>
      <c r="I56">
        <v>3</v>
      </c>
      <c r="J56">
        <v>18</v>
      </c>
      <c r="K56" s="1">
        <v>45166</v>
      </c>
      <c r="L56" s="56">
        <v>0.60379768518518517</v>
      </c>
    </row>
    <row r="57" spans="1:12" ht="15" customHeight="1" x14ac:dyDescent="0.25">
      <c r="A57">
        <v>56</v>
      </c>
      <c r="B57">
        <v>280710</v>
      </c>
      <c r="C57" t="s">
        <v>1534</v>
      </c>
      <c r="D57" t="s">
        <v>1535</v>
      </c>
      <c r="E57" t="s">
        <v>1611</v>
      </c>
      <c r="F57" t="s">
        <v>1607</v>
      </c>
      <c r="G57">
        <v>75</v>
      </c>
      <c r="H57">
        <v>67.8</v>
      </c>
      <c r="I57">
        <v>3</v>
      </c>
      <c r="J57">
        <v>18</v>
      </c>
      <c r="K57" s="1">
        <v>45166</v>
      </c>
      <c r="L57" s="56">
        <v>0.60306084490740741</v>
      </c>
    </row>
    <row r="58" spans="1:12" ht="15" customHeight="1" x14ac:dyDescent="0.25">
      <c r="A58">
        <v>57</v>
      </c>
      <c r="B58">
        <v>280709</v>
      </c>
      <c r="C58" t="s">
        <v>159</v>
      </c>
      <c r="D58" t="s">
        <v>1372</v>
      </c>
      <c r="E58" t="s">
        <v>1603</v>
      </c>
      <c r="F58" t="s">
        <v>1604</v>
      </c>
      <c r="G58">
        <v>25</v>
      </c>
      <c r="H58">
        <v>19.600000000000001</v>
      </c>
      <c r="I58">
        <v>2</v>
      </c>
      <c r="J58">
        <v>0</v>
      </c>
      <c r="K58" s="1">
        <v>45166</v>
      </c>
      <c r="L58" s="56">
        <v>0.60282415509259257</v>
      </c>
    </row>
    <row r="59" spans="1:12" ht="15" customHeight="1" x14ac:dyDescent="0.25">
      <c r="A59">
        <v>58</v>
      </c>
      <c r="B59">
        <v>280708</v>
      </c>
      <c r="C59" t="s">
        <v>175</v>
      </c>
      <c r="D59" t="s">
        <v>176</v>
      </c>
      <c r="E59" t="s">
        <v>1603</v>
      </c>
      <c r="F59" t="s">
        <v>1613</v>
      </c>
      <c r="G59">
        <v>20.7</v>
      </c>
      <c r="H59">
        <v>15.3</v>
      </c>
      <c r="I59">
        <v>2</v>
      </c>
      <c r="J59">
        <v>0</v>
      </c>
      <c r="K59" s="1">
        <v>45166</v>
      </c>
      <c r="L59" s="56">
        <v>0.60256373842592592</v>
      </c>
    </row>
    <row r="60" spans="1:12" ht="15" customHeight="1" x14ac:dyDescent="0.25">
      <c r="A60">
        <v>59</v>
      </c>
      <c r="B60">
        <v>280707</v>
      </c>
      <c r="C60" t="s">
        <v>116</v>
      </c>
      <c r="D60" t="s">
        <v>117</v>
      </c>
      <c r="E60" t="s">
        <v>1603</v>
      </c>
      <c r="F60" t="s">
        <v>1613</v>
      </c>
      <c r="G60">
        <v>14.9</v>
      </c>
      <c r="H60">
        <v>9.5</v>
      </c>
      <c r="I60">
        <v>2</v>
      </c>
      <c r="J60">
        <v>0</v>
      </c>
      <c r="K60" s="1">
        <v>45166</v>
      </c>
      <c r="L60" s="56">
        <v>0.60243217592592591</v>
      </c>
    </row>
    <row r="61" spans="1:12" ht="15" customHeight="1" x14ac:dyDescent="0.25">
      <c r="A61">
        <v>60</v>
      </c>
      <c r="B61">
        <v>280706</v>
      </c>
      <c r="C61" t="s">
        <v>124</v>
      </c>
      <c r="D61" t="s">
        <v>1413</v>
      </c>
      <c r="E61" t="s">
        <v>1603</v>
      </c>
      <c r="F61" t="s">
        <v>1604</v>
      </c>
      <c r="G61">
        <v>44.2</v>
      </c>
      <c r="H61">
        <v>37</v>
      </c>
      <c r="I61">
        <v>3</v>
      </c>
      <c r="J61">
        <v>0</v>
      </c>
      <c r="K61" s="1">
        <v>45166</v>
      </c>
      <c r="L61" s="56">
        <v>0.60221582175925925</v>
      </c>
    </row>
    <row r="62" spans="1:12" ht="15" customHeight="1" x14ac:dyDescent="0.25">
      <c r="A62">
        <v>61</v>
      </c>
      <c r="B62">
        <v>280705</v>
      </c>
      <c r="C62" t="s">
        <v>100</v>
      </c>
      <c r="D62" t="s">
        <v>1271</v>
      </c>
      <c r="E62" t="s">
        <v>1611</v>
      </c>
      <c r="F62" t="s">
        <v>1607</v>
      </c>
      <c r="G62">
        <v>20.9</v>
      </c>
      <c r="H62">
        <v>17.3</v>
      </c>
      <c r="I62">
        <v>1</v>
      </c>
      <c r="J62">
        <v>0</v>
      </c>
      <c r="K62" s="1">
        <v>45166</v>
      </c>
      <c r="L62" s="56">
        <v>0.60200381944444448</v>
      </c>
    </row>
    <row r="63" spans="1:12" ht="15" customHeight="1" x14ac:dyDescent="0.25">
      <c r="A63">
        <v>62</v>
      </c>
      <c r="B63">
        <v>280704</v>
      </c>
      <c r="C63" t="s">
        <v>145</v>
      </c>
      <c r="D63" t="s">
        <v>1360</v>
      </c>
      <c r="E63" t="s">
        <v>1603</v>
      </c>
      <c r="F63" t="s">
        <v>1607</v>
      </c>
      <c r="G63">
        <v>13.8</v>
      </c>
      <c r="H63">
        <v>10.199999999999999</v>
      </c>
      <c r="I63">
        <v>1</v>
      </c>
      <c r="J63">
        <v>0</v>
      </c>
      <c r="K63" s="1">
        <v>45166</v>
      </c>
      <c r="L63" s="56">
        <v>0.60134131944444447</v>
      </c>
    </row>
    <row r="64" spans="1:12" ht="15" customHeight="1" x14ac:dyDescent="0.25">
      <c r="A64">
        <v>63</v>
      </c>
      <c r="B64">
        <v>280703</v>
      </c>
      <c r="C64" t="s">
        <v>124</v>
      </c>
      <c r="D64" t="s">
        <v>1413</v>
      </c>
      <c r="E64" t="s">
        <v>1603</v>
      </c>
      <c r="F64" t="s">
        <v>1604</v>
      </c>
      <c r="G64">
        <v>43.7</v>
      </c>
      <c r="H64">
        <v>36.5</v>
      </c>
      <c r="I64">
        <v>3</v>
      </c>
      <c r="J64">
        <v>0</v>
      </c>
      <c r="K64" s="1">
        <v>45166</v>
      </c>
      <c r="L64" s="56">
        <v>0.60062866898148148</v>
      </c>
    </row>
    <row r="65" spans="1:12" ht="15" customHeight="1" x14ac:dyDescent="0.25">
      <c r="A65">
        <v>64</v>
      </c>
      <c r="B65">
        <v>280702</v>
      </c>
      <c r="C65" t="s">
        <v>100</v>
      </c>
      <c r="D65" t="s">
        <v>1271</v>
      </c>
      <c r="E65" t="s">
        <v>1611</v>
      </c>
      <c r="F65" t="s">
        <v>1607</v>
      </c>
      <c r="G65">
        <v>9</v>
      </c>
      <c r="H65">
        <v>9</v>
      </c>
      <c r="I65">
        <v>-1</v>
      </c>
      <c r="J65">
        <v>0</v>
      </c>
      <c r="K65" s="1">
        <v>45166</v>
      </c>
      <c r="L65" s="56">
        <v>0.60053214120370368</v>
      </c>
    </row>
    <row r="66" spans="1:12" ht="15" customHeight="1" x14ac:dyDescent="0.25">
      <c r="A66">
        <v>65</v>
      </c>
      <c r="B66">
        <v>280701</v>
      </c>
      <c r="C66" t="s">
        <v>141</v>
      </c>
      <c r="D66" t="s">
        <v>1358</v>
      </c>
      <c r="E66" t="s">
        <v>1603</v>
      </c>
      <c r="F66" t="s">
        <v>1607</v>
      </c>
      <c r="G66">
        <v>14.7</v>
      </c>
      <c r="H66">
        <v>9.3000000000000007</v>
      </c>
      <c r="I66">
        <v>2</v>
      </c>
      <c r="J66">
        <v>0</v>
      </c>
      <c r="K66" s="1">
        <v>45166</v>
      </c>
      <c r="L66" s="56">
        <v>0.60037380787037031</v>
      </c>
    </row>
    <row r="67" spans="1:12" ht="15" customHeight="1" x14ac:dyDescent="0.25">
      <c r="A67">
        <v>66</v>
      </c>
      <c r="B67">
        <v>280700</v>
      </c>
      <c r="C67" t="s">
        <v>124</v>
      </c>
      <c r="D67" t="s">
        <v>1413</v>
      </c>
      <c r="E67" t="s">
        <v>1603</v>
      </c>
      <c r="F67" t="s">
        <v>1604</v>
      </c>
      <c r="G67">
        <v>41.6</v>
      </c>
      <c r="H67">
        <v>34.4</v>
      </c>
      <c r="I67">
        <v>3</v>
      </c>
      <c r="J67">
        <v>0</v>
      </c>
      <c r="K67" s="1">
        <v>45166</v>
      </c>
      <c r="L67" s="56">
        <v>0.59971061342592591</v>
      </c>
    </row>
    <row r="68" spans="1:12" ht="15" customHeight="1" x14ac:dyDescent="0.25">
      <c r="A68">
        <v>67</v>
      </c>
      <c r="B68">
        <v>280699</v>
      </c>
      <c r="C68" t="s">
        <v>1534</v>
      </c>
      <c r="D68" t="s">
        <v>1535</v>
      </c>
      <c r="E68" t="s">
        <v>1611</v>
      </c>
      <c r="F68" t="s">
        <v>1607</v>
      </c>
      <c r="G68">
        <v>78.400000000000006</v>
      </c>
      <c r="H68">
        <v>71.2</v>
      </c>
      <c r="I68">
        <v>3</v>
      </c>
      <c r="J68">
        <v>18</v>
      </c>
      <c r="K68" s="1">
        <v>45166</v>
      </c>
      <c r="L68" s="56">
        <v>0.59952901620370369</v>
      </c>
    </row>
    <row r="69" spans="1:12" ht="15" customHeight="1" x14ac:dyDescent="0.25">
      <c r="A69">
        <v>68</v>
      </c>
      <c r="B69">
        <v>280698</v>
      </c>
      <c r="C69" t="s">
        <v>125</v>
      </c>
      <c r="D69" t="s">
        <v>126</v>
      </c>
      <c r="E69" t="s">
        <v>1603</v>
      </c>
      <c r="F69" t="s">
        <v>1604</v>
      </c>
      <c r="G69">
        <v>44.6</v>
      </c>
      <c r="H69">
        <v>37.4</v>
      </c>
      <c r="I69">
        <v>3</v>
      </c>
      <c r="J69">
        <v>0</v>
      </c>
      <c r="K69" s="1">
        <v>45166</v>
      </c>
      <c r="L69" s="56">
        <v>0.59932106481481484</v>
      </c>
    </row>
    <row r="70" spans="1:12" ht="15" customHeight="1" x14ac:dyDescent="0.25">
      <c r="A70">
        <v>69</v>
      </c>
      <c r="B70">
        <v>280697</v>
      </c>
      <c r="C70" t="s">
        <v>74</v>
      </c>
      <c r="D70" t="s">
        <v>75</v>
      </c>
      <c r="E70" t="s">
        <v>1611</v>
      </c>
      <c r="F70" t="s">
        <v>1610</v>
      </c>
      <c r="G70">
        <v>51.3</v>
      </c>
      <c r="H70">
        <v>44.1</v>
      </c>
      <c r="I70">
        <v>3</v>
      </c>
      <c r="J70">
        <v>22</v>
      </c>
      <c r="K70" s="1">
        <v>45166</v>
      </c>
      <c r="L70" s="56">
        <v>0.59923353009259261</v>
      </c>
    </row>
    <row r="71" spans="1:12" ht="15" customHeight="1" x14ac:dyDescent="0.25">
      <c r="A71">
        <v>70</v>
      </c>
      <c r="B71">
        <v>280696</v>
      </c>
      <c r="C71" t="s">
        <v>1534</v>
      </c>
      <c r="D71" t="s">
        <v>1535</v>
      </c>
      <c r="E71" t="s">
        <v>1611</v>
      </c>
      <c r="F71" t="s">
        <v>1607</v>
      </c>
      <c r="G71">
        <v>74.3</v>
      </c>
      <c r="H71">
        <v>67.099999999999994</v>
      </c>
      <c r="I71">
        <v>3</v>
      </c>
      <c r="J71">
        <v>18</v>
      </c>
      <c r="K71" s="1">
        <v>45166</v>
      </c>
      <c r="L71" s="56">
        <v>0.59745162037037036</v>
      </c>
    </row>
    <row r="72" spans="1:12" ht="15" customHeight="1" x14ac:dyDescent="0.25">
      <c r="A72">
        <v>71</v>
      </c>
      <c r="B72">
        <v>280695</v>
      </c>
      <c r="C72" t="s">
        <v>142</v>
      </c>
      <c r="D72" t="s">
        <v>1612</v>
      </c>
      <c r="E72" t="s">
        <v>1603</v>
      </c>
      <c r="F72" t="s">
        <v>1604</v>
      </c>
      <c r="G72">
        <v>34.799999999999997</v>
      </c>
      <c r="H72">
        <v>27.6</v>
      </c>
      <c r="I72">
        <v>3</v>
      </c>
      <c r="J72">
        <v>0</v>
      </c>
      <c r="K72" s="1">
        <v>45166</v>
      </c>
      <c r="L72" s="56">
        <v>0.59730023148148148</v>
      </c>
    </row>
    <row r="73" spans="1:12" ht="15" customHeight="1" x14ac:dyDescent="0.25">
      <c r="A73">
        <v>72</v>
      </c>
      <c r="B73">
        <v>280694</v>
      </c>
      <c r="C73" t="s">
        <v>124</v>
      </c>
      <c r="D73" t="s">
        <v>1413</v>
      </c>
      <c r="E73" t="s">
        <v>1603</v>
      </c>
      <c r="F73" t="s">
        <v>1604</v>
      </c>
      <c r="G73">
        <v>45.5</v>
      </c>
      <c r="H73">
        <v>38.299999999999997</v>
      </c>
      <c r="I73">
        <v>3</v>
      </c>
      <c r="J73">
        <v>0</v>
      </c>
      <c r="K73" s="1">
        <v>45166</v>
      </c>
      <c r="L73" s="56">
        <v>0.59629533564814818</v>
      </c>
    </row>
    <row r="74" spans="1:12" ht="15" customHeight="1" x14ac:dyDescent="0.25">
      <c r="A74">
        <v>73</v>
      </c>
      <c r="B74">
        <v>280693</v>
      </c>
      <c r="C74" t="s">
        <v>114</v>
      </c>
      <c r="D74" t="s">
        <v>115</v>
      </c>
      <c r="E74" t="s">
        <v>1603</v>
      </c>
      <c r="F74" t="s">
        <v>1610</v>
      </c>
      <c r="G74">
        <v>75.099999999999994</v>
      </c>
      <c r="H74">
        <v>67.900000000000006</v>
      </c>
      <c r="I74">
        <v>3</v>
      </c>
      <c r="J74">
        <v>30</v>
      </c>
      <c r="K74" s="1">
        <v>45166</v>
      </c>
      <c r="L74" s="56">
        <v>0.59620667824074081</v>
      </c>
    </row>
    <row r="75" spans="1:12" ht="15" customHeight="1" x14ac:dyDescent="0.25">
      <c r="A75">
        <v>74</v>
      </c>
      <c r="B75">
        <v>280692</v>
      </c>
      <c r="C75" t="s">
        <v>1534</v>
      </c>
      <c r="D75" t="s">
        <v>1535</v>
      </c>
      <c r="E75" t="s">
        <v>1611</v>
      </c>
      <c r="F75" t="s">
        <v>1607</v>
      </c>
      <c r="G75">
        <v>83.6</v>
      </c>
      <c r="H75">
        <v>76.400000000000006</v>
      </c>
      <c r="I75">
        <v>3</v>
      </c>
      <c r="J75">
        <v>18</v>
      </c>
      <c r="K75" s="1">
        <v>45166</v>
      </c>
      <c r="L75" s="56">
        <v>0.59485825231481482</v>
      </c>
    </row>
    <row r="76" spans="1:12" ht="15" customHeight="1" x14ac:dyDescent="0.25">
      <c r="A76">
        <v>75</v>
      </c>
      <c r="B76">
        <v>280691</v>
      </c>
      <c r="C76" t="s">
        <v>114</v>
      </c>
      <c r="D76" t="s">
        <v>115</v>
      </c>
      <c r="E76" t="s">
        <v>1603</v>
      </c>
      <c r="F76" t="s">
        <v>1610</v>
      </c>
      <c r="G76">
        <v>69.2</v>
      </c>
      <c r="H76">
        <v>62</v>
      </c>
      <c r="I76">
        <v>3</v>
      </c>
      <c r="J76">
        <v>30</v>
      </c>
      <c r="K76" s="1">
        <v>45166</v>
      </c>
      <c r="L76" s="56">
        <v>0.59455543981481485</v>
      </c>
    </row>
    <row r="77" spans="1:12" ht="15" customHeight="1" x14ac:dyDescent="0.25">
      <c r="A77">
        <v>76</v>
      </c>
      <c r="B77">
        <v>280690</v>
      </c>
      <c r="C77" t="s">
        <v>121</v>
      </c>
      <c r="D77" t="s">
        <v>122</v>
      </c>
      <c r="E77" t="s">
        <v>1603</v>
      </c>
      <c r="F77" t="s">
        <v>1610</v>
      </c>
      <c r="G77">
        <v>32.5</v>
      </c>
      <c r="H77">
        <v>27.1</v>
      </c>
      <c r="I77">
        <v>2</v>
      </c>
      <c r="J77">
        <v>0</v>
      </c>
      <c r="K77" s="1">
        <v>45166</v>
      </c>
      <c r="L77" s="56">
        <v>0.59433255787037031</v>
      </c>
    </row>
    <row r="78" spans="1:12" ht="15" customHeight="1" x14ac:dyDescent="0.25">
      <c r="A78">
        <v>77</v>
      </c>
      <c r="B78">
        <v>280689</v>
      </c>
      <c r="C78" t="s">
        <v>124</v>
      </c>
      <c r="D78" t="s">
        <v>1413</v>
      </c>
      <c r="E78" t="s">
        <v>1603</v>
      </c>
      <c r="F78" t="s">
        <v>1604</v>
      </c>
      <c r="G78">
        <v>45.8</v>
      </c>
      <c r="H78">
        <v>38.6</v>
      </c>
      <c r="I78">
        <v>3</v>
      </c>
      <c r="J78">
        <v>0</v>
      </c>
      <c r="K78" s="1">
        <v>45166</v>
      </c>
      <c r="L78" s="56">
        <v>0.59265771990740734</v>
      </c>
    </row>
    <row r="79" spans="1:12" ht="15" customHeight="1" x14ac:dyDescent="0.25">
      <c r="A79">
        <v>78</v>
      </c>
      <c r="B79">
        <v>280688</v>
      </c>
      <c r="C79" t="s">
        <v>114</v>
      </c>
      <c r="D79" t="s">
        <v>115</v>
      </c>
      <c r="E79" t="s">
        <v>1603</v>
      </c>
      <c r="F79" t="s">
        <v>1610</v>
      </c>
      <c r="G79">
        <v>70.400000000000006</v>
      </c>
      <c r="H79">
        <v>63.2</v>
      </c>
      <c r="I79">
        <v>3</v>
      </c>
      <c r="J79">
        <v>30</v>
      </c>
      <c r="K79" s="1">
        <v>45166</v>
      </c>
      <c r="L79" s="56">
        <v>0.59085651620370372</v>
      </c>
    </row>
    <row r="80" spans="1:12" ht="15" customHeight="1" x14ac:dyDescent="0.25">
      <c r="A80">
        <v>79</v>
      </c>
      <c r="B80">
        <v>280687</v>
      </c>
      <c r="C80" t="s">
        <v>59</v>
      </c>
      <c r="D80" t="s">
        <v>60</v>
      </c>
      <c r="E80" t="s">
        <v>1611</v>
      </c>
      <c r="F80" t="s">
        <v>1613</v>
      </c>
      <c r="G80">
        <v>45.2</v>
      </c>
      <c r="H80">
        <v>38</v>
      </c>
      <c r="I80">
        <v>3</v>
      </c>
      <c r="J80">
        <v>8</v>
      </c>
      <c r="K80" s="1">
        <v>45166</v>
      </c>
      <c r="L80" s="56">
        <v>0.59058255787037039</v>
      </c>
    </row>
    <row r="81" spans="1:12" ht="15" customHeight="1" x14ac:dyDescent="0.25">
      <c r="A81">
        <v>80</v>
      </c>
      <c r="B81">
        <v>280686</v>
      </c>
      <c r="C81" t="s">
        <v>20</v>
      </c>
      <c r="D81" t="s">
        <v>21</v>
      </c>
      <c r="E81" t="s">
        <v>1611</v>
      </c>
      <c r="F81" t="s">
        <v>1614</v>
      </c>
      <c r="G81">
        <v>63.1</v>
      </c>
      <c r="H81">
        <v>55.9</v>
      </c>
      <c r="I81">
        <v>3</v>
      </c>
      <c r="J81">
        <v>15</v>
      </c>
      <c r="K81" s="1">
        <v>45166</v>
      </c>
      <c r="L81" s="56">
        <v>0.59049340277777784</v>
      </c>
    </row>
    <row r="82" spans="1:12" ht="15" customHeight="1" x14ac:dyDescent="0.25">
      <c r="A82">
        <v>81</v>
      </c>
      <c r="B82">
        <v>280685</v>
      </c>
      <c r="C82" t="s">
        <v>51</v>
      </c>
      <c r="D82" t="s">
        <v>52</v>
      </c>
      <c r="E82" t="s">
        <v>1611</v>
      </c>
      <c r="F82" t="s">
        <v>1613</v>
      </c>
      <c r="G82">
        <v>12.6</v>
      </c>
      <c r="H82">
        <v>7.2</v>
      </c>
      <c r="I82">
        <v>2</v>
      </c>
      <c r="J82">
        <v>3</v>
      </c>
      <c r="K82" s="1">
        <v>45166</v>
      </c>
      <c r="L82" s="56">
        <v>0.59033584490740743</v>
      </c>
    </row>
    <row r="83" spans="1:12" ht="15" customHeight="1" x14ac:dyDescent="0.25">
      <c r="A83">
        <v>82</v>
      </c>
      <c r="B83">
        <v>280684</v>
      </c>
      <c r="C83" t="s">
        <v>84</v>
      </c>
      <c r="D83" t="s">
        <v>1609</v>
      </c>
      <c r="E83" t="s">
        <v>1603</v>
      </c>
      <c r="F83" t="s">
        <v>1610</v>
      </c>
      <c r="G83">
        <v>32.200000000000003</v>
      </c>
      <c r="H83">
        <v>26.8</v>
      </c>
      <c r="I83">
        <v>2</v>
      </c>
      <c r="J83">
        <v>0</v>
      </c>
      <c r="K83" s="1">
        <v>45166</v>
      </c>
      <c r="L83" s="56">
        <v>0.59018440972222219</v>
      </c>
    </row>
    <row r="84" spans="1:12" ht="15" customHeight="1" x14ac:dyDescent="0.25">
      <c r="A84">
        <v>83</v>
      </c>
      <c r="B84">
        <v>280683</v>
      </c>
      <c r="C84" t="s">
        <v>120</v>
      </c>
      <c r="D84" t="s">
        <v>1411</v>
      </c>
      <c r="E84" t="s">
        <v>1603</v>
      </c>
      <c r="F84" t="s">
        <v>1610</v>
      </c>
      <c r="G84">
        <v>19.600000000000001</v>
      </c>
      <c r="H84">
        <v>14.2</v>
      </c>
      <c r="I84">
        <v>2</v>
      </c>
      <c r="J84">
        <v>0</v>
      </c>
      <c r="K84" s="1">
        <v>45166</v>
      </c>
      <c r="L84" s="56">
        <v>0.59005844907407401</v>
      </c>
    </row>
    <row r="85" spans="1:12" ht="15" customHeight="1" x14ac:dyDescent="0.25">
      <c r="A85">
        <v>84</v>
      </c>
      <c r="B85">
        <v>280682</v>
      </c>
      <c r="C85" t="s">
        <v>114</v>
      </c>
      <c r="D85" t="s">
        <v>115</v>
      </c>
      <c r="E85" t="s">
        <v>1603</v>
      </c>
      <c r="F85" t="s">
        <v>1610</v>
      </c>
      <c r="G85">
        <v>72.8</v>
      </c>
      <c r="H85">
        <v>65.599999999999994</v>
      </c>
      <c r="I85">
        <v>3</v>
      </c>
      <c r="J85">
        <v>30</v>
      </c>
      <c r="K85" s="1">
        <v>45166</v>
      </c>
      <c r="L85" s="56">
        <v>0.58977013888888885</v>
      </c>
    </row>
    <row r="86" spans="1:12" ht="15" customHeight="1" x14ac:dyDescent="0.25">
      <c r="A86">
        <v>85</v>
      </c>
      <c r="B86">
        <v>280681</v>
      </c>
      <c r="C86" t="s">
        <v>20</v>
      </c>
      <c r="D86" t="s">
        <v>21</v>
      </c>
      <c r="E86" t="s">
        <v>1611</v>
      </c>
      <c r="F86" t="s">
        <v>1614</v>
      </c>
      <c r="G86">
        <v>66.2</v>
      </c>
      <c r="H86">
        <v>59</v>
      </c>
      <c r="I86">
        <v>3</v>
      </c>
      <c r="J86">
        <v>15</v>
      </c>
      <c r="K86" s="1">
        <v>45166</v>
      </c>
      <c r="L86" s="56">
        <v>0.58955046296296298</v>
      </c>
    </row>
    <row r="87" spans="1:12" ht="15" customHeight="1" x14ac:dyDescent="0.25">
      <c r="A87">
        <v>86</v>
      </c>
      <c r="B87">
        <v>280680</v>
      </c>
      <c r="C87" t="s">
        <v>1534</v>
      </c>
      <c r="D87" t="s">
        <v>1535</v>
      </c>
      <c r="E87" t="s">
        <v>1611</v>
      </c>
      <c r="F87" t="s">
        <v>1607</v>
      </c>
      <c r="G87">
        <v>84.1</v>
      </c>
      <c r="H87">
        <v>76.900000000000006</v>
      </c>
      <c r="I87">
        <v>3</v>
      </c>
      <c r="J87">
        <v>18</v>
      </c>
      <c r="K87" s="1">
        <v>45166</v>
      </c>
      <c r="L87" s="56">
        <v>0.58933310185185184</v>
      </c>
    </row>
    <row r="88" spans="1:12" ht="15" customHeight="1" x14ac:dyDescent="0.25">
      <c r="A88">
        <v>87</v>
      </c>
      <c r="B88">
        <v>280679</v>
      </c>
      <c r="C88" t="s">
        <v>74</v>
      </c>
      <c r="D88" t="s">
        <v>75</v>
      </c>
      <c r="E88" t="s">
        <v>1611</v>
      </c>
      <c r="F88" t="s">
        <v>1610</v>
      </c>
      <c r="G88">
        <v>42.6</v>
      </c>
      <c r="H88">
        <v>35.4</v>
      </c>
      <c r="I88">
        <v>3</v>
      </c>
      <c r="J88">
        <v>20</v>
      </c>
      <c r="K88" s="1">
        <v>45166</v>
      </c>
      <c r="L88" s="56">
        <v>0.58908032407407407</v>
      </c>
    </row>
    <row r="89" spans="1:12" ht="15" customHeight="1" x14ac:dyDescent="0.25">
      <c r="A89">
        <v>88</v>
      </c>
      <c r="B89">
        <v>280678</v>
      </c>
      <c r="C89" t="s">
        <v>124</v>
      </c>
      <c r="D89" t="s">
        <v>1413</v>
      </c>
      <c r="E89" t="s">
        <v>1603</v>
      </c>
      <c r="F89" t="s">
        <v>1604</v>
      </c>
      <c r="G89">
        <v>43.6</v>
      </c>
      <c r="H89">
        <v>36.4</v>
      </c>
      <c r="I89">
        <v>3</v>
      </c>
      <c r="J89">
        <v>0</v>
      </c>
      <c r="K89" s="1">
        <v>45166</v>
      </c>
      <c r="L89" s="56">
        <v>0.58864383101851858</v>
      </c>
    </row>
    <row r="90" spans="1:12" ht="15" customHeight="1" x14ac:dyDescent="0.25">
      <c r="A90">
        <v>89</v>
      </c>
      <c r="B90">
        <v>280677</v>
      </c>
      <c r="C90" t="s">
        <v>74</v>
      </c>
      <c r="D90" t="s">
        <v>75</v>
      </c>
      <c r="E90" t="s">
        <v>1611</v>
      </c>
      <c r="F90" t="s">
        <v>1610</v>
      </c>
      <c r="G90">
        <v>35</v>
      </c>
      <c r="H90">
        <v>27.8</v>
      </c>
      <c r="I90">
        <v>3</v>
      </c>
      <c r="J90">
        <v>12</v>
      </c>
      <c r="K90" s="1">
        <v>45166</v>
      </c>
      <c r="L90" s="56">
        <v>0.58599903935185182</v>
      </c>
    </row>
    <row r="91" spans="1:12" ht="15" customHeight="1" x14ac:dyDescent="0.25">
      <c r="A91">
        <v>90</v>
      </c>
      <c r="B91">
        <v>280676</v>
      </c>
      <c r="C91" t="s">
        <v>142</v>
      </c>
      <c r="D91" t="s">
        <v>1612</v>
      </c>
      <c r="E91" t="s">
        <v>1603</v>
      </c>
      <c r="F91" t="s">
        <v>1604</v>
      </c>
      <c r="G91">
        <v>37.299999999999997</v>
      </c>
      <c r="H91">
        <v>30.1</v>
      </c>
      <c r="I91">
        <v>3</v>
      </c>
      <c r="J91">
        <v>0</v>
      </c>
      <c r="K91" s="1">
        <v>45166</v>
      </c>
      <c r="L91" s="56">
        <v>0.58571377314814821</v>
      </c>
    </row>
    <row r="92" spans="1:12" ht="15" customHeight="1" x14ac:dyDescent="0.25">
      <c r="A92">
        <v>91</v>
      </c>
      <c r="B92">
        <v>280675</v>
      </c>
      <c r="C92" t="s">
        <v>123</v>
      </c>
      <c r="D92" t="s">
        <v>1412</v>
      </c>
      <c r="E92" t="s">
        <v>1603</v>
      </c>
      <c r="F92" t="s">
        <v>1613</v>
      </c>
      <c r="G92">
        <v>42.6</v>
      </c>
      <c r="H92">
        <v>37.200000000000003</v>
      </c>
      <c r="I92">
        <v>2</v>
      </c>
      <c r="J92">
        <v>0</v>
      </c>
      <c r="K92" s="1">
        <v>45166</v>
      </c>
      <c r="L92" s="56">
        <v>0.58561774305555558</v>
      </c>
    </row>
    <row r="93" spans="1:12" ht="15" customHeight="1" x14ac:dyDescent="0.25">
      <c r="A93">
        <v>92</v>
      </c>
      <c r="B93">
        <v>280674</v>
      </c>
      <c r="C93" t="s">
        <v>124</v>
      </c>
      <c r="D93" t="s">
        <v>1413</v>
      </c>
      <c r="E93" t="s">
        <v>1603</v>
      </c>
      <c r="F93" t="s">
        <v>1604</v>
      </c>
      <c r="G93">
        <v>45.2</v>
      </c>
      <c r="H93">
        <v>38</v>
      </c>
      <c r="I93">
        <v>3</v>
      </c>
      <c r="J93">
        <v>0</v>
      </c>
      <c r="K93" s="1">
        <v>45166</v>
      </c>
      <c r="L93" s="56">
        <v>0.58538695601851853</v>
      </c>
    </row>
    <row r="94" spans="1:12" ht="15" customHeight="1" x14ac:dyDescent="0.25">
      <c r="A94">
        <v>93</v>
      </c>
      <c r="B94">
        <v>280673</v>
      </c>
      <c r="C94" t="s">
        <v>121</v>
      </c>
      <c r="D94" t="s">
        <v>122</v>
      </c>
      <c r="E94" t="s">
        <v>1603</v>
      </c>
      <c r="F94" t="s">
        <v>1613</v>
      </c>
      <c r="G94">
        <v>27.9</v>
      </c>
      <c r="H94">
        <v>20.7</v>
      </c>
      <c r="I94">
        <v>3</v>
      </c>
      <c r="J94">
        <v>0</v>
      </c>
      <c r="K94" s="1">
        <v>45166</v>
      </c>
      <c r="L94" s="56">
        <v>0.58527010416666669</v>
      </c>
    </row>
    <row r="95" spans="1:12" ht="15" customHeight="1" x14ac:dyDescent="0.25">
      <c r="A95">
        <v>94</v>
      </c>
      <c r="B95">
        <v>280672</v>
      </c>
      <c r="C95" t="s">
        <v>55</v>
      </c>
      <c r="D95" t="s">
        <v>56</v>
      </c>
      <c r="E95" t="s">
        <v>1611</v>
      </c>
      <c r="F95" t="s">
        <v>1613</v>
      </c>
      <c r="G95">
        <v>14.1</v>
      </c>
      <c r="H95">
        <v>8.6999999999999993</v>
      </c>
      <c r="I95">
        <v>2</v>
      </c>
      <c r="J95">
        <v>2</v>
      </c>
      <c r="K95" s="1">
        <v>45166</v>
      </c>
      <c r="L95" s="56">
        <v>0.58511817129629629</v>
      </c>
    </row>
    <row r="96" spans="1:12" ht="15" customHeight="1" x14ac:dyDescent="0.25">
      <c r="A96">
        <v>95</v>
      </c>
      <c r="B96">
        <v>280671</v>
      </c>
      <c r="C96" t="s">
        <v>74</v>
      </c>
      <c r="D96" t="s">
        <v>75</v>
      </c>
      <c r="E96" t="s">
        <v>1611</v>
      </c>
      <c r="F96" t="s">
        <v>1610</v>
      </c>
      <c r="G96">
        <v>42.8</v>
      </c>
      <c r="H96">
        <v>35.6</v>
      </c>
      <c r="I96">
        <v>3</v>
      </c>
      <c r="J96">
        <v>16</v>
      </c>
      <c r="K96" s="1">
        <v>45166</v>
      </c>
      <c r="L96" s="56">
        <v>0.5842539351851852</v>
      </c>
    </row>
    <row r="97" spans="1:12" ht="15" customHeight="1" x14ac:dyDescent="0.25">
      <c r="A97">
        <v>96</v>
      </c>
      <c r="B97">
        <v>280670</v>
      </c>
      <c r="C97" t="s">
        <v>59</v>
      </c>
      <c r="D97" t="s">
        <v>60</v>
      </c>
      <c r="E97" t="s">
        <v>1611</v>
      </c>
      <c r="F97" t="s">
        <v>1613</v>
      </c>
      <c r="G97">
        <v>61.6</v>
      </c>
      <c r="H97">
        <v>54.4</v>
      </c>
      <c r="I97">
        <v>3</v>
      </c>
      <c r="J97">
        <v>12</v>
      </c>
      <c r="K97" s="1">
        <v>45166</v>
      </c>
      <c r="L97" s="56">
        <v>0.58412650462962967</v>
      </c>
    </row>
    <row r="98" spans="1:12" ht="15" customHeight="1" x14ac:dyDescent="0.25">
      <c r="A98">
        <v>97</v>
      </c>
      <c r="B98">
        <v>280669</v>
      </c>
      <c r="C98" t="s">
        <v>141</v>
      </c>
      <c r="D98" t="s">
        <v>1358</v>
      </c>
      <c r="E98" t="s">
        <v>1603</v>
      </c>
      <c r="F98" t="s">
        <v>1607</v>
      </c>
      <c r="G98">
        <v>44.5</v>
      </c>
      <c r="H98">
        <v>37.299999999999997</v>
      </c>
      <c r="I98">
        <v>3</v>
      </c>
      <c r="J98">
        <v>0</v>
      </c>
      <c r="K98" s="1">
        <v>45166</v>
      </c>
      <c r="L98" s="56">
        <v>0.5839044328703703</v>
      </c>
    </row>
    <row r="99" spans="1:12" ht="15" customHeight="1" x14ac:dyDescent="0.25">
      <c r="A99">
        <v>98</v>
      </c>
      <c r="B99">
        <v>280668</v>
      </c>
      <c r="C99" t="s">
        <v>175</v>
      </c>
      <c r="D99" t="s">
        <v>176</v>
      </c>
      <c r="E99" t="s">
        <v>1603</v>
      </c>
      <c r="F99" t="s">
        <v>1613</v>
      </c>
      <c r="G99">
        <v>35.6</v>
      </c>
      <c r="H99">
        <v>28.4</v>
      </c>
      <c r="I99">
        <v>3</v>
      </c>
      <c r="J99">
        <v>0</v>
      </c>
      <c r="K99" s="1">
        <v>45166</v>
      </c>
      <c r="L99" s="56">
        <v>0.58373318287037035</v>
      </c>
    </row>
    <row r="100" spans="1:12" ht="15" customHeight="1" x14ac:dyDescent="0.25">
      <c r="A100">
        <v>99</v>
      </c>
      <c r="B100">
        <v>280667</v>
      </c>
      <c r="C100" t="s">
        <v>101</v>
      </c>
      <c r="D100" t="s">
        <v>1326</v>
      </c>
      <c r="E100" t="s">
        <v>1611</v>
      </c>
      <c r="F100" t="s">
        <v>1607</v>
      </c>
      <c r="G100">
        <v>45.4</v>
      </c>
      <c r="H100">
        <v>38.200000000000003</v>
      </c>
      <c r="I100">
        <v>3</v>
      </c>
      <c r="J100">
        <v>0</v>
      </c>
      <c r="K100" s="1">
        <v>45166</v>
      </c>
      <c r="L100" s="56">
        <v>0.58357438657407401</v>
      </c>
    </row>
    <row r="101" spans="1:12" ht="15" customHeight="1" x14ac:dyDescent="0.25">
      <c r="A101">
        <v>100</v>
      </c>
      <c r="B101">
        <v>280666</v>
      </c>
      <c r="C101" t="s">
        <v>114</v>
      </c>
      <c r="D101" t="s">
        <v>115</v>
      </c>
      <c r="E101" t="s">
        <v>1603</v>
      </c>
      <c r="F101" t="s">
        <v>1610</v>
      </c>
      <c r="G101">
        <v>83.2</v>
      </c>
      <c r="H101">
        <v>76</v>
      </c>
      <c r="I101">
        <v>3</v>
      </c>
      <c r="J101">
        <v>30</v>
      </c>
      <c r="K101" s="1">
        <v>45166</v>
      </c>
      <c r="L101" s="56">
        <v>0.58303503472222229</v>
      </c>
    </row>
    <row r="102" spans="1:12" ht="15" customHeight="1" x14ac:dyDescent="0.25">
      <c r="A102">
        <v>101</v>
      </c>
      <c r="B102">
        <v>280665</v>
      </c>
      <c r="C102" t="s">
        <v>139</v>
      </c>
      <c r="D102" t="s">
        <v>1342</v>
      </c>
      <c r="E102" t="s">
        <v>1603</v>
      </c>
      <c r="F102" t="s">
        <v>1613</v>
      </c>
      <c r="G102">
        <v>27.7</v>
      </c>
      <c r="H102">
        <v>22.3</v>
      </c>
      <c r="I102">
        <v>2</v>
      </c>
      <c r="J102">
        <v>0</v>
      </c>
      <c r="K102" s="1">
        <v>45166</v>
      </c>
      <c r="L102" s="56">
        <v>0.58295100694444446</v>
      </c>
    </row>
    <row r="103" spans="1:12" ht="15" customHeight="1" x14ac:dyDescent="0.25">
      <c r="A103">
        <v>102</v>
      </c>
      <c r="B103">
        <v>280664</v>
      </c>
      <c r="C103" t="s">
        <v>124</v>
      </c>
      <c r="D103" t="s">
        <v>1413</v>
      </c>
      <c r="E103" t="s">
        <v>1603</v>
      </c>
      <c r="F103" t="s">
        <v>1604</v>
      </c>
      <c r="G103">
        <v>39.5</v>
      </c>
      <c r="H103">
        <v>32.299999999999997</v>
      </c>
      <c r="I103">
        <v>3</v>
      </c>
      <c r="J103">
        <v>0</v>
      </c>
      <c r="K103" s="1">
        <v>45166</v>
      </c>
      <c r="L103" s="56">
        <v>0.58233703703703699</v>
      </c>
    </row>
    <row r="104" spans="1:12" ht="15" customHeight="1" x14ac:dyDescent="0.25">
      <c r="A104">
        <v>103</v>
      </c>
      <c r="B104">
        <v>280663</v>
      </c>
      <c r="C104" t="s">
        <v>88</v>
      </c>
      <c r="D104" t="s">
        <v>89</v>
      </c>
      <c r="E104" t="s">
        <v>1611</v>
      </c>
      <c r="F104" t="s">
        <v>1610</v>
      </c>
      <c r="G104">
        <v>24.1</v>
      </c>
      <c r="H104">
        <v>18.7</v>
      </c>
      <c r="I104">
        <v>2</v>
      </c>
      <c r="J104">
        <v>6</v>
      </c>
      <c r="K104" s="1">
        <v>45166</v>
      </c>
      <c r="L104" s="56">
        <v>0.58110262731481488</v>
      </c>
    </row>
    <row r="105" spans="1:12" ht="15" customHeight="1" x14ac:dyDescent="0.25">
      <c r="A105">
        <v>104</v>
      </c>
      <c r="B105">
        <v>280662</v>
      </c>
      <c r="C105" t="s">
        <v>59</v>
      </c>
      <c r="D105" t="s">
        <v>60</v>
      </c>
      <c r="E105" t="s">
        <v>1611</v>
      </c>
      <c r="F105" t="s">
        <v>1613</v>
      </c>
      <c r="G105">
        <v>51.8</v>
      </c>
      <c r="H105">
        <v>44.6</v>
      </c>
      <c r="I105">
        <v>3</v>
      </c>
      <c r="J105">
        <v>8</v>
      </c>
      <c r="K105" s="1">
        <v>45166</v>
      </c>
      <c r="L105" s="56">
        <v>0.58028596064814819</v>
      </c>
    </row>
    <row r="106" spans="1:12" ht="15" customHeight="1" x14ac:dyDescent="0.25">
      <c r="A106">
        <v>105</v>
      </c>
      <c r="B106">
        <v>280661</v>
      </c>
      <c r="C106" t="s">
        <v>136</v>
      </c>
      <c r="D106" t="s">
        <v>1605</v>
      </c>
      <c r="E106" t="s">
        <v>1603</v>
      </c>
      <c r="F106" t="s">
        <v>1615</v>
      </c>
      <c r="G106">
        <v>30.1</v>
      </c>
      <c r="H106">
        <v>22.9</v>
      </c>
      <c r="I106">
        <v>3</v>
      </c>
      <c r="J106">
        <v>0</v>
      </c>
      <c r="K106" s="1">
        <v>45166</v>
      </c>
      <c r="L106" s="56">
        <v>0.57978075231481485</v>
      </c>
    </row>
    <row r="107" spans="1:12" ht="15" customHeight="1" x14ac:dyDescent="0.25">
      <c r="A107">
        <v>106</v>
      </c>
      <c r="B107">
        <v>280660</v>
      </c>
      <c r="C107" t="s">
        <v>59</v>
      </c>
      <c r="D107" t="s">
        <v>60</v>
      </c>
      <c r="E107" t="s">
        <v>1611</v>
      </c>
      <c r="F107" t="s">
        <v>1613</v>
      </c>
      <c r="G107">
        <v>49.3</v>
      </c>
      <c r="H107">
        <v>42.1</v>
      </c>
      <c r="I107">
        <v>3</v>
      </c>
      <c r="J107">
        <v>8</v>
      </c>
      <c r="K107" s="1">
        <v>45166</v>
      </c>
      <c r="L107" s="56">
        <v>0.57957832175925927</v>
      </c>
    </row>
    <row r="108" spans="1:12" ht="15" customHeight="1" x14ac:dyDescent="0.25">
      <c r="A108">
        <v>107</v>
      </c>
      <c r="B108">
        <v>280659</v>
      </c>
      <c r="C108" t="s">
        <v>67</v>
      </c>
      <c r="D108" t="s">
        <v>1318</v>
      </c>
      <c r="E108" t="s">
        <v>1603</v>
      </c>
      <c r="F108" t="s">
        <v>1613</v>
      </c>
      <c r="G108">
        <v>44.2</v>
      </c>
      <c r="H108">
        <v>37</v>
      </c>
      <c r="I108">
        <v>3</v>
      </c>
      <c r="J108">
        <v>0</v>
      </c>
      <c r="K108" s="1">
        <v>45166</v>
      </c>
      <c r="L108" s="56">
        <v>0.57929545138888894</v>
      </c>
    </row>
    <row r="109" spans="1:12" ht="15" customHeight="1" x14ac:dyDescent="0.25">
      <c r="A109">
        <v>108</v>
      </c>
      <c r="B109">
        <v>280658</v>
      </c>
      <c r="C109" t="s">
        <v>59</v>
      </c>
      <c r="D109" t="s">
        <v>60</v>
      </c>
      <c r="E109" t="s">
        <v>1611</v>
      </c>
      <c r="F109" t="s">
        <v>1613</v>
      </c>
      <c r="G109">
        <v>52.7</v>
      </c>
      <c r="H109">
        <v>45.5</v>
      </c>
      <c r="I109">
        <v>3</v>
      </c>
      <c r="J109">
        <v>8</v>
      </c>
      <c r="K109" s="1">
        <v>45166</v>
      </c>
      <c r="L109" s="56">
        <v>0.57918596064814809</v>
      </c>
    </row>
    <row r="110" spans="1:12" ht="15" customHeight="1" x14ac:dyDescent="0.25">
      <c r="A110">
        <v>109</v>
      </c>
      <c r="B110">
        <v>280657</v>
      </c>
      <c r="C110" t="s">
        <v>59</v>
      </c>
      <c r="D110" t="s">
        <v>60</v>
      </c>
      <c r="E110" t="s">
        <v>1611</v>
      </c>
      <c r="F110" t="s">
        <v>1613</v>
      </c>
      <c r="G110">
        <v>60</v>
      </c>
      <c r="H110">
        <v>52.8</v>
      </c>
      <c r="I110">
        <v>3</v>
      </c>
      <c r="J110">
        <v>10</v>
      </c>
      <c r="K110" s="1">
        <v>45166</v>
      </c>
      <c r="L110" s="56">
        <v>0.57884065972222221</v>
      </c>
    </row>
    <row r="111" spans="1:12" ht="15" customHeight="1" x14ac:dyDescent="0.25">
      <c r="A111">
        <v>110</v>
      </c>
      <c r="B111">
        <v>280656</v>
      </c>
      <c r="C111" t="s">
        <v>140</v>
      </c>
      <c r="D111" t="s">
        <v>1357</v>
      </c>
      <c r="E111" t="s">
        <v>1603</v>
      </c>
      <c r="F111" t="s">
        <v>1607</v>
      </c>
      <c r="G111">
        <v>30.2</v>
      </c>
      <c r="H111">
        <v>24.8</v>
      </c>
      <c r="I111">
        <v>2</v>
      </c>
      <c r="J111">
        <v>0</v>
      </c>
      <c r="K111" s="1">
        <v>45166</v>
      </c>
      <c r="L111" s="56">
        <v>0.57857754629629632</v>
      </c>
    </row>
    <row r="112" spans="1:12" ht="15" customHeight="1" x14ac:dyDescent="0.25">
      <c r="A112">
        <v>111</v>
      </c>
      <c r="B112">
        <v>280655</v>
      </c>
      <c r="C112" t="s">
        <v>123</v>
      </c>
      <c r="D112" t="s">
        <v>1412</v>
      </c>
      <c r="E112" t="s">
        <v>1603</v>
      </c>
      <c r="F112" t="s">
        <v>1613</v>
      </c>
      <c r="G112">
        <v>47.1</v>
      </c>
      <c r="H112">
        <v>39.9</v>
      </c>
      <c r="I112">
        <v>3</v>
      </c>
      <c r="J112">
        <v>0</v>
      </c>
      <c r="K112" s="1">
        <v>45166</v>
      </c>
      <c r="L112" s="56">
        <v>0.57840721064814815</v>
      </c>
    </row>
    <row r="113" spans="1:12" ht="15" customHeight="1" x14ac:dyDescent="0.25">
      <c r="A113">
        <v>112</v>
      </c>
      <c r="B113">
        <v>280654</v>
      </c>
      <c r="C113" t="s">
        <v>1534</v>
      </c>
      <c r="D113" t="s">
        <v>1535</v>
      </c>
      <c r="E113" t="s">
        <v>1611</v>
      </c>
      <c r="F113" t="s">
        <v>1607</v>
      </c>
      <c r="G113">
        <v>88.5</v>
      </c>
      <c r="H113">
        <v>81.3</v>
      </c>
      <c r="I113">
        <v>3</v>
      </c>
      <c r="J113">
        <v>18</v>
      </c>
      <c r="K113" s="1">
        <v>45166</v>
      </c>
      <c r="L113" s="56">
        <v>0.5780270833333333</v>
      </c>
    </row>
    <row r="114" spans="1:12" ht="15" customHeight="1" x14ac:dyDescent="0.25">
      <c r="A114">
        <v>113</v>
      </c>
      <c r="B114">
        <v>280653</v>
      </c>
      <c r="C114" t="s">
        <v>59</v>
      </c>
      <c r="D114" t="s">
        <v>60</v>
      </c>
      <c r="E114" t="s">
        <v>1611</v>
      </c>
      <c r="F114" t="s">
        <v>1613</v>
      </c>
      <c r="G114">
        <v>56.8</v>
      </c>
      <c r="H114">
        <v>49.6</v>
      </c>
      <c r="I114">
        <v>3</v>
      </c>
      <c r="J114">
        <v>10</v>
      </c>
      <c r="K114" s="1">
        <v>45166</v>
      </c>
      <c r="L114" s="56">
        <v>0.5772751967592592</v>
      </c>
    </row>
    <row r="115" spans="1:12" ht="15" customHeight="1" x14ac:dyDescent="0.25">
      <c r="A115">
        <v>114</v>
      </c>
      <c r="B115">
        <v>280652</v>
      </c>
      <c r="C115" t="s">
        <v>124</v>
      </c>
      <c r="D115" t="s">
        <v>1413</v>
      </c>
      <c r="E115" t="s">
        <v>1603</v>
      </c>
      <c r="F115" t="s">
        <v>1604</v>
      </c>
      <c r="G115">
        <v>47.3</v>
      </c>
      <c r="H115">
        <v>40.1</v>
      </c>
      <c r="I115">
        <v>3</v>
      </c>
      <c r="J115">
        <v>0</v>
      </c>
      <c r="K115" s="1">
        <v>45166</v>
      </c>
      <c r="L115" s="56">
        <v>0.57670405092592592</v>
      </c>
    </row>
    <row r="116" spans="1:12" ht="15" customHeight="1" x14ac:dyDescent="0.25">
      <c r="A116">
        <v>115</v>
      </c>
      <c r="B116">
        <v>280651</v>
      </c>
      <c r="C116" t="s">
        <v>175</v>
      </c>
      <c r="D116" t="s">
        <v>176</v>
      </c>
      <c r="E116" t="s">
        <v>1603</v>
      </c>
      <c r="F116" t="s">
        <v>1610</v>
      </c>
      <c r="G116">
        <v>53.9</v>
      </c>
      <c r="H116">
        <v>46.7</v>
      </c>
      <c r="I116">
        <v>3</v>
      </c>
      <c r="J116">
        <v>0</v>
      </c>
      <c r="K116" s="1">
        <v>45166</v>
      </c>
      <c r="L116" s="56">
        <v>0.57647754629629633</v>
      </c>
    </row>
    <row r="117" spans="1:12" ht="15" customHeight="1" x14ac:dyDescent="0.25">
      <c r="A117">
        <v>116</v>
      </c>
      <c r="B117">
        <v>280650</v>
      </c>
      <c r="C117" t="s">
        <v>142</v>
      </c>
      <c r="D117" t="s">
        <v>1612</v>
      </c>
      <c r="E117" t="s">
        <v>1603</v>
      </c>
      <c r="F117" t="s">
        <v>1604</v>
      </c>
      <c r="G117">
        <v>33.6</v>
      </c>
      <c r="H117">
        <v>26.4</v>
      </c>
      <c r="I117">
        <v>3</v>
      </c>
      <c r="J117">
        <v>0</v>
      </c>
      <c r="K117" s="1">
        <v>45166</v>
      </c>
      <c r="L117" s="56">
        <v>0.57626987268518526</v>
      </c>
    </row>
    <row r="118" spans="1:12" ht="15" customHeight="1" x14ac:dyDescent="0.25">
      <c r="A118">
        <v>117</v>
      </c>
      <c r="B118">
        <v>280649</v>
      </c>
      <c r="C118" t="s">
        <v>55</v>
      </c>
      <c r="D118" t="s">
        <v>56</v>
      </c>
      <c r="E118" t="s">
        <v>1611</v>
      </c>
      <c r="F118" t="s">
        <v>1613</v>
      </c>
      <c r="G118">
        <v>48.3</v>
      </c>
      <c r="H118">
        <v>41.1</v>
      </c>
      <c r="I118">
        <v>3</v>
      </c>
      <c r="J118">
        <v>8</v>
      </c>
      <c r="K118" s="1">
        <v>45166</v>
      </c>
      <c r="L118" s="56">
        <v>0.5760225347222222</v>
      </c>
    </row>
    <row r="119" spans="1:12" ht="15" customHeight="1" x14ac:dyDescent="0.25">
      <c r="A119">
        <v>118</v>
      </c>
      <c r="B119">
        <v>280648</v>
      </c>
      <c r="C119" t="s">
        <v>141</v>
      </c>
      <c r="D119" t="s">
        <v>1358</v>
      </c>
      <c r="E119" t="s">
        <v>1603</v>
      </c>
      <c r="F119" t="s">
        <v>1607</v>
      </c>
      <c r="G119">
        <v>31.3</v>
      </c>
      <c r="H119">
        <v>24.1</v>
      </c>
      <c r="I119">
        <v>3</v>
      </c>
      <c r="J119">
        <v>0</v>
      </c>
      <c r="K119" s="1">
        <v>45166</v>
      </c>
      <c r="L119" s="56">
        <v>0.57575975694444448</v>
      </c>
    </row>
    <row r="120" spans="1:12" ht="15" customHeight="1" x14ac:dyDescent="0.25">
      <c r="A120">
        <v>119</v>
      </c>
      <c r="B120">
        <v>280647</v>
      </c>
      <c r="C120" t="s">
        <v>151</v>
      </c>
      <c r="D120" t="s">
        <v>1368</v>
      </c>
      <c r="E120" t="s">
        <v>1611</v>
      </c>
      <c r="F120" t="s">
        <v>1607</v>
      </c>
      <c r="G120">
        <v>39.700000000000003</v>
      </c>
      <c r="H120">
        <v>32.5</v>
      </c>
      <c r="I120">
        <v>3</v>
      </c>
      <c r="J120">
        <v>0</v>
      </c>
      <c r="K120" s="1">
        <v>45166</v>
      </c>
      <c r="L120" s="56">
        <v>0.57556744212962963</v>
      </c>
    </row>
    <row r="121" spans="1:12" ht="15" customHeight="1" x14ac:dyDescent="0.25">
      <c r="A121">
        <v>120</v>
      </c>
      <c r="B121">
        <v>280646</v>
      </c>
      <c r="C121" t="s">
        <v>59</v>
      </c>
      <c r="D121" t="s">
        <v>60</v>
      </c>
      <c r="E121" t="s">
        <v>1611</v>
      </c>
      <c r="F121" t="s">
        <v>1613</v>
      </c>
      <c r="G121">
        <v>49.5</v>
      </c>
      <c r="H121">
        <v>42.3</v>
      </c>
      <c r="I121">
        <v>3</v>
      </c>
      <c r="J121">
        <v>8</v>
      </c>
      <c r="K121" s="1">
        <v>45166</v>
      </c>
      <c r="L121" s="56">
        <v>0.57543969907407411</v>
      </c>
    </row>
    <row r="122" spans="1:12" ht="15" customHeight="1" x14ac:dyDescent="0.25">
      <c r="A122">
        <v>121</v>
      </c>
      <c r="B122">
        <v>280645</v>
      </c>
      <c r="C122" t="s">
        <v>125</v>
      </c>
      <c r="D122" t="s">
        <v>126</v>
      </c>
      <c r="E122" t="s">
        <v>1603</v>
      </c>
      <c r="F122" t="s">
        <v>1604</v>
      </c>
      <c r="G122">
        <v>50.3</v>
      </c>
      <c r="H122">
        <v>43.1</v>
      </c>
      <c r="I122">
        <v>3</v>
      </c>
      <c r="J122">
        <v>0</v>
      </c>
      <c r="K122" s="1">
        <v>45166</v>
      </c>
      <c r="L122" s="56">
        <v>0.57509934027777776</v>
      </c>
    </row>
    <row r="123" spans="1:12" ht="15" customHeight="1" x14ac:dyDescent="0.25">
      <c r="A123">
        <v>122</v>
      </c>
      <c r="B123">
        <v>280644</v>
      </c>
      <c r="C123" t="s">
        <v>59</v>
      </c>
      <c r="D123" t="s">
        <v>60</v>
      </c>
      <c r="E123" t="s">
        <v>1611</v>
      </c>
      <c r="F123" t="s">
        <v>1613</v>
      </c>
      <c r="G123">
        <v>47.6</v>
      </c>
      <c r="H123">
        <v>40.4</v>
      </c>
      <c r="I123">
        <v>3</v>
      </c>
      <c r="J123">
        <v>8</v>
      </c>
      <c r="K123" s="1">
        <v>45166</v>
      </c>
      <c r="L123" s="56">
        <v>0.57501631944444442</v>
      </c>
    </row>
    <row r="124" spans="1:12" ht="15" customHeight="1" x14ac:dyDescent="0.25">
      <c r="A124">
        <v>123</v>
      </c>
      <c r="B124">
        <v>280643</v>
      </c>
      <c r="C124" t="s">
        <v>85</v>
      </c>
      <c r="D124" t="s">
        <v>1608</v>
      </c>
      <c r="E124" t="s">
        <v>1603</v>
      </c>
      <c r="F124" t="s">
        <v>1610</v>
      </c>
      <c r="G124">
        <v>45.3</v>
      </c>
      <c r="H124">
        <v>38.1</v>
      </c>
      <c r="I124">
        <v>3</v>
      </c>
      <c r="J124">
        <v>0</v>
      </c>
      <c r="K124" s="1">
        <v>45166</v>
      </c>
      <c r="L124" s="56">
        <v>0.57466635416666667</v>
      </c>
    </row>
    <row r="125" spans="1:12" ht="15" customHeight="1" x14ac:dyDescent="0.25">
      <c r="A125">
        <v>124</v>
      </c>
      <c r="B125">
        <v>280642</v>
      </c>
      <c r="C125" t="s">
        <v>141</v>
      </c>
      <c r="D125" t="s">
        <v>1358</v>
      </c>
      <c r="E125" t="s">
        <v>1603</v>
      </c>
      <c r="F125" t="s">
        <v>1607</v>
      </c>
      <c r="G125">
        <v>47.4</v>
      </c>
      <c r="H125">
        <v>40.200000000000003</v>
      </c>
      <c r="I125">
        <v>3</v>
      </c>
      <c r="J125">
        <v>0</v>
      </c>
      <c r="K125" s="1">
        <v>45166</v>
      </c>
      <c r="L125" s="56">
        <v>0.57451519675925933</v>
      </c>
    </row>
    <row r="126" spans="1:12" ht="15" customHeight="1" x14ac:dyDescent="0.25">
      <c r="A126">
        <v>125</v>
      </c>
      <c r="B126">
        <v>280641</v>
      </c>
      <c r="C126" t="s">
        <v>67</v>
      </c>
      <c r="D126" t="s">
        <v>1318</v>
      </c>
      <c r="E126" t="s">
        <v>1603</v>
      </c>
      <c r="F126" t="s">
        <v>1613</v>
      </c>
      <c r="G126">
        <v>39.200000000000003</v>
      </c>
      <c r="H126">
        <v>32</v>
      </c>
      <c r="I126">
        <v>3</v>
      </c>
      <c r="J126">
        <v>0</v>
      </c>
      <c r="K126" s="1">
        <v>45166</v>
      </c>
      <c r="L126" s="56">
        <v>0.57428140046296294</v>
      </c>
    </row>
    <row r="127" spans="1:12" ht="15" customHeight="1" x14ac:dyDescent="0.25">
      <c r="A127">
        <v>126</v>
      </c>
      <c r="B127">
        <v>280640</v>
      </c>
      <c r="C127" t="s">
        <v>74</v>
      </c>
      <c r="D127" t="s">
        <v>75</v>
      </c>
      <c r="E127" t="s">
        <v>1611</v>
      </c>
      <c r="F127" t="s">
        <v>1610</v>
      </c>
      <c r="G127">
        <v>49.7</v>
      </c>
      <c r="H127">
        <v>42.5</v>
      </c>
      <c r="I127">
        <v>3</v>
      </c>
      <c r="J127">
        <v>20</v>
      </c>
      <c r="K127" s="1">
        <v>45166</v>
      </c>
      <c r="L127" s="56">
        <v>0.57411200231481485</v>
      </c>
    </row>
    <row r="128" spans="1:12" ht="15" customHeight="1" x14ac:dyDescent="0.25">
      <c r="A128">
        <v>127</v>
      </c>
      <c r="B128">
        <v>280639</v>
      </c>
      <c r="C128" t="s">
        <v>59</v>
      </c>
      <c r="D128" t="s">
        <v>60</v>
      </c>
      <c r="E128" t="s">
        <v>1611</v>
      </c>
      <c r="F128" t="s">
        <v>1613</v>
      </c>
      <c r="G128">
        <v>55.4</v>
      </c>
      <c r="H128">
        <v>48.2</v>
      </c>
      <c r="I128">
        <v>3</v>
      </c>
      <c r="J128">
        <v>8</v>
      </c>
      <c r="K128" s="1">
        <v>45166</v>
      </c>
      <c r="L128" s="56">
        <v>0.57397376157407409</v>
      </c>
    </row>
    <row r="129" spans="1:12" ht="15" customHeight="1" x14ac:dyDescent="0.25">
      <c r="A129">
        <v>128</v>
      </c>
      <c r="B129">
        <v>280638</v>
      </c>
      <c r="C129" t="s">
        <v>124</v>
      </c>
      <c r="D129" t="s">
        <v>1413</v>
      </c>
      <c r="E129" t="s">
        <v>1603</v>
      </c>
      <c r="F129" t="s">
        <v>1604</v>
      </c>
      <c r="G129">
        <v>62.1</v>
      </c>
      <c r="H129">
        <v>54.9</v>
      </c>
      <c r="I129">
        <v>3</v>
      </c>
      <c r="J129">
        <v>0</v>
      </c>
      <c r="K129" s="1">
        <v>45166</v>
      </c>
      <c r="L129" s="56">
        <v>0.57381504629629632</v>
      </c>
    </row>
    <row r="130" spans="1:12" ht="15" customHeight="1" x14ac:dyDescent="0.25">
      <c r="A130">
        <v>129</v>
      </c>
      <c r="B130">
        <v>280637</v>
      </c>
      <c r="C130" t="s">
        <v>123</v>
      </c>
      <c r="D130" t="s">
        <v>1412</v>
      </c>
      <c r="E130" t="s">
        <v>1603</v>
      </c>
      <c r="F130" t="s">
        <v>1614</v>
      </c>
      <c r="G130">
        <v>59.5</v>
      </c>
      <c r="H130">
        <v>52.3</v>
      </c>
      <c r="I130">
        <v>3</v>
      </c>
      <c r="J130">
        <v>0</v>
      </c>
      <c r="K130" s="1">
        <v>45166</v>
      </c>
      <c r="L130" s="56">
        <v>0.57361906250000005</v>
      </c>
    </row>
    <row r="131" spans="1:12" ht="15" customHeight="1" x14ac:dyDescent="0.25">
      <c r="A131">
        <v>130</v>
      </c>
      <c r="B131">
        <v>280636</v>
      </c>
      <c r="C131" t="s">
        <v>142</v>
      </c>
      <c r="D131" t="s">
        <v>1612</v>
      </c>
      <c r="E131" t="s">
        <v>1603</v>
      </c>
      <c r="F131" t="s">
        <v>1604</v>
      </c>
      <c r="G131">
        <v>40.9</v>
      </c>
      <c r="H131">
        <v>33.700000000000003</v>
      </c>
      <c r="I131">
        <v>3</v>
      </c>
      <c r="J131">
        <v>0</v>
      </c>
      <c r="K131" s="1">
        <v>45166</v>
      </c>
      <c r="L131" s="56">
        <v>0.57330297453703705</v>
      </c>
    </row>
    <row r="132" spans="1:12" ht="15" customHeight="1" x14ac:dyDescent="0.25">
      <c r="A132">
        <v>131</v>
      </c>
      <c r="B132">
        <v>280635</v>
      </c>
      <c r="C132" t="s">
        <v>67</v>
      </c>
      <c r="D132" t="s">
        <v>1318</v>
      </c>
      <c r="E132" t="s">
        <v>1603</v>
      </c>
      <c r="F132" t="s">
        <v>1613</v>
      </c>
      <c r="G132">
        <v>43.9</v>
      </c>
      <c r="H132">
        <v>36.700000000000003</v>
      </c>
      <c r="I132">
        <v>3</v>
      </c>
      <c r="J132">
        <v>0</v>
      </c>
      <c r="K132" s="1">
        <v>45166</v>
      </c>
      <c r="L132" s="56">
        <v>0.57317210648148154</v>
      </c>
    </row>
    <row r="133" spans="1:12" ht="15" customHeight="1" x14ac:dyDescent="0.25">
      <c r="A133">
        <v>132</v>
      </c>
      <c r="B133">
        <v>280634</v>
      </c>
      <c r="C133" t="s">
        <v>125</v>
      </c>
      <c r="D133" t="s">
        <v>126</v>
      </c>
      <c r="E133" t="s">
        <v>1603</v>
      </c>
      <c r="F133" t="s">
        <v>1604</v>
      </c>
      <c r="G133">
        <v>49.7</v>
      </c>
      <c r="H133">
        <v>42.5</v>
      </c>
      <c r="I133">
        <v>3</v>
      </c>
      <c r="J133">
        <v>0</v>
      </c>
      <c r="K133" s="1">
        <v>45166</v>
      </c>
      <c r="L133" s="56">
        <v>0.57303260416666668</v>
      </c>
    </row>
    <row r="134" spans="1:12" ht="15" customHeight="1" x14ac:dyDescent="0.25">
      <c r="A134">
        <v>133</v>
      </c>
      <c r="B134">
        <v>280633</v>
      </c>
      <c r="C134" t="s">
        <v>84</v>
      </c>
      <c r="D134" t="s">
        <v>1609</v>
      </c>
      <c r="E134" t="s">
        <v>1603</v>
      </c>
      <c r="F134" t="s">
        <v>1610</v>
      </c>
      <c r="G134">
        <v>62</v>
      </c>
      <c r="H134">
        <v>54.8</v>
      </c>
      <c r="I134">
        <v>3</v>
      </c>
      <c r="J134">
        <v>0</v>
      </c>
      <c r="K134" s="1">
        <v>45166</v>
      </c>
      <c r="L134" s="56">
        <v>0.5727772337962963</v>
      </c>
    </row>
    <row r="135" spans="1:12" ht="15" customHeight="1" x14ac:dyDescent="0.25">
      <c r="A135">
        <v>134</v>
      </c>
      <c r="B135">
        <v>280632</v>
      </c>
      <c r="C135" t="s">
        <v>59</v>
      </c>
      <c r="D135" t="s">
        <v>60</v>
      </c>
      <c r="E135" t="s">
        <v>1611</v>
      </c>
      <c r="F135" t="s">
        <v>1613</v>
      </c>
      <c r="G135">
        <v>50.8</v>
      </c>
      <c r="H135">
        <v>43.6</v>
      </c>
      <c r="I135">
        <v>3</v>
      </c>
      <c r="J135">
        <v>8</v>
      </c>
      <c r="K135" s="1">
        <v>45166</v>
      </c>
      <c r="L135" s="56">
        <v>0.57255934027777777</v>
      </c>
    </row>
    <row r="136" spans="1:12" ht="15" customHeight="1" x14ac:dyDescent="0.25">
      <c r="A136">
        <v>135</v>
      </c>
      <c r="B136">
        <v>280631</v>
      </c>
      <c r="C136" t="s">
        <v>59</v>
      </c>
      <c r="D136" t="s">
        <v>60</v>
      </c>
      <c r="E136" t="s">
        <v>1611</v>
      </c>
      <c r="F136" t="s">
        <v>1613</v>
      </c>
      <c r="G136">
        <v>49.5</v>
      </c>
      <c r="H136">
        <v>42.3</v>
      </c>
      <c r="I136">
        <v>3</v>
      </c>
      <c r="J136">
        <v>8</v>
      </c>
      <c r="K136" s="1">
        <v>45166</v>
      </c>
      <c r="L136" s="56">
        <v>0.57241883101851854</v>
      </c>
    </row>
    <row r="137" spans="1:12" ht="15" customHeight="1" x14ac:dyDescent="0.25">
      <c r="A137">
        <v>136</v>
      </c>
      <c r="B137">
        <v>280630</v>
      </c>
      <c r="C137" t="s">
        <v>121</v>
      </c>
      <c r="D137" t="s">
        <v>122</v>
      </c>
      <c r="E137" t="s">
        <v>1603</v>
      </c>
      <c r="F137" t="s">
        <v>1610</v>
      </c>
      <c r="G137">
        <v>68.900000000000006</v>
      </c>
      <c r="H137">
        <v>61.7</v>
      </c>
      <c r="I137">
        <v>3</v>
      </c>
      <c r="J137">
        <v>0</v>
      </c>
      <c r="K137" s="1">
        <v>45166</v>
      </c>
      <c r="L137" s="56">
        <v>0.57223298611111117</v>
      </c>
    </row>
    <row r="138" spans="1:12" ht="15" customHeight="1" x14ac:dyDescent="0.25">
      <c r="A138">
        <v>137</v>
      </c>
      <c r="B138">
        <v>280629</v>
      </c>
      <c r="C138" t="s">
        <v>59</v>
      </c>
      <c r="D138" t="s">
        <v>60</v>
      </c>
      <c r="E138" t="s">
        <v>1611</v>
      </c>
      <c r="F138" t="s">
        <v>1613</v>
      </c>
      <c r="G138">
        <v>53.2</v>
      </c>
      <c r="H138">
        <v>46</v>
      </c>
      <c r="I138">
        <v>3</v>
      </c>
      <c r="J138">
        <v>8</v>
      </c>
      <c r="K138" s="1">
        <v>45166</v>
      </c>
      <c r="L138" s="56">
        <v>0.57203545138888889</v>
      </c>
    </row>
    <row r="139" spans="1:12" ht="15" customHeight="1" x14ac:dyDescent="0.25">
      <c r="A139">
        <v>138</v>
      </c>
      <c r="B139">
        <v>280628</v>
      </c>
      <c r="C139" t="s">
        <v>125</v>
      </c>
      <c r="D139" t="s">
        <v>126</v>
      </c>
      <c r="E139" t="s">
        <v>1603</v>
      </c>
      <c r="F139" t="s">
        <v>1604</v>
      </c>
      <c r="G139">
        <v>42.7</v>
      </c>
      <c r="H139">
        <v>35.5</v>
      </c>
      <c r="I139">
        <v>3</v>
      </c>
      <c r="J139">
        <v>0</v>
      </c>
      <c r="K139" s="1">
        <v>45166</v>
      </c>
      <c r="L139" s="56">
        <v>0.57175281249999999</v>
      </c>
    </row>
    <row r="140" spans="1:12" ht="15" customHeight="1" x14ac:dyDescent="0.25">
      <c r="A140">
        <v>139</v>
      </c>
      <c r="B140">
        <v>280627</v>
      </c>
      <c r="C140" t="s">
        <v>121</v>
      </c>
      <c r="D140" t="s">
        <v>122</v>
      </c>
      <c r="E140" t="s">
        <v>1603</v>
      </c>
      <c r="F140" t="s">
        <v>1613</v>
      </c>
      <c r="G140">
        <v>51.6</v>
      </c>
      <c r="H140">
        <v>44.4</v>
      </c>
      <c r="I140">
        <v>3</v>
      </c>
      <c r="J140">
        <v>0</v>
      </c>
      <c r="K140" s="1">
        <v>45166</v>
      </c>
      <c r="L140" s="56">
        <v>0.57162939814814817</v>
      </c>
    </row>
    <row r="141" spans="1:12" ht="15" customHeight="1" x14ac:dyDescent="0.25">
      <c r="A141">
        <v>140</v>
      </c>
      <c r="B141">
        <v>280626</v>
      </c>
      <c r="C141" t="s">
        <v>59</v>
      </c>
      <c r="D141" t="s">
        <v>60</v>
      </c>
      <c r="E141" t="s">
        <v>1611</v>
      </c>
      <c r="F141" t="s">
        <v>1613</v>
      </c>
      <c r="G141">
        <v>55.4</v>
      </c>
      <c r="H141">
        <v>48.2</v>
      </c>
      <c r="I141">
        <v>3</v>
      </c>
      <c r="J141">
        <v>8</v>
      </c>
      <c r="K141" s="1">
        <v>45166</v>
      </c>
      <c r="L141" s="56">
        <v>0.57144714120370377</v>
      </c>
    </row>
    <row r="142" spans="1:12" ht="15" customHeight="1" x14ac:dyDescent="0.25">
      <c r="A142">
        <v>141</v>
      </c>
      <c r="B142">
        <v>280625</v>
      </c>
      <c r="C142" t="s">
        <v>59</v>
      </c>
      <c r="D142" t="s">
        <v>60</v>
      </c>
      <c r="E142" t="s">
        <v>1611</v>
      </c>
      <c r="F142" t="s">
        <v>1613</v>
      </c>
      <c r="G142">
        <v>52.1</v>
      </c>
      <c r="H142">
        <v>44.9</v>
      </c>
      <c r="I142">
        <v>3</v>
      </c>
      <c r="J142">
        <v>8</v>
      </c>
      <c r="K142" s="1">
        <v>45166</v>
      </c>
      <c r="L142" s="56">
        <v>0.57129533564814816</v>
      </c>
    </row>
    <row r="143" spans="1:12" ht="15" customHeight="1" x14ac:dyDescent="0.25">
      <c r="A143">
        <v>142</v>
      </c>
      <c r="B143">
        <v>280624</v>
      </c>
      <c r="C143" t="s">
        <v>123</v>
      </c>
      <c r="D143" t="s">
        <v>1412</v>
      </c>
      <c r="E143" t="s">
        <v>1603</v>
      </c>
      <c r="F143" t="s">
        <v>1613</v>
      </c>
      <c r="G143">
        <v>54.2</v>
      </c>
      <c r="H143">
        <v>47</v>
      </c>
      <c r="I143">
        <v>3</v>
      </c>
      <c r="J143">
        <v>0</v>
      </c>
      <c r="K143" s="1">
        <v>45166</v>
      </c>
      <c r="L143" s="56">
        <v>0.56975601851851854</v>
      </c>
    </row>
    <row r="144" spans="1:12" ht="15" customHeight="1" x14ac:dyDescent="0.25">
      <c r="A144">
        <v>143</v>
      </c>
      <c r="B144">
        <v>280623</v>
      </c>
      <c r="C144" t="s">
        <v>74</v>
      </c>
      <c r="D144" t="s">
        <v>75</v>
      </c>
      <c r="E144" t="s">
        <v>1611</v>
      </c>
      <c r="F144" t="s">
        <v>1610</v>
      </c>
      <c r="G144">
        <v>48.2</v>
      </c>
      <c r="H144">
        <v>41</v>
      </c>
      <c r="I144">
        <v>3</v>
      </c>
      <c r="J144">
        <v>20</v>
      </c>
      <c r="K144" s="1">
        <v>45166</v>
      </c>
      <c r="L144" s="56">
        <v>0.56946940972222226</v>
      </c>
    </row>
    <row r="145" spans="1:12" ht="15" customHeight="1" x14ac:dyDescent="0.25">
      <c r="A145">
        <v>144</v>
      </c>
      <c r="B145">
        <v>280622</v>
      </c>
      <c r="C145" t="s">
        <v>59</v>
      </c>
      <c r="D145" t="s">
        <v>60</v>
      </c>
      <c r="E145" t="s">
        <v>1611</v>
      </c>
      <c r="F145" t="s">
        <v>1613</v>
      </c>
      <c r="G145">
        <v>49.6</v>
      </c>
      <c r="H145">
        <v>42.4</v>
      </c>
      <c r="I145">
        <v>3</v>
      </c>
      <c r="J145">
        <v>8</v>
      </c>
      <c r="K145" s="1">
        <v>45166</v>
      </c>
      <c r="L145" s="56">
        <v>0.56920142361111115</v>
      </c>
    </row>
    <row r="146" spans="1:12" ht="15" customHeight="1" x14ac:dyDescent="0.25">
      <c r="A146">
        <v>145</v>
      </c>
      <c r="B146">
        <v>280621</v>
      </c>
      <c r="C146" t="s">
        <v>124</v>
      </c>
      <c r="D146" t="s">
        <v>1413</v>
      </c>
      <c r="E146" t="s">
        <v>1603</v>
      </c>
      <c r="F146" t="s">
        <v>1604</v>
      </c>
      <c r="G146">
        <v>66.400000000000006</v>
      </c>
      <c r="H146">
        <v>59.2</v>
      </c>
      <c r="I146">
        <v>3</v>
      </c>
      <c r="J146">
        <v>0</v>
      </c>
      <c r="K146" s="1">
        <v>45166</v>
      </c>
      <c r="L146" s="56">
        <v>0.56893217592592593</v>
      </c>
    </row>
    <row r="147" spans="1:12" ht="15" customHeight="1" x14ac:dyDescent="0.25">
      <c r="A147">
        <v>146</v>
      </c>
      <c r="B147">
        <v>280620</v>
      </c>
      <c r="C147" t="s">
        <v>123</v>
      </c>
      <c r="D147" t="s">
        <v>1412</v>
      </c>
      <c r="E147" t="s">
        <v>1603</v>
      </c>
      <c r="F147" t="s">
        <v>1614</v>
      </c>
      <c r="G147">
        <v>60.4</v>
      </c>
      <c r="H147">
        <v>53.2</v>
      </c>
      <c r="I147">
        <v>3</v>
      </c>
      <c r="J147">
        <v>0</v>
      </c>
      <c r="K147" s="1">
        <v>45166</v>
      </c>
      <c r="L147" s="56">
        <v>0.56872114583333333</v>
      </c>
    </row>
    <row r="148" spans="1:12" ht="15" customHeight="1" x14ac:dyDescent="0.25">
      <c r="A148">
        <v>147</v>
      </c>
      <c r="B148">
        <v>280619</v>
      </c>
      <c r="C148" t="s">
        <v>1534</v>
      </c>
      <c r="D148" t="s">
        <v>1535</v>
      </c>
      <c r="E148" t="s">
        <v>1611</v>
      </c>
      <c r="F148" t="s">
        <v>1607</v>
      </c>
      <c r="G148">
        <v>83.7</v>
      </c>
      <c r="H148">
        <v>76.5</v>
      </c>
      <c r="I148">
        <v>3</v>
      </c>
      <c r="J148">
        <v>18</v>
      </c>
      <c r="K148" s="1">
        <v>45166</v>
      </c>
      <c r="L148" s="56">
        <v>0.56844741898148154</v>
      </c>
    </row>
    <row r="149" spans="1:12" ht="15" customHeight="1" x14ac:dyDescent="0.25">
      <c r="A149">
        <v>148</v>
      </c>
      <c r="B149">
        <v>280618</v>
      </c>
      <c r="C149" t="s">
        <v>67</v>
      </c>
      <c r="D149" t="s">
        <v>1318</v>
      </c>
      <c r="E149" t="s">
        <v>1603</v>
      </c>
      <c r="F149" t="s">
        <v>1613</v>
      </c>
      <c r="G149">
        <v>39.700000000000003</v>
      </c>
      <c r="H149">
        <v>32.5</v>
      </c>
      <c r="I149">
        <v>3</v>
      </c>
      <c r="J149">
        <v>0</v>
      </c>
      <c r="K149" s="1">
        <v>45166</v>
      </c>
      <c r="L149" s="56">
        <v>0.56807635416666669</v>
      </c>
    </row>
    <row r="150" spans="1:12" ht="15" customHeight="1" x14ac:dyDescent="0.25">
      <c r="A150">
        <v>149</v>
      </c>
      <c r="B150">
        <v>280617</v>
      </c>
      <c r="C150" t="s">
        <v>121</v>
      </c>
      <c r="D150" t="s">
        <v>122</v>
      </c>
      <c r="E150" t="s">
        <v>1603</v>
      </c>
      <c r="F150" t="s">
        <v>1610</v>
      </c>
      <c r="G150">
        <v>67.8</v>
      </c>
      <c r="H150">
        <v>60.6</v>
      </c>
      <c r="I150">
        <v>3</v>
      </c>
      <c r="J150">
        <v>0</v>
      </c>
      <c r="K150" s="1">
        <v>45166</v>
      </c>
      <c r="L150" s="56">
        <v>0.56785818287037038</v>
      </c>
    </row>
    <row r="151" spans="1:12" ht="15" customHeight="1" x14ac:dyDescent="0.25">
      <c r="A151">
        <v>150</v>
      </c>
      <c r="B151">
        <v>280616</v>
      </c>
      <c r="C151" t="s">
        <v>51</v>
      </c>
      <c r="D151" t="s">
        <v>52</v>
      </c>
      <c r="E151" t="s">
        <v>1611</v>
      </c>
      <c r="F151" t="s">
        <v>1613</v>
      </c>
      <c r="G151">
        <v>7.6</v>
      </c>
      <c r="H151">
        <v>5.8</v>
      </c>
      <c r="I151">
        <v>0</v>
      </c>
      <c r="J151">
        <v>2</v>
      </c>
      <c r="K151" s="1">
        <v>45166</v>
      </c>
      <c r="L151" s="56">
        <v>0.56768758101851857</v>
      </c>
    </row>
    <row r="152" spans="1:12" ht="15" customHeight="1" x14ac:dyDescent="0.25">
      <c r="A152">
        <v>151</v>
      </c>
      <c r="B152">
        <v>280615</v>
      </c>
      <c r="C152" t="s">
        <v>67</v>
      </c>
      <c r="D152" t="s">
        <v>1318</v>
      </c>
      <c r="E152" t="s">
        <v>1603</v>
      </c>
      <c r="F152" t="s">
        <v>1613</v>
      </c>
      <c r="G152">
        <v>37.200000000000003</v>
      </c>
      <c r="H152">
        <v>30</v>
      </c>
      <c r="I152">
        <v>3</v>
      </c>
      <c r="J152">
        <v>0</v>
      </c>
      <c r="K152" s="1">
        <v>45166</v>
      </c>
      <c r="L152" s="56">
        <v>0.56728468750000005</v>
      </c>
    </row>
    <row r="153" spans="1:12" ht="15" customHeight="1" x14ac:dyDescent="0.25">
      <c r="A153">
        <v>152</v>
      </c>
      <c r="B153">
        <v>280614</v>
      </c>
      <c r="C153" t="s">
        <v>59</v>
      </c>
      <c r="D153" t="s">
        <v>60</v>
      </c>
      <c r="E153" t="s">
        <v>1611</v>
      </c>
      <c r="F153" t="s">
        <v>1613</v>
      </c>
      <c r="G153">
        <v>55.4</v>
      </c>
      <c r="H153">
        <v>48.2</v>
      </c>
      <c r="I153">
        <v>3</v>
      </c>
      <c r="J153">
        <v>8</v>
      </c>
      <c r="K153" s="1">
        <v>45166</v>
      </c>
      <c r="L153" s="56">
        <v>0.56702619212962968</v>
      </c>
    </row>
    <row r="154" spans="1:12" ht="15" customHeight="1" x14ac:dyDescent="0.25">
      <c r="A154">
        <v>153</v>
      </c>
      <c r="B154">
        <v>280613</v>
      </c>
      <c r="C154" t="s">
        <v>124</v>
      </c>
      <c r="D154" t="s">
        <v>1413</v>
      </c>
      <c r="E154" t="s">
        <v>1603</v>
      </c>
      <c r="F154" t="s">
        <v>1604</v>
      </c>
      <c r="G154">
        <v>61.8</v>
      </c>
      <c r="H154">
        <v>54.6</v>
      </c>
      <c r="I154">
        <v>3</v>
      </c>
      <c r="J154">
        <v>0</v>
      </c>
      <c r="K154" s="1">
        <v>45166</v>
      </c>
      <c r="L154" s="56">
        <v>0.56670601851851854</v>
      </c>
    </row>
    <row r="155" spans="1:12" ht="15" customHeight="1" x14ac:dyDescent="0.25">
      <c r="A155">
        <v>154</v>
      </c>
      <c r="B155">
        <v>280612</v>
      </c>
      <c r="C155" t="s">
        <v>84</v>
      </c>
      <c r="D155" t="s">
        <v>1609</v>
      </c>
      <c r="E155" t="s">
        <v>1603</v>
      </c>
      <c r="F155" t="s">
        <v>1610</v>
      </c>
      <c r="G155">
        <v>58.8</v>
      </c>
      <c r="H155">
        <v>51.6</v>
      </c>
      <c r="I155">
        <v>3</v>
      </c>
      <c r="J155">
        <v>0</v>
      </c>
      <c r="K155" s="1">
        <v>45166</v>
      </c>
      <c r="L155" s="56">
        <v>0.56648526620370376</v>
      </c>
    </row>
    <row r="156" spans="1:12" ht="15" customHeight="1" x14ac:dyDescent="0.25">
      <c r="A156">
        <v>155</v>
      </c>
      <c r="B156">
        <v>280611</v>
      </c>
      <c r="C156" t="s">
        <v>74</v>
      </c>
      <c r="D156" t="s">
        <v>75</v>
      </c>
      <c r="E156" t="s">
        <v>1611</v>
      </c>
      <c r="F156" t="s">
        <v>1610</v>
      </c>
      <c r="G156">
        <v>45.8</v>
      </c>
      <c r="H156">
        <v>38.6</v>
      </c>
      <c r="I156">
        <v>3</v>
      </c>
      <c r="J156">
        <v>20</v>
      </c>
      <c r="K156" s="1">
        <v>45166</v>
      </c>
      <c r="L156" s="56">
        <v>0.56622677083333339</v>
      </c>
    </row>
    <row r="157" spans="1:12" ht="15" customHeight="1" x14ac:dyDescent="0.25">
      <c r="A157">
        <v>156</v>
      </c>
      <c r="B157">
        <v>280610</v>
      </c>
      <c r="C157" t="s">
        <v>121</v>
      </c>
      <c r="D157" t="s">
        <v>122</v>
      </c>
      <c r="E157" t="s">
        <v>1603</v>
      </c>
      <c r="F157" t="s">
        <v>1613</v>
      </c>
      <c r="G157">
        <v>56.7</v>
      </c>
      <c r="H157">
        <v>49.5</v>
      </c>
      <c r="I157">
        <v>3</v>
      </c>
      <c r="J157">
        <v>0</v>
      </c>
      <c r="K157" s="1">
        <v>45166</v>
      </c>
      <c r="L157" s="56">
        <v>0.56606466435185188</v>
      </c>
    </row>
    <row r="158" spans="1:12" ht="15" customHeight="1" x14ac:dyDescent="0.25">
      <c r="A158">
        <v>157</v>
      </c>
      <c r="B158">
        <v>280609</v>
      </c>
      <c r="C158" t="s">
        <v>55</v>
      </c>
      <c r="D158" t="s">
        <v>56</v>
      </c>
      <c r="E158" t="s">
        <v>1611</v>
      </c>
      <c r="F158" t="s">
        <v>1613</v>
      </c>
      <c r="G158">
        <v>48.8</v>
      </c>
      <c r="H158">
        <v>41.6</v>
      </c>
      <c r="I158">
        <v>3</v>
      </c>
      <c r="J158">
        <v>8</v>
      </c>
      <c r="K158" s="1">
        <v>45166</v>
      </c>
      <c r="L158" s="56">
        <v>0.56597341435185189</v>
      </c>
    </row>
    <row r="159" spans="1:12" ht="15" customHeight="1" x14ac:dyDescent="0.25">
      <c r="A159">
        <v>158</v>
      </c>
      <c r="B159">
        <v>280608</v>
      </c>
      <c r="C159" t="s">
        <v>59</v>
      </c>
      <c r="D159" t="s">
        <v>60</v>
      </c>
      <c r="E159" t="s">
        <v>1611</v>
      </c>
      <c r="F159" t="s">
        <v>1613</v>
      </c>
      <c r="G159">
        <v>51.2</v>
      </c>
      <c r="H159">
        <v>44</v>
      </c>
      <c r="I159">
        <v>3</v>
      </c>
      <c r="J159">
        <v>8</v>
      </c>
      <c r="K159" s="1">
        <v>45166</v>
      </c>
      <c r="L159" s="56">
        <v>0.56567179398148149</v>
      </c>
    </row>
    <row r="160" spans="1:12" ht="15" customHeight="1" x14ac:dyDescent="0.25">
      <c r="A160">
        <v>159</v>
      </c>
      <c r="B160">
        <v>280607</v>
      </c>
      <c r="C160" t="s">
        <v>120</v>
      </c>
      <c r="D160" t="s">
        <v>1411</v>
      </c>
      <c r="E160" t="s">
        <v>1603</v>
      </c>
      <c r="F160" t="s">
        <v>1614</v>
      </c>
      <c r="G160">
        <v>51.7</v>
      </c>
      <c r="H160">
        <v>44.5</v>
      </c>
      <c r="I160">
        <v>3</v>
      </c>
      <c r="J160">
        <v>0</v>
      </c>
      <c r="K160" s="1">
        <v>45166</v>
      </c>
      <c r="L160" s="56">
        <v>0.56539328703703706</v>
      </c>
    </row>
    <row r="161" spans="1:12" ht="15" customHeight="1" x14ac:dyDescent="0.25">
      <c r="A161">
        <v>160</v>
      </c>
      <c r="B161">
        <v>280606</v>
      </c>
      <c r="C161" t="s">
        <v>85</v>
      </c>
      <c r="D161" t="s">
        <v>1608</v>
      </c>
      <c r="E161" t="s">
        <v>1603</v>
      </c>
      <c r="F161" t="s">
        <v>1610</v>
      </c>
      <c r="G161">
        <v>55.7</v>
      </c>
      <c r="H161">
        <v>48.5</v>
      </c>
      <c r="I161">
        <v>3</v>
      </c>
      <c r="J161">
        <v>0</v>
      </c>
      <c r="K161" s="1">
        <v>45166</v>
      </c>
      <c r="L161" s="56">
        <v>0.56527650462962964</v>
      </c>
    </row>
    <row r="162" spans="1:12" ht="15" customHeight="1" x14ac:dyDescent="0.25">
      <c r="A162">
        <v>161</v>
      </c>
      <c r="B162">
        <v>280605</v>
      </c>
      <c r="C162" t="s">
        <v>1534</v>
      </c>
      <c r="D162" t="s">
        <v>1535</v>
      </c>
      <c r="E162" t="s">
        <v>1611</v>
      </c>
      <c r="F162" t="s">
        <v>1607</v>
      </c>
      <c r="G162">
        <v>85.5</v>
      </c>
      <c r="H162">
        <v>78.3</v>
      </c>
      <c r="I162">
        <v>3</v>
      </c>
      <c r="J162">
        <v>18</v>
      </c>
      <c r="K162" s="1">
        <v>45166</v>
      </c>
      <c r="L162" s="56">
        <v>0.56509413194444447</v>
      </c>
    </row>
    <row r="163" spans="1:12" ht="15" customHeight="1" x14ac:dyDescent="0.25">
      <c r="A163">
        <v>162</v>
      </c>
      <c r="B163">
        <v>280604</v>
      </c>
      <c r="C163" t="s">
        <v>59</v>
      </c>
      <c r="D163" t="s">
        <v>60</v>
      </c>
      <c r="E163" t="s">
        <v>1611</v>
      </c>
      <c r="F163" t="s">
        <v>1613</v>
      </c>
      <c r="G163">
        <v>53.9</v>
      </c>
      <c r="H163">
        <v>46.7</v>
      </c>
      <c r="I163">
        <v>3</v>
      </c>
      <c r="J163">
        <v>8</v>
      </c>
      <c r="K163" s="1">
        <v>45166</v>
      </c>
      <c r="L163" s="56">
        <v>0.56487719907407408</v>
      </c>
    </row>
    <row r="164" spans="1:12" ht="15" customHeight="1" x14ac:dyDescent="0.25">
      <c r="A164">
        <v>163</v>
      </c>
      <c r="B164">
        <v>280603</v>
      </c>
      <c r="C164" t="s">
        <v>125</v>
      </c>
      <c r="D164" t="s">
        <v>126</v>
      </c>
      <c r="E164" t="s">
        <v>1603</v>
      </c>
      <c r="F164" t="s">
        <v>1604</v>
      </c>
      <c r="G164">
        <v>39.200000000000003</v>
      </c>
      <c r="H164">
        <v>32</v>
      </c>
      <c r="I164">
        <v>3</v>
      </c>
      <c r="J164">
        <v>0</v>
      </c>
      <c r="K164" s="1">
        <v>45166</v>
      </c>
      <c r="L164" s="56">
        <v>0.56478214120370374</v>
      </c>
    </row>
    <row r="165" spans="1:12" ht="15" customHeight="1" x14ac:dyDescent="0.25">
      <c r="A165">
        <v>164</v>
      </c>
      <c r="B165">
        <v>280602</v>
      </c>
      <c r="C165" t="s">
        <v>59</v>
      </c>
      <c r="D165" t="s">
        <v>60</v>
      </c>
      <c r="E165" t="s">
        <v>1611</v>
      </c>
      <c r="F165" t="s">
        <v>1613</v>
      </c>
      <c r="G165">
        <v>57.6</v>
      </c>
      <c r="H165">
        <v>50.4</v>
      </c>
      <c r="I165">
        <v>3</v>
      </c>
      <c r="J165">
        <v>12</v>
      </c>
      <c r="K165" s="1">
        <v>45166</v>
      </c>
      <c r="L165" s="56">
        <v>0.56451373842592589</v>
      </c>
    </row>
    <row r="166" spans="1:12" ht="15" customHeight="1" x14ac:dyDescent="0.25">
      <c r="A166">
        <v>165</v>
      </c>
      <c r="B166">
        <v>280601</v>
      </c>
      <c r="C166" t="s">
        <v>137</v>
      </c>
      <c r="D166" t="s">
        <v>1356</v>
      </c>
      <c r="E166" t="s">
        <v>1603</v>
      </c>
      <c r="F166" t="s">
        <v>1615</v>
      </c>
      <c r="G166">
        <v>68.599999999999994</v>
      </c>
      <c r="H166">
        <v>61.4</v>
      </c>
      <c r="I166">
        <v>3</v>
      </c>
      <c r="J166">
        <v>0</v>
      </c>
      <c r="K166" s="1">
        <v>45166</v>
      </c>
      <c r="L166" s="56">
        <v>0.56431778935185184</v>
      </c>
    </row>
    <row r="167" spans="1:12" ht="15" customHeight="1" x14ac:dyDescent="0.25">
      <c r="A167">
        <v>166</v>
      </c>
      <c r="B167">
        <v>280600</v>
      </c>
      <c r="C167" t="s">
        <v>1534</v>
      </c>
      <c r="D167" t="s">
        <v>1535</v>
      </c>
      <c r="E167" t="s">
        <v>1611</v>
      </c>
      <c r="F167" t="s">
        <v>1607</v>
      </c>
      <c r="G167">
        <v>82</v>
      </c>
      <c r="H167">
        <v>74.8</v>
      </c>
      <c r="I167">
        <v>3</v>
      </c>
      <c r="J167">
        <v>18</v>
      </c>
      <c r="K167" s="1">
        <v>45166</v>
      </c>
      <c r="L167" s="56">
        <v>0.56415775462962958</v>
      </c>
    </row>
    <row r="168" spans="1:12" ht="15" customHeight="1" x14ac:dyDescent="0.25">
      <c r="A168">
        <v>167</v>
      </c>
      <c r="B168">
        <v>280599</v>
      </c>
      <c r="C168" t="s">
        <v>123</v>
      </c>
      <c r="D168" t="s">
        <v>1412</v>
      </c>
      <c r="E168" t="s">
        <v>1603</v>
      </c>
      <c r="F168" t="s">
        <v>1613</v>
      </c>
      <c r="G168">
        <v>52.2</v>
      </c>
      <c r="H168">
        <v>45</v>
      </c>
      <c r="I168">
        <v>3</v>
      </c>
      <c r="J168">
        <v>0</v>
      </c>
      <c r="K168" s="1">
        <v>45166</v>
      </c>
      <c r="L168" s="56">
        <v>0.5638706365740741</v>
      </c>
    </row>
    <row r="169" spans="1:12" ht="15" customHeight="1" x14ac:dyDescent="0.25">
      <c r="A169">
        <v>168</v>
      </c>
      <c r="B169">
        <v>280598</v>
      </c>
      <c r="C169" t="s">
        <v>59</v>
      </c>
      <c r="D169" t="s">
        <v>60</v>
      </c>
      <c r="E169" t="s">
        <v>1611</v>
      </c>
      <c r="F169" t="s">
        <v>1613</v>
      </c>
      <c r="G169">
        <v>53.1</v>
      </c>
      <c r="H169">
        <v>45.9</v>
      </c>
      <c r="I169">
        <v>3</v>
      </c>
      <c r="J169">
        <v>8</v>
      </c>
      <c r="K169" s="1">
        <v>45166</v>
      </c>
      <c r="L169" s="56">
        <v>0.56364667824074077</v>
      </c>
    </row>
    <row r="170" spans="1:12" ht="15" customHeight="1" x14ac:dyDescent="0.25">
      <c r="A170">
        <v>169</v>
      </c>
      <c r="B170">
        <v>280597</v>
      </c>
      <c r="C170" t="s">
        <v>74</v>
      </c>
      <c r="D170" t="s">
        <v>75</v>
      </c>
      <c r="E170" t="s">
        <v>1611</v>
      </c>
      <c r="F170" t="s">
        <v>1610</v>
      </c>
      <c r="G170">
        <v>46.1</v>
      </c>
      <c r="H170">
        <v>38.9</v>
      </c>
      <c r="I170">
        <v>3</v>
      </c>
      <c r="J170">
        <v>20</v>
      </c>
      <c r="K170" s="1">
        <v>45166</v>
      </c>
      <c r="L170" s="56">
        <v>0.56334853009259256</v>
      </c>
    </row>
    <row r="171" spans="1:12" ht="15" customHeight="1" x14ac:dyDescent="0.25">
      <c r="A171">
        <v>170</v>
      </c>
      <c r="B171">
        <v>280596</v>
      </c>
      <c r="C171" t="s">
        <v>173</v>
      </c>
      <c r="D171" t="s">
        <v>1377</v>
      </c>
      <c r="E171" t="s">
        <v>1611</v>
      </c>
      <c r="F171" t="s">
        <v>1607</v>
      </c>
      <c r="G171">
        <v>27.6</v>
      </c>
      <c r="H171">
        <v>22.2</v>
      </c>
      <c r="I171">
        <v>2</v>
      </c>
      <c r="J171">
        <v>0</v>
      </c>
      <c r="K171" s="1">
        <v>45166</v>
      </c>
      <c r="L171" s="56">
        <v>0.56305505787037036</v>
      </c>
    </row>
    <row r="172" spans="1:12" ht="15" customHeight="1" x14ac:dyDescent="0.25">
      <c r="A172">
        <v>171</v>
      </c>
      <c r="B172">
        <v>280595</v>
      </c>
      <c r="C172" t="s">
        <v>74</v>
      </c>
      <c r="D172" t="s">
        <v>75</v>
      </c>
      <c r="E172" t="s">
        <v>1611</v>
      </c>
      <c r="F172" t="s">
        <v>1610</v>
      </c>
      <c r="G172">
        <v>46.4</v>
      </c>
      <c r="H172">
        <v>39.200000000000003</v>
      </c>
      <c r="I172">
        <v>3</v>
      </c>
      <c r="J172">
        <v>20</v>
      </c>
      <c r="K172" s="1">
        <v>45166</v>
      </c>
      <c r="L172" s="56">
        <v>0.56292693287037043</v>
      </c>
    </row>
    <row r="173" spans="1:12" ht="15" customHeight="1" x14ac:dyDescent="0.25">
      <c r="A173">
        <v>172</v>
      </c>
      <c r="B173">
        <v>280594</v>
      </c>
      <c r="C173" t="s">
        <v>142</v>
      </c>
      <c r="D173" t="s">
        <v>1612</v>
      </c>
      <c r="E173" t="s">
        <v>1603</v>
      </c>
      <c r="F173" t="s">
        <v>1604</v>
      </c>
      <c r="G173">
        <v>38.299999999999997</v>
      </c>
      <c r="H173">
        <v>31.1</v>
      </c>
      <c r="I173">
        <v>3</v>
      </c>
      <c r="J173">
        <v>0</v>
      </c>
      <c r="K173" s="1">
        <v>45166</v>
      </c>
      <c r="L173" s="56">
        <v>0.56272538194444444</v>
      </c>
    </row>
    <row r="174" spans="1:12" ht="15" customHeight="1" x14ac:dyDescent="0.25">
      <c r="A174">
        <v>173</v>
      </c>
      <c r="B174">
        <v>280593</v>
      </c>
      <c r="C174" t="s">
        <v>59</v>
      </c>
      <c r="D174" t="s">
        <v>60</v>
      </c>
      <c r="E174" t="s">
        <v>1611</v>
      </c>
      <c r="F174" t="s">
        <v>1613</v>
      </c>
      <c r="G174">
        <v>53.9</v>
      </c>
      <c r="H174">
        <v>46.7</v>
      </c>
      <c r="I174">
        <v>3</v>
      </c>
      <c r="J174">
        <v>8</v>
      </c>
      <c r="K174" s="1">
        <v>45166</v>
      </c>
      <c r="L174" s="56">
        <v>0.56259464120370373</v>
      </c>
    </row>
    <row r="175" spans="1:12" ht="15" customHeight="1" x14ac:dyDescent="0.25">
      <c r="A175">
        <v>174</v>
      </c>
      <c r="B175">
        <v>280592</v>
      </c>
      <c r="C175" t="s">
        <v>100</v>
      </c>
      <c r="D175" t="s">
        <v>1271</v>
      </c>
      <c r="E175" t="s">
        <v>1611</v>
      </c>
      <c r="F175" t="s">
        <v>1607</v>
      </c>
      <c r="G175">
        <v>72.7</v>
      </c>
      <c r="H175">
        <v>65.5</v>
      </c>
      <c r="I175">
        <v>3</v>
      </c>
      <c r="J175">
        <v>0</v>
      </c>
      <c r="K175" s="1">
        <v>45166</v>
      </c>
      <c r="L175" s="56">
        <v>0.56240725694444438</v>
      </c>
    </row>
    <row r="176" spans="1:12" ht="15" customHeight="1" x14ac:dyDescent="0.25">
      <c r="A176">
        <v>175</v>
      </c>
      <c r="B176">
        <v>280591</v>
      </c>
      <c r="C176" t="s">
        <v>55</v>
      </c>
      <c r="D176" t="s">
        <v>56</v>
      </c>
      <c r="E176" t="s">
        <v>1611</v>
      </c>
      <c r="F176" t="s">
        <v>1613</v>
      </c>
      <c r="G176">
        <v>49.5</v>
      </c>
      <c r="H176">
        <v>42.3</v>
      </c>
      <c r="I176">
        <v>3</v>
      </c>
      <c r="J176">
        <v>8</v>
      </c>
      <c r="K176" s="1">
        <v>45166</v>
      </c>
      <c r="L176" s="56">
        <v>0.56222318287037043</v>
      </c>
    </row>
    <row r="177" spans="1:12" ht="15" customHeight="1" x14ac:dyDescent="0.25">
      <c r="A177">
        <v>176</v>
      </c>
      <c r="B177">
        <v>280590</v>
      </c>
      <c r="C177" t="s">
        <v>59</v>
      </c>
      <c r="D177" t="s">
        <v>60</v>
      </c>
      <c r="E177" t="s">
        <v>1611</v>
      </c>
      <c r="F177" t="s">
        <v>1613</v>
      </c>
      <c r="G177">
        <v>55.2</v>
      </c>
      <c r="H177">
        <v>48</v>
      </c>
      <c r="I177">
        <v>3</v>
      </c>
      <c r="J177">
        <v>8</v>
      </c>
      <c r="K177" s="1">
        <v>45166</v>
      </c>
      <c r="L177" s="56">
        <v>0.56208136574074075</v>
      </c>
    </row>
    <row r="178" spans="1:12" ht="15" customHeight="1" x14ac:dyDescent="0.25">
      <c r="A178">
        <v>177</v>
      </c>
      <c r="B178">
        <v>280589</v>
      </c>
      <c r="C178" t="s">
        <v>59</v>
      </c>
      <c r="D178" t="s">
        <v>60</v>
      </c>
      <c r="E178" t="s">
        <v>1611</v>
      </c>
      <c r="F178" t="s">
        <v>1613</v>
      </c>
      <c r="G178">
        <v>59.8</v>
      </c>
      <c r="H178">
        <v>52.6</v>
      </c>
      <c r="I178">
        <v>3</v>
      </c>
      <c r="J178">
        <v>10</v>
      </c>
      <c r="K178" s="1">
        <v>45166</v>
      </c>
      <c r="L178" s="56">
        <v>0.56195825231481489</v>
      </c>
    </row>
    <row r="179" spans="1:12" ht="15" customHeight="1" x14ac:dyDescent="0.25">
      <c r="A179">
        <v>178</v>
      </c>
      <c r="B179">
        <v>280588</v>
      </c>
      <c r="C179" t="s">
        <v>24</v>
      </c>
      <c r="D179" t="s">
        <v>25</v>
      </c>
      <c r="E179" t="s">
        <v>1611</v>
      </c>
      <c r="F179" t="s">
        <v>1614</v>
      </c>
      <c r="G179">
        <v>56.3</v>
      </c>
      <c r="H179">
        <v>49.1</v>
      </c>
      <c r="I179">
        <v>3</v>
      </c>
      <c r="J179">
        <v>8</v>
      </c>
      <c r="K179" s="1">
        <v>45166</v>
      </c>
      <c r="L179" s="56">
        <v>0.56182453703703705</v>
      </c>
    </row>
    <row r="180" spans="1:12" ht="15" customHeight="1" x14ac:dyDescent="0.25">
      <c r="A180">
        <v>179</v>
      </c>
      <c r="B180">
        <v>280587</v>
      </c>
      <c r="C180" t="s">
        <v>24</v>
      </c>
      <c r="D180" t="s">
        <v>25</v>
      </c>
      <c r="E180" t="s">
        <v>1611</v>
      </c>
      <c r="F180" t="s">
        <v>1614</v>
      </c>
      <c r="G180">
        <v>54.4</v>
      </c>
      <c r="H180">
        <v>47.2</v>
      </c>
      <c r="I180">
        <v>3</v>
      </c>
      <c r="J180">
        <v>8</v>
      </c>
      <c r="K180" s="1">
        <v>45166</v>
      </c>
      <c r="L180" s="56">
        <v>0.5616398958333334</v>
      </c>
    </row>
    <row r="181" spans="1:12" ht="15" customHeight="1" x14ac:dyDescent="0.25">
      <c r="A181">
        <v>180</v>
      </c>
      <c r="B181">
        <v>280586</v>
      </c>
      <c r="C181" t="s">
        <v>59</v>
      </c>
      <c r="D181" t="s">
        <v>60</v>
      </c>
      <c r="E181" t="s">
        <v>1611</v>
      </c>
      <c r="F181" t="s">
        <v>1613</v>
      </c>
      <c r="G181">
        <v>53</v>
      </c>
      <c r="H181">
        <v>45.8</v>
      </c>
      <c r="I181">
        <v>3</v>
      </c>
      <c r="J181">
        <v>8</v>
      </c>
      <c r="K181" s="1">
        <v>45166</v>
      </c>
      <c r="L181" s="56">
        <v>0.56143677083333332</v>
      </c>
    </row>
    <row r="182" spans="1:12" ht="15" customHeight="1" x14ac:dyDescent="0.25">
      <c r="A182">
        <v>181</v>
      </c>
      <c r="B182">
        <v>280585</v>
      </c>
      <c r="C182" t="s">
        <v>124</v>
      </c>
      <c r="D182" t="s">
        <v>1413</v>
      </c>
      <c r="E182" t="s">
        <v>1603</v>
      </c>
      <c r="F182" t="s">
        <v>1604</v>
      </c>
      <c r="G182">
        <v>59.8</v>
      </c>
      <c r="H182">
        <v>52.6</v>
      </c>
      <c r="I182">
        <v>3</v>
      </c>
      <c r="J182">
        <v>0</v>
      </c>
      <c r="K182" s="1">
        <v>45166</v>
      </c>
      <c r="L182" s="56">
        <v>0.56129108796296301</v>
      </c>
    </row>
    <row r="183" spans="1:12" ht="15" customHeight="1" x14ac:dyDescent="0.25">
      <c r="A183">
        <v>182</v>
      </c>
      <c r="B183">
        <v>280584</v>
      </c>
      <c r="C183" t="s">
        <v>124</v>
      </c>
      <c r="D183" t="s">
        <v>1413</v>
      </c>
      <c r="E183" t="s">
        <v>1603</v>
      </c>
      <c r="F183" t="s">
        <v>1604</v>
      </c>
      <c r="G183">
        <v>65.2</v>
      </c>
      <c r="H183">
        <v>58</v>
      </c>
      <c r="I183">
        <v>3</v>
      </c>
      <c r="J183">
        <v>0</v>
      </c>
      <c r="K183" s="1">
        <v>45166</v>
      </c>
      <c r="L183" s="56">
        <v>0.5610807523148148</v>
      </c>
    </row>
    <row r="184" spans="1:12" ht="15" customHeight="1" x14ac:dyDescent="0.25">
      <c r="A184">
        <v>183</v>
      </c>
      <c r="B184">
        <v>280583</v>
      </c>
      <c r="C184" t="s">
        <v>59</v>
      </c>
      <c r="D184" t="s">
        <v>60</v>
      </c>
      <c r="E184" t="s">
        <v>1611</v>
      </c>
      <c r="F184" t="s">
        <v>1613</v>
      </c>
      <c r="G184">
        <v>51.7</v>
      </c>
      <c r="H184">
        <v>44.5</v>
      </c>
      <c r="I184">
        <v>3</v>
      </c>
      <c r="J184">
        <v>8</v>
      </c>
      <c r="K184" s="1">
        <v>45166</v>
      </c>
      <c r="L184" s="56">
        <v>0.56089834490740742</v>
      </c>
    </row>
    <row r="185" spans="1:12" ht="15" customHeight="1" x14ac:dyDescent="0.25">
      <c r="A185">
        <v>184</v>
      </c>
      <c r="B185">
        <v>280582</v>
      </c>
      <c r="C185" t="s">
        <v>24</v>
      </c>
      <c r="D185" t="s">
        <v>25</v>
      </c>
      <c r="E185" t="s">
        <v>1611</v>
      </c>
      <c r="F185" t="s">
        <v>1614</v>
      </c>
      <c r="G185">
        <v>57.4</v>
      </c>
      <c r="H185">
        <v>50.2</v>
      </c>
      <c r="I185">
        <v>3</v>
      </c>
      <c r="J185">
        <v>8</v>
      </c>
      <c r="K185" s="1">
        <v>45166</v>
      </c>
      <c r="L185" s="56">
        <v>0.56073723379629625</v>
      </c>
    </row>
    <row r="186" spans="1:12" ht="15" customHeight="1" x14ac:dyDescent="0.25">
      <c r="A186">
        <v>185</v>
      </c>
      <c r="B186">
        <v>280581</v>
      </c>
      <c r="C186" t="s">
        <v>24</v>
      </c>
      <c r="D186" t="s">
        <v>25</v>
      </c>
      <c r="E186" t="s">
        <v>1611</v>
      </c>
      <c r="F186" t="s">
        <v>1614</v>
      </c>
      <c r="G186">
        <v>49.3</v>
      </c>
      <c r="H186">
        <v>42.1</v>
      </c>
      <c r="I186">
        <v>3</v>
      </c>
      <c r="J186">
        <v>8</v>
      </c>
      <c r="K186" s="1">
        <v>45166</v>
      </c>
      <c r="L186" s="56">
        <v>0.56060987268518525</v>
      </c>
    </row>
    <row r="187" spans="1:12" ht="15" customHeight="1" x14ac:dyDescent="0.25">
      <c r="A187">
        <v>186</v>
      </c>
      <c r="B187">
        <v>280580</v>
      </c>
      <c r="C187" t="s">
        <v>24</v>
      </c>
      <c r="D187" t="s">
        <v>25</v>
      </c>
      <c r="E187" t="s">
        <v>1611</v>
      </c>
      <c r="F187" t="s">
        <v>1614</v>
      </c>
      <c r="G187">
        <v>56.9</v>
      </c>
      <c r="H187">
        <v>49.7</v>
      </c>
      <c r="I187">
        <v>3</v>
      </c>
      <c r="J187">
        <v>8</v>
      </c>
      <c r="K187" s="1">
        <v>45166</v>
      </c>
      <c r="L187" s="56">
        <v>0.56047989583333335</v>
      </c>
    </row>
    <row r="188" spans="1:12" ht="15" customHeight="1" x14ac:dyDescent="0.25">
      <c r="A188">
        <v>187</v>
      </c>
      <c r="B188">
        <v>280579</v>
      </c>
      <c r="C188" t="s">
        <v>141</v>
      </c>
      <c r="D188" t="s">
        <v>1358</v>
      </c>
      <c r="E188" t="s">
        <v>1603</v>
      </c>
      <c r="F188" t="s">
        <v>1607</v>
      </c>
      <c r="G188">
        <v>25.9</v>
      </c>
      <c r="H188">
        <v>18.7</v>
      </c>
      <c r="I188">
        <v>3</v>
      </c>
      <c r="J188">
        <v>0</v>
      </c>
      <c r="K188" s="1">
        <v>45166</v>
      </c>
      <c r="L188" s="56">
        <v>0.56030706018518517</v>
      </c>
    </row>
    <row r="189" spans="1:12" ht="15" customHeight="1" x14ac:dyDescent="0.25">
      <c r="A189">
        <v>188</v>
      </c>
      <c r="B189">
        <v>280578</v>
      </c>
      <c r="C189" t="s">
        <v>141</v>
      </c>
      <c r="D189" t="s">
        <v>1358</v>
      </c>
      <c r="E189" t="s">
        <v>1603</v>
      </c>
      <c r="F189" t="s">
        <v>1607</v>
      </c>
      <c r="G189">
        <v>38.799999999999997</v>
      </c>
      <c r="H189">
        <v>31.6</v>
      </c>
      <c r="I189">
        <v>3</v>
      </c>
      <c r="J189">
        <v>0</v>
      </c>
      <c r="K189" s="1">
        <v>45166</v>
      </c>
      <c r="L189" s="56">
        <v>0.56002728009259262</v>
      </c>
    </row>
    <row r="190" spans="1:12" ht="15" customHeight="1" x14ac:dyDescent="0.25">
      <c r="A190">
        <v>189</v>
      </c>
      <c r="B190">
        <v>280577</v>
      </c>
      <c r="C190" t="s">
        <v>101</v>
      </c>
      <c r="D190" t="s">
        <v>1326</v>
      </c>
      <c r="E190" t="s">
        <v>1611</v>
      </c>
      <c r="F190" t="s">
        <v>1607</v>
      </c>
      <c r="G190">
        <v>37.6</v>
      </c>
      <c r="H190">
        <v>30.4</v>
      </c>
      <c r="I190">
        <v>3</v>
      </c>
      <c r="J190">
        <v>0</v>
      </c>
      <c r="K190" s="1">
        <v>45166</v>
      </c>
      <c r="L190" s="56">
        <v>0.55985598379629631</v>
      </c>
    </row>
    <row r="191" spans="1:12" ht="15" customHeight="1" x14ac:dyDescent="0.25">
      <c r="A191">
        <v>190</v>
      </c>
      <c r="B191">
        <v>280576</v>
      </c>
      <c r="C191" t="s">
        <v>24</v>
      </c>
      <c r="D191" t="s">
        <v>25</v>
      </c>
      <c r="E191" t="s">
        <v>1611</v>
      </c>
      <c r="F191" t="s">
        <v>1614</v>
      </c>
      <c r="G191">
        <v>48.7</v>
      </c>
      <c r="H191">
        <v>41.5</v>
      </c>
      <c r="I191">
        <v>3</v>
      </c>
      <c r="J191">
        <v>8</v>
      </c>
      <c r="K191" s="1">
        <v>45166</v>
      </c>
      <c r="L191" s="56">
        <v>0.55950436342592591</v>
      </c>
    </row>
    <row r="192" spans="1:12" ht="15" customHeight="1" x14ac:dyDescent="0.25">
      <c r="A192">
        <v>191</v>
      </c>
      <c r="B192">
        <v>280575</v>
      </c>
      <c r="C192" t="s">
        <v>55</v>
      </c>
      <c r="D192" t="s">
        <v>56</v>
      </c>
      <c r="E192" t="s">
        <v>1611</v>
      </c>
      <c r="F192" t="s">
        <v>1613</v>
      </c>
      <c r="G192">
        <v>44.7</v>
      </c>
      <c r="H192">
        <v>37.5</v>
      </c>
      <c r="I192">
        <v>3</v>
      </c>
      <c r="J192">
        <v>8</v>
      </c>
      <c r="K192" s="1">
        <v>45166</v>
      </c>
      <c r="L192" s="56">
        <v>0.55936153935185184</v>
      </c>
    </row>
    <row r="193" spans="1:12" ht="15" customHeight="1" x14ac:dyDescent="0.25">
      <c r="A193">
        <v>192</v>
      </c>
      <c r="B193">
        <v>280574</v>
      </c>
      <c r="C193" t="s">
        <v>151</v>
      </c>
      <c r="D193" t="s">
        <v>1368</v>
      </c>
      <c r="E193" t="s">
        <v>1611</v>
      </c>
      <c r="F193" t="s">
        <v>1607</v>
      </c>
      <c r="G193">
        <v>44.7</v>
      </c>
      <c r="H193">
        <v>37.5</v>
      </c>
      <c r="I193">
        <v>3</v>
      </c>
      <c r="J193">
        <v>0</v>
      </c>
      <c r="K193" s="1">
        <v>45166</v>
      </c>
      <c r="L193" s="56">
        <v>0.55920625000000002</v>
      </c>
    </row>
    <row r="194" spans="1:12" ht="15" customHeight="1" x14ac:dyDescent="0.25">
      <c r="A194">
        <v>193</v>
      </c>
      <c r="B194">
        <v>280573</v>
      </c>
      <c r="C194" t="s">
        <v>151</v>
      </c>
      <c r="D194" t="s">
        <v>1368</v>
      </c>
      <c r="E194" t="s">
        <v>1611</v>
      </c>
      <c r="F194" t="s">
        <v>1607</v>
      </c>
      <c r="G194">
        <v>45</v>
      </c>
      <c r="H194">
        <v>37.799999999999997</v>
      </c>
      <c r="I194">
        <v>3</v>
      </c>
      <c r="J194">
        <v>0</v>
      </c>
      <c r="K194" s="1">
        <v>45166</v>
      </c>
      <c r="L194" s="56">
        <v>0.55894328703703711</v>
      </c>
    </row>
    <row r="195" spans="1:12" ht="15" customHeight="1" x14ac:dyDescent="0.25">
      <c r="A195">
        <v>194</v>
      </c>
      <c r="B195">
        <v>280572</v>
      </c>
      <c r="C195" t="s">
        <v>141</v>
      </c>
      <c r="D195" t="s">
        <v>1358</v>
      </c>
      <c r="E195" t="s">
        <v>1603</v>
      </c>
      <c r="F195" t="s">
        <v>1607</v>
      </c>
      <c r="G195">
        <v>42.4</v>
      </c>
      <c r="H195">
        <v>35.200000000000003</v>
      </c>
      <c r="I195">
        <v>3</v>
      </c>
      <c r="J195">
        <v>0</v>
      </c>
      <c r="K195" s="1">
        <v>45166</v>
      </c>
      <c r="L195" s="56">
        <v>0.55877265046296298</v>
      </c>
    </row>
    <row r="196" spans="1:12" ht="15" customHeight="1" x14ac:dyDescent="0.25">
      <c r="A196">
        <v>195</v>
      </c>
      <c r="B196">
        <v>280571</v>
      </c>
      <c r="C196" t="s">
        <v>59</v>
      </c>
      <c r="D196" t="s">
        <v>60</v>
      </c>
      <c r="E196" t="s">
        <v>1611</v>
      </c>
      <c r="F196" t="s">
        <v>1613</v>
      </c>
      <c r="G196">
        <v>58.3</v>
      </c>
      <c r="H196">
        <v>51.1</v>
      </c>
      <c r="I196">
        <v>3</v>
      </c>
      <c r="J196">
        <v>10</v>
      </c>
      <c r="K196" s="1">
        <v>45166</v>
      </c>
      <c r="L196" s="56">
        <v>0.55865239583333326</v>
      </c>
    </row>
    <row r="197" spans="1:12" ht="15" customHeight="1" x14ac:dyDescent="0.25">
      <c r="A197">
        <v>196</v>
      </c>
      <c r="B197">
        <v>280570</v>
      </c>
      <c r="C197" t="s">
        <v>141</v>
      </c>
      <c r="D197" t="s">
        <v>1358</v>
      </c>
      <c r="E197" t="s">
        <v>1603</v>
      </c>
      <c r="F197" t="s">
        <v>1607</v>
      </c>
      <c r="G197">
        <v>38.5</v>
      </c>
      <c r="H197">
        <v>31.3</v>
      </c>
      <c r="I197">
        <v>3</v>
      </c>
      <c r="J197">
        <v>0</v>
      </c>
      <c r="K197" s="1">
        <v>45166</v>
      </c>
      <c r="L197" s="56">
        <v>0.55850115740740736</v>
      </c>
    </row>
    <row r="198" spans="1:12" ht="15" customHeight="1" x14ac:dyDescent="0.25">
      <c r="A198">
        <v>197</v>
      </c>
      <c r="B198">
        <v>280569</v>
      </c>
      <c r="C198" t="s">
        <v>74</v>
      </c>
      <c r="D198" t="s">
        <v>75</v>
      </c>
      <c r="E198" t="s">
        <v>1611</v>
      </c>
      <c r="F198" t="s">
        <v>1610</v>
      </c>
      <c r="G198">
        <v>9</v>
      </c>
      <c r="H198">
        <v>3.6</v>
      </c>
      <c r="I198">
        <v>2</v>
      </c>
      <c r="J198">
        <v>2</v>
      </c>
      <c r="K198" s="1">
        <v>45166</v>
      </c>
      <c r="L198" s="56">
        <v>0.55804953703703697</v>
      </c>
    </row>
    <row r="199" spans="1:12" ht="15" customHeight="1" x14ac:dyDescent="0.25">
      <c r="A199">
        <v>198</v>
      </c>
      <c r="B199">
        <v>280568</v>
      </c>
      <c r="C199" t="s">
        <v>84</v>
      </c>
      <c r="D199" t="s">
        <v>1609</v>
      </c>
      <c r="E199" t="s">
        <v>1603</v>
      </c>
      <c r="F199" t="s">
        <v>1610</v>
      </c>
      <c r="G199">
        <v>43.9</v>
      </c>
      <c r="H199">
        <v>36.700000000000003</v>
      </c>
      <c r="I199">
        <v>3</v>
      </c>
      <c r="J199">
        <v>0</v>
      </c>
      <c r="K199" s="1">
        <v>45166</v>
      </c>
      <c r="L199" s="56">
        <v>0.52394336805555553</v>
      </c>
    </row>
    <row r="200" spans="1:12" ht="15" customHeight="1" x14ac:dyDescent="0.25">
      <c r="A200">
        <v>199</v>
      </c>
      <c r="B200">
        <v>280567</v>
      </c>
      <c r="C200" t="s">
        <v>125</v>
      </c>
      <c r="D200" t="s">
        <v>126</v>
      </c>
      <c r="E200" t="s">
        <v>1603</v>
      </c>
      <c r="F200" t="s">
        <v>1604</v>
      </c>
      <c r="G200">
        <v>57.6</v>
      </c>
      <c r="H200">
        <v>50.4</v>
      </c>
      <c r="I200">
        <v>3</v>
      </c>
      <c r="J200">
        <v>0</v>
      </c>
      <c r="K200" s="1">
        <v>45166</v>
      </c>
      <c r="L200" s="56">
        <v>0.52383480324074072</v>
      </c>
    </row>
    <row r="201" spans="1:12" ht="15" customHeight="1" x14ac:dyDescent="0.25">
      <c r="A201">
        <v>200</v>
      </c>
      <c r="B201">
        <v>280566</v>
      </c>
      <c r="C201" t="s">
        <v>85</v>
      </c>
      <c r="D201" t="s">
        <v>1608</v>
      </c>
      <c r="E201" t="s">
        <v>1603</v>
      </c>
      <c r="F201" t="s">
        <v>1610</v>
      </c>
      <c r="G201">
        <v>34</v>
      </c>
      <c r="H201">
        <v>26.8</v>
      </c>
      <c r="I201">
        <v>3</v>
      </c>
      <c r="J201">
        <v>0</v>
      </c>
      <c r="K201" s="1">
        <v>45166</v>
      </c>
      <c r="L201" s="56">
        <v>0.52319166666666661</v>
      </c>
    </row>
    <row r="202" spans="1:12" ht="15" customHeight="1" x14ac:dyDescent="0.25">
      <c r="A202">
        <v>201</v>
      </c>
      <c r="B202">
        <v>280565</v>
      </c>
      <c r="C202" t="s">
        <v>175</v>
      </c>
      <c r="D202" t="s">
        <v>176</v>
      </c>
      <c r="E202" t="s">
        <v>1603</v>
      </c>
      <c r="F202" t="s">
        <v>1613</v>
      </c>
      <c r="G202">
        <v>34.6</v>
      </c>
      <c r="H202">
        <v>27.4</v>
      </c>
      <c r="I202">
        <v>3</v>
      </c>
      <c r="J202">
        <v>0</v>
      </c>
      <c r="K202" s="1">
        <v>45166</v>
      </c>
      <c r="L202" s="56">
        <v>0.52296435185185186</v>
      </c>
    </row>
    <row r="203" spans="1:12" ht="15" customHeight="1" x14ac:dyDescent="0.25">
      <c r="A203">
        <v>202</v>
      </c>
      <c r="B203">
        <v>280564</v>
      </c>
      <c r="C203" t="s">
        <v>175</v>
      </c>
      <c r="D203" t="s">
        <v>176</v>
      </c>
      <c r="E203" t="s">
        <v>1603</v>
      </c>
      <c r="F203" t="s">
        <v>1613</v>
      </c>
      <c r="G203">
        <v>12.9</v>
      </c>
      <c r="H203">
        <v>11.1</v>
      </c>
      <c r="I203">
        <v>0</v>
      </c>
      <c r="J203">
        <v>0</v>
      </c>
      <c r="K203" s="1">
        <v>45166</v>
      </c>
      <c r="L203" s="56">
        <v>0.52286732638888889</v>
      </c>
    </row>
    <row r="204" spans="1:12" ht="15" customHeight="1" x14ac:dyDescent="0.25">
      <c r="A204">
        <v>203</v>
      </c>
      <c r="B204">
        <v>280563</v>
      </c>
      <c r="C204" t="s">
        <v>175</v>
      </c>
      <c r="D204" t="s">
        <v>176</v>
      </c>
      <c r="E204" t="s">
        <v>1603</v>
      </c>
      <c r="F204" t="s">
        <v>1613</v>
      </c>
      <c r="G204">
        <v>36.5</v>
      </c>
      <c r="H204">
        <v>29.3</v>
      </c>
      <c r="I204">
        <v>3</v>
      </c>
      <c r="J204">
        <v>0</v>
      </c>
      <c r="K204" s="1">
        <v>45166</v>
      </c>
      <c r="L204" s="56">
        <v>0.52272739583333327</v>
      </c>
    </row>
    <row r="205" spans="1:12" ht="15" customHeight="1" x14ac:dyDescent="0.25">
      <c r="A205">
        <v>204</v>
      </c>
      <c r="B205">
        <v>280562</v>
      </c>
      <c r="C205" t="s">
        <v>67</v>
      </c>
      <c r="D205" t="s">
        <v>1318</v>
      </c>
      <c r="E205" t="s">
        <v>1603</v>
      </c>
      <c r="F205" t="s">
        <v>1613</v>
      </c>
      <c r="G205">
        <v>25.6</v>
      </c>
      <c r="H205">
        <v>20.2</v>
      </c>
      <c r="I205">
        <v>2</v>
      </c>
      <c r="J205">
        <v>0</v>
      </c>
      <c r="K205" s="1">
        <v>45166</v>
      </c>
      <c r="L205" s="56">
        <v>0.52259521990740743</v>
      </c>
    </row>
    <row r="206" spans="1:12" ht="15" customHeight="1" x14ac:dyDescent="0.25">
      <c r="A206">
        <v>205</v>
      </c>
      <c r="B206">
        <v>280561</v>
      </c>
      <c r="C206" t="s">
        <v>74</v>
      </c>
      <c r="D206" t="s">
        <v>75</v>
      </c>
      <c r="E206" t="s">
        <v>1611</v>
      </c>
      <c r="F206" t="s">
        <v>1610</v>
      </c>
      <c r="G206">
        <v>52.3</v>
      </c>
      <c r="H206">
        <v>45.1</v>
      </c>
      <c r="I206">
        <v>3</v>
      </c>
      <c r="J206">
        <v>22</v>
      </c>
      <c r="K206" s="1">
        <v>45166</v>
      </c>
      <c r="L206" s="56">
        <v>0.522466400462963</v>
      </c>
    </row>
    <row r="207" spans="1:12" ht="15" customHeight="1" x14ac:dyDescent="0.25">
      <c r="A207">
        <v>206</v>
      </c>
      <c r="B207">
        <v>280560</v>
      </c>
      <c r="C207" t="s">
        <v>114</v>
      </c>
      <c r="D207" t="s">
        <v>115</v>
      </c>
      <c r="E207" t="s">
        <v>1603</v>
      </c>
      <c r="F207" t="s">
        <v>1610</v>
      </c>
      <c r="G207">
        <v>31.9</v>
      </c>
      <c r="H207">
        <v>26.5</v>
      </c>
      <c r="I207">
        <v>2</v>
      </c>
      <c r="J207">
        <v>12</v>
      </c>
      <c r="K207" s="1">
        <v>45166</v>
      </c>
      <c r="L207" s="56">
        <v>0.52223483796296299</v>
      </c>
    </row>
    <row r="208" spans="1:12" ht="15" customHeight="1" x14ac:dyDescent="0.25">
      <c r="A208">
        <v>207</v>
      </c>
      <c r="B208">
        <v>280559</v>
      </c>
      <c r="C208" t="s">
        <v>121</v>
      </c>
      <c r="D208" t="s">
        <v>122</v>
      </c>
      <c r="E208" t="s">
        <v>1603</v>
      </c>
      <c r="F208" t="s">
        <v>1610</v>
      </c>
      <c r="G208">
        <v>36.9</v>
      </c>
      <c r="H208">
        <v>29.7</v>
      </c>
      <c r="I208">
        <v>3</v>
      </c>
      <c r="J208">
        <v>0</v>
      </c>
      <c r="K208" s="1">
        <v>45166</v>
      </c>
      <c r="L208" s="56">
        <v>0.52197233796296294</v>
      </c>
    </row>
    <row r="209" spans="1:12" ht="15" customHeight="1" x14ac:dyDescent="0.25">
      <c r="A209">
        <v>208</v>
      </c>
      <c r="B209">
        <v>280558</v>
      </c>
      <c r="C209" t="s">
        <v>125</v>
      </c>
      <c r="D209" t="s">
        <v>126</v>
      </c>
      <c r="E209" t="s">
        <v>1603</v>
      </c>
      <c r="F209" t="s">
        <v>1604</v>
      </c>
      <c r="G209">
        <v>18.8</v>
      </c>
      <c r="H209">
        <v>13.4</v>
      </c>
      <c r="I209">
        <v>2</v>
      </c>
      <c r="J209">
        <v>0</v>
      </c>
      <c r="K209" s="1">
        <v>45166</v>
      </c>
      <c r="L209" s="56">
        <v>0.52185613425925925</v>
      </c>
    </row>
    <row r="210" spans="1:12" ht="15" customHeight="1" x14ac:dyDescent="0.25">
      <c r="A210">
        <v>209</v>
      </c>
      <c r="B210">
        <v>280557</v>
      </c>
      <c r="C210" t="s">
        <v>121</v>
      </c>
      <c r="D210" t="s">
        <v>122</v>
      </c>
      <c r="E210" t="s">
        <v>1603</v>
      </c>
      <c r="F210" t="s">
        <v>1610</v>
      </c>
      <c r="G210">
        <v>9.9</v>
      </c>
      <c r="H210">
        <v>4.5</v>
      </c>
      <c r="I210">
        <v>2</v>
      </c>
      <c r="J210">
        <v>0</v>
      </c>
      <c r="K210" s="1">
        <v>45166</v>
      </c>
      <c r="L210" s="56">
        <v>0.52172484953703702</v>
      </c>
    </row>
    <row r="211" spans="1:12" ht="15" customHeight="1" x14ac:dyDescent="0.25">
      <c r="A211">
        <v>210</v>
      </c>
      <c r="B211">
        <v>280556</v>
      </c>
      <c r="C211" t="s">
        <v>125</v>
      </c>
      <c r="D211" t="s">
        <v>126</v>
      </c>
      <c r="E211" t="s">
        <v>1603</v>
      </c>
      <c r="F211" t="s">
        <v>1604</v>
      </c>
      <c r="G211">
        <v>48.1</v>
      </c>
      <c r="H211">
        <v>40.9</v>
      </c>
      <c r="I211">
        <v>3</v>
      </c>
      <c r="J211">
        <v>0</v>
      </c>
      <c r="K211" s="1">
        <v>45166</v>
      </c>
      <c r="L211" s="56">
        <v>0.52144973379629633</v>
      </c>
    </row>
    <row r="212" spans="1:12" ht="15" customHeight="1" x14ac:dyDescent="0.25">
      <c r="A212">
        <v>211</v>
      </c>
      <c r="B212">
        <v>280555</v>
      </c>
      <c r="C212" t="s">
        <v>124</v>
      </c>
      <c r="D212" t="s">
        <v>1413</v>
      </c>
      <c r="E212" t="s">
        <v>1603</v>
      </c>
      <c r="F212" t="s">
        <v>1604</v>
      </c>
      <c r="G212">
        <v>50.5</v>
      </c>
      <c r="H212">
        <v>43.3</v>
      </c>
      <c r="I212">
        <v>3</v>
      </c>
      <c r="J212">
        <v>0</v>
      </c>
      <c r="K212" s="1">
        <v>45166</v>
      </c>
      <c r="L212" s="56">
        <v>0.52128892361111112</v>
      </c>
    </row>
    <row r="213" spans="1:12" ht="15" customHeight="1" x14ac:dyDescent="0.25">
      <c r="A213">
        <v>212</v>
      </c>
      <c r="B213">
        <v>280554</v>
      </c>
      <c r="C213" t="s">
        <v>136</v>
      </c>
      <c r="D213" t="s">
        <v>1605</v>
      </c>
      <c r="E213" t="s">
        <v>1603</v>
      </c>
      <c r="F213" t="s">
        <v>1615</v>
      </c>
      <c r="G213">
        <v>39.5</v>
      </c>
      <c r="H213">
        <v>32.299999999999997</v>
      </c>
      <c r="I213">
        <v>3</v>
      </c>
      <c r="J213">
        <v>0</v>
      </c>
      <c r="K213" s="1">
        <v>45166</v>
      </c>
      <c r="L213" s="56">
        <v>0.52111666666666667</v>
      </c>
    </row>
    <row r="214" spans="1:12" ht="15" customHeight="1" x14ac:dyDescent="0.25">
      <c r="A214">
        <v>213</v>
      </c>
      <c r="B214">
        <v>280553</v>
      </c>
      <c r="C214" t="s">
        <v>120</v>
      </c>
      <c r="D214" t="s">
        <v>1411</v>
      </c>
      <c r="E214" t="s">
        <v>1603</v>
      </c>
      <c r="F214" t="s">
        <v>1614</v>
      </c>
      <c r="G214">
        <v>36.200000000000003</v>
      </c>
      <c r="H214">
        <v>29</v>
      </c>
      <c r="I214">
        <v>3</v>
      </c>
      <c r="J214">
        <v>0</v>
      </c>
      <c r="K214" s="1">
        <v>45166</v>
      </c>
      <c r="L214" s="56">
        <v>0.52095100694444441</v>
      </c>
    </row>
    <row r="215" spans="1:12" ht="15" customHeight="1" x14ac:dyDescent="0.25">
      <c r="A215">
        <v>214</v>
      </c>
      <c r="B215">
        <v>280552</v>
      </c>
      <c r="C215" t="s">
        <v>121</v>
      </c>
      <c r="D215" t="s">
        <v>122</v>
      </c>
      <c r="E215" t="s">
        <v>1603</v>
      </c>
      <c r="F215" t="s">
        <v>1613</v>
      </c>
      <c r="G215">
        <v>13.8</v>
      </c>
      <c r="H215">
        <v>8.4</v>
      </c>
      <c r="I215">
        <v>2</v>
      </c>
      <c r="J215">
        <v>0</v>
      </c>
      <c r="K215" s="1">
        <v>45166</v>
      </c>
      <c r="L215" s="56">
        <v>0.52065972222222223</v>
      </c>
    </row>
    <row r="216" spans="1:12" ht="15" customHeight="1" x14ac:dyDescent="0.25">
      <c r="A216">
        <v>215</v>
      </c>
      <c r="B216">
        <v>280551</v>
      </c>
      <c r="C216" t="s">
        <v>55</v>
      </c>
      <c r="D216" t="s">
        <v>56</v>
      </c>
      <c r="E216" t="s">
        <v>1611</v>
      </c>
      <c r="F216" t="s">
        <v>1613</v>
      </c>
      <c r="G216">
        <v>21.4</v>
      </c>
      <c r="H216">
        <v>16</v>
      </c>
      <c r="I216">
        <v>2</v>
      </c>
      <c r="J216">
        <v>3</v>
      </c>
      <c r="K216" s="1">
        <v>45166</v>
      </c>
      <c r="L216" s="56">
        <v>0.52043498842592595</v>
      </c>
    </row>
    <row r="217" spans="1:12" ht="15" customHeight="1" x14ac:dyDescent="0.25">
      <c r="A217">
        <v>216</v>
      </c>
      <c r="B217">
        <v>280550</v>
      </c>
      <c r="C217" t="s">
        <v>120</v>
      </c>
      <c r="D217" t="s">
        <v>1411</v>
      </c>
      <c r="E217" t="s">
        <v>1603</v>
      </c>
      <c r="F217" t="s">
        <v>1610</v>
      </c>
      <c r="G217">
        <v>19.5</v>
      </c>
      <c r="H217">
        <v>14.1</v>
      </c>
      <c r="I217">
        <v>2</v>
      </c>
      <c r="J217">
        <v>0</v>
      </c>
      <c r="K217" s="1">
        <v>45166</v>
      </c>
      <c r="L217" s="56">
        <v>0.52015474537037043</v>
      </c>
    </row>
    <row r="218" spans="1:12" ht="15" customHeight="1" x14ac:dyDescent="0.25">
      <c r="A218">
        <v>217</v>
      </c>
      <c r="B218">
        <v>280549</v>
      </c>
      <c r="C218" t="s">
        <v>123</v>
      </c>
      <c r="D218" t="s">
        <v>1412</v>
      </c>
      <c r="E218" t="s">
        <v>1603</v>
      </c>
      <c r="F218" t="s">
        <v>1613</v>
      </c>
      <c r="G218">
        <v>26.5</v>
      </c>
      <c r="H218">
        <v>22.9</v>
      </c>
      <c r="I218">
        <v>1</v>
      </c>
      <c r="J218">
        <v>0</v>
      </c>
      <c r="K218" s="1">
        <v>45166</v>
      </c>
      <c r="L218" s="56">
        <v>0.52000582175925925</v>
      </c>
    </row>
    <row r="219" spans="1:12" ht="15" customHeight="1" x14ac:dyDescent="0.25">
      <c r="A219">
        <v>218</v>
      </c>
      <c r="B219">
        <v>280548</v>
      </c>
      <c r="C219" t="s">
        <v>121</v>
      </c>
      <c r="D219" t="s">
        <v>122</v>
      </c>
      <c r="E219" t="s">
        <v>1603</v>
      </c>
      <c r="F219" t="s">
        <v>1610</v>
      </c>
      <c r="G219">
        <v>39.6</v>
      </c>
      <c r="H219">
        <v>32.4</v>
      </c>
      <c r="I219">
        <v>3</v>
      </c>
      <c r="J219">
        <v>0</v>
      </c>
      <c r="K219" s="1">
        <v>45166</v>
      </c>
      <c r="L219" s="56">
        <v>0.51974942129629631</v>
      </c>
    </row>
    <row r="220" spans="1:12" ht="15" customHeight="1" x14ac:dyDescent="0.25">
      <c r="A220">
        <v>219</v>
      </c>
      <c r="B220">
        <v>280547</v>
      </c>
      <c r="C220" t="s">
        <v>67</v>
      </c>
      <c r="D220" t="s">
        <v>1318</v>
      </c>
      <c r="E220" t="s">
        <v>1603</v>
      </c>
      <c r="F220" t="s">
        <v>1613</v>
      </c>
      <c r="G220">
        <v>14.7</v>
      </c>
      <c r="H220">
        <v>9.3000000000000007</v>
      </c>
      <c r="I220">
        <v>2</v>
      </c>
      <c r="J220">
        <v>0</v>
      </c>
      <c r="K220" s="1">
        <v>45166</v>
      </c>
      <c r="L220" s="56">
        <v>0.5196168171296297</v>
      </c>
    </row>
    <row r="221" spans="1:12" ht="15" customHeight="1" x14ac:dyDescent="0.25">
      <c r="A221">
        <v>220</v>
      </c>
      <c r="B221">
        <v>280546</v>
      </c>
      <c r="C221" t="s">
        <v>67</v>
      </c>
      <c r="D221" t="s">
        <v>1318</v>
      </c>
      <c r="E221" t="s">
        <v>1603</v>
      </c>
      <c r="F221" t="s">
        <v>1613</v>
      </c>
      <c r="G221">
        <v>36.799999999999997</v>
      </c>
      <c r="H221">
        <v>29.6</v>
      </c>
      <c r="I221">
        <v>3</v>
      </c>
      <c r="J221">
        <v>0</v>
      </c>
      <c r="K221" s="1">
        <v>45166</v>
      </c>
      <c r="L221" s="56">
        <v>0.51950081018518512</v>
      </c>
    </row>
    <row r="222" spans="1:12" ht="15" customHeight="1" x14ac:dyDescent="0.25">
      <c r="A222">
        <v>221</v>
      </c>
      <c r="B222">
        <v>280545</v>
      </c>
      <c r="C222" t="s">
        <v>24</v>
      </c>
      <c r="D222" t="s">
        <v>25</v>
      </c>
      <c r="E222" t="s">
        <v>1611</v>
      </c>
      <c r="F222" t="s">
        <v>1614</v>
      </c>
      <c r="G222">
        <v>56.6</v>
      </c>
      <c r="H222">
        <v>49.4</v>
      </c>
      <c r="I222">
        <v>3</v>
      </c>
      <c r="J222">
        <v>8</v>
      </c>
      <c r="K222" s="1">
        <v>45166</v>
      </c>
      <c r="L222" s="56">
        <v>0.5193261574074074</v>
      </c>
    </row>
    <row r="223" spans="1:12" ht="15" customHeight="1" x14ac:dyDescent="0.25">
      <c r="A223">
        <v>222</v>
      </c>
      <c r="B223">
        <v>280544</v>
      </c>
      <c r="C223" t="s">
        <v>123</v>
      </c>
      <c r="D223" t="s">
        <v>1412</v>
      </c>
      <c r="E223" t="s">
        <v>1603</v>
      </c>
      <c r="F223" t="s">
        <v>1613</v>
      </c>
      <c r="G223">
        <v>55</v>
      </c>
      <c r="H223">
        <v>47.8</v>
      </c>
      <c r="I223">
        <v>3</v>
      </c>
      <c r="J223">
        <v>0</v>
      </c>
      <c r="K223" s="1">
        <v>45166</v>
      </c>
      <c r="L223" s="56">
        <v>0.51913376157407409</v>
      </c>
    </row>
    <row r="224" spans="1:12" ht="15" customHeight="1" x14ac:dyDescent="0.25">
      <c r="A224">
        <v>223</v>
      </c>
      <c r="B224">
        <v>280543</v>
      </c>
      <c r="C224" t="s">
        <v>59</v>
      </c>
      <c r="D224" t="s">
        <v>60</v>
      </c>
      <c r="E224" t="s">
        <v>1611</v>
      </c>
      <c r="F224" t="s">
        <v>1613</v>
      </c>
      <c r="G224">
        <v>47.4</v>
      </c>
      <c r="H224">
        <v>40.200000000000003</v>
      </c>
      <c r="I224">
        <v>3</v>
      </c>
      <c r="J224">
        <v>8</v>
      </c>
      <c r="K224" s="1">
        <v>45166</v>
      </c>
      <c r="L224" s="56">
        <v>0.51899988425925925</v>
      </c>
    </row>
    <row r="225" spans="1:12" ht="15" customHeight="1" x14ac:dyDescent="0.25">
      <c r="A225">
        <v>224</v>
      </c>
      <c r="B225">
        <v>280542</v>
      </c>
      <c r="C225" t="s">
        <v>59</v>
      </c>
      <c r="D225" t="s">
        <v>60</v>
      </c>
      <c r="E225" t="s">
        <v>1611</v>
      </c>
      <c r="F225" t="s">
        <v>1613</v>
      </c>
      <c r="G225">
        <v>51.5</v>
      </c>
      <c r="H225">
        <v>44.3</v>
      </c>
      <c r="I225">
        <v>3</v>
      </c>
      <c r="J225">
        <v>8</v>
      </c>
      <c r="K225" s="1">
        <v>45166</v>
      </c>
      <c r="L225" s="56">
        <v>0.51879128472222225</v>
      </c>
    </row>
    <row r="226" spans="1:12" ht="15" customHeight="1" x14ac:dyDescent="0.25">
      <c r="A226">
        <v>225</v>
      </c>
      <c r="B226">
        <v>280541</v>
      </c>
      <c r="C226" t="s">
        <v>139</v>
      </c>
      <c r="D226" t="s">
        <v>1342</v>
      </c>
      <c r="E226" t="s">
        <v>1603</v>
      </c>
      <c r="F226" t="s">
        <v>1613</v>
      </c>
      <c r="G226">
        <v>33.5</v>
      </c>
      <c r="H226">
        <v>26.3</v>
      </c>
      <c r="I226">
        <v>3</v>
      </c>
      <c r="J226">
        <v>0</v>
      </c>
      <c r="K226" s="1">
        <v>45166</v>
      </c>
      <c r="L226" s="56">
        <v>0.51865771990740739</v>
      </c>
    </row>
    <row r="227" spans="1:12" ht="15" customHeight="1" x14ac:dyDescent="0.25">
      <c r="A227">
        <v>226</v>
      </c>
      <c r="B227">
        <v>280540</v>
      </c>
      <c r="C227" t="s">
        <v>142</v>
      </c>
      <c r="D227" t="s">
        <v>1612</v>
      </c>
      <c r="E227" t="s">
        <v>1603</v>
      </c>
      <c r="F227" t="s">
        <v>1604</v>
      </c>
      <c r="G227">
        <v>14.7</v>
      </c>
      <c r="H227">
        <v>9.3000000000000007</v>
      </c>
      <c r="I227">
        <v>2</v>
      </c>
      <c r="J227">
        <v>0</v>
      </c>
      <c r="K227" s="1">
        <v>45166</v>
      </c>
      <c r="L227" s="56">
        <v>0.51817739583333333</v>
      </c>
    </row>
    <row r="228" spans="1:12" ht="15" customHeight="1" x14ac:dyDescent="0.25">
      <c r="A228">
        <v>227</v>
      </c>
      <c r="B228">
        <v>280539</v>
      </c>
      <c r="C228" t="s">
        <v>124</v>
      </c>
      <c r="D228" t="s">
        <v>1413</v>
      </c>
      <c r="E228" t="s">
        <v>1603</v>
      </c>
      <c r="F228" t="s">
        <v>1604</v>
      </c>
      <c r="G228">
        <v>44.8</v>
      </c>
      <c r="H228">
        <v>37.6</v>
      </c>
      <c r="I228">
        <v>3</v>
      </c>
      <c r="J228">
        <v>0</v>
      </c>
      <c r="K228" s="1">
        <v>45166</v>
      </c>
      <c r="L228" s="56">
        <v>0.51800231481481485</v>
      </c>
    </row>
    <row r="229" spans="1:12" ht="15" customHeight="1" x14ac:dyDescent="0.25">
      <c r="A229">
        <v>228</v>
      </c>
      <c r="B229">
        <v>280538</v>
      </c>
      <c r="C229" t="s">
        <v>142</v>
      </c>
      <c r="D229" t="s">
        <v>1612</v>
      </c>
      <c r="E229" t="s">
        <v>1603</v>
      </c>
      <c r="F229" t="s">
        <v>1604</v>
      </c>
      <c r="G229">
        <v>38.799999999999997</v>
      </c>
      <c r="H229">
        <v>31.6</v>
      </c>
      <c r="I229">
        <v>3</v>
      </c>
      <c r="J229">
        <v>0</v>
      </c>
      <c r="K229" s="1">
        <v>45166</v>
      </c>
      <c r="L229" s="56">
        <v>0.51750575231481488</v>
      </c>
    </row>
    <row r="230" spans="1:12" ht="15" customHeight="1" x14ac:dyDescent="0.25">
      <c r="A230">
        <v>229</v>
      </c>
      <c r="B230">
        <v>280537</v>
      </c>
      <c r="C230" t="s">
        <v>12</v>
      </c>
      <c r="D230" t="s">
        <v>13</v>
      </c>
      <c r="E230" t="s">
        <v>1611</v>
      </c>
      <c r="F230" t="s">
        <v>1614</v>
      </c>
      <c r="G230">
        <v>21.1</v>
      </c>
      <c r="H230">
        <v>15.7</v>
      </c>
      <c r="I230">
        <v>2</v>
      </c>
      <c r="J230">
        <v>2</v>
      </c>
      <c r="K230" s="1">
        <v>45166</v>
      </c>
      <c r="L230" s="56">
        <v>0.51730332175925919</v>
      </c>
    </row>
    <row r="231" spans="1:12" ht="15" customHeight="1" x14ac:dyDescent="0.25">
      <c r="A231">
        <v>230</v>
      </c>
      <c r="B231">
        <v>280536</v>
      </c>
      <c r="C231" t="s">
        <v>140</v>
      </c>
      <c r="D231" t="s">
        <v>1357</v>
      </c>
      <c r="E231" t="s">
        <v>1603</v>
      </c>
      <c r="F231" t="s">
        <v>1607</v>
      </c>
      <c r="G231">
        <v>20.399999999999999</v>
      </c>
      <c r="H231">
        <v>15</v>
      </c>
      <c r="I231">
        <v>2</v>
      </c>
      <c r="J231">
        <v>0</v>
      </c>
      <c r="K231" s="1">
        <v>45166</v>
      </c>
      <c r="L231" s="56">
        <v>0.51701828703703701</v>
      </c>
    </row>
    <row r="232" spans="1:12" ht="15" customHeight="1" x14ac:dyDescent="0.25">
      <c r="A232">
        <v>231</v>
      </c>
      <c r="B232">
        <v>280535</v>
      </c>
      <c r="C232" t="s">
        <v>137</v>
      </c>
      <c r="D232" t="s">
        <v>1356</v>
      </c>
      <c r="E232" t="s">
        <v>1603</v>
      </c>
      <c r="F232" t="s">
        <v>1615</v>
      </c>
      <c r="G232">
        <v>54.8</v>
      </c>
      <c r="H232">
        <v>49.4</v>
      </c>
      <c r="I232">
        <v>2</v>
      </c>
      <c r="J232">
        <v>0</v>
      </c>
      <c r="K232" s="1">
        <v>45166</v>
      </c>
      <c r="L232" s="56">
        <v>0.51681755787037031</v>
      </c>
    </row>
    <row r="233" spans="1:12" ht="15" customHeight="1" x14ac:dyDescent="0.25">
      <c r="A233">
        <v>232</v>
      </c>
      <c r="B233">
        <v>280534</v>
      </c>
      <c r="C233" t="s">
        <v>59</v>
      </c>
      <c r="D233" t="s">
        <v>60</v>
      </c>
      <c r="E233" t="s">
        <v>1611</v>
      </c>
      <c r="F233" t="s">
        <v>1613</v>
      </c>
      <c r="G233">
        <v>54.8</v>
      </c>
      <c r="H233">
        <v>47.6</v>
      </c>
      <c r="I233">
        <v>3</v>
      </c>
      <c r="J233">
        <v>8</v>
      </c>
      <c r="K233" s="1">
        <v>45166</v>
      </c>
      <c r="L233" s="56">
        <v>0.51660964120370367</v>
      </c>
    </row>
    <row r="234" spans="1:12" ht="15" customHeight="1" x14ac:dyDescent="0.25">
      <c r="A234">
        <v>233</v>
      </c>
      <c r="B234">
        <v>280533</v>
      </c>
      <c r="C234" t="s">
        <v>100</v>
      </c>
      <c r="D234" t="s">
        <v>1271</v>
      </c>
      <c r="E234" t="s">
        <v>1611</v>
      </c>
      <c r="F234" t="s">
        <v>1607</v>
      </c>
      <c r="G234">
        <v>26</v>
      </c>
      <c r="H234">
        <v>26</v>
      </c>
      <c r="I234">
        <v>-1</v>
      </c>
      <c r="J234">
        <v>0</v>
      </c>
      <c r="K234" s="1">
        <v>45166</v>
      </c>
      <c r="L234" s="56">
        <v>0.51648240740740736</v>
      </c>
    </row>
    <row r="235" spans="1:12" ht="15" customHeight="1" x14ac:dyDescent="0.25">
      <c r="A235">
        <v>234</v>
      </c>
      <c r="B235">
        <v>280532</v>
      </c>
      <c r="C235" t="s">
        <v>59</v>
      </c>
      <c r="D235" t="s">
        <v>60</v>
      </c>
      <c r="E235" t="s">
        <v>1611</v>
      </c>
      <c r="F235" t="s">
        <v>1613</v>
      </c>
      <c r="G235">
        <v>58.3</v>
      </c>
      <c r="H235">
        <v>51.1</v>
      </c>
      <c r="I235">
        <v>3</v>
      </c>
      <c r="J235">
        <v>10</v>
      </c>
      <c r="K235" s="1">
        <v>45166</v>
      </c>
      <c r="L235" s="56">
        <v>0.5163592592592593</v>
      </c>
    </row>
    <row r="236" spans="1:12" ht="15" customHeight="1" x14ac:dyDescent="0.25">
      <c r="A236">
        <v>235</v>
      </c>
      <c r="B236">
        <v>280531</v>
      </c>
      <c r="C236" t="s">
        <v>114</v>
      </c>
      <c r="D236" t="s">
        <v>115</v>
      </c>
      <c r="E236" t="s">
        <v>1603</v>
      </c>
      <c r="F236" t="s">
        <v>1610</v>
      </c>
      <c r="G236">
        <v>70.5</v>
      </c>
      <c r="H236">
        <v>63.3</v>
      </c>
      <c r="I236">
        <v>3</v>
      </c>
      <c r="J236">
        <v>30</v>
      </c>
      <c r="K236" s="1">
        <v>45166</v>
      </c>
      <c r="L236" s="56">
        <v>0.51617098379629633</v>
      </c>
    </row>
    <row r="237" spans="1:12" ht="15" customHeight="1" x14ac:dyDescent="0.25">
      <c r="A237">
        <v>236</v>
      </c>
      <c r="B237">
        <v>280530</v>
      </c>
      <c r="C237" t="s">
        <v>74</v>
      </c>
      <c r="D237" t="s">
        <v>75</v>
      </c>
      <c r="E237" t="s">
        <v>1611</v>
      </c>
      <c r="F237" t="s">
        <v>1610</v>
      </c>
      <c r="G237">
        <v>48.5</v>
      </c>
      <c r="H237">
        <v>41.3</v>
      </c>
      <c r="I237">
        <v>3</v>
      </c>
      <c r="J237">
        <v>20</v>
      </c>
      <c r="K237" s="1">
        <v>45166</v>
      </c>
      <c r="L237" s="56">
        <v>0.51598144675925928</v>
      </c>
    </row>
    <row r="238" spans="1:12" ht="15" customHeight="1" x14ac:dyDescent="0.25">
      <c r="A238">
        <v>237</v>
      </c>
      <c r="B238">
        <v>280529</v>
      </c>
      <c r="C238" t="s">
        <v>100</v>
      </c>
      <c r="D238" t="s">
        <v>1271</v>
      </c>
      <c r="E238" t="s">
        <v>1611</v>
      </c>
      <c r="F238" t="s">
        <v>1607</v>
      </c>
      <c r="G238">
        <v>68.2</v>
      </c>
      <c r="H238">
        <v>61</v>
      </c>
      <c r="I238">
        <v>3</v>
      </c>
      <c r="J238">
        <v>0</v>
      </c>
      <c r="K238" s="1">
        <v>45166</v>
      </c>
      <c r="L238" s="56">
        <v>0.51581200231481483</v>
      </c>
    </row>
    <row r="239" spans="1:12" ht="15" customHeight="1" x14ac:dyDescent="0.25">
      <c r="A239">
        <v>238</v>
      </c>
      <c r="B239">
        <v>280528</v>
      </c>
      <c r="C239" t="s">
        <v>53</v>
      </c>
      <c r="D239" t="s">
        <v>54</v>
      </c>
      <c r="E239" t="s">
        <v>1611</v>
      </c>
      <c r="F239" t="s">
        <v>1613</v>
      </c>
      <c r="G239">
        <v>58.5</v>
      </c>
      <c r="H239">
        <v>51.3</v>
      </c>
      <c r="I239">
        <v>3</v>
      </c>
      <c r="J239">
        <v>30</v>
      </c>
      <c r="K239" s="1">
        <v>45166</v>
      </c>
      <c r="L239" s="56">
        <v>0.51563831018518524</v>
      </c>
    </row>
    <row r="240" spans="1:12" ht="15" customHeight="1" x14ac:dyDescent="0.25">
      <c r="A240">
        <v>239</v>
      </c>
      <c r="B240">
        <v>280527</v>
      </c>
      <c r="C240" t="s">
        <v>59</v>
      </c>
      <c r="D240" t="s">
        <v>60</v>
      </c>
      <c r="E240" t="s">
        <v>1611</v>
      </c>
      <c r="F240" t="s">
        <v>1613</v>
      </c>
      <c r="G240">
        <v>48</v>
      </c>
      <c r="H240">
        <v>40.799999999999997</v>
      </c>
      <c r="I240">
        <v>3</v>
      </c>
      <c r="J240">
        <v>8</v>
      </c>
      <c r="K240" s="1">
        <v>45166</v>
      </c>
      <c r="L240" s="56">
        <v>0.51542496527777781</v>
      </c>
    </row>
    <row r="241" spans="1:12" ht="15" customHeight="1" x14ac:dyDescent="0.25">
      <c r="A241">
        <v>240</v>
      </c>
      <c r="B241">
        <v>280526</v>
      </c>
      <c r="C241" t="s">
        <v>141</v>
      </c>
      <c r="D241" t="s">
        <v>1358</v>
      </c>
      <c r="E241" t="s">
        <v>1603</v>
      </c>
      <c r="F241" t="s">
        <v>1607</v>
      </c>
      <c r="G241">
        <v>41.2</v>
      </c>
      <c r="H241">
        <v>34</v>
      </c>
      <c r="I241">
        <v>3</v>
      </c>
      <c r="J241">
        <v>0</v>
      </c>
      <c r="K241" s="1">
        <v>45166</v>
      </c>
      <c r="L241" s="56">
        <v>0.51527866898148145</v>
      </c>
    </row>
    <row r="242" spans="1:12" ht="15" customHeight="1" x14ac:dyDescent="0.25">
      <c r="A242">
        <v>241</v>
      </c>
      <c r="B242">
        <v>280525</v>
      </c>
      <c r="C242" t="s">
        <v>59</v>
      </c>
      <c r="D242" t="s">
        <v>60</v>
      </c>
      <c r="E242" t="s">
        <v>1611</v>
      </c>
      <c r="F242" t="s">
        <v>1613</v>
      </c>
      <c r="G242">
        <v>50.3</v>
      </c>
      <c r="H242">
        <v>43.1</v>
      </c>
      <c r="I242">
        <v>3</v>
      </c>
      <c r="J242">
        <v>8</v>
      </c>
      <c r="K242" s="1">
        <v>45166</v>
      </c>
      <c r="L242" s="56">
        <v>0.51516721064814808</v>
      </c>
    </row>
    <row r="243" spans="1:12" ht="15" customHeight="1" x14ac:dyDescent="0.25">
      <c r="A243">
        <v>242</v>
      </c>
      <c r="B243">
        <v>280524</v>
      </c>
      <c r="C243" t="s">
        <v>121</v>
      </c>
      <c r="D243" t="s">
        <v>122</v>
      </c>
      <c r="E243" t="s">
        <v>1603</v>
      </c>
      <c r="F243" t="s">
        <v>1613</v>
      </c>
      <c r="G243">
        <v>47.1</v>
      </c>
      <c r="H243">
        <v>39.9</v>
      </c>
      <c r="I243">
        <v>3</v>
      </c>
      <c r="J243">
        <v>0</v>
      </c>
      <c r="K243" s="1">
        <v>45166</v>
      </c>
      <c r="L243" s="56">
        <v>0.51501600694444438</v>
      </c>
    </row>
    <row r="244" spans="1:12" ht="15" customHeight="1" x14ac:dyDescent="0.25">
      <c r="A244">
        <v>243</v>
      </c>
      <c r="B244">
        <v>280523</v>
      </c>
      <c r="C244" t="s">
        <v>85</v>
      </c>
      <c r="D244" t="s">
        <v>1608</v>
      </c>
      <c r="E244" t="s">
        <v>1603</v>
      </c>
      <c r="F244" t="s">
        <v>1610</v>
      </c>
      <c r="G244">
        <v>37.299999999999997</v>
      </c>
      <c r="H244">
        <v>30.1</v>
      </c>
      <c r="I244">
        <v>3</v>
      </c>
      <c r="J244">
        <v>0</v>
      </c>
      <c r="K244" s="1">
        <v>45166</v>
      </c>
      <c r="L244" s="56">
        <v>0.51423784722222221</v>
      </c>
    </row>
    <row r="245" spans="1:12" ht="15" customHeight="1" x14ac:dyDescent="0.25">
      <c r="A245">
        <v>244</v>
      </c>
      <c r="B245">
        <v>280522</v>
      </c>
      <c r="C245" t="s">
        <v>125</v>
      </c>
      <c r="D245" t="s">
        <v>126</v>
      </c>
      <c r="E245" t="s">
        <v>1603</v>
      </c>
      <c r="F245" t="s">
        <v>1604</v>
      </c>
      <c r="G245">
        <v>53.1</v>
      </c>
      <c r="H245">
        <v>45.9</v>
      </c>
      <c r="I245">
        <v>3</v>
      </c>
      <c r="J245">
        <v>0</v>
      </c>
      <c r="K245" s="1">
        <v>45166</v>
      </c>
      <c r="L245" s="56">
        <v>0.51407804398148149</v>
      </c>
    </row>
    <row r="246" spans="1:12" ht="15" customHeight="1" x14ac:dyDescent="0.25">
      <c r="A246">
        <v>245</v>
      </c>
      <c r="B246">
        <v>280521</v>
      </c>
      <c r="C246" t="s">
        <v>124</v>
      </c>
      <c r="D246" t="s">
        <v>1413</v>
      </c>
      <c r="E246" t="s">
        <v>1603</v>
      </c>
      <c r="F246" t="s">
        <v>1604</v>
      </c>
      <c r="G246">
        <v>44.6</v>
      </c>
      <c r="H246">
        <v>37.4</v>
      </c>
      <c r="I246">
        <v>3</v>
      </c>
      <c r="J246">
        <v>0</v>
      </c>
      <c r="K246" s="1">
        <v>45166</v>
      </c>
      <c r="L246" s="56">
        <v>0.51387357638888886</v>
      </c>
    </row>
    <row r="247" spans="1:12" ht="15" customHeight="1" x14ac:dyDescent="0.25">
      <c r="A247">
        <v>246</v>
      </c>
      <c r="B247">
        <v>280520</v>
      </c>
      <c r="C247" t="s">
        <v>120</v>
      </c>
      <c r="D247" t="s">
        <v>1411</v>
      </c>
      <c r="E247" t="s">
        <v>1603</v>
      </c>
      <c r="F247" t="s">
        <v>1614</v>
      </c>
      <c r="G247">
        <v>44.3</v>
      </c>
      <c r="H247">
        <v>37.1</v>
      </c>
      <c r="I247">
        <v>3</v>
      </c>
      <c r="J247">
        <v>0</v>
      </c>
      <c r="K247" s="1">
        <v>45166</v>
      </c>
      <c r="L247" s="56">
        <v>0.5136464467592593</v>
      </c>
    </row>
    <row r="248" spans="1:12" ht="15" customHeight="1" x14ac:dyDescent="0.25">
      <c r="A248">
        <v>247</v>
      </c>
      <c r="B248">
        <v>280519</v>
      </c>
      <c r="C248" t="s">
        <v>120</v>
      </c>
      <c r="D248" t="s">
        <v>1411</v>
      </c>
      <c r="E248" t="s">
        <v>1603</v>
      </c>
      <c r="F248" t="s">
        <v>1613</v>
      </c>
      <c r="G248">
        <v>45.1</v>
      </c>
      <c r="H248">
        <v>37.9</v>
      </c>
      <c r="I248">
        <v>3</v>
      </c>
      <c r="J248">
        <v>0</v>
      </c>
      <c r="K248" s="1">
        <v>45166</v>
      </c>
      <c r="L248" s="56">
        <v>0.51352045138888891</v>
      </c>
    </row>
    <row r="249" spans="1:12" ht="15" customHeight="1" x14ac:dyDescent="0.25">
      <c r="A249">
        <v>248</v>
      </c>
      <c r="B249">
        <v>280518</v>
      </c>
      <c r="C249" t="s">
        <v>74</v>
      </c>
      <c r="D249" t="s">
        <v>75</v>
      </c>
      <c r="E249" t="s">
        <v>1611</v>
      </c>
      <c r="F249" t="s">
        <v>1610</v>
      </c>
      <c r="G249">
        <v>45.9</v>
      </c>
      <c r="H249">
        <v>38.700000000000003</v>
      </c>
      <c r="I249">
        <v>3</v>
      </c>
      <c r="J249">
        <v>16</v>
      </c>
      <c r="K249" s="1">
        <v>45166</v>
      </c>
      <c r="L249" s="56">
        <v>0.51303799768518521</v>
      </c>
    </row>
    <row r="250" spans="1:12" ht="15" customHeight="1" x14ac:dyDescent="0.25">
      <c r="A250">
        <v>249</v>
      </c>
      <c r="B250">
        <v>280517</v>
      </c>
      <c r="C250" t="s">
        <v>55</v>
      </c>
      <c r="D250" t="s">
        <v>56</v>
      </c>
      <c r="E250" t="s">
        <v>1611</v>
      </c>
      <c r="F250" t="s">
        <v>1613</v>
      </c>
      <c r="G250">
        <v>50.3</v>
      </c>
      <c r="H250">
        <v>43.1</v>
      </c>
      <c r="I250">
        <v>3</v>
      </c>
      <c r="J250">
        <v>8</v>
      </c>
      <c r="K250" s="1">
        <v>45166</v>
      </c>
      <c r="L250" s="56">
        <v>0.51292542824074072</v>
      </c>
    </row>
    <row r="251" spans="1:12" ht="15" customHeight="1" x14ac:dyDescent="0.25">
      <c r="A251">
        <v>250</v>
      </c>
      <c r="B251">
        <v>280516</v>
      </c>
      <c r="C251" t="s">
        <v>12</v>
      </c>
      <c r="D251" t="s">
        <v>13</v>
      </c>
      <c r="E251" t="s">
        <v>1611</v>
      </c>
      <c r="F251" t="s">
        <v>1614</v>
      </c>
      <c r="G251">
        <v>50.6</v>
      </c>
      <c r="H251">
        <v>43.4</v>
      </c>
      <c r="I251">
        <v>3</v>
      </c>
      <c r="J251">
        <v>6</v>
      </c>
      <c r="K251" s="1">
        <v>45166</v>
      </c>
      <c r="L251" s="56">
        <v>0.51281076388888891</v>
      </c>
    </row>
    <row r="252" spans="1:12" ht="15" customHeight="1" x14ac:dyDescent="0.25">
      <c r="A252">
        <v>251</v>
      </c>
      <c r="B252">
        <v>280515</v>
      </c>
      <c r="C252" t="s">
        <v>74</v>
      </c>
      <c r="D252" t="s">
        <v>75</v>
      </c>
      <c r="E252" t="s">
        <v>1611</v>
      </c>
      <c r="F252" t="s">
        <v>1610</v>
      </c>
      <c r="G252">
        <v>43.3</v>
      </c>
      <c r="H252">
        <v>36.1</v>
      </c>
      <c r="I252">
        <v>3</v>
      </c>
      <c r="J252">
        <v>16</v>
      </c>
      <c r="K252" s="1">
        <v>45166</v>
      </c>
      <c r="L252" s="56">
        <v>0.51263865740740744</v>
      </c>
    </row>
    <row r="253" spans="1:12" ht="15" customHeight="1" x14ac:dyDescent="0.25">
      <c r="A253">
        <v>252</v>
      </c>
      <c r="B253">
        <v>280514</v>
      </c>
      <c r="C253" t="s">
        <v>24</v>
      </c>
      <c r="D253" t="s">
        <v>25</v>
      </c>
      <c r="E253" t="s">
        <v>1611</v>
      </c>
      <c r="F253" t="s">
        <v>1614</v>
      </c>
      <c r="G253">
        <v>57.8</v>
      </c>
      <c r="H253">
        <v>50.6</v>
      </c>
      <c r="I253">
        <v>3</v>
      </c>
      <c r="J253">
        <v>8</v>
      </c>
      <c r="K253" s="1">
        <v>45166</v>
      </c>
      <c r="L253" s="56">
        <v>0.51253005787037031</v>
      </c>
    </row>
    <row r="254" spans="1:12" ht="15" customHeight="1" x14ac:dyDescent="0.25">
      <c r="A254">
        <v>253</v>
      </c>
      <c r="B254">
        <v>280513</v>
      </c>
      <c r="C254" t="s">
        <v>84</v>
      </c>
      <c r="D254" t="s">
        <v>1609</v>
      </c>
      <c r="E254" t="s">
        <v>1603</v>
      </c>
      <c r="F254" t="s">
        <v>1610</v>
      </c>
      <c r="G254">
        <v>57.4</v>
      </c>
      <c r="H254">
        <v>50.2</v>
      </c>
      <c r="I254">
        <v>3</v>
      </c>
      <c r="J254">
        <v>0</v>
      </c>
      <c r="K254" s="1">
        <v>45166</v>
      </c>
      <c r="L254" s="56">
        <v>0.5123319097222222</v>
      </c>
    </row>
    <row r="255" spans="1:12" ht="15" customHeight="1" x14ac:dyDescent="0.25">
      <c r="A255">
        <v>254</v>
      </c>
      <c r="B255">
        <v>280512</v>
      </c>
      <c r="C255" t="s">
        <v>142</v>
      </c>
      <c r="D255" t="s">
        <v>1612</v>
      </c>
      <c r="E255" t="s">
        <v>1603</v>
      </c>
      <c r="F255" t="s">
        <v>1604</v>
      </c>
      <c r="G255">
        <v>39.5</v>
      </c>
      <c r="H255">
        <v>32.299999999999997</v>
      </c>
      <c r="I255">
        <v>3</v>
      </c>
      <c r="J255">
        <v>0</v>
      </c>
      <c r="K255" s="1">
        <v>45166</v>
      </c>
      <c r="L255" s="56">
        <v>0.5119376157407407</v>
      </c>
    </row>
    <row r="256" spans="1:12" ht="15" customHeight="1" x14ac:dyDescent="0.25">
      <c r="A256">
        <v>255</v>
      </c>
      <c r="B256">
        <v>280511</v>
      </c>
      <c r="C256" t="s">
        <v>142</v>
      </c>
      <c r="D256" t="s">
        <v>1612</v>
      </c>
      <c r="E256" t="s">
        <v>1603</v>
      </c>
      <c r="F256" t="s">
        <v>1604</v>
      </c>
      <c r="G256">
        <v>42.4</v>
      </c>
      <c r="H256">
        <v>35.200000000000003</v>
      </c>
      <c r="I256">
        <v>3</v>
      </c>
      <c r="J256">
        <v>0</v>
      </c>
      <c r="K256" s="1">
        <v>45166</v>
      </c>
      <c r="L256" s="56">
        <v>0.51169586805555556</v>
      </c>
    </row>
    <row r="257" spans="1:12" ht="15" customHeight="1" x14ac:dyDescent="0.25">
      <c r="A257">
        <v>256</v>
      </c>
      <c r="B257">
        <v>280510</v>
      </c>
      <c r="C257" t="s">
        <v>120</v>
      </c>
      <c r="D257" t="s">
        <v>1411</v>
      </c>
      <c r="E257" t="s">
        <v>1603</v>
      </c>
      <c r="F257" t="s">
        <v>1614</v>
      </c>
      <c r="G257">
        <v>51.4</v>
      </c>
      <c r="H257">
        <v>44.2</v>
      </c>
      <c r="I257">
        <v>3</v>
      </c>
      <c r="J257">
        <v>0</v>
      </c>
      <c r="K257" s="1">
        <v>45166</v>
      </c>
      <c r="L257" s="56">
        <v>0.51119799768518515</v>
      </c>
    </row>
    <row r="258" spans="1:12" ht="15" customHeight="1" x14ac:dyDescent="0.25">
      <c r="A258">
        <v>257</v>
      </c>
      <c r="B258">
        <v>280509</v>
      </c>
      <c r="C258" t="s">
        <v>74</v>
      </c>
      <c r="D258" t="s">
        <v>75</v>
      </c>
      <c r="E258" t="s">
        <v>1611</v>
      </c>
      <c r="F258" t="s">
        <v>1610</v>
      </c>
      <c r="G258">
        <v>49.3</v>
      </c>
      <c r="H258">
        <v>42.1</v>
      </c>
      <c r="I258">
        <v>3</v>
      </c>
      <c r="J258">
        <v>20</v>
      </c>
      <c r="K258" s="1">
        <v>45166</v>
      </c>
      <c r="L258" s="56">
        <v>0.51084498842592596</v>
      </c>
    </row>
    <row r="259" spans="1:12" ht="15" customHeight="1" x14ac:dyDescent="0.25">
      <c r="A259">
        <v>258</v>
      </c>
      <c r="B259">
        <v>280508</v>
      </c>
      <c r="C259" t="s">
        <v>101</v>
      </c>
      <c r="D259" t="s">
        <v>1326</v>
      </c>
      <c r="E259" t="s">
        <v>1611</v>
      </c>
      <c r="F259" t="s">
        <v>1607</v>
      </c>
      <c r="G259">
        <v>48.6</v>
      </c>
      <c r="H259">
        <v>41.4</v>
      </c>
      <c r="I259">
        <v>3</v>
      </c>
      <c r="J259">
        <v>0</v>
      </c>
      <c r="K259" s="1">
        <v>45166</v>
      </c>
      <c r="L259" s="56">
        <v>0.51071068287037036</v>
      </c>
    </row>
    <row r="260" spans="1:12" ht="15" customHeight="1" x14ac:dyDescent="0.25">
      <c r="A260">
        <v>259</v>
      </c>
      <c r="B260">
        <v>280507</v>
      </c>
      <c r="C260" t="s">
        <v>124</v>
      </c>
      <c r="D260" t="s">
        <v>1413</v>
      </c>
      <c r="E260" t="s">
        <v>1603</v>
      </c>
      <c r="F260" t="s">
        <v>1604</v>
      </c>
      <c r="G260">
        <v>45.6</v>
      </c>
      <c r="H260">
        <v>38.4</v>
      </c>
      <c r="I260">
        <v>3</v>
      </c>
      <c r="J260">
        <v>0</v>
      </c>
      <c r="K260" s="1">
        <v>45166</v>
      </c>
      <c r="L260" s="56">
        <v>0.51052696759259264</v>
      </c>
    </row>
    <row r="261" spans="1:12" ht="15" customHeight="1" x14ac:dyDescent="0.25">
      <c r="A261">
        <v>260</v>
      </c>
      <c r="B261">
        <v>280506</v>
      </c>
      <c r="C261" t="s">
        <v>59</v>
      </c>
      <c r="D261" t="s">
        <v>60</v>
      </c>
      <c r="E261" t="s">
        <v>1611</v>
      </c>
      <c r="F261" t="s">
        <v>1613</v>
      </c>
      <c r="G261">
        <v>51.6</v>
      </c>
      <c r="H261">
        <v>44.4</v>
      </c>
      <c r="I261">
        <v>3</v>
      </c>
      <c r="J261">
        <v>8</v>
      </c>
      <c r="K261" s="1">
        <v>45166</v>
      </c>
      <c r="L261" s="56">
        <v>0.51040324074074073</v>
      </c>
    </row>
    <row r="262" spans="1:12" ht="15" customHeight="1" x14ac:dyDescent="0.25">
      <c r="A262">
        <v>261</v>
      </c>
      <c r="B262">
        <v>280505</v>
      </c>
      <c r="C262" t="s">
        <v>123</v>
      </c>
      <c r="D262" t="s">
        <v>1412</v>
      </c>
      <c r="E262" t="s">
        <v>1603</v>
      </c>
      <c r="F262" t="s">
        <v>1613</v>
      </c>
      <c r="G262">
        <v>56</v>
      </c>
      <c r="H262">
        <v>48.8</v>
      </c>
      <c r="I262">
        <v>3</v>
      </c>
      <c r="J262">
        <v>0</v>
      </c>
      <c r="K262" s="1">
        <v>45166</v>
      </c>
      <c r="L262" s="56">
        <v>0.51025339120370372</v>
      </c>
    </row>
    <row r="263" spans="1:12" ht="15" customHeight="1" x14ac:dyDescent="0.25">
      <c r="A263">
        <v>262</v>
      </c>
      <c r="B263">
        <v>280504</v>
      </c>
      <c r="C263" t="s">
        <v>141</v>
      </c>
      <c r="D263" t="s">
        <v>1358</v>
      </c>
      <c r="E263" t="s">
        <v>1603</v>
      </c>
      <c r="F263" t="s">
        <v>1607</v>
      </c>
      <c r="G263">
        <v>43.2</v>
      </c>
      <c r="H263">
        <v>36</v>
      </c>
      <c r="I263">
        <v>3</v>
      </c>
      <c r="J263">
        <v>0</v>
      </c>
      <c r="K263" s="1">
        <v>45166</v>
      </c>
      <c r="L263" s="56">
        <v>0.51003556712962961</v>
      </c>
    </row>
    <row r="264" spans="1:12" ht="15" customHeight="1" x14ac:dyDescent="0.25">
      <c r="A264">
        <v>263</v>
      </c>
      <c r="B264">
        <v>280503</v>
      </c>
      <c r="C264" t="s">
        <v>114</v>
      </c>
      <c r="D264" t="s">
        <v>115</v>
      </c>
      <c r="E264" t="s">
        <v>1603</v>
      </c>
      <c r="F264" t="s">
        <v>1610</v>
      </c>
      <c r="G264">
        <v>74.2</v>
      </c>
      <c r="H264">
        <v>67</v>
      </c>
      <c r="I264">
        <v>3</v>
      </c>
      <c r="J264">
        <v>30</v>
      </c>
      <c r="K264" s="1">
        <v>45166</v>
      </c>
      <c r="L264" s="56">
        <v>0.50988302083333337</v>
      </c>
    </row>
    <row r="265" spans="1:12" ht="15" customHeight="1" x14ac:dyDescent="0.25">
      <c r="A265">
        <v>264</v>
      </c>
      <c r="B265">
        <v>280502</v>
      </c>
      <c r="C265" t="s">
        <v>59</v>
      </c>
      <c r="D265" t="s">
        <v>60</v>
      </c>
      <c r="E265" t="s">
        <v>1611</v>
      </c>
      <c r="F265" t="s">
        <v>1613</v>
      </c>
      <c r="G265">
        <v>60.5</v>
      </c>
      <c r="H265">
        <v>53.3</v>
      </c>
      <c r="I265">
        <v>3</v>
      </c>
      <c r="J265">
        <v>10</v>
      </c>
      <c r="K265" s="1">
        <v>45166</v>
      </c>
      <c r="L265" s="56">
        <v>0.50936038194444444</v>
      </c>
    </row>
    <row r="266" spans="1:12" ht="15" customHeight="1" x14ac:dyDescent="0.25">
      <c r="A266">
        <v>265</v>
      </c>
      <c r="B266">
        <v>280501</v>
      </c>
      <c r="C266" t="s">
        <v>142</v>
      </c>
      <c r="D266" t="s">
        <v>1612</v>
      </c>
      <c r="E266" t="s">
        <v>1603</v>
      </c>
      <c r="F266" t="s">
        <v>1604</v>
      </c>
      <c r="G266">
        <v>36.200000000000003</v>
      </c>
      <c r="H266">
        <v>29</v>
      </c>
      <c r="I266">
        <v>3</v>
      </c>
      <c r="J266">
        <v>0</v>
      </c>
      <c r="K266" s="1">
        <v>45166</v>
      </c>
      <c r="L266" s="56">
        <v>0.50917924768518519</v>
      </c>
    </row>
    <row r="267" spans="1:12" ht="15" customHeight="1" x14ac:dyDescent="0.25">
      <c r="A267">
        <v>266</v>
      </c>
      <c r="B267">
        <v>280500</v>
      </c>
      <c r="C267" t="s">
        <v>59</v>
      </c>
      <c r="D267" t="s">
        <v>60</v>
      </c>
      <c r="E267" t="s">
        <v>1611</v>
      </c>
      <c r="F267" t="s">
        <v>1613</v>
      </c>
      <c r="G267">
        <v>47.7</v>
      </c>
      <c r="H267">
        <v>40.5</v>
      </c>
      <c r="I267">
        <v>3</v>
      </c>
      <c r="J267">
        <v>8</v>
      </c>
      <c r="K267" s="1">
        <v>45166</v>
      </c>
      <c r="L267" s="56">
        <v>0.5090496180555556</v>
      </c>
    </row>
    <row r="268" spans="1:12" ht="15" customHeight="1" x14ac:dyDescent="0.25">
      <c r="A268">
        <v>267</v>
      </c>
      <c r="B268">
        <v>280499</v>
      </c>
      <c r="C268" t="s">
        <v>59</v>
      </c>
      <c r="D268" t="s">
        <v>60</v>
      </c>
      <c r="E268" t="s">
        <v>1611</v>
      </c>
      <c r="F268" t="s">
        <v>1613</v>
      </c>
      <c r="G268">
        <v>57.5</v>
      </c>
      <c r="H268">
        <v>50.3</v>
      </c>
      <c r="I268">
        <v>3</v>
      </c>
      <c r="J268">
        <v>10</v>
      </c>
      <c r="K268" s="1">
        <v>45166</v>
      </c>
      <c r="L268" s="56">
        <v>0.50894783564814816</v>
      </c>
    </row>
    <row r="269" spans="1:12" ht="15" customHeight="1" x14ac:dyDescent="0.25">
      <c r="A269">
        <v>268</v>
      </c>
      <c r="B269">
        <v>280498</v>
      </c>
      <c r="C269" t="s">
        <v>67</v>
      </c>
      <c r="D269" t="s">
        <v>1318</v>
      </c>
      <c r="E269" t="s">
        <v>1603</v>
      </c>
      <c r="F269" t="s">
        <v>1613</v>
      </c>
      <c r="G269">
        <v>39.6</v>
      </c>
      <c r="H269">
        <v>32.4</v>
      </c>
      <c r="I269">
        <v>3</v>
      </c>
      <c r="J269">
        <v>0</v>
      </c>
      <c r="K269" s="1">
        <v>45166</v>
      </c>
      <c r="L269" s="56">
        <v>0.50887815972222217</v>
      </c>
    </row>
    <row r="270" spans="1:12" ht="15" customHeight="1" x14ac:dyDescent="0.25">
      <c r="A270">
        <v>269</v>
      </c>
      <c r="B270">
        <v>280497</v>
      </c>
      <c r="C270" t="s">
        <v>125</v>
      </c>
      <c r="D270" t="s">
        <v>126</v>
      </c>
      <c r="E270" t="s">
        <v>1603</v>
      </c>
      <c r="F270" t="s">
        <v>1604</v>
      </c>
      <c r="G270">
        <v>48.6</v>
      </c>
      <c r="H270">
        <v>41.4</v>
      </c>
      <c r="I270">
        <v>3</v>
      </c>
      <c r="J270">
        <v>0</v>
      </c>
      <c r="K270" s="1">
        <v>45166</v>
      </c>
      <c r="L270" s="56">
        <v>0.5086719097222222</v>
      </c>
    </row>
    <row r="271" spans="1:12" ht="15" customHeight="1" x14ac:dyDescent="0.25">
      <c r="A271">
        <v>270</v>
      </c>
      <c r="B271">
        <v>280496</v>
      </c>
      <c r="C271" t="s">
        <v>12</v>
      </c>
      <c r="D271" t="s">
        <v>13</v>
      </c>
      <c r="E271" t="s">
        <v>1611</v>
      </c>
      <c r="F271" t="s">
        <v>1614</v>
      </c>
      <c r="G271">
        <v>51.3</v>
      </c>
      <c r="H271">
        <v>44.1</v>
      </c>
      <c r="I271">
        <v>3</v>
      </c>
      <c r="J271">
        <v>6</v>
      </c>
      <c r="K271" s="1">
        <v>45166</v>
      </c>
      <c r="L271" s="56">
        <v>0.5064854513888889</v>
      </c>
    </row>
    <row r="272" spans="1:12" ht="15" customHeight="1" x14ac:dyDescent="0.25">
      <c r="A272">
        <v>271</v>
      </c>
      <c r="B272">
        <v>280495</v>
      </c>
      <c r="C272" t="s">
        <v>124</v>
      </c>
      <c r="D272" t="s">
        <v>1413</v>
      </c>
      <c r="E272" t="s">
        <v>1603</v>
      </c>
      <c r="F272" t="s">
        <v>1604</v>
      </c>
      <c r="G272">
        <v>45.6</v>
      </c>
      <c r="H272">
        <v>38.4</v>
      </c>
      <c r="I272">
        <v>3</v>
      </c>
      <c r="J272">
        <v>0</v>
      </c>
      <c r="K272" s="1">
        <v>45166</v>
      </c>
      <c r="L272" s="56">
        <v>0.50632959490740748</v>
      </c>
    </row>
    <row r="273" spans="1:12" ht="15" customHeight="1" x14ac:dyDescent="0.25">
      <c r="A273">
        <v>272</v>
      </c>
      <c r="B273">
        <v>280494</v>
      </c>
      <c r="C273" t="s">
        <v>114</v>
      </c>
      <c r="D273" t="s">
        <v>115</v>
      </c>
      <c r="E273" t="s">
        <v>1603</v>
      </c>
      <c r="F273" t="s">
        <v>1610</v>
      </c>
      <c r="G273">
        <v>73.400000000000006</v>
      </c>
      <c r="H273">
        <v>66.2</v>
      </c>
      <c r="I273">
        <v>3</v>
      </c>
      <c r="J273">
        <v>30</v>
      </c>
      <c r="K273" s="1">
        <v>45166</v>
      </c>
      <c r="L273" s="56">
        <v>0.5061807060185185</v>
      </c>
    </row>
    <row r="274" spans="1:12" ht="15" customHeight="1" x14ac:dyDescent="0.25">
      <c r="A274">
        <v>273</v>
      </c>
      <c r="B274">
        <v>280493</v>
      </c>
      <c r="C274" t="s">
        <v>59</v>
      </c>
      <c r="D274" t="s">
        <v>60</v>
      </c>
      <c r="E274" t="s">
        <v>1611</v>
      </c>
      <c r="F274" t="s">
        <v>1613</v>
      </c>
      <c r="G274">
        <v>51.2</v>
      </c>
      <c r="H274">
        <v>44</v>
      </c>
      <c r="I274">
        <v>3</v>
      </c>
      <c r="J274">
        <v>8</v>
      </c>
      <c r="K274" s="1">
        <v>45166</v>
      </c>
      <c r="L274" s="56">
        <v>0.50590158564814813</v>
      </c>
    </row>
    <row r="275" spans="1:12" ht="15" customHeight="1" x14ac:dyDescent="0.25">
      <c r="A275">
        <v>274</v>
      </c>
      <c r="B275">
        <v>280492</v>
      </c>
      <c r="C275" t="s">
        <v>67</v>
      </c>
      <c r="D275" t="s">
        <v>1318</v>
      </c>
      <c r="E275" t="s">
        <v>1603</v>
      </c>
      <c r="F275" t="s">
        <v>1613</v>
      </c>
      <c r="G275">
        <v>41.3</v>
      </c>
      <c r="H275">
        <v>34.1</v>
      </c>
      <c r="I275">
        <v>3</v>
      </c>
      <c r="J275">
        <v>0</v>
      </c>
      <c r="K275" s="1">
        <v>45166</v>
      </c>
      <c r="L275" s="56">
        <v>0.50573067129629623</v>
      </c>
    </row>
    <row r="276" spans="1:12" ht="15" customHeight="1" x14ac:dyDescent="0.25">
      <c r="A276">
        <v>275</v>
      </c>
      <c r="B276">
        <v>280491</v>
      </c>
      <c r="C276" t="s">
        <v>12</v>
      </c>
      <c r="D276" t="s">
        <v>13</v>
      </c>
      <c r="E276" t="s">
        <v>1611</v>
      </c>
      <c r="F276" t="s">
        <v>1614</v>
      </c>
      <c r="G276">
        <v>45.4</v>
      </c>
      <c r="H276">
        <v>38.200000000000003</v>
      </c>
      <c r="I276">
        <v>3</v>
      </c>
      <c r="J276">
        <v>6</v>
      </c>
      <c r="K276" s="1">
        <v>45166</v>
      </c>
      <c r="L276" s="56">
        <v>0.50495069444444451</v>
      </c>
    </row>
    <row r="277" spans="1:12" ht="15" customHeight="1" x14ac:dyDescent="0.25">
      <c r="A277">
        <v>276</v>
      </c>
      <c r="B277">
        <v>280490</v>
      </c>
      <c r="C277" t="s">
        <v>74</v>
      </c>
      <c r="D277" t="s">
        <v>75</v>
      </c>
      <c r="E277" t="s">
        <v>1611</v>
      </c>
      <c r="F277" t="s">
        <v>1610</v>
      </c>
      <c r="G277">
        <v>44.2</v>
      </c>
      <c r="H277">
        <v>37</v>
      </c>
      <c r="I277">
        <v>3</v>
      </c>
      <c r="J277">
        <v>16</v>
      </c>
      <c r="K277" s="1">
        <v>45166</v>
      </c>
      <c r="L277" s="56">
        <v>0.50468815972222225</v>
      </c>
    </row>
    <row r="278" spans="1:12" ht="15" customHeight="1" x14ac:dyDescent="0.25">
      <c r="A278">
        <v>277</v>
      </c>
      <c r="B278">
        <v>280489</v>
      </c>
      <c r="C278" t="s">
        <v>114</v>
      </c>
      <c r="D278" t="s">
        <v>115</v>
      </c>
      <c r="E278" t="s">
        <v>1603</v>
      </c>
      <c r="F278" t="s">
        <v>1610</v>
      </c>
      <c r="G278">
        <v>76.900000000000006</v>
      </c>
      <c r="H278">
        <v>69.7</v>
      </c>
      <c r="I278">
        <v>3</v>
      </c>
      <c r="J278">
        <v>30</v>
      </c>
      <c r="K278" s="1">
        <v>45166</v>
      </c>
      <c r="L278" s="56">
        <v>0.50452832175925921</v>
      </c>
    </row>
    <row r="279" spans="1:12" ht="15" customHeight="1" x14ac:dyDescent="0.25">
      <c r="A279">
        <v>278</v>
      </c>
      <c r="B279">
        <v>280488</v>
      </c>
      <c r="C279" t="s">
        <v>24</v>
      </c>
      <c r="D279" t="s">
        <v>25</v>
      </c>
      <c r="E279" t="s">
        <v>1611</v>
      </c>
      <c r="F279" t="s">
        <v>1614</v>
      </c>
      <c r="G279">
        <v>50.7</v>
      </c>
      <c r="H279">
        <v>43.5</v>
      </c>
      <c r="I279">
        <v>3</v>
      </c>
      <c r="J279">
        <v>8</v>
      </c>
      <c r="K279" s="1">
        <v>45166</v>
      </c>
      <c r="L279" s="56">
        <v>0.5043319444444444</v>
      </c>
    </row>
    <row r="280" spans="1:12" ht="15" customHeight="1" x14ac:dyDescent="0.25">
      <c r="A280">
        <v>279</v>
      </c>
      <c r="B280">
        <v>280487</v>
      </c>
      <c r="C280" t="s">
        <v>74</v>
      </c>
      <c r="D280" t="s">
        <v>75</v>
      </c>
      <c r="E280" t="s">
        <v>1611</v>
      </c>
      <c r="F280" t="s">
        <v>1610</v>
      </c>
      <c r="G280">
        <v>46.4</v>
      </c>
      <c r="H280">
        <v>39.200000000000003</v>
      </c>
      <c r="I280">
        <v>3</v>
      </c>
      <c r="J280">
        <v>20</v>
      </c>
      <c r="K280" s="1">
        <v>45166</v>
      </c>
      <c r="L280" s="56">
        <v>0.5041979513888889</v>
      </c>
    </row>
    <row r="281" spans="1:12" ht="15" customHeight="1" x14ac:dyDescent="0.25">
      <c r="A281">
        <v>280</v>
      </c>
      <c r="B281">
        <v>280486</v>
      </c>
      <c r="C281" t="s">
        <v>121</v>
      </c>
      <c r="D281" t="s">
        <v>122</v>
      </c>
      <c r="E281" t="s">
        <v>1603</v>
      </c>
      <c r="F281" t="s">
        <v>1613</v>
      </c>
      <c r="G281">
        <v>41.8</v>
      </c>
      <c r="H281">
        <v>34.6</v>
      </c>
      <c r="I281">
        <v>3</v>
      </c>
      <c r="J281">
        <v>0</v>
      </c>
      <c r="K281" s="1">
        <v>45166</v>
      </c>
      <c r="L281" s="56">
        <v>0.5039231481481482</v>
      </c>
    </row>
    <row r="282" spans="1:12" ht="15" customHeight="1" x14ac:dyDescent="0.25">
      <c r="A282">
        <v>281</v>
      </c>
      <c r="B282">
        <v>280485</v>
      </c>
      <c r="C282" t="s">
        <v>123</v>
      </c>
      <c r="D282" t="s">
        <v>1412</v>
      </c>
      <c r="E282" t="s">
        <v>1603</v>
      </c>
      <c r="F282" t="s">
        <v>1613</v>
      </c>
      <c r="G282">
        <v>47.1</v>
      </c>
      <c r="H282">
        <v>39.9</v>
      </c>
      <c r="I282">
        <v>3</v>
      </c>
      <c r="J282">
        <v>0</v>
      </c>
      <c r="K282" s="1">
        <v>45166</v>
      </c>
      <c r="L282" s="56">
        <v>0.50372214120370373</v>
      </c>
    </row>
    <row r="283" spans="1:12" ht="15" customHeight="1" x14ac:dyDescent="0.25">
      <c r="A283">
        <v>282</v>
      </c>
      <c r="B283">
        <v>280484</v>
      </c>
      <c r="C283" t="s">
        <v>24</v>
      </c>
      <c r="D283" t="s">
        <v>25</v>
      </c>
      <c r="E283" t="s">
        <v>1611</v>
      </c>
      <c r="F283" t="s">
        <v>1614</v>
      </c>
      <c r="G283">
        <v>54.9</v>
      </c>
      <c r="H283">
        <v>47.7</v>
      </c>
      <c r="I283">
        <v>3</v>
      </c>
      <c r="J283">
        <v>8</v>
      </c>
      <c r="K283" s="1">
        <v>45166</v>
      </c>
      <c r="L283" s="56">
        <v>0.50345065972222225</v>
      </c>
    </row>
    <row r="284" spans="1:12" ht="15" customHeight="1" x14ac:dyDescent="0.25">
      <c r="A284">
        <v>283</v>
      </c>
      <c r="B284">
        <v>280483</v>
      </c>
      <c r="C284" t="s">
        <v>124</v>
      </c>
      <c r="D284" t="s">
        <v>1413</v>
      </c>
      <c r="E284" t="s">
        <v>1603</v>
      </c>
      <c r="F284" t="s">
        <v>1604</v>
      </c>
      <c r="G284">
        <v>46.7</v>
      </c>
      <c r="H284">
        <v>39.5</v>
      </c>
      <c r="I284">
        <v>3</v>
      </c>
      <c r="J284">
        <v>0</v>
      </c>
      <c r="K284" s="1">
        <v>45166</v>
      </c>
      <c r="L284" s="56">
        <v>0.50327353009259257</v>
      </c>
    </row>
    <row r="285" spans="1:12" ht="15" customHeight="1" x14ac:dyDescent="0.25">
      <c r="A285">
        <v>284</v>
      </c>
      <c r="B285">
        <v>280482</v>
      </c>
      <c r="C285" t="s">
        <v>55</v>
      </c>
      <c r="D285" t="s">
        <v>56</v>
      </c>
      <c r="E285" t="s">
        <v>1611</v>
      </c>
      <c r="F285" t="s">
        <v>1613</v>
      </c>
      <c r="G285">
        <v>48.1</v>
      </c>
      <c r="H285">
        <v>40.9</v>
      </c>
      <c r="I285">
        <v>3</v>
      </c>
      <c r="J285">
        <v>8</v>
      </c>
      <c r="K285" s="1">
        <v>45166</v>
      </c>
      <c r="L285" s="56">
        <v>0.50305806712962964</v>
      </c>
    </row>
    <row r="286" spans="1:12" ht="15" customHeight="1" x14ac:dyDescent="0.25">
      <c r="A286">
        <v>285</v>
      </c>
      <c r="B286">
        <v>280481</v>
      </c>
      <c r="C286" t="s">
        <v>85</v>
      </c>
      <c r="D286" t="s">
        <v>1608</v>
      </c>
      <c r="E286" t="s">
        <v>1603</v>
      </c>
      <c r="F286" t="s">
        <v>1610</v>
      </c>
      <c r="G286">
        <v>46.9</v>
      </c>
      <c r="H286">
        <v>39.700000000000003</v>
      </c>
      <c r="I286">
        <v>3</v>
      </c>
      <c r="J286">
        <v>0</v>
      </c>
      <c r="K286" s="1">
        <v>45166</v>
      </c>
      <c r="L286" s="56">
        <v>0.50287052083333339</v>
      </c>
    </row>
    <row r="287" spans="1:12" ht="15" customHeight="1" x14ac:dyDescent="0.25">
      <c r="A287">
        <v>286</v>
      </c>
      <c r="B287">
        <v>280480</v>
      </c>
      <c r="C287" t="s">
        <v>24</v>
      </c>
      <c r="D287" t="s">
        <v>25</v>
      </c>
      <c r="E287" t="s">
        <v>1611</v>
      </c>
      <c r="F287" t="s">
        <v>1614</v>
      </c>
      <c r="G287">
        <v>49.1</v>
      </c>
      <c r="H287">
        <v>41.9</v>
      </c>
      <c r="I287">
        <v>3</v>
      </c>
      <c r="J287">
        <v>8</v>
      </c>
      <c r="K287" s="1">
        <v>45166</v>
      </c>
      <c r="L287" s="56">
        <v>0.50224464120370371</v>
      </c>
    </row>
    <row r="288" spans="1:12" ht="15" customHeight="1" x14ac:dyDescent="0.25">
      <c r="A288">
        <v>287</v>
      </c>
      <c r="B288">
        <v>280479</v>
      </c>
      <c r="C288" t="s">
        <v>24</v>
      </c>
      <c r="D288" t="s">
        <v>25</v>
      </c>
      <c r="E288" t="s">
        <v>1611</v>
      </c>
      <c r="F288" t="s">
        <v>1614</v>
      </c>
      <c r="G288">
        <v>56.6</v>
      </c>
      <c r="H288">
        <v>49.4</v>
      </c>
      <c r="I288">
        <v>3</v>
      </c>
      <c r="J288">
        <v>8</v>
      </c>
      <c r="K288" s="1">
        <v>45166</v>
      </c>
      <c r="L288" s="56">
        <v>0.50206535879629632</v>
      </c>
    </row>
    <row r="289" spans="1:12" ht="15" customHeight="1" x14ac:dyDescent="0.25">
      <c r="A289">
        <v>288</v>
      </c>
      <c r="B289">
        <v>280478</v>
      </c>
      <c r="C289" t="s">
        <v>59</v>
      </c>
      <c r="D289" t="s">
        <v>60</v>
      </c>
      <c r="E289" t="s">
        <v>1611</v>
      </c>
      <c r="F289" t="s">
        <v>1613</v>
      </c>
      <c r="G289">
        <v>50.6</v>
      </c>
      <c r="H289">
        <v>43.4</v>
      </c>
      <c r="I289">
        <v>3</v>
      </c>
      <c r="J289">
        <v>8</v>
      </c>
      <c r="K289" s="1">
        <v>45166</v>
      </c>
      <c r="L289" s="56">
        <v>0.50192434027777777</v>
      </c>
    </row>
    <row r="290" spans="1:12" ht="15" customHeight="1" x14ac:dyDescent="0.25">
      <c r="A290">
        <v>289</v>
      </c>
      <c r="B290">
        <v>280477</v>
      </c>
      <c r="C290" t="s">
        <v>140</v>
      </c>
      <c r="D290" t="s">
        <v>1357</v>
      </c>
      <c r="E290" t="s">
        <v>1603</v>
      </c>
      <c r="F290" t="s">
        <v>1607</v>
      </c>
      <c r="G290">
        <v>36.6</v>
      </c>
      <c r="H290">
        <v>31.2</v>
      </c>
      <c r="I290">
        <v>2</v>
      </c>
      <c r="J290">
        <v>0</v>
      </c>
      <c r="K290" s="1">
        <v>45166</v>
      </c>
      <c r="L290" s="56">
        <v>0.50164788194444443</v>
      </c>
    </row>
    <row r="291" spans="1:12" ht="15" customHeight="1" x14ac:dyDescent="0.25">
      <c r="A291">
        <v>290</v>
      </c>
      <c r="B291">
        <v>280476</v>
      </c>
      <c r="C291" t="s">
        <v>74</v>
      </c>
      <c r="D291" t="s">
        <v>75</v>
      </c>
      <c r="E291" t="s">
        <v>1611</v>
      </c>
      <c r="F291" t="s">
        <v>1610</v>
      </c>
      <c r="G291">
        <v>46.5</v>
      </c>
      <c r="H291">
        <v>39.299999999999997</v>
      </c>
      <c r="I291">
        <v>3</v>
      </c>
      <c r="J291">
        <v>20</v>
      </c>
      <c r="K291" s="1">
        <v>45166</v>
      </c>
      <c r="L291" s="56">
        <v>0.50133584490740735</v>
      </c>
    </row>
    <row r="292" spans="1:12" ht="15" customHeight="1" x14ac:dyDescent="0.25">
      <c r="A292">
        <v>291</v>
      </c>
      <c r="B292">
        <v>280475</v>
      </c>
      <c r="C292" t="s">
        <v>125</v>
      </c>
      <c r="D292" t="s">
        <v>126</v>
      </c>
      <c r="E292" t="s">
        <v>1603</v>
      </c>
      <c r="F292" t="s">
        <v>1604</v>
      </c>
      <c r="G292">
        <v>83.8</v>
      </c>
      <c r="H292">
        <v>76.599999999999994</v>
      </c>
      <c r="I292">
        <v>3</v>
      </c>
      <c r="J292">
        <v>0</v>
      </c>
      <c r="K292" s="1">
        <v>45166</v>
      </c>
      <c r="L292" s="56">
        <v>0.50113140046296289</v>
      </c>
    </row>
    <row r="293" spans="1:12" ht="15" customHeight="1" x14ac:dyDescent="0.25">
      <c r="A293">
        <v>292</v>
      </c>
      <c r="B293">
        <v>280474</v>
      </c>
      <c r="C293" t="s">
        <v>59</v>
      </c>
      <c r="D293" t="s">
        <v>60</v>
      </c>
      <c r="E293" t="s">
        <v>1611</v>
      </c>
      <c r="F293" t="s">
        <v>1613</v>
      </c>
      <c r="G293">
        <v>48.7</v>
      </c>
      <c r="H293">
        <v>41.5</v>
      </c>
      <c r="I293">
        <v>3</v>
      </c>
      <c r="J293">
        <v>8</v>
      </c>
      <c r="K293" s="1">
        <v>45166</v>
      </c>
      <c r="L293" s="56">
        <v>0.50086018518518516</v>
      </c>
    </row>
    <row r="294" spans="1:12" ht="15" customHeight="1" x14ac:dyDescent="0.25">
      <c r="A294">
        <v>293</v>
      </c>
      <c r="B294">
        <v>280473</v>
      </c>
      <c r="C294" t="s">
        <v>67</v>
      </c>
      <c r="D294" t="s">
        <v>1318</v>
      </c>
      <c r="E294" t="s">
        <v>1603</v>
      </c>
      <c r="F294" t="s">
        <v>1613</v>
      </c>
      <c r="G294">
        <v>37.799999999999997</v>
      </c>
      <c r="H294">
        <v>30.6</v>
      </c>
      <c r="I294">
        <v>3</v>
      </c>
      <c r="J294">
        <v>0</v>
      </c>
      <c r="K294" s="1">
        <v>45166</v>
      </c>
      <c r="L294" s="56">
        <v>0.50069822916666673</v>
      </c>
    </row>
    <row r="295" spans="1:12" ht="15" customHeight="1" x14ac:dyDescent="0.25">
      <c r="A295">
        <v>294</v>
      </c>
      <c r="B295">
        <v>280472</v>
      </c>
      <c r="C295" t="s">
        <v>124</v>
      </c>
      <c r="D295" t="s">
        <v>1413</v>
      </c>
      <c r="E295" t="s">
        <v>1603</v>
      </c>
      <c r="F295" t="s">
        <v>1604</v>
      </c>
      <c r="G295">
        <v>50.6</v>
      </c>
      <c r="H295">
        <v>43.4</v>
      </c>
      <c r="I295">
        <v>3</v>
      </c>
      <c r="J295">
        <v>0</v>
      </c>
      <c r="K295" s="1">
        <v>45166</v>
      </c>
      <c r="L295" s="56">
        <v>0.50023961805555561</v>
      </c>
    </row>
    <row r="296" spans="1:12" ht="15" customHeight="1" x14ac:dyDescent="0.25">
      <c r="A296">
        <v>295</v>
      </c>
      <c r="B296">
        <v>280471</v>
      </c>
      <c r="C296" t="s">
        <v>142</v>
      </c>
      <c r="D296" t="s">
        <v>1612</v>
      </c>
      <c r="E296" t="s">
        <v>1603</v>
      </c>
      <c r="F296" t="s">
        <v>1604</v>
      </c>
      <c r="G296">
        <v>31</v>
      </c>
      <c r="H296">
        <v>23.8</v>
      </c>
      <c r="I296">
        <v>3</v>
      </c>
      <c r="J296">
        <v>0</v>
      </c>
      <c r="K296" s="1">
        <v>45166</v>
      </c>
      <c r="L296" s="56">
        <v>0.49996111111111108</v>
      </c>
    </row>
    <row r="297" spans="1:12" ht="15" customHeight="1" x14ac:dyDescent="0.25">
      <c r="A297">
        <v>296</v>
      </c>
      <c r="B297">
        <v>280470</v>
      </c>
      <c r="C297" t="s">
        <v>175</v>
      </c>
      <c r="D297" t="s">
        <v>176</v>
      </c>
      <c r="E297" t="s">
        <v>1603</v>
      </c>
      <c r="F297" t="s">
        <v>1610</v>
      </c>
      <c r="G297">
        <v>40.1</v>
      </c>
      <c r="H297">
        <v>32.9</v>
      </c>
      <c r="I297">
        <v>3</v>
      </c>
      <c r="J297">
        <v>0</v>
      </c>
      <c r="K297" s="1">
        <v>45166</v>
      </c>
      <c r="L297" s="56">
        <v>0.49980748842592587</v>
      </c>
    </row>
    <row r="298" spans="1:12" ht="15" customHeight="1" x14ac:dyDescent="0.25">
      <c r="A298">
        <v>297</v>
      </c>
      <c r="B298">
        <v>280469</v>
      </c>
      <c r="C298" t="s">
        <v>100</v>
      </c>
      <c r="D298" t="s">
        <v>1271</v>
      </c>
      <c r="E298" t="s">
        <v>1611</v>
      </c>
      <c r="F298" t="s">
        <v>1607</v>
      </c>
      <c r="G298">
        <v>76.599999999999994</v>
      </c>
      <c r="H298">
        <v>69.400000000000006</v>
      </c>
      <c r="I298">
        <v>3</v>
      </c>
      <c r="J298">
        <v>0</v>
      </c>
      <c r="K298" s="1">
        <v>45166</v>
      </c>
      <c r="L298" s="56">
        <v>0.49964730324074075</v>
      </c>
    </row>
    <row r="299" spans="1:12" ht="15" customHeight="1" x14ac:dyDescent="0.25">
      <c r="A299">
        <v>298</v>
      </c>
      <c r="B299">
        <v>280468</v>
      </c>
      <c r="C299" t="s">
        <v>84</v>
      </c>
      <c r="D299" t="s">
        <v>1609</v>
      </c>
      <c r="E299" t="s">
        <v>1603</v>
      </c>
      <c r="F299" t="s">
        <v>1610</v>
      </c>
      <c r="G299">
        <v>60.8</v>
      </c>
      <c r="H299">
        <v>53.6</v>
      </c>
      <c r="I299">
        <v>3</v>
      </c>
      <c r="J299">
        <v>0</v>
      </c>
      <c r="K299" s="1">
        <v>45166</v>
      </c>
      <c r="L299" s="56">
        <v>0.49927013888888888</v>
      </c>
    </row>
    <row r="300" spans="1:12" ht="15" customHeight="1" x14ac:dyDescent="0.25">
      <c r="A300">
        <v>299</v>
      </c>
      <c r="B300">
        <v>280467</v>
      </c>
      <c r="C300" t="s">
        <v>175</v>
      </c>
      <c r="D300" t="s">
        <v>176</v>
      </c>
      <c r="E300" t="s">
        <v>1603</v>
      </c>
      <c r="F300" t="s">
        <v>1610</v>
      </c>
      <c r="G300">
        <v>46.4</v>
      </c>
      <c r="H300">
        <v>39.200000000000003</v>
      </c>
      <c r="I300">
        <v>3</v>
      </c>
      <c r="J300">
        <v>0</v>
      </c>
      <c r="K300" s="1">
        <v>45166</v>
      </c>
      <c r="L300" s="56">
        <v>0.49902936342592591</v>
      </c>
    </row>
    <row r="301" spans="1:12" ht="15" customHeight="1" x14ac:dyDescent="0.25">
      <c r="A301">
        <v>300</v>
      </c>
      <c r="B301">
        <v>280466</v>
      </c>
      <c r="C301" t="s">
        <v>141</v>
      </c>
      <c r="D301" t="s">
        <v>1358</v>
      </c>
      <c r="E301" t="s">
        <v>1603</v>
      </c>
      <c r="F301" t="s">
        <v>1607</v>
      </c>
      <c r="G301">
        <v>41.4</v>
      </c>
      <c r="H301">
        <v>34.200000000000003</v>
      </c>
      <c r="I301">
        <v>3</v>
      </c>
      <c r="J301">
        <v>0</v>
      </c>
      <c r="K301" s="1">
        <v>45166</v>
      </c>
      <c r="L301" s="56">
        <v>0.49884545138888892</v>
      </c>
    </row>
    <row r="302" spans="1:12" ht="15" customHeight="1" x14ac:dyDescent="0.25">
      <c r="A302">
        <v>301</v>
      </c>
      <c r="B302">
        <v>280465</v>
      </c>
      <c r="C302" t="s">
        <v>123</v>
      </c>
      <c r="D302" t="s">
        <v>1412</v>
      </c>
      <c r="E302" t="s">
        <v>1603</v>
      </c>
      <c r="F302" t="s">
        <v>1614</v>
      </c>
      <c r="G302">
        <v>63.7</v>
      </c>
      <c r="H302">
        <v>56.5</v>
      </c>
      <c r="I302">
        <v>3</v>
      </c>
      <c r="J302">
        <v>0</v>
      </c>
      <c r="K302" s="1">
        <v>45166</v>
      </c>
      <c r="L302" s="56">
        <v>0.49794158564814817</v>
      </c>
    </row>
    <row r="303" spans="1:12" ht="15" customHeight="1" x14ac:dyDescent="0.25">
      <c r="A303">
        <v>302</v>
      </c>
      <c r="B303">
        <v>280464</v>
      </c>
      <c r="C303" t="s">
        <v>67</v>
      </c>
      <c r="D303" t="s">
        <v>1318</v>
      </c>
      <c r="E303" t="s">
        <v>1603</v>
      </c>
      <c r="F303" t="s">
        <v>1613</v>
      </c>
      <c r="G303">
        <v>39.5</v>
      </c>
      <c r="H303">
        <v>32.299999999999997</v>
      </c>
      <c r="I303">
        <v>3</v>
      </c>
      <c r="J303">
        <v>0</v>
      </c>
      <c r="K303" s="1">
        <v>45166</v>
      </c>
      <c r="L303" s="56">
        <v>0.49764818287037033</v>
      </c>
    </row>
    <row r="304" spans="1:12" ht="15" customHeight="1" x14ac:dyDescent="0.25">
      <c r="A304">
        <v>303</v>
      </c>
      <c r="B304">
        <v>280463</v>
      </c>
      <c r="C304" t="s">
        <v>124</v>
      </c>
      <c r="D304" t="s">
        <v>1413</v>
      </c>
      <c r="E304" t="s">
        <v>1603</v>
      </c>
      <c r="F304" t="s">
        <v>1604</v>
      </c>
      <c r="G304">
        <v>49.1</v>
      </c>
      <c r="H304">
        <v>41.9</v>
      </c>
      <c r="I304">
        <v>3</v>
      </c>
      <c r="J304">
        <v>0</v>
      </c>
      <c r="K304" s="1">
        <v>45166</v>
      </c>
      <c r="L304" s="56">
        <v>0.49749876157407408</v>
      </c>
    </row>
    <row r="305" spans="1:12" ht="15" customHeight="1" x14ac:dyDescent="0.25">
      <c r="A305">
        <v>304</v>
      </c>
      <c r="B305">
        <v>280462</v>
      </c>
      <c r="C305" t="s">
        <v>74</v>
      </c>
      <c r="D305" t="s">
        <v>75</v>
      </c>
      <c r="E305" t="s">
        <v>1611</v>
      </c>
      <c r="F305" t="s">
        <v>1610</v>
      </c>
      <c r="G305">
        <v>39.9</v>
      </c>
      <c r="H305">
        <v>32.700000000000003</v>
      </c>
      <c r="I305">
        <v>3</v>
      </c>
      <c r="J305">
        <v>14</v>
      </c>
      <c r="K305" s="1">
        <v>45166</v>
      </c>
      <c r="L305" s="56">
        <v>0.49735393518518517</v>
      </c>
    </row>
    <row r="306" spans="1:12" ht="15" customHeight="1" x14ac:dyDescent="0.25">
      <c r="A306">
        <v>305</v>
      </c>
      <c r="B306">
        <v>280461</v>
      </c>
      <c r="C306" t="s">
        <v>1534</v>
      </c>
      <c r="D306" t="s">
        <v>1535</v>
      </c>
      <c r="E306" t="s">
        <v>1611</v>
      </c>
      <c r="F306" t="s">
        <v>1607</v>
      </c>
      <c r="G306">
        <v>57.4</v>
      </c>
      <c r="H306">
        <v>52</v>
      </c>
      <c r="I306">
        <v>2</v>
      </c>
      <c r="J306">
        <v>12</v>
      </c>
      <c r="K306" s="1">
        <v>45166</v>
      </c>
      <c r="L306" s="56">
        <v>0.49719910879629631</v>
      </c>
    </row>
    <row r="307" spans="1:12" ht="15" customHeight="1" x14ac:dyDescent="0.25">
      <c r="A307">
        <v>306</v>
      </c>
      <c r="B307">
        <v>280460</v>
      </c>
      <c r="C307" t="s">
        <v>1532</v>
      </c>
      <c r="D307" t="s">
        <v>1533</v>
      </c>
      <c r="E307" t="s">
        <v>1603</v>
      </c>
      <c r="F307" t="s">
        <v>1607</v>
      </c>
      <c r="G307">
        <v>7.5</v>
      </c>
      <c r="H307">
        <v>2.1</v>
      </c>
      <c r="I307">
        <v>2</v>
      </c>
      <c r="J307">
        <v>0</v>
      </c>
      <c r="K307" s="1">
        <v>45166</v>
      </c>
      <c r="L307" s="56">
        <v>0.49698765046296295</v>
      </c>
    </row>
    <row r="308" spans="1:12" ht="15" customHeight="1" x14ac:dyDescent="0.25">
      <c r="A308">
        <v>307</v>
      </c>
      <c r="B308">
        <v>280459</v>
      </c>
      <c r="C308" t="s">
        <v>74</v>
      </c>
      <c r="D308" t="s">
        <v>75</v>
      </c>
      <c r="E308" t="s">
        <v>1611</v>
      </c>
      <c r="F308" t="s">
        <v>1610</v>
      </c>
      <c r="G308">
        <v>45.6</v>
      </c>
      <c r="H308">
        <v>38.4</v>
      </c>
      <c r="I308">
        <v>3</v>
      </c>
      <c r="J308">
        <v>16</v>
      </c>
      <c r="K308" s="1">
        <v>45166</v>
      </c>
      <c r="L308" s="56">
        <v>0.49680289351851853</v>
      </c>
    </row>
    <row r="309" spans="1:12" ht="15" customHeight="1" x14ac:dyDescent="0.25">
      <c r="A309">
        <v>308</v>
      </c>
      <c r="B309">
        <v>280458</v>
      </c>
      <c r="C309" t="s">
        <v>142</v>
      </c>
      <c r="D309" t="s">
        <v>1612</v>
      </c>
      <c r="E309" t="s">
        <v>1603</v>
      </c>
      <c r="F309" t="s">
        <v>1604</v>
      </c>
      <c r="G309">
        <v>29.7</v>
      </c>
      <c r="H309">
        <v>22.5</v>
      </c>
      <c r="I309">
        <v>3</v>
      </c>
      <c r="J309">
        <v>0</v>
      </c>
      <c r="K309" s="1">
        <v>45166</v>
      </c>
      <c r="L309" s="56">
        <v>0.49668857638888886</v>
      </c>
    </row>
    <row r="310" spans="1:12" ht="15" customHeight="1" x14ac:dyDescent="0.25">
      <c r="A310">
        <v>309</v>
      </c>
      <c r="B310">
        <v>280457</v>
      </c>
      <c r="C310" t="s">
        <v>24</v>
      </c>
      <c r="D310" t="s">
        <v>25</v>
      </c>
      <c r="E310" t="s">
        <v>1611</v>
      </c>
      <c r="F310" t="s">
        <v>1614</v>
      </c>
      <c r="G310">
        <v>55.2</v>
      </c>
      <c r="H310">
        <v>48</v>
      </c>
      <c r="I310">
        <v>3</v>
      </c>
      <c r="J310">
        <v>8</v>
      </c>
      <c r="K310" s="1">
        <v>45166</v>
      </c>
      <c r="L310" s="56">
        <v>0.4965982986111111</v>
      </c>
    </row>
    <row r="311" spans="1:12" ht="15" customHeight="1" x14ac:dyDescent="0.25">
      <c r="A311">
        <v>310</v>
      </c>
      <c r="B311">
        <v>280456</v>
      </c>
      <c r="C311" t="s">
        <v>24</v>
      </c>
      <c r="D311" t="s">
        <v>25</v>
      </c>
      <c r="E311" t="s">
        <v>1611</v>
      </c>
      <c r="F311" t="s">
        <v>1614</v>
      </c>
      <c r="G311">
        <v>53.7</v>
      </c>
      <c r="H311">
        <v>46.5</v>
      </c>
      <c r="I311">
        <v>3</v>
      </c>
      <c r="J311">
        <v>8</v>
      </c>
      <c r="K311" s="1">
        <v>45166</v>
      </c>
      <c r="L311" s="56">
        <v>0.49649012731481479</v>
      </c>
    </row>
    <row r="312" spans="1:12" ht="15" customHeight="1" x14ac:dyDescent="0.25">
      <c r="A312">
        <v>311</v>
      </c>
      <c r="B312">
        <v>280455</v>
      </c>
      <c r="C312" t="s">
        <v>124</v>
      </c>
      <c r="D312" t="s">
        <v>1413</v>
      </c>
      <c r="E312" t="s">
        <v>1603</v>
      </c>
      <c r="F312" t="s">
        <v>1604</v>
      </c>
      <c r="G312">
        <v>43.7</v>
      </c>
      <c r="H312">
        <v>36.5</v>
      </c>
      <c r="I312">
        <v>3</v>
      </c>
      <c r="J312">
        <v>0</v>
      </c>
      <c r="K312" s="1">
        <v>45166</v>
      </c>
      <c r="L312" s="56">
        <v>0.49621350694444444</v>
      </c>
    </row>
    <row r="313" spans="1:12" ht="15" customHeight="1" x14ac:dyDescent="0.25">
      <c r="A313">
        <v>312</v>
      </c>
      <c r="B313">
        <v>280454</v>
      </c>
      <c r="C313" t="s">
        <v>121</v>
      </c>
      <c r="D313" t="s">
        <v>122</v>
      </c>
      <c r="E313" t="s">
        <v>1603</v>
      </c>
      <c r="F313" t="s">
        <v>1610</v>
      </c>
      <c r="G313">
        <v>49.8</v>
      </c>
      <c r="H313">
        <v>42.6</v>
      </c>
      <c r="I313">
        <v>3</v>
      </c>
      <c r="J313">
        <v>0</v>
      </c>
      <c r="K313" s="1">
        <v>45166</v>
      </c>
      <c r="L313" s="56">
        <v>0.49608978009259258</v>
      </c>
    </row>
    <row r="314" spans="1:12" ht="15" customHeight="1" x14ac:dyDescent="0.25">
      <c r="A314">
        <v>313</v>
      </c>
      <c r="B314">
        <v>280453</v>
      </c>
      <c r="C314" t="s">
        <v>142</v>
      </c>
      <c r="D314" t="s">
        <v>1612</v>
      </c>
      <c r="E314" t="s">
        <v>1603</v>
      </c>
      <c r="F314" t="s">
        <v>1604</v>
      </c>
      <c r="G314">
        <v>43.8</v>
      </c>
      <c r="H314">
        <v>36.6</v>
      </c>
      <c r="I314">
        <v>3</v>
      </c>
      <c r="J314">
        <v>0</v>
      </c>
      <c r="K314" s="1">
        <v>45166</v>
      </c>
      <c r="L314" s="56">
        <v>0.49598306712962964</v>
      </c>
    </row>
    <row r="315" spans="1:12" ht="15" customHeight="1" x14ac:dyDescent="0.25">
      <c r="A315">
        <v>314</v>
      </c>
      <c r="B315">
        <v>280452</v>
      </c>
      <c r="C315" t="s">
        <v>59</v>
      </c>
      <c r="D315" t="s">
        <v>60</v>
      </c>
      <c r="E315" t="s">
        <v>1611</v>
      </c>
      <c r="F315" t="s">
        <v>1613</v>
      </c>
      <c r="G315">
        <v>50.2</v>
      </c>
      <c r="H315">
        <v>43</v>
      </c>
      <c r="I315">
        <v>3</v>
      </c>
      <c r="J315">
        <v>8</v>
      </c>
      <c r="K315" s="1">
        <v>45166</v>
      </c>
      <c r="L315" s="56">
        <v>0.49573819444444439</v>
      </c>
    </row>
    <row r="316" spans="1:12" ht="15" customHeight="1" x14ac:dyDescent="0.25">
      <c r="A316">
        <v>315</v>
      </c>
      <c r="B316">
        <v>280451</v>
      </c>
      <c r="C316" t="s">
        <v>59</v>
      </c>
      <c r="D316" t="s">
        <v>60</v>
      </c>
      <c r="E316" t="s">
        <v>1611</v>
      </c>
      <c r="F316" t="s">
        <v>1613</v>
      </c>
      <c r="G316">
        <v>49</v>
      </c>
      <c r="H316">
        <v>41.8</v>
      </c>
      <c r="I316">
        <v>3</v>
      </c>
      <c r="J316">
        <v>8</v>
      </c>
      <c r="K316" s="1">
        <v>45166</v>
      </c>
      <c r="L316" s="56">
        <v>0.49493518518518514</v>
      </c>
    </row>
    <row r="317" spans="1:12" ht="15" customHeight="1" x14ac:dyDescent="0.25">
      <c r="A317">
        <v>316</v>
      </c>
      <c r="B317">
        <v>280450</v>
      </c>
      <c r="C317" t="s">
        <v>12</v>
      </c>
      <c r="D317" t="s">
        <v>13</v>
      </c>
      <c r="E317" t="s">
        <v>1611</v>
      </c>
      <c r="F317" t="s">
        <v>1614</v>
      </c>
      <c r="G317">
        <v>73.5</v>
      </c>
      <c r="H317">
        <v>66.3</v>
      </c>
      <c r="I317">
        <v>3</v>
      </c>
      <c r="J317">
        <v>9</v>
      </c>
      <c r="K317" s="1">
        <v>45166</v>
      </c>
      <c r="L317" s="56">
        <v>0.49483603009259264</v>
      </c>
    </row>
    <row r="318" spans="1:12" ht="15" customHeight="1" x14ac:dyDescent="0.25">
      <c r="A318">
        <v>317</v>
      </c>
      <c r="B318">
        <v>280449</v>
      </c>
      <c r="C318" t="s">
        <v>12</v>
      </c>
      <c r="D318" t="s">
        <v>13</v>
      </c>
      <c r="E318" t="s">
        <v>1611</v>
      </c>
      <c r="F318" t="s">
        <v>1614</v>
      </c>
      <c r="G318">
        <v>53.6</v>
      </c>
      <c r="H318">
        <v>46.4</v>
      </c>
      <c r="I318">
        <v>3</v>
      </c>
      <c r="J318">
        <v>6</v>
      </c>
      <c r="K318" s="1">
        <v>45166</v>
      </c>
      <c r="L318" s="56">
        <v>0.49472901620370369</v>
      </c>
    </row>
    <row r="319" spans="1:12" ht="15" customHeight="1" x14ac:dyDescent="0.25">
      <c r="A319">
        <v>318</v>
      </c>
      <c r="B319">
        <v>280448</v>
      </c>
      <c r="C319" t="s">
        <v>12</v>
      </c>
      <c r="D319" t="s">
        <v>13</v>
      </c>
      <c r="E319" t="s">
        <v>1611</v>
      </c>
      <c r="F319" t="s">
        <v>1614</v>
      </c>
      <c r="G319">
        <v>55.4</v>
      </c>
      <c r="H319">
        <v>48.2</v>
      </c>
      <c r="I319">
        <v>3</v>
      </c>
      <c r="J319">
        <v>6</v>
      </c>
      <c r="K319" s="1">
        <v>45166</v>
      </c>
      <c r="L319" s="56">
        <v>0.49458422453703704</v>
      </c>
    </row>
    <row r="320" spans="1:12" ht="15" customHeight="1" x14ac:dyDescent="0.25">
      <c r="A320">
        <v>319</v>
      </c>
      <c r="B320">
        <v>280447</v>
      </c>
      <c r="C320" t="s">
        <v>123</v>
      </c>
      <c r="D320" t="s">
        <v>1412</v>
      </c>
      <c r="E320" t="s">
        <v>1603</v>
      </c>
      <c r="F320" t="s">
        <v>1613</v>
      </c>
      <c r="G320">
        <v>53</v>
      </c>
      <c r="H320">
        <v>45.8</v>
      </c>
      <c r="I320">
        <v>3</v>
      </c>
      <c r="J320">
        <v>0</v>
      </c>
      <c r="K320" s="1">
        <v>45166</v>
      </c>
      <c r="L320" s="56">
        <v>0.4944253472222222</v>
      </c>
    </row>
    <row r="321" spans="1:12" ht="15" customHeight="1" x14ac:dyDescent="0.25">
      <c r="A321">
        <v>320</v>
      </c>
      <c r="B321">
        <v>280446</v>
      </c>
      <c r="C321" t="s">
        <v>59</v>
      </c>
      <c r="D321" t="s">
        <v>60</v>
      </c>
      <c r="E321" t="s">
        <v>1611</v>
      </c>
      <c r="F321" t="s">
        <v>1613</v>
      </c>
      <c r="G321">
        <v>51.1</v>
      </c>
      <c r="H321">
        <v>43.9</v>
      </c>
      <c r="I321">
        <v>3</v>
      </c>
      <c r="J321">
        <v>8</v>
      </c>
      <c r="K321" s="1">
        <v>45166</v>
      </c>
      <c r="L321" s="56">
        <v>0.49429814814814815</v>
      </c>
    </row>
    <row r="322" spans="1:12" ht="15" customHeight="1" x14ac:dyDescent="0.25">
      <c r="A322">
        <v>321</v>
      </c>
      <c r="B322">
        <v>280445</v>
      </c>
      <c r="C322" t="s">
        <v>142</v>
      </c>
      <c r="D322" t="s">
        <v>1612</v>
      </c>
      <c r="E322" t="s">
        <v>1603</v>
      </c>
      <c r="F322" t="s">
        <v>1604</v>
      </c>
      <c r="G322">
        <v>35.299999999999997</v>
      </c>
      <c r="H322">
        <v>28.1</v>
      </c>
      <c r="I322">
        <v>3</v>
      </c>
      <c r="J322">
        <v>0</v>
      </c>
      <c r="K322" s="1">
        <v>45166</v>
      </c>
      <c r="L322" s="56">
        <v>0.4940853009259259</v>
      </c>
    </row>
    <row r="323" spans="1:12" ht="15" customHeight="1" x14ac:dyDescent="0.25">
      <c r="A323">
        <v>322</v>
      </c>
      <c r="B323">
        <v>280444</v>
      </c>
      <c r="C323" t="s">
        <v>142</v>
      </c>
      <c r="D323" t="s">
        <v>1612</v>
      </c>
      <c r="E323" t="s">
        <v>1603</v>
      </c>
      <c r="F323" t="s">
        <v>1604</v>
      </c>
      <c r="G323">
        <v>44.6</v>
      </c>
      <c r="H323">
        <v>37.4</v>
      </c>
      <c r="I323">
        <v>3</v>
      </c>
      <c r="J323">
        <v>0</v>
      </c>
      <c r="K323" s="1">
        <v>45166</v>
      </c>
      <c r="L323" s="56">
        <v>0.49396392361111108</v>
      </c>
    </row>
    <row r="324" spans="1:12" ht="15" customHeight="1" x14ac:dyDescent="0.25">
      <c r="A324">
        <v>323</v>
      </c>
      <c r="B324">
        <v>280443</v>
      </c>
      <c r="C324" t="s">
        <v>125</v>
      </c>
      <c r="D324" t="s">
        <v>126</v>
      </c>
      <c r="E324" t="s">
        <v>1603</v>
      </c>
      <c r="F324" t="s">
        <v>1604</v>
      </c>
      <c r="G324">
        <v>45.7</v>
      </c>
      <c r="H324">
        <v>38.5</v>
      </c>
      <c r="I324">
        <v>3</v>
      </c>
      <c r="J324">
        <v>0</v>
      </c>
      <c r="K324" s="1">
        <v>45166</v>
      </c>
      <c r="L324" s="56">
        <v>0.49383067129629632</v>
      </c>
    </row>
    <row r="325" spans="1:12" ht="15" customHeight="1" x14ac:dyDescent="0.25">
      <c r="A325">
        <v>324</v>
      </c>
      <c r="B325">
        <v>280442</v>
      </c>
      <c r="C325" t="s">
        <v>120</v>
      </c>
      <c r="D325" t="s">
        <v>1411</v>
      </c>
      <c r="E325" t="s">
        <v>1603</v>
      </c>
      <c r="F325" t="s">
        <v>1610</v>
      </c>
      <c r="G325">
        <v>22.8</v>
      </c>
      <c r="H325">
        <v>19.2</v>
      </c>
      <c r="I325">
        <v>1</v>
      </c>
      <c r="J325">
        <v>0</v>
      </c>
      <c r="K325" s="1">
        <v>45166</v>
      </c>
      <c r="L325" s="56">
        <v>0.49373394675925925</v>
      </c>
    </row>
    <row r="326" spans="1:12" ht="15" customHeight="1" x14ac:dyDescent="0.25">
      <c r="A326">
        <v>325</v>
      </c>
      <c r="B326">
        <v>280441</v>
      </c>
      <c r="C326" t="s">
        <v>121</v>
      </c>
      <c r="D326" t="s">
        <v>122</v>
      </c>
      <c r="E326" t="s">
        <v>1603</v>
      </c>
      <c r="F326" t="s">
        <v>1610</v>
      </c>
      <c r="G326">
        <v>65.5</v>
      </c>
      <c r="H326">
        <v>58.3</v>
      </c>
      <c r="I326">
        <v>3</v>
      </c>
      <c r="J326">
        <v>0</v>
      </c>
      <c r="K326" s="1">
        <v>45166</v>
      </c>
      <c r="L326" s="56">
        <v>0.49359679398148143</v>
      </c>
    </row>
    <row r="327" spans="1:12" ht="15" customHeight="1" x14ac:dyDescent="0.25">
      <c r="A327">
        <v>326</v>
      </c>
      <c r="B327">
        <v>280440</v>
      </c>
      <c r="C327" t="s">
        <v>74</v>
      </c>
      <c r="D327" t="s">
        <v>75</v>
      </c>
      <c r="E327" t="s">
        <v>1611</v>
      </c>
      <c r="F327" t="s">
        <v>1610</v>
      </c>
      <c r="G327">
        <v>43.4</v>
      </c>
      <c r="H327">
        <v>36.200000000000003</v>
      </c>
      <c r="I327">
        <v>3</v>
      </c>
      <c r="J327">
        <v>16</v>
      </c>
      <c r="K327" s="1">
        <v>45166</v>
      </c>
      <c r="L327" s="56">
        <v>0.49343541666666663</v>
      </c>
    </row>
    <row r="328" spans="1:12" ht="15" customHeight="1" x14ac:dyDescent="0.25">
      <c r="A328">
        <v>327</v>
      </c>
      <c r="B328">
        <v>280439</v>
      </c>
      <c r="C328" t="s">
        <v>141</v>
      </c>
      <c r="D328" t="s">
        <v>1358</v>
      </c>
      <c r="E328" t="s">
        <v>1603</v>
      </c>
      <c r="F328" t="s">
        <v>1607</v>
      </c>
      <c r="G328">
        <v>30.2</v>
      </c>
      <c r="H328">
        <v>23</v>
      </c>
      <c r="I328">
        <v>3</v>
      </c>
      <c r="J328">
        <v>0</v>
      </c>
      <c r="K328" s="1">
        <v>45166</v>
      </c>
      <c r="L328" s="56">
        <v>0.49330327546296293</v>
      </c>
    </row>
    <row r="329" spans="1:12" ht="15" customHeight="1" x14ac:dyDescent="0.25">
      <c r="A329">
        <v>328</v>
      </c>
      <c r="B329">
        <v>280438</v>
      </c>
      <c r="C329" t="s">
        <v>121</v>
      </c>
      <c r="D329" t="s">
        <v>122</v>
      </c>
      <c r="E329" t="s">
        <v>1603</v>
      </c>
      <c r="F329" t="s">
        <v>1613</v>
      </c>
      <c r="G329">
        <v>74.5</v>
      </c>
      <c r="H329">
        <v>67.3</v>
      </c>
      <c r="I329">
        <v>3</v>
      </c>
      <c r="J329">
        <v>0</v>
      </c>
      <c r="K329" s="1">
        <v>45166</v>
      </c>
      <c r="L329" s="56">
        <v>0.49321678240740741</v>
      </c>
    </row>
    <row r="330" spans="1:12" ht="15" customHeight="1" x14ac:dyDescent="0.25">
      <c r="A330">
        <v>329</v>
      </c>
      <c r="B330">
        <v>280437</v>
      </c>
      <c r="C330" t="s">
        <v>74</v>
      </c>
      <c r="D330" t="s">
        <v>75</v>
      </c>
      <c r="E330" t="s">
        <v>1611</v>
      </c>
      <c r="F330" t="s">
        <v>1610</v>
      </c>
      <c r="G330">
        <v>48.3</v>
      </c>
      <c r="H330">
        <v>41.1</v>
      </c>
      <c r="I330">
        <v>3</v>
      </c>
      <c r="J330">
        <v>20</v>
      </c>
      <c r="K330" s="1">
        <v>45166</v>
      </c>
      <c r="L330" s="56">
        <v>0.49310046296296295</v>
      </c>
    </row>
    <row r="331" spans="1:12" ht="15" customHeight="1" x14ac:dyDescent="0.25">
      <c r="A331">
        <v>330</v>
      </c>
      <c r="B331">
        <v>280436</v>
      </c>
      <c r="C331" t="s">
        <v>74</v>
      </c>
      <c r="D331" t="s">
        <v>75</v>
      </c>
      <c r="E331" t="s">
        <v>1611</v>
      </c>
      <c r="F331" t="s">
        <v>1610</v>
      </c>
      <c r="G331">
        <v>39.5</v>
      </c>
      <c r="H331">
        <v>32.299999999999997</v>
      </c>
      <c r="I331">
        <v>3</v>
      </c>
      <c r="J331">
        <v>14</v>
      </c>
      <c r="K331" s="1">
        <v>45166</v>
      </c>
      <c r="L331" s="56">
        <v>0.49295910879629629</v>
      </c>
    </row>
    <row r="332" spans="1:12" ht="15" customHeight="1" x14ac:dyDescent="0.25">
      <c r="A332">
        <v>331</v>
      </c>
      <c r="B332">
        <v>280435</v>
      </c>
      <c r="C332" t="s">
        <v>1534</v>
      </c>
      <c r="D332" t="s">
        <v>1535</v>
      </c>
      <c r="E332" t="s">
        <v>1611</v>
      </c>
      <c r="F332" t="s">
        <v>1607</v>
      </c>
      <c r="G332">
        <v>74.5</v>
      </c>
      <c r="H332">
        <v>67.3</v>
      </c>
      <c r="I332">
        <v>3</v>
      </c>
      <c r="J332">
        <v>18</v>
      </c>
      <c r="K332" s="1">
        <v>45166</v>
      </c>
      <c r="L332" s="56">
        <v>0.49276651620370365</v>
      </c>
    </row>
    <row r="333" spans="1:12" ht="15" customHeight="1" x14ac:dyDescent="0.25">
      <c r="A333">
        <v>332</v>
      </c>
      <c r="B333">
        <v>280434</v>
      </c>
      <c r="C333" t="s">
        <v>137</v>
      </c>
      <c r="D333" t="s">
        <v>1356</v>
      </c>
      <c r="E333" t="s">
        <v>1603</v>
      </c>
      <c r="F333" t="s">
        <v>1615</v>
      </c>
      <c r="G333">
        <v>50.5</v>
      </c>
      <c r="H333">
        <v>45.1</v>
      </c>
      <c r="I333">
        <v>2</v>
      </c>
      <c r="J333">
        <v>0</v>
      </c>
      <c r="K333" s="1">
        <v>45166</v>
      </c>
      <c r="L333" s="56">
        <v>0.49264456018518521</v>
      </c>
    </row>
    <row r="334" spans="1:12" ht="15" customHeight="1" x14ac:dyDescent="0.25">
      <c r="A334">
        <v>333</v>
      </c>
      <c r="B334">
        <v>280433</v>
      </c>
      <c r="C334" t="s">
        <v>85</v>
      </c>
      <c r="D334" t="s">
        <v>1608</v>
      </c>
      <c r="E334" t="s">
        <v>1603</v>
      </c>
      <c r="F334" t="s">
        <v>1610</v>
      </c>
      <c r="G334">
        <v>59.9</v>
      </c>
      <c r="H334">
        <v>52.7</v>
      </c>
      <c r="I334">
        <v>3</v>
      </c>
      <c r="J334">
        <v>0</v>
      </c>
      <c r="K334" s="1">
        <v>45166</v>
      </c>
      <c r="L334" s="56">
        <v>0.49251006944444442</v>
      </c>
    </row>
    <row r="335" spans="1:12" ht="15" customHeight="1" x14ac:dyDescent="0.25">
      <c r="A335">
        <v>334</v>
      </c>
      <c r="B335">
        <v>280432</v>
      </c>
      <c r="C335" t="s">
        <v>24</v>
      </c>
      <c r="D335" t="s">
        <v>25</v>
      </c>
      <c r="E335" t="s">
        <v>1611</v>
      </c>
      <c r="F335" t="s">
        <v>1614</v>
      </c>
      <c r="G335">
        <v>53</v>
      </c>
      <c r="H335">
        <v>45.8</v>
      </c>
      <c r="I335">
        <v>3</v>
      </c>
      <c r="J335">
        <v>8</v>
      </c>
      <c r="K335" s="1">
        <v>45166</v>
      </c>
      <c r="L335" s="56">
        <v>0.49236886574074074</v>
      </c>
    </row>
    <row r="336" spans="1:12" ht="15" customHeight="1" x14ac:dyDescent="0.25">
      <c r="A336">
        <v>335</v>
      </c>
      <c r="B336">
        <v>280431</v>
      </c>
      <c r="C336" t="s">
        <v>141</v>
      </c>
      <c r="D336" t="s">
        <v>1358</v>
      </c>
      <c r="E336" t="s">
        <v>1603</v>
      </c>
      <c r="F336" t="s">
        <v>1607</v>
      </c>
      <c r="G336">
        <v>37.9</v>
      </c>
      <c r="H336">
        <v>30.7</v>
      </c>
      <c r="I336">
        <v>3</v>
      </c>
      <c r="J336">
        <v>0</v>
      </c>
      <c r="K336" s="1">
        <v>45166</v>
      </c>
      <c r="L336" s="56">
        <v>0.49218460648148149</v>
      </c>
    </row>
    <row r="337" spans="1:12" ht="15" customHeight="1" x14ac:dyDescent="0.25">
      <c r="A337">
        <v>336</v>
      </c>
      <c r="B337">
        <v>280430</v>
      </c>
      <c r="C337" t="s">
        <v>123</v>
      </c>
      <c r="D337" t="s">
        <v>1412</v>
      </c>
      <c r="E337" t="s">
        <v>1603</v>
      </c>
      <c r="F337" t="s">
        <v>1614</v>
      </c>
      <c r="G337">
        <v>57.5</v>
      </c>
      <c r="H337">
        <v>50.3</v>
      </c>
      <c r="I337">
        <v>3</v>
      </c>
      <c r="J337">
        <v>0</v>
      </c>
      <c r="K337" s="1">
        <v>45166</v>
      </c>
      <c r="L337" s="56">
        <v>0.4920550578703704</v>
      </c>
    </row>
    <row r="338" spans="1:12" ht="15" customHeight="1" x14ac:dyDescent="0.25">
      <c r="A338">
        <v>337</v>
      </c>
      <c r="B338">
        <v>280429</v>
      </c>
      <c r="C338" t="s">
        <v>24</v>
      </c>
      <c r="D338" t="s">
        <v>25</v>
      </c>
      <c r="E338" t="s">
        <v>1611</v>
      </c>
      <c r="F338" t="s">
        <v>1614</v>
      </c>
      <c r="G338">
        <v>80.2</v>
      </c>
      <c r="H338">
        <v>73</v>
      </c>
      <c r="I338">
        <v>3</v>
      </c>
      <c r="J338">
        <v>12</v>
      </c>
      <c r="K338" s="1">
        <v>45166</v>
      </c>
      <c r="L338" s="56">
        <v>0.49189209490740743</v>
      </c>
    </row>
    <row r="339" spans="1:12" ht="15" customHeight="1" x14ac:dyDescent="0.25">
      <c r="A339">
        <v>338</v>
      </c>
      <c r="B339">
        <v>280428</v>
      </c>
      <c r="C339" t="s">
        <v>173</v>
      </c>
      <c r="D339" t="s">
        <v>1377</v>
      </c>
      <c r="E339" t="s">
        <v>1611</v>
      </c>
      <c r="F339" t="s">
        <v>1607</v>
      </c>
      <c r="G339">
        <v>37.700000000000003</v>
      </c>
      <c r="H339">
        <v>30.5</v>
      </c>
      <c r="I339">
        <v>3</v>
      </c>
      <c r="J339">
        <v>0</v>
      </c>
      <c r="K339" s="1">
        <v>45166</v>
      </c>
      <c r="L339" s="56">
        <v>0.49185112268518516</v>
      </c>
    </row>
    <row r="340" spans="1:12" ht="15" customHeight="1" x14ac:dyDescent="0.25">
      <c r="A340">
        <v>339</v>
      </c>
      <c r="B340">
        <v>280427</v>
      </c>
      <c r="C340" t="s">
        <v>124</v>
      </c>
      <c r="D340" t="s">
        <v>1413</v>
      </c>
      <c r="E340" t="s">
        <v>1603</v>
      </c>
      <c r="F340" t="s">
        <v>1604</v>
      </c>
      <c r="G340">
        <v>65.400000000000006</v>
      </c>
      <c r="H340">
        <v>58.2</v>
      </c>
      <c r="I340">
        <v>3</v>
      </c>
      <c r="J340">
        <v>0</v>
      </c>
      <c r="K340" s="1">
        <v>45166</v>
      </c>
      <c r="L340" s="56">
        <v>0.49170648148148149</v>
      </c>
    </row>
    <row r="341" spans="1:12" ht="15" customHeight="1" x14ac:dyDescent="0.25">
      <c r="A341">
        <v>340</v>
      </c>
      <c r="B341">
        <v>280426</v>
      </c>
      <c r="C341" t="s">
        <v>24</v>
      </c>
      <c r="D341" t="s">
        <v>25</v>
      </c>
      <c r="E341" t="s">
        <v>1611</v>
      </c>
      <c r="F341" t="s">
        <v>1614</v>
      </c>
      <c r="G341">
        <v>56.1</v>
      </c>
      <c r="H341">
        <v>48.9</v>
      </c>
      <c r="I341">
        <v>3</v>
      </c>
      <c r="J341">
        <v>8</v>
      </c>
      <c r="K341" s="1">
        <v>45166</v>
      </c>
      <c r="L341" s="56">
        <v>0.49157149305555553</v>
      </c>
    </row>
    <row r="342" spans="1:12" ht="15" customHeight="1" x14ac:dyDescent="0.25">
      <c r="A342">
        <v>341</v>
      </c>
      <c r="B342">
        <v>280425</v>
      </c>
      <c r="C342" t="s">
        <v>101</v>
      </c>
      <c r="D342" t="s">
        <v>1326</v>
      </c>
      <c r="E342" t="s">
        <v>1611</v>
      </c>
      <c r="F342" t="s">
        <v>1607</v>
      </c>
      <c r="G342">
        <v>46.8</v>
      </c>
      <c r="H342">
        <v>39.6</v>
      </c>
      <c r="I342">
        <v>3</v>
      </c>
      <c r="J342">
        <v>0</v>
      </c>
      <c r="K342" s="1">
        <v>45166</v>
      </c>
      <c r="L342" s="56">
        <v>0.49145231481481483</v>
      </c>
    </row>
    <row r="343" spans="1:12" ht="15" customHeight="1" x14ac:dyDescent="0.25">
      <c r="A343">
        <v>342</v>
      </c>
      <c r="B343">
        <v>280424</v>
      </c>
      <c r="C343" t="s">
        <v>24</v>
      </c>
      <c r="D343" t="s">
        <v>25</v>
      </c>
      <c r="E343" t="s">
        <v>1611</v>
      </c>
      <c r="F343" t="s">
        <v>1614</v>
      </c>
      <c r="G343">
        <v>52.3</v>
      </c>
      <c r="H343">
        <v>45.1</v>
      </c>
      <c r="I343">
        <v>3</v>
      </c>
      <c r="J343">
        <v>8</v>
      </c>
      <c r="K343" s="1">
        <v>45166</v>
      </c>
      <c r="L343" s="56">
        <v>0.49134371527777776</v>
      </c>
    </row>
    <row r="344" spans="1:12" ht="15" customHeight="1" x14ac:dyDescent="0.25">
      <c r="A344">
        <v>343</v>
      </c>
      <c r="B344">
        <v>280423</v>
      </c>
      <c r="C344" t="s">
        <v>59</v>
      </c>
      <c r="D344" t="s">
        <v>60</v>
      </c>
      <c r="E344" t="s">
        <v>1611</v>
      </c>
      <c r="F344" t="s">
        <v>1613</v>
      </c>
      <c r="G344">
        <v>49.6</v>
      </c>
      <c r="H344">
        <v>42.4</v>
      </c>
      <c r="I344">
        <v>3</v>
      </c>
      <c r="J344">
        <v>8</v>
      </c>
      <c r="K344" s="1">
        <v>45166</v>
      </c>
      <c r="L344" s="56">
        <v>0.49116987268518519</v>
      </c>
    </row>
    <row r="345" spans="1:12" ht="15" customHeight="1" x14ac:dyDescent="0.25">
      <c r="A345">
        <v>344</v>
      </c>
      <c r="B345">
        <v>280422</v>
      </c>
      <c r="C345" t="s">
        <v>59</v>
      </c>
      <c r="D345" t="s">
        <v>60</v>
      </c>
      <c r="E345" t="s">
        <v>1611</v>
      </c>
      <c r="F345" t="s">
        <v>1613</v>
      </c>
      <c r="G345">
        <v>53.9</v>
      </c>
      <c r="H345">
        <v>46.7</v>
      </c>
      <c r="I345">
        <v>3</v>
      </c>
      <c r="J345">
        <v>8</v>
      </c>
      <c r="K345" s="1">
        <v>45166</v>
      </c>
      <c r="L345" s="56">
        <v>0.49105034722222224</v>
      </c>
    </row>
    <row r="346" spans="1:12" ht="15" customHeight="1" x14ac:dyDescent="0.25">
      <c r="A346">
        <v>345</v>
      </c>
      <c r="B346">
        <v>280421</v>
      </c>
      <c r="C346" t="s">
        <v>151</v>
      </c>
      <c r="D346" t="s">
        <v>1368</v>
      </c>
      <c r="E346" t="s">
        <v>1611</v>
      </c>
      <c r="F346" t="s">
        <v>1607</v>
      </c>
      <c r="G346">
        <v>38.6</v>
      </c>
      <c r="H346">
        <v>31.4</v>
      </c>
      <c r="I346">
        <v>3</v>
      </c>
      <c r="J346">
        <v>0</v>
      </c>
      <c r="K346" s="1">
        <v>45166</v>
      </c>
      <c r="L346" s="56">
        <v>0.49056623842592595</v>
      </c>
    </row>
    <row r="347" spans="1:12" ht="15" customHeight="1" x14ac:dyDescent="0.25">
      <c r="A347">
        <v>346</v>
      </c>
      <c r="B347">
        <v>280420</v>
      </c>
      <c r="C347" t="s">
        <v>55</v>
      </c>
      <c r="D347" t="s">
        <v>56</v>
      </c>
      <c r="E347" t="s">
        <v>1611</v>
      </c>
      <c r="F347" t="s">
        <v>1613</v>
      </c>
      <c r="G347">
        <v>71.5</v>
      </c>
      <c r="H347">
        <v>64.3</v>
      </c>
      <c r="I347">
        <v>3</v>
      </c>
      <c r="J347">
        <v>12</v>
      </c>
      <c r="K347" s="1">
        <v>45166</v>
      </c>
      <c r="L347" s="56">
        <v>0.49038938657407405</v>
      </c>
    </row>
    <row r="348" spans="1:12" ht="15" customHeight="1" x14ac:dyDescent="0.25">
      <c r="A348">
        <v>347</v>
      </c>
      <c r="B348">
        <v>280419</v>
      </c>
      <c r="C348" t="s">
        <v>51</v>
      </c>
      <c r="D348" t="s">
        <v>52</v>
      </c>
      <c r="E348" t="s">
        <v>1611</v>
      </c>
      <c r="F348" t="s">
        <v>1613</v>
      </c>
      <c r="G348">
        <v>6.9</v>
      </c>
      <c r="H348">
        <v>5.0999999999999996</v>
      </c>
      <c r="I348">
        <v>0</v>
      </c>
      <c r="J348">
        <v>2</v>
      </c>
      <c r="K348" s="1">
        <v>45166</v>
      </c>
      <c r="L348" s="56">
        <v>0.49031623842592592</v>
      </c>
    </row>
    <row r="349" spans="1:12" ht="15" customHeight="1" x14ac:dyDescent="0.25">
      <c r="A349">
        <v>348</v>
      </c>
      <c r="B349">
        <v>280418</v>
      </c>
      <c r="C349" t="s">
        <v>67</v>
      </c>
      <c r="D349" t="s">
        <v>1318</v>
      </c>
      <c r="E349" t="s">
        <v>1603</v>
      </c>
      <c r="F349" t="s">
        <v>1613</v>
      </c>
      <c r="G349">
        <v>45.1</v>
      </c>
      <c r="H349">
        <v>37.9</v>
      </c>
      <c r="I349">
        <v>3</v>
      </c>
      <c r="J349">
        <v>0</v>
      </c>
      <c r="K349" s="1">
        <v>45166</v>
      </c>
      <c r="L349" s="56">
        <v>0.49000868055555552</v>
      </c>
    </row>
    <row r="350" spans="1:12" ht="15" customHeight="1" x14ac:dyDescent="0.25">
      <c r="A350">
        <v>349</v>
      </c>
      <c r="B350">
        <v>280417</v>
      </c>
      <c r="C350" t="s">
        <v>175</v>
      </c>
      <c r="D350" t="s">
        <v>176</v>
      </c>
      <c r="E350" t="s">
        <v>1603</v>
      </c>
      <c r="F350" t="s">
        <v>1614</v>
      </c>
      <c r="G350">
        <v>43.4</v>
      </c>
      <c r="H350">
        <v>36.200000000000003</v>
      </c>
      <c r="I350">
        <v>3</v>
      </c>
      <c r="J350">
        <v>0</v>
      </c>
      <c r="K350" s="1">
        <v>45166</v>
      </c>
      <c r="L350" s="56">
        <v>0.48949332175925925</v>
      </c>
    </row>
    <row r="351" spans="1:12" ht="15" customHeight="1" x14ac:dyDescent="0.25">
      <c r="A351">
        <v>350</v>
      </c>
      <c r="B351">
        <v>280416</v>
      </c>
      <c r="C351" t="s">
        <v>175</v>
      </c>
      <c r="D351" t="s">
        <v>176</v>
      </c>
      <c r="E351" t="s">
        <v>1603</v>
      </c>
      <c r="F351" t="s">
        <v>1614</v>
      </c>
      <c r="G351">
        <v>12</v>
      </c>
      <c r="H351">
        <v>10.199999999999999</v>
      </c>
      <c r="I351">
        <v>0</v>
      </c>
      <c r="J351">
        <v>0</v>
      </c>
      <c r="K351" s="1">
        <v>45166</v>
      </c>
      <c r="L351" s="56">
        <v>0.48940304398148143</v>
      </c>
    </row>
    <row r="352" spans="1:12" ht="15" customHeight="1" x14ac:dyDescent="0.25">
      <c r="A352">
        <v>351</v>
      </c>
      <c r="B352">
        <v>280415</v>
      </c>
      <c r="C352" t="s">
        <v>175</v>
      </c>
      <c r="D352" t="s">
        <v>176</v>
      </c>
      <c r="E352" t="s">
        <v>1603</v>
      </c>
      <c r="F352" t="s">
        <v>1613</v>
      </c>
      <c r="G352">
        <v>12.2</v>
      </c>
      <c r="H352">
        <v>10.4</v>
      </c>
      <c r="I352">
        <v>0</v>
      </c>
      <c r="J352">
        <v>0</v>
      </c>
      <c r="K352" s="1">
        <v>45166</v>
      </c>
      <c r="L352" s="56">
        <v>0.4892579861111111</v>
      </c>
    </row>
    <row r="353" spans="1:12" ht="15" customHeight="1" x14ac:dyDescent="0.25">
      <c r="A353">
        <v>352</v>
      </c>
      <c r="B353">
        <v>280414</v>
      </c>
      <c r="C353" t="s">
        <v>175</v>
      </c>
      <c r="D353" t="s">
        <v>176</v>
      </c>
      <c r="E353" t="s">
        <v>1603</v>
      </c>
      <c r="F353" t="s">
        <v>1613</v>
      </c>
      <c r="G353">
        <v>35.200000000000003</v>
      </c>
      <c r="H353">
        <v>28</v>
      </c>
      <c r="I353">
        <v>3</v>
      </c>
      <c r="J353">
        <v>0</v>
      </c>
      <c r="K353" s="1">
        <v>45166</v>
      </c>
      <c r="L353" s="56">
        <v>0.48914140046296301</v>
      </c>
    </row>
    <row r="354" spans="1:12" ht="15" customHeight="1" x14ac:dyDescent="0.25">
      <c r="A354">
        <v>353</v>
      </c>
      <c r="B354">
        <v>280413</v>
      </c>
      <c r="C354" t="s">
        <v>24</v>
      </c>
      <c r="D354" t="s">
        <v>25</v>
      </c>
      <c r="E354" t="s">
        <v>1611</v>
      </c>
      <c r="F354" t="s">
        <v>1614</v>
      </c>
      <c r="G354">
        <v>58.2</v>
      </c>
      <c r="H354">
        <v>51</v>
      </c>
      <c r="I354">
        <v>3</v>
      </c>
      <c r="J354">
        <v>8</v>
      </c>
      <c r="K354" s="1">
        <v>45166</v>
      </c>
      <c r="L354" s="56">
        <v>0.48844077546296294</v>
      </c>
    </row>
    <row r="355" spans="1:12" ht="15" customHeight="1" x14ac:dyDescent="0.25">
      <c r="A355">
        <v>354</v>
      </c>
      <c r="B355">
        <v>280412</v>
      </c>
      <c r="C355" t="s">
        <v>84</v>
      </c>
      <c r="D355" t="s">
        <v>1609</v>
      </c>
      <c r="E355" t="s">
        <v>1603</v>
      </c>
      <c r="F355" t="s">
        <v>1610</v>
      </c>
      <c r="G355">
        <v>64.900000000000006</v>
      </c>
      <c r="H355">
        <v>57.7</v>
      </c>
      <c r="I355">
        <v>3</v>
      </c>
      <c r="J355">
        <v>0</v>
      </c>
      <c r="K355" s="1">
        <v>45166</v>
      </c>
      <c r="L355" s="56">
        <v>0.48784884259259259</v>
      </c>
    </row>
    <row r="356" spans="1:12" ht="15" customHeight="1" x14ac:dyDescent="0.25">
      <c r="A356">
        <v>355</v>
      </c>
      <c r="B356">
        <v>280411</v>
      </c>
      <c r="C356" t="s">
        <v>124</v>
      </c>
      <c r="D356" t="s">
        <v>1413</v>
      </c>
      <c r="E356" t="s">
        <v>1603</v>
      </c>
      <c r="F356" t="s">
        <v>1604</v>
      </c>
      <c r="G356">
        <v>46.2</v>
      </c>
      <c r="H356">
        <v>39</v>
      </c>
      <c r="I356">
        <v>3</v>
      </c>
      <c r="J356">
        <v>0</v>
      </c>
      <c r="K356" s="1">
        <v>45166</v>
      </c>
      <c r="L356" s="56">
        <v>0.48769143518518515</v>
      </c>
    </row>
    <row r="357" spans="1:12" ht="15" customHeight="1" x14ac:dyDescent="0.25">
      <c r="A357">
        <v>356</v>
      </c>
      <c r="B357">
        <v>280410</v>
      </c>
      <c r="C357" t="s">
        <v>172</v>
      </c>
      <c r="D357" t="s">
        <v>1376</v>
      </c>
      <c r="E357" t="s">
        <v>1603</v>
      </c>
      <c r="F357" t="s">
        <v>1607</v>
      </c>
      <c r="G357">
        <v>20.5</v>
      </c>
      <c r="H357">
        <v>15.1</v>
      </c>
      <c r="I357">
        <v>2</v>
      </c>
      <c r="J357">
        <v>0</v>
      </c>
      <c r="K357" s="1">
        <v>45166</v>
      </c>
      <c r="L357" s="56">
        <v>0.48756184027777777</v>
      </c>
    </row>
    <row r="358" spans="1:12" ht="15" customHeight="1" x14ac:dyDescent="0.25">
      <c r="A358">
        <v>357</v>
      </c>
      <c r="B358">
        <v>280409</v>
      </c>
      <c r="C358" t="s">
        <v>141</v>
      </c>
      <c r="D358" t="s">
        <v>1358</v>
      </c>
      <c r="E358" t="s">
        <v>1603</v>
      </c>
      <c r="F358" t="s">
        <v>1607</v>
      </c>
      <c r="G358">
        <v>38.299999999999997</v>
      </c>
      <c r="H358">
        <v>31.1</v>
      </c>
      <c r="I358">
        <v>3</v>
      </c>
      <c r="J358">
        <v>0</v>
      </c>
      <c r="K358" s="1">
        <v>45166</v>
      </c>
      <c r="L358" s="56">
        <v>0.48740987268518521</v>
      </c>
    </row>
    <row r="359" spans="1:12" ht="15" customHeight="1" x14ac:dyDescent="0.25">
      <c r="A359">
        <v>358</v>
      </c>
      <c r="B359">
        <v>280408</v>
      </c>
      <c r="C359" t="s">
        <v>141</v>
      </c>
      <c r="D359" t="s">
        <v>1358</v>
      </c>
      <c r="E359" t="s">
        <v>1603</v>
      </c>
      <c r="F359" t="s">
        <v>1607</v>
      </c>
      <c r="G359">
        <v>43.5</v>
      </c>
      <c r="H359">
        <v>36.299999999999997</v>
      </c>
      <c r="I359">
        <v>3</v>
      </c>
      <c r="J359">
        <v>0</v>
      </c>
      <c r="K359" s="1">
        <v>45166</v>
      </c>
      <c r="L359" s="56">
        <v>0.48699155092592594</v>
      </c>
    </row>
    <row r="360" spans="1:12" ht="15" customHeight="1" x14ac:dyDescent="0.25">
      <c r="A360">
        <v>359</v>
      </c>
      <c r="B360">
        <v>280407</v>
      </c>
      <c r="C360" t="s">
        <v>124</v>
      </c>
      <c r="D360" t="s">
        <v>1413</v>
      </c>
      <c r="E360" t="s">
        <v>1603</v>
      </c>
      <c r="F360" t="s">
        <v>1604</v>
      </c>
      <c r="G360">
        <v>43.7</v>
      </c>
      <c r="H360">
        <v>36.5</v>
      </c>
      <c r="I360">
        <v>3</v>
      </c>
      <c r="J360">
        <v>0</v>
      </c>
      <c r="K360" s="1">
        <v>45166</v>
      </c>
      <c r="L360" s="56">
        <v>0.4868633449074074</v>
      </c>
    </row>
    <row r="361" spans="1:12" ht="15" customHeight="1" x14ac:dyDescent="0.25">
      <c r="A361">
        <v>360</v>
      </c>
      <c r="B361">
        <v>280406</v>
      </c>
      <c r="C361" t="s">
        <v>1534</v>
      </c>
      <c r="D361" t="s">
        <v>1535</v>
      </c>
      <c r="E361" t="s">
        <v>1611</v>
      </c>
      <c r="F361" t="s">
        <v>1607</v>
      </c>
      <c r="G361">
        <v>84.3</v>
      </c>
      <c r="H361">
        <v>77.099999999999994</v>
      </c>
      <c r="I361">
        <v>3</v>
      </c>
      <c r="J361">
        <v>18</v>
      </c>
      <c r="K361" s="1">
        <v>45166</v>
      </c>
      <c r="L361" s="56">
        <v>0.48672905092592594</v>
      </c>
    </row>
    <row r="362" spans="1:12" ht="15" customHeight="1" x14ac:dyDescent="0.25">
      <c r="A362">
        <v>361</v>
      </c>
      <c r="B362">
        <v>280405</v>
      </c>
      <c r="C362" t="s">
        <v>124</v>
      </c>
      <c r="D362" t="s">
        <v>1413</v>
      </c>
      <c r="E362" t="s">
        <v>1603</v>
      </c>
      <c r="F362" t="s">
        <v>1604</v>
      </c>
      <c r="G362">
        <v>50.6</v>
      </c>
      <c r="H362">
        <v>43.4</v>
      </c>
      <c r="I362">
        <v>3</v>
      </c>
      <c r="J362">
        <v>0</v>
      </c>
      <c r="K362" s="1">
        <v>45166</v>
      </c>
      <c r="L362" s="56">
        <v>0.48655251157407409</v>
      </c>
    </row>
    <row r="363" spans="1:12" ht="15" customHeight="1" x14ac:dyDescent="0.25">
      <c r="A363">
        <v>362</v>
      </c>
      <c r="B363">
        <v>280404</v>
      </c>
      <c r="C363" t="s">
        <v>59</v>
      </c>
      <c r="D363" t="s">
        <v>60</v>
      </c>
      <c r="E363" t="s">
        <v>1611</v>
      </c>
      <c r="F363" t="s">
        <v>1613</v>
      </c>
      <c r="G363">
        <v>49.2</v>
      </c>
      <c r="H363">
        <v>42</v>
      </c>
      <c r="I363">
        <v>3</v>
      </c>
      <c r="J363">
        <v>8</v>
      </c>
      <c r="K363" s="1">
        <v>45166</v>
      </c>
      <c r="L363" s="56">
        <v>0.48641825231481484</v>
      </c>
    </row>
    <row r="364" spans="1:12" ht="15" customHeight="1" x14ac:dyDescent="0.25">
      <c r="A364">
        <v>363</v>
      </c>
      <c r="B364">
        <v>280403</v>
      </c>
      <c r="C364" t="s">
        <v>24</v>
      </c>
      <c r="D364" t="s">
        <v>25</v>
      </c>
      <c r="E364" t="s">
        <v>1611</v>
      </c>
      <c r="F364" t="s">
        <v>1614</v>
      </c>
      <c r="G364">
        <v>59</v>
      </c>
      <c r="H364">
        <v>51.8</v>
      </c>
      <c r="I364">
        <v>3</v>
      </c>
      <c r="J364">
        <v>10</v>
      </c>
      <c r="K364" s="1">
        <v>45166</v>
      </c>
      <c r="L364" s="56">
        <v>0.4862696412037037</v>
      </c>
    </row>
    <row r="365" spans="1:12" ht="15" customHeight="1" x14ac:dyDescent="0.25">
      <c r="A365">
        <v>364</v>
      </c>
      <c r="B365">
        <v>280402</v>
      </c>
      <c r="C365" t="s">
        <v>124</v>
      </c>
      <c r="D365" t="s">
        <v>1413</v>
      </c>
      <c r="E365" t="s">
        <v>1603</v>
      </c>
      <c r="F365" t="s">
        <v>1604</v>
      </c>
      <c r="G365">
        <v>64.5</v>
      </c>
      <c r="H365">
        <v>57.3</v>
      </c>
      <c r="I365">
        <v>3</v>
      </c>
      <c r="J365">
        <v>0</v>
      </c>
      <c r="K365" s="1">
        <v>45166</v>
      </c>
      <c r="L365" s="56">
        <v>0.48612149305555552</v>
      </c>
    </row>
    <row r="366" spans="1:12" ht="15" customHeight="1" x14ac:dyDescent="0.25">
      <c r="A366">
        <v>365</v>
      </c>
      <c r="B366">
        <v>280401</v>
      </c>
      <c r="C366" t="s">
        <v>24</v>
      </c>
      <c r="D366" t="s">
        <v>25</v>
      </c>
      <c r="E366" t="s">
        <v>1611</v>
      </c>
      <c r="F366" t="s">
        <v>1614</v>
      </c>
      <c r="G366">
        <v>72.2</v>
      </c>
      <c r="H366">
        <v>65</v>
      </c>
      <c r="I366">
        <v>3</v>
      </c>
      <c r="J366">
        <v>12</v>
      </c>
      <c r="K366" s="1">
        <v>45166</v>
      </c>
      <c r="L366" s="56">
        <v>0.48602696759259256</v>
      </c>
    </row>
    <row r="367" spans="1:12" ht="15" customHeight="1" x14ac:dyDescent="0.25">
      <c r="A367">
        <v>366</v>
      </c>
      <c r="B367">
        <v>280400</v>
      </c>
      <c r="C367" t="s">
        <v>124</v>
      </c>
      <c r="D367" t="s">
        <v>1413</v>
      </c>
      <c r="E367" t="s">
        <v>1603</v>
      </c>
      <c r="F367" t="s">
        <v>1604</v>
      </c>
      <c r="G367">
        <v>65.7</v>
      </c>
      <c r="H367">
        <v>58.5</v>
      </c>
      <c r="I367">
        <v>3</v>
      </c>
      <c r="J367">
        <v>0</v>
      </c>
      <c r="K367" s="1">
        <v>45166</v>
      </c>
      <c r="L367" s="56">
        <v>0.48584464120370369</v>
      </c>
    </row>
    <row r="368" spans="1:12" ht="15" customHeight="1" x14ac:dyDescent="0.25">
      <c r="A368">
        <v>367</v>
      </c>
      <c r="B368">
        <v>280399</v>
      </c>
      <c r="C368" t="s">
        <v>125</v>
      </c>
      <c r="D368" t="s">
        <v>126</v>
      </c>
      <c r="E368" t="s">
        <v>1603</v>
      </c>
      <c r="F368" t="s">
        <v>1604</v>
      </c>
      <c r="G368">
        <v>8.1</v>
      </c>
      <c r="H368">
        <v>2.7</v>
      </c>
      <c r="I368">
        <v>2</v>
      </c>
      <c r="J368">
        <v>0</v>
      </c>
      <c r="K368" s="1">
        <v>45166</v>
      </c>
      <c r="L368" s="56">
        <v>0.46313336805555555</v>
      </c>
    </row>
    <row r="369" spans="1:12" ht="15" customHeight="1" x14ac:dyDescent="0.25">
      <c r="A369">
        <v>368</v>
      </c>
      <c r="B369">
        <v>280398</v>
      </c>
      <c r="C369" t="s">
        <v>55</v>
      </c>
      <c r="D369" t="s">
        <v>56</v>
      </c>
      <c r="E369" t="s">
        <v>1611</v>
      </c>
      <c r="F369" t="s">
        <v>1613</v>
      </c>
      <c r="G369">
        <v>19.7</v>
      </c>
      <c r="H369">
        <v>14.3</v>
      </c>
      <c r="I369">
        <v>2</v>
      </c>
      <c r="J369">
        <v>3</v>
      </c>
      <c r="K369" s="1">
        <v>45166</v>
      </c>
      <c r="L369" s="56">
        <v>0.4629900115740741</v>
      </c>
    </row>
    <row r="370" spans="1:12" ht="15" customHeight="1" x14ac:dyDescent="0.25">
      <c r="A370">
        <v>369</v>
      </c>
      <c r="B370">
        <v>280397</v>
      </c>
      <c r="C370" t="s">
        <v>120</v>
      </c>
      <c r="D370" t="s">
        <v>1411</v>
      </c>
      <c r="E370" t="s">
        <v>1603</v>
      </c>
      <c r="F370" t="s">
        <v>1613</v>
      </c>
      <c r="G370">
        <v>42.1</v>
      </c>
      <c r="H370">
        <v>34.9</v>
      </c>
      <c r="I370">
        <v>3</v>
      </c>
      <c r="J370">
        <v>0</v>
      </c>
      <c r="K370" s="1">
        <v>45166</v>
      </c>
      <c r="L370" s="56">
        <v>0.46287920138888888</v>
      </c>
    </row>
    <row r="371" spans="1:12" ht="15" customHeight="1" x14ac:dyDescent="0.25">
      <c r="A371">
        <v>370</v>
      </c>
      <c r="B371">
        <v>280396</v>
      </c>
      <c r="C371" t="s">
        <v>121</v>
      </c>
      <c r="D371" t="s">
        <v>122</v>
      </c>
      <c r="E371" t="s">
        <v>1603</v>
      </c>
      <c r="F371" t="s">
        <v>1613</v>
      </c>
      <c r="G371">
        <v>18.2</v>
      </c>
      <c r="H371">
        <v>12.8</v>
      </c>
      <c r="I371">
        <v>2</v>
      </c>
      <c r="J371">
        <v>0</v>
      </c>
      <c r="K371" s="1">
        <v>45166</v>
      </c>
      <c r="L371" s="56">
        <v>0.46254768518518513</v>
      </c>
    </row>
    <row r="372" spans="1:12" ht="15" customHeight="1" x14ac:dyDescent="0.25">
      <c r="A372">
        <v>371</v>
      </c>
      <c r="B372">
        <v>280395</v>
      </c>
      <c r="C372" t="s">
        <v>120</v>
      </c>
      <c r="D372" t="s">
        <v>1411</v>
      </c>
      <c r="E372" t="s">
        <v>1603</v>
      </c>
      <c r="F372" t="s">
        <v>1614</v>
      </c>
      <c r="G372">
        <v>34.299999999999997</v>
      </c>
      <c r="H372">
        <v>27.1</v>
      </c>
      <c r="I372">
        <v>3</v>
      </c>
      <c r="J372">
        <v>0</v>
      </c>
      <c r="K372" s="1">
        <v>45166</v>
      </c>
      <c r="L372" s="56">
        <v>0.4624128472222222</v>
      </c>
    </row>
    <row r="373" spans="1:12" ht="15" customHeight="1" x14ac:dyDescent="0.25">
      <c r="A373">
        <v>372</v>
      </c>
      <c r="B373">
        <v>280394</v>
      </c>
      <c r="C373" t="s">
        <v>125</v>
      </c>
      <c r="D373" t="s">
        <v>126</v>
      </c>
      <c r="E373" t="s">
        <v>1603</v>
      </c>
      <c r="F373" t="s">
        <v>1604</v>
      </c>
      <c r="G373">
        <v>35.799999999999997</v>
      </c>
      <c r="H373">
        <v>28.6</v>
      </c>
      <c r="I373">
        <v>3</v>
      </c>
      <c r="J373">
        <v>0</v>
      </c>
      <c r="K373" s="1">
        <v>45166</v>
      </c>
      <c r="L373" s="56">
        <v>0.46224745370370374</v>
      </c>
    </row>
    <row r="374" spans="1:12" ht="15" customHeight="1" x14ac:dyDescent="0.25">
      <c r="A374">
        <v>373</v>
      </c>
      <c r="B374">
        <v>280393</v>
      </c>
      <c r="C374" t="s">
        <v>85</v>
      </c>
      <c r="D374" t="s">
        <v>1608</v>
      </c>
      <c r="E374" t="s">
        <v>1603</v>
      </c>
      <c r="F374" t="s">
        <v>1610</v>
      </c>
      <c r="G374">
        <v>37.799999999999997</v>
      </c>
      <c r="H374">
        <v>30.6</v>
      </c>
      <c r="I374">
        <v>3</v>
      </c>
      <c r="J374">
        <v>0</v>
      </c>
      <c r="K374" s="1">
        <v>45166</v>
      </c>
      <c r="L374" s="56">
        <v>0.4620600694444445</v>
      </c>
    </row>
    <row r="375" spans="1:12" ht="15" customHeight="1" x14ac:dyDescent="0.25">
      <c r="A375">
        <v>374</v>
      </c>
      <c r="B375">
        <v>280392</v>
      </c>
      <c r="C375" t="s">
        <v>67</v>
      </c>
      <c r="D375" t="s">
        <v>1318</v>
      </c>
      <c r="E375" t="s">
        <v>1603</v>
      </c>
      <c r="F375" t="s">
        <v>1613</v>
      </c>
      <c r="G375">
        <v>15.6</v>
      </c>
      <c r="H375">
        <v>10.199999999999999</v>
      </c>
      <c r="I375">
        <v>2</v>
      </c>
      <c r="J375">
        <v>0</v>
      </c>
      <c r="K375" s="1">
        <v>45166</v>
      </c>
      <c r="L375" s="56">
        <v>0.46195535879629629</v>
      </c>
    </row>
    <row r="376" spans="1:12" ht="15" customHeight="1" x14ac:dyDescent="0.25">
      <c r="A376">
        <v>375</v>
      </c>
      <c r="B376">
        <v>280391</v>
      </c>
      <c r="C376" t="s">
        <v>53</v>
      </c>
      <c r="D376" t="s">
        <v>54</v>
      </c>
      <c r="E376" t="s">
        <v>1611</v>
      </c>
      <c r="F376" t="s">
        <v>1613</v>
      </c>
      <c r="G376">
        <v>12.3</v>
      </c>
      <c r="H376">
        <v>6.9</v>
      </c>
      <c r="I376">
        <v>2</v>
      </c>
      <c r="J376">
        <v>3</v>
      </c>
      <c r="K376" s="1">
        <v>45166</v>
      </c>
      <c r="L376" s="56">
        <v>0.46183202546296293</v>
      </c>
    </row>
    <row r="377" spans="1:12" ht="15" customHeight="1" x14ac:dyDescent="0.25">
      <c r="A377">
        <v>376</v>
      </c>
      <c r="B377">
        <v>280390</v>
      </c>
      <c r="C377" t="s">
        <v>136</v>
      </c>
      <c r="D377" t="s">
        <v>1605</v>
      </c>
      <c r="E377" t="s">
        <v>1603</v>
      </c>
      <c r="F377" t="s">
        <v>1615</v>
      </c>
      <c r="G377">
        <v>20.3</v>
      </c>
      <c r="H377">
        <v>14.9</v>
      </c>
      <c r="I377">
        <v>2</v>
      </c>
      <c r="J377">
        <v>0</v>
      </c>
      <c r="K377" s="1">
        <v>45166</v>
      </c>
      <c r="L377" s="56">
        <v>0.46170471064814816</v>
      </c>
    </row>
    <row r="378" spans="1:12" ht="15" customHeight="1" x14ac:dyDescent="0.25">
      <c r="A378">
        <v>377</v>
      </c>
      <c r="B378">
        <v>280389</v>
      </c>
      <c r="C378" t="s">
        <v>125</v>
      </c>
      <c r="D378" t="s">
        <v>126</v>
      </c>
      <c r="E378" t="s">
        <v>1603</v>
      </c>
      <c r="F378" t="s">
        <v>1604</v>
      </c>
      <c r="G378">
        <v>52.3</v>
      </c>
      <c r="H378">
        <v>45.1</v>
      </c>
      <c r="I378">
        <v>3</v>
      </c>
      <c r="J378">
        <v>0</v>
      </c>
      <c r="K378" s="1">
        <v>45166</v>
      </c>
      <c r="L378" s="56">
        <v>0.46147890046296297</v>
      </c>
    </row>
    <row r="379" spans="1:12" ht="15" customHeight="1" x14ac:dyDescent="0.25">
      <c r="A379">
        <v>378</v>
      </c>
      <c r="B379">
        <v>280388</v>
      </c>
      <c r="C379" t="s">
        <v>74</v>
      </c>
      <c r="D379" t="s">
        <v>75</v>
      </c>
      <c r="E379" t="s">
        <v>1611</v>
      </c>
      <c r="F379" t="s">
        <v>1610</v>
      </c>
      <c r="G379">
        <v>48.6</v>
      </c>
      <c r="H379">
        <v>41.4</v>
      </c>
      <c r="I379">
        <v>3</v>
      </c>
      <c r="J379">
        <v>20</v>
      </c>
      <c r="K379" s="1">
        <v>45166</v>
      </c>
      <c r="L379" s="56">
        <v>0.46137468749999999</v>
      </c>
    </row>
    <row r="380" spans="1:12" ht="15" customHeight="1" x14ac:dyDescent="0.25">
      <c r="A380">
        <v>379</v>
      </c>
      <c r="B380">
        <v>280387</v>
      </c>
      <c r="C380" t="s">
        <v>141</v>
      </c>
      <c r="D380" t="s">
        <v>1358</v>
      </c>
      <c r="E380" t="s">
        <v>1603</v>
      </c>
      <c r="F380" t="s">
        <v>1607</v>
      </c>
      <c r="G380">
        <v>44</v>
      </c>
      <c r="H380">
        <v>36.799999999999997</v>
      </c>
      <c r="I380">
        <v>3</v>
      </c>
      <c r="J380">
        <v>0</v>
      </c>
      <c r="K380" s="1">
        <v>45166</v>
      </c>
      <c r="L380" s="56">
        <v>0.46110682870370368</v>
      </c>
    </row>
    <row r="381" spans="1:12" ht="15" customHeight="1" x14ac:dyDescent="0.25">
      <c r="A381">
        <v>380</v>
      </c>
      <c r="B381">
        <v>280386</v>
      </c>
      <c r="C381" t="s">
        <v>51</v>
      </c>
      <c r="D381" t="s">
        <v>52</v>
      </c>
      <c r="E381" t="s">
        <v>1611</v>
      </c>
      <c r="F381" t="s">
        <v>1613</v>
      </c>
      <c r="G381">
        <v>52</v>
      </c>
      <c r="H381">
        <v>44.8</v>
      </c>
      <c r="I381">
        <v>3</v>
      </c>
      <c r="J381">
        <v>19</v>
      </c>
      <c r="K381" s="1">
        <v>45166</v>
      </c>
      <c r="L381" s="56">
        <v>0.4610065972222222</v>
      </c>
    </row>
    <row r="382" spans="1:12" ht="15" customHeight="1" x14ac:dyDescent="0.25">
      <c r="A382">
        <v>381</v>
      </c>
      <c r="B382">
        <v>280385</v>
      </c>
      <c r="C382" t="s">
        <v>59</v>
      </c>
      <c r="D382" t="s">
        <v>60</v>
      </c>
      <c r="E382" t="s">
        <v>1611</v>
      </c>
      <c r="F382" t="s">
        <v>1613</v>
      </c>
      <c r="G382">
        <v>49.3</v>
      </c>
      <c r="H382">
        <v>42.1</v>
      </c>
      <c r="I382">
        <v>3</v>
      </c>
      <c r="J382">
        <v>8</v>
      </c>
      <c r="K382" s="1">
        <v>45166</v>
      </c>
      <c r="L382" s="56">
        <v>0.46068506944444443</v>
      </c>
    </row>
    <row r="383" spans="1:12" ht="15" customHeight="1" x14ac:dyDescent="0.25">
      <c r="A383">
        <v>382</v>
      </c>
      <c r="B383">
        <v>280384</v>
      </c>
      <c r="C383" t="s">
        <v>123</v>
      </c>
      <c r="D383" t="s">
        <v>1412</v>
      </c>
      <c r="E383" t="s">
        <v>1603</v>
      </c>
      <c r="F383" t="s">
        <v>1614</v>
      </c>
      <c r="G383">
        <v>61.9</v>
      </c>
      <c r="H383">
        <v>54.7</v>
      </c>
      <c r="I383">
        <v>3</v>
      </c>
      <c r="J383">
        <v>0</v>
      </c>
      <c r="K383" s="1">
        <v>45166</v>
      </c>
      <c r="L383" s="56">
        <v>0.4604977199074074</v>
      </c>
    </row>
    <row r="384" spans="1:12" ht="15" customHeight="1" x14ac:dyDescent="0.25">
      <c r="A384">
        <v>383</v>
      </c>
      <c r="B384">
        <v>280383</v>
      </c>
      <c r="C384" t="s">
        <v>59</v>
      </c>
      <c r="D384" t="s">
        <v>60</v>
      </c>
      <c r="E384" t="s">
        <v>1611</v>
      </c>
      <c r="F384" t="s">
        <v>1613</v>
      </c>
      <c r="G384">
        <v>48.6</v>
      </c>
      <c r="H384">
        <v>41.4</v>
      </c>
      <c r="I384">
        <v>3</v>
      </c>
      <c r="J384">
        <v>8</v>
      </c>
      <c r="K384" s="1">
        <v>45166</v>
      </c>
      <c r="L384" s="56">
        <v>0.46030798611111107</v>
      </c>
    </row>
    <row r="385" spans="1:12" ht="15" customHeight="1" x14ac:dyDescent="0.25">
      <c r="A385">
        <v>384</v>
      </c>
      <c r="B385">
        <v>280382</v>
      </c>
      <c r="C385" t="s">
        <v>74</v>
      </c>
      <c r="D385" t="s">
        <v>75</v>
      </c>
      <c r="E385" t="s">
        <v>1611</v>
      </c>
      <c r="F385" t="s">
        <v>1610</v>
      </c>
      <c r="G385">
        <v>46.4</v>
      </c>
      <c r="H385">
        <v>39.200000000000003</v>
      </c>
      <c r="I385">
        <v>3</v>
      </c>
      <c r="J385">
        <v>16</v>
      </c>
      <c r="K385" s="1">
        <v>45166</v>
      </c>
      <c r="L385" s="56">
        <v>0.45994024305555553</v>
      </c>
    </row>
    <row r="386" spans="1:12" ht="15" customHeight="1" x14ac:dyDescent="0.25">
      <c r="A386">
        <v>385</v>
      </c>
      <c r="B386">
        <v>280381</v>
      </c>
      <c r="C386" t="s">
        <v>137</v>
      </c>
      <c r="D386" t="s">
        <v>1356</v>
      </c>
      <c r="E386" t="s">
        <v>1603</v>
      </c>
      <c r="F386" t="s">
        <v>1616</v>
      </c>
      <c r="G386">
        <v>33.4</v>
      </c>
      <c r="H386">
        <v>28</v>
      </c>
      <c r="I386">
        <v>2</v>
      </c>
      <c r="J386">
        <v>0</v>
      </c>
      <c r="K386" s="1">
        <v>45166</v>
      </c>
      <c r="L386" s="56">
        <v>0.45979293981481484</v>
      </c>
    </row>
    <row r="387" spans="1:12" ht="15" customHeight="1" x14ac:dyDescent="0.25">
      <c r="A387">
        <v>386</v>
      </c>
      <c r="B387">
        <v>280380</v>
      </c>
      <c r="C387" t="s">
        <v>24</v>
      </c>
      <c r="D387" t="s">
        <v>25</v>
      </c>
      <c r="E387" t="s">
        <v>1611</v>
      </c>
      <c r="F387" t="s">
        <v>1614</v>
      </c>
      <c r="G387">
        <v>54.7</v>
      </c>
      <c r="H387">
        <v>47.5</v>
      </c>
      <c r="I387">
        <v>3</v>
      </c>
      <c r="J387">
        <v>8</v>
      </c>
      <c r="K387" s="1">
        <v>45166</v>
      </c>
      <c r="L387" s="56">
        <v>0.45956547453703706</v>
      </c>
    </row>
    <row r="388" spans="1:12" ht="15" customHeight="1" x14ac:dyDescent="0.25">
      <c r="A388">
        <v>387</v>
      </c>
      <c r="B388">
        <v>280379</v>
      </c>
      <c r="C388" t="s">
        <v>24</v>
      </c>
      <c r="D388" t="s">
        <v>25</v>
      </c>
      <c r="E388" t="s">
        <v>1611</v>
      </c>
      <c r="F388" t="s">
        <v>1614</v>
      </c>
      <c r="G388">
        <v>53.3</v>
      </c>
      <c r="H388">
        <v>46.1</v>
      </c>
      <c r="I388">
        <v>3</v>
      </c>
      <c r="J388">
        <v>8</v>
      </c>
      <c r="K388" s="1">
        <v>45166</v>
      </c>
      <c r="L388" s="56">
        <v>0.4594681712962963</v>
      </c>
    </row>
    <row r="389" spans="1:12" ht="15" customHeight="1" x14ac:dyDescent="0.25">
      <c r="A389">
        <v>388</v>
      </c>
      <c r="B389">
        <v>280378</v>
      </c>
      <c r="C389" t="s">
        <v>139</v>
      </c>
      <c r="D389" t="s">
        <v>1342</v>
      </c>
      <c r="E389" t="s">
        <v>1603</v>
      </c>
      <c r="F389" t="s">
        <v>1613</v>
      </c>
      <c r="G389">
        <v>35.9</v>
      </c>
      <c r="H389">
        <v>28.7</v>
      </c>
      <c r="I389">
        <v>3</v>
      </c>
      <c r="J389">
        <v>0</v>
      </c>
      <c r="K389" s="1">
        <v>45166</v>
      </c>
      <c r="L389" s="56">
        <v>0.45937086805555555</v>
      </c>
    </row>
    <row r="390" spans="1:12" ht="15" customHeight="1" x14ac:dyDescent="0.25">
      <c r="A390">
        <v>389</v>
      </c>
      <c r="B390">
        <v>280377</v>
      </c>
      <c r="C390" t="s">
        <v>59</v>
      </c>
      <c r="D390" t="s">
        <v>60</v>
      </c>
      <c r="E390" t="s">
        <v>1611</v>
      </c>
      <c r="F390" t="s">
        <v>1613</v>
      </c>
      <c r="G390">
        <v>53.9</v>
      </c>
      <c r="H390">
        <v>46.7</v>
      </c>
      <c r="I390">
        <v>3</v>
      </c>
      <c r="J390">
        <v>8</v>
      </c>
      <c r="K390" s="1">
        <v>45166</v>
      </c>
      <c r="L390" s="56">
        <v>0.45926322916666668</v>
      </c>
    </row>
    <row r="391" spans="1:12" ht="15" customHeight="1" x14ac:dyDescent="0.25">
      <c r="A391">
        <v>390</v>
      </c>
      <c r="B391">
        <v>280376</v>
      </c>
      <c r="C391" t="s">
        <v>137</v>
      </c>
      <c r="D391" t="s">
        <v>1356</v>
      </c>
      <c r="E391" t="s">
        <v>1603</v>
      </c>
      <c r="F391" t="s">
        <v>1615</v>
      </c>
      <c r="G391">
        <v>59.4</v>
      </c>
      <c r="H391">
        <v>52.2</v>
      </c>
      <c r="I391">
        <v>3</v>
      </c>
      <c r="J391">
        <v>0</v>
      </c>
      <c r="K391" s="1">
        <v>45166</v>
      </c>
      <c r="L391" s="56">
        <v>0.45912812500000005</v>
      </c>
    </row>
    <row r="392" spans="1:12" ht="15" customHeight="1" x14ac:dyDescent="0.25">
      <c r="A392">
        <v>391</v>
      </c>
      <c r="B392">
        <v>280375</v>
      </c>
      <c r="C392" t="s">
        <v>84</v>
      </c>
      <c r="D392" t="s">
        <v>1609</v>
      </c>
      <c r="E392" t="s">
        <v>1603</v>
      </c>
      <c r="F392" t="s">
        <v>1610</v>
      </c>
      <c r="G392">
        <v>28.6</v>
      </c>
      <c r="H392">
        <v>23.2</v>
      </c>
      <c r="I392">
        <v>2</v>
      </c>
      <c r="J392">
        <v>0</v>
      </c>
      <c r="K392" s="1">
        <v>45166</v>
      </c>
      <c r="L392" s="56">
        <v>0.45900420138888887</v>
      </c>
    </row>
    <row r="393" spans="1:12" ht="15" customHeight="1" x14ac:dyDescent="0.25">
      <c r="A393">
        <v>392</v>
      </c>
      <c r="B393">
        <v>280374</v>
      </c>
      <c r="C393" t="s">
        <v>114</v>
      </c>
      <c r="D393" t="s">
        <v>115</v>
      </c>
      <c r="E393" t="s">
        <v>1603</v>
      </c>
      <c r="F393" t="s">
        <v>1610</v>
      </c>
      <c r="G393">
        <v>68.5</v>
      </c>
      <c r="H393">
        <v>61.3</v>
      </c>
      <c r="I393">
        <v>3</v>
      </c>
      <c r="J393">
        <v>30</v>
      </c>
      <c r="K393" s="1">
        <v>45166</v>
      </c>
      <c r="L393" s="56">
        <v>0.45889236111111109</v>
      </c>
    </row>
    <row r="394" spans="1:12" ht="15" customHeight="1" x14ac:dyDescent="0.25">
      <c r="A394">
        <v>393</v>
      </c>
      <c r="B394">
        <v>280373</v>
      </c>
      <c r="C394" t="s">
        <v>121</v>
      </c>
      <c r="D394" t="s">
        <v>122</v>
      </c>
      <c r="E394" t="s">
        <v>1603</v>
      </c>
      <c r="F394" t="s">
        <v>1610</v>
      </c>
      <c r="G394">
        <v>56.6</v>
      </c>
      <c r="H394">
        <v>49.4</v>
      </c>
      <c r="I394">
        <v>3</v>
      </c>
      <c r="J394">
        <v>0</v>
      </c>
      <c r="K394" s="1">
        <v>45166</v>
      </c>
      <c r="L394" s="56">
        <v>0.45880008101851849</v>
      </c>
    </row>
    <row r="395" spans="1:12" ht="15" customHeight="1" x14ac:dyDescent="0.25">
      <c r="A395">
        <v>394</v>
      </c>
      <c r="B395">
        <v>280372</v>
      </c>
      <c r="C395" t="s">
        <v>121</v>
      </c>
      <c r="D395" t="s">
        <v>122</v>
      </c>
      <c r="E395" t="s">
        <v>1603</v>
      </c>
      <c r="F395" t="s">
        <v>1613</v>
      </c>
      <c r="G395">
        <v>46.1</v>
      </c>
      <c r="H395">
        <v>38.9</v>
      </c>
      <c r="I395">
        <v>3</v>
      </c>
      <c r="J395">
        <v>0</v>
      </c>
      <c r="K395" s="1">
        <v>45166</v>
      </c>
      <c r="L395" s="56">
        <v>0.45864684027777775</v>
      </c>
    </row>
    <row r="396" spans="1:12" ht="15" customHeight="1" x14ac:dyDescent="0.25">
      <c r="A396">
        <v>395</v>
      </c>
      <c r="B396">
        <v>280371</v>
      </c>
      <c r="C396" t="s">
        <v>67</v>
      </c>
      <c r="D396" t="s">
        <v>1318</v>
      </c>
      <c r="E396" t="s">
        <v>1603</v>
      </c>
      <c r="F396" t="s">
        <v>1613</v>
      </c>
      <c r="G396">
        <v>44.2</v>
      </c>
      <c r="H396">
        <v>37</v>
      </c>
      <c r="I396">
        <v>3</v>
      </c>
      <c r="J396">
        <v>0</v>
      </c>
      <c r="K396" s="1">
        <v>45166</v>
      </c>
      <c r="L396" s="56">
        <v>0.45840767361111112</v>
      </c>
    </row>
    <row r="397" spans="1:12" ht="15" customHeight="1" x14ac:dyDescent="0.25">
      <c r="A397">
        <v>396</v>
      </c>
      <c r="B397">
        <v>280370</v>
      </c>
      <c r="C397" t="s">
        <v>59</v>
      </c>
      <c r="D397" t="s">
        <v>60</v>
      </c>
      <c r="E397" t="s">
        <v>1611</v>
      </c>
      <c r="F397" t="s">
        <v>1613</v>
      </c>
      <c r="G397">
        <v>50.9</v>
      </c>
      <c r="H397">
        <v>43.7</v>
      </c>
      <c r="I397">
        <v>3</v>
      </c>
      <c r="J397">
        <v>8</v>
      </c>
      <c r="K397" s="1">
        <v>45166</v>
      </c>
      <c r="L397" s="56">
        <v>0.45833028935185188</v>
      </c>
    </row>
    <row r="398" spans="1:12" ht="15" customHeight="1" x14ac:dyDescent="0.25">
      <c r="A398">
        <v>397</v>
      </c>
      <c r="B398">
        <v>280369</v>
      </c>
      <c r="C398" t="s">
        <v>114</v>
      </c>
      <c r="D398" t="s">
        <v>115</v>
      </c>
      <c r="E398" t="s">
        <v>1603</v>
      </c>
      <c r="F398" t="s">
        <v>1610</v>
      </c>
      <c r="G398">
        <v>26.5</v>
      </c>
      <c r="H398">
        <v>22.9</v>
      </c>
      <c r="I398">
        <v>1</v>
      </c>
      <c r="J398">
        <v>11</v>
      </c>
      <c r="K398" s="1">
        <v>45166</v>
      </c>
      <c r="L398" s="56">
        <v>0.4581633449074074</v>
      </c>
    </row>
    <row r="399" spans="1:12" ht="15" customHeight="1" x14ac:dyDescent="0.25">
      <c r="A399">
        <v>398</v>
      </c>
      <c r="B399">
        <v>280368</v>
      </c>
      <c r="C399" t="s">
        <v>24</v>
      </c>
      <c r="D399" t="s">
        <v>25</v>
      </c>
      <c r="E399" t="s">
        <v>1611</v>
      </c>
      <c r="F399" t="s">
        <v>1614</v>
      </c>
      <c r="G399">
        <v>55.1</v>
      </c>
      <c r="H399">
        <v>47.9</v>
      </c>
      <c r="I399">
        <v>3</v>
      </c>
      <c r="J399">
        <v>8</v>
      </c>
      <c r="K399" s="1">
        <v>45166</v>
      </c>
      <c r="L399" s="56">
        <v>0.45774718750000004</v>
      </c>
    </row>
    <row r="400" spans="1:12" ht="15" customHeight="1" x14ac:dyDescent="0.25">
      <c r="A400">
        <v>399</v>
      </c>
      <c r="B400">
        <v>280367</v>
      </c>
      <c r="C400" t="s">
        <v>114</v>
      </c>
      <c r="D400" t="s">
        <v>115</v>
      </c>
      <c r="E400" t="s">
        <v>1603</v>
      </c>
      <c r="F400" t="s">
        <v>1610</v>
      </c>
      <c r="G400">
        <v>71.3</v>
      </c>
      <c r="H400">
        <v>64.099999999999994</v>
      </c>
      <c r="I400">
        <v>3</v>
      </c>
      <c r="J400">
        <v>30</v>
      </c>
      <c r="K400" s="1">
        <v>45166</v>
      </c>
      <c r="L400" s="56">
        <v>0.45756813657407408</v>
      </c>
    </row>
    <row r="401" spans="1:12" ht="15" customHeight="1" x14ac:dyDescent="0.25">
      <c r="A401">
        <v>400</v>
      </c>
      <c r="B401">
        <v>280366</v>
      </c>
      <c r="C401" t="s">
        <v>139</v>
      </c>
      <c r="D401" t="s">
        <v>1342</v>
      </c>
      <c r="E401" t="s">
        <v>1603</v>
      </c>
      <c r="F401" t="s">
        <v>1613</v>
      </c>
      <c r="G401">
        <v>38.4</v>
      </c>
      <c r="H401">
        <v>31.2</v>
      </c>
      <c r="I401">
        <v>3</v>
      </c>
      <c r="J401">
        <v>0</v>
      </c>
      <c r="K401" s="1">
        <v>45166</v>
      </c>
      <c r="L401" s="56">
        <v>0.45715667824074074</v>
      </c>
    </row>
    <row r="402" spans="1:12" ht="15" customHeight="1" x14ac:dyDescent="0.25">
      <c r="A402">
        <v>401</v>
      </c>
      <c r="B402">
        <v>280365</v>
      </c>
      <c r="C402" t="s">
        <v>124</v>
      </c>
      <c r="D402" t="s">
        <v>1413</v>
      </c>
      <c r="E402" t="s">
        <v>1603</v>
      </c>
      <c r="F402" t="s">
        <v>1604</v>
      </c>
      <c r="G402">
        <v>65.3</v>
      </c>
      <c r="H402">
        <v>58.1</v>
      </c>
      <c r="I402">
        <v>3</v>
      </c>
      <c r="J402">
        <v>0</v>
      </c>
      <c r="K402" s="1">
        <v>45166</v>
      </c>
      <c r="L402" s="56">
        <v>0.45678232638888888</v>
      </c>
    </row>
    <row r="403" spans="1:12" ht="15" customHeight="1" x14ac:dyDescent="0.25">
      <c r="A403">
        <v>402</v>
      </c>
      <c r="B403">
        <v>280364</v>
      </c>
      <c r="C403" t="s">
        <v>142</v>
      </c>
      <c r="D403" t="s">
        <v>1612</v>
      </c>
      <c r="E403" t="s">
        <v>1603</v>
      </c>
      <c r="F403" t="s">
        <v>1604</v>
      </c>
      <c r="G403">
        <v>41</v>
      </c>
      <c r="H403">
        <v>33.799999999999997</v>
      </c>
      <c r="I403">
        <v>3</v>
      </c>
      <c r="J403">
        <v>0</v>
      </c>
      <c r="K403" s="1">
        <v>45166</v>
      </c>
      <c r="L403" s="56">
        <v>0.45635787037037034</v>
      </c>
    </row>
    <row r="404" spans="1:12" ht="15" customHeight="1" x14ac:dyDescent="0.25">
      <c r="A404">
        <v>403</v>
      </c>
      <c r="B404">
        <v>280363</v>
      </c>
      <c r="C404" t="s">
        <v>67</v>
      </c>
      <c r="D404" t="s">
        <v>1318</v>
      </c>
      <c r="E404" t="s">
        <v>1603</v>
      </c>
      <c r="F404" t="s">
        <v>1613</v>
      </c>
      <c r="G404">
        <v>35.6</v>
      </c>
      <c r="H404">
        <v>28.4</v>
      </c>
      <c r="I404">
        <v>3</v>
      </c>
      <c r="J404">
        <v>0</v>
      </c>
      <c r="K404" s="1">
        <v>45166</v>
      </c>
      <c r="L404" s="56">
        <v>0.45625633101851854</v>
      </c>
    </row>
    <row r="405" spans="1:12" ht="15" customHeight="1" x14ac:dyDescent="0.25">
      <c r="A405">
        <v>404</v>
      </c>
      <c r="B405">
        <v>280362</v>
      </c>
      <c r="C405" t="s">
        <v>8</v>
      </c>
      <c r="D405" t="s">
        <v>9</v>
      </c>
      <c r="E405" t="s">
        <v>1611</v>
      </c>
      <c r="F405" t="s">
        <v>1614</v>
      </c>
      <c r="G405">
        <v>35</v>
      </c>
      <c r="H405">
        <v>29.6</v>
      </c>
      <c r="I405">
        <v>2</v>
      </c>
      <c r="J405">
        <v>6</v>
      </c>
      <c r="K405" s="1">
        <v>45166</v>
      </c>
      <c r="L405" s="56">
        <v>0.45573156250000002</v>
      </c>
    </row>
    <row r="406" spans="1:12" ht="15" customHeight="1" x14ac:dyDescent="0.25">
      <c r="A406">
        <v>405</v>
      </c>
      <c r="B406">
        <v>280361</v>
      </c>
      <c r="C406" t="s">
        <v>10</v>
      </c>
      <c r="D406" t="s">
        <v>11</v>
      </c>
      <c r="E406" t="s">
        <v>1611</v>
      </c>
      <c r="F406" t="s">
        <v>1614</v>
      </c>
      <c r="G406">
        <v>73.099999999999994</v>
      </c>
      <c r="H406">
        <v>65.900000000000006</v>
      </c>
      <c r="I406">
        <v>3</v>
      </c>
      <c r="J406">
        <v>13</v>
      </c>
      <c r="K406" s="1">
        <v>45166</v>
      </c>
      <c r="L406" s="56">
        <v>0.45548587962962966</v>
      </c>
    </row>
    <row r="407" spans="1:12" ht="15" customHeight="1" x14ac:dyDescent="0.25">
      <c r="A407">
        <v>406</v>
      </c>
      <c r="B407">
        <v>280360</v>
      </c>
      <c r="C407" t="s">
        <v>10</v>
      </c>
      <c r="D407" t="s">
        <v>11</v>
      </c>
      <c r="E407" t="s">
        <v>1611</v>
      </c>
      <c r="F407" t="s">
        <v>1614</v>
      </c>
      <c r="G407">
        <v>60.6</v>
      </c>
      <c r="H407">
        <v>53.4</v>
      </c>
      <c r="I407">
        <v>3</v>
      </c>
      <c r="J407">
        <v>11</v>
      </c>
      <c r="K407" s="1">
        <v>45166</v>
      </c>
      <c r="L407" s="56">
        <v>0.45530902777777776</v>
      </c>
    </row>
    <row r="408" spans="1:12" ht="15" customHeight="1" x14ac:dyDescent="0.25">
      <c r="A408">
        <v>407</v>
      </c>
      <c r="B408">
        <v>280359</v>
      </c>
      <c r="C408" t="s">
        <v>10</v>
      </c>
      <c r="D408" t="s">
        <v>11</v>
      </c>
      <c r="E408" t="s">
        <v>1611</v>
      </c>
      <c r="F408" t="s">
        <v>1614</v>
      </c>
      <c r="G408">
        <v>64.2</v>
      </c>
      <c r="H408">
        <v>57</v>
      </c>
      <c r="I408">
        <v>3</v>
      </c>
      <c r="J408">
        <v>12</v>
      </c>
      <c r="K408" s="1">
        <v>45166</v>
      </c>
      <c r="L408" s="56">
        <v>0.45511327546296299</v>
      </c>
    </row>
    <row r="409" spans="1:12" ht="15" customHeight="1" x14ac:dyDescent="0.25">
      <c r="A409">
        <v>408</v>
      </c>
      <c r="B409">
        <v>280358</v>
      </c>
      <c r="C409" t="s">
        <v>74</v>
      </c>
      <c r="D409" t="s">
        <v>75</v>
      </c>
      <c r="E409" t="s">
        <v>1611</v>
      </c>
      <c r="F409" t="s">
        <v>1610</v>
      </c>
      <c r="G409">
        <v>39.6</v>
      </c>
      <c r="H409">
        <v>32.4</v>
      </c>
      <c r="I409">
        <v>3</v>
      </c>
      <c r="J409">
        <v>14</v>
      </c>
      <c r="K409" s="1">
        <v>45166</v>
      </c>
      <c r="L409" s="56">
        <v>0.45481334490740744</v>
      </c>
    </row>
    <row r="410" spans="1:12" ht="15" customHeight="1" x14ac:dyDescent="0.25">
      <c r="A410">
        <v>409</v>
      </c>
      <c r="B410">
        <v>280357</v>
      </c>
      <c r="C410" t="s">
        <v>123</v>
      </c>
      <c r="D410" t="s">
        <v>1412</v>
      </c>
      <c r="E410" t="s">
        <v>1603</v>
      </c>
      <c r="F410" t="s">
        <v>1613</v>
      </c>
      <c r="G410">
        <v>54.6</v>
      </c>
      <c r="H410">
        <v>47.4</v>
      </c>
      <c r="I410">
        <v>3</v>
      </c>
      <c r="J410">
        <v>0</v>
      </c>
      <c r="K410" s="1">
        <v>45166</v>
      </c>
      <c r="L410" s="56">
        <v>0.45235725694444445</v>
      </c>
    </row>
    <row r="411" spans="1:12" ht="15" customHeight="1" x14ac:dyDescent="0.25">
      <c r="A411">
        <v>410</v>
      </c>
      <c r="B411">
        <v>280356</v>
      </c>
      <c r="C411" t="s">
        <v>121</v>
      </c>
      <c r="D411" t="s">
        <v>122</v>
      </c>
      <c r="E411" t="s">
        <v>1603</v>
      </c>
      <c r="F411" t="s">
        <v>1610</v>
      </c>
      <c r="G411">
        <v>47.6</v>
      </c>
      <c r="H411">
        <v>40.4</v>
      </c>
      <c r="I411">
        <v>3</v>
      </c>
      <c r="J411">
        <v>0</v>
      </c>
      <c r="K411" s="1">
        <v>45166</v>
      </c>
      <c r="L411" s="56">
        <v>0.45220049768518522</v>
      </c>
    </row>
    <row r="412" spans="1:12" ht="15" customHeight="1" x14ac:dyDescent="0.25">
      <c r="A412">
        <v>411</v>
      </c>
      <c r="B412">
        <v>280355</v>
      </c>
      <c r="C412" t="s">
        <v>24</v>
      </c>
      <c r="D412" t="s">
        <v>25</v>
      </c>
      <c r="E412" t="s">
        <v>1611</v>
      </c>
      <c r="F412" t="s">
        <v>1614</v>
      </c>
      <c r="G412">
        <v>58.3</v>
      </c>
      <c r="H412">
        <v>51.1</v>
      </c>
      <c r="I412">
        <v>3</v>
      </c>
      <c r="J412">
        <v>9</v>
      </c>
      <c r="K412" s="1">
        <v>45166</v>
      </c>
      <c r="L412" s="56">
        <v>0.45206712962962964</v>
      </c>
    </row>
    <row r="413" spans="1:12" ht="15" customHeight="1" x14ac:dyDescent="0.25">
      <c r="A413">
        <v>412</v>
      </c>
      <c r="B413">
        <v>280354</v>
      </c>
      <c r="C413" t="s">
        <v>140</v>
      </c>
      <c r="D413" t="s">
        <v>1357</v>
      </c>
      <c r="E413" t="s">
        <v>1603</v>
      </c>
      <c r="F413" t="s">
        <v>1607</v>
      </c>
      <c r="G413">
        <v>10.6</v>
      </c>
      <c r="H413">
        <v>7</v>
      </c>
      <c r="I413">
        <v>1</v>
      </c>
      <c r="J413">
        <v>0</v>
      </c>
      <c r="K413" s="1">
        <v>45166</v>
      </c>
      <c r="L413" s="56">
        <v>0.45136631944444444</v>
      </c>
    </row>
    <row r="414" spans="1:12" ht="15" customHeight="1" x14ac:dyDescent="0.25">
      <c r="A414">
        <v>413</v>
      </c>
      <c r="B414">
        <v>280353</v>
      </c>
      <c r="C414" t="s">
        <v>100</v>
      </c>
      <c r="D414" t="s">
        <v>1271</v>
      </c>
      <c r="E414" t="s">
        <v>1611</v>
      </c>
      <c r="F414" t="s">
        <v>1607</v>
      </c>
      <c r="G414">
        <v>20</v>
      </c>
      <c r="H414">
        <v>20</v>
      </c>
      <c r="I414">
        <v>-1</v>
      </c>
      <c r="J414">
        <v>0</v>
      </c>
      <c r="K414" s="1">
        <v>45166</v>
      </c>
      <c r="L414" s="56">
        <v>0.45118252314814816</v>
      </c>
    </row>
    <row r="415" spans="1:12" ht="15" customHeight="1" x14ac:dyDescent="0.25">
      <c r="A415">
        <v>414</v>
      </c>
      <c r="B415">
        <v>280352</v>
      </c>
      <c r="C415" t="s">
        <v>100</v>
      </c>
      <c r="D415" t="s">
        <v>1271</v>
      </c>
      <c r="E415" t="s">
        <v>1611</v>
      </c>
      <c r="F415" t="s">
        <v>1607</v>
      </c>
      <c r="G415">
        <v>58.2</v>
      </c>
      <c r="H415">
        <v>51</v>
      </c>
      <c r="I415">
        <v>3</v>
      </c>
      <c r="J415">
        <v>0</v>
      </c>
      <c r="K415" s="1">
        <v>45166</v>
      </c>
      <c r="L415" s="56">
        <v>0.45104328703703706</v>
      </c>
    </row>
    <row r="416" spans="1:12" ht="15" customHeight="1" x14ac:dyDescent="0.25">
      <c r="A416">
        <v>415</v>
      </c>
      <c r="B416">
        <v>280351</v>
      </c>
      <c r="C416" t="s">
        <v>1532</v>
      </c>
      <c r="D416" t="s">
        <v>1533</v>
      </c>
      <c r="E416" t="s">
        <v>1603</v>
      </c>
      <c r="F416" t="s">
        <v>1607</v>
      </c>
      <c r="G416">
        <v>10.4</v>
      </c>
      <c r="H416">
        <v>3.2</v>
      </c>
      <c r="I416">
        <v>3</v>
      </c>
      <c r="J416">
        <v>0</v>
      </c>
      <c r="K416" s="1">
        <v>45166</v>
      </c>
      <c r="L416" s="56">
        <v>0.45084297453703703</v>
      </c>
    </row>
    <row r="417" spans="1:12" ht="15" customHeight="1" x14ac:dyDescent="0.25">
      <c r="A417">
        <v>416</v>
      </c>
      <c r="B417">
        <v>280350</v>
      </c>
      <c r="C417" t="s">
        <v>78</v>
      </c>
      <c r="D417" t="s">
        <v>79</v>
      </c>
      <c r="E417" t="s">
        <v>1611</v>
      </c>
      <c r="F417" t="s">
        <v>1610</v>
      </c>
      <c r="G417">
        <v>19.5</v>
      </c>
      <c r="H417">
        <v>14.1</v>
      </c>
      <c r="I417">
        <v>2</v>
      </c>
      <c r="J417">
        <v>6</v>
      </c>
      <c r="K417" s="1">
        <v>45166</v>
      </c>
      <c r="L417" s="56">
        <v>0.45071924768518518</v>
      </c>
    </row>
    <row r="418" spans="1:12" ht="15" customHeight="1" x14ac:dyDescent="0.25">
      <c r="A418">
        <v>417</v>
      </c>
      <c r="B418">
        <v>280349</v>
      </c>
      <c r="C418" t="s">
        <v>1534</v>
      </c>
      <c r="D418" t="s">
        <v>1535</v>
      </c>
      <c r="E418" t="s">
        <v>1611</v>
      </c>
      <c r="F418" t="s">
        <v>1607</v>
      </c>
      <c r="G418">
        <v>79.2</v>
      </c>
      <c r="H418">
        <v>72</v>
      </c>
      <c r="I418">
        <v>3</v>
      </c>
      <c r="J418">
        <v>18</v>
      </c>
      <c r="K418" s="1">
        <v>45166</v>
      </c>
      <c r="L418" s="56">
        <v>0.45054417824074072</v>
      </c>
    </row>
    <row r="419" spans="1:12" ht="15" customHeight="1" x14ac:dyDescent="0.25">
      <c r="A419">
        <v>418</v>
      </c>
      <c r="B419">
        <v>280348</v>
      </c>
      <c r="C419" t="s">
        <v>1534</v>
      </c>
      <c r="D419" t="s">
        <v>1535</v>
      </c>
      <c r="E419" t="s">
        <v>1611</v>
      </c>
      <c r="F419" t="s">
        <v>1607</v>
      </c>
      <c r="G419">
        <v>81.599999999999994</v>
      </c>
      <c r="H419">
        <v>74.400000000000006</v>
      </c>
      <c r="I419">
        <v>3</v>
      </c>
      <c r="J419">
        <v>18</v>
      </c>
      <c r="K419" s="1">
        <v>45166</v>
      </c>
      <c r="L419" s="56">
        <v>0.45035671296296292</v>
      </c>
    </row>
    <row r="420" spans="1:12" ht="15" customHeight="1" x14ac:dyDescent="0.25">
      <c r="A420">
        <v>419</v>
      </c>
      <c r="B420">
        <v>280347</v>
      </c>
      <c r="C420" t="s">
        <v>84</v>
      </c>
      <c r="D420" t="s">
        <v>1609</v>
      </c>
      <c r="E420" t="s">
        <v>1603</v>
      </c>
      <c r="F420" t="s">
        <v>1610</v>
      </c>
      <c r="G420">
        <v>58.2</v>
      </c>
      <c r="H420">
        <v>51</v>
      </c>
      <c r="I420">
        <v>3</v>
      </c>
      <c r="J420">
        <v>0</v>
      </c>
      <c r="K420" s="1">
        <v>45166</v>
      </c>
      <c r="L420" s="56">
        <v>0.45019586805555556</v>
      </c>
    </row>
    <row r="421" spans="1:12" ht="15" customHeight="1" x14ac:dyDescent="0.25">
      <c r="A421">
        <v>420</v>
      </c>
      <c r="B421">
        <v>280346</v>
      </c>
      <c r="C421" t="s">
        <v>74</v>
      </c>
      <c r="D421" t="s">
        <v>75</v>
      </c>
      <c r="E421" t="s">
        <v>1611</v>
      </c>
      <c r="F421" t="s">
        <v>1610</v>
      </c>
      <c r="G421">
        <v>45.9</v>
      </c>
      <c r="H421">
        <v>38.700000000000003</v>
      </c>
      <c r="I421">
        <v>3</v>
      </c>
      <c r="J421">
        <v>16</v>
      </c>
      <c r="K421" s="1">
        <v>45166</v>
      </c>
      <c r="L421" s="56">
        <v>0.45006172453703702</v>
      </c>
    </row>
    <row r="422" spans="1:12" ht="15" customHeight="1" x14ac:dyDescent="0.25">
      <c r="A422">
        <v>421</v>
      </c>
      <c r="B422">
        <v>280345</v>
      </c>
      <c r="C422" t="s">
        <v>24</v>
      </c>
      <c r="D422" t="s">
        <v>25</v>
      </c>
      <c r="E422" t="s">
        <v>1611</v>
      </c>
      <c r="F422" t="s">
        <v>1614</v>
      </c>
      <c r="G422">
        <v>59.8</v>
      </c>
      <c r="H422">
        <v>52.6</v>
      </c>
      <c r="I422">
        <v>3</v>
      </c>
      <c r="J422">
        <v>10</v>
      </c>
      <c r="K422" s="1">
        <v>45166</v>
      </c>
      <c r="L422" s="56">
        <v>0.44991072916666663</v>
      </c>
    </row>
    <row r="423" spans="1:12" ht="15" customHeight="1" x14ac:dyDescent="0.25">
      <c r="A423">
        <v>422</v>
      </c>
      <c r="B423">
        <v>280344</v>
      </c>
      <c r="C423" t="s">
        <v>59</v>
      </c>
      <c r="D423" t="s">
        <v>60</v>
      </c>
      <c r="E423" t="s">
        <v>1611</v>
      </c>
      <c r="F423" t="s">
        <v>1613</v>
      </c>
      <c r="G423">
        <v>49.9</v>
      </c>
      <c r="H423">
        <v>42.7</v>
      </c>
      <c r="I423">
        <v>3</v>
      </c>
      <c r="J423">
        <v>8</v>
      </c>
      <c r="K423" s="1">
        <v>45166</v>
      </c>
      <c r="L423" s="56">
        <v>0.44975424768518518</v>
      </c>
    </row>
    <row r="424" spans="1:12" ht="15" customHeight="1" x14ac:dyDescent="0.25">
      <c r="A424">
        <v>423</v>
      </c>
      <c r="B424">
        <v>280343</v>
      </c>
      <c r="C424" t="s">
        <v>125</v>
      </c>
      <c r="D424" t="s">
        <v>126</v>
      </c>
      <c r="E424" t="s">
        <v>1603</v>
      </c>
      <c r="F424" t="s">
        <v>1604</v>
      </c>
      <c r="G424">
        <v>45.2</v>
      </c>
      <c r="H424">
        <v>38</v>
      </c>
      <c r="I424">
        <v>3</v>
      </c>
      <c r="J424">
        <v>0</v>
      </c>
      <c r="K424" s="1">
        <v>45166</v>
      </c>
      <c r="L424" s="56">
        <v>0.44942010416666661</v>
      </c>
    </row>
    <row r="425" spans="1:12" ht="15" customHeight="1" x14ac:dyDescent="0.25">
      <c r="A425">
        <v>424</v>
      </c>
      <c r="B425">
        <v>280342</v>
      </c>
      <c r="C425" t="s">
        <v>142</v>
      </c>
      <c r="D425" t="s">
        <v>1612</v>
      </c>
      <c r="E425" t="s">
        <v>1603</v>
      </c>
      <c r="F425" t="s">
        <v>1604</v>
      </c>
      <c r="G425">
        <v>41.6</v>
      </c>
      <c r="H425">
        <v>34.4</v>
      </c>
      <c r="I425">
        <v>3</v>
      </c>
      <c r="J425">
        <v>0</v>
      </c>
      <c r="K425" s="1">
        <v>45166</v>
      </c>
      <c r="L425" s="56">
        <v>0.44931574074074071</v>
      </c>
    </row>
    <row r="426" spans="1:12" ht="15" customHeight="1" x14ac:dyDescent="0.25">
      <c r="A426">
        <v>425</v>
      </c>
      <c r="B426">
        <v>280341</v>
      </c>
      <c r="C426" t="s">
        <v>142</v>
      </c>
      <c r="D426" t="s">
        <v>1612</v>
      </c>
      <c r="E426" t="s">
        <v>1603</v>
      </c>
      <c r="F426" t="s">
        <v>1604</v>
      </c>
      <c r="G426">
        <v>34.5</v>
      </c>
      <c r="H426">
        <v>27.3</v>
      </c>
      <c r="I426">
        <v>3</v>
      </c>
      <c r="J426">
        <v>0</v>
      </c>
      <c r="K426" s="1">
        <v>45166</v>
      </c>
      <c r="L426" s="56">
        <v>0.44919151620370368</v>
      </c>
    </row>
    <row r="427" spans="1:12" ht="15" customHeight="1" x14ac:dyDescent="0.25">
      <c r="A427">
        <v>426</v>
      </c>
      <c r="B427">
        <v>280340</v>
      </c>
      <c r="C427" t="s">
        <v>125</v>
      </c>
      <c r="D427" t="s">
        <v>126</v>
      </c>
      <c r="E427" t="s">
        <v>1603</v>
      </c>
      <c r="F427" t="s">
        <v>1604</v>
      </c>
      <c r="G427">
        <v>42.6</v>
      </c>
      <c r="H427">
        <v>35.4</v>
      </c>
      <c r="I427">
        <v>3</v>
      </c>
      <c r="J427">
        <v>0</v>
      </c>
      <c r="K427" s="1">
        <v>45166</v>
      </c>
      <c r="L427" s="56">
        <v>0.44906501157407402</v>
      </c>
    </row>
    <row r="428" spans="1:12" ht="15" customHeight="1" x14ac:dyDescent="0.25">
      <c r="A428">
        <v>427</v>
      </c>
      <c r="B428">
        <v>280339</v>
      </c>
      <c r="C428" t="s">
        <v>124</v>
      </c>
      <c r="D428" t="s">
        <v>1413</v>
      </c>
      <c r="E428" t="s">
        <v>1603</v>
      </c>
      <c r="F428" t="s">
        <v>1604</v>
      </c>
      <c r="G428">
        <v>45.6</v>
      </c>
      <c r="H428">
        <v>38.4</v>
      </c>
      <c r="I428">
        <v>3</v>
      </c>
      <c r="J428">
        <v>0</v>
      </c>
      <c r="K428" s="1">
        <v>45166</v>
      </c>
      <c r="L428" s="56">
        <v>0.44893912037037037</v>
      </c>
    </row>
    <row r="429" spans="1:12" ht="15" customHeight="1" x14ac:dyDescent="0.25">
      <c r="A429">
        <v>428</v>
      </c>
      <c r="B429">
        <v>280338</v>
      </c>
      <c r="C429" t="s">
        <v>114</v>
      </c>
      <c r="D429" t="s">
        <v>115</v>
      </c>
      <c r="E429" t="s">
        <v>1603</v>
      </c>
      <c r="F429" t="s">
        <v>1610</v>
      </c>
      <c r="G429">
        <v>66.8</v>
      </c>
      <c r="H429">
        <v>59.6</v>
      </c>
      <c r="I429">
        <v>3</v>
      </c>
      <c r="J429">
        <v>30</v>
      </c>
      <c r="K429" s="1">
        <v>45166</v>
      </c>
      <c r="L429" s="56">
        <v>0.44879965277777778</v>
      </c>
    </row>
    <row r="430" spans="1:12" ht="15" customHeight="1" x14ac:dyDescent="0.25">
      <c r="A430">
        <v>429</v>
      </c>
      <c r="B430">
        <v>280337</v>
      </c>
      <c r="C430" t="s">
        <v>24</v>
      </c>
      <c r="D430" t="s">
        <v>25</v>
      </c>
      <c r="E430" t="s">
        <v>1611</v>
      </c>
      <c r="F430" t="s">
        <v>1614</v>
      </c>
      <c r="G430">
        <v>53.2</v>
      </c>
      <c r="H430">
        <v>46</v>
      </c>
      <c r="I430">
        <v>3</v>
      </c>
      <c r="J430">
        <v>8</v>
      </c>
      <c r="K430" s="1">
        <v>45166</v>
      </c>
      <c r="L430" s="56">
        <v>0.4486500347222222</v>
      </c>
    </row>
    <row r="431" spans="1:12" ht="15" customHeight="1" x14ac:dyDescent="0.25">
      <c r="A431">
        <v>430</v>
      </c>
      <c r="B431">
        <v>280336</v>
      </c>
      <c r="C431" t="s">
        <v>141</v>
      </c>
      <c r="D431" t="s">
        <v>1358</v>
      </c>
      <c r="E431" t="s">
        <v>1603</v>
      </c>
      <c r="F431" t="s">
        <v>1607</v>
      </c>
      <c r="G431">
        <v>45.6</v>
      </c>
      <c r="H431">
        <v>38.4</v>
      </c>
      <c r="I431">
        <v>3</v>
      </c>
      <c r="J431">
        <v>0</v>
      </c>
      <c r="K431" s="1">
        <v>45166</v>
      </c>
      <c r="L431" s="56">
        <v>0.44846180555555554</v>
      </c>
    </row>
    <row r="432" spans="1:12" ht="15" customHeight="1" x14ac:dyDescent="0.25">
      <c r="A432">
        <v>431</v>
      </c>
      <c r="B432">
        <v>280335</v>
      </c>
      <c r="C432" t="s">
        <v>24</v>
      </c>
      <c r="D432" t="s">
        <v>25</v>
      </c>
      <c r="E432" t="s">
        <v>1611</v>
      </c>
      <c r="F432" t="s">
        <v>1614</v>
      </c>
      <c r="G432">
        <v>54.1</v>
      </c>
      <c r="H432">
        <v>46.9</v>
      </c>
      <c r="I432">
        <v>3</v>
      </c>
      <c r="J432">
        <v>8</v>
      </c>
      <c r="K432" s="1">
        <v>45166</v>
      </c>
      <c r="L432" s="56">
        <v>0.44830871527777777</v>
      </c>
    </row>
    <row r="433" spans="1:12" ht="15" customHeight="1" x14ac:dyDescent="0.25">
      <c r="A433">
        <v>432</v>
      </c>
      <c r="B433">
        <v>280334</v>
      </c>
      <c r="C433" t="s">
        <v>55</v>
      </c>
      <c r="D433" t="s">
        <v>56</v>
      </c>
      <c r="E433" t="s">
        <v>1611</v>
      </c>
      <c r="F433" t="s">
        <v>1613</v>
      </c>
      <c r="G433">
        <v>43.9</v>
      </c>
      <c r="H433">
        <v>36.700000000000003</v>
      </c>
      <c r="I433">
        <v>3</v>
      </c>
      <c r="J433">
        <v>8</v>
      </c>
      <c r="K433" s="1">
        <v>45166</v>
      </c>
      <c r="L433" s="56">
        <v>0.44815628472222224</v>
      </c>
    </row>
    <row r="434" spans="1:12" ht="15" customHeight="1" x14ac:dyDescent="0.25">
      <c r="A434">
        <v>433</v>
      </c>
      <c r="B434">
        <v>280333</v>
      </c>
      <c r="C434" t="s">
        <v>24</v>
      </c>
      <c r="D434" t="s">
        <v>25</v>
      </c>
      <c r="E434" t="s">
        <v>1611</v>
      </c>
      <c r="F434" t="s">
        <v>1614</v>
      </c>
      <c r="G434">
        <v>53.5</v>
      </c>
      <c r="H434">
        <v>46.3</v>
      </c>
      <c r="I434">
        <v>3</v>
      </c>
      <c r="J434">
        <v>8</v>
      </c>
      <c r="K434" s="1">
        <v>45166</v>
      </c>
      <c r="L434" s="56">
        <v>0.44806921296296293</v>
      </c>
    </row>
    <row r="435" spans="1:12" ht="15" customHeight="1" x14ac:dyDescent="0.25">
      <c r="A435">
        <v>434</v>
      </c>
      <c r="B435">
        <v>280332</v>
      </c>
      <c r="C435" t="s">
        <v>114</v>
      </c>
      <c r="D435" t="s">
        <v>115</v>
      </c>
      <c r="E435" t="s">
        <v>1603</v>
      </c>
      <c r="F435" t="s">
        <v>1610</v>
      </c>
      <c r="G435">
        <v>65.599999999999994</v>
      </c>
      <c r="H435">
        <v>58.4</v>
      </c>
      <c r="I435">
        <v>3</v>
      </c>
      <c r="J435">
        <v>30</v>
      </c>
      <c r="K435" s="1">
        <v>45166</v>
      </c>
      <c r="L435" s="56">
        <v>0.44786848379629629</v>
      </c>
    </row>
    <row r="436" spans="1:12" ht="15" customHeight="1" x14ac:dyDescent="0.25">
      <c r="A436">
        <v>435</v>
      </c>
      <c r="B436">
        <v>280331</v>
      </c>
      <c r="C436" t="s">
        <v>123</v>
      </c>
      <c r="D436" t="s">
        <v>1412</v>
      </c>
      <c r="E436" t="s">
        <v>1603</v>
      </c>
      <c r="F436" t="s">
        <v>1614</v>
      </c>
      <c r="G436">
        <v>65.5</v>
      </c>
      <c r="H436">
        <v>58.3</v>
      </c>
      <c r="I436">
        <v>3</v>
      </c>
      <c r="J436">
        <v>0</v>
      </c>
      <c r="K436" s="1">
        <v>45166</v>
      </c>
      <c r="L436" s="56">
        <v>0.44766315972222226</v>
      </c>
    </row>
    <row r="437" spans="1:12" ht="15" customHeight="1" x14ac:dyDescent="0.25">
      <c r="A437">
        <v>436</v>
      </c>
      <c r="B437">
        <v>280330</v>
      </c>
      <c r="C437" t="s">
        <v>151</v>
      </c>
      <c r="D437" t="s">
        <v>1368</v>
      </c>
      <c r="E437" t="s">
        <v>1611</v>
      </c>
      <c r="F437" t="s">
        <v>1607</v>
      </c>
      <c r="G437">
        <v>39.6</v>
      </c>
      <c r="H437">
        <v>32.4</v>
      </c>
      <c r="I437">
        <v>3</v>
      </c>
      <c r="J437">
        <v>0</v>
      </c>
      <c r="K437" s="1">
        <v>45166</v>
      </c>
      <c r="L437" s="56">
        <v>0.44610478009259258</v>
      </c>
    </row>
    <row r="438" spans="1:12" ht="15" customHeight="1" x14ac:dyDescent="0.25">
      <c r="A438">
        <v>437</v>
      </c>
      <c r="B438">
        <v>280329</v>
      </c>
      <c r="C438" t="s">
        <v>24</v>
      </c>
      <c r="D438" t="s">
        <v>25</v>
      </c>
      <c r="E438" t="s">
        <v>1611</v>
      </c>
      <c r="F438" t="s">
        <v>1614</v>
      </c>
      <c r="G438">
        <v>56.9</v>
      </c>
      <c r="H438">
        <v>49.7</v>
      </c>
      <c r="I438">
        <v>3</v>
      </c>
      <c r="J438">
        <v>8</v>
      </c>
      <c r="K438" s="1">
        <v>45166</v>
      </c>
      <c r="L438" s="56">
        <v>0.44602445601851853</v>
      </c>
    </row>
    <row r="439" spans="1:12" ht="15" customHeight="1" x14ac:dyDescent="0.25">
      <c r="A439">
        <v>438</v>
      </c>
      <c r="B439">
        <v>280328</v>
      </c>
      <c r="C439" t="s">
        <v>125</v>
      </c>
      <c r="D439" t="s">
        <v>126</v>
      </c>
      <c r="E439" t="s">
        <v>1603</v>
      </c>
      <c r="F439" t="s">
        <v>1604</v>
      </c>
      <c r="G439">
        <v>42.6</v>
      </c>
      <c r="H439">
        <v>35.4</v>
      </c>
      <c r="I439">
        <v>3</v>
      </c>
      <c r="J439">
        <v>0</v>
      </c>
      <c r="K439" s="1">
        <v>45166</v>
      </c>
      <c r="L439" s="56">
        <v>0.44570146990740739</v>
      </c>
    </row>
    <row r="440" spans="1:12" ht="15" customHeight="1" x14ac:dyDescent="0.25">
      <c r="A440">
        <v>439</v>
      </c>
      <c r="B440">
        <v>280327</v>
      </c>
      <c r="C440" t="s">
        <v>120</v>
      </c>
      <c r="D440" t="s">
        <v>1411</v>
      </c>
      <c r="E440" t="s">
        <v>1603</v>
      </c>
      <c r="F440" t="s">
        <v>1610</v>
      </c>
      <c r="G440">
        <v>21.3</v>
      </c>
      <c r="H440">
        <v>17.7</v>
      </c>
      <c r="I440">
        <v>1</v>
      </c>
      <c r="J440">
        <v>0</v>
      </c>
      <c r="K440" s="1">
        <v>45166</v>
      </c>
      <c r="L440" s="56">
        <v>0.44539571759259261</v>
      </c>
    </row>
    <row r="441" spans="1:12" ht="15" customHeight="1" x14ac:dyDescent="0.25">
      <c r="A441">
        <v>440</v>
      </c>
      <c r="B441">
        <v>280326</v>
      </c>
      <c r="C441" t="s">
        <v>85</v>
      </c>
      <c r="D441" t="s">
        <v>1608</v>
      </c>
      <c r="E441" t="s">
        <v>1603</v>
      </c>
      <c r="F441" t="s">
        <v>1610</v>
      </c>
      <c r="G441">
        <v>41.6</v>
      </c>
      <c r="H441">
        <v>34.4</v>
      </c>
      <c r="I441">
        <v>3</v>
      </c>
      <c r="J441">
        <v>0</v>
      </c>
      <c r="K441" s="1">
        <v>45166</v>
      </c>
      <c r="L441" s="56">
        <v>0.44522241898148152</v>
      </c>
    </row>
    <row r="442" spans="1:12" ht="15" customHeight="1" x14ac:dyDescent="0.25">
      <c r="A442">
        <v>441</v>
      </c>
      <c r="B442">
        <v>280325</v>
      </c>
      <c r="C442" t="s">
        <v>121</v>
      </c>
      <c r="D442" t="s">
        <v>122</v>
      </c>
      <c r="E442" t="s">
        <v>1603</v>
      </c>
      <c r="F442" t="s">
        <v>1610</v>
      </c>
      <c r="G442">
        <v>43.6</v>
      </c>
      <c r="H442">
        <v>36.4</v>
      </c>
      <c r="I442">
        <v>3</v>
      </c>
      <c r="J442">
        <v>0</v>
      </c>
      <c r="K442" s="1">
        <v>45166</v>
      </c>
      <c r="L442" s="56">
        <v>0.44493379629629631</v>
      </c>
    </row>
    <row r="443" spans="1:12" ht="15" customHeight="1" x14ac:dyDescent="0.25">
      <c r="A443">
        <v>442</v>
      </c>
      <c r="B443">
        <v>280324</v>
      </c>
      <c r="C443" t="s">
        <v>74</v>
      </c>
      <c r="D443" t="s">
        <v>75</v>
      </c>
      <c r="E443" t="s">
        <v>1611</v>
      </c>
      <c r="F443" t="s">
        <v>1610</v>
      </c>
      <c r="G443">
        <v>44.8</v>
      </c>
      <c r="H443">
        <v>37.6</v>
      </c>
      <c r="I443">
        <v>3</v>
      </c>
      <c r="J443">
        <v>16</v>
      </c>
      <c r="K443" s="1">
        <v>45166</v>
      </c>
      <c r="L443" s="56">
        <v>0.44449209490740738</v>
      </c>
    </row>
    <row r="444" spans="1:12" ht="15" customHeight="1" x14ac:dyDescent="0.25">
      <c r="A444">
        <v>443</v>
      </c>
      <c r="B444">
        <v>280323</v>
      </c>
      <c r="C444" t="s">
        <v>124</v>
      </c>
      <c r="D444" t="s">
        <v>1413</v>
      </c>
      <c r="E444" t="s">
        <v>1603</v>
      </c>
      <c r="F444" t="s">
        <v>1604</v>
      </c>
      <c r="G444">
        <v>45.4</v>
      </c>
      <c r="H444">
        <v>38.200000000000003</v>
      </c>
      <c r="I444">
        <v>3</v>
      </c>
      <c r="J444">
        <v>0</v>
      </c>
      <c r="K444" s="1">
        <v>45166</v>
      </c>
      <c r="L444" s="56">
        <v>0.44431898148148147</v>
      </c>
    </row>
    <row r="445" spans="1:12" ht="15" customHeight="1" x14ac:dyDescent="0.25">
      <c r="A445">
        <v>444</v>
      </c>
      <c r="B445">
        <v>280322</v>
      </c>
      <c r="C445" t="s">
        <v>78</v>
      </c>
      <c r="D445" t="s">
        <v>79</v>
      </c>
      <c r="E445" t="s">
        <v>1611</v>
      </c>
      <c r="F445" t="s">
        <v>1610</v>
      </c>
      <c r="G445">
        <v>58.5</v>
      </c>
      <c r="H445">
        <v>51.3</v>
      </c>
      <c r="I445">
        <v>3</v>
      </c>
      <c r="J445">
        <v>20</v>
      </c>
      <c r="K445" s="1">
        <v>45166</v>
      </c>
      <c r="L445" s="56">
        <v>0.44414714120370369</v>
      </c>
    </row>
    <row r="446" spans="1:12" ht="15" customHeight="1" x14ac:dyDescent="0.25">
      <c r="A446">
        <v>445</v>
      </c>
      <c r="B446">
        <v>280321</v>
      </c>
      <c r="C446" t="s">
        <v>59</v>
      </c>
      <c r="D446" t="s">
        <v>60</v>
      </c>
      <c r="E446" t="s">
        <v>1611</v>
      </c>
      <c r="F446" t="s">
        <v>1613</v>
      </c>
      <c r="G446">
        <v>47.7</v>
      </c>
      <c r="H446">
        <v>40.5</v>
      </c>
      <c r="I446">
        <v>3</v>
      </c>
      <c r="J446">
        <v>8</v>
      </c>
      <c r="K446" s="1">
        <v>45166</v>
      </c>
      <c r="L446" s="56">
        <v>0.44400443287037034</v>
      </c>
    </row>
    <row r="447" spans="1:12" ht="15" customHeight="1" x14ac:dyDescent="0.25">
      <c r="A447">
        <v>446</v>
      </c>
      <c r="B447">
        <v>280320</v>
      </c>
      <c r="C447" t="s">
        <v>24</v>
      </c>
      <c r="D447" t="s">
        <v>25</v>
      </c>
      <c r="E447" t="s">
        <v>1611</v>
      </c>
      <c r="F447" t="s">
        <v>1614</v>
      </c>
      <c r="G447">
        <v>54.3</v>
      </c>
      <c r="H447">
        <v>47.1</v>
      </c>
      <c r="I447">
        <v>3</v>
      </c>
      <c r="J447">
        <v>8</v>
      </c>
      <c r="K447" s="1">
        <v>45166</v>
      </c>
      <c r="L447" s="56">
        <v>0.44383356481481484</v>
      </c>
    </row>
    <row r="448" spans="1:12" ht="15" customHeight="1" x14ac:dyDescent="0.25">
      <c r="A448">
        <v>447</v>
      </c>
      <c r="B448">
        <v>280319</v>
      </c>
      <c r="C448" t="s">
        <v>121</v>
      </c>
      <c r="D448" t="s">
        <v>122</v>
      </c>
      <c r="E448" t="s">
        <v>1603</v>
      </c>
      <c r="F448" t="s">
        <v>1613</v>
      </c>
      <c r="G448">
        <v>47.7</v>
      </c>
      <c r="H448">
        <v>40.5</v>
      </c>
      <c r="I448">
        <v>3</v>
      </c>
      <c r="J448">
        <v>0</v>
      </c>
      <c r="K448" s="1">
        <v>45166</v>
      </c>
      <c r="L448" s="56">
        <v>0.44344140046296299</v>
      </c>
    </row>
    <row r="449" spans="1:12" ht="15" customHeight="1" x14ac:dyDescent="0.25">
      <c r="A449">
        <v>448</v>
      </c>
      <c r="B449">
        <v>280318</v>
      </c>
      <c r="C449" t="s">
        <v>140</v>
      </c>
      <c r="D449" t="s">
        <v>1357</v>
      </c>
      <c r="E449" t="s">
        <v>1603</v>
      </c>
      <c r="F449" t="s">
        <v>1607</v>
      </c>
      <c r="G449">
        <v>38.1</v>
      </c>
      <c r="H449">
        <v>32.700000000000003</v>
      </c>
      <c r="I449">
        <v>2</v>
      </c>
      <c r="J449">
        <v>0</v>
      </c>
      <c r="K449" s="1">
        <v>45166</v>
      </c>
      <c r="L449" s="56">
        <v>0.44256770833333331</v>
      </c>
    </row>
    <row r="450" spans="1:12" ht="15" customHeight="1" x14ac:dyDescent="0.25">
      <c r="A450">
        <v>449</v>
      </c>
      <c r="B450">
        <v>280317</v>
      </c>
      <c r="C450" t="s">
        <v>142</v>
      </c>
      <c r="D450" t="s">
        <v>1612</v>
      </c>
      <c r="E450" t="s">
        <v>1603</v>
      </c>
      <c r="F450" t="s">
        <v>1604</v>
      </c>
      <c r="G450">
        <v>38.200000000000003</v>
      </c>
      <c r="H450">
        <v>31</v>
      </c>
      <c r="I450">
        <v>3</v>
      </c>
      <c r="J450">
        <v>0</v>
      </c>
      <c r="K450" s="1">
        <v>45166</v>
      </c>
      <c r="L450" s="56">
        <v>0.44224475694444448</v>
      </c>
    </row>
    <row r="451" spans="1:12" ht="15" customHeight="1" x14ac:dyDescent="0.25">
      <c r="A451">
        <v>450</v>
      </c>
      <c r="B451">
        <v>280316</v>
      </c>
      <c r="C451" t="s">
        <v>142</v>
      </c>
      <c r="D451" t="s">
        <v>1612</v>
      </c>
      <c r="E451" t="s">
        <v>1603</v>
      </c>
      <c r="F451" t="s">
        <v>1604</v>
      </c>
      <c r="G451">
        <v>30.8</v>
      </c>
      <c r="H451">
        <v>23.6</v>
      </c>
      <c r="I451">
        <v>3</v>
      </c>
      <c r="J451">
        <v>0</v>
      </c>
      <c r="K451" s="1">
        <v>45166</v>
      </c>
      <c r="L451" s="56">
        <v>0.44208993055555551</v>
      </c>
    </row>
    <row r="452" spans="1:12" ht="15" customHeight="1" x14ac:dyDescent="0.25">
      <c r="A452">
        <v>451</v>
      </c>
      <c r="B452">
        <v>280315</v>
      </c>
      <c r="C452" t="s">
        <v>55</v>
      </c>
      <c r="D452" t="s">
        <v>56</v>
      </c>
      <c r="E452" t="s">
        <v>1611</v>
      </c>
      <c r="F452" t="s">
        <v>1613</v>
      </c>
      <c r="G452">
        <v>45.3</v>
      </c>
      <c r="H452">
        <v>38.1</v>
      </c>
      <c r="I452">
        <v>3</v>
      </c>
      <c r="J452">
        <v>8</v>
      </c>
      <c r="K452" s="1">
        <v>45166</v>
      </c>
      <c r="L452" s="56">
        <v>0.44196790509259259</v>
      </c>
    </row>
    <row r="453" spans="1:12" ht="15" customHeight="1" x14ac:dyDescent="0.25">
      <c r="A453">
        <v>452</v>
      </c>
      <c r="B453">
        <v>280314</v>
      </c>
      <c r="C453" t="s">
        <v>67</v>
      </c>
      <c r="D453" t="s">
        <v>1318</v>
      </c>
      <c r="E453" t="s">
        <v>1603</v>
      </c>
      <c r="F453" t="s">
        <v>1613</v>
      </c>
      <c r="G453">
        <v>42</v>
      </c>
      <c r="H453">
        <v>34.799999999999997</v>
      </c>
      <c r="I453">
        <v>3</v>
      </c>
      <c r="J453">
        <v>0</v>
      </c>
      <c r="K453" s="1">
        <v>45166</v>
      </c>
      <c r="L453" s="56">
        <v>0.44178225694444445</v>
      </c>
    </row>
    <row r="454" spans="1:12" ht="15" customHeight="1" x14ac:dyDescent="0.25">
      <c r="A454">
        <v>453</v>
      </c>
      <c r="B454">
        <v>280313</v>
      </c>
      <c r="C454" t="s">
        <v>124</v>
      </c>
      <c r="D454" t="s">
        <v>1413</v>
      </c>
      <c r="E454" t="s">
        <v>1603</v>
      </c>
      <c r="F454" t="s">
        <v>1604</v>
      </c>
      <c r="G454">
        <v>43.5</v>
      </c>
      <c r="H454">
        <v>36.299999999999997</v>
      </c>
      <c r="I454">
        <v>3</v>
      </c>
      <c r="J454">
        <v>0</v>
      </c>
      <c r="K454" s="1">
        <v>45166</v>
      </c>
      <c r="L454" s="56">
        <v>0.44162265046296295</v>
      </c>
    </row>
    <row r="455" spans="1:12" ht="15" customHeight="1" x14ac:dyDescent="0.25">
      <c r="A455">
        <v>454</v>
      </c>
      <c r="B455">
        <v>280312</v>
      </c>
      <c r="C455" t="s">
        <v>51</v>
      </c>
      <c r="D455" t="s">
        <v>52</v>
      </c>
      <c r="E455" t="s">
        <v>1611</v>
      </c>
      <c r="F455" t="s">
        <v>1613</v>
      </c>
      <c r="G455">
        <v>57.9</v>
      </c>
      <c r="H455">
        <v>50.7</v>
      </c>
      <c r="I455">
        <v>3</v>
      </c>
      <c r="J455">
        <v>20</v>
      </c>
      <c r="K455" s="1">
        <v>45166</v>
      </c>
      <c r="L455" s="56">
        <v>0.44152792824074072</v>
      </c>
    </row>
    <row r="456" spans="1:12" ht="15" customHeight="1" x14ac:dyDescent="0.25">
      <c r="A456">
        <v>455</v>
      </c>
      <c r="B456">
        <v>280311</v>
      </c>
      <c r="C456" t="s">
        <v>24</v>
      </c>
      <c r="D456" t="s">
        <v>25</v>
      </c>
      <c r="E456" t="s">
        <v>1611</v>
      </c>
      <c r="F456" t="s">
        <v>1614</v>
      </c>
      <c r="G456">
        <v>48.9</v>
      </c>
      <c r="H456">
        <v>41.7</v>
      </c>
      <c r="I456">
        <v>3</v>
      </c>
      <c r="J456">
        <v>8</v>
      </c>
      <c r="K456" s="1">
        <v>45166</v>
      </c>
      <c r="L456" s="56">
        <v>0.44105725694444442</v>
      </c>
    </row>
    <row r="457" spans="1:12" ht="15" customHeight="1" x14ac:dyDescent="0.25">
      <c r="A457">
        <v>456</v>
      </c>
      <c r="B457">
        <v>280310</v>
      </c>
      <c r="C457" t="s">
        <v>24</v>
      </c>
      <c r="D457" t="s">
        <v>25</v>
      </c>
      <c r="E457" t="s">
        <v>1611</v>
      </c>
      <c r="F457" t="s">
        <v>1614</v>
      </c>
      <c r="G457">
        <v>52.3</v>
      </c>
      <c r="H457">
        <v>45.1</v>
      </c>
      <c r="I457">
        <v>3</v>
      </c>
      <c r="J457">
        <v>8</v>
      </c>
      <c r="K457" s="1">
        <v>45166</v>
      </c>
      <c r="L457" s="56">
        <v>0.4405158564814815</v>
      </c>
    </row>
    <row r="458" spans="1:12" ht="15" customHeight="1" x14ac:dyDescent="0.25">
      <c r="A458">
        <v>457</v>
      </c>
      <c r="B458">
        <v>280309</v>
      </c>
      <c r="C458" t="s">
        <v>59</v>
      </c>
      <c r="D458" t="s">
        <v>60</v>
      </c>
      <c r="E458" t="s">
        <v>1611</v>
      </c>
      <c r="F458" t="s">
        <v>1613</v>
      </c>
      <c r="G458">
        <v>52.4</v>
      </c>
      <c r="H458">
        <v>45.2</v>
      </c>
      <c r="I458">
        <v>3</v>
      </c>
      <c r="J458">
        <v>8</v>
      </c>
      <c r="K458" s="1">
        <v>45166</v>
      </c>
      <c r="L458" s="56">
        <v>0.44033839120370372</v>
      </c>
    </row>
    <row r="459" spans="1:12" ht="15" customHeight="1" x14ac:dyDescent="0.25">
      <c r="A459">
        <v>458</v>
      </c>
      <c r="B459">
        <v>280308</v>
      </c>
      <c r="C459" t="s">
        <v>123</v>
      </c>
      <c r="D459" t="s">
        <v>1412</v>
      </c>
      <c r="E459" t="s">
        <v>1603</v>
      </c>
      <c r="F459" t="s">
        <v>1614</v>
      </c>
      <c r="G459">
        <v>55.6</v>
      </c>
      <c r="H459">
        <v>48.4</v>
      </c>
      <c r="I459">
        <v>3</v>
      </c>
      <c r="J459">
        <v>0</v>
      </c>
      <c r="K459" s="1">
        <v>45166</v>
      </c>
      <c r="L459" s="56">
        <v>0.44011913194444441</v>
      </c>
    </row>
    <row r="460" spans="1:12" ht="15" customHeight="1" x14ac:dyDescent="0.25">
      <c r="A460">
        <v>459</v>
      </c>
      <c r="B460">
        <v>280307</v>
      </c>
      <c r="C460" t="s">
        <v>136</v>
      </c>
      <c r="D460" t="s">
        <v>1605</v>
      </c>
      <c r="E460" t="s">
        <v>1603</v>
      </c>
      <c r="F460" t="s">
        <v>1615</v>
      </c>
      <c r="G460">
        <v>39.299999999999997</v>
      </c>
      <c r="H460">
        <v>32.1</v>
      </c>
      <c r="I460">
        <v>3</v>
      </c>
      <c r="J460">
        <v>0</v>
      </c>
      <c r="K460" s="1">
        <v>45166</v>
      </c>
      <c r="L460" s="56">
        <v>0.43974143518518516</v>
      </c>
    </row>
    <row r="461" spans="1:12" ht="15" customHeight="1" x14ac:dyDescent="0.25">
      <c r="A461">
        <v>460</v>
      </c>
      <c r="B461">
        <v>280306</v>
      </c>
      <c r="C461" t="s">
        <v>74</v>
      </c>
      <c r="D461" t="s">
        <v>75</v>
      </c>
      <c r="E461" t="s">
        <v>1611</v>
      </c>
      <c r="F461" t="s">
        <v>1610</v>
      </c>
      <c r="G461">
        <v>39.6</v>
      </c>
      <c r="H461">
        <v>32.4</v>
      </c>
      <c r="I461">
        <v>3</v>
      </c>
      <c r="J461">
        <v>14</v>
      </c>
      <c r="K461" s="1">
        <v>45166</v>
      </c>
      <c r="L461" s="56">
        <v>0.43958321759259261</v>
      </c>
    </row>
    <row r="462" spans="1:12" ht="15" customHeight="1" x14ac:dyDescent="0.25">
      <c r="A462">
        <v>461</v>
      </c>
      <c r="B462">
        <v>280305</v>
      </c>
      <c r="C462" t="s">
        <v>84</v>
      </c>
      <c r="D462" t="s">
        <v>1609</v>
      </c>
      <c r="E462" t="s">
        <v>1603</v>
      </c>
      <c r="F462" t="s">
        <v>1610</v>
      </c>
      <c r="G462">
        <v>62.3</v>
      </c>
      <c r="H462">
        <v>55.1</v>
      </c>
      <c r="I462">
        <v>3</v>
      </c>
      <c r="J462">
        <v>0</v>
      </c>
      <c r="K462" s="1">
        <v>45166</v>
      </c>
      <c r="L462" s="56">
        <v>0.43941612268518515</v>
      </c>
    </row>
    <row r="463" spans="1:12" ht="15" customHeight="1" x14ac:dyDescent="0.25">
      <c r="A463">
        <v>462</v>
      </c>
      <c r="B463">
        <v>280304</v>
      </c>
      <c r="C463" t="s">
        <v>1534</v>
      </c>
      <c r="D463" t="s">
        <v>1535</v>
      </c>
      <c r="E463" t="s">
        <v>1611</v>
      </c>
      <c r="F463" t="s">
        <v>1607</v>
      </c>
      <c r="G463">
        <v>84.9</v>
      </c>
      <c r="H463">
        <v>77.7</v>
      </c>
      <c r="I463">
        <v>3</v>
      </c>
      <c r="J463">
        <v>18</v>
      </c>
      <c r="K463" s="1">
        <v>45166</v>
      </c>
      <c r="L463" s="56">
        <v>0.43910771990740738</v>
      </c>
    </row>
    <row r="464" spans="1:12" ht="15" customHeight="1" x14ac:dyDescent="0.25">
      <c r="A464">
        <v>463</v>
      </c>
      <c r="B464">
        <v>280303</v>
      </c>
      <c r="C464" t="s">
        <v>175</v>
      </c>
      <c r="D464" t="s">
        <v>176</v>
      </c>
      <c r="E464" t="s">
        <v>1603</v>
      </c>
      <c r="F464" t="s">
        <v>1610</v>
      </c>
      <c r="G464">
        <v>53.6</v>
      </c>
      <c r="H464">
        <v>46.4</v>
      </c>
      <c r="I464">
        <v>3</v>
      </c>
      <c r="J464">
        <v>0</v>
      </c>
      <c r="K464" s="1">
        <v>45166</v>
      </c>
      <c r="L464" s="56">
        <v>0.43893144675925927</v>
      </c>
    </row>
    <row r="465" spans="1:12" ht="15" customHeight="1" x14ac:dyDescent="0.25">
      <c r="A465">
        <v>464</v>
      </c>
      <c r="B465">
        <v>280302</v>
      </c>
      <c r="C465" t="s">
        <v>121</v>
      </c>
      <c r="D465" t="s">
        <v>122</v>
      </c>
      <c r="E465" t="s">
        <v>1603</v>
      </c>
      <c r="F465" t="s">
        <v>1610</v>
      </c>
      <c r="G465">
        <v>46.8</v>
      </c>
      <c r="H465">
        <v>39.6</v>
      </c>
      <c r="I465">
        <v>3</v>
      </c>
      <c r="J465">
        <v>0</v>
      </c>
      <c r="K465" s="1">
        <v>45166</v>
      </c>
      <c r="L465" s="56">
        <v>0.43838776620370368</v>
      </c>
    </row>
    <row r="466" spans="1:12" ht="15" customHeight="1" x14ac:dyDescent="0.25">
      <c r="A466">
        <v>465</v>
      </c>
      <c r="B466">
        <v>280301</v>
      </c>
      <c r="C466" t="s">
        <v>24</v>
      </c>
      <c r="D466" t="s">
        <v>25</v>
      </c>
      <c r="E466" t="s">
        <v>1611</v>
      </c>
      <c r="F466" t="s">
        <v>1614</v>
      </c>
      <c r="G466">
        <v>51.2</v>
      </c>
      <c r="H466">
        <v>44</v>
      </c>
      <c r="I466">
        <v>3</v>
      </c>
      <c r="J466">
        <v>8</v>
      </c>
      <c r="K466" s="1">
        <v>45166</v>
      </c>
      <c r="L466" s="56">
        <v>0.4382625</v>
      </c>
    </row>
    <row r="467" spans="1:12" ht="15" customHeight="1" x14ac:dyDescent="0.25">
      <c r="A467">
        <v>466</v>
      </c>
      <c r="B467">
        <v>280300</v>
      </c>
      <c r="C467" t="s">
        <v>175</v>
      </c>
      <c r="D467" t="s">
        <v>176</v>
      </c>
      <c r="E467" t="s">
        <v>1603</v>
      </c>
      <c r="F467" t="s">
        <v>1613</v>
      </c>
      <c r="G467">
        <v>34.6</v>
      </c>
      <c r="H467">
        <v>27.4</v>
      </c>
      <c r="I467">
        <v>3</v>
      </c>
      <c r="J467">
        <v>0</v>
      </c>
      <c r="K467" s="1">
        <v>45166</v>
      </c>
      <c r="L467" s="56">
        <v>0.43805054398148147</v>
      </c>
    </row>
    <row r="468" spans="1:12" ht="15" customHeight="1" x14ac:dyDescent="0.25">
      <c r="A468">
        <v>467</v>
      </c>
      <c r="B468">
        <v>280299</v>
      </c>
      <c r="C468" t="s">
        <v>175</v>
      </c>
      <c r="D468" t="s">
        <v>176</v>
      </c>
      <c r="E468" t="s">
        <v>1603</v>
      </c>
      <c r="F468" t="s">
        <v>1613</v>
      </c>
      <c r="G468">
        <v>37.799999999999997</v>
      </c>
      <c r="H468">
        <v>30.6</v>
      </c>
      <c r="I468">
        <v>3</v>
      </c>
      <c r="J468">
        <v>0</v>
      </c>
      <c r="K468" s="1">
        <v>45166</v>
      </c>
      <c r="L468" s="56">
        <v>0.43793773148148146</v>
      </c>
    </row>
    <row r="469" spans="1:12" ht="15" customHeight="1" x14ac:dyDescent="0.25">
      <c r="A469">
        <v>468</v>
      </c>
      <c r="B469">
        <v>280298</v>
      </c>
      <c r="C469" t="s">
        <v>124</v>
      </c>
      <c r="D469" t="s">
        <v>1413</v>
      </c>
      <c r="E469" t="s">
        <v>1603</v>
      </c>
      <c r="F469" t="s">
        <v>1604</v>
      </c>
      <c r="G469">
        <v>46.7</v>
      </c>
      <c r="H469">
        <v>39.5</v>
      </c>
      <c r="I469">
        <v>3</v>
      </c>
      <c r="J469">
        <v>0</v>
      </c>
      <c r="K469" s="1">
        <v>45166</v>
      </c>
      <c r="L469" s="56">
        <v>0.43781593749999997</v>
      </c>
    </row>
    <row r="470" spans="1:12" ht="15" customHeight="1" x14ac:dyDescent="0.25">
      <c r="A470">
        <v>469</v>
      </c>
      <c r="B470">
        <v>280297</v>
      </c>
      <c r="C470" t="s">
        <v>59</v>
      </c>
      <c r="D470" t="s">
        <v>60</v>
      </c>
      <c r="E470" t="s">
        <v>1611</v>
      </c>
      <c r="F470" t="s">
        <v>1613</v>
      </c>
      <c r="G470">
        <v>54.6</v>
      </c>
      <c r="H470">
        <v>47.4</v>
      </c>
      <c r="I470">
        <v>3</v>
      </c>
      <c r="J470">
        <v>8</v>
      </c>
      <c r="K470" s="1">
        <v>45166</v>
      </c>
      <c r="L470" s="56">
        <v>0.43761258101851852</v>
      </c>
    </row>
    <row r="471" spans="1:12" ht="15" customHeight="1" x14ac:dyDescent="0.25">
      <c r="A471">
        <v>470</v>
      </c>
      <c r="B471">
        <v>280296</v>
      </c>
      <c r="C471" t="s">
        <v>24</v>
      </c>
      <c r="D471" t="s">
        <v>25</v>
      </c>
      <c r="E471" t="s">
        <v>1611</v>
      </c>
      <c r="F471" t="s">
        <v>1614</v>
      </c>
      <c r="G471">
        <v>55.1</v>
      </c>
      <c r="H471">
        <v>47.9</v>
      </c>
      <c r="I471">
        <v>3</v>
      </c>
      <c r="J471">
        <v>8</v>
      </c>
      <c r="K471" s="1">
        <v>45166</v>
      </c>
      <c r="L471" s="56">
        <v>0.43747415509259263</v>
      </c>
    </row>
    <row r="472" spans="1:12" ht="15" customHeight="1" x14ac:dyDescent="0.25">
      <c r="A472">
        <v>471</v>
      </c>
      <c r="B472">
        <v>280295</v>
      </c>
      <c r="C472" t="s">
        <v>125</v>
      </c>
      <c r="D472" t="s">
        <v>126</v>
      </c>
      <c r="E472" t="s">
        <v>1603</v>
      </c>
      <c r="F472" t="s">
        <v>1604</v>
      </c>
      <c r="G472">
        <v>45</v>
      </c>
      <c r="H472">
        <v>37.799999999999997</v>
      </c>
      <c r="I472">
        <v>3</v>
      </c>
      <c r="J472">
        <v>0</v>
      </c>
      <c r="K472" s="1">
        <v>45166</v>
      </c>
      <c r="L472" s="56">
        <v>0.43686053240740735</v>
      </c>
    </row>
    <row r="473" spans="1:12" ht="15" customHeight="1" x14ac:dyDescent="0.25">
      <c r="A473">
        <v>472</v>
      </c>
      <c r="B473">
        <v>280294</v>
      </c>
      <c r="C473" t="s">
        <v>24</v>
      </c>
      <c r="D473" t="s">
        <v>25</v>
      </c>
      <c r="E473" t="s">
        <v>1611</v>
      </c>
      <c r="F473" t="s">
        <v>1614</v>
      </c>
      <c r="G473">
        <v>56.4</v>
      </c>
      <c r="H473">
        <v>49.2</v>
      </c>
      <c r="I473">
        <v>3</v>
      </c>
      <c r="J473">
        <v>8</v>
      </c>
      <c r="K473" s="1">
        <v>45166</v>
      </c>
      <c r="L473" s="56">
        <v>0.43591504629629635</v>
      </c>
    </row>
    <row r="474" spans="1:12" ht="15" customHeight="1" x14ac:dyDescent="0.25">
      <c r="A474">
        <v>473</v>
      </c>
      <c r="B474">
        <v>280293</v>
      </c>
      <c r="C474" t="s">
        <v>151</v>
      </c>
      <c r="D474" t="s">
        <v>1368</v>
      </c>
      <c r="E474" t="s">
        <v>1611</v>
      </c>
      <c r="F474" t="s">
        <v>1607</v>
      </c>
      <c r="G474">
        <v>44.1</v>
      </c>
      <c r="H474">
        <v>36.9</v>
      </c>
      <c r="I474">
        <v>3</v>
      </c>
      <c r="J474">
        <v>0</v>
      </c>
      <c r="K474" s="1">
        <v>45166</v>
      </c>
      <c r="L474" s="56">
        <v>0.43577353009259262</v>
      </c>
    </row>
    <row r="475" spans="1:12" ht="15" customHeight="1" x14ac:dyDescent="0.25">
      <c r="A475">
        <v>474</v>
      </c>
      <c r="B475">
        <v>280292</v>
      </c>
      <c r="C475" t="s">
        <v>142</v>
      </c>
      <c r="D475" t="s">
        <v>1612</v>
      </c>
      <c r="E475" t="s">
        <v>1603</v>
      </c>
      <c r="F475" t="s">
        <v>1604</v>
      </c>
      <c r="G475">
        <v>33.4</v>
      </c>
      <c r="H475">
        <v>26.2</v>
      </c>
      <c r="I475">
        <v>3</v>
      </c>
      <c r="J475">
        <v>0</v>
      </c>
      <c r="K475" s="1">
        <v>45166</v>
      </c>
      <c r="L475" s="56">
        <v>0.43554872685185186</v>
      </c>
    </row>
    <row r="476" spans="1:12" ht="15" customHeight="1" x14ac:dyDescent="0.25">
      <c r="A476">
        <v>475</v>
      </c>
      <c r="B476">
        <v>280291</v>
      </c>
      <c r="C476" t="s">
        <v>124</v>
      </c>
      <c r="D476" t="s">
        <v>1413</v>
      </c>
      <c r="E476" t="s">
        <v>1603</v>
      </c>
      <c r="F476" t="s">
        <v>1604</v>
      </c>
      <c r="G476">
        <v>43.1</v>
      </c>
      <c r="H476">
        <v>35.9</v>
      </c>
      <c r="I476">
        <v>3</v>
      </c>
      <c r="J476">
        <v>0</v>
      </c>
      <c r="K476" s="1">
        <v>45166</v>
      </c>
      <c r="L476" s="56">
        <v>0.43534938657407407</v>
      </c>
    </row>
    <row r="477" spans="1:12" ht="15" customHeight="1" x14ac:dyDescent="0.25">
      <c r="A477">
        <v>476</v>
      </c>
      <c r="B477">
        <v>280290</v>
      </c>
      <c r="C477" t="s">
        <v>121</v>
      </c>
      <c r="D477" t="s">
        <v>122</v>
      </c>
      <c r="E477" t="s">
        <v>1603</v>
      </c>
      <c r="F477" t="s">
        <v>1610</v>
      </c>
      <c r="G477">
        <v>44.5</v>
      </c>
      <c r="H477">
        <v>37.299999999999997</v>
      </c>
      <c r="I477">
        <v>3</v>
      </c>
      <c r="J477">
        <v>0</v>
      </c>
      <c r="K477" s="1">
        <v>45166</v>
      </c>
      <c r="L477" s="56">
        <v>0.4352555208333333</v>
      </c>
    </row>
    <row r="478" spans="1:12" ht="15" customHeight="1" x14ac:dyDescent="0.25">
      <c r="A478">
        <v>477</v>
      </c>
      <c r="B478">
        <v>280289</v>
      </c>
      <c r="C478" t="s">
        <v>85</v>
      </c>
      <c r="D478" t="s">
        <v>1608</v>
      </c>
      <c r="E478" t="s">
        <v>1603</v>
      </c>
      <c r="F478" t="s">
        <v>1610</v>
      </c>
      <c r="G478">
        <v>45.1</v>
      </c>
      <c r="H478">
        <v>37.9</v>
      </c>
      <c r="I478">
        <v>3</v>
      </c>
      <c r="J478">
        <v>0</v>
      </c>
      <c r="K478" s="1">
        <v>45166</v>
      </c>
      <c r="L478" s="56">
        <v>0.4351779282407407</v>
      </c>
    </row>
    <row r="479" spans="1:12" ht="15" customHeight="1" x14ac:dyDescent="0.25">
      <c r="A479">
        <v>478</v>
      </c>
      <c r="B479">
        <v>280288</v>
      </c>
      <c r="C479" t="s">
        <v>123</v>
      </c>
      <c r="D479" t="s">
        <v>1412</v>
      </c>
      <c r="E479" t="s">
        <v>1603</v>
      </c>
      <c r="F479" t="s">
        <v>1613</v>
      </c>
      <c r="G479">
        <v>55.7</v>
      </c>
      <c r="H479">
        <v>48.5</v>
      </c>
      <c r="I479">
        <v>3</v>
      </c>
      <c r="J479">
        <v>0</v>
      </c>
      <c r="K479" s="1">
        <v>45166</v>
      </c>
      <c r="L479" s="56">
        <v>0.43509054398148145</v>
      </c>
    </row>
    <row r="480" spans="1:12" ht="15" customHeight="1" x14ac:dyDescent="0.25">
      <c r="A480">
        <v>479</v>
      </c>
      <c r="B480">
        <v>280287</v>
      </c>
      <c r="C480" t="s">
        <v>67</v>
      </c>
      <c r="D480" t="s">
        <v>1318</v>
      </c>
      <c r="E480" t="s">
        <v>1603</v>
      </c>
      <c r="F480" t="s">
        <v>1613</v>
      </c>
      <c r="G480">
        <v>37.1</v>
      </c>
      <c r="H480">
        <v>29.9</v>
      </c>
      <c r="I480">
        <v>3</v>
      </c>
      <c r="J480">
        <v>0</v>
      </c>
      <c r="K480" s="1">
        <v>45166</v>
      </c>
      <c r="L480" s="56">
        <v>0.43480123842592594</v>
      </c>
    </row>
    <row r="481" spans="1:12" ht="15" customHeight="1" x14ac:dyDescent="0.25">
      <c r="A481">
        <v>480</v>
      </c>
      <c r="B481">
        <v>280286</v>
      </c>
      <c r="C481" t="s">
        <v>74</v>
      </c>
      <c r="D481" t="s">
        <v>75</v>
      </c>
      <c r="E481" t="s">
        <v>1611</v>
      </c>
      <c r="F481" t="s">
        <v>1610</v>
      </c>
      <c r="G481">
        <v>46.3</v>
      </c>
      <c r="H481">
        <v>39.1</v>
      </c>
      <c r="I481">
        <v>3</v>
      </c>
      <c r="J481">
        <v>16</v>
      </c>
      <c r="K481" s="1">
        <v>45166</v>
      </c>
      <c r="L481" s="56">
        <v>0.43454780092592588</v>
      </c>
    </row>
    <row r="482" spans="1:12" ht="15" customHeight="1" x14ac:dyDescent="0.25">
      <c r="A482">
        <v>481</v>
      </c>
      <c r="B482">
        <v>280285</v>
      </c>
      <c r="C482" t="s">
        <v>59</v>
      </c>
      <c r="D482" t="s">
        <v>60</v>
      </c>
      <c r="E482" t="s">
        <v>1611</v>
      </c>
      <c r="F482" t="s">
        <v>1613</v>
      </c>
      <c r="G482">
        <v>47.9</v>
      </c>
      <c r="H482">
        <v>40.700000000000003</v>
      </c>
      <c r="I482">
        <v>3</v>
      </c>
      <c r="J482">
        <v>8</v>
      </c>
      <c r="K482" s="1">
        <v>45166</v>
      </c>
      <c r="L482" s="56">
        <v>0.43381577546296296</v>
      </c>
    </row>
    <row r="483" spans="1:12" ht="15" customHeight="1" x14ac:dyDescent="0.25">
      <c r="A483">
        <v>482</v>
      </c>
      <c r="B483">
        <v>280284</v>
      </c>
      <c r="C483" t="s">
        <v>59</v>
      </c>
      <c r="D483" t="s">
        <v>60</v>
      </c>
      <c r="E483" t="s">
        <v>1611</v>
      </c>
      <c r="F483" t="s">
        <v>1613</v>
      </c>
      <c r="G483">
        <v>54.1</v>
      </c>
      <c r="H483">
        <v>46.9</v>
      </c>
      <c r="I483">
        <v>3</v>
      </c>
      <c r="J483">
        <v>8</v>
      </c>
      <c r="K483" s="1">
        <v>45166</v>
      </c>
      <c r="L483" s="56">
        <v>0.4336494212962963</v>
      </c>
    </row>
    <row r="484" spans="1:12" ht="15" customHeight="1" x14ac:dyDescent="0.25">
      <c r="A484">
        <v>483</v>
      </c>
      <c r="B484">
        <v>280283</v>
      </c>
      <c r="C484" t="s">
        <v>141</v>
      </c>
      <c r="D484" t="s">
        <v>1358</v>
      </c>
      <c r="E484" t="s">
        <v>1603</v>
      </c>
      <c r="F484" t="s">
        <v>1607</v>
      </c>
      <c r="G484">
        <v>49.1</v>
      </c>
      <c r="H484">
        <v>41.9</v>
      </c>
      <c r="I484">
        <v>3</v>
      </c>
      <c r="J484">
        <v>0</v>
      </c>
      <c r="K484" s="1">
        <v>45166</v>
      </c>
      <c r="L484" s="56">
        <v>0.43350046296296291</v>
      </c>
    </row>
    <row r="485" spans="1:12" ht="15" customHeight="1" x14ac:dyDescent="0.25">
      <c r="A485">
        <v>484</v>
      </c>
      <c r="B485">
        <v>280282</v>
      </c>
      <c r="C485" t="s">
        <v>142</v>
      </c>
      <c r="D485" t="s">
        <v>1612</v>
      </c>
      <c r="E485" t="s">
        <v>1603</v>
      </c>
      <c r="F485" t="s">
        <v>1604</v>
      </c>
      <c r="G485">
        <v>37.799999999999997</v>
      </c>
      <c r="H485">
        <v>30.6</v>
      </c>
      <c r="I485">
        <v>3</v>
      </c>
      <c r="J485">
        <v>0</v>
      </c>
      <c r="K485" s="1">
        <v>45166</v>
      </c>
      <c r="L485" s="56">
        <v>0.43335424768518521</v>
      </c>
    </row>
    <row r="486" spans="1:12" ht="15" customHeight="1" x14ac:dyDescent="0.25">
      <c r="A486">
        <v>485</v>
      </c>
      <c r="B486">
        <v>280281</v>
      </c>
      <c r="C486" t="s">
        <v>24</v>
      </c>
      <c r="D486" t="s">
        <v>25</v>
      </c>
      <c r="E486" t="s">
        <v>1611</v>
      </c>
      <c r="F486" t="s">
        <v>1614</v>
      </c>
      <c r="G486">
        <v>58.6</v>
      </c>
      <c r="H486">
        <v>51.4</v>
      </c>
      <c r="I486">
        <v>3</v>
      </c>
      <c r="J486">
        <v>8</v>
      </c>
      <c r="K486" s="1">
        <v>45166</v>
      </c>
      <c r="L486" s="56">
        <v>0.43326079861111116</v>
      </c>
    </row>
    <row r="487" spans="1:12" ht="15" customHeight="1" x14ac:dyDescent="0.25">
      <c r="A487">
        <v>486</v>
      </c>
      <c r="B487">
        <v>280280</v>
      </c>
      <c r="C487" t="s">
        <v>124</v>
      </c>
      <c r="D487" t="s">
        <v>1413</v>
      </c>
      <c r="E487" t="s">
        <v>1603</v>
      </c>
      <c r="F487" t="s">
        <v>1604</v>
      </c>
      <c r="G487">
        <v>46.8</v>
      </c>
      <c r="H487">
        <v>39.6</v>
      </c>
      <c r="I487">
        <v>3</v>
      </c>
      <c r="J487">
        <v>0</v>
      </c>
      <c r="K487" s="1">
        <v>45166</v>
      </c>
      <c r="L487" s="56">
        <v>0.43312248842592593</v>
      </c>
    </row>
    <row r="488" spans="1:12" ht="15" customHeight="1" x14ac:dyDescent="0.25">
      <c r="A488">
        <v>487</v>
      </c>
      <c r="B488">
        <v>280279</v>
      </c>
      <c r="C488" t="s">
        <v>121</v>
      </c>
      <c r="D488" t="s">
        <v>122</v>
      </c>
      <c r="E488" t="s">
        <v>1603</v>
      </c>
      <c r="F488" t="s">
        <v>1610</v>
      </c>
      <c r="G488">
        <v>44.4</v>
      </c>
      <c r="H488">
        <v>37.200000000000003</v>
      </c>
      <c r="I488">
        <v>3</v>
      </c>
      <c r="J488">
        <v>0</v>
      </c>
      <c r="K488" s="1">
        <v>45166</v>
      </c>
      <c r="L488" s="56">
        <v>0.43286874999999997</v>
      </c>
    </row>
    <row r="489" spans="1:12" ht="15" customHeight="1" x14ac:dyDescent="0.25">
      <c r="A489">
        <v>488</v>
      </c>
      <c r="B489">
        <v>280278</v>
      </c>
      <c r="C489" t="s">
        <v>121</v>
      </c>
      <c r="D489" t="s">
        <v>122</v>
      </c>
      <c r="E489" t="s">
        <v>1603</v>
      </c>
      <c r="F489" t="s">
        <v>1613</v>
      </c>
      <c r="G489">
        <v>52.6</v>
      </c>
      <c r="H489">
        <v>45.4</v>
      </c>
      <c r="I489">
        <v>3</v>
      </c>
      <c r="J489">
        <v>0</v>
      </c>
      <c r="K489" s="1">
        <v>45166</v>
      </c>
      <c r="L489" s="56">
        <v>0.4327325231481482</v>
      </c>
    </row>
    <row r="490" spans="1:12" ht="15" customHeight="1" x14ac:dyDescent="0.25">
      <c r="A490">
        <v>489</v>
      </c>
      <c r="B490">
        <v>280277</v>
      </c>
      <c r="C490" t="s">
        <v>67</v>
      </c>
      <c r="D490" t="s">
        <v>1318</v>
      </c>
      <c r="E490" t="s">
        <v>1603</v>
      </c>
      <c r="F490" t="s">
        <v>1613</v>
      </c>
      <c r="G490">
        <v>39.1</v>
      </c>
      <c r="H490">
        <v>31.9</v>
      </c>
      <c r="I490">
        <v>3</v>
      </c>
      <c r="J490">
        <v>0</v>
      </c>
      <c r="K490" s="1">
        <v>45166</v>
      </c>
      <c r="L490" s="56">
        <v>0.43259209490740741</v>
      </c>
    </row>
    <row r="491" spans="1:12" ht="15" customHeight="1" x14ac:dyDescent="0.25">
      <c r="A491">
        <v>490</v>
      </c>
      <c r="B491">
        <v>280276</v>
      </c>
      <c r="C491" t="s">
        <v>175</v>
      </c>
      <c r="D491" t="s">
        <v>176</v>
      </c>
      <c r="E491" t="s">
        <v>1603</v>
      </c>
      <c r="F491" t="s">
        <v>1614</v>
      </c>
      <c r="G491">
        <v>38</v>
      </c>
      <c r="H491">
        <v>30.8</v>
      </c>
      <c r="I491">
        <v>3</v>
      </c>
      <c r="J491">
        <v>0</v>
      </c>
      <c r="K491" s="1">
        <v>45166</v>
      </c>
      <c r="L491" s="56">
        <v>0.43206940972222219</v>
      </c>
    </row>
    <row r="492" spans="1:12" ht="15" customHeight="1" x14ac:dyDescent="0.25">
      <c r="A492">
        <v>491</v>
      </c>
      <c r="B492">
        <v>280275</v>
      </c>
      <c r="C492" t="s">
        <v>175</v>
      </c>
      <c r="D492" t="s">
        <v>176</v>
      </c>
      <c r="E492" t="s">
        <v>1603</v>
      </c>
      <c r="F492" t="s">
        <v>1614</v>
      </c>
      <c r="G492">
        <v>20.399999999999999</v>
      </c>
      <c r="H492">
        <v>18.600000000000001</v>
      </c>
      <c r="I492">
        <v>0</v>
      </c>
      <c r="J492">
        <v>0</v>
      </c>
      <c r="K492" s="1">
        <v>45166</v>
      </c>
      <c r="L492" s="56">
        <v>0.43196640046296292</v>
      </c>
    </row>
    <row r="493" spans="1:12" ht="15" customHeight="1" x14ac:dyDescent="0.25">
      <c r="A493">
        <v>492</v>
      </c>
      <c r="B493">
        <v>280274</v>
      </c>
      <c r="C493" t="s">
        <v>125</v>
      </c>
      <c r="D493" t="s">
        <v>126</v>
      </c>
      <c r="E493" t="s">
        <v>1603</v>
      </c>
      <c r="F493" t="s">
        <v>1604</v>
      </c>
      <c r="G493">
        <v>47.4</v>
      </c>
      <c r="H493">
        <v>40.200000000000003</v>
      </c>
      <c r="I493">
        <v>3</v>
      </c>
      <c r="J493">
        <v>0</v>
      </c>
      <c r="K493" s="1">
        <v>45166</v>
      </c>
      <c r="L493" s="56">
        <v>0.4317935532407407</v>
      </c>
    </row>
    <row r="494" spans="1:12" ht="15" customHeight="1" x14ac:dyDescent="0.25">
      <c r="A494">
        <v>493</v>
      </c>
      <c r="B494">
        <v>280273</v>
      </c>
      <c r="C494" t="s">
        <v>74</v>
      </c>
      <c r="D494" t="s">
        <v>75</v>
      </c>
      <c r="E494" t="s">
        <v>1611</v>
      </c>
      <c r="F494" t="s">
        <v>1610</v>
      </c>
      <c r="G494">
        <v>45.5</v>
      </c>
      <c r="H494">
        <v>38.299999999999997</v>
      </c>
      <c r="I494">
        <v>3</v>
      </c>
      <c r="J494">
        <v>16</v>
      </c>
      <c r="K494" s="1">
        <v>45166</v>
      </c>
      <c r="L494" s="56">
        <v>0.43165952546296293</v>
      </c>
    </row>
    <row r="495" spans="1:12" ht="15" customHeight="1" x14ac:dyDescent="0.25">
      <c r="A495">
        <v>494</v>
      </c>
      <c r="B495">
        <v>280272</v>
      </c>
      <c r="C495" t="s">
        <v>8</v>
      </c>
      <c r="D495" t="s">
        <v>9</v>
      </c>
      <c r="E495" t="s">
        <v>1611</v>
      </c>
      <c r="F495" t="s">
        <v>1614</v>
      </c>
      <c r="G495">
        <v>55.1</v>
      </c>
      <c r="H495">
        <v>47.9</v>
      </c>
      <c r="I495">
        <v>3</v>
      </c>
      <c r="J495">
        <v>10</v>
      </c>
      <c r="K495" s="1">
        <v>45166</v>
      </c>
      <c r="L495" s="56">
        <v>0.43152754629629625</v>
      </c>
    </row>
    <row r="496" spans="1:12" ht="15" customHeight="1" x14ac:dyDescent="0.25">
      <c r="A496">
        <v>495</v>
      </c>
      <c r="B496">
        <v>280271</v>
      </c>
      <c r="C496" t="s">
        <v>10</v>
      </c>
      <c r="D496" t="s">
        <v>11</v>
      </c>
      <c r="E496" t="s">
        <v>1611</v>
      </c>
      <c r="F496" t="s">
        <v>1614</v>
      </c>
      <c r="G496">
        <v>48.9</v>
      </c>
      <c r="H496">
        <v>41.7</v>
      </c>
      <c r="I496">
        <v>3</v>
      </c>
      <c r="J496">
        <v>8</v>
      </c>
      <c r="K496" s="1">
        <v>45166</v>
      </c>
      <c r="L496" s="56">
        <v>0.43132758101851848</v>
      </c>
    </row>
    <row r="497" spans="1:12" ht="15" customHeight="1" x14ac:dyDescent="0.25">
      <c r="A497">
        <v>496</v>
      </c>
      <c r="B497">
        <v>280270</v>
      </c>
      <c r="C497" t="s">
        <v>8</v>
      </c>
      <c r="D497" t="s">
        <v>9</v>
      </c>
      <c r="E497" t="s">
        <v>1611</v>
      </c>
      <c r="F497" t="s">
        <v>1614</v>
      </c>
      <c r="G497">
        <v>56.7</v>
      </c>
      <c r="H497">
        <v>49.5</v>
      </c>
      <c r="I497">
        <v>3</v>
      </c>
      <c r="J497">
        <v>9</v>
      </c>
      <c r="K497" s="1">
        <v>45166</v>
      </c>
      <c r="L497" s="56">
        <v>0.43111875</v>
      </c>
    </row>
    <row r="498" spans="1:12" ht="15" customHeight="1" x14ac:dyDescent="0.25">
      <c r="A498">
        <v>497</v>
      </c>
      <c r="B498">
        <v>280269</v>
      </c>
      <c r="C498" t="s">
        <v>1534</v>
      </c>
      <c r="D498" t="s">
        <v>1535</v>
      </c>
      <c r="E498" t="s">
        <v>1611</v>
      </c>
      <c r="F498" t="s">
        <v>1607</v>
      </c>
      <c r="G498">
        <v>79.599999999999994</v>
      </c>
      <c r="H498">
        <v>72.400000000000006</v>
      </c>
      <c r="I498">
        <v>3</v>
      </c>
      <c r="J498">
        <v>18</v>
      </c>
      <c r="K498" s="1">
        <v>45166</v>
      </c>
      <c r="L498" s="56">
        <v>0.43095616898148154</v>
      </c>
    </row>
    <row r="499" spans="1:12" ht="15" customHeight="1" x14ac:dyDescent="0.25">
      <c r="A499">
        <v>498</v>
      </c>
      <c r="B499">
        <v>280268</v>
      </c>
      <c r="C499" t="s">
        <v>24</v>
      </c>
      <c r="D499" t="s">
        <v>25</v>
      </c>
      <c r="E499" t="s">
        <v>1611</v>
      </c>
      <c r="F499" t="s">
        <v>1614</v>
      </c>
      <c r="G499">
        <v>52.3</v>
      </c>
      <c r="H499">
        <v>45.1</v>
      </c>
      <c r="I499">
        <v>3</v>
      </c>
      <c r="J499">
        <v>8</v>
      </c>
      <c r="K499" s="1">
        <v>45166</v>
      </c>
      <c r="L499" s="56">
        <v>0.43076732638888887</v>
      </c>
    </row>
    <row r="500" spans="1:12" ht="15" customHeight="1" x14ac:dyDescent="0.25">
      <c r="A500">
        <v>499</v>
      </c>
      <c r="B500">
        <v>280267</v>
      </c>
      <c r="C500" t="s">
        <v>100</v>
      </c>
      <c r="D500" t="s">
        <v>1271</v>
      </c>
      <c r="E500" t="s">
        <v>1611</v>
      </c>
      <c r="F500" t="s">
        <v>1607</v>
      </c>
      <c r="G500">
        <v>71.400000000000006</v>
      </c>
      <c r="H500">
        <v>64.2</v>
      </c>
      <c r="I500">
        <v>3</v>
      </c>
      <c r="J500">
        <v>0</v>
      </c>
      <c r="K500" s="1">
        <v>45166</v>
      </c>
      <c r="L500" s="56">
        <v>0.43051269675925924</v>
      </c>
    </row>
    <row r="501" spans="1:12" ht="15" customHeight="1" x14ac:dyDescent="0.25">
      <c r="A501">
        <v>500</v>
      </c>
      <c r="B501">
        <v>280266</v>
      </c>
      <c r="C501" t="s">
        <v>142</v>
      </c>
      <c r="D501" t="s">
        <v>1612</v>
      </c>
      <c r="E501" t="s">
        <v>1603</v>
      </c>
      <c r="F501" t="s">
        <v>1604</v>
      </c>
      <c r="G501">
        <v>40.4</v>
      </c>
      <c r="H501">
        <v>33.200000000000003</v>
      </c>
      <c r="I501">
        <v>3</v>
      </c>
      <c r="J501">
        <v>0</v>
      </c>
      <c r="K501" s="1">
        <v>45166</v>
      </c>
      <c r="L501" s="56">
        <v>0.43034262731481482</v>
      </c>
    </row>
    <row r="502" spans="1:12" ht="15" customHeight="1" x14ac:dyDescent="0.25">
      <c r="A502">
        <v>501</v>
      </c>
      <c r="B502">
        <v>280265</v>
      </c>
      <c r="C502" t="s">
        <v>124</v>
      </c>
      <c r="D502" t="s">
        <v>1413</v>
      </c>
      <c r="E502" t="s">
        <v>1603</v>
      </c>
      <c r="F502" t="s">
        <v>1604</v>
      </c>
      <c r="G502">
        <v>46.4</v>
      </c>
      <c r="H502">
        <v>39.200000000000003</v>
      </c>
      <c r="I502">
        <v>3</v>
      </c>
      <c r="J502">
        <v>0</v>
      </c>
      <c r="K502" s="1">
        <v>45166</v>
      </c>
      <c r="L502" s="56">
        <v>0.43023376157407406</v>
      </c>
    </row>
    <row r="503" spans="1:12" ht="15" customHeight="1" x14ac:dyDescent="0.25">
      <c r="A503">
        <v>502</v>
      </c>
      <c r="B503">
        <v>280264</v>
      </c>
      <c r="C503" t="s">
        <v>121</v>
      </c>
      <c r="D503" t="s">
        <v>122</v>
      </c>
      <c r="E503" t="s">
        <v>1603</v>
      </c>
      <c r="F503" t="s">
        <v>1610</v>
      </c>
      <c r="G503">
        <v>49.5</v>
      </c>
      <c r="H503">
        <v>42.3</v>
      </c>
      <c r="I503">
        <v>3</v>
      </c>
      <c r="J503">
        <v>0</v>
      </c>
      <c r="K503" s="1">
        <v>45166</v>
      </c>
      <c r="L503" s="56">
        <v>0.43013437500000001</v>
      </c>
    </row>
    <row r="504" spans="1:12" ht="15" customHeight="1" x14ac:dyDescent="0.25">
      <c r="A504">
        <v>503</v>
      </c>
      <c r="B504">
        <v>280263</v>
      </c>
      <c r="C504" t="s">
        <v>59</v>
      </c>
      <c r="D504" t="s">
        <v>60</v>
      </c>
      <c r="E504" t="s">
        <v>1611</v>
      </c>
      <c r="F504" t="s">
        <v>1613</v>
      </c>
      <c r="G504">
        <v>52.8</v>
      </c>
      <c r="H504">
        <v>45.6</v>
      </c>
      <c r="I504">
        <v>3</v>
      </c>
      <c r="J504">
        <v>8</v>
      </c>
      <c r="K504" s="1">
        <v>45166</v>
      </c>
      <c r="L504" s="56">
        <v>0.42996589120370371</v>
      </c>
    </row>
    <row r="505" spans="1:12" ht="15" customHeight="1" x14ac:dyDescent="0.25">
      <c r="A505">
        <v>504</v>
      </c>
      <c r="B505">
        <v>280262</v>
      </c>
      <c r="C505" t="s">
        <v>84</v>
      </c>
      <c r="D505" t="s">
        <v>1609</v>
      </c>
      <c r="E505" t="s">
        <v>1603</v>
      </c>
      <c r="F505" t="s">
        <v>1610</v>
      </c>
      <c r="G505">
        <v>60.2</v>
      </c>
      <c r="H505">
        <v>53</v>
      </c>
      <c r="I505">
        <v>3</v>
      </c>
      <c r="J505">
        <v>0</v>
      </c>
      <c r="K505" s="1">
        <v>45166</v>
      </c>
      <c r="L505" s="56">
        <v>0.42972052083333329</v>
      </c>
    </row>
    <row r="506" spans="1:12" ht="15" customHeight="1" x14ac:dyDescent="0.25">
      <c r="A506">
        <v>505</v>
      </c>
      <c r="B506">
        <v>280261</v>
      </c>
      <c r="C506" t="s">
        <v>141</v>
      </c>
      <c r="D506" t="s">
        <v>1358</v>
      </c>
      <c r="E506" t="s">
        <v>1603</v>
      </c>
      <c r="F506" t="s">
        <v>1607</v>
      </c>
      <c r="G506">
        <v>14.6</v>
      </c>
      <c r="H506">
        <v>9.1999999999999993</v>
      </c>
      <c r="I506">
        <v>2</v>
      </c>
      <c r="J506">
        <v>0</v>
      </c>
      <c r="K506" s="1">
        <v>45166</v>
      </c>
      <c r="L506" s="56">
        <v>0.42959390046296297</v>
      </c>
    </row>
    <row r="507" spans="1:12" ht="15" customHeight="1" x14ac:dyDescent="0.25">
      <c r="A507">
        <v>506</v>
      </c>
      <c r="B507">
        <v>280260</v>
      </c>
      <c r="C507" t="s">
        <v>123</v>
      </c>
      <c r="D507" t="s">
        <v>1412</v>
      </c>
      <c r="E507" t="s">
        <v>1603</v>
      </c>
      <c r="F507" t="s">
        <v>1614</v>
      </c>
      <c r="G507">
        <v>55.7</v>
      </c>
      <c r="H507">
        <v>48.5</v>
      </c>
      <c r="I507">
        <v>3</v>
      </c>
      <c r="J507">
        <v>0</v>
      </c>
      <c r="K507" s="1">
        <v>45166</v>
      </c>
      <c r="L507" s="56">
        <v>0.42944236111111111</v>
      </c>
    </row>
    <row r="508" spans="1:12" ht="15" customHeight="1" x14ac:dyDescent="0.25">
      <c r="A508">
        <v>507</v>
      </c>
      <c r="B508">
        <v>280259</v>
      </c>
      <c r="C508" t="s">
        <v>59</v>
      </c>
      <c r="D508" t="s">
        <v>60</v>
      </c>
      <c r="E508" t="s">
        <v>1611</v>
      </c>
      <c r="F508" t="s">
        <v>1613</v>
      </c>
      <c r="G508">
        <v>49.6</v>
      </c>
      <c r="H508">
        <v>42.4</v>
      </c>
      <c r="I508">
        <v>3</v>
      </c>
      <c r="J508">
        <v>8</v>
      </c>
      <c r="K508" s="1">
        <v>45166</v>
      </c>
      <c r="L508" s="56">
        <v>0.42931655092592597</v>
      </c>
    </row>
    <row r="509" spans="1:12" ht="15" customHeight="1" x14ac:dyDescent="0.25">
      <c r="A509">
        <v>508</v>
      </c>
      <c r="B509">
        <v>280258</v>
      </c>
      <c r="C509" t="s">
        <v>59</v>
      </c>
      <c r="D509" t="s">
        <v>60</v>
      </c>
      <c r="E509" t="s">
        <v>1611</v>
      </c>
      <c r="F509" t="s">
        <v>1613</v>
      </c>
      <c r="G509">
        <v>52.9</v>
      </c>
      <c r="H509">
        <v>45.7</v>
      </c>
      <c r="I509">
        <v>3</v>
      </c>
      <c r="J509">
        <v>8</v>
      </c>
      <c r="K509" s="1">
        <v>45166</v>
      </c>
      <c r="L509" s="56">
        <v>0.42917665509259262</v>
      </c>
    </row>
    <row r="510" spans="1:12" ht="15" customHeight="1" x14ac:dyDescent="0.25">
      <c r="A510">
        <v>509</v>
      </c>
      <c r="B510">
        <v>280257</v>
      </c>
      <c r="C510" t="s">
        <v>141</v>
      </c>
      <c r="D510" t="s">
        <v>1358</v>
      </c>
      <c r="E510" t="s">
        <v>1603</v>
      </c>
      <c r="F510" t="s">
        <v>1607</v>
      </c>
      <c r="G510">
        <v>42.6</v>
      </c>
      <c r="H510">
        <v>35.4</v>
      </c>
      <c r="I510">
        <v>3</v>
      </c>
      <c r="J510">
        <v>0</v>
      </c>
      <c r="K510" s="1">
        <v>45166</v>
      </c>
      <c r="L510" s="56">
        <v>0.42903422453703705</v>
      </c>
    </row>
    <row r="511" spans="1:12" ht="15" customHeight="1" x14ac:dyDescent="0.25">
      <c r="A511">
        <v>510</v>
      </c>
      <c r="B511">
        <v>280256</v>
      </c>
      <c r="C511" t="s">
        <v>101</v>
      </c>
      <c r="D511" t="s">
        <v>1326</v>
      </c>
      <c r="E511" t="s">
        <v>1611</v>
      </c>
      <c r="F511" t="s">
        <v>1607</v>
      </c>
      <c r="G511">
        <v>40.299999999999997</v>
      </c>
      <c r="H511">
        <v>33.1</v>
      </c>
      <c r="I511">
        <v>3</v>
      </c>
      <c r="J511">
        <v>0</v>
      </c>
      <c r="K511" s="1">
        <v>45166</v>
      </c>
      <c r="L511" s="56">
        <v>0.4289130439814815</v>
      </c>
    </row>
    <row r="512" spans="1:12" ht="15" customHeight="1" x14ac:dyDescent="0.25">
      <c r="A512">
        <v>511</v>
      </c>
      <c r="B512">
        <v>280255</v>
      </c>
      <c r="C512" t="s">
        <v>24</v>
      </c>
      <c r="D512" t="s">
        <v>25</v>
      </c>
      <c r="E512" t="s">
        <v>1611</v>
      </c>
      <c r="F512" t="s">
        <v>1614</v>
      </c>
      <c r="G512">
        <v>52.7</v>
      </c>
      <c r="H512">
        <v>45.5</v>
      </c>
      <c r="I512">
        <v>3</v>
      </c>
      <c r="J512">
        <v>8</v>
      </c>
      <c r="K512" s="1">
        <v>45166</v>
      </c>
      <c r="L512" s="56">
        <v>0.42879575231481476</v>
      </c>
    </row>
    <row r="513" spans="1:12" ht="15" customHeight="1" x14ac:dyDescent="0.25">
      <c r="A513">
        <v>512</v>
      </c>
      <c r="B513">
        <v>280254</v>
      </c>
      <c r="C513" t="s">
        <v>114</v>
      </c>
      <c r="D513" t="s">
        <v>115</v>
      </c>
      <c r="E513" t="s">
        <v>1603</v>
      </c>
      <c r="F513" t="s">
        <v>1610</v>
      </c>
      <c r="G513">
        <v>68.900000000000006</v>
      </c>
      <c r="H513">
        <v>61.7</v>
      </c>
      <c r="I513">
        <v>3</v>
      </c>
      <c r="J513">
        <v>30</v>
      </c>
      <c r="K513" s="1">
        <v>45166</v>
      </c>
      <c r="L513" s="56">
        <v>0.42867021990740745</v>
      </c>
    </row>
    <row r="514" spans="1:12" ht="15" customHeight="1" x14ac:dyDescent="0.25">
      <c r="A514">
        <v>513</v>
      </c>
      <c r="B514">
        <v>280253</v>
      </c>
      <c r="C514" t="s">
        <v>124</v>
      </c>
      <c r="D514" t="s">
        <v>1413</v>
      </c>
      <c r="E514" t="s">
        <v>1603</v>
      </c>
      <c r="F514" t="s">
        <v>1604</v>
      </c>
      <c r="G514">
        <v>49.6</v>
      </c>
      <c r="H514">
        <v>42.4</v>
      </c>
      <c r="I514">
        <v>3</v>
      </c>
      <c r="J514">
        <v>0</v>
      </c>
      <c r="K514" s="1">
        <v>45166</v>
      </c>
      <c r="L514" s="56">
        <v>0.42854722222222219</v>
      </c>
    </row>
    <row r="515" spans="1:12" ht="15" customHeight="1" x14ac:dyDescent="0.25">
      <c r="A515">
        <v>514</v>
      </c>
      <c r="B515">
        <v>280252</v>
      </c>
      <c r="C515" t="s">
        <v>142</v>
      </c>
      <c r="D515" t="s">
        <v>1612</v>
      </c>
      <c r="E515" t="s">
        <v>1603</v>
      </c>
      <c r="F515" t="s">
        <v>1604</v>
      </c>
      <c r="G515">
        <v>36.200000000000003</v>
      </c>
      <c r="H515">
        <v>29</v>
      </c>
      <c r="I515">
        <v>3</v>
      </c>
      <c r="J515">
        <v>0</v>
      </c>
      <c r="K515" s="1">
        <v>45166</v>
      </c>
      <c r="L515" s="56">
        <v>0.42645783564814815</v>
      </c>
    </row>
    <row r="516" spans="1:12" ht="15" customHeight="1" x14ac:dyDescent="0.25">
      <c r="A516">
        <v>515</v>
      </c>
      <c r="B516">
        <v>280251</v>
      </c>
      <c r="C516" t="s">
        <v>67</v>
      </c>
      <c r="D516" t="s">
        <v>1318</v>
      </c>
      <c r="E516" t="s">
        <v>1603</v>
      </c>
      <c r="F516" t="s">
        <v>1613</v>
      </c>
      <c r="G516">
        <v>36.1</v>
      </c>
      <c r="H516">
        <v>28.9</v>
      </c>
      <c r="I516">
        <v>3</v>
      </c>
      <c r="J516">
        <v>0</v>
      </c>
      <c r="K516" s="1">
        <v>45166</v>
      </c>
      <c r="L516" s="56">
        <v>0.42632677083333337</v>
      </c>
    </row>
    <row r="517" spans="1:12" ht="15" customHeight="1" x14ac:dyDescent="0.25">
      <c r="A517">
        <v>516</v>
      </c>
      <c r="B517">
        <v>280250</v>
      </c>
      <c r="C517" t="s">
        <v>125</v>
      </c>
      <c r="D517" t="s">
        <v>126</v>
      </c>
      <c r="E517" t="s">
        <v>1603</v>
      </c>
      <c r="F517" t="s">
        <v>1604</v>
      </c>
      <c r="G517">
        <v>48.2</v>
      </c>
      <c r="H517">
        <v>41</v>
      </c>
      <c r="I517">
        <v>3</v>
      </c>
      <c r="J517">
        <v>0</v>
      </c>
      <c r="K517" s="1">
        <v>45166</v>
      </c>
      <c r="L517" s="56">
        <v>0.42620813657407403</v>
      </c>
    </row>
    <row r="518" spans="1:12" ht="15" customHeight="1" x14ac:dyDescent="0.25">
      <c r="A518">
        <v>517</v>
      </c>
      <c r="B518">
        <v>280249</v>
      </c>
      <c r="C518" t="s">
        <v>85</v>
      </c>
      <c r="D518" t="s">
        <v>1608</v>
      </c>
      <c r="E518" t="s">
        <v>1603</v>
      </c>
      <c r="F518" t="s">
        <v>1610</v>
      </c>
      <c r="G518">
        <v>47.8</v>
      </c>
      <c r="H518">
        <v>40.6</v>
      </c>
      <c r="I518">
        <v>3</v>
      </c>
      <c r="J518">
        <v>0</v>
      </c>
      <c r="K518" s="1">
        <v>45166</v>
      </c>
      <c r="L518" s="56">
        <v>0.42609278935185185</v>
      </c>
    </row>
    <row r="519" spans="1:12" ht="15" customHeight="1" x14ac:dyDescent="0.25">
      <c r="A519">
        <v>518</v>
      </c>
      <c r="B519">
        <v>280248</v>
      </c>
      <c r="C519" t="s">
        <v>141</v>
      </c>
      <c r="D519" t="s">
        <v>1358</v>
      </c>
      <c r="E519" t="s">
        <v>1603</v>
      </c>
      <c r="F519" t="s">
        <v>1607</v>
      </c>
      <c r="G519">
        <v>46.7</v>
      </c>
      <c r="H519">
        <v>39.5</v>
      </c>
      <c r="I519">
        <v>3</v>
      </c>
      <c r="J519">
        <v>0</v>
      </c>
      <c r="K519" s="1">
        <v>45166</v>
      </c>
      <c r="L519" s="56">
        <v>0.42598510416666668</v>
      </c>
    </row>
    <row r="520" spans="1:12" ht="15" customHeight="1" x14ac:dyDescent="0.25">
      <c r="A520">
        <v>519</v>
      </c>
      <c r="B520">
        <v>280247</v>
      </c>
      <c r="C520" t="s">
        <v>114</v>
      </c>
      <c r="D520" t="s">
        <v>115</v>
      </c>
      <c r="E520" t="s">
        <v>1603</v>
      </c>
      <c r="F520" t="s">
        <v>1610</v>
      </c>
      <c r="G520">
        <v>71.400000000000006</v>
      </c>
      <c r="H520">
        <v>64.2</v>
      </c>
      <c r="I520">
        <v>3</v>
      </c>
      <c r="J520">
        <v>30</v>
      </c>
      <c r="K520" s="1">
        <v>45166</v>
      </c>
      <c r="L520" s="56">
        <v>0.4258961458333333</v>
      </c>
    </row>
    <row r="521" spans="1:12" ht="15" customHeight="1" x14ac:dyDescent="0.25">
      <c r="A521">
        <v>520</v>
      </c>
      <c r="B521">
        <v>280246</v>
      </c>
      <c r="C521" t="s">
        <v>1534</v>
      </c>
      <c r="D521" t="s">
        <v>1535</v>
      </c>
      <c r="E521" t="s">
        <v>1611</v>
      </c>
      <c r="F521" t="s">
        <v>1607</v>
      </c>
      <c r="G521">
        <v>68.599999999999994</v>
      </c>
      <c r="H521">
        <v>61.4</v>
      </c>
      <c r="I521">
        <v>3</v>
      </c>
      <c r="J521">
        <v>18</v>
      </c>
      <c r="K521" s="1">
        <v>45166</v>
      </c>
      <c r="L521" s="56">
        <v>0.42577326388888892</v>
      </c>
    </row>
    <row r="522" spans="1:12" ht="15" customHeight="1" x14ac:dyDescent="0.25">
      <c r="A522">
        <v>521</v>
      </c>
      <c r="B522">
        <v>280245</v>
      </c>
      <c r="C522" t="s">
        <v>74</v>
      </c>
      <c r="D522" t="s">
        <v>75</v>
      </c>
      <c r="E522" t="s">
        <v>1611</v>
      </c>
      <c r="F522" t="s">
        <v>1610</v>
      </c>
      <c r="G522">
        <v>41.5</v>
      </c>
      <c r="H522">
        <v>34.299999999999997</v>
      </c>
      <c r="I522">
        <v>3</v>
      </c>
      <c r="J522">
        <v>16</v>
      </c>
      <c r="K522" s="1">
        <v>45166</v>
      </c>
      <c r="L522" s="56">
        <v>0.42568425925925929</v>
      </c>
    </row>
    <row r="523" spans="1:12" ht="15" customHeight="1" x14ac:dyDescent="0.25">
      <c r="A523">
        <v>522</v>
      </c>
      <c r="B523">
        <v>280244</v>
      </c>
      <c r="C523" t="s">
        <v>59</v>
      </c>
      <c r="D523" t="s">
        <v>60</v>
      </c>
      <c r="E523" t="s">
        <v>1611</v>
      </c>
      <c r="F523" t="s">
        <v>1613</v>
      </c>
      <c r="G523">
        <v>47.7</v>
      </c>
      <c r="H523">
        <v>40.5</v>
      </c>
      <c r="I523">
        <v>3</v>
      </c>
      <c r="J523">
        <v>8</v>
      </c>
      <c r="K523" s="1">
        <v>45166</v>
      </c>
      <c r="L523" s="56">
        <v>0.42555841435185182</v>
      </c>
    </row>
    <row r="524" spans="1:12" ht="15" customHeight="1" x14ac:dyDescent="0.25">
      <c r="A524">
        <v>523</v>
      </c>
      <c r="B524">
        <v>280243</v>
      </c>
      <c r="C524" t="s">
        <v>121</v>
      </c>
      <c r="D524" t="s">
        <v>122</v>
      </c>
      <c r="E524" t="s">
        <v>1603</v>
      </c>
      <c r="F524" t="s">
        <v>1610</v>
      </c>
      <c r="G524">
        <v>44.5</v>
      </c>
      <c r="H524">
        <v>37.299999999999997</v>
      </c>
      <c r="I524">
        <v>3</v>
      </c>
      <c r="J524">
        <v>0</v>
      </c>
      <c r="K524" s="1">
        <v>45166</v>
      </c>
      <c r="L524" s="56">
        <v>0.42555737268518518</v>
      </c>
    </row>
    <row r="525" spans="1:12" ht="15" customHeight="1" x14ac:dyDescent="0.25">
      <c r="A525">
        <v>524</v>
      </c>
      <c r="B525">
        <v>280242</v>
      </c>
      <c r="C525" t="s">
        <v>124</v>
      </c>
      <c r="D525" t="s">
        <v>1413</v>
      </c>
      <c r="E525" t="s">
        <v>1603</v>
      </c>
      <c r="F525" t="s">
        <v>1604</v>
      </c>
      <c r="G525">
        <v>46.6</v>
      </c>
      <c r="H525">
        <v>39.4</v>
      </c>
      <c r="I525">
        <v>3</v>
      </c>
      <c r="J525">
        <v>0</v>
      </c>
      <c r="K525" s="1">
        <v>45166</v>
      </c>
      <c r="L525" s="56">
        <v>0.42510914351851853</v>
      </c>
    </row>
    <row r="526" spans="1:12" ht="15" customHeight="1" x14ac:dyDescent="0.25">
      <c r="A526">
        <v>525</v>
      </c>
      <c r="B526">
        <v>280241</v>
      </c>
      <c r="C526" t="s">
        <v>59</v>
      </c>
      <c r="D526" t="s">
        <v>60</v>
      </c>
      <c r="E526" t="s">
        <v>1611</v>
      </c>
      <c r="F526" t="s">
        <v>1613</v>
      </c>
      <c r="G526">
        <v>48.8</v>
      </c>
      <c r="H526">
        <v>41.6</v>
      </c>
      <c r="I526">
        <v>3</v>
      </c>
      <c r="J526">
        <v>8</v>
      </c>
      <c r="K526" s="1">
        <v>45166</v>
      </c>
      <c r="L526" s="56">
        <v>0.42497592592592598</v>
      </c>
    </row>
    <row r="527" spans="1:12" ht="15" customHeight="1" x14ac:dyDescent="0.25">
      <c r="A527">
        <v>526</v>
      </c>
      <c r="B527">
        <v>280240</v>
      </c>
      <c r="C527" t="s">
        <v>55</v>
      </c>
      <c r="D527" t="s">
        <v>56</v>
      </c>
      <c r="E527" t="s">
        <v>1611</v>
      </c>
      <c r="F527" t="s">
        <v>1613</v>
      </c>
      <c r="G527">
        <v>50.7</v>
      </c>
      <c r="H527">
        <v>43.5</v>
      </c>
      <c r="I527">
        <v>3</v>
      </c>
      <c r="J527">
        <v>8</v>
      </c>
      <c r="K527" s="1">
        <v>45166</v>
      </c>
      <c r="L527" s="56">
        <v>0.42486535879629628</v>
      </c>
    </row>
    <row r="528" spans="1:12" ht="15" customHeight="1" x14ac:dyDescent="0.25">
      <c r="A528">
        <v>527</v>
      </c>
      <c r="B528">
        <v>280239</v>
      </c>
      <c r="C528" t="s">
        <v>137</v>
      </c>
      <c r="D528" t="s">
        <v>1356</v>
      </c>
      <c r="E528" t="s">
        <v>1603</v>
      </c>
      <c r="F528" t="s">
        <v>1615</v>
      </c>
      <c r="G528">
        <v>76.3</v>
      </c>
      <c r="H528">
        <v>69.099999999999994</v>
      </c>
      <c r="I528">
        <v>3</v>
      </c>
      <c r="J528">
        <v>0</v>
      </c>
      <c r="K528" s="1">
        <v>45166</v>
      </c>
      <c r="L528" s="56">
        <v>0.42468831018518521</v>
      </c>
    </row>
    <row r="529" spans="1:12" ht="15" customHeight="1" x14ac:dyDescent="0.25">
      <c r="A529">
        <v>528</v>
      </c>
      <c r="B529">
        <v>280238</v>
      </c>
      <c r="C529" t="s">
        <v>114</v>
      </c>
      <c r="D529" t="s">
        <v>115</v>
      </c>
      <c r="E529" t="s">
        <v>1603</v>
      </c>
      <c r="F529" t="s">
        <v>1610</v>
      </c>
      <c r="G529">
        <v>68.599999999999994</v>
      </c>
      <c r="H529">
        <v>61.4</v>
      </c>
      <c r="I529">
        <v>3</v>
      </c>
      <c r="J529">
        <v>30</v>
      </c>
      <c r="K529" s="1">
        <v>45166</v>
      </c>
      <c r="L529" s="56">
        <v>0.42446466435185187</v>
      </c>
    </row>
    <row r="530" spans="1:12" ht="15" customHeight="1" x14ac:dyDescent="0.25">
      <c r="A530">
        <v>529</v>
      </c>
      <c r="B530">
        <v>280237</v>
      </c>
      <c r="C530" t="s">
        <v>1617</v>
      </c>
      <c r="D530" t="s">
        <v>1618</v>
      </c>
      <c r="E530" t="s">
        <v>1606</v>
      </c>
      <c r="F530" t="s">
        <v>1610</v>
      </c>
      <c r="G530">
        <v>1878</v>
      </c>
      <c r="H530">
        <v>1878</v>
      </c>
      <c r="I530">
        <v>-1</v>
      </c>
      <c r="J530">
        <v>0</v>
      </c>
      <c r="K530" s="1">
        <v>45166</v>
      </c>
      <c r="L530" s="56">
        <v>0.42403758101851857</v>
      </c>
    </row>
    <row r="531" spans="1:12" ht="15" customHeight="1" x14ac:dyDescent="0.25">
      <c r="A531">
        <v>530</v>
      </c>
      <c r="B531">
        <v>280236</v>
      </c>
      <c r="C531" t="s">
        <v>175</v>
      </c>
      <c r="D531" t="s">
        <v>176</v>
      </c>
      <c r="E531" t="s">
        <v>1603</v>
      </c>
      <c r="F531" t="s">
        <v>1610</v>
      </c>
      <c r="G531">
        <v>48.8</v>
      </c>
      <c r="H531">
        <v>41.6</v>
      </c>
      <c r="I531">
        <v>3</v>
      </c>
      <c r="J531">
        <v>0</v>
      </c>
      <c r="K531" s="1">
        <v>45166</v>
      </c>
      <c r="L531" s="56">
        <v>0.42370466435185183</v>
      </c>
    </row>
    <row r="532" spans="1:12" ht="15" customHeight="1" x14ac:dyDescent="0.25">
      <c r="A532">
        <v>531</v>
      </c>
      <c r="B532">
        <v>280235</v>
      </c>
      <c r="C532" t="s">
        <v>67</v>
      </c>
      <c r="D532" t="s">
        <v>1318</v>
      </c>
      <c r="E532" t="s">
        <v>1603</v>
      </c>
      <c r="F532" t="s">
        <v>1613</v>
      </c>
      <c r="G532">
        <v>38.200000000000003</v>
      </c>
      <c r="H532">
        <v>31</v>
      </c>
      <c r="I532">
        <v>3</v>
      </c>
      <c r="J532">
        <v>0</v>
      </c>
      <c r="K532" s="1">
        <v>45166</v>
      </c>
      <c r="L532" s="56">
        <v>0.42284533564814814</v>
      </c>
    </row>
    <row r="533" spans="1:12" ht="15" customHeight="1" x14ac:dyDescent="0.25">
      <c r="A533">
        <v>532</v>
      </c>
      <c r="B533">
        <v>280234</v>
      </c>
      <c r="C533" t="s">
        <v>124</v>
      </c>
      <c r="D533" t="s">
        <v>1413</v>
      </c>
      <c r="E533" t="s">
        <v>1603</v>
      </c>
      <c r="F533" t="s">
        <v>1604</v>
      </c>
      <c r="G533">
        <v>40.9</v>
      </c>
      <c r="H533">
        <v>33.700000000000003</v>
      </c>
      <c r="I533">
        <v>3</v>
      </c>
      <c r="J533">
        <v>0</v>
      </c>
      <c r="K533" s="1">
        <v>45166</v>
      </c>
      <c r="L533" s="56">
        <v>0.42270767361111111</v>
      </c>
    </row>
    <row r="534" spans="1:12" ht="15" customHeight="1" x14ac:dyDescent="0.25">
      <c r="A534">
        <v>533</v>
      </c>
      <c r="B534">
        <v>280233</v>
      </c>
      <c r="C534" t="s">
        <v>125</v>
      </c>
      <c r="D534" t="s">
        <v>126</v>
      </c>
      <c r="E534" t="s">
        <v>1603</v>
      </c>
      <c r="F534" t="s">
        <v>1604</v>
      </c>
      <c r="G534">
        <v>46.4</v>
      </c>
      <c r="H534">
        <v>39.200000000000003</v>
      </c>
      <c r="I534">
        <v>3</v>
      </c>
      <c r="J534">
        <v>0</v>
      </c>
      <c r="K534" s="1">
        <v>45166</v>
      </c>
      <c r="L534" s="56">
        <v>0.42256122685185188</v>
      </c>
    </row>
    <row r="535" spans="1:12" ht="15" customHeight="1" x14ac:dyDescent="0.25">
      <c r="A535">
        <v>534</v>
      </c>
      <c r="B535">
        <v>280232</v>
      </c>
      <c r="C535" t="s">
        <v>24</v>
      </c>
      <c r="D535" t="s">
        <v>25</v>
      </c>
      <c r="E535" t="s">
        <v>1611</v>
      </c>
      <c r="F535" t="s">
        <v>1614</v>
      </c>
      <c r="G535">
        <v>54.5</v>
      </c>
      <c r="H535">
        <v>47.3</v>
      </c>
      <c r="I535">
        <v>3</v>
      </c>
      <c r="J535">
        <v>8</v>
      </c>
      <c r="K535" s="1">
        <v>45166</v>
      </c>
      <c r="L535" s="56">
        <v>0.42242172453703702</v>
      </c>
    </row>
    <row r="536" spans="1:12" ht="15" customHeight="1" x14ac:dyDescent="0.25">
      <c r="A536">
        <v>535</v>
      </c>
      <c r="B536">
        <v>280231</v>
      </c>
      <c r="C536" t="s">
        <v>142</v>
      </c>
      <c r="D536" t="s">
        <v>1612</v>
      </c>
      <c r="E536" t="s">
        <v>1603</v>
      </c>
      <c r="F536" t="s">
        <v>1604</v>
      </c>
      <c r="G536">
        <v>36.299999999999997</v>
      </c>
      <c r="H536">
        <v>29.1</v>
      </c>
      <c r="I536">
        <v>3</v>
      </c>
      <c r="J536">
        <v>0</v>
      </c>
      <c r="K536" s="1">
        <v>45166</v>
      </c>
      <c r="L536" s="56">
        <v>0.42228730324074076</v>
      </c>
    </row>
    <row r="537" spans="1:12" ht="15" customHeight="1" x14ac:dyDescent="0.25">
      <c r="A537">
        <v>536</v>
      </c>
      <c r="B537">
        <v>280230</v>
      </c>
      <c r="C537" t="s">
        <v>175</v>
      </c>
      <c r="D537" t="s">
        <v>176</v>
      </c>
      <c r="E537" t="s">
        <v>1603</v>
      </c>
      <c r="F537" t="s">
        <v>1610</v>
      </c>
      <c r="G537">
        <v>45.6</v>
      </c>
      <c r="H537">
        <v>38.4</v>
      </c>
      <c r="I537">
        <v>3</v>
      </c>
      <c r="J537">
        <v>0</v>
      </c>
      <c r="K537" s="1">
        <v>45166</v>
      </c>
      <c r="L537" s="56">
        <v>0.42218043981481479</v>
      </c>
    </row>
    <row r="538" spans="1:12" ht="15" customHeight="1" x14ac:dyDescent="0.25">
      <c r="A538">
        <v>537</v>
      </c>
      <c r="B538">
        <v>280229</v>
      </c>
      <c r="C538" t="s">
        <v>142</v>
      </c>
      <c r="D538" t="s">
        <v>1612</v>
      </c>
      <c r="E538" t="s">
        <v>1603</v>
      </c>
      <c r="F538" t="s">
        <v>1604</v>
      </c>
      <c r="G538">
        <v>34.9</v>
      </c>
      <c r="H538">
        <v>27.7</v>
      </c>
      <c r="I538">
        <v>3</v>
      </c>
      <c r="J538">
        <v>0</v>
      </c>
      <c r="K538" s="1">
        <v>45166</v>
      </c>
      <c r="L538" s="56">
        <v>0.42209093749999999</v>
      </c>
    </row>
    <row r="539" spans="1:12" ht="15" customHeight="1" x14ac:dyDescent="0.25">
      <c r="A539">
        <v>538</v>
      </c>
      <c r="B539">
        <v>280228</v>
      </c>
      <c r="C539" t="s">
        <v>123</v>
      </c>
      <c r="D539" t="s">
        <v>1412</v>
      </c>
      <c r="E539" t="s">
        <v>1603</v>
      </c>
      <c r="F539" t="s">
        <v>1613</v>
      </c>
      <c r="G539">
        <v>51.7</v>
      </c>
      <c r="H539">
        <v>44.5</v>
      </c>
      <c r="I539">
        <v>3</v>
      </c>
      <c r="J539">
        <v>0</v>
      </c>
      <c r="K539" s="1">
        <v>45166</v>
      </c>
      <c r="L539" s="56">
        <v>0.4219683217592593</v>
      </c>
    </row>
    <row r="540" spans="1:12" ht="15" customHeight="1" x14ac:dyDescent="0.25">
      <c r="A540">
        <v>539</v>
      </c>
      <c r="B540">
        <v>280227</v>
      </c>
      <c r="C540" t="s">
        <v>24</v>
      </c>
      <c r="D540" t="s">
        <v>25</v>
      </c>
      <c r="E540" t="s">
        <v>1611</v>
      </c>
      <c r="F540" t="s">
        <v>1614</v>
      </c>
      <c r="G540">
        <v>54.7</v>
      </c>
      <c r="H540">
        <v>47.5</v>
      </c>
      <c r="I540">
        <v>3</v>
      </c>
      <c r="J540">
        <v>8</v>
      </c>
      <c r="K540" s="1">
        <v>45166</v>
      </c>
      <c r="L540" s="56">
        <v>0.42179247685185189</v>
      </c>
    </row>
    <row r="541" spans="1:12" ht="15" customHeight="1" x14ac:dyDescent="0.25">
      <c r="A541">
        <v>540</v>
      </c>
      <c r="B541">
        <v>280226</v>
      </c>
      <c r="C541" t="s">
        <v>142</v>
      </c>
      <c r="D541" t="s">
        <v>1612</v>
      </c>
      <c r="E541" t="s">
        <v>1603</v>
      </c>
      <c r="F541" t="s">
        <v>1604</v>
      </c>
      <c r="G541">
        <v>37.299999999999997</v>
      </c>
      <c r="H541">
        <v>30.1</v>
      </c>
      <c r="I541">
        <v>3</v>
      </c>
      <c r="J541">
        <v>0</v>
      </c>
      <c r="K541" s="1">
        <v>45166</v>
      </c>
      <c r="L541" s="56">
        <v>0.42150528935185183</v>
      </c>
    </row>
    <row r="542" spans="1:12" ht="15" customHeight="1" x14ac:dyDescent="0.25">
      <c r="A542">
        <v>541</v>
      </c>
      <c r="B542">
        <v>280225</v>
      </c>
      <c r="C542" t="s">
        <v>1534</v>
      </c>
      <c r="D542" t="s">
        <v>1535</v>
      </c>
      <c r="E542" t="s">
        <v>1611</v>
      </c>
      <c r="F542" t="s">
        <v>1607</v>
      </c>
      <c r="G542">
        <v>85.6</v>
      </c>
      <c r="H542">
        <v>78.400000000000006</v>
      </c>
      <c r="I542">
        <v>3</v>
      </c>
      <c r="J542">
        <v>18</v>
      </c>
      <c r="K542" s="1">
        <v>45166</v>
      </c>
      <c r="L542" s="56">
        <v>0.42136890046296299</v>
      </c>
    </row>
    <row r="543" spans="1:12" ht="15" customHeight="1" x14ac:dyDescent="0.25">
      <c r="A543">
        <v>542</v>
      </c>
      <c r="B543">
        <v>280224</v>
      </c>
      <c r="C543" t="s">
        <v>120</v>
      </c>
      <c r="D543" t="s">
        <v>1411</v>
      </c>
      <c r="E543" t="s">
        <v>1603</v>
      </c>
      <c r="F543" t="s">
        <v>1610</v>
      </c>
      <c r="G543">
        <v>19</v>
      </c>
      <c r="H543">
        <v>13.6</v>
      </c>
      <c r="I543">
        <v>2</v>
      </c>
      <c r="J543">
        <v>0</v>
      </c>
      <c r="K543" s="1">
        <v>45166</v>
      </c>
      <c r="L543" s="56">
        <v>0.42068526620370372</v>
      </c>
    </row>
    <row r="544" spans="1:12" ht="15" customHeight="1" x14ac:dyDescent="0.25">
      <c r="A544">
        <v>543</v>
      </c>
      <c r="B544">
        <v>280223</v>
      </c>
      <c r="C544" t="s">
        <v>24</v>
      </c>
      <c r="D544" t="s">
        <v>25</v>
      </c>
      <c r="E544" t="s">
        <v>1611</v>
      </c>
      <c r="F544" t="s">
        <v>1614</v>
      </c>
      <c r="G544">
        <v>50.6</v>
      </c>
      <c r="H544">
        <v>43.4</v>
      </c>
      <c r="I544">
        <v>3</v>
      </c>
      <c r="J544">
        <v>8</v>
      </c>
      <c r="K544" s="1">
        <v>45166</v>
      </c>
      <c r="L544" s="56">
        <v>0.42053059027777778</v>
      </c>
    </row>
    <row r="545" spans="1:12" ht="15" customHeight="1" x14ac:dyDescent="0.25">
      <c r="A545">
        <v>544</v>
      </c>
      <c r="B545">
        <v>280222</v>
      </c>
      <c r="C545" t="s">
        <v>124</v>
      </c>
      <c r="D545" t="s">
        <v>1413</v>
      </c>
      <c r="E545" t="s">
        <v>1603</v>
      </c>
      <c r="F545" t="s">
        <v>1604</v>
      </c>
      <c r="G545">
        <v>48.6</v>
      </c>
      <c r="H545">
        <v>41.4</v>
      </c>
      <c r="I545">
        <v>3</v>
      </c>
      <c r="J545">
        <v>0</v>
      </c>
      <c r="K545" s="1">
        <v>45166</v>
      </c>
      <c r="L545" s="56">
        <v>0.42036223379629628</v>
      </c>
    </row>
    <row r="546" spans="1:12" ht="15" customHeight="1" x14ac:dyDescent="0.25">
      <c r="A546">
        <v>545</v>
      </c>
      <c r="B546">
        <v>280221</v>
      </c>
      <c r="C546" t="s">
        <v>114</v>
      </c>
      <c r="D546" t="s">
        <v>115</v>
      </c>
      <c r="E546" t="s">
        <v>1603</v>
      </c>
      <c r="F546" t="s">
        <v>1610</v>
      </c>
      <c r="G546">
        <v>69.599999999999994</v>
      </c>
      <c r="H546">
        <v>62.4</v>
      </c>
      <c r="I546">
        <v>3</v>
      </c>
      <c r="J546">
        <v>30</v>
      </c>
      <c r="K546" s="1">
        <v>45166</v>
      </c>
      <c r="L546" s="56">
        <v>0.42020023148148145</v>
      </c>
    </row>
    <row r="547" spans="1:12" ht="15" customHeight="1" x14ac:dyDescent="0.25">
      <c r="A547">
        <v>546</v>
      </c>
      <c r="B547">
        <v>280220</v>
      </c>
      <c r="C547" t="s">
        <v>141</v>
      </c>
      <c r="D547" t="s">
        <v>1358</v>
      </c>
      <c r="E547" t="s">
        <v>1603</v>
      </c>
      <c r="F547" t="s">
        <v>1607</v>
      </c>
      <c r="G547">
        <v>46</v>
      </c>
      <c r="H547">
        <v>38.799999999999997</v>
      </c>
      <c r="I547">
        <v>3</v>
      </c>
      <c r="J547">
        <v>0</v>
      </c>
      <c r="K547" s="1">
        <v>45166</v>
      </c>
      <c r="L547" s="56">
        <v>0.41994375</v>
      </c>
    </row>
    <row r="548" spans="1:12" ht="15" customHeight="1" x14ac:dyDescent="0.25">
      <c r="A548">
        <v>547</v>
      </c>
      <c r="B548">
        <v>280219</v>
      </c>
      <c r="C548" t="s">
        <v>74</v>
      </c>
      <c r="D548" t="s">
        <v>75</v>
      </c>
      <c r="E548" t="s">
        <v>1611</v>
      </c>
      <c r="F548" t="s">
        <v>1610</v>
      </c>
      <c r="G548">
        <v>42.1</v>
      </c>
      <c r="H548">
        <v>34.9</v>
      </c>
      <c r="I548">
        <v>3</v>
      </c>
      <c r="J548">
        <v>16</v>
      </c>
      <c r="K548" s="1">
        <v>45166</v>
      </c>
      <c r="L548" s="56">
        <v>0.41939776620370367</v>
      </c>
    </row>
    <row r="549" spans="1:12" ht="15" customHeight="1" x14ac:dyDescent="0.25">
      <c r="A549">
        <v>548</v>
      </c>
      <c r="B549">
        <v>280218</v>
      </c>
      <c r="C549" t="s">
        <v>59</v>
      </c>
      <c r="D549" t="s">
        <v>60</v>
      </c>
      <c r="E549" t="s">
        <v>1611</v>
      </c>
      <c r="F549" t="s">
        <v>1613</v>
      </c>
      <c r="G549">
        <v>50.5</v>
      </c>
      <c r="H549">
        <v>43.3</v>
      </c>
      <c r="I549">
        <v>3</v>
      </c>
      <c r="J549">
        <v>8</v>
      </c>
      <c r="K549" s="1">
        <v>45166</v>
      </c>
      <c r="L549" s="56">
        <v>0.41924459490740745</v>
      </c>
    </row>
    <row r="550" spans="1:12" ht="15" customHeight="1" x14ac:dyDescent="0.25">
      <c r="A550">
        <v>549</v>
      </c>
      <c r="B550">
        <v>280217</v>
      </c>
      <c r="C550" t="s">
        <v>121</v>
      </c>
      <c r="D550" t="s">
        <v>122</v>
      </c>
      <c r="E550" t="s">
        <v>1603</v>
      </c>
      <c r="F550" t="s">
        <v>1613</v>
      </c>
      <c r="G550">
        <v>41.7</v>
      </c>
      <c r="H550">
        <v>34.5</v>
      </c>
      <c r="I550">
        <v>3</v>
      </c>
      <c r="J550">
        <v>0</v>
      </c>
      <c r="K550" s="1">
        <v>45166</v>
      </c>
      <c r="L550" s="56">
        <v>0.41908703703703704</v>
      </c>
    </row>
    <row r="551" spans="1:12" ht="15" customHeight="1" x14ac:dyDescent="0.25">
      <c r="A551">
        <v>550</v>
      </c>
      <c r="B551">
        <v>280216</v>
      </c>
      <c r="C551" t="s">
        <v>55</v>
      </c>
      <c r="D551" t="s">
        <v>56</v>
      </c>
      <c r="E551" t="s">
        <v>1611</v>
      </c>
      <c r="F551" t="s">
        <v>1613</v>
      </c>
      <c r="G551">
        <v>50.9</v>
      </c>
      <c r="H551">
        <v>43.7</v>
      </c>
      <c r="I551">
        <v>3</v>
      </c>
      <c r="J551">
        <v>8</v>
      </c>
      <c r="K551" s="1">
        <v>45166</v>
      </c>
      <c r="L551" s="56">
        <v>0.41896516203703699</v>
      </c>
    </row>
    <row r="552" spans="1:12" ht="15" customHeight="1" x14ac:dyDescent="0.25">
      <c r="A552">
        <v>551</v>
      </c>
      <c r="B552">
        <v>280215</v>
      </c>
      <c r="C552" t="s">
        <v>67</v>
      </c>
      <c r="D552" t="s">
        <v>1318</v>
      </c>
      <c r="E552" t="s">
        <v>1603</v>
      </c>
      <c r="F552" t="s">
        <v>1613</v>
      </c>
      <c r="G552">
        <v>42.2</v>
      </c>
      <c r="H552">
        <v>35</v>
      </c>
      <c r="I552">
        <v>3</v>
      </c>
      <c r="J552">
        <v>0</v>
      </c>
      <c r="K552" s="1">
        <v>45166</v>
      </c>
      <c r="L552" s="56">
        <v>0.41880968750000003</v>
      </c>
    </row>
    <row r="553" spans="1:12" ht="15" customHeight="1" x14ac:dyDescent="0.25">
      <c r="A553">
        <v>552</v>
      </c>
      <c r="B553">
        <v>280214</v>
      </c>
      <c r="C553" t="s">
        <v>142</v>
      </c>
      <c r="D553" t="s">
        <v>1612</v>
      </c>
      <c r="E553" t="s">
        <v>1603</v>
      </c>
      <c r="F553" t="s">
        <v>1604</v>
      </c>
      <c r="G553">
        <v>33.1</v>
      </c>
      <c r="H553">
        <v>25.9</v>
      </c>
      <c r="I553">
        <v>3</v>
      </c>
      <c r="J553">
        <v>0</v>
      </c>
      <c r="K553" s="1">
        <v>45166</v>
      </c>
      <c r="L553" s="56">
        <v>0.41871883101851853</v>
      </c>
    </row>
    <row r="554" spans="1:12" ht="15" customHeight="1" x14ac:dyDescent="0.25">
      <c r="A554">
        <v>553</v>
      </c>
      <c r="B554">
        <v>280213</v>
      </c>
      <c r="C554" t="s">
        <v>124</v>
      </c>
      <c r="D554" t="s">
        <v>1413</v>
      </c>
      <c r="E554" t="s">
        <v>1603</v>
      </c>
      <c r="F554" t="s">
        <v>1604</v>
      </c>
      <c r="G554">
        <v>41.6</v>
      </c>
      <c r="H554">
        <v>34.4</v>
      </c>
      <c r="I554">
        <v>3</v>
      </c>
      <c r="J554">
        <v>0</v>
      </c>
      <c r="K554" s="1">
        <v>45166</v>
      </c>
      <c r="L554" s="56">
        <v>0.41803263888888886</v>
      </c>
    </row>
    <row r="555" spans="1:12" ht="15" customHeight="1" x14ac:dyDescent="0.25">
      <c r="A555">
        <v>554</v>
      </c>
      <c r="B555">
        <v>280212</v>
      </c>
      <c r="C555" t="s">
        <v>84</v>
      </c>
      <c r="D555" t="s">
        <v>1609</v>
      </c>
      <c r="E555" t="s">
        <v>1603</v>
      </c>
      <c r="F555" t="s">
        <v>1610</v>
      </c>
      <c r="G555">
        <v>53.4</v>
      </c>
      <c r="H555">
        <v>46.2</v>
      </c>
      <c r="I555">
        <v>3</v>
      </c>
      <c r="J555">
        <v>0</v>
      </c>
      <c r="K555" s="1">
        <v>45166</v>
      </c>
      <c r="L555" s="56">
        <v>0.41790324074074076</v>
      </c>
    </row>
    <row r="556" spans="1:12" ht="15" customHeight="1" x14ac:dyDescent="0.25">
      <c r="A556">
        <v>555</v>
      </c>
      <c r="B556">
        <v>280211</v>
      </c>
      <c r="C556" t="s">
        <v>120</v>
      </c>
      <c r="D556" t="s">
        <v>1411</v>
      </c>
      <c r="E556" t="s">
        <v>1603</v>
      </c>
      <c r="F556" t="s">
        <v>1613</v>
      </c>
      <c r="G556">
        <v>44.5</v>
      </c>
      <c r="H556">
        <v>37.299999999999997</v>
      </c>
      <c r="I556">
        <v>3</v>
      </c>
      <c r="J556">
        <v>0</v>
      </c>
      <c r="K556" s="1">
        <v>45166</v>
      </c>
      <c r="L556" s="56">
        <v>0.41782083333333331</v>
      </c>
    </row>
    <row r="557" spans="1:12" ht="15" customHeight="1" x14ac:dyDescent="0.25">
      <c r="A557">
        <v>556</v>
      </c>
      <c r="B557">
        <v>280210</v>
      </c>
      <c r="C557" t="s">
        <v>24</v>
      </c>
      <c r="D557" t="s">
        <v>25</v>
      </c>
      <c r="E557" t="s">
        <v>1611</v>
      </c>
      <c r="F557" t="s">
        <v>1614</v>
      </c>
      <c r="G557">
        <v>49.6</v>
      </c>
      <c r="H557">
        <v>42.4</v>
      </c>
      <c r="I557">
        <v>3</v>
      </c>
      <c r="J557">
        <v>8</v>
      </c>
      <c r="K557" s="1">
        <v>45166</v>
      </c>
      <c r="L557" s="56">
        <v>0.41769591435185188</v>
      </c>
    </row>
    <row r="558" spans="1:12" ht="15" customHeight="1" x14ac:dyDescent="0.25">
      <c r="A558">
        <v>557</v>
      </c>
      <c r="B558">
        <v>280209</v>
      </c>
      <c r="C558" t="s">
        <v>123</v>
      </c>
      <c r="D558" t="s">
        <v>1412</v>
      </c>
      <c r="E558" t="s">
        <v>1603</v>
      </c>
      <c r="F558" t="s">
        <v>1614</v>
      </c>
      <c r="G558">
        <v>59.3</v>
      </c>
      <c r="H558">
        <v>52.1</v>
      </c>
      <c r="I558">
        <v>3</v>
      </c>
      <c r="J558">
        <v>0</v>
      </c>
      <c r="K558" s="1">
        <v>45166</v>
      </c>
      <c r="L558" s="56">
        <v>0.41752635416666667</v>
      </c>
    </row>
    <row r="559" spans="1:12" ht="15" customHeight="1" x14ac:dyDescent="0.25">
      <c r="A559">
        <v>558</v>
      </c>
      <c r="B559">
        <v>280208</v>
      </c>
      <c r="C559" t="s">
        <v>24</v>
      </c>
      <c r="D559" t="s">
        <v>25</v>
      </c>
      <c r="E559" t="s">
        <v>1611</v>
      </c>
      <c r="F559" t="s">
        <v>1614</v>
      </c>
      <c r="G559">
        <v>56.2</v>
      </c>
      <c r="H559">
        <v>49</v>
      </c>
      <c r="I559">
        <v>3</v>
      </c>
      <c r="J559">
        <v>8</v>
      </c>
      <c r="K559" s="1">
        <v>45166</v>
      </c>
      <c r="L559" s="56">
        <v>0.41731454861111111</v>
      </c>
    </row>
    <row r="560" spans="1:12" ht="15" customHeight="1" x14ac:dyDescent="0.25">
      <c r="A560">
        <v>559</v>
      </c>
      <c r="B560">
        <v>280207</v>
      </c>
      <c r="C560" t="s">
        <v>78</v>
      </c>
      <c r="D560" t="s">
        <v>79</v>
      </c>
      <c r="E560" t="s">
        <v>1611</v>
      </c>
      <c r="F560" t="s">
        <v>1610</v>
      </c>
      <c r="G560">
        <v>61.3</v>
      </c>
      <c r="H560">
        <v>54.1</v>
      </c>
      <c r="I560">
        <v>3</v>
      </c>
      <c r="J560">
        <v>20</v>
      </c>
      <c r="K560" s="1">
        <v>45166</v>
      </c>
      <c r="L560" s="56">
        <v>0.41649699074074076</v>
      </c>
    </row>
    <row r="561" spans="1:12" ht="15" customHeight="1" x14ac:dyDescent="0.25">
      <c r="A561">
        <v>560</v>
      </c>
      <c r="B561">
        <v>280206</v>
      </c>
      <c r="C561" t="s">
        <v>124</v>
      </c>
      <c r="D561" t="s">
        <v>1413</v>
      </c>
      <c r="E561" t="s">
        <v>1603</v>
      </c>
      <c r="F561" t="s">
        <v>1604</v>
      </c>
      <c r="G561">
        <v>36</v>
      </c>
      <c r="H561">
        <v>28.8</v>
      </c>
      <c r="I561">
        <v>3</v>
      </c>
      <c r="J561">
        <v>0</v>
      </c>
      <c r="K561" s="1">
        <v>45166</v>
      </c>
      <c r="L561" s="56">
        <v>0.41632445601851847</v>
      </c>
    </row>
    <row r="562" spans="1:12" ht="15" customHeight="1" x14ac:dyDescent="0.25">
      <c r="A562">
        <v>561</v>
      </c>
      <c r="B562">
        <v>280205</v>
      </c>
      <c r="C562" t="s">
        <v>121</v>
      </c>
      <c r="D562" t="s">
        <v>122</v>
      </c>
      <c r="E562" t="s">
        <v>1603</v>
      </c>
      <c r="F562" t="s">
        <v>1610</v>
      </c>
      <c r="G562">
        <v>65.099999999999994</v>
      </c>
      <c r="H562">
        <v>57.9</v>
      </c>
      <c r="I562">
        <v>3</v>
      </c>
      <c r="J562">
        <v>0</v>
      </c>
      <c r="K562" s="1">
        <v>45166</v>
      </c>
      <c r="L562" s="56">
        <v>0.41621519675925928</v>
      </c>
    </row>
    <row r="563" spans="1:12" ht="15" customHeight="1" x14ac:dyDescent="0.25">
      <c r="A563">
        <v>562</v>
      </c>
      <c r="B563">
        <v>280204</v>
      </c>
      <c r="C563" t="s">
        <v>67</v>
      </c>
      <c r="D563" t="s">
        <v>1318</v>
      </c>
      <c r="E563" t="s">
        <v>1603</v>
      </c>
      <c r="F563" t="s">
        <v>1613</v>
      </c>
      <c r="G563">
        <v>45.1</v>
      </c>
      <c r="H563">
        <v>37.9</v>
      </c>
      <c r="I563">
        <v>3</v>
      </c>
      <c r="J563">
        <v>0</v>
      </c>
      <c r="K563" s="1">
        <v>45166</v>
      </c>
      <c r="L563" s="56">
        <v>0.41586177083333337</v>
      </c>
    </row>
    <row r="564" spans="1:12" ht="15" customHeight="1" x14ac:dyDescent="0.25">
      <c r="A564">
        <v>563</v>
      </c>
      <c r="B564">
        <v>280203</v>
      </c>
      <c r="C564" t="s">
        <v>124</v>
      </c>
      <c r="D564" t="s">
        <v>1413</v>
      </c>
      <c r="E564" t="s">
        <v>1603</v>
      </c>
      <c r="F564" t="s">
        <v>1604</v>
      </c>
      <c r="G564">
        <v>44.5</v>
      </c>
      <c r="H564">
        <v>37.299999999999997</v>
      </c>
      <c r="I564">
        <v>3</v>
      </c>
      <c r="J564">
        <v>0</v>
      </c>
      <c r="K564" s="1">
        <v>45166</v>
      </c>
      <c r="L564" s="56">
        <v>0.41509336805555552</v>
      </c>
    </row>
    <row r="565" spans="1:12" ht="15" customHeight="1" x14ac:dyDescent="0.25">
      <c r="A565">
        <v>564</v>
      </c>
      <c r="B565">
        <v>280202</v>
      </c>
      <c r="C565" t="s">
        <v>59</v>
      </c>
      <c r="D565" t="s">
        <v>60</v>
      </c>
      <c r="E565" t="s">
        <v>1611</v>
      </c>
      <c r="F565" t="s">
        <v>1613</v>
      </c>
      <c r="G565">
        <v>53.3</v>
      </c>
      <c r="H565">
        <v>46.1</v>
      </c>
      <c r="I565">
        <v>3</v>
      </c>
      <c r="J565">
        <v>8</v>
      </c>
      <c r="K565" s="1">
        <v>45166</v>
      </c>
      <c r="L565" s="56">
        <v>0.41494922453703703</v>
      </c>
    </row>
    <row r="566" spans="1:12" ht="15" customHeight="1" x14ac:dyDescent="0.25">
      <c r="A566">
        <v>565</v>
      </c>
      <c r="B566">
        <v>280201</v>
      </c>
      <c r="C566" t="s">
        <v>24</v>
      </c>
      <c r="D566" t="s">
        <v>25</v>
      </c>
      <c r="E566" t="s">
        <v>1611</v>
      </c>
      <c r="F566" t="s">
        <v>1614</v>
      </c>
      <c r="G566">
        <v>52.6</v>
      </c>
      <c r="H566">
        <v>45.4</v>
      </c>
      <c r="I566">
        <v>3</v>
      </c>
      <c r="J566">
        <v>8</v>
      </c>
      <c r="K566" s="1">
        <v>45166</v>
      </c>
      <c r="L566" s="56">
        <v>0.41421982638888893</v>
      </c>
    </row>
    <row r="567" spans="1:12" ht="15" customHeight="1" x14ac:dyDescent="0.25">
      <c r="A567">
        <v>566</v>
      </c>
      <c r="B567">
        <v>280200</v>
      </c>
      <c r="C567" t="s">
        <v>14</v>
      </c>
      <c r="D567" t="s">
        <v>15</v>
      </c>
      <c r="E567" t="s">
        <v>1611</v>
      </c>
      <c r="F567" t="s">
        <v>1614</v>
      </c>
      <c r="G567">
        <v>56.1</v>
      </c>
      <c r="H567">
        <v>48.9</v>
      </c>
      <c r="I567">
        <v>3</v>
      </c>
      <c r="J567">
        <v>10</v>
      </c>
      <c r="K567" s="1">
        <v>45166</v>
      </c>
      <c r="L567" s="56">
        <v>0.41402415509259255</v>
      </c>
    </row>
    <row r="568" spans="1:12" ht="15" customHeight="1" x14ac:dyDescent="0.25">
      <c r="A568">
        <v>567</v>
      </c>
      <c r="B568">
        <v>280199</v>
      </c>
      <c r="C568" t="s">
        <v>142</v>
      </c>
      <c r="D568" t="s">
        <v>1612</v>
      </c>
      <c r="E568" t="s">
        <v>1603</v>
      </c>
      <c r="F568" t="s">
        <v>1604</v>
      </c>
      <c r="G568">
        <v>36.299999999999997</v>
      </c>
      <c r="H568">
        <v>29.1</v>
      </c>
      <c r="I568">
        <v>3</v>
      </c>
      <c r="J568">
        <v>0</v>
      </c>
      <c r="K568" s="1">
        <v>45166</v>
      </c>
      <c r="L568" s="56">
        <v>0.41346663194444444</v>
      </c>
    </row>
    <row r="569" spans="1:12" ht="15" customHeight="1" x14ac:dyDescent="0.25">
      <c r="A569">
        <v>568</v>
      </c>
      <c r="B569">
        <v>280198</v>
      </c>
      <c r="C569" t="s">
        <v>124</v>
      </c>
      <c r="D569" t="s">
        <v>1413</v>
      </c>
      <c r="E569" t="s">
        <v>1603</v>
      </c>
      <c r="F569" t="s">
        <v>1604</v>
      </c>
      <c r="G569">
        <v>58.3</v>
      </c>
      <c r="H569">
        <v>51.1</v>
      </c>
      <c r="I569">
        <v>3</v>
      </c>
      <c r="J569">
        <v>0</v>
      </c>
      <c r="K569" s="1">
        <v>45166</v>
      </c>
      <c r="L569" s="56">
        <v>0.41334259259259259</v>
      </c>
    </row>
    <row r="570" spans="1:12" ht="15" customHeight="1" x14ac:dyDescent="0.25">
      <c r="A570">
        <v>569</v>
      </c>
      <c r="B570">
        <v>280197</v>
      </c>
      <c r="C570" t="s">
        <v>74</v>
      </c>
      <c r="D570" t="s">
        <v>75</v>
      </c>
      <c r="E570" t="s">
        <v>1611</v>
      </c>
      <c r="F570" t="s">
        <v>1610</v>
      </c>
      <c r="G570">
        <v>41.1</v>
      </c>
      <c r="H570">
        <v>33.9</v>
      </c>
      <c r="I570">
        <v>3</v>
      </c>
      <c r="J570">
        <v>16</v>
      </c>
      <c r="K570" s="1">
        <v>45166</v>
      </c>
      <c r="L570" s="56">
        <v>0.41320343749999999</v>
      </c>
    </row>
    <row r="571" spans="1:12" ht="15" customHeight="1" x14ac:dyDescent="0.25">
      <c r="A571">
        <v>570</v>
      </c>
      <c r="B571">
        <v>280196</v>
      </c>
      <c r="C571" t="s">
        <v>85</v>
      </c>
      <c r="D571" t="s">
        <v>1608</v>
      </c>
      <c r="E571" t="s">
        <v>1603</v>
      </c>
      <c r="F571" t="s">
        <v>1610</v>
      </c>
      <c r="G571">
        <v>59.6</v>
      </c>
      <c r="H571">
        <v>52.4</v>
      </c>
      <c r="I571">
        <v>3</v>
      </c>
      <c r="J571">
        <v>0</v>
      </c>
      <c r="K571" s="1">
        <v>45166</v>
      </c>
      <c r="L571" s="56">
        <v>0.41295732638888888</v>
      </c>
    </row>
    <row r="572" spans="1:12" ht="15" customHeight="1" x14ac:dyDescent="0.25">
      <c r="A572">
        <v>571</v>
      </c>
      <c r="B572">
        <v>280195</v>
      </c>
      <c r="C572" t="s">
        <v>24</v>
      </c>
      <c r="D572" t="s">
        <v>25</v>
      </c>
      <c r="E572" t="s">
        <v>1611</v>
      </c>
      <c r="F572" t="s">
        <v>1614</v>
      </c>
      <c r="G572">
        <v>50.4</v>
      </c>
      <c r="H572">
        <v>43.2</v>
      </c>
      <c r="I572">
        <v>3</v>
      </c>
      <c r="J572">
        <v>8</v>
      </c>
      <c r="K572" s="1">
        <v>45166</v>
      </c>
      <c r="L572" s="56">
        <v>0.41279864583333331</v>
      </c>
    </row>
    <row r="573" spans="1:12" ht="15" customHeight="1" x14ac:dyDescent="0.25">
      <c r="A573">
        <v>572</v>
      </c>
      <c r="B573">
        <v>280194</v>
      </c>
      <c r="C573" t="s">
        <v>55</v>
      </c>
      <c r="D573" t="s">
        <v>56</v>
      </c>
      <c r="E573" t="s">
        <v>1611</v>
      </c>
      <c r="F573" t="s">
        <v>1613</v>
      </c>
      <c r="G573">
        <v>51.1</v>
      </c>
      <c r="H573">
        <v>43.9</v>
      </c>
      <c r="I573">
        <v>3</v>
      </c>
      <c r="J573">
        <v>8</v>
      </c>
      <c r="K573" s="1">
        <v>45166</v>
      </c>
      <c r="L573" s="56">
        <v>0.41262430555555557</v>
      </c>
    </row>
    <row r="574" spans="1:12" ht="15" customHeight="1" x14ac:dyDescent="0.25">
      <c r="A574">
        <v>573</v>
      </c>
      <c r="B574">
        <v>280193</v>
      </c>
      <c r="C574" t="s">
        <v>123</v>
      </c>
      <c r="D574" t="s">
        <v>1412</v>
      </c>
      <c r="E574" t="s">
        <v>1603</v>
      </c>
      <c r="F574" t="s">
        <v>1614</v>
      </c>
      <c r="G574">
        <v>55.7</v>
      </c>
      <c r="H574">
        <v>48.5</v>
      </c>
      <c r="I574">
        <v>3</v>
      </c>
      <c r="J574">
        <v>0</v>
      </c>
      <c r="K574" s="1">
        <v>45166</v>
      </c>
      <c r="L574" s="56">
        <v>0.41249629629629631</v>
      </c>
    </row>
    <row r="575" spans="1:12" ht="15" customHeight="1" x14ac:dyDescent="0.25">
      <c r="A575">
        <v>574</v>
      </c>
      <c r="B575">
        <v>280192</v>
      </c>
      <c r="C575" t="s">
        <v>123</v>
      </c>
      <c r="D575" t="s">
        <v>1412</v>
      </c>
      <c r="E575" t="s">
        <v>1603</v>
      </c>
      <c r="F575" t="s">
        <v>1613</v>
      </c>
      <c r="G575">
        <v>52.2</v>
      </c>
      <c r="H575">
        <v>45</v>
      </c>
      <c r="I575">
        <v>3</v>
      </c>
      <c r="J575">
        <v>0</v>
      </c>
      <c r="K575" s="1">
        <v>45166</v>
      </c>
      <c r="L575" s="56">
        <v>0.41238194444444448</v>
      </c>
    </row>
    <row r="576" spans="1:12" ht="15" customHeight="1" x14ac:dyDescent="0.25">
      <c r="A576">
        <v>575</v>
      </c>
      <c r="B576">
        <v>280191</v>
      </c>
      <c r="C576" t="s">
        <v>24</v>
      </c>
      <c r="D576" t="s">
        <v>25</v>
      </c>
      <c r="E576" t="s">
        <v>1611</v>
      </c>
      <c r="F576" t="s">
        <v>1614</v>
      </c>
      <c r="G576">
        <v>53.3</v>
      </c>
      <c r="H576">
        <v>46.1</v>
      </c>
      <c r="I576">
        <v>3</v>
      </c>
      <c r="J576">
        <v>8</v>
      </c>
      <c r="K576" s="1">
        <v>45166</v>
      </c>
      <c r="L576" s="56">
        <v>0.41182438657407405</v>
      </c>
    </row>
    <row r="577" spans="1:12" ht="15" customHeight="1" x14ac:dyDescent="0.25">
      <c r="A577">
        <v>576</v>
      </c>
      <c r="B577">
        <v>280190</v>
      </c>
      <c r="C577" t="s">
        <v>141</v>
      </c>
      <c r="D577" t="s">
        <v>1358</v>
      </c>
      <c r="E577" t="s">
        <v>1603</v>
      </c>
      <c r="F577" t="s">
        <v>1607</v>
      </c>
      <c r="G577">
        <v>38.299999999999997</v>
      </c>
      <c r="H577">
        <v>31.1</v>
      </c>
      <c r="I577">
        <v>3</v>
      </c>
      <c r="J577">
        <v>0</v>
      </c>
      <c r="K577" s="1">
        <v>45166</v>
      </c>
      <c r="L577" s="56">
        <v>0.41166142361111113</v>
      </c>
    </row>
    <row r="578" spans="1:12" ht="15" customHeight="1" x14ac:dyDescent="0.25">
      <c r="A578">
        <v>577</v>
      </c>
      <c r="B578">
        <v>280189</v>
      </c>
      <c r="C578" t="s">
        <v>125</v>
      </c>
      <c r="D578" t="s">
        <v>126</v>
      </c>
      <c r="E578" t="s">
        <v>1603</v>
      </c>
      <c r="F578" t="s">
        <v>1604</v>
      </c>
      <c r="G578">
        <v>39.200000000000003</v>
      </c>
      <c r="H578">
        <v>32</v>
      </c>
      <c r="I578">
        <v>3</v>
      </c>
      <c r="J578">
        <v>0</v>
      </c>
      <c r="K578" s="1">
        <v>45166</v>
      </c>
      <c r="L578" s="56">
        <v>0.41087179398148149</v>
      </c>
    </row>
    <row r="579" spans="1:12" ht="15" customHeight="1" x14ac:dyDescent="0.25">
      <c r="A579">
        <v>578</v>
      </c>
      <c r="B579">
        <v>280188</v>
      </c>
      <c r="C579" t="s">
        <v>141</v>
      </c>
      <c r="D579" t="s">
        <v>1358</v>
      </c>
      <c r="E579" t="s">
        <v>1603</v>
      </c>
      <c r="F579" t="s">
        <v>1607</v>
      </c>
      <c r="G579">
        <v>45.1</v>
      </c>
      <c r="H579">
        <v>37.9</v>
      </c>
      <c r="I579">
        <v>3</v>
      </c>
      <c r="J579">
        <v>0</v>
      </c>
      <c r="K579" s="1">
        <v>45166</v>
      </c>
      <c r="L579" s="56">
        <v>0.41058908564814817</v>
      </c>
    </row>
    <row r="580" spans="1:12" ht="15" customHeight="1" x14ac:dyDescent="0.25">
      <c r="A580">
        <v>579</v>
      </c>
      <c r="B580">
        <v>280187</v>
      </c>
      <c r="C580" t="s">
        <v>1534</v>
      </c>
      <c r="D580" t="s">
        <v>1535</v>
      </c>
      <c r="E580" t="s">
        <v>1611</v>
      </c>
      <c r="F580" t="s">
        <v>1607</v>
      </c>
      <c r="G580">
        <v>83.2</v>
      </c>
      <c r="H580">
        <v>76</v>
      </c>
      <c r="I580">
        <v>3</v>
      </c>
      <c r="J580">
        <v>18</v>
      </c>
      <c r="K580" s="1">
        <v>45166</v>
      </c>
      <c r="L580" s="56">
        <v>0.41037392361111108</v>
      </c>
    </row>
    <row r="581" spans="1:12" ht="15" customHeight="1" x14ac:dyDescent="0.25">
      <c r="A581">
        <v>580</v>
      </c>
      <c r="B581">
        <v>280186</v>
      </c>
      <c r="C581" t="s">
        <v>84</v>
      </c>
      <c r="D581" t="s">
        <v>1609</v>
      </c>
      <c r="E581" t="s">
        <v>1603</v>
      </c>
      <c r="F581" t="s">
        <v>1610</v>
      </c>
      <c r="G581">
        <v>60.6</v>
      </c>
      <c r="H581">
        <v>53.4</v>
      </c>
      <c r="I581">
        <v>3</v>
      </c>
      <c r="J581">
        <v>0</v>
      </c>
      <c r="K581" s="1">
        <v>45166</v>
      </c>
      <c r="L581" s="56">
        <v>0.41013425925925923</v>
      </c>
    </row>
    <row r="582" spans="1:12" ht="15" customHeight="1" x14ac:dyDescent="0.25">
      <c r="A582">
        <v>581</v>
      </c>
      <c r="B582">
        <v>280185</v>
      </c>
      <c r="C582" t="s">
        <v>121</v>
      </c>
      <c r="D582" t="s">
        <v>122</v>
      </c>
      <c r="E582" t="s">
        <v>1603</v>
      </c>
      <c r="F582" t="s">
        <v>1613</v>
      </c>
      <c r="G582">
        <v>44.8</v>
      </c>
      <c r="H582">
        <v>37.6</v>
      </c>
      <c r="I582">
        <v>3</v>
      </c>
      <c r="J582">
        <v>0</v>
      </c>
      <c r="K582" s="1">
        <v>45166</v>
      </c>
      <c r="L582" s="56">
        <v>0.40999174768518515</v>
      </c>
    </row>
    <row r="583" spans="1:12" ht="15" customHeight="1" x14ac:dyDescent="0.25">
      <c r="A583">
        <v>582</v>
      </c>
      <c r="B583">
        <v>280184</v>
      </c>
      <c r="C583" t="s">
        <v>67</v>
      </c>
      <c r="D583" t="s">
        <v>1318</v>
      </c>
      <c r="E583" t="s">
        <v>1603</v>
      </c>
      <c r="F583" t="s">
        <v>1613</v>
      </c>
      <c r="G583">
        <v>37.1</v>
      </c>
      <c r="H583">
        <v>29.9</v>
      </c>
      <c r="I583">
        <v>3</v>
      </c>
      <c r="J583">
        <v>0</v>
      </c>
      <c r="K583" s="1">
        <v>45166</v>
      </c>
      <c r="L583" s="56">
        <v>0.40980104166666664</v>
      </c>
    </row>
    <row r="584" spans="1:12" ht="15" customHeight="1" x14ac:dyDescent="0.25">
      <c r="A584">
        <v>583</v>
      </c>
      <c r="B584">
        <v>280183</v>
      </c>
      <c r="C584" t="s">
        <v>121</v>
      </c>
      <c r="D584" t="s">
        <v>122</v>
      </c>
      <c r="E584" t="s">
        <v>1603</v>
      </c>
      <c r="F584" t="s">
        <v>1610</v>
      </c>
      <c r="G584">
        <v>49.1</v>
      </c>
      <c r="H584">
        <v>41.9</v>
      </c>
      <c r="I584">
        <v>3</v>
      </c>
      <c r="J584">
        <v>0</v>
      </c>
      <c r="K584" s="1">
        <v>45166</v>
      </c>
      <c r="L584" s="56">
        <v>0.4096587615740741</v>
      </c>
    </row>
    <row r="585" spans="1:12" ht="15" customHeight="1" x14ac:dyDescent="0.25">
      <c r="A585">
        <v>584</v>
      </c>
      <c r="B585">
        <v>280182</v>
      </c>
      <c r="C585" t="s">
        <v>59</v>
      </c>
      <c r="D585" t="s">
        <v>60</v>
      </c>
      <c r="E585" t="s">
        <v>1611</v>
      </c>
      <c r="F585" t="s">
        <v>1613</v>
      </c>
      <c r="G585">
        <v>57.6</v>
      </c>
      <c r="H585">
        <v>50.4</v>
      </c>
      <c r="I585">
        <v>3</v>
      </c>
      <c r="J585">
        <v>8</v>
      </c>
      <c r="K585" s="1">
        <v>45166</v>
      </c>
      <c r="L585" s="56">
        <v>0.40950991898148148</v>
      </c>
    </row>
    <row r="586" spans="1:12" ht="15" customHeight="1" x14ac:dyDescent="0.25">
      <c r="A586">
        <v>585</v>
      </c>
      <c r="B586">
        <v>280181</v>
      </c>
      <c r="C586" t="s">
        <v>124</v>
      </c>
      <c r="D586" t="s">
        <v>1413</v>
      </c>
      <c r="E586" t="s">
        <v>1603</v>
      </c>
      <c r="F586" t="s">
        <v>1604</v>
      </c>
      <c r="G586">
        <v>56.8</v>
      </c>
      <c r="H586">
        <v>49.6</v>
      </c>
      <c r="I586">
        <v>3</v>
      </c>
      <c r="J586">
        <v>0</v>
      </c>
      <c r="K586" s="1">
        <v>45166</v>
      </c>
      <c r="L586" s="56">
        <v>0.40924490740740738</v>
      </c>
    </row>
    <row r="587" spans="1:12" ht="15" customHeight="1" x14ac:dyDescent="0.25">
      <c r="A587">
        <v>586</v>
      </c>
      <c r="B587">
        <v>280180</v>
      </c>
      <c r="C587" t="s">
        <v>24</v>
      </c>
      <c r="D587" t="s">
        <v>25</v>
      </c>
      <c r="E587" t="s">
        <v>1611</v>
      </c>
      <c r="F587" t="s">
        <v>1614</v>
      </c>
      <c r="G587">
        <v>58</v>
      </c>
      <c r="H587">
        <v>50.8</v>
      </c>
      <c r="I587">
        <v>3</v>
      </c>
      <c r="J587">
        <v>8</v>
      </c>
      <c r="K587" s="1">
        <v>45166</v>
      </c>
      <c r="L587" s="56">
        <v>0.40904143518518521</v>
      </c>
    </row>
    <row r="588" spans="1:12" ht="15" customHeight="1" x14ac:dyDescent="0.25">
      <c r="A588">
        <v>587</v>
      </c>
      <c r="B588">
        <v>280179</v>
      </c>
      <c r="C588" t="s">
        <v>172</v>
      </c>
      <c r="D588" t="s">
        <v>1376</v>
      </c>
      <c r="E588" t="s">
        <v>1603</v>
      </c>
      <c r="F588" t="s">
        <v>1607</v>
      </c>
      <c r="G588">
        <v>17.5</v>
      </c>
      <c r="H588">
        <v>15.7</v>
      </c>
      <c r="I588">
        <v>0</v>
      </c>
      <c r="J588">
        <v>0</v>
      </c>
      <c r="K588" s="1">
        <v>45166</v>
      </c>
      <c r="L588" s="56">
        <v>0.40838116898148152</v>
      </c>
    </row>
    <row r="589" spans="1:12" ht="15" customHeight="1" x14ac:dyDescent="0.25">
      <c r="A589">
        <v>588</v>
      </c>
      <c r="B589">
        <v>280178</v>
      </c>
      <c r="C589" t="s">
        <v>24</v>
      </c>
      <c r="D589" t="s">
        <v>25</v>
      </c>
      <c r="E589" t="s">
        <v>1611</v>
      </c>
      <c r="F589" t="s">
        <v>1614</v>
      </c>
      <c r="G589">
        <v>57.2</v>
      </c>
      <c r="H589">
        <v>50</v>
      </c>
      <c r="I589">
        <v>3</v>
      </c>
      <c r="J589">
        <v>8</v>
      </c>
      <c r="K589" s="1">
        <v>45166</v>
      </c>
      <c r="L589" s="56">
        <v>0.40828310185185185</v>
      </c>
    </row>
    <row r="590" spans="1:12" ht="15" customHeight="1" x14ac:dyDescent="0.25">
      <c r="A590">
        <v>589</v>
      </c>
      <c r="B590">
        <v>280177</v>
      </c>
      <c r="C590" t="s">
        <v>142</v>
      </c>
      <c r="D590" t="s">
        <v>1612</v>
      </c>
      <c r="E590" t="s">
        <v>1603</v>
      </c>
      <c r="F590" t="s">
        <v>1604</v>
      </c>
      <c r="G590">
        <v>42.6</v>
      </c>
      <c r="H590">
        <v>35.4</v>
      </c>
      <c r="I590">
        <v>3</v>
      </c>
      <c r="J590">
        <v>0</v>
      </c>
      <c r="K590" s="1">
        <v>45166</v>
      </c>
      <c r="L590" s="56">
        <v>0.40772438657407406</v>
      </c>
    </row>
    <row r="591" spans="1:12" ht="15" customHeight="1" x14ac:dyDescent="0.25">
      <c r="A591">
        <v>590</v>
      </c>
      <c r="B591">
        <v>280176</v>
      </c>
      <c r="C591" t="s">
        <v>74</v>
      </c>
      <c r="D591" t="s">
        <v>75</v>
      </c>
      <c r="E591" t="s">
        <v>1611</v>
      </c>
      <c r="F591" t="s">
        <v>1610</v>
      </c>
      <c r="G591">
        <v>42.8</v>
      </c>
      <c r="H591">
        <v>35.6</v>
      </c>
      <c r="I591">
        <v>3</v>
      </c>
      <c r="J591">
        <v>16</v>
      </c>
      <c r="K591" s="1">
        <v>45166</v>
      </c>
      <c r="L591" s="56">
        <v>0.40755165509259261</v>
      </c>
    </row>
    <row r="592" spans="1:12" ht="15" customHeight="1" x14ac:dyDescent="0.25">
      <c r="A592">
        <v>591</v>
      </c>
      <c r="B592">
        <v>280175</v>
      </c>
      <c r="C592" t="s">
        <v>101</v>
      </c>
      <c r="D592" t="s">
        <v>1326</v>
      </c>
      <c r="E592" t="s">
        <v>1611</v>
      </c>
      <c r="F592" t="s">
        <v>1607</v>
      </c>
      <c r="G592">
        <v>40.4</v>
      </c>
      <c r="H592">
        <v>33.200000000000003</v>
      </c>
      <c r="I592">
        <v>3</v>
      </c>
      <c r="J592">
        <v>0</v>
      </c>
      <c r="K592" s="1">
        <v>45166</v>
      </c>
      <c r="L592" s="56">
        <v>0.40744201388888884</v>
      </c>
    </row>
    <row r="593" spans="1:12" ht="15" customHeight="1" x14ac:dyDescent="0.25">
      <c r="A593">
        <v>592</v>
      </c>
      <c r="B593">
        <v>280174</v>
      </c>
      <c r="C593" t="s">
        <v>141</v>
      </c>
      <c r="D593" t="s">
        <v>1358</v>
      </c>
      <c r="E593" t="s">
        <v>1603</v>
      </c>
      <c r="F593" t="s">
        <v>1607</v>
      </c>
      <c r="G593">
        <v>47.1</v>
      </c>
      <c r="H593">
        <v>39.9</v>
      </c>
      <c r="I593">
        <v>3</v>
      </c>
      <c r="J593">
        <v>0</v>
      </c>
      <c r="K593" s="1">
        <v>45166</v>
      </c>
      <c r="L593" s="56">
        <v>0.40727835648148147</v>
      </c>
    </row>
    <row r="594" spans="1:12" ht="15" customHeight="1" x14ac:dyDescent="0.25">
      <c r="A594">
        <v>593</v>
      </c>
      <c r="B594">
        <v>280173</v>
      </c>
      <c r="C594" t="s">
        <v>59</v>
      </c>
      <c r="D594" t="s">
        <v>60</v>
      </c>
      <c r="E594" t="s">
        <v>1611</v>
      </c>
      <c r="F594" t="s">
        <v>1613</v>
      </c>
      <c r="G594">
        <v>61.7</v>
      </c>
      <c r="H594">
        <v>54.5</v>
      </c>
      <c r="I594">
        <v>3</v>
      </c>
      <c r="J594">
        <v>10</v>
      </c>
      <c r="K594" s="1">
        <v>45166</v>
      </c>
      <c r="L594" s="56">
        <v>0.40717936342592592</v>
      </c>
    </row>
    <row r="595" spans="1:12" ht="15" customHeight="1" x14ac:dyDescent="0.25">
      <c r="A595">
        <v>594</v>
      </c>
      <c r="B595">
        <v>280172</v>
      </c>
      <c r="C595" t="s">
        <v>141</v>
      </c>
      <c r="D595" t="s">
        <v>1358</v>
      </c>
      <c r="E595" t="s">
        <v>1603</v>
      </c>
      <c r="F595" t="s">
        <v>1607</v>
      </c>
      <c r="G595">
        <v>40.9</v>
      </c>
      <c r="H595">
        <v>33.700000000000003</v>
      </c>
      <c r="I595">
        <v>3</v>
      </c>
      <c r="J595">
        <v>0</v>
      </c>
      <c r="K595" s="1">
        <v>45166</v>
      </c>
      <c r="L595" s="56">
        <v>0.40700628472222222</v>
      </c>
    </row>
    <row r="596" spans="1:12" ht="15" customHeight="1" x14ac:dyDescent="0.25">
      <c r="A596">
        <v>595</v>
      </c>
      <c r="B596">
        <v>280171</v>
      </c>
      <c r="C596" t="s">
        <v>24</v>
      </c>
      <c r="D596" t="s">
        <v>25</v>
      </c>
      <c r="E596" t="s">
        <v>1611</v>
      </c>
      <c r="F596" t="s">
        <v>1614</v>
      </c>
      <c r="G596">
        <v>59.3</v>
      </c>
      <c r="H596">
        <v>52.1</v>
      </c>
      <c r="I596">
        <v>3</v>
      </c>
      <c r="J596">
        <v>10</v>
      </c>
      <c r="K596" s="1">
        <v>45166</v>
      </c>
      <c r="L596" s="56">
        <v>0.4068895486111111</v>
      </c>
    </row>
    <row r="597" spans="1:12" ht="15" customHeight="1" x14ac:dyDescent="0.25">
      <c r="A597">
        <v>596</v>
      </c>
      <c r="B597">
        <v>280170</v>
      </c>
      <c r="C597" t="s">
        <v>24</v>
      </c>
      <c r="D597" t="s">
        <v>25</v>
      </c>
      <c r="E597" t="s">
        <v>1611</v>
      </c>
      <c r="F597" t="s">
        <v>1614</v>
      </c>
      <c r="G597">
        <v>57.6</v>
      </c>
      <c r="H597">
        <v>50.4</v>
      </c>
      <c r="I597">
        <v>3</v>
      </c>
      <c r="J597">
        <v>8</v>
      </c>
      <c r="K597" s="1">
        <v>45166</v>
      </c>
      <c r="L597" s="56">
        <v>0.40675309027777778</v>
      </c>
    </row>
    <row r="598" spans="1:12" ht="15" customHeight="1" x14ac:dyDescent="0.25">
      <c r="A598">
        <v>597</v>
      </c>
      <c r="B598">
        <v>280169</v>
      </c>
      <c r="C598" t="s">
        <v>173</v>
      </c>
      <c r="D598" t="s">
        <v>1377</v>
      </c>
      <c r="E598" t="s">
        <v>1611</v>
      </c>
      <c r="F598" t="s">
        <v>1607</v>
      </c>
      <c r="G598">
        <v>10.6</v>
      </c>
      <c r="H598">
        <v>8.8000000000000007</v>
      </c>
      <c r="I598">
        <v>3</v>
      </c>
      <c r="J598">
        <v>0</v>
      </c>
      <c r="K598" s="1">
        <v>45166</v>
      </c>
      <c r="L598" s="56">
        <v>0.4066424768518519</v>
      </c>
    </row>
    <row r="599" spans="1:12" ht="15" customHeight="1" x14ac:dyDescent="0.25">
      <c r="A599">
        <v>598</v>
      </c>
      <c r="B599">
        <v>280168</v>
      </c>
      <c r="C599" t="s">
        <v>121</v>
      </c>
      <c r="D599" t="s">
        <v>122</v>
      </c>
      <c r="E599" t="s">
        <v>1603</v>
      </c>
      <c r="F599" t="s">
        <v>1610</v>
      </c>
      <c r="G599">
        <v>49.6</v>
      </c>
      <c r="H599">
        <v>42.4</v>
      </c>
      <c r="I599">
        <v>3</v>
      </c>
      <c r="J599">
        <v>0</v>
      </c>
      <c r="K599" s="1">
        <v>45166</v>
      </c>
      <c r="L599" s="56">
        <v>0.40607901620370374</v>
      </c>
    </row>
    <row r="600" spans="1:12" ht="15" customHeight="1" x14ac:dyDescent="0.25">
      <c r="A600">
        <v>599</v>
      </c>
      <c r="B600">
        <v>280167</v>
      </c>
      <c r="C600" t="s">
        <v>1534</v>
      </c>
      <c r="D600" t="s">
        <v>1535</v>
      </c>
      <c r="E600" t="s">
        <v>1611</v>
      </c>
      <c r="F600" t="s">
        <v>1607</v>
      </c>
      <c r="G600">
        <v>80.599999999999994</v>
      </c>
      <c r="H600">
        <v>73.400000000000006</v>
      </c>
      <c r="I600">
        <v>3</v>
      </c>
      <c r="J600">
        <v>18</v>
      </c>
      <c r="K600" s="1">
        <v>45166</v>
      </c>
      <c r="L600" s="56">
        <v>0.40575008101851856</v>
      </c>
    </row>
    <row r="601" spans="1:12" ht="15" customHeight="1" x14ac:dyDescent="0.25">
      <c r="A601">
        <v>600</v>
      </c>
      <c r="B601">
        <v>280166</v>
      </c>
      <c r="C601" t="s">
        <v>124</v>
      </c>
      <c r="D601" t="s">
        <v>1413</v>
      </c>
      <c r="E601" t="s">
        <v>1603</v>
      </c>
      <c r="F601" t="s">
        <v>1604</v>
      </c>
      <c r="G601">
        <v>41.5</v>
      </c>
      <c r="H601">
        <v>34.299999999999997</v>
      </c>
      <c r="I601">
        <v>3</v>
      </c>
      <c r="J601">
        <v>0</v>
      </c>
      <c r="K601" s="1">
        <v>45166</v>
      </c>
      <c r="L601" s="56">
        <v>0.40549834490740744</v>
      </c>
    </row>
    <row r="602" spans="1:12" ht="15" customHeight="1" x14ac:dyDescent="0.25">
      <c r="A602">
        <v>601</v>
      </c>
      <c r="B602">
        <v>280165</v>
      </c>
      <c r="C602" t="s">
        <v>59</v>
      </c>
      <c r="D602" t="s">
        <v>60</v>
      </c>
      <c r="E602" t="s">
        <v>1611</v>
      </c>
      <c r="F602" t="s">
        <v>1613</v>
      </c>
      <c r="G602">
        <v>55.6</v>
      </c>
      <c r="H602">
        <v>48.4</v>
      </c>
      <c r="I602">
        <v>3</v>
      </c>
      <c r="J602">
        <v>8</v>
      </c>
      <c r="K602" s="1">
        <v>45166</v>
      </c>
      <c r="L602" s="56">
        <v>0.40536747685185182</v>
      </c>
    </row>
    <row r="603" spans="1:12" ht="15" customHeight="1" x14ac:dyDescent="0.25">
      <c r="A603">
        <v>602</v>
      </c>
      <c r="B603">
        <v>280164</v>
      </c>
      <c r="C603" t="s">
        <v>124</v>
      </c>
      <c r="D603" t="s">
        <v>1413</v>
      </c>
      <c r="E603" t="s">
        <v>1603</v>
      </c>
      <c r="F603" t="s">
        <v>1604</v>
      </c>
      <c r="G603">
        <v>45.9</v>
      </c>
      <c r="H603">
        <v>38.700000000000003</v>
      </c>
      <c r="I603">
        <v>3</v>
      </c>
      <c r="J603">
        <v>0</v>
      </c>
      <c r="K603" s="1">
        <v>45166</v>
      </c>
      <c r="L603" s="56">
        <v>0.4045301736111111</v>
      </c>
    </row>
    <row r="604" spans="1:12" ht="15" customHeight="1" x14ac:dyDescent="0.25">
      <c r="A604">
        <v>603</v>
      </c>
      <c r="B604">
        <v>280163</v>
      </c>
      <c r="C604" t="s">
        <v>24</v>
      </c>
      <c r="D604" t="s">
        <v>25</v>
      </c>
      <c r="E604" t="s">
        <v>1611</v>
      </c>
      <c r="F604" t="s">
        <v>1614</v>
      </c>
      <c r="G604">
        <v>60</v>
      </c>
      <c r="H604">
        <v>52.8</v>
      </c>
      <c r="I604">
        <v>3</v>
      </c>
      <c r="J604">
        <v>10</v>
      </c>
      <c r="K604" s="1">
        <v>45166</v>
      </c>
      <c r="L604" s="56">
        <v>0.40185625000000003</v>
      </c>
    </row>
    <row r="605" spans="1:12" ht="15" customHeight="1" x14ac:dyDescent="0.25">
      <c r="A605">
        <v>604</v>
      </c>
      <c r="B605">
        <v>280162</v>
      </c>
      <c r="C605" t="s">
        <v>124</v>
      </c>
      <c r="D605" t="s">
        <v>1413</v>
      </c>
      <c r="E605" t="s">
        <v>1603</v>
      </c>
      <c r="F605" t="s">
        <v>1604</v>
      </c>
      <c r="G605">
        <v>47.2</v>
      </c>
      <c r="H605">
        <v>40</v>
      </c>
      <c r="I605">
        <v>3</v>
      </c>
      <c r="J605">
        <v>0</v>
      </c>
      <c r="K605" s="1">
        <v>45166</v>
      </c>
      <c r="L605" s="56">
        <v>0.40176605324074077</v>
      </c>
    </row>
    <row r="606" spans="1:12" ht="15" customHeight="1" x14ac:dyDescent="0.25">
      <c r="A606">
        <v>605</v>
      </c>
      <c r="B606">
        <v>280161</v>
      </c>
      <c r="C606" t="s">
        <v>59</v>
      </c>
      <c r="D606" t="s">
        <v>60</v>
      </c>
      <c r="E606" t="s">
        <v>1611</v>
      </c>
      <c r="F606" t="s">
        <v>1613</v>
      </c>
      <c r="G606">
        <v>53.2</v>
      </c>
      <c r="H606">
        <v>46</v>
      </c>
      <c r="I606">
        <v>3</v>
      </c>
      <c r="J606">
        <v>8</v>
      </c>
      <c r="K606" s="1">
        <v>45166</v>
      </c>
      <c r="L606" s="56">
        <v>0.40168075231481476</v>
      </c>
    </row>
    <row r="607" spans="1:12" ht="15" customHeight="1" x14ac:dyDescent="0.25">
      <c r="A607">
        <v>606</v>
      </c>
      <c r="B607">
        <v>280160</v>
      </c>
      <c r="C607" t="s">
        <v>24</v>
      </c>
      <c r="D607" t="s">
        <v>25</v>
      </c>
      <c r="E607" t="s">
        <v>1611</v>
      </c>
      <c r="F607" t="s">
        <v>1614</v>
      </c>
      <c r="G607">
        <v>56.5</v>
      </c>
      <c r="H607">
        <v>49.3</v>
      </c>
      <c r="I607">
        <v>3</v>
      </c>
      <c r="J607">
        <v>8</v>
      </c>
      <c r="K607" s="1">
        <v>45166</v>
      </c>
      <c r="L607" s="56">
        <v>0.40157299768518517</v>
      </c>
    </row>
    <row r="608" spans="1:12" ht="15" customHeight="1" x14ac:dyDescent="0.25">
      <c r="A608">
        <v>607</v>
      </c>
      <c r="B608">
        <v>280159</v>
      </c>
      <c r="C608" t="s">
        <v>175</v>
      </c>
      <c r="D608" t="s">
        <v>176</v>
      </c>
      <c r="E608" t="s">
        <v>1603</v>
      </c>
      <c r="F608" t="s">
        <v>1614</v>
      </c>
      <c r="G608">
        <v>7.5</v>
      </c>
      <c r="H608">
        <v>5.7</v>
      </c>
      <c r="I608">
        <v>0</v>
      </c>
      <c r="J608">
        <v>0</v>
      </c>
      <c r="K608" s="1">
        <v>45166</v>
      </c>
      <c r="L608" s="56">
        <v>0.401491400462963</v>
      </c>
    </row>
    <row r="609" spans="1:12" ht="15" customHeight="1" x14ac:dyDescent="0.25">
      <c r="A609">
        <v>608</v>
      </c>
      <c r="B609">
        <v>280158</v>
      </c>
      <c r="C609" t="s">
        <v>175</v>
      </c>
      <c r="D609" t="s">
        <v>176</v>
      </c>
      <c r="E609" t="s">
        <v>1603</v>
      </c>
      <c r="F609" t="s">
        <v>1614</v>
      </c>
      <c r="G609">
        <v>41</v>
      </c>
      <c r="H609">
        <v>33.799999999999997</v>
      </c>
      <c r="I609">
        <v>3</v>
      </c>
      <c r="J609">
        <v>0</v>
      </c>
      <c r="K609" s="1">
        <v>45166</v>
      </c>
      <c r="L609" s="56">
        <v>0.4013859953703704</v>
      </c>
    </row>
    <row r="610" spans="1:12" ht="15" customHeight="1" x14ac:dyDescent="0.25">
      <c r="A610">
        <v>609</v>
      </c>
      <c r="B610">
        <v>280157</v>
      </c>
      <c r="C610" t="s">
        <v>137</v>
      </c>
      <c r="D610" t="s">
        <v>1356</v>
      </c>
      <c r="E610" t="s">
        <v>1603</v>
      </c>
      <c r="F610" t="s">
        <v>1615</v>
      </c>
      <c r="G610">
        <v>62.6</v>
      </c>
      <c r="H610">
        <v>55.4</v>
      </c>
      <c r="I610">
        <v>3</v>
      </c>
      <c r="J610">
        <v>0</v>
      </c>
      <c r="K610" s="1">
        <v>45166</v>
      </c>
      <c r="L610" s="56">
        <v>0.37816797453703704</v>
      </c>
    </row>
    <row r="611" spans="1:12" ht="15" customHeight="1" x14ac:dyDescent="0.25">
      <c r="A611">
        <v>610</v>
      </c>
      <c r="B611">
        <v>280156</v>
      </c>
      <c r="C611" t="s">
        <v>159</v>
      </c>
      <c r="D611" t="s">
        <v>1372</v>
      </c>
      <c r="E611" t="s">
        <v>1603</v>
      </c>
      <c r="F611" t="s">
        <v>1604</v>
      </c>
      <c r="G611">
        <v>30.6</v>
      </c>
      <c r="H611">
        <v>25.2</v>
      </c>
      <c r="I611">
        <v>2</v>
      </c>
      <c r="J611">
        <v>0</v>
      </c>
      <c r="K611" s="1">
        <v>45166</v>
      </c>
      <c r="L611" s="56">
        <v>0.37797476851851847</v>
      </c>
    </row>
    <row r="612" spans="1:12" ht="15" customHeight="1" x14ac:dyDescent="0.25">
      <c r="A612">
        <v>611</v>
      </c>
      <c r="B612">
        <v>280155</v>
      </c>
      <c r="C612" t="s">
        <v>137</v>
      </c>
      <c r="D612" t="s">
        <v>1356</v>
      </c>
      <c r="E612" t="s">
        <v>1603</v>
      </c>
      <c r="F612" t="s">
        <v>1615</v>
      </c>
      <c r="G612">
        <v>56.6</v>
      </c>
      <c r="H612">
        <v>51.2</v>
      </c>
      <c r="I612">
        <v>2</v>
      </c>
      <c r="J612">
        <v>0</v>
      </c>
      <c r="K612" s="1">
        <v>45166</v>
      </c>
      <c r="L612" s="56">
        <v>0.3775665856481481</v>
      </c>
    </row>
    <row r="613" spans="1:12" ht="15" customHeight="1" x14ac:dyDescent="0.25">
      <c r="A613">
        <v>612</v>
      </c>
      <c r="B613">
        <v>280154</v>
      </c>
      <c r="C613" t="s">
        <v>137</v>
      </c>
      <c r="D613" t="s">
        <v>1356</v>
      </c>
      <c r="E613" t="s">
        <v>1603</v>
      </c>
      <c r="F613" t="s">
        <v>1615</v>
      </c>
      <c r="G613">
        <v>55.6</v>
      </c>
      <c r="H613">
        <v>48.4</v>
      </c>
      <c r="I613">
        <v>3</v>
      </c>
      <c r="J613">
        <v>0</v>
      </c>
      <c r="K613" s="1">
        <v>45166</v>
      </c>
      <c r="L613" s="56">
        <v>0.37735601851851852</v>
      </c>
    </row>
    <row r="614" spans="1:12" ht="15" customHeight="1" x14ac:dyDescent="0.25">
      <c r="A614">
        <v>613</v>
      </c>
      <c r="B614">
        <v>280153</v>
      </c>
      <c r="C614" t="s">
        <v>85</v>
      </c>
      <c r="D614" t="s">
        <v>1608</v>
      </c>
      <c r="E614" t="s">
        <v>1603</v>
      </c>
      <c r="F614" t="s">
        <v>1610</v>
      </c>
      <c r="G614">
        <v>39.1</v>
      </c>
      <c r="H614">
        <v>31.9</v>
      </c>
      <c r="I614">
        <v>3</v>
      </c>
      <c r="J614">
        <v>0</v>
      </c>
      <c r="K614" s="1">
        <v>45166</v>
      </c>
      <c r="L614" s="56">
        <v>0.3772255439814815</v>
      </c>
    </row>
    <row r="615" spans="1:12" ht="15" customHeight="1" x14ac:dyDescent="0.25">
      <c r="A615">
        <v>614</v>
      </c>
      <c r="B615">
        <v>280152</v>
      </c>
      <c r="C615" t="s">
        <v>121</v>
      </c>
      <c r="D615" t="s">
        <v>122</v>
      </c>
      <c r="E615" t="s">
        <v>1603</v>
      </c>
      <c r="F615" t="s">
        <v>1613</v>
      </c>
      <c r="G615">
        <v>11.1</v>
      </c>
      <c r="H615">
        <v>5.7</v>
      </c>
      <c r="I615">
        <v>2</v>
      </c>
      <c r="J615">
        <v>0</v>
      </c>
      <c r="K615" s="1">
        <v>45166</v>
      </c>
      <c r="L615" s="56">
        <v>0.37713946759259259</v>
      </c>
    </row>
    <row r="616" spans="1:12" ht="15" customHeight="1" x14ac:dyDescent="0.25">
      <c r="A616">
        <v>615</v>
      </c>
      <c r="B616">
        <v>280151</v>
      </c>
      <c r="C616" t="s">
        <v>125</v>
      </c>
      <c r="D616" t="s">
        <v>126</v>
      </c>
      <c r="E616" t="s">
        <v>1603</v>
      </c>
      <c r="F616" t="s">
        <v>1604</v>
      </c>
      <c r="G616">
        <v>18.399999999999999</v>
      </c>
      <c r="H616">
        <v>13</v>
      </c>
      <c r="I616">
        <v>2</v>
      </c>
      <c r="J616">
        <v>0</v>
      </c>
      <c r="K616" s="1">
        <v>45166</v>
      </c>
      <c r="L616" s="56">
        <v>0.37699841435185188</v>
      </c>
    </row>
    <row r="617" spans="1:12" ht="15" customHeight="1" x14ac:dyDescent="0.25">
      <c r="A617">
        <v>616</v>
      </c>
      <c r="B617">
        <v>280150</v>
      </c>
      <c r="C617" t="s">
        <v>125</v>
      </c>
      <c r="D617" t="s">
        <v>126</v>
      </c>
      <c r="E617" t="s">
        <v>1603</v>
      </c>
      <c r="F617" t="s">
        <v>1604</v>
      </c>
      <c r="G617">
        <v>46.6</v>
      </c>
      <c r="H617">
        <v>39.4</v>
      </c>
      <c r="I617">
        <v>3</v>
      </c>
      <c r="J617">
        <v>0</v>
      </c>
      <c r="K617" s="1">
        <v>45166</v>
      </c>
      <c r="L617" s="56">
        <v>0.37685015046296294</v>
      </c>
    </row>
    <row r="618" spans="1:12" ht="15" customHeight="1" x14ac:dyDescent="0.25">
      <c r="A618">
        <v>617</v>
      </c>
      <c r="B618">
        <v>280149</v>
      </c>
      <c r="C618" t="s">
        <v>125</v>
      </c>
      <c r="D618" t="s">
        <v>126</v>
      </c>
      <c r="E618" t="s">
        <v>1603</v>
      </c>
      <c r="F618" t="s">
        <v>1604</v>
      </c>
      <c r="G618">
        <v>28</v>
      </c>
      <c r="H618">
        <v>20.8</v>
      </c>
      <c r="I618">
        <v>3</v>
      </c>
      <c r="J618">
        <v>0</v>
      </c>
      <c r="K618" s="1">
        <v>45166</v>
      </c>
      <c r="L618" s="56">
        <v>0.37677091435185184</v>
      </c>
    </row>
    <row r="619" spans="1:12" ht="15" customHeight="1" x14ac:dyDescent="0.25">
      <c r="A619">
        <v>618</v>
      </c>
      <c r="B619">
        <v>280148</v>
      </c>
      <c r="C619" t="s">
        <v>175</v>
      </c>
      <c r="D619" t="s">
        <v>176</v>
      </c>
      <c r="E619" t="s">
        <v>1603</v>
      </c>
      <c r="F619" t="s">
        <v>1613</v>
      </c>
      <c r="G619">
        <v>30.2</v>
      </c>
      <c r="H619">
        <v>23</v>
      </c>
      <c r="I619">
        <v>3</v>
      </c>
      <c r="J619">
        <v>0</v>
      </c>
      <c r="K619" s="1">
        <v>45166</v>
      </c>
      <c r="L619" s="56">
        <v>0.37670436342592595</v>
      </c>
    </row>
    <row r="620" spans="1:12" ht="15" customHeight="1" x14ac:dyDescent="0.25">
      <c r="A620">
        <v>619</v>
      </c>
      <c r="B620">
        <v>280147</v>
      </c>
      <c r="C620" t="s">
        <v>125</v>
      </c>
      <c r="D620" t="s">
        <v>126</v>
      </c>
      <c r="E620" t="s">
        <v>1603</v>
      </c>
      <c r="F620" t="s">
        <v>1604</v>
      </c>
      <c r="G620">
        <v>40.5</v>
      </c>
      <c r="H620">
        <v>33.299999999999997</v>
      </c>
      <c r="I620">
        <v>3</v>
      </c>
      <c r="J620">
        <v>0</v>
      </c>
      <c r="K620" s="1">
        <v>45166</v>
      </c>
      <c r="L620" s="56">
        <v>0.37660185185185185</v>
      </c>
    </row>
    <row r="621" spans="1:12" ht="15" customHeight="1" x14ac:dyDescent="0.25">
      <c r="A621">
        <v>620</v>
      </c>
      <c r="B621">
        <v>280146</v>
      </c>
      <c r="C621" t="s">
        <v>120</v>
      </c>
      <c r="D621" t="s">
        <v>1411</v>
      </c>
      <c r="E621" t="s">
        <v>1603</v>
      </c>
      <c r="F621" t="s">
        <v>1614</v>
      </c>
      <c r="G621">
        <v>19.5</v>
      </c>
      <c r="H621">
        <v>14.1</v>
      </c>
      <c r="I621">
        <v>2</v>
      </c>
      <c r="J621">
        <v>0</v>
      </c>
      <c r="K621" s="1">
        <v>45166</v>
      </c>
      <c r="L621" s="56">
        <v>0.37650570601851857</v>
      </c>
    </row>
    <row r="622" spans="1:12" ht="15" customHeight="1" x14ac:dyDescent="0.25">
      <c r="A622">
        <v>621</v>
      </c>
      <c r="B622">
        <v>280145</v>
      </c>
      <c r="C622" t="s">
        <v>151</v>
      </c>
      <c r="D622" t="s">
        <v>1368</v>
      </c>
      <c r="E622" t="s">
        <v>1611</v>
      </c>
      <c r="F622" t="s">
        <v>1607</v>
      </c>
      <c r="G622">
        <v>39</v>
      </c>
      <c r="H622">
        <v>31.8</v>
      </c>
      <c r="I622">
        <v>3</v>
      </c>
      <c r="J622">
        <v>0</v>
      </c>
      <c r="K622" s="1">
        <v>45166</v>
      </c>
      <c r="L622" s="56">
        <v>0.37637850694444447</v>
      </c>
    </row>
    <row r="623" spans="1:12" ht="15" customHeight="1" x14ac:dyDescent="0.25">
      <c r="A623">
        <v>622</v>
      </c>
      <c r="B623">
        <v>280144</v>
      </c>
      <c r="C623" t="s">
        <v>59</v>
      </c>
      <c r="D623" t="s">
        <v>60</v>
      </c>
      <c r="E623" t="s">
        <v>1611</v>
      </c>
      <c r="F623" t="s">
        <v>1613</v>
      </c>
      <c r="G623">
        <v>50.6</v>
      </c>
      <c r="H623">
        <v>43.4</v>
      </c>
      <c r="I623">
        <v>3</v>
      </c>
      <c r="J623">
        <v>8</v>
      </c>
      <c r="K623" s="1">
        <v>45166</v>
      </c>
      <c r="L623" s="56">
        <v>0.37627202546296296</v>
      </c>
    </row>
    <row r="624" spans="1:12" ht="15" customHeight="1" x14ac:dyDescent="0.25">
      <c r="A624">
        <v>623</v>
      </c>
      <c r="B624">
        <v>280143</v>
      </c>
      <c r="C624" t="s">
        <v>78</v>
      </c>
      <c r="D624" t="s">
        <v>79</v>
      </c>
      <c r="E624" t="s">
        <v>1611</v>
      </c>
      <c r="F624" t="s">
        <v>1610</v>
      </c>
      <c r="G624">
        <v>15.5</v>
      </c>
      <c r="H624">
        <v>10.1</v>
      </c>
      <c r="I624">
        <v>2</v>
      </c>
      <c r="J624">
        <v>4</v>
      </c>
      <c r="K624" s="1">
        <v>45166</v>
      </c>
      <c r="L624" s="56">
        <v>0.37613329861111117</v>
      </c>
    </row>
    <row r="625" spans="1:12" ht="15" customHeight="1" x14ac:dyDescent="0.25">
      <c r="A625">
        <v>624</v>
      </c>
      <c r="B625">
        <v>280142</v>
      </c>
      <c r="C625" t="s">
        <v>125</v>
      </c>
      <c r="D625" t="s">
        <v>126</v>
      </c>
      <c r="E625" t="s">
        <v>1603</v>
      </c>
      <c r="F625" t="s">
        <v>1604</v>
      </c>
      <c r="G625">
        <v>37.700000000000003</v>
      </c>
      <c r="H625">
        <v>30.5</v>
      </c>
      <c r="I625">
        <v>3</v>
      </c>
      <c r="J625">
        <v>0</v>
      </c>
      <c r="K625" s="1">
        <v>45166</v>
      </c>
      <c r="L625" s="56">
        <v>0.37596223379629629</v>
      </c>
    </row>
    <row r="626" spans="1:12" ht="15" customHeight="1" x14ac:dyDescent="0.25">
      <c r="A626">
        <v>625</v>
      </c>
      <c r="B626">
        <v>280141</v>
      </c>
      <c r="C626" t="s">
        <v>137</v>
      </c>
      <c r="D626" t="s">
        <v>1356</v>
      </c>
      <c r="E626" t="s">
        <v>1603</v>
      </c>
      <c r="F626" t="s">
        <v>1615</v>
      </c>
      <c r="G626">
        <v>65.599999999999994</v>
      </c>
      <c r="H626">
        <v>58.4</v>
      </c>
      <c r="I626">
        <v>3</v>
      </c>
      <c r="J626">
        <v>0</v>
      </c>
      <c r="K626" s="1">
        <v>45166</v>
      </c>
      <c r="L626" s="56">
        <v>0.3758929050925926</v>
      </c>
    </row>
    <row r="627" spans="1:12" ht="15" customHeight="1" x14ac:dyDescent="0.25">
      <c r="A627">
        <v>626</v>
      </c>
      <c r="B627">
        <v>280140</v>
      </c>
      <c r="C627" t="s">
        <v>125</v>
      </c>
      <c r="D627" t="s">
        <v>126</v>
      </c>
      <c r="E627" t="s">
        <v>1603</v>
      </c>
      <c r="F627" t="s">
        <v>1604</v>
      </c>
      <c r="G627">
        <v>38.299999999999997</v>
      </c>
      <c r="H627">
        <v>31.1</v>
      </c>
      <c r="I627">
        <v>3</v>
      </c>
      <c r="J627">
        <v>0</v>
      </c>
      <c r="K627" s="1">
        <v>45166</v>
      </c>
      <c r="L627" s="56">
        <v>0.37573445601851851</v>
      </c>
    </row>
    <row r="628" spans="1:12" ht="15" customHeight="1" x14ac:dyDescent="0.25">
      <c r="A628">
        <v>627</v>
      </c>
      <c r="B628">
        <v>280139</v>
      </c>
      <c r="C628" t="s">
        <v>67</v>
      </c>
      <c r="D628" t="s">
        <v>1318</v>
      </c>
      <c r="E628" t="s">
        <v>1603</v>
      </c>
      <c r="F628" t="s">
        <v>1613</v>
      </c>
      <c r="G628">
        <v>34.5</v>
      </c>
      <c r="H628">
        <v>27.3</v>
      </c>
      <c r="I628">
        <v>3</v>
      </c>
      <c r="J628">
        <v>0</v>
      </c>
      <c r="K628" s="1">
        <v>45166</v>
      </c>
      <c r="L628" s="56">
        <v>0.37561774305555556</v>
      </c>
    </row>
    <row r="629" spans="1:12" ht="15" customHeight="1" x14ac:dyDescent="0.25">
      <c r="A629">
        <v>628</v>
      </c>
      <c r="B629">
        <v>280138</v>
      </c>
      <c r="C629" t="s">
        <v>136</v>
      </c>
      <c r="D629" t="s">
        <v>1605</v>
      </c>
      <c r="E629" t="s">
        <v>1603</v>
      </c>
      <c r="F629" t="s">
        <v>1615</v>
      </c>
      <c r="G629">
        <v>20.6</v>
      </c>
      <c r="H629">
        <v>15.2</v>
      </c>
      <c r="I629">
        <v>2</v>
      </c>
      <c r="J629">
        <v>0</v>
      </c>
      <c r="K629" s="1">
        <v>45166</v>
      </c>
      <c r="L629" s="56">
        <v>0.37551400462962964</v>
      </c>
    </row>
    <row r="630" spans="1:12" ht="15" customHeight="1" x14ac:dyDescent="0.25">
      <c r="A630">
        <v>629</v>
      </c>
      <c r="B630">
        <v>280137</v>
      </c>
      <c r="C630" t="s">
        <v>51</v>
      </c>
      <c r="D630" t="s">
        <v>52</v>
      </c>
      <c r="E630" t="s">
        <v>1611</v>
      </c>
      <c r="F630" t="s">
        <v>1613</v>
      </c>
      <c r="G630">
        <v>60.9</v>
      </c>
      <c r="H630">
        <v>53.7</v>
      </c>
      <c r="I630">
        <v>3</v>
      </c>
      <c r="J630">
        <v>20</v>
      </c>
      <c r="K630" s="1">
        <v>45166</v>
      </c>
      <c r="L630" s="56">
        <v>0.37538545138888885</v>
      </c>
    </row>
    <row r="631" spans="1:12" ht="15" customHeight="1" x14ac:dyDescent="0.25">
      <c r="A631">
        <v>630</v>
      </c>
      <c r="B631">
        <v>280136</v>
      </c>
      <c r="C631" t="s">
        <v>67</v>
      </c>
      <c r="D631" t="s">
        <v>1318</v>
      </c>
      <c r="E631" t="s">
        <v>1603</v>
      </c>
      <c r="F631" t="s">
        <v>1613</v>
      </c>
      <c r="G631">
        <v>22.3</v>
      </c>
      <c r="H631">
        <v>16.899999999999999</v>
      </c>
      <c r="I631">
        <v>2</v>
      </c>
      <c r="J631">
        <v>0</v>
      </c>
      <c r="K631" s="1">
        <v>45166</v>
      </c>
      <c r="L631" s="56">
        <v>0.37524131944444444</v>
      </c>
    </row>
    <row r="632" spans="1:12" ht="15" customHeight="1" x14ac:dyDescent="0.25">
      <c r="A632">
        <v>631</v>
      </c>
      <c r="B632">
        <v>280135</v>
      </c>
      <c r="C632" t="s">
        <v>55</v>
      </c>
      <c r="D632" t="s">
        <v>56</v>
      </c>
      <c r="E632" t="s">
        <v>1611</v>
      </c>
      <c r="F632" t="s">
        <v>1613</v>
      </c>
      <c r="G632">
        <v>47.2</v>
      </c>
      <c r="H632">
        <v>40</v>
      </c>
      <c r="I632">
        <v>3</v>
      </c>
      <c r="J632">
        <v>8</v>
      </c>
      <c r="K632" s="1">
        <v>45166</v>
      </c>
      <c r="L632" s="56">
        <v>0.37509070601851852</v>
      </c>
    </row>
    <row r="633" spans="1:12" ht="15" customHeight="1" x14ac:dyDescent="0.25">
      <c r="A633">
        <v>632</v>
      </c>
      <c r="B633">
        <v>280134</v>
      </c>
      <c r="C633" t="s">
        <v>24</v>
      </c>
      <c r="D633" t="s">
        <v>25</v>
      </c>
      <c r="E633" t="s">
        <v>1611</v>
      </c>
      <c r="F633" t="s">
        <v>1614</v>
      </c>
      <c r="G633">
        <v>52.5</v>
      </c>
      <c r="H633">
        <v>45.3</v>
      </c>
      <c r="I633">
        <v>3</v>
      </c>
      <c r="J633">
        <v>8</v>
      </c>
      <c r="K633" s="1">
        <v>45166</v>
      </c>
      <c r="L633" s="56">
        <v>0.37497071759259254</v>
      </c>
    </row>
    <row r="634" spans="1:12" ht="15" customHeight="1" x14ac:dyDescent="0.25">
      <c r="A634">
        <v>633</v>
      </c>
      <c r="B634">
        <v>280133</v>
      </c>
      <c r="C634" t="s">
        <v>53</v>
      </c>
      <c r="D634" t="s">
        <v>54</v>
      </c>
      <c r="E634" t="s">
        <v>1611</v>
      </c>
      <c r="F634" t="s">
        <v>1613</v>
      </c>
      <c r="G634">
        <v>20.6</v>
      </c>
      <c r="H634">
        <v>15.2</v>
      </c>
      <c r="I634">
        <v>2</v>
      </c>
      <c r="J634">
        <v>5</v>
      </c>
      <c r="K634" s="1">
        <v>45166</v>
      </c>
      <c r="L634" s="56">
        <v>0.37486296296296295</v>
      </c>
    </row>
    <row r="635" spans="1:12" ht="15" customHeight="1" x14ac:dyDescent="0.25">
      <c r="A635">
        <v>634</v>
      </c>
      <c r="B635">
        <v>280132</v>
      </c>
      <c r="C635" t="s">
        <v>123</v>
      </c>
      <c r="D635" t="s">
        <v>1412</v>
      </c>
      <c r="E635" t="s">
        <v>1603</v>
      </c>
      <c r="F635" t="s">
        <v>1613</v>
      </c>
      <c r="G635">
        <v>31.1</v>
      </c>
      <c r="H635">
        <v>25.7</v>
      </c>
      <c r="I635">
        <v>2</v>
      </c>
      <c r="J635">
        <v>0</v>
      </c>
      <c r="K635" s="1">
        <v>45166</v>
      </c>
      <c r="L635" s="56">
        <v>0.37467484953703706</v>
      </c>
    </row>
    <row r="636" spans="1:12" ht="15" customHeight="1" x14ac:dyDescent="0.25">
      <c r="A636">
        <v>635</v>
      </c>
      <c r="B636">
        <v>280131</v>
      </c>
      <c r="C636" t="s">
        <v>137</v>
      </c>
      <c r="D636" t="s">
        <v>1356</v>
      </c>
      <c r="E636" t="s">
        <v>1603</v>
      </c>
      <c r="F636" t="s">
        <v>1616</v>
      </c>
      <c r="G636">
        <v>81.2</v>
      </c>
      <c r="H636">
        <v>74</v>
      </c>
      <c r="I636">
        <v>3</v>
      </c>
      <c r="J636">
        <v>0</v>
      </c>
      <c r="K636" s="1">
        <v>45166</v>
      </c>
      <c r="L636" s="56">
        <v>0.37448348379629631</v>
      </c>
    </row>
    <row r="637" spans="1:12" ht="15" customHeight="1" x14ac:dyDescent="0.25">
      <c r="A637">
        <v>636</v>
      </c>
      <c r="B637">
        <v>280130</v>
      </c>
      <c r="C637" t="s">
        <v>139</v>
      </c>
      <c r="D637" t="s">
        <v>1342</v>
      </c>
      <c r="E637" t="s">
        <v>1603</v>
      </c>
      <c r="F637" t="s">
        <v>1613</v>
      </c>
      <c r="G637">
        <v>34.5</v>
      </c>
      <c r="H637">
        <v>27.3</v>
      </c>
      <c r="I637">
        <v>3</v>
      </c>
      <c r="J637">
        <v>0</v>
      </c>
      <c r="K637" s="1">
        <v>45166</v>
      </c>
      <c r="L637" s="56">
        <v>0.37433591435185187</v>
      </c>
    </row>
    <row r="638" spans="1:12" ht="15" customHeight="1" x14ac:dyDescent="0.25">
      <c r="A638">
        <v>637</v>
      </c>
      <c r="B638">
        <v>280129</v>
      </c>
      <c r="C638" t="s">
        <v>139</v>
      </c>
      <c r="D638" t="s">
        <v>1342</v>
      </c>
      <c r="E638" t="s">
        <v>1603</v>
      </c>
      <c r="F638" t="s">
        <v>1613</v>
      </c>
      <c r="G638">
        <v>48.5</v>
      </c>
      <c r="H638">
        <v>41.3</v>
      </c>
      <c r="I638">
        <v>3</v>
      </c>
      <c r="J638">
        <v>0</v>
      </c>
      <c r="K638" s="1">
        <v>45166</v>
      </c>
      <c r="L638" s="56">
        <v>0.37421651620370372</v>
      </c>
    </row>
    <row r="639" spans="1:12" ht="15" customHeight="1" x14ac:dyDescent="0.25">
      <c r="A639">
        <v>638</v>
      </c>
      <c r="B639">
        <v>280128</v>
      </c>
      <c r="C639" t="s">
        <v>120</v>
      </c>
      <c r="D639" t="s">
        <v>1411</v>
      </c>
      <c r="E639" t="s">
        <v>1603</v>
      </c>
      <c r="F639" t="s">
        <v>1610</v>
      </c>
      <c r="G639">
        <v>7.4</v>
      </c>
      <c r="H639">
        <v>2</v>
      </c>
      <c r="I639">
        <v>2</v>
      </c>
      <c r="J639">
        <v>0</v>
      </c>
      <c r="K639" s="1">
        <v>45166</v>
      </c>
      <c r="L639" s="56">
        <v>0.37409540509259259</v>
      </c>
    </row>
    <row r="640" spans="1:12" ht="15" customHeight="1" x14ac:dyDescent="0.25">
      <c r="A640">
        <v>639</v>
      </c>
      <c r="B640">
        <v>280127</v>
      </c>
      <c r="C640" t="s">
        <v>84</v>
      </c>
      <c r="D640" t="s">
        <v>1609</v>
      </c>
      <c r="E640" t="s">
        <v>1603</v>
      </c>
      <c r="F640" t="s">
        <v>1610</v>
      </c>
      <c r="G640">
        <v>12.7</v>
      </c>
      <c r="H640">
        <v>9.1</v>
      </c>
      <c r="I640">
        <v>1</v>
      </c>
      <c r="J640">
        <v>0</v>
      </c>
      <c r="K640" s="1">
        <v>45166</v>
      </c>
      <c r="L640" s="56">
        <v>0.37397832175925921</v>
      </c>
    </row>
    <row r="641" spans="1:12" ht="15" customHeight="1" x14ac:dyDescent="0.25">
      <c r="A641">
        <v>640</v>
      </c>
      <c r="B641">
        <v>280126</v>
      </c>
      <c r="C641" t="s">
        <v>74</v>
      </c>
      <c r="D641" t="s">
        <v>75</v>
      </c>
      <c r="E641" t="s">
        <v>1611</v>
      </c>
      <c r="F641" t="s">
        <v>1610</v>
      </c>
      <c r="G641">
        <v>43.5</v>
      </c>
      <c r="H641">
        <v>36.299999999999997</v>
      </c>
      <c r="I641">
        <v>3</v>
      </c>
      <c r="J641">
        <v>16</v>
      </c>
      <c r="K641" s="1">
        <v>45166</v>
      </c>
      <c r="L641" s="56">
        <v>0.37379887731481481</v>
      </c>
    </row>
    <row r="642" spans="1:12" ht="15" customHeight="1" x14ac:dyDescent="0.25">
      <c r="A642">
        <v>641</v>
      </c>
      <c r="B642">
        <v>280125</v>
      </c>
      <c r="C642" t="s">
        <v>103</v>
      </c>
      <c r="D642" t="s">
        <v>104</v>
      </c>
      <c r="E642" t="s">
        <v>1603</v>
      </c>
      <c r="F642" t="s">
        <v>1610</v>
      </c>
      <c r="G642">
        <v>25.4</v>
      </c>
      <c r="H642">
        <v>20</v>
      </c>
      <c r="I642">
        <v>3</v>
      </c>
      <c r="J642">
        <v>7</v>
      </c>
      <c r="K642" s="1">
        <v>45166</v>
      </c>
      <c r="L642" s="56">
        <v>0.37364077546296293</v>
      </c>
    </row>
    <row r="643" spans="1:12" ht="15" customHeight="1" x14ac:dyDescent="0.25">
      <c r="A643">
        <v>642</v>
      </c>
      <c r="B643">
        <v>280124</v>
      </c>
      <c r="C643" t="s">
        <v>84</v>
      </c>
      <c r="D643" t="s">
        <v>1609</v>
      </c>
      <c r="E643" t="s">
        <v>1603</v>
      </c>
      <c r="F643" t="s">
        <v>1610</v>
      </c>
      <c r="G643">
        <v>39.200000000000003</v>
      </c>
      <c r="H643">
        <v>33.799999999999997</v>
      </c>
      <c r="I643">
        <v>2</v>
      </c>
      <c r="J643">
        <v>0</v>
      </c>
      <c r="K643" s="1">
        <v>45166</v>
      </c>
      <c r="L643" s="56">
        <v>0.37350089120370372</v>
      </c>
    </row>
    <row r="644" spans="1:12" ht="15" customHeight="1" x14ac:dyDescent="0.25">
      <c r="A644">
        <v>643</v>
      </c>
      <c r="B644">
        <v>280123</v>
      </c>
      <c r="C644" t="s">
        <v>121</v>
      </c>
      <c r="D644" t="s">
        <v>122</v>
      </c>
      <c r="E644" t="s">
        <v>1603</v>
      </c>
      <c r="F644" t="s">
        <v>1610</v>
      </c>
      <c r="G644">
        <v>18.899999999999999</v>
      </c>
      <c r="H644">
        <v>11.7</v>
      </c>
      <c r="I644">
        <v>3</v>
      </c>
      <c r="J644">
        <v>0</v>
      </c>
      <c r="K644" s="1">
        <v>45166</v>
      </c>
      <c r="L644" s="56">
        <v>0.37340714120370372</v>
      </c>
    </row>
    <row r="645" spans="1:12" ht="15" customHeight="1" x14ac:dyDescent="0.25">
      <c r="A645">
        <v>644</v>
      </c>
      <c r="B645">
        <v>280122</v>
      </c>
      <c r="C645" t="s">
        <v>1532</v>
      </c>
      <c r="D645" t="s">
        <v>1533</v>
      </c>
      <c r="E645" t="s">
        <v>1603</v>
      </c>
      <c r="F645" t="s">
        <v>1607</v>
      </c>
      <c r="G645">
        <v>14.8</v>
      </c>
      <c r="H645">
        <v>9.4</v>
      </c>
      <c r="I645">
        <v>2</v>
      </c>
      <c r="J645">
        <v>0</v>
      </c>
      <c r="K645" s="1">
        <v>45166</v>
      </c>
      <c r="L645" s="56">
        <v>0.373246724537037</v>
      </c>
    </row>
    <row r="646" spans="1:12" ht="15" customHeight="1" x14ac:dyDescent="0.25">
      <c r="A646">
        <v>645</v>
      </c>
      <c r="B646">
        <v>280121</v>
      </c>
      <c r="C646" t="s">
        <v>24</v>
      </c>
      <c r="D646" t="s">
        <v>25</v>
      </c>
      <c r="E646" t="s">
        <v>1611</v>
      </c>
      <c r="F646" t="s">
        <v>1614</v>
      </c>
      <c r="G646">
        <v>49.9</v>
      </c>
      <c r="H646">
        <v>42.7</v>
      </c>
      <c r="I646">
        <v>3</v>
      </c>
      <c r="J646">
        <v>8</v>
      </c>
      <c r="K646" s="1">
        <v>45166</v>
      </c>
      <c r="L646" s="56">
        <v>0.3731346064814815</v>
      </c>
    </row>
    <row r="647" spans="1:12" ht="15" customHeight="1" x14ac:dyDescent="0.25">
      <c r="A647">
        <v>646</v>
      </c>
      <c r="B647">
        <v>280120</v>
      </c>
      <c r="C647" t="s">
        <v>114</v>
      </c>
      <c r="D647" t="s">
        <v>115</v>
      </c>
      <c r="E647" t="s">
        <v>1603</v>
      </c>
      <c r="F647" t="s">
        <v>1610</v>
      </c>
      <c r="G647">
        <v>68.900000000000006</v>
      </c>
      <c r="H647">
        <v>61.7</v>
      </c>
      <c r="I647">
        <v>3</v>
      </c>
      <c r="J647">
        <v>30</v>
      </c>
      <c r="K647" s="1">
        <v>45166</v>
      </c>
      <c r="L647" s="56">
        <v>0.37300760416666662</v>
      </c>
    </row>
    <row r="648" spans="1:12" ht="15" customHeight="1" x14ac:dyDescent="0.25">
      <c r="A648">
        <v>647</v>
      </c>
      <c r="B648">
        <v>280119</v>
      </c>
      <c r="C648" t="s">
        <v>24</v>
      </c>
      <c r="D648" t="s">
        <v>25</v>
      </c>
      <c r="E648" t="s">
        <v>1611</v>
      </c>
      <c r="F648" t="s">
        <v>1614</v>
      </c>
      <c r="G648">
        <v>50.1</v>
      </c>
      <c r="H648">
        <v>42.9</v>
      </c>
      <c r="I648">
        <v>3</v>
      </c>
      <c r="J648">
        <v>8</v>
      </c>
      <c r="K648" s="1">
        <v>45166</v>
      </c>
      <c r="L648" s="56">
        <v>0.37286759259259261</v>
      </c>
    </row>
    <row r="649" spans="1:12" ht="15" customHeight="1" x14ac:dyDescent="0.25">
      <c r="A649">
        <v>648</v>
      </c>
      <c r="B649">
        <v>280118</v>
      </c>
      <c r="C649" t="s">
        <v>24</v>
      </c>
      <c r="D649" t="s">
        <v>25</v>
      </c>
      <c r="E649" t="s">
        <v>1611</v>
      </c>
      <c r="F649" t="s">
        <v>1614</v>
      </c>
      <c r="G649">
        <v>59.4</v>
      </c>
      <c r="H649">
        <v>52.2</v>
      </c>
      <c r="I649">
        <v>3</v>
      </c>
      <c r="J649">
        <v>10</v>
      </c>
      <c r="K649" s="1">
        <v>45166</v>
      </c>
      <c r="L649" s="56">
        <v>0.37269626157407409</v>
      </c>
    </row>
    <row r="650" spans="1:12" ht="15" customHeight="1" x14ac:dyDescent="0.25">
      <c r="A650">
        <v>649</v>
      </c>
      <c r="B650">
        <v>280117</v>
      </c>
      <c r="C650" t="s">
        <v>24</v>
      </c>
      <c r="D650" t="s">
        <v>25</v>
      </c>
      <c r="E650" t="s">
        <v>1611</v>
      </c>
      <c r="F650" t="s">
        <v>1614</v>
      </c>
      <c r="G650">
        <v>52.9</v>
      </c>
      <c r="H650">
        <v>45.7</v>
      </c>
      <c r="I650">
        <v>3</v>
      </c>
      <c r="J650">
        <v>8</v>
      </c>
      <c r="K650" s="1">
        <v>45166</v>
      </c>
      <c r="L650" s="56">
        <v>0.37254899305555561</v>
      </c>
    </row>
    <row r="651" spans="1:12" ht="15" customHeight="1" x14ac:dyDescent="0.25">
      <c r="A651">
        <v>650</v>
      </c>
      <c r="B651">
        <v>280116</v>
      </c>
      <c r="C651" t="s">
        <v>121</v>
      </c>
      <c r="D651" t="s">
        <v>122</v>
      </c>
      <c r="E651" t="s">
        <v>1603</v>
      </c>
      <c r="F651" t="s">
        <v>1613</v>
      </c>
      <c r="G651">
        <v>47.9</v>
      </c>
      <c r="H651">
        <v>40.700000000000003</v>
      </c>
      <c r="I651">
        <v>3</v>
      </c>
      <c r="J651">
        <v>0</v>
      </c>
      <c r="K651" s="1">
        <v>45166</v>
      </c>
      <c r="L651" s="56">
        <v>0.37239583333333331</v>
      </c>
    </row>
    <row r="652" spans="1:12" ht="15" customHeight="1" x14ac:dyDescent="0.25">
      <c r="A652">
        <v>651</v>
      </c>
      <c r="B652">
        <v>280115</v>
      </c>
      <c r="C652" t="s">
        <v>114</v>
      </c>
      <c r="D652" t="s">
        <v>115</v>
      </c>
      <c r="E652" t="s">
        <v>1603</v>
      </c>
      <c r="F652" t="s">
        <v>1610</v>
      </c>
      <c r="G652">
        <v>66.400000000000006</v>
      </c>
      <c r="H652">
        <v>59.2</v>
      </c>
      <c r="I652">
        <v>3</v>
      </c>
      <c r="J652">
        <v>30</v>
      </c>
      <c r="K652" s="1">
        <v>45166</v>
      </c>
      <c r="L652" s="56">
        <v>0.3721415856481482</v>
      </c>
    </row>
    <row r="653" spans="1:12" ht="15" customHeight="1" x14ac:dyDescent="0.25">
      <c r="A653">
        <v>652</v>
      </c>
      <c r="B653">
        <v>280114</v>
      </c>
      <c r="C653" t="s">
        <v>124</v>
      </c>
      <c r="D653" t="s">
        <v>1413</v>
      </c>
      <c r="E653" t="s">
        <v>1603</v>
      </c>
      <c r="F653" t="s">
        <v>1604</v>
      </c>
      <c r="G653">
        <v>45.3</v>
      </c>
      <c r="H653">
        <v>38.1</v>
      </c>
      <c r="I653">
        <v>3</v>
      </c>
      <c r="J653">
        <v>0</v>
      </c>
      <c r="K653" s="1">
        <v>45166</v>
      </c>
      <c r="L653" s="56">
        <v>0.37189626157407413</v>
      </c>
    </row>
    <row r="654" spans="1:12" ht="15" customHeight="1" x14ac:dyDescent="0.25">
      <c r="A654">
        <v>653</v>
      </c>
      <c r="B654">
        <v>280113</v>
      </c>
      <c r="C654" t="s">
        <v>78</v>
      </c>
      <c r="D654" t="s">
        <v>79</v>
      </c>
      <c r="E654" t="s">
        <v>1611</v>
      </c>
      <c r="F654" t="s">
        <v>1610</v>
      </c>
      <c r="G654">
        <v>57.2</v>
      </c>
      <c r="H654">
        <v>50</v>
      </c>
      <c r="I654">
        <v>3</v>
      </c>
      <c r="J654">
        <v>20</v>
      </c>
      <c r="K654" s="1">
        <v>45166</v>
      </c>
      <c r="L654" s="56">
        <v>0.37170917824074073</v>
      </c>
    </row>
    <row r="655" spans="1:12" ht="15" customHeight="1" x14ac:dyDescent="0.25">
      <c r="A655">
        <v>654</v>
      </c>
      <c r="B655">
        <v>280112</v>
      </c>
      <c r="C655" t="s">
        <v>123</v>
      </c>
      <c r="D655" t="s">
        <v>1412</v>
      </c>
      <c r="E655" t="s">
        <v>1603</v>
      </c>
      <c r="F655" t="s">
        <v>1614</v>
      </c>
      <c r="G655">
        <v>57.6</v>
      </c>
      <c r="H655">
        <v>50.4</v>
      </c>
      <c r="I655">
        <v>3</v>
      </c>
      <c r="J655">
        <v>0</v>
      </c>
      <c r="K655" s="1">
        <v>45166</v>
      </c>
      <c r="L655" s="56">
        <v>0.37155590277777778</v>
      </c>
    </row>
    <row r="656" spans="1:12" ht="15" customHeight="1" x14ac:dyDescent="0.25">
      <c r="A656">
        <v>655</v>
      </c>
      <c r="B656">
        <v>280111</v>
      </c>
      <c r="C656" t="s">
        <v>10</v>
      </c>
      <c r="D656" t="s">
        <v>11</v>
      </c>
      <c r="E656" t="s">
        <v>1611</v>
      </c>
      <c r="F656" t="s">
        <v>1614</v>
      </c>
      <c r="G656">
        <v>62.8</v>
      </c>
      <c r="H656">
        <v>55.6</v>
      </c>
      <c r="I656">
        <v>3</v>
      </c>
      <c r="J656">
        <v>11</v>
      </c>
      <c r="K656" s="1">
        <v>45166</v>
      </c>
      <c r="L656" s="56">
        <v>0.37136542824074076</v>
      </c>
    </row>
    <row r="657" spans="1:12" ht="15" customHeight="1" x14ac:dyDescent="0.25">
      <c r="A657">
        <v>656</v>
      </c>
      <c r="B657">
        <v>280110</v>
      </c>
      <c r="C657" t="s">
        <v>121</v>
      </c>
      <c r="D657" t="s">
        <v>122</v>
      </c>
      <c r="E657" t="s">
        <v>1603</v>
      </c>
      <c r="F657" t="s">
        <v>1610</v>
      </c>
      <c r="G657">
        <v>42.5</v>
      </c>
      <c r="H657">
        <v>35.299999999999997</v>
      </c>
      <c r="I657">
        <v>3</v>
      </c>
      <c r="J657">
        <v>0</v>
      </c>
      <c r="K657" s="1">
        <v>45166</v>
      </c>
      <c r="L657" s="56">
        <v>0.37059675925925922</v>
      </c>
    </row>
    <row r="658" spans="1:12" ht="15" customHeight="1" x14ac:dyDescent="0.25">
      <c r="A658">
        <v>657</v>
      </c>
      <c r="B658">
        <v>280109</v>
      </c>
      <c r="C658" t="s">
        <v>139</v>
      </c>
      <c r="D658" t="s">
        <v>1342</v>
      </c>
      <c r="E658" t="s">
        <v>1603</v>
      </c>
      <c r="F658" t="s">
        <v>1613</v>
      </c>
      <c r="G658">
        <v>55.4</v>
      </c>
      <c r="H658">
        <v>48.2</v>
      </c>
      <c r="I658">
        <v>3</v>
      </c>
      <c r="J658">
        <v>0</v>
      </c>
      <c r="K658" s="1">
        <v>45166</v>
      </c>
      <c r="L658" s="56">
        <v>0.37048190972222222</v>
      </c>
    </row>
    <row r="659" spans="1:12" ht="15" customHeight="1" x14ac:dyDescent="0.25">
      <c r="A659">
        <v>658</v>
      </c>
      <c r="B659">
        <v>280108</v>
      </c>
      <c r="C659" t="s">
        <v>173</v>
      </c>
      <c r="D659" t="s">
        <v>1377</v>
      </c>
      <c r="E659" t="s">
        <v>1611</v>
      </c>
      <c r="F659" t="s">
        <v>1607</v>
      </c>
      <c r="G659">
        <v>31.2</v>
      </c>
      <c r="H659">
        <v>25.8</v>
      </c>
      <c r="I659">
        <v>2</v>
      </c>
      <c r="J659">
        <v>0</v>
      </c>
      <c r="K659" s="1">
        <v>45166</v>
      </c>
      <c r="L659" s="56">
        <v>0.37023839120370372</v>
      </c>
    </row>
    <row r="660" spans="1:12" ht="15" customHeight="1" x14ac:dyDescent="0.25">
      <c r="A660">
        <v>659</v>
      </c>
      <c r="B660">
        <v>280107</v>
      </c>
      <c r="C660" t="s">
        <v>59</v>
      </c>
      <c r="D660" t="s">
        <v>60</v>
      </c>
      <c r="E660" t="s">
        <v>1611</v>
      </c>
      <c r="F660" t="s">
        <v>1613</v>
      </c>
      <c r="G660">
        <v>48.5</v>
      </c>
      <c r="H660">
        <v>41.3</v>
      </c>
      <c r="I660">
        <v>3</v>
      </c>
      <c r="J660">
        <v>8</v>
      </c>
      <c r="K660" s="1">
        <v>45166</v>
      </c>
      <c r="L660" s="56">
        <v>0.37010864583333336</v>
      </c>
    </row>
    <row r="661" spans="1:12" ht="15" customHeight="1" x14ac:dyDescent="0.25">
      <c r="A661">
        <v>660</v>
      </c>
      <c r="B661">
        <v>280106</v>
      </c>
      <c r="C661" t="s">
        <v>142</v>
      </c>
      <c r="D661" t="s">
        <v>1612</v>
      </c>
      <c r="E661" t="s">
        <v>1603</v>
      </c>
      <c r="F661" t="s">
        <v>1604</v>
      </c>
      <c r="G661">
        <v>31.6</v>
      </c>
      <c r="H661">
        <v>24.4</v>
      </c>
      <c r="I661">
        <v>3</v>
      </c>
      <c r="J661">
        <v>0</v>
      </c>
      <c r="K661" s="1">
        <v>45166</v>
      </c>
      <c r="L661" s="56">
        <v>0.36973371527777776</v>
      </c>
    </row>
    <row r="662" spans="1:12" ht="15" customHeight="1" x14ac:dyDescent="0.25">
      <c r="A662">
        <v>661</v>
      </c>
      <c r="B662">
        <v>280105</v>
      </c>
      <c r="C662" t="s">
        <v>142</v>
      </c>
      <c r="D662" t="s">
        <v>1612</v>
      </c>
      <c r="E662" t="s">
        <v>1603</v>
      </c>
      <c r="F662" t="s">
        <v>1604</v>
      </c>
      <c r="G662">
        <v>52.3</v>
      </c>
      <c r="H662">
        <v>45.1</v>
      </c>
      <c r="I662">
        <v>3</v>
      </c>
      <c r="J662">
        <v>0</v>
      </c>
      <c r="K662" s="1">
        <v>45166</v>
      </c>
      <c r="L662" s="56">
        <v>0.36946099537037042</v>
      </c>
    </row>
    <row r="663" spans="1:12" ht="15" customHeight="1" x14ac:dyDescent="0.25">
      <c r="A663">
        <v>662</v>
      </c>
      <c r="B663">
        <v>280104</v>
      </c>
      <c r="C663" t="s">
        <v>67</v>
      </c>
      <c r="D663" t="s">
        <v>1318</v>
      </c>
      <c r="E663" t="s">
        <v>1603</v>
      </c>
      <c r="F663" t="s">
        <v>1613</v>
      </c>
      <c r="G663">
        <v>41.5</v>
      </c>
      <c r="H663">
        <v>34.299999999999997</v>
      </c>
      <c r="I663">
        <v>3</v>
      </c>
      <c r="J663">
        <v>0</v>
      </c>
      <c r="K663" s="1">
        <v>45166</v>
      </c>
      <c r="L663" s="56">
        <v>0.36930038194444448</v>
      </c>
    </row>
    <row r="664" spans="1:12" ht="15" customHeight="1" x14ac:dyDescent="0.25">
      <c r="A664">
        <v>663</v>
      </c>
      <c r="B664">
        <v>280103</v>
      </c>
      <c r="C664" t="s">
        <v>74</v>
      </c>
      <c r="D664" t="s">
        <v>75</v>
      </c>
      <c r="E664" t="s">
        <v>1611</v>
      </c>
      <c r="F664" t="s">
        <v>1610</v>
      </c>
      <c r="G664">
        <v>42.9</v>
      </c>
      <c r="H664">
        <v>35.700000000000003</v>
      </c>
      <c r="I664">
        <v>3</v>
      </c>
      <c r="J664">
        <v>16</v>
      </c>
      <c r="K664" s="1">
        <v>45166</v>
      </c>
      <c r="L664" s="56">
        <v>0.36919189814814812</v>
      </c>
    </row>
    <row r="665" spans="1:12" ht="15" customHeight="1" x14ac:dyDescent="0.25">
      <c r="A665">
        <v>664</v>
      </c>
      <c r="B665">
        <v>280102</v>
      </c>
      <c r="C665" t="s">
        <v>59</v>
      </c>
      <c r="D665" t="s">
        <v>60</v>
      </c>
      <c r="E665" t="s">
        <v>1611</v>
      </c>
      <c r="F665" t="s">
        <v>1613</v>
      </c>
      <c r="G665">
        <v>50.1</v>
      </c>
      <c r="H665">
        <v>42.9</v>
      </c>
      <c r="I665">
        <v>3</v>
      </c>
      <c r="J665">
        <v>8</v>
      </c>
      <c r="K665" s="1">
        <v>45166</v>
      </c>
      <c r="L665" s="56">
        <v>0.36870077546296298</v>
      </c>
    </row>
    <row r="666" spans="1:12" ht="15" customHeight="1" x14ac:dyDescent="0.25">
      <c r="A666">
        <v>665</v>
      </c>
      <c r="B666">
        <v>280101</v>
      </c>
      <c r="C666" t="s">
        <v>124</v>
      </c>
      <c r="D666" t="s">
        <v>1413</v>
      </c>
      <c r="E666" t="s">
        <v>1603</v>
      </c>
      <c r="F666" t="s">
        <v>1604</v>
      </c>
      <c r="G666">
        <v>41.9</v>
      </c>
      <c r="H666">
        <v>34.700000000000003</v>
      </c>
      <c r="I666">
        <v>3</v>
      </c>
      <c r="J666">
        <v>0</v>
      </c>
      <c r="K666" s="1">
        <v>45166</v>
      </c>
      <c r="L666" s="56">
        <v>0.36822094907407404</v>
      </c>
    </row>
    <row r="667" spans="1:12" ht="15" customHeight="1" x14ac:dyDescent="0.25">
      <c r="A667">
        <v>666</v>
      </c>
      <c r="B667">
        <v>280100</v>
      </c>
      <c r="C667" t="s">
        <v>137</v>
      </c>
      <c r="D667" t="s">
        <v>1356</v>
      </c>
      <c r="E667" t="s">
        <v>1603</v>
      </c>
      <c r="F667" t="s">
        <v>1616</v>
      </c>
      <c r="G667">
        <v>79.5</v>
      </c>
      <c r="H667">
        <v>72.3</v>
      </c>
      <c r="I667">
        <v>3</v>
      </c>
      <c r="J667">
        <v>0</v>
      </c>
      <c r="K667" s="1">
        <v>45166</v>
      </c>
      <c r="L667" s="56">
        <v>0.36806732638888889</v>
      </c>
    </row>
    <row r="668" spans="1:12" ht="15" customHeight="1" x14ac:dyDescent="0.25">
      <c r="A668">
        <v>667</v>
      </c>
      <c r="B668">
        <v>280099</v>
      </c>
      <c r="C668" t="s">
        <v>120</v>
      </c>
      <c r="D668" t="s">
        <v>1411</v>
      </c>
      <c r="E668" t="s">
        <v>1603</v>
      </c>
      <c r="F668" t="s">
        <v>1610</v>
      </c>
      <c r="G668">
        <v>21.9</v>
      </c>
      <c r="H668">
        <v>16.5</v>
      </c>
      <c r="I668">
        <v>2</v>
      </c>
      <c r="J668">
        <v>0</v>
      </c>
      <c r="K668" s="1">
        <v>45166</v>
      </c>
      <c r="L668" s="56">
        <v>0.3678943287037037</v>
      </c>
    </row>
    <row r="669" spans="1:12" ht="15" customHeight="1" x14ac:dyDescent="0.25">
      <c r="A669">
        <v>668</v>
      </c>
      <c r="B669">
        <v>280098</v>
      </c>
      <c r="C669" t="s">
        <v>120</v>
      </c>
      <c r="D669" t="s">
        <v>1411</v>
      </c>
      <c r="E669" t="s">
        <v>1603</v>
      </c>
      <c r="F669" t="s">
        <v>1614</v>
      </c>
      <c r="G669">
        <v>48</v>
      </c>
      <c r="H669">
        <v>40.799999999999997</v>
      </c>
      <c r="I669">
        <v>3</v>
      </c>
      <c r="J669">
        <v>0</v>
      </c>
      <c r="K669" s="1">
        <v>45166</v>
      </c>
      <c r="L669" s="56">
        <v>0.36773873842592592</v>
      </c>
    </row>
    <row r="670" spans="1:12" ht="15" customHeight="1" x14ac:dyDescent="0.25">
      <c r="A670">
        <v>669</v>
      </c>
      <c r="B670">
        <v>280097</v>
      </c>
      <c r="C670" t="s">
        <v>59</v>
      </c>
      <c r="D670" t="s">
        <v>60</v>
      </c>
      <c r="E670" t="s">
        <v>1611</v>
      </c>
      <c r="F670" t="s">
        <v>1613</v>
      </c>
      <c r="G670">
        <v>52.3</v>
      </c>
      <c r="H670">
        <v>45.1</v>
      </c>
      <c r="I670">
        <v>3</v>
      </c>
      <c r="J670">
        <v>8</v>
      </c>
      <c r="K670" s="1">
        <v>45166</v>
      </c>
      <c r="L670" s="56">
        <v>0.36758480324074072</v>
      </c>
    </row>
    <row r="671" spans="1:12" ht="15" customHeight="1" x14ac:dyDescent="0.25">
      <c r="A671">
        <v>670</v>
      </c>
      <c r="B671">
        <v>280096</v>
      </c>
      <c r="C671" t="s">
        <v>24</v>
      </c>
      <c r="D671" t="s">
        <v>25</v>
      </c>
      <c r="E671" t="s">
        <v>1611</v>
      </c>
      <c r="F671" t="s">
        <v>1614</v>
      </c>
      <c r="G671">
        <v>56.1</v>
      </c>
      <c r="H671">
        <v>48.9</v>
      </c>
      <c r="I671">
        <v>3</v>
      </c>
      <c r="J671">
        <v>8</v>
      </c>
      <c r="K671" s="1">
        <v>45166</v>
      </c>
      <c r="L671" s="56">
        <v>0.36744221064814814</v>
      </c>
    </row>
    <row r="672" spans="1:12" ht="15" customHeight="1" x14ac:dyDescent="0.25">
      <c r="A672">
        <v>671</v>
      </c>
      <c r="B672">
        <v>280095</v>
      </c>
      <c r="C672" t="s">
        <v>10</v>
      </c>
      <c r="D672" t="s">
        <v>11</v>
      </c>
      <c r="E672" t="s">
        <v>1611</v>
      </c>
      <c r="F672" t="s">
        <v>1614</v>
      </c>
      <c r="G672">
        <v>36.799999999999997</v>
      </c>
      <c r="H672">
        <v>31.4</v>
      </c>
      <c r="I672">
        <v>2</v>
      </c>
      <c r="J672">
        <v>6</v>
      </c>
      <c r="K672" s="1">
        <v>45166</v>
      </c>
      <c r="L672" s="56">
        <v>0.36732086805555553</v>
      </c>
    </row>
    <row r="673" spans="1:12" ht="15" customHeight="1" x14ac:dyDescent="0.25">
      <c r="A673">
        <v>672</v>
      </c>
      <c r="B673">
        <v>280094</v>
      </c>
      <c r="C673" t="s">
        <v>8</v>
      </c>
      <c r="D673" t="s">
        <v>9</v>
      </c>
      <c r="E673" t="s">
        <v>1611</v>
      </c>
      <c r="F673" t="s">
        <v>1614</v>
      </c>
      <c r="G673">
        <v>68.3</v>
      </c>
      <c r="H673">
        <v>61.1</v>
      </c>
      <c r="I673">
        <v>3</v>
      </c>
      <c r="J673">
        <v>12</v>
      </c>
      <c r="K673" s="1">
        <v>45166</v>
      </c>
      <c r="L673" s="56">
        <v>0.3671265856481481</v>
      </c>
    </row>
    <row r="674" spans="1:12" ht="15" customHeight="1" x14ac:dyDescent="0.25">
      <c r="A674">
        <v>673</v>
      </c>
      <c r="B674">
        <v>280093</v>
      </c>
      <c r="C674" t="s">
        <v>10</v>
      </c>
      <c r="D674" t="s">
        <v>11</v>
      </c>
      <c r="E674" t="s">
        <v>1611</v>
      </c>
      <c r="F674" t="s">
        <v>1614</v>
      </c>
      <c r="G674">
        <v>62.5</v>
      </c>
      <c r="H674">
        <v>55.3</v>
      </c>
      <c r="I674">
        <v>3</v>
      </c>
      <c r="J674">
        <v>11</v>
      </c>
      <c r="K674" s="1">
        <v>45166</v>
      </c>
      <c r="L674" s="56">
        <v>0.36692103009259264</v>
      </c>
    </row>
    <row r="675" spans="1:12" ht="15" customHeight="1" x14ac:dyDescent="0.25">
      <c r="A675">
        <v>674</v>
      </c>
      <c r="B675">
        <v>280092</v>
      </c>
      <c r="C675" t="s">
        <v>8</v>
      </c>
      <c r="D675" t="s">
        <v>9</v>
      </c>
      <c r="E675" t="s">
        <v>1611</v>
      </c>
      <c r="F675" t="s">
        <v>1614</v>
      </c>
      <c r="G675">
        <v>59.8</v>
      </c>
      <c r="H675">
        <v>52.6</v>
      </c>
      <c r="I675">
        <v>3</v>
      </c>
      <c r="J675">
        <v>11</v>
      </c>
      <c r="K675" s="1">
        <v>45166</v>
      </c>
      <c r="L675" s="56">
        <v>0.36656211805555555</v>
      </c>
    </row>
    <row r="676" spans="1:12" ht="15" customHeight="1" x14ac:dyDescent="0.25">
      <c r="A676">
        <v>675</v>
      </c>
      <c r="B676">
        <v>280091</v>
      </c>
      <c r="C676" t="s">
        <v>123</v>
      </c>
      <c r="D676" t="s">
        <v>1412</v>
      </c>
      <c r="E676" t="s">
        <v>1603</v>
      </c>
      <c r="F676" t="s">
        <v>1614</v>
      </c>
      <c r="G676">
        <v>58.6</v>
      </c>
      <c r="H676">
        <v>51.4</v>
      </c>
      <c r="I676">
        <v>3</v>
      </c>
      <c r="J676">
        <v>0</v>
      </c>
      <c r="K676" s="1">
        <v>45166</v>
      </c>
      <c r="L676" s="56">
        <v>0.36637341435185183</v>
      </c>
    </row>
    <row r="677" spans="1:12" ht="15" customHeight="1" x14ac:dyDescent="0.25">
      <c r="A677">
        <v>676</v>
      </c>
      <c r="B677">
        <v>280090</v>
      </c>
      <c r="C677" t="s">
        <v>124</v>
      </c>
      <c r="D677" t="s">
        <v>1413</v>
      </c>
      <c r="E677" t="s">
        <v>1603</v>
      </c>
      <c r="F677" t="s">
        <v>1604</v>
      </c>
      <c r="G677">
        <v>41.4</v>
      </c>
      <c r="H677">
        <v>34.200000000000003</v>
      </c>
      <c r="I677">
        <v>3</v>
      </c>
      <c r="J677">
        <v>0</v>
      </c>
      <c r="K677" s="1">
        <v>45166</v>
      </c>
      <c r="L677" s="56">
        <v>0.36603394675925927</v>
      </c>
    </row>
    <row r="678" spans="1:12" ht="15" customHeight="1" x14ac:dyDescent="0.25">
      <c r="A678">
        <v>677</v>
      </c>
      <c r="B678">
        <v>280089</v>
      </c>
      <c r="C678" t="s">
        <v>74</v>
      </c>
      <c r="D678" t="s">
        <v>75</v>
      </c>
      <c r="E678" t="s">
        <v>1611</v>
      </c>
      <c r="F678" t="s">
        <v>1610</v>
      </c>
      <c r="G678">
        <v>40</v>
      </c>
      <c r="H678">
        <v>32.799999999999997</v>
      </c>
      <c r="I678">
        <v>3</v>
      </c>
      <c r="J678">
        <v>14</v>
      </c>
      <c r="K678" s="1">
        <v>45166</v>
      </c>
      <c r="L678" s="56">
        <v>0.36588329861111113</v>
      </c>
    </row>
    <row r="679" spans="1:12" ht="15" customHeight="1" x14ac:dyDescent="0.25">
      <c r="A679">
        <v>678</v>
      </c>
      <c r="B679">
        <v>280088</v>
      </c>
      <c r="C679" t="s">
        <v>24</v>
      </c>
      <c r="D679" t="s">
        <v>25</v>
      </c>
      <c r="E679" t="s">
        <v>1611</v>
      </c>
      <c r="F679" t="s">
        <v>1614</v>
      </c>
      <c r="G679">
        <v>55.9</v>
      </c>
      <c r="H679">
        <v>48.7</v>
      </c>
      <c r="I679">
        <v>3</v>
      </c>
      <c r="J679">
        <v>8</v>
      </c>
      <c r="K679" s="1">
        <v>45166</v>
      </c>
      <c r="L679" s="56">
        <v>0.36572638888888886</v>
      </c>
    </row>
    <row r="680" spans="1:12" ht="15" customHeight="1" x14ac:dyDescent="0.25">
      <c r="A680">
        <v>679</v>
      </c>
      <c r="B680">
        <v>280087</v>
      </c>
      <c r="C680" t="s">
        <v>55</v>
      </c>
      <c r="D680" t="s">
        <v>56</v>
      </c>
      <c r="E680" t="s">
        <v>1611</v>
      </c>
      <c r="F680" t="s">
        <v>1613</v>
      </c>
      <c r="G680">
        <v>52.1</v>
      </c>
      <c r="H680">
        <v>44.9</v>
      </c>
      <c r="I680">
        <v>3</v>
      </c>
      <c r="J680">
        <v>8</v>
      </c>
      <c r="K680" s="1">
        <v>45166</v>
      </c>
      <c r="L680" s="56">
        <v>0.36561443287037038</v>
      </c>
    </row>
    <row r="681" spans="1:12" ht="15" customHeight="1" x14ac:dyDescent="0.25">
      <c r="A681">
        <v>680</v>
      </c>
      <c r="B681">
        <v>280086</v>
      </c>
      <c r="C681" t="s">
        <v>125</v>
      </c>
      <c r="D681" t="s">
        <v>126</v>
      </c>
      <c r="E681" t="s">
        <v>1603</v>
      </c>
      <c r="F681" t="s">
        <v>1604</v>
      </c>
      <c r="G681">
        <v>44.8</v>
      </c>
      <c r="H681">
        <v>37.6</v>
      </c>
      <c r="I681">
        <v>3</v>
      </c>
      <c r="J681">
        <v>0</v>
      </c>
      <c r="K681" s="1">
        <v>45166</v>
      </c>
      <c r="L681" s="56">
        <v>0.36547711805555555</v>
      </c>
    </row>
    <row r="682" spans="1:12" ht="15" customHeight="1" x14ac:dyDescent="0.25">
      <c r="A682">
        <v>681</v>
      </c>
      <c r="B682">
        <v>280085</v>
      </c>
      <c r="C682" t="s">
        <v>142</v>
      </c>
      <c r="D682" t="s">
        <v>1612</v>
      </c>
      <c r="E682" t="s">
        <v>1603</v>
      </c>
      <c r="F682" t="s">
        <v>1604</v>
      </c>
      <c r="G682">
        <v>39.700000000000003</v>
      </c>
      <c r="H682">
        <v>32.5</v>
      </c>
      <c r="I682">
        <v>3</v>
      </c>
      <c r="J682">
        <v>0</v>
      </c>
      <c r="K682" s="1">
        <v>45166</v>
      </c>
      <c r="L682" s="56">
        <v>0.36464699074074075</v>
      </c>
    </row>
    <row r="683" spans="1:12" ht="15" customHeight="1" x14ac:dyDescent="0.25">
      <c r="A683">
        <v>682</v>
      </c>
      <c r="B683">
        <v>280084</v>
      </c>
      <c r="C683" t="s">
        <v>24</v>
      </c>
      <c r="D683" t="s">
        <v>25</v>
      </c>
      <c r="E683" t="s">
        <v>1611</v>
      </c>
      <c r="F683" t="s">
        <v>1614</v>
      </c>
      <c r="G683">
        <v>55.1</v>
      </c>
      <c r="H683">
        <v>47.9</v>
      </c>
      <c r="I683">
        <v>3</v>
      </c>
      <c r="J683">
        <v>8</v>
      </c>
      <c r="K683" s="1">
        <v>45166</v>
      </c>
      <c r="L683" s="56">
        <v>0.36412337962962965</v>
      </c>
    </row>
    <row r="684" spans="1:12" ht="15" customHeight="1" x14ac:dyDescent="0.25">
      <c r="A684">
        <v>683</v>
      </c>
      <c r="B684">
        <v>280083</v>
      </c>
      <c r="C684" t="s">
        <v>121</v>
      </c>
      <c r="D684" t="s">
        <v>122</v>
      </c>
      <c r="E684" t="s">
        <v>1603</v>
      </c>
      <c r="F684" t="s">
        <v>1610</v>
      </c>
      <c r="G684">
        <v>42.2</v>
      </c>
      <c r="H684">
        <v>35</v>
      </c>
      <c r="I684">
        <v>3</v>
      </c>
      <c r="J684">
        <v>0</v>
      </c>
      <c r="K684" s="1">
        <v>45166</v>
      </c>
      <c r="L684" s="56">
        <v>0.36392268518518517</v>
      </c>
    </row>
    <row r="685" spans="1:12" ht="15" customHeight="1" x14ac:dyDescent="0.25">
      <c r="A685">
        <v>684</v>
      </c>
      <c r="B685">
        <v>280082</v>
      </c>
      <c r="C685" t="s">
        <v>85</v>
      </c>
      <c r="D685" t="s">
        <v>1608</v>
      </c>
      <c r="E685" t="s">
        <v>1603</v>
      </c>
      <c r="F685" t="s">
        <v>1610</v>
      </c>
      <c r="G685">
        <v>46.5</v>
      </c>
      <c r="H685">
        <v>39.299999999999997</v>
      </c>
      <c r="I685">
        <v>3</v>
      </c>
      <c r="J685">
        <v>0</v>
      </c>
      <c r="K685" s="1">
        <v>45166</v>
      </c>
      <c r="L685" s="56">
        <v>0.36336396990740738</v>
      </c>
    </row>
    <row r="686" spans="1:12" ht="15" customHeight="1" x14ac:dyDescent="0.25">
      <c r="A686">
        <v>685</v>
      </c>
      <c r="B686">
        <v>280081</v>
      </c>
      <c r="C686" t="s">
        <v>84</v>
      </c>
      <c r="D686" t="s">
        <v>1609</v>
      </c>
      <c r="E686" t="s">
        <v>1603</v>
      </c>
      <c r="F686" t="s">
        <v>1610</v>
      </c>
      <c r="G686">
        <v>54.6</v>
      </c>
      <c r="H686">
        <v>47.4</v>
      </c>
      <c r="I686">
        <v>3</v>
      </c>
      <c r="J686">
        <v>0</v>
      </c>
      <c r="K686" s="1">
        <v>45166</v>
      </c>
      <c r="L686" s="56">
        <v>0.36322503472222217</v>
      </c>
    </row>
    <row r="687" spans="1:12" ht="15" customHeight="1" x14ac:dyDescent="0.25">
      <c r="A687">
        <v>686</v>
      </c>
      <c r="B687">
        <v>280080</v>
      </c>
      <c r="C687" t="s">
        <v>24</v>
      </c>
      <c r="D687" t="s">
        <v>25</v>
      </c>
      <c r="E687" t="s">
        <v>1611</v>
      </c>
      <c r="F687" t="s">
        <v>1614</v>
      </c>
      <c r="G687">
        <v>52.6</v>
      </c>
      <c r="H687">
        <v>45.4</v>
      </c>
      <c r="I687">
        <v>3</v>
      </c>
      <c r="J687">
        <v>8</v>
      </c>
      <c r="K687" s="1">
        <v>45166</v>
      </c>
      <c r="L687" s="56">
        <v>0.3630998032407407</v>
      </c>
    </row>
    <row r="688" spans="1:12" ht="15" customHeight="1" x14ac:dyDescent="0.25">
      <c r="A688">
        <v>687</v>
      </c>
      <c r="B688">
        <v>280079</v>
      </c>
      <c r="C688" t="s">
        <v>141</v>
      </c>
      <c r="D688" t="s">
        <v>1358</v>
      </c>
      <c r="E688" t="s">
        <v>1603</v>
      </c>
      <c r="F688" t="s">
        <v>1607</v>
      </c>
      <c r="G688">
        <v>47.8</v>
      </c>
      <c r="H688">
        <v>40.6</v>
      </c>
      <c r="I688">
        <v>3</v>
      </c>
      <c r="J688">
        <v>0</v>
      </c>
      <c r="K688" s="1">
        <v>45166</v>
      </c>
      <c r="L688" s="56">
        <v>0.36295760416666667</v>
      </c>
    </row>
    <row r="689" spans="1:12" ht="15" customHeight="1" x14ac:dyDescent="0.25">
      <c r="A689">
        <v>688</v>
      </c>
      <c r="B689">
        <v>280078</v>
      </c>
      <c r="C689" t="s">
        <v>101</v>
      </c>
      <c r="D689" t="s">
        <v>1326</v>
      </c>
      <c r="E689" t="s">
        <v>1611</v>
      </c>
      <c r="F689" t="s">
        <v>1607</v>
      </c>
      <c r="G689">
        <v>46.6</v>
      </c>
      <c r="H689">
        <v>39.4</v>
      </c>
      <c r="I689">
        <v>3</v>
      </c>
      <c r="J689">
        <v>0</v>
      </c>
      <c r="K689" s="1">
        <v>45166</v>
      </c>
      <c r="L689" s="56">
        <v>0.36282924768518515</v>
      </c>
    </row>
    <row r="690" spans="1:12" ht="15" customHeight="1" x14ac:dyDescent="0.25">
      <c r="A690">
        <v>689</v>
      </c>
      <c r="B690">
        <v>280077</v>
      </c>
      <c r="C690" t="s">
        <v>67</v>
      </c>
      <c r="D690" t="s">
        <v>1318</v>
      </c>
      <c r="E690" t="s">
        <v>1603</v>
      </c>
      <c r="F690" t="s">
        <v>1613</v>
      </c>
      <c r="G690">
        <v>30.3</v>
      </c>
      <c r="H690">
        <v>23.1</v>
      </c>
      <c r="I690">
        <v>3</v>
      </c>
      <c r="J690">
        <v>0</v>
      </c>
      <c r="K690" s="1">
        <v>45166</v>
      </c>
      <c r="L690" s="56">
        <v>0.36270243055555557</v>
      </c>
    </row>
    <row r="691" spans="1:12" ht="15" customHeight="1" x14ac:dyDescent="0.25">
      <c r="A691">
        <v>690</v>
      </c>
      <c r="B691">
        <v>280076</v>
      </c>
      <c r="C691" t="s">
        <v>124</v>
      </c>
      <c r="D691" t="s">
        <v>1413</v>
      </c>
      <c r="E691" t="s">
        <v>1603</v>
      </c>
      <c r="F691" t="s">
        <v>1604</v>
      </c>
      <c r="G691">
        <v>44.5</v>
      </c>
      <c r="H691">
        <v>37.299999999999997</v>
      </c>
      <c r="I691">
        <v>3</v>
      </c>
      <c r="J691">
        <v>0</v>
      </c>
      <c r="K691" s="1">
        <v>45166</v>
      </c>
      <c r="L691" s="56">
        <v>0.3624599189814815</v>
      </c>
    </row>
    <row r="692" spans="1:12" ht="15" customHeight="1" x14ac:dyDescent="0.25">
      <c r="A692">
        <v>691</v>
      </c>
      <c r="B692">
        <v>280075</v>
      </c>
      <c r="C692" t="s">
        <v>121</v>
      </c>
      <c r="D692" t="s">
        <v>122</v>
      </c>
      <c r="E692" t="s">
        <v>1603</v>
      </c>
      <c r="F692" t="s">
        <v>1610</v>
      </c>
      <c r="G692">
        <v>41.6</v>
      </c>
      <c r="H692">
        <v>34.4</v>
      </c>
      <c r="I692">
        <v>3</v>
      </c>
      <c r="J692">
        <v>0</v>
      </c>
      <c r="K692" s="1">
        <v>45166</v>
      </c>
      <c r="L692" s="56">
        <v>0.36234313657407408</v>
      </c>
    </row>
    <row r="693" spans="1:12" ht="15" customHeight="1" x14ac:dyDescent="0.25">
      <c r="A693">
        <v>692</v>
      </c>
      <c r="B693">
        <v>280074</v>
      </c>
      <c r="C693" t="s">
        <v>24</v>
      </c>
      <c r="D693" t="s">
        <v>25</v>
      </c>
      <c r="E693" t="s">
        <v>1611</v>
      </c>
      <c r="F693" t="s">
        <v>1614</v>
      </c>
      <c r="G693">
        <v>54.9</v>
      </c>
      <c r="H693">
        <v>47.7</v>
      </c>
      <c r="I693">
        <v>3</v>
      </c>
      <c r="J693">
        <v>8</v>
      </c>
      <c r="K693" s="1">
        <v>45166</v>
      </c>
      <c r="L693" s="56">
        <v>0.36220972222222225</v>
      </c>
    </row>
    <row r="694" spans="1:12" ht="15" customHeight="1" x14ac:dyDescent="0.25">
      <c r="A694">
        <v>693</v>
      </c>
      <c r="B694">
        <v>280073</v>
      </c>
      <c r="C694" t="s">
        <v>121</v>
      </c>
      <c r="D694" t="s">
        <v>122</v>
      </c>
      <c r="E694" t="s">
        <v>1603</v>
      </c>
      <c r="F694" t="s">
        <v>1613</v>
      </c>
      <c r="G694">
        <v>46.9</v>
      </c>
      <c r="H694">
        <v>39.700000000000003</v>
      </c>
      <c r="I694">
        <v>3</v>
      </c>
      <c r="J694">
        <v>0</v>
      </c>
      <c r="K694" s="1">
        <v>45166</v>
      </c>
      <c r="L694" s="56">
        <v>0.36207951388888887</v>
      </c>
    </row>
    <row r="695" spans="1:12" ht="15" customHeight="1" x14ac:dyDescent="0.25">
      <c r="A695">
        <v>694</v>
      </c>
      <c r="B695">
        <v>280072</v>
      </c>
      <c r="C695" t="s">
        <v>59</v>
      </c>
      <c r="D695" t="s">
        <v>60</v>
      </c>
      <c r="E695" t="s">
        <v>1611</v>
      </c>
      <c r="F695" t="s">
        <v>1613</v>
      </c>
      <c r="G695">
        <v>49.9</v>
      </c>
      <c r="H695">
        <v>42.7</v>
      </c>
      <c r="I695">
        <v>3</v>
      </c>
      <c r="J695">
        <v>8</v>
      </c>
      <c r="K695" s="1">
        <v>45166</v>
      </c>
      <c r="L695" s="56">
        <v>0.36196550925925924</v>
      </c>
    </row>
    <row r="696" spans="1:12" ht="15" customHeight="1" x14ac:dyDescent="0.25">
      <c r="A696">
        <v>695</v>
      </c>
      <c r="B696">
        <v>280071</v>
      </c>
      <c r="C696" t="s">
        <v>74</v>
      </c>
      <c r="D696" t="s">
        <v>75</v>
      </c>
      <c r="E696" t="s">
        <v>1611</v>
      </c>
      <c r="F696" t="s">
        <v>1610</v>
      </c>
      <c r="G696">
        <v>43.2</v>
      </c>
      <c r="H696">
        <v>36</v>
      </c>
      <c r="I696">
        <v>3</v>
      </c>
      <c r="J696">
        <v>16</v>
      </c>
      <c r="K696" s="1">
        <v>45166</v>
      </c>
      <c r="L696" s="56">
        <v>0.36183885416666667</v>
      </c>
    </row>
    <row r="697" spans="1:12" ht="15" customHeight="1" x14ac:dyDescent="0.25">
      <c r="A697">
        <v>696</v>
      </c>
      <c r="B697">
        <v>280070</v>
      </c>
      <c r="C697" t="s">
        <v>175</v>
      </c>
      <c r="D697" t="s">
        <v>176</v>
      </c>
      <c r="E697" t="s">
        <v>1603</v>
      </c>
      <c r="F697" t="s">
        <v>1610</v>
      </c>
      <c r="G697">
        <v>54</v>
      </c>
      <c r="H697">
        <v>46.8</v>
      </c>
      <c r="I697">
        <v>3</v>
      </c>
      <c r="J697">
        <v>0</v>
      </c>
      <c r="K697" s="1">
        <v>45166</v>
      </c>
      <c r="L697" s="56">
        <v>0.36170181712962962</v>
      </c>
    </row>
    <row r="698" spans="1:12" ht="15" customHeight="1" x14ac:dyDescent="0.25">
      <c r="A698">
        <v>697</v>
      </c>
      <c r="B698">
        <v>280069</v>
      </c>
      <c r="C698" t="s">
        <v>137</v>
      </c>
      <c r="D698" t="s">
        <v>1356</v>
      </c>
      <c r="E698" t="s">
        <v>1603</v>
      </c>
      <c r="F698" t="s">
        <v>1616</v>
      </c>
      <c r="G698">
        <v>86</v>
      </c>
      <c r="H698">
        <v>78.8</v>
      </c>
      <c r="I698">
        <v>3</v>
      </c>
      <c r="J698">
        <v>0</v>
      </c>
      <c r="K698" s="1">
        <v>45166</v>
      </c>
      <c r="L698" s="56">
        <v>0.36163086805555555</v>
      </c>
    </row>
    <row r="699" spans="1:12" ht="15" customHeight="1" x14ac:dyDescent="0.25">
      <c r="A699">
        <v>698</v>
      </c>
      <c r="B699">
        <v>280068</v>
      </c>
      <c r="C699" t="s">
        <v>137</v>
      </c>
      <c r="D699" t="s">
        <v>1356</v>
      </c>
      <c r="E699" t="s">
        <v>1603</v>
      </c>
      <c r="F699" t="s">
        <v>1616</v>
      </c>
      <c r="G699">
        <v>27.8</v>
      </c>
      <c r="H699">
        <v>26</v>
      </c>
      <c r="I699">
        <v>0</v>
      </c>
      <c r="J699">
        <v>0</v>
      </c>
      <c r="K699" s="1">
        <v>45166</v>
      </c>
      <c r="L699" s="56">
        <v>0.36143468750000002</v>
      </c>
    </row>
    <row r="700" spans="1:12" ht="15" customHeight="1" x14ac:dyDescent="0.25">
      <c r="A700">
        <v>699</v>
      </c>
      <c r="B700">
        <v>280067</v>
      </c>
      <c r="C700" t="s">
        <v>123</v>
      </c>
      <c r="D700" t="s">
        <v>1412</v>
      </c>
      <c r="E700" t="s">
        <v>1603</v>
      </c>
      <c r="F700" t="s">
        <v>1613</v>
      </c>
      <c r="G700">
        <v>50.3</v>
      </c>
      <c r="H700">
        <v>43.1</v>
      </c>
      <c r="I700">
        <v>3</v>
      </c>
      <c r="J700">
        <v>0</v>
      </c>
      <c r="K700" s="1">
        <v>45166</v>
      </c>
      <c r="L700" s="56">
        <v>0.36102461805555558</v>
      </c>
    </row>
    <row r="701" spans="1:12" ht="15" customHeight="1" x14ac:dyDescent="0.25">
      <c r="A701">
        <v>700</v>
      </c>
      <c r="B701">
        <v>280066</v>
      </c>
      <c r="C701" t="s">
        <v>175</v>
      </c>
      <c r="D701" t="s">
        <v>176</v>
      </c>
      <c r="E701" t="s">
        <v>1603</v>
      </c>
      <c r="F701" t="s">
        <v>1613</v>
      </c>
      <c r="G701">
        <v>35.4</v>
      </c>
      <c r="H701">
        <v>28.2</v>
      </c>
      <c r="I701">
        <v>3</v>
      </c>
      <c r="J701">
        <v>0</v>
      </c>
      <c r="K701" s="1">
        <v>45166</v>
      </c>
      <c r="L701" s="56">
        <v>0.3600694444444445</v>
      </c>
    </row>
    <row r="702" spans="1:12" ht="15" customHeight="1" x14ac:dyDescent="0.25">
      <c r="A702">
        <v>701</v>
      </c>
      <c r="B702">
        <v>280065</v>
      </c>
      <c r="C702" t="s">
        <v>175</v>
      </c>
      <c r="D702" t="s">
        <v>176</v>
      </c>
      <c r="E702" t="s">
        <v>1603</v>
      </c>
      <c r="F702" t="s">
        <v>1613</v>
      </c>
      <c r="G702">
        <v>32.4</v>
      </c>
      <c r="H702">
        <v>25.2</v>
      </c>
      <c r="I702">
        <v>3</v>
      </c>
      <c r="J702">
        <v>0</v>
      </c>
      <c r="K702" s="1">
        <v>45166</v>
      </c>
      <c r="L702" s="56">
        <v>0.35995894675925927</v>
      </c>
    </row>
    <row r="703" spans="1:12" ht="15" customHeight="1" x14ac:dyDescent="0.25">
      <c r="A703">
        <v>702</v>
      </c>
      <c r="B703">
        <v>280064</v>
      </c>
      <c r="C703" t="s">
        <v>175</v>
      </c>
      <c r="D703" t="s">
        <v>176</v>
      </c>
      <c r="E703" t="s">
        <v>1603</v>
      </c>
      <c r="F703" t="s">
        <v>1613</v>
      </c>
      <c r="G703">
        <v>35.1</v>
      </c>
      <c r="H703">
        <v>27.9</v>
      </c>
      <c r="I703">
        <v>3</v>
      </c>
      <c r="J703">
        <v>0</v>
      </c>
      <c r="K703" s="1">
        <v>45166</v>
      </c>
      <c r="L703" s="56">
        <v>0.35979556712962962</v>
      </c>
    </row>
    <row r="704" spans="1:12" ht="15" customHeight="1" x14ac:dyDescent="0.25">
      <c r="A704">
        <v>703</v>
      </c>
      <c r="B704">
        <v>280063</v>
      </c>
      <c r="C704" t="s">
        <v>175</v>
      </c>
      <c r="D704" t="s">
        <v>176</v>
      </c>
      <c r="E704" t="s">
        <v>1603</v>
      </c>
      <c r="F704" t="s">
        <v>1613</v>
      </c>
      <c r="G704">
        <v>29.5</v>
      </c>
      <c r="H704">
        <v>22.3</v>
      </c>
      <c r="I704">
        <v>3</v>
      </c>
      <c r="J704">
        <v>0</v>
      </c>
      <c r="K704" s="1">
        <v>45166</v>
      </c>
      <c r="L704" s="56">
        <v>0.35970054398148149</v>
      </c>
    </row>
    <row r="705" spans="1:12" ht="15" customHeight="1" x14ac:dyDescent="0.25">
      <c r="A705">
        <v>704</v>
      </c>
      <c r="B705">
        <v>280062</v>
      </c>
      <c r="C705" t="s">
        <v>124</v>
      </c>
      <c r="D705" t="s">
        <v>1413</v>
      </c>
      <c r="E705" t="s">
        <v>1603</v>
      </c>
      <c r="F705" t="s">
        <v>1604</v>
      </c>
      <c r="G705">
        <v>43.5</v>
      </c>
      <c r="H705">
        <v>36.299999999999997</v>
      </c>
      <c r="I705">
        <v>3</v>
      </c>
      <c r="J705">
        <v>0</v>
      </c>
      <c r="K705" s="1">
        <v>45166</v>
      </c>
      <c r="L705" s="56">
        <v>0.35909822916666667</v>
      </c>
    </row>
    <row r="706" spans="1:12" ht="15" customHeight="1" x14ac:dyDescent="0.25">
      <c r="A706">
        <v>705</v>
      </c>
      <c r="B706">
        <v>280061</v>
      </c>
      <c r="C706" t="s">
        <v>59</v>
      </c>
      <c r="D706" t="s">
        <v>60</v>
      </c>
      <c r="E706" t="s">
        <v>1611</v>
      </c>
      <c r="F706" t="s">
        <v>1613</v>
      </c>
      <c r="G706">
        <v>53.2</v>
      </c>
      <c r="H706">
        <v>46</v>
      </c>
      <c r="I706">
        <v>3</v>
      </c>
      <c r="J706">
        <v>8</v>
      </c>
      <c r="K706" s="1">
        <v>45166</v>
      </c>
      <c r="L706" s="56">
        <v>0.3589352662037037</v>
      </c>
    </row>
    <row r="707" spans="1:12" ht="15" customHeight="1" x14ac:dyDescent="0.25">
      <c r="A707">
        <v>706</v>
      </c>
      <c r="B707">
        <v>280060</v>
      </c>
      <c r="C707" t="s">
        <v>51</v>
      </c>
      <c r="D707" t="s">
        <v>52</v>
      </c>
      <c r="E707" t="s">
        <v>1611</v>
      </c>
      <c r="F707" t="s">
        <v>1613</v>
      </c>
      <c r="G707">
        <v>61.5</v>
      </c>
      <c r="H707">
        <v>54.3</v>
      </c>
      <c r="I707">
        <v>3</v>
      </c>
      <c r="J707">
        <v>20</v>
      </c>
      <c r="K707" s="1">
        <v>45166</v>
      </c>
      <c r="L707" s="56">
        <v>0.35751203703703704</v>
      </c>
    </row>
    <row r="708" spans="1:12" ht="15" customHeight="1" x14ac:dyDescent="0.25">
      <c r="A708">
        <v>707</v>
      </c>
      <c r="B708">
        <v>280059</v>
      </c>
      <c r="C708" t="s">
        <v>24</v>
      </c>
      <c r="D708" t="s">
        <v>25</v>
      </c>
      <c r="E708" t="s">
        <v>1611</v>
      </c>
      <c r="F708" t="s">
        <v>1614</v>
      </c>
      <c r="G708">
        <v>56.3</v>
      </c>
      <c r="H708">
        <v>49.1</v>
      </c>
      <c r="I708">
        <v>3</v>
      </c>
      <c r="J708">
        <v>8</v>
      </c>
      <c r="K708" s="1">
        <v>45166</v>
      </c>
      <c r="L708" s="56">
        <v>0.35726940972222221</v>
      </c>
    </row>
    <row r="709" spans="1:12" ht="15" customHeight="1" x14ac:dyDescent="0.25">
      <c r="A709">
        <v>708</v>
      </c>
      <c r="B709">
        <v>280058</v>
      </c>
      <c r="C709" t="s">
        <v>24</v>
      </c>
      <c r="D709" t="s">
        <v>25</v>
      </c>
      <c r="E709" t="s">
        <v>1611</v>
      </c>
      <c r="F709" t="s">
        <v>1614</v>
      </c>
      <c r="G709">
        <v>57.2</v>
      </c>
      <c r="H709">
        <v>50</v>
      </c>
      <c r="I709">
        <v>3</v>
      </c>
      <c r="J709">
        <v>8</v>
      </c>
      <c r="K709" s="1">
        <v>45166</v>
      </c>
      <c r="L709" s="56">
        <v>0.35713263888888891</v>
      </c>
    </row>
    <row r="710" spans="1:12" ht="15" customHeight="1" x14ac:dyDescent="0.25">
      <c r="A710">
        <v>709</v>
      </c>
      <c r="B710">
        <v>280057</v>
      </c>
      <c r="C710" t="s">
        <v>124</v>
      </c>
      <c r="D710" t="s">
        <v>1413</v>
      </c>
      <c r="E710" t="s">
        <v>1603</v>
      </c>
      <c r="F710" t="s">
        <v>1604</v>
      </c>
      <c r="G710">
        <v>44.5</v>
      </c>
      <c r="H710">
        <v>37.299999999999997</v>
      </c>
      <c r="I710">
        <v>3</v>
      </c>
      <c r="J710">
        <v>0</v>
      </c>
      <c r="K710" s="1">
        <v>45166</v>
      </c>
      <c r="L710" s="56">
        <v>0.35683572916666667</v>
      </c>
    </row>
    <row r="711" spans="1:12" ht="15" customHeight="1" x14ac:dyDescent="0.25">
      <c r="A711">
        <v>710</v>
      </c>
      <c r="B711">
        <v>280056</v>
      </c>
      <c r="C711" t="s">
        <v>142</v>
      </c>
      <c r="D711" t="s">
        <v>1612</v>
      </c>
      <c r="E711" t="s">
        <v>1603</v>
      </c>
      <c r="F711" t="s">
        <v>1604</v>
      </c>
      <c r="G711">
        <v>43.6</v>
      </c>
      <c r="H711">
        <v>36.4</v>
      </c>
      <c r="I711">
        <v>3</v>
      </c>
      <c r="J711">
        <v>0</v>
      </c>
      <c r="K711" s="1">
        <v>45166</v>
      </c>
      <c r="L711" s="56">
        <v>0.35653703703703704</v>
      </c>
    </row>
    <row r="712" spans="1:12" ht="15" customHeight="1" x14ac:dyDescent="0.25">
      <c r="A712">
        <v>711</v>
      </c>
      <c r="B712">
        <v>280055</v>
      </c>
      <c r="C712" t="s">
        <v>55</v>
      </c>
      <c r="D712" t="s">
        <v>56</v>
      </c>
      <c r="E712" t="s">
        <v>1611</v>
      </c>
      <c r="F712" t="s">
        <v>1613</v>
      </c>
      <c r="G712">
        <v>49.8</v>
      </c>
      <c r="H712">
        <v>42.6</v>
      </c>
      <c r="I712">
        <v>3</v>
      </c>
      <c r="J712">
        <v>8</v>
      </c>
      <c r="K712" s="1">
        <v>45166</v>
      </c>
      <c r="L712" s="56">
        <v>0.35640089120370372</v>
      </c>
    </row>
    <row r="713" spans="1:12" ht="15" customHeight="1" x14ac:dyDescent="0.25">
      <c r="A713">
        <v>712</v>
      </c>
      <c r="B713">
        <v>280054</v>
      </c>
      <c r="C713" t="s">
        <v>151</v>
      </c>
      <c r="D713" t="s">
        <v>1368</v>
      </c>
      <c r="E713" t="s">
        <v>1611</v>
      </c>
      <c r="F713" t="s">
        <v>1607</v>
      </c>
      <c r="G713">
        <v>47.7</v>
      </c>
      <c r="H713">
        <v>40.5</v>
      </c>
      <c r="I713">
        <v>3</v>
      </c>
      <c r="J713">
        <v>0</v>
      </c>
      <c r="K713" s="1">
        <v>45166</v>
      </c>
      <c r="L713" s="56">
        <v>0.35627565972222225</v>
      </c>
    </row>
    <row r="714" spans="1:12" ht="15" customHeight="1" x14ac:dyDescent="0.25">
      <c r="A714">
        <v>713</v>
      </c>
      <c r="B714">
        <v>280053</v>
      </c>
      <c r="C714" t="s">
        <v>123</v>
      </c>
      <c r="D714" t="s">
        <v>1412</v>
      </c>
      <c r="E714" t="s">
        <v>1603</v>
      </c>
      <c r="F714" t="s">
        <v>1613</v>
      </c>
      <c r="G714">
        <v>56.5</v>
      </c>
      <c r="H714">
        <v>49.3</v>
      </c>
      <c r="I714">
        <v>3</v>
      </c>
      <c r="J714">
        <v>0</v>
      </c>
      <c r="K714" s="1">
        <v>45166</v>
      </c>
      <c r="L714" s="56">
        <v>0.35605466435185185</v>
      </c>
    </row>
    <row r="715" spans="1:12" ht="15" customHeight="1" x14ac:dyDescent="0.25">
      <c r="A715">
        <v>714</v>
      </c>
      <c r="B715">
        <v>280052</v>
      </c>
      <c r="C715" t="s">
        <v>67</v>
      </c>
      <c r="D715" t="s">
        <v>1318</v>
      </c>
      <c r="E715" t="s">
        <v>1603</v>
      </c>
      <c r="F715" t="s">
        <v>1613</v>
      </c>
      <c r="G715">
        <v>37.9</v>
      </c>
      <c r="H715">
        <v>30.7</v>
      </c>
      <c r="I715">
        <v>3</v>
      </c>
      <c r="J715">
        <v>0</v>
      </c>
      <c r="K715" s="1">
        <v>45166</v>
      </c>
      <c r="L715" s="56">
        <v>0.35585752314814817</v>
      </c>
    </row>
    <row r="716" spans="1:12" ht="15" customHeight="1" x14ac:dyDescent="0.25">
      <c r="A716">
        <v>715</v>
      </c>
      <c r="B716">
        <v>280051</v>
      </c>
      <c r="C716" t="s">
        <v>74</v>
      </c>
      <c r="D716" t="s">
        <v>75</v>
      </c>
      <c r="E716" t="s">
        <v>1611</v>
      </c>
      <c r="F716" t="s">
        <v>1610</v>
      </c>
      <c r="G716">
        <v>45.2</v>
      </c>
      <c r="H716">
        <v>38</v>
      </c>
      <c r="I716">
        <v>3</v>
      </c>
      <c r="J716">
        <v>16</v>
      </c>
      <c r="K716" s="1">
        <v>45166</v>
      </c>
      <c r="L716" s="56">
        <v>0.35569684027777776</v>
      </c>
    </row>
    <row r="717" spans="1:12" ht="15" customHeight="1" x14ac:dyDescent="0.25">
      <c r="A717">
        <v>716</v>
      </c>
      <c r="B717">
        <v>280050</v>
      </c>
      <c r="C717" t="s">
        <v>114</v>
      </c>
      <c r="D717" t="s">
        <v>115</v>
      </c>
      <c r="E717" t="s">
        <v>1603</v>
      </c>
      <c r="F717" t="s">
        <v>1610</v>
      </c>
      <c r="G717">
        <v>74.3</v>
      </c>
      <c r="H717">
        <v>67.099999999999994</v>
      </c>
      <c r="I717">
        <v>3</v>
      </c>
      <c r="J717">
        <v>30</v>
      </c>
      <c r="K717" s="1">
        <v>45166</v>
      </c>
      <c r="L717" s="56">
        <v>0.35554189814814818</v>
      </c>
    </row>
    <row r="718" spans="1:12" ht="15" customHeight="1" x14ac:dyDescent="0.25">
      <c r="A718">
        <v>717</v>
      </c>
      <c r="B718">
        <v>280049</v>
      </c>
      <c r="C718" t="s">
        <v>24</v>
      </c>
      <c r="D718" t="s">
        <v>25</v>
      </c>
      <c r="E718" t="s">
        <v>1611</v>
      </c>
      <c r="F718" t="s">
        <v>1614</v>
      </c>
      <c r="G718">
        <v>50.6</v>
      </c>
      <c r="H718">
        <v>43.4</v>
      </c>
      <c r="I718">
        <v>3</v>
      </c>
      <c r="J718">
        <v>8</v>
      </c>
      <c r="K718" s="1">
        <v>45166</v>
      </c>
      <c r="L718" s="56">
        <v>0.35536072916666667</v>
      </c>
    </row>
    <row r="719" spans="1:12" ht="15" customHeight="1" x14ac:dyDescent="0.25">
      <c r="A719">
        <v>718</v>
      </c>
      <c r="B719">
        <v>280048</v>
      </c>
      <c r="C719" t="s">
        <v>136</v>
      </c>
      <c r="D719" t="s">
        <v>1605</v>
      </c>
      <c r="E719" t="s">
        <v>1603</v>
      </c>
      <c r="F719" t="s">
        <v>1615</v>
      </c>
      <c r="G719">
        <v>44.6</v>
      </c>
      <c r="H719">
        <v>37.4</v>
      </c>
      <c r="I719">
        <v>3</v>
      </c>
      <c r="J719">
        <v>0</v>
      </c>
      <c r="K719" s="1">
        <v>45166</v>
      </c>
      <c r="L719" s="56">
        <v>0.35526385416666667</v>
      </c>
    </row>
    <row r="720" spans="1:12" ht="15" customHeight="1" x14ac:dyDescent="0.25">
      <c r="A720">
        <v>719</v>
      </c>
      <c r="B720">
        <v>280047</v>
      </c>
      <c r="C720" t="s">
        <v>124</v>
      </c>
      <c r="D720" t="s">
        <v>1413</v>
      </c>
      <c r="E720" t="s">
        <v>1603</v>
      </c>
      <c r="F720" t="s">
        <v>1604</v>
      </c>
      <c r="G720">
        <v>42.3</v>
      </c>
      <c r="H720">
        <v>35.1</v>
      </c>
      <c r="I720">
        <v>3</v>
      </c>
      <c r="J720">
        <v>0</v>
      </c>
      <c r="K720" s="1">
        <v>45166</v>
      </c>
      <c r="L720" s="56">
        <v>0.35488873842592589</v>
      </c>
    </row>
    <row r="721" spans="1:12" ht="15" customHeight="1" x14ac:dyDescent="0.25">
      <c r="A721">
        <v>720</v>
      </c>
      <c r="B721">
        <v>280046</v>
      </c>
      <c r="C721" t="s">
        <v>67</v>
      </c>
      <c r="D721" t="s">
        <v>1318</v>
      </c>
      <c r="E721" t="s">
        <v>1603</v>
      </c>
      <c r="F721" t="s">
        <v>1613</v>
      </c>
      <c r="G721">
        <v>30.3</v>
      </c>
      <c r="H721">
        <v>23.1</v>
      </c>
      <c r="I721">
        <v>3</v>
      </c>
      <c r="J721">
        <v>0</v>
      </c>
      <c r="K721" s="1">
        <v>45166</v>
      </c>
      <c r="L721" s="56">
        <v>0.35418344907407406</v>
      </c>
    </row>
    <row r="722" spans="1:12" ht="15" customHeight="1" x14ac:dyDescent="0.25">
      <c r="A722">
        <v>721</v>
      </c>
      <c r="B722">
        <v>280045</v>
      </c>
      <c r="C722" t="s">
        <v>141</v>
      </c>
      <c r="D722" t="s">
        <v>1358</v>
      </c>
      <c r="E722" t="s">
        <v>1603</v>
      </c>
      <c r="F722" t="s">
        <v>1607</v>
      </c>
      <c r="G722">
        <v>43.9</v>
      </c>
      <c r="H722">
        <v>36.700000000000003</v>
      </c>
      <c r="I722">
        <v>3</v>
      </c>
      <c r="J722">
        <v>0</v>
      </c>
      <c r="K722" s="1">
        <v>45166</v>
      </c>
      <c r="L722" s="56">
        <v>0.35393310185185184</v>
      </c>
    </row>
    <row r="723" spans="1:12" ht="15" customHeight="1" x14ac:dyDescent="0.25">
      <c r="A723">
        <v>722</v>
      </c>
      <c r="B723">
        <v>280044</v>
      </c>
      <c r="C723" t="s">
        <v>124</v>
      </c>
      <c r="D723" t="s">
        <v>1413</v>
      </c>
      <c r="E723" t="s">
        <v>1603</v>
      </c>
      <c r="F723" t="s">
        <v>1604</v>
      </c>
      <c r="G723">
        <v>44.1</v>
      </c>
      <c r="H723">
        <v>36.9</v>
      </c>
      <c r="I723">
        <v>3</v>
      </c>
      <c r="J723">
        <v>0</v>
      </c>
      <c r="K723" s="1">
        <v>45166</v>
      </c>
      <c r="L723" s="56">
        <v>0.35331342592592591</v>
      </c>
    </row>
    <row r="724" spans="1:12" ht="15" customHeight="1" x14ac:dyDescent="0.25">
      <c r="A724">
        <v>723</v>
      </c>
      <c r="B724">
        <v>280043</v>
      </c>
      <c r="C724" t="s">
        <v>121</v>
      </c>
      <c r="D724" t="s">
        <v>122</v>
      </c>
      <c r="E724" t="s">
        <v>1603</v>
      </c>
      <c r="F724" t="s">
        <v>1610</v>
      </c>
      <c r="G724">
        <v>48.8</v>
      </c>
      <c r="H724">
        <v>41.6</v>
      </c>
      <c r="I724">
        <v>3</v>
      </c>
      <c r="J724">
        <v>0</v>
      </c>
      <c r="K724" s="1">
        <v>45166</v>
      </c>
      <c r="L724" s="56">
        <v>0.3531097222222222</v>
      </c>
    </row>
    <row r="725" spans="1:12" ht="15" customHeight="1" x14ac:dyDescent="0.25">
      <c r="A725">
        <v>724</v>
      </c>
      <c r="B725">
        <v>280042</v>
      </c>
      <c r="C725" t="s">
        <v>59</v>
      </c>
      <c r="D725" t="s">
        <v>60</v>
      </c>
      <c r="E725" t="s">
        <v>1611</v>
      </c>
      <c r="F725" t="s">
        <v>1613</v>
      </c>
      <c r="G725">
        <v>54.1</v>
      </c>
      <c r="H725">
        <v>46.9</v>
      </c>
      <c r="I725">
        <v>3</v>
      </c>
      <c r="J725">
        <v>10</v>
      </c>
      <c r="K725" s="1">
        <v>45166</v>
      </c>
      <c r="L725" s="56">
        <v>0.35293723379629632</v>
      </c>
    </row>
    <row r="726" spans="1:12" ht="15" customHeight="1" x14ac:dyDescent="0.25">
      <c r="A726">
        <v>725</v>
      </c>
      <c r="B726">
        <v>280041</v>
      </c>
      <c r="C726" t="s">
        <v>125</v>
      </c>
      <c r="D726" t="s">
        <v>126</v>
      </c>
      <c r="E726" t="s">
        <v>1603</v>
      </c>
      <c r="F726" t="s">
        <v>1604</v>
      </c>
      <c r="G726">
        <v>45.4</v>
      </c>
      <c r="H726">
        <v>38.200000000000003</v>
      </c>
      <c r="I726">
        <v>3</v>
      </c>
      <c r="J726">
        <v>0</v>
      </c>
      <c r="K726" s="1">
        <v>45166</v>
      </c>
      <c r="L726" s="56">
        <v>0.35267106481481481</v>
      </c>
    </row>
    <row r="727" spans="1:12" ht="15" customHeight="1" x14ac:dyDescent="0.25">
      <c r="A727">
        <v>726</v>
      </c>
      <c r="B727">
        <v>280040</v>
      </c>
      <c r="C727" t="s">
        <v>24</v>
      </c>
      <c r="D727" t="s">
        <v>25</v>
      </c>
      <c r="E727" t="s">
        <v>1611</v>
      </c>
      <c r="F727" t="s">
        <v>1614</v>
      </c>
      <c r="G727">
        <v>53.4</v>
      </c>
      <c r="H727">
        <v>46.2</v>
      </c>
      <c r="I727">
        <v>3</v>
      </c>
      <c r="J727">
        <v>8</v>
      </c>
      <c r="K727" s="1">
        <v>45166</v>
      </c>
      <c r="L727" s="56">
        <v>0.35254799768518513</v>
      </c>
    </row>
    <row r="728" spans="1:12" ht="15" customHeight="1" x14ac:dyDescent="0.25">
      <c r="A728">
        <v>727</v>
      </c>
      <c r="B728">
        <v>280039</v>
      </c>
      <c r="C728" t="s">
        <v>141</v>
      </c>
      <c r="D728" t="s">
        <v>1358</v>
      </c>
      <c r="E728" t="s">
        <v>1603</v>
      </c>
      <c r="F728" t="s">
        <v>1607</v>
      </c>
      <c r="G728">
        <v>34.9</v>
      </c>
      <c r="H728">
        <v>27.7</v>
      </c>
      <c r="I728">
        <v>3</v>
      </c>
      <c r="J728">
        <v>0</v>
      </c>
      <c r="K728" s="1">
        <v>45166</v>
      </c>
      <c r="L728" s="56">
        <v>0.35234487268518522</v>
      </c>
    </row>
    <row r="729" spans="1:12" ht="15" customHeight="1" x14ac:dyDescent="0.25">
      <c r="A729">
        <v>728</v>
      </c>
      <c r="B729">
        <v>280038</v>
      </c>
      <c r="C729" t="s">
        <v>78</v>
      </c>
      <c r="D729" t="s">
        <v>79</v>
      </c>
      <c r="E729" t="s">
        <v>1611</v>
      </c>
      <c r="F729" t="s">
        <v>1610</v>
      </c>
      <c r="G729">
        <v>62.5</v>
      </c>
      <c r="H729">
        <v>55.3</v>
      </c>
      <c r="I729">
        <v>3</v>
      </c>
      <c r="J729">
        <v>20</v>
      </c>
      <c r="K729" s="1">
        <v>45166</v>
      </c>
      <c r="L729" s="56">
        <v>0.35192318287037039</v>
      </c>
    </row>
    <row r="730" spans="1:12" ht="15" customHeight="1" x14ac:dyDescent="0.25">
      <c r="A730">
        <v>729</v>
      </c>
      <c r="B730">
        <v>280037</v>
      </c>
      <c r="C730" t="s">
        <v>142</v>
      </c>
      <c r="D730" t="s">
        <v>1612</v>
      </c>
      <c r="E730" t="s">
        <v>1603</v>
      </c>
      <c r="F730" t="s">
        <v>1604</v>
      </c>
      <c r="G730">
        <v>44.8</v>
      </c>
      <c r="H730">
        <v>37.6</v>
      </c>
      <c r="I730">
        <v>3</v>
      </c>
      <c r="J730">
        <v>0</v>
      </c>
      <c r="K730" s="1">
        <v>45166</v>
      </c>
      <c r="L730" s="56">
        <v>0.35178498842592593</v>
      </c>
    </row>
    <row r="731" spans="1:12" ht="15" customHeight="1" x14ac:dyDescent="0.25">
      <c r="A731">
        <v>730</v>
      </c>
      <c r="B731">
        <v>280036</v>
      </c>
      <c r="C731" t="s">
        <v>24</v>
      </c>
      <c r="D731" t="s">
        <v>25</v>
      </c>
      <c r="E731" t="s">
        <v>1611</v>
      </c>
      <c r="F731" t="s">
        <v>1614</v>
      </c>
      <c r="G731">
        <v>49.5</v>
      </c>
      <c r="H731">
        <v>42.3</v>
      </c>
      <c r="I731">
        <v>3</v>
      </c>
      <c r="J731">
        <v>8</v>
      </c>
      <c r="K731" s="1">
        <v>45166</v>
      </c>
      <c r="L731" s="56">
        <v>0.35162265046296293</v>
      </c>
    </row>
    <row r="732" spans="1:12" ht="15" customHeight="1" x14ac:dyDescent="0.25">
      <c r="A732">
        <v>731</v>
      </c>
      <c r="B732">
        <v>280035</v>
      </c>
      <c r="C732" t="s">
        <v>55</v>
      </c>
      <c r="D732" t="s">
        <v>56</v>
      </c>
      <c r="E732" t="s">
        <v>1611</v>
      </c>
      <c r="F732" t="s">
        <v>1613</v>
      </c>
      <c r="G732">
        <v>57.4</v>
      </c>
      <c r="H732">
        <v>50.2</v>
      </c>
      <c r="I732">
        <v>3</v>
      </c>
      <c r="J732">
        <v>8</v>
      </c>
      <c r="K732" s="1">
        <v>45166</v>
      </c>
      <c r="L732" s="56">
        <v>0.35137670138888888</v>
      </c>
    </row>
    <row r="733" spans="1:12" ht="15" customHeight="1" x14ac:dyDescent="0.25">
      <c r="A733">
        <v>732</v>
      </c>
      <c r="B733">
        <v>280034</v>
      </c>
      <c r="C733" t="s">
        <v>85</v>
      </c>
      <c r="D733" t="s">
        <v>1608</v>
      </c>
      <c r="E733" t="s">
        <v>1603</v>
      </c>
      <c r="F733" t="s">
        <v>1610</v>
      </c>
      <c r="G733">
        <v>40.6</v>
      </c>
      <c r="H733">
        <v>33.4</v>
      </c>
      <c r="I733">
        <v>3</v>
      </c>
      <c r="J733">
        <v>0</v>
      </c>
      <c r="K733" s="1">
        <v>45166</v>
      </c>
      <c r="L733" s="56">
        <v>0.35120883101851846</v>
      </c>
    </row>
    <row r="734" spans="1:12" ht="15" customHeight="1" x14ac:dyDescent="0.25">
      <c r="A734">
        <v>733</v>
      </c>
      <c r="B734">
        <v>280033</v>
      </c>
      <c r="C734" t="s">
        <v>175</v>
      </c>
      <c r="D734" t="s">
        <v>176</v>
      </c>
      <c r="E734" t="s">
        <v>1603</v>
      </c>
      <c r="F734" t="s">
        <v>1614</v>
      </c>
      <c r="G734">
        <v>42.2</v>
      </c>
      <c r="H734">
        <v>35</v>
      </c>
      <c r="I734">
        <v>3</v>
      </c>
      <c r="J734">
        <v>0</v>
      </c>
      <c r="K734" s="1">
        <v>45166</v>
      </c>
      <c r="L734" s="56">
        <v>0.35102137731481481</v>
      </c>
    </row>
    <row r="735" spans="1:12" ht="15" customHeight="1" x14ac:dyDescent="0.25">
      <c r="A735">
        <v>734</v>
      </c>
      <c r="B735">
        <v>280032</v>
      </c>
      <c r="C735" t="s">
        <v>175</v>
      </c>
      <c r="D735" t="s">
        <v>176</v>
      </c>
      <c r="E735" t="s">
        <v>1603</v>
      </c>
      <c r="F735" t="s">
        <v>1614</v>
      </c>
      <c r="G735">
        <v>14.5</v>
      </c>
      <c r="H735">
        <v>12.7</v>
      </c>
      <c r="I735">
        <v>0</v>
      </c>
      <c r="J735">
        <v>0</v>
      </c>
      <c r="K735" s="1">
        <v>45166</v>
      </c>
      <c r="L735" s="56">
        <v>0.35093545138888887</v>
      </c>
    </row>
    <row r="736" spans="1:12" ht="15" customHeight="1" x14ac:dyDescent="0.25">
      <c r="A736">
        <v>735</v>
      </c>
      <c r="B736">
        <v>280031</v>
      </c>
      <c r="C736" t="s">
        <v>175</v>
      </c>
      <c r="D736" t="s">
        <v>176</v>
      </c>
      <c r="E736" t="s">
        <v>1603</v>
      </c>
      <c r="F736" t="s">
        <v>1614</v>
      </c>
      <c r="G736">
        <v>46.5</v>
      </c>
      <c r="H736">
        <v>39.299999999999997</v>
      </c>
      <c r="I736">
        <v>3</v>
      </c>
      <c r="J736">
        <v>0</v>
      </c>
      <c r="K736" s="1">
        <v>45166</v>
      </c>
      <c r="L736" s="56">
        <v>0.35083356481481481</v>
      </c>
    </row>
    <row r="737" spans="1:12" ht="15" customHeight="1" x14ac:dyDescent="0.25">
      <c r="A737">
        <v>736</v>
      </c>
      <c r="B737">
        <v>280030</v>
      </c>
      <c r="C737" t="s">
        <v>84</v>
      </c>
      <c r="D737" t="s">
        <v>1609</v>
      </c>
      <c r="E737" t="s">
        <v>1603</v>
      </c>
      <c r="F737" t="s">
        <v>1610</v>
      </c>
      <c r="G737">
        <v>56.3</v>
      </c>
      <c r="H737">
        <v>49.1</v>
      </c>
      <c r="I737">
        <v>3</v>
      </c>
      <c r="J737">
        <v>0</v>
      </c>
      <c r="K737" s="1">
        <v>45166</v>
      </c>
      <c r="L737" s="56">
        <v>0.3506530902777778</v>
      </c>
    </row>
    <row r="738" spans="1:12" ht="15" customHeight="1" x14ac:dyDescent="0.25">
      <c r="A738">
        <v>737</v>
      </c>
      <c r="B738">
        <v>280029</v>
      </c>
      <c r="C738" t="s">
        <v>124</v>
      </c>
      <c r="D738" t="s">
        <v>1413</v>
      </c>
      <c r="E738" t="s">
        <v>1603</v>
      </c>
      <c r="F738" t="s">
        <v>1604</v>
      </c>
      <c r="G738">
        <v>42.1</v>
      </c>
      <c r="H738">
        <v>34.9</v>
      </c>
      <c r="I738">
        <v>3</v>
      </c>
      <c r="J738">
        <v>0</v>
      </c>
      <c r="K738" s="1">
        <v>45166</v>
      </c>
      <c r="L738" s="56">
        <v>0.35048515046296297</v>
      </c>
    </row>
    <row r="739" spans="1:12" ht="15" customHeight="1" x14ac:dyDescent="0.25">
      <c r="A739">
        <v>738</v>
      </c>
      <c r="B739">
        <v>280028</v>
      </c>
      <c r="C739" t="s">
        <v>114</v>
      </c>
      <c r="D739" t="s">
        <v>115</v>
      </c>
      <c r="E739" t="s">
        <v>1603</v>
      </c>
      <c r="F739" t="s">
        <v>1610</v>
      </c>
      <c r="G739">
        <v>73.7</v>
      </c>
      <c r="H739">
        <v>66.5</v>
      </c>
      <c r="I739">
        <v>3</v>
      </c>
      <c r="J739">
        <v>30</v>
      </c>
      <c r="K739" s="1">
        <v>45166</v>
      </c>
      <c r="L739" s="56">
        <v>0.35032971064814816</v>
      </c>
    </row>
    <row r="740" spans="1:12" ht="15" customHeight="1" x14ac:dyDescent="0.25">
      <c r="A740">
        <v>739</v>
      </c>
      <c r="B740">
        <v>280027</v>
      </c>
      <c r="C740" t="s">
        <v>24</v>
      </c>
      <c r="D740" t="s">
        <v>25</v>
      </c>
      <c r="E740" t="s">
        <v>1611</v>
      </c>
      <c r="F740" t="s">
        <v>1614</v>
      </c>
      <c r="G740">
        <v>49.1</v>
      </c>
      <c r="H740">
        <v>41.9</v>
      </c>
      <c r="I740">
        <v>3</v>
      </c>
      <c r="J740">
        <v>8</v>
      </c>
      <c r="K740" s="1">
        <v>45166</v>
      </c>
      <c r="L740" s="56">
        <v>0.35008642361111114</v>
      </c>
    </row>
    <row r="741" spans="1:12" ht="15" customHeight="1" x14ac:dyDescent="0.25">
      <c r="A741">
        <v>740</v>
      </c>
      <c r="B741">
        <v>280026</v>
      </c>
      <c r="C741" t="s">
        <v>123</v>
      </c>
      <c r="D741" t="s">
        <v>1412</v>
      </c>
      <c r="E741" t="s">
        <v>1603</v>
      </c>
      <c r="F741" t="s">
        <v>1613</v>
      </c>
      <c r="G741">
        <v>56.3</v>
      </c>
      <c r="H741">
        <v>49.1</v>
      </c>
      <c r="I741">
        <v>3</v>
      </c>
      <c r="J741">
        <v>0</v>
      </c>
      <c r="K741" s="1">
        <v>45166</v>
      </c>
      <c r="L741" s="56">
        <v>0.3499141203703704</v>
      </c>
    </row>
    <row r="742" spans="1:12" ht="15" customHeight="1" x14ac:dyDescent="0.25">
      <c r="A742">
        <v>741</v>
      </c>
      <c r="B742">
        <v>280025</v>
      </c>
      <c r="C742" t="s">
        <v>125</v>
      </c>
      <c r="D742" t="s">
        <v>126</v>
      </c>
      <c r="E742" t="s">
        <v>1603</v>
      </c>
      <c r="F742" t="s">
        <v>1604</v>
      </c>
      <c r="G742">
        <v>56.7</v>
      </c>
      <c r="H742">
        <v>49.5</v>
      </c>
      <c r="I742">
        <v>3</v>
      </c>
      <c r="J742">
        <v>0</v>
      </c>
      <c r="K742" s="1">
        <v>45166</v>
      </c>
      <c r="L742" s="56">
        <v>0.34956936342592587</v>
      </c>
    </row>
    <row r="743" spans="1:12" ht="15" customHeight="1" x14ac:dyDescent="0.25">
      <c r="A743">
        <v>742</v>
      </c>
      <c r="B743">
        <v>280024</v>
      </c>
      <c r="C743" t="s">
        <v>125</v>
      </c>
      <c r="D743" t="s">
        <v>126</v>
      </c>
      <c r="E743" t="s">
        <v>1603</v>
      </c>
      <c r="F743" t="s">
        <v>1604</v>
      </c>
      <c r="G743">
        <v>51.2</v>
      </c>
      <c r="H743">
        <v>44</v>
      </c>
      <c r="I743">
        <v>3</v>
      </c>
      <c r="J743">
        <v>0</v>
      </c>
      <c r="K743" s="1">
        <v>45166</v>
      </c>
      <c r="L743" s="56">
        <v>0.34923746527777783</v>
      </c>
    </row>
    <row r="744" spans="1:12" ht="15" customHeight="1" x14ac:dyDescent="0.25">
      <c r="A744">
        <v>743</v>
      </c>
      <c r="B744">
        <v>280023</v>
      </c>
      <c r="C744" t="s">
        <v>124</v>
      </c>
      <c r="D744" t="s">
        <v>1413</v>
      </c>
      <c r="E744" t="s">
        <v>1603</v>
      </c>
      <c r="F744" t="s">
        <v>1604</v>
      </c>
      <c r="G744">
        <v>43.5</v>
      </c>
      <c r="H744">
        <v>36.299999999999997</v>
      </c>
      <c r="I744">
        <v>3</v>
      </c>
      <c r="J744">
        <v>0</v>
      </c>
      <c r="K744" s="1">
        <v>45166</v>
      </c>
      <c r="L744" s="56">
        <v>0.3488613425925926</v>
      </c>
    </row>
    <row r="745" spans="1:12" ht="15" customHeight="1" x14ac:dyDescent="0.25">
      <c r="A745">
        <v>744</v>
      </c>
      <c r="B745">
        <v>280022</v>
      </c>
      <c r="C745" t="s">
        <v>74</v>
      </c>
      <c r="D745" t="s">
        <v>75</v>
      </c>
      <c r="E745" t="s">
        <v>1611</v>
      </c>
      <c r="F745" t="s">
        <v>1610</v>
      </c>
      <c r="G745">
        <v>40.700000000000003</v>
      </c>
      <c r="H745">
        <v>33.5</v>
      </c>
      <c r="I745">
        <v>3</v>
      </c>
      <c r="J745">
        <v>16</v>
      </c>
      <c r="K745" s="1">
        <v>45166</v>
      </c>
      <c r="L745" s="56">
        <v>0.34851628472222224</v>
      </c>
    </row>
    <row r="746" spans="1:12" ht="15" customHeight="1" x14ac:dyDescent="0.25">
      <c r="A746">
        <v>745</v>
      </c>
      <c r="B746">
        <v>280021</v>
      </c>
      <c r="C746" t="s">
        <v>24</v>
      </c>
      <c r="D746" t="s">
        <v>25</v>
      </c>
      <c r="E746" t="s">
        <v>1611</v>
      </c>
      <c r="F746" t="s">
        <v>1614</v>
      </c>
      <c r="G746">
        <v>52.5</v>
      </c>
      <c r="H746">
        <v>45.3</v>
      </c>
      <c r="I746">
        <v>3</v>
      </c>
      <c r="J746">
        <v>8</v>
      </c>
      <c r="K746" s="1">
        <v>45166</v>
      </c>
      <c r="L746" s="56">
        <v>0.34833935185185183</v>
      </c>
    </row>
    <row r="747" spans="1:12" ht="15" customHeight="1" x14ac:dyDescent="0.25">
      <c r="A747">
        <v>746</v>
      </c>
      <c r="B747">
        <v>280020</v>
      </c>
      <c r="C747" t="s">
        <v>24</v>
      </c>
      <c r="D747" t="s">
        <v>25</v>
      </c>
      <c r="E747" t="s">
        <v>1611</v>
      </c>
      <c r="F747" t="s">
        <v>1614</v>
      </c>
      <c r="G747">
        <v>53.6</v>
      </c>
      <c r="H747">
        <v>46.4</v>
      </c>
      <c r="I747">
        <v>3</v>
      </c>
      <c r="J747">
        <v>8</v>
      </c>
      <c r="K747" s="1">
        <v>45166</v>
      </c>
      <c r="L747" s="56">
        <v>0.34818468750000003</v>
      </c>
    </row>
    <row r="748" spans="1:12" ht="15" customHeight="1" x14ac:dyDescent="0.25">
      <c r="A748">
        <v>747</v>
      </c>
      <c r="B748">
        <v>280019</v>
      </c>
      <c r="C748" t="s">
        <v>121</v>
      </c>
      <c r="D748" t="s">
        <v>122</v>
      </c>
      <c r="E748" t="s">
        <v>1603</v>
      </c>
      <c r="F748" t="s">
        <v>1613</v>
      </c>
      <c r="G748">
        <v>41.5</v>
      </c>
      <c r="H748">
        <v>34.299999999999997</v>
      </c>
      <c r="I748">
        <v>3</v>
      </c>
      <c r="J748">
        <v>0</v>
      </c>
      <c r="K748" s="1">
        <v>45166</v>
      </c>
      <c r="L748" s="56">
        <v>0.34808989583333333</v>
      </c>
    </row>
    <row r="749" spans="1:12" ht="15" customHeight="1" x14ac:dyDescent="0.25">
      <c r="A749">
        <v>748</v>
      </c>
      <c r="B749">
        <v>280018</v>
      </c>
      <c r="C749" t="s">
        <v>67</v>
      </c>
      <c r="D749" t="s">
        <v>1318</v>
      </c>
      <c r="E749" t="s">
        <v>1603</v>
      </c>
      <c r="F749" t="s">
        <v>1613</v>
      </c>
      <c r="G749">
        <v>39.200000000000003</v>
      </c>
      <c r="H749">
        <v>32</v>
      </c>
      <c r="I749">
        <v>3</v>
      </c>
      <c r="J749">
        <v>0</v>
      </c>
      <c r="K749" s="1">
        <v>45166</v>
      </c>
      <c r="L749" s="56">
        <v>0.3476072106481482</v>
      </c>
    </row>
    <row r="750" spans="1:12" ht="15" customHeight="1" x14ac:dyDescent="0.25">
      <c r="A750">
        <v>749</v>
      </c>
      <c r="B750">
        <v>280017</v>
      </c>
      <c r="C750" t="s">
        <v>24</v>
      </c>
      <c r="D750" t="s">
        <v>25</v>
      </c>
      <c r="E750" t="s">
        <v>1611</v>
      </c>
      <c r="F750" t="s">
        <v>1614</v>
      </c>
      <c r="G750">
        <v>47.8</v>
      </c>
      <c r="H750">
        <v>40.6</v>
      </c>
      <c r="I750">
        <v>3</v>
      </c>
      <c r="J750">
        <v>8</v>
      </c>
      <c r="K750" s="1">
        <v>45166</v>
      </c>
      <c r="L750" s="56">
        <v>0.34710320601851857</v>
      </c>
    </row>
    <row r="751" spans="1:12" ht="15" customHeight="1" x14ac:dyDescent="0.25">
      <c r="A751">
        <v>750</v>
      </c>
      <c r="B751">
        <v>280016</v>
      </c>
      <c r="C751" t="s">
        <v>142</v>
      </c>
      <c r="D751" t="s">
        <v>1612</v>
      </c>
      <c r="E751" t="s">
        <v>1603</v>
      </c>
      <c r="F751" t="s">
        <v>1604</v>
      </c>
      <c r="G751">
        <v>48.2</v>
      </c>
      <c r="H751">
        <v>41</v>
      </c>
      <c r="I751">
        <v>3</v>
      </c>
      <c r="J751">
        <v>0</v>
      </c>
      <c r="K751" s="1">
        <v>45166</v>
      </c>
      <c r="L751" s="56">
        <v>0.34698244212962964</v>
      </c>
    </row>
    <row r="752" spans="1:12" ht="15" customHeight="1" x14ac:dyDescent="0.25">
      <c r="A752">
        <v>751</v>
      </c>
      <c r="B752">
        <v>280015</v>
      </c>
      <c r="C752" t="s">
        <v>142</v>
      </c>
      <c r="D752" t="s">
        <v>1612</v>
      </c>
      <c r="E752" t="s">
        <v>1603</v>
      </c>
      <c r="F752" t="s">
        <v>1604</v>
      </c>
      <c r="G752">
        <v>37.6</v>
      </c>
      <c r="H752">
        <v>30.4</v>
      </c>
      <c r="I752">
        <v>3</v>
      </c>
      <c r="J752">
        <v>0</v>
      </c>
      <c r="K752" s="1">
        <v>45166</v>
      </c>
      <c r="L752" s="56">
        <v>0.34658827546296295</v>
      </c>
    </row>
    <row r="753" spans="1:12" ht="15" customHeight="1" x14ac:dyDescent="0.25">
      <c r="A753">
        <v>752</v>
      </c>
      <c r="B753">
        <v>280014</v>
      </c>
      <c r="C753" t="s">
        <v>124</v>
      </c>
      <c r="D753" t="s">
        <v>1413</v>
      </c>
      <c r="E753" t="s">
        <v>1603</v>
      </c>
      <c r="F753" t="s">
        <v>1604</v>
      </c>
      <c r="G753">
        <v>44.4</v>
      </c>
      <c r="H753">
        <v>37.200000000000003</v>
      </c>
      <c r="I753">
        <v>3</v>
      </c>
      <c r="J753">
        <v>0</v>
      </c>
      <c r="K753" s="1">
        <v>45166</v>
      </c>
      <c r="L753" s="56">
        <v>0.34614163194444442</v>
      </c>
    </row>
    <row r="754" spans="1:12" ht="15" customHeight="1" x14ac:dyDescent="0.25">
      <c r="A754">
        <v>753</v>
      </c>
      <c r="B754">
        <v>280013</v>
      </c>
      <c r="C754" t="s">
        <v>59</v>
      </c>
      <c r="D754" t="s">
        <v>60</v>
      </c>
      <c r="E754" t="s">
        <v>1611</v>
      </c>
      <c r="F754" t="s">
        <v>1613</v>
      </c>
      <c r="G754">
        <v>49.3</v>
      </c>
      <c r="H754">
        <v>42.1</v>
      </c>
      <c r="I754">
        <v>3</v>
      </c>
      <c r="J754">
        <v>8</v>
      </c>
      <c r="K754" s="1">
        <v>45166</v>
      </c>
      <c r="L754" s="56">
        <v>0.34537445601851852</v>
      </c>
    </row>
    <row r="755" spans="1:12" ht="15" customHeight="1" x14ac:dyDescent="0.25">
      <c r="A755">
        <v>754</v>
      </c>
      <c r="B755">
        <v>280012</v>
      </c>
      <c r="C755" t="s">
        <v>141</v>
      </c>
      <c r="D755" t="s">
        <v>1358</v>
      </c>
      <c r="E755" t="s">
        <v>1603</v>
      </c>
      <c r="F755" t="s">
        <v>1607</v>
      </c>
      <c r="G755">
        <v>45.1</v>
      </c>
      <c r="H755">
        <v>37.9</v>
      </c>
      <c r="I755">
        <v>3</v>
      </c>
      <c r="J755">
        <v>0</v>
      </c>
      <c r="K755" s="1">
        <v>45166</v>
      </c>
      <c r="L755" s="56">
        <v>0.34514170138888889</v>
      </c>
    </row>
    <row r="756" spans="1:12" ht="15" customHeight="1" x14ac:dyDescent="0.25">
      <c r="A756">
        <v>755</v>
      </c>
      <c r="B756">
        <v>280011</v>
      </c>
      <c r="C756" t="s">
        <v>121</v>
      </c>
      <c r="D756" t="s">
        <v>122</v>
      </c>
      <c r="E756" t="s">
        <v>1603</v>
      </c>
      <c r="F756" t="s">
        <v>1610</v>
      </c>
      <c r="G756">
        <v>34.9</v>
      </c>
      <c r="H756">
        <v>27.7</v>
      </c>
      <c r="I756">
        <v>3</v>
      </c>
      <c r="J756">
        <v>0</v>
      </c>
      <c r="K756" s="1">
        <v>45166</v>
      </c>
      <c r="L756" s="56">
        <v>0.34491646990740743</v>
      </c>
    </row>
    <row r="757" spans="1:12" ht="15" customHeight="1" x14ac:dyDescent="0.25">
      <c r="A757">
        <v>756</v>
      </c>
      <c r="B757">
        <v>280010</v>
      </c>
      <c r="C757" t="s">
        <v>59</v>
      </c>
      <c r="D757" t="s">
        <v>60</v>
      </c>
      <c r="E757" t="s">
        <v>1611</v>
      </c>
      <c r="F757" t="s">
        <v>1613</v>
      </c>
      <c r="G757">
        <v>54.6</v>
      </c>
      <c r="H757">
        <v>47.4</v>
      </c>
      <c r="I757">
        <v>3</v>
      </c>
      <c r="J757">
        <v>8</v>
      </c>
      <c r="K757" s="1">
        <v>45166</v>
      </c>
      <c r="L757" s="56">
        <v>0.3447680208333333</v>
      </c>
    </row>
    <row r="758" spans="1:12" ht="15" customHeight="1" x14ac:dyDescent="0.25">
      <c r="A758">
        <v>757</v>
      </c>
      <c r="B758">
        <v>280009</v>
      </c>
      <c r="C758" t="s">
        <v>78</v>
      </c>
      <c r="D758" t="s">
        <v>79</v>
      </c>
      <c r="E758" t="s">
        <v>1611</v>
      </c>
      <c r="F758" t="s">
        <v>1610</v>
      </c>
      <c r="G758">
        <v>60.2</v>
      </c>
      <c r="H758">
        <v>53</v>
      </c>
      <c r="I758">
        <v>3</v>
      </c>
      <c r="J758">
        <v>20</v>
      </c>
      <c r="K758" s="1">
        <v>45166</v>
      </c>
      <c r="L758" s="56">
        <v>0.34453410879629631</v>
      </c>
    </row>
    <row r="759" spans="1:12" ht="15" customHeight="1" x14ac:dyDescent="0.25">
      <c r="A759">
        <v>758</v>
      </c>
      <c r="B759">
        <v>280008</v>
      </c>
      <c r="C759" t="s">
        <v>123</v>
      </c>
      <c r="D759" t="s">
        <v>1412</v>
      </c>
      <c r="E759" t="s">
        <v>1603</v>
      </c>
      <c r="F759" t="s">
        <v>1614</v>
      </c>
      <c r="G759">
        <v>59.1</v>
      </c>
      <c r="H759">
        <v>51.9</v>
      </c>
      <c r="I759">
        <v>3</v>
      </c>
      <c r="J759">
        <v>0</v>
      </c>
      <c r="K759" s="1">
        <v>45166</v>
      </c>
      <c r="L759" s="56">
        <v>0.3441844097222222</v>
      </c>
    </row>
    <row r="760" spans="1:12" ht="15" customHeight="1" x14ac:dyDescent="0.25">
      <c r="A760">
        <v>759</v>
      </c>
      <c r="B760">
        <v>280007</v>
      </c>
      <c r="C760" t="s">
        <v>130</v>
      </c>
      <c r="D760" t="s">
        <v>1354</v>
      </c>
      <c r="E760" t="s">
        <v>1603</v>
      </c>
      <c r="F760" t="s">
        <v>1616</v>
      </c>
      <c r="G760">
        <v>11.8</v>
      </c>
      <c r="H760">
        <v>6.4</v>
      </c>
      <c r="I760">
        <v>2</v>
      </c>
      <c r="J760">
        <v>0</v>
      </c>
      <c r="K760" s="1">
        <v>45166</v>
      </c>
      <c r="L760" s="56">
        <v>0.34409853009259256</v>
      </c>
    </row>
    <row r="761" spans="1:12" ht="15" customHeight="1" x14ac:dyDescent="0.25">
      <c r="A761">
        <v>760</v>
      </c>
      <c r="B761">
        <v>280006</v>
      </c>
      <c r="C761" t="s">
        <v>130</v>
      </c>
      <c r="D761" t="s">
        <v>1354</v>
      </c>
      <c r="E761" t="s">
        <v>1603</v>
      </c>
      <c r="F761" t="s">
        <v>1616</v>
      </c>
      <c r="G761">
        <v>18.5</v>
      </c>
      <c r="H761">
        <v>13.1</v>
      </c>
      <c r="I761">
        <v>2</v>
      </c>
      <c r="J761">
        <v>0</v>
      </c>
      <c r="K761" s="1">
        <v>45166</v>
      </c>
      <c r="L761" s="56">
        <v>0.34396362268518521</v>
      </c>
    </row>
    <row r="762" spans="1:12" ht="15" customHeight="1" x14ac:dyDescent="0.25">
      <c r="A762">
        <v>761</v>
      </c>
      <c r="B762">
        <v>280005</v>
      </c>
      <c r="C762" t="s">
        <v>67</v>
      </c>
      <c r="D762" t="s">
        <v>1318</v>
      </c>
      <c r="E762" t="s">
        <v>1603</v>
      </c>
      <c r="F762" t="s">
        <v>1613</v>
      </c>
      <c r="G762">
        <v>42.2</v>
      </c>
      <c r="H762">
        <v>35</v>
      </c>
      <c r="I762">
        <v>3</v>
      </c>
      <c r="J762">
        <v>0</v>
      </c>
      <c r="K762" s="1">
        <v>45166</v>
      </c>
      <c r="L762" s="56">
        <v>0.34381431712962968</v>
      </c>
    </row>
    <row r="763" spans="1:12" ht="15" customHeight="1" x14ac:dyDescent="0.25">
      <c r="A763">
        <v>762</v>
      </c>
      <c r="B763">
        <v>280004</v>
      </c>
      <c r="C763" t="s">
        <v>55</v>
      </c>
      <c r="D763" t="s">
        <v>56</v>
      </c>
      <c r="E763" t="s">
        <v>1611</v>
      </c>
      <c r="F763" t="s">
        <v>1613</v>
      </c>
      <c r="G763">
        <v>56.1</v>
      </c>
      <c r="H763">
        <v>48.9</v>
      </c>
      <c r="I763">
        <v>3</v>
      </c>
      <c r="J763">
        <v>8</v>
      </c>
      <c r="K763" s="1">
        <v>45166</v>
      </c>
      <c r="L763" s="56">
        <v>0.34369413194444443</v>
      </c>
    </row>
    <row r="764" spans="1:12" ht="15" customHeight="1" x14ac:dyDescent="0.25">
      <c r="A764">
        <v>763</v>
      </c>
      <c r="B764">
        <v>280003</v>
      </c>
      <c r="C764" t="s">
        <v>24</v>
      </c>
      <c r="D764" t="s">
        <v>25</v>
      </c>
      <c r="E764" t="s">
        <v>1611</v>
      </c>
      <c r="F764" t="s">
        <v>1614</v>
      </c>
      <c r="G764">
        <v>54</v>
      </c>
      <c r="H764">
        <v>46.8</v>
      </c>
      <c r="I764">
        <v>3</v>
      </c>
      <c r="J764">
        <v>8</v>
      </c>
      <c r="K764" s="1">
        <v>45166</v>
      </c>
      <c r="L764" s="56">
        <v>0.34355509259259259</v>
      </c>
    </row>
    <row r="765" spans="1:12" ht="15" customHeight="1" x14ac:dyDescent="0.25">
      <c r="A765">
        <v>764</v>
      </c>
      <c r="B765">
        <v>280002</v>
      </c>
      <c r="C765" t="s">
        <v>59</v>
      </c>
      <c r="D765" t="s">
        <v>60</v>
      </c>
      <c r="E765" t="s">
        <v>1611</v>
      </c>
      <c r="F765" t="s">
        <v>1613</v>
      </c>
      <c r="G765">
        <v>48.2</v>
      </c>
      <c r="H765">
        <v>41</v>
      </c>
      <c r="I765">
        <v>3</v>
      </c>
      <c r="J765">
        <v>8</v>
      </c>
      <c r="K765" s="1">
        <v>45166</v>
      </c>
      <c r="L765" s="56">
        <v>0.34343067129629629</v>
      </c>
    </row>
    <row r="766" spans="1:12" ht="15" customHeight="1" x14ac:dyDescent="0.25">
      <c r="A766">
        <v>765</v>
      </c>
      <c r="B766">
        <v>280001</v>
      </c>
      <c r="C766" t="s">
        <v>74</v>
      </c>
      <c r="D766" t="s">
        <v>75</v>
      </c>
      <c r="E766" t="s">
        <v>1611</v>
      </c>
      <c r="F766" t="s">
        <v>1610</v>
      </c>
      <c r="G766">
        <v>44.7</v>
      </c>
      <c r="H766">
        <v>37.5</v>
      </c>
      <c r="I766">
        <v>3</v>
      </c>
      <c r="J766">
        <v>16</v>
      </c>
      <c r="K766" s="1">
        <v>45166</v>
      </c>
      <c r="L766" s="56">
        <v>0.34327418981481483</v>
      </c>
    </row>
    <row r="767" spans="1:12" ht="15" customHeight="1" x14ac:dyDescent="0.25">
      <c r="A767">
        <v>766</v>
      </c>
      <c r="B767">
        <v>280000</v>
      </c>
      <c r="C767" t="s">
        <v>124</v>
      </c>
      <c r="D767" t="s">
        <v>1413</v>
      </c>
      <c r="E767" t="s">
        <v>1603</v>
      </c>
      <c r="F767" t="s">
        <v>1604</v>
      </c>
      <c r="G767">
        <v>41.3</v>
      </c>
      <c r="H767">
        <v>34.1</v>
      </c>
      <c r="I767">
        <v>3</v>
      </c>
      <c r="J767">
        <v>0</v>
      </c>
      <c r="K767" s="1">
        <v>45166</v>
      </c>
      <c r="L767" s="56">
        <v>0.34304077546296297</v>
      </c>
    </row>
    <row r="768" spans="1:12" ht="15" customHeight="1" x14ac:dyDescent="0.25">
      <c r="A768">
        <v>767</v>
      </c>
      <c r="B768">
        <v>279999</v>
      </c>
      <c r="C768" t="s">
        <v>120</v>
      </c>
      <c r="D768" t="s">
        <v>1411</v>
      </c>
      <c r="E768" t="s">
        <v>1603</v>
      </c>
      <c r="F768" t="s">
        <v>1616</v>
      </c>
      <c r="G768">
        <v>12.3</v>
      </c>
      <c r="H768">
        <v>6.9</v>
      </c>
      <c r="I768">
        <v>2</v>
      </c>
      <c r="J768">
        <v>0</v>
      </c>
      <c r="K768" s="1">
        <v>45166</v>
      </c>
      <c r="L768" s="56">
        <v>0.34293966435185186</v>
      </c>
    </row>
    <row r="769" spans="1:12" ht="15" customHeight="1" x14ac:dyDescent="0.25">
      <c r="A769">
        <v>768</v>
      </c>
      <c r="B769">
        <v>279998</v>
      </c>
      <c r="C769" t="s">
        <v>141</v>
      </c>
      <c r="D769" t="s">
        <v>1358</v>
      </c>
      <c r="E769" t="s">
        <v>1603</v>
      </c>
      <c r="F769" t="s">
        <v>1607</v>
      </c>
      <c r="G769">
        <v>44.9</v>
      </c>
      <c r="H769">
        <v>37.700000000000003</v>
      </c>
      <c r="I769">
        <v>3</v>
      </c>
      <c r="J769">
        <v>0</v>
      </c>
      <c r="K769" s="1">
        <v>45166</v>
      </c>
      <c r="L769" s="56">
        <v>0.34279424768518524</v>
      </c>
    </row>
    <row r="770" spans="1:12" ht="15" customHeight="1" x14ac:dyDescent="0.25">
      <c r="A770">
        <v>769</v>
      </c>
      <c r="B770">
        <v>279997</v>
      </c>
      <c r="C770" t="s">
        <v>129</v>
      </c>
      <c r="D770" t="s">
        <v>1619</v>
      </c>
      <c r="E770" t="s">
        <v>1603</v>
      </c>
      <c r="F770" t="s">
        <v>1616</v>
      </c>
      <c r="G770">
        <v>28</v>
      </c>
      <c r="H770">
        <v>22.6</v>
      </c>
      <c r="I770">
        <v>2</v>
      </c>
      <c r="J770">
        <v>0</v>
      </c>
      <c r="K770" s="1">
        <v>45166</v>
      </c>
      <c r="L770" s="56">
        <v>0.34261315972222223</v>
      </c>
    </row>
    <row r="771" spans="1:12" ht="15" customHeight="1" x14ac:dyDescent="0.25">
      <c r="A771">
        <v>770</v>
      </c>
      <c r="B771">
        <v>279996</v>
      </c>
      <c r="C771" t="s">
        <v>130</v>
      </c>
      <c r="D771" t="s">
        <v>1354</v>
      </c>
      <c r="E771" t="s">
        <v>1603</v>
      </c>
      <c r="F771" t="s">
        <v>1616</v>
      </c>
      <c r="G771">
        <v>64.099999999999994</v>
      </c>
      <c r="H771">
        <v>56.9</v>
      </c>
      <c r="I771">
        <v>3</v>
      </c>
      <c r="J771">
        <v>0</v>
      </c>
      <c r="K771" s="1">
        <v>45166</v>
      </c>
      <c r="L771" s="56">
        <v>0.34243336805555558</v>
      </c>
    </row>
    <row r="772" spans="1:12" ht="15" customHeight="1" x14ac:dyDescent="0.25">
      <c r="A772">
        <v>771</v>
      </c>
      <c r="B772">
        <v>279995</v>
      </c>
      <c r="C772" t="s">
        <v>133</v>
      </c>
      <c r="D772" t="s">
        <v>134</v>
      </c>
      <c r="E772" t="s">
        <v>1603</v>
      </c>
      <c r="F772" t="s">
        <v>1616</v>
      </c>
      <c r="G772">
        <v>59.1</v>
      </c>
      <c r="H772">
        <v>51.9</v>
      </c>
      <c r="I772">
        <v>3</v>
      </c>
      <c r="J772">
        <v>0</v>
      </c>
      <c r="K772" s="1">
        <v>45166</v>
      </c>
      <c r="L772" s="56">
        <v>0.3422926736111111</v>
      </c>
    </row>
    <row r="773" spans="1:12" ht="15" customHeight="1" x14ac:dyDescent="0.25">
      <c r="A773">
        <v>772</v>
      </c>
      <c r="B773">
        <v>279994</v>
      </c>
      <c r="C773" t="s">
        <v>120</v>
      </c>
      <c r="D773" t="s">
        <v>1411</v>
      </c>
      <c r="E773" t="s">
        <v>1603</v>
      </c>
      <c r="F773" t="s">
        <v>1616</v>
      </c>
      <c r="G773">
        <v>65.8</v>
      </c>
      <c r="H773">
        <v>58.6</v>
      </c>
      <c r="I773">
        <v>3</v>
      </c>
      <c r="J773">
        <v>0</v>
      </c>
      <c r="K773" s="1">
        <v>45166</v>
      </c>
      <c r="L773" s="56">
        <v>0.34215123842592593</v>
      </c>
    </row>
    <row r="774" spans="1:12" ht="15" customHeight="1" x14ac:dyDescent="0.25">
      <c r="A774">
        <v>773</v>
      </c>
      <c r="B774">
        <v>279993</v>
      </c>
      <c r="C774" t="s">
        <v>59</v>
      </c>
      <c r="D774" t="s">
        <v>60</v>
      </c>
      <c r="E774" t="s">
        <v>1611</v>
      </c>
      <c r="F774" t="s">
        <v>1613</v>
      </c>
      <c r="G774">
        <v>45.2</v>
      </c>
      <c r="H774">
        <v>38</v>
      </c>
      <c r="I774">
        <v>3</v>
      </c>
      <c r="J774">
        <v>8</v>
      </c>
      <c r="K774" s="1">
        <v>45166</v>
      </c>
      <c r="L774" s="56">
        <v>0.34187461805555558</v>
      </c>
    </row>
    <row r="775" spans="1:12" ht="15" customHeight="1" x14ac:dyDescent="0.25">
      <c r="A775">
        <v>774</v>
      </c>
      <c r="B775">
        <v>279992</v>
      </c>
      <c r="C775" t="s">
        <v>24</v>
      </c>
      <c r="D775" t="s">
        <v>25</v>
      </c>
      <c r="E775" t="s">
        <v>1611</v>
      </c>
      <c r="F775" t="s">
        <v>1614</v>
      </c>
      <c r="G775">
        <v>54.4</v>
      </c>
      <c r="H775">
        <v>47.2</v>
      </c>
      <c r="I775">
        <v>3</v>
      </c>
      <c r="J775">
        <v>8</v>
      </c>
      <c r="K775" s="1">
        <v>45166</v>
      </c>
      <c r="L775" s="56">
        <v>0.34169278935185182</v>
      </c>
    </row>
    <row r="776" spans="1:12" ht="15" customHeight="1" x14ac:dyDescent="0.25">
      <c r="A776">
        <v>775</v>
      </c>
      <c r="B776">
        <v>279991</v>
      </c>
      <c r="C776" t="s">
        <v>24</v>
      </c>
      <c r="D776" t="s">
        <v>25</v>
      </c>
      <c r="E776" t="s">
        <v>1611</v>
      </c>
      <c r="F776" t="s">
        <v>1614</v>
      </c>
      <c r="G776">
        <v>47.8</v>
      </c>
      <c r="H776">
        <v>40.6</v>
      </c>
      <c r="I776">
        <v>3</v>
      </c>
      <c r="J776">
        <v>8</v>
      </c>
      <c r="K776" s="1">
        <v>45166</v>
      </c>
      <c r="L776" s="56">
        <v>0.34104378472222224</v>
      </c>
    </row>
    <row r="777" spans="1:12" ht="15" customHeight="1" x14ac:dyDescent="0.25">
      <c r="A777">
        <v>776</v>
      </c>
      <c r="B777">
        <v>279990</v>
      </c>
      <c r="C777" t="s">
        <v>124</v>
      </c>
      <c r="D777" t="s">
        <v>1413</v>
      </c>
      <c r="E777" t="s">
        <v>1603</v>
      </c>
      <c r="F777" t="s">
        <v>1604</v>
      </c>
      <c r="G777">
        <v>46.8</v>
      </c>
      <c r="H777">
        <v>39.6</v>
      </c>
      <c r="I777">
        <v>3</v>
      </c>
      <c r="J777">
        <v>0</v>
      </c>
      <c r="K777" s="1">
        <v>45166</v>
      </c>
      <c r="L777" s="56">
        <v>0.34085887731481485</v>
      </c>
    </row>
    <row r="778" spans="1:12" ht="15" customHeight="1" x14ac:dyDescent="0.25">
      <c r="A778">
        <v>777</v>
      </c>
      <c r="B778">
        <v>279989</v>
      </c>
      <c r="C778" t="s">
        <v>85</v>
      </c>
      <c r="D778" t="s">
        <v>1608</v>
      </c>
      <c r="E778" t="s">
        <v>1603</v>
      </c>
      <c r="F778" t="s">
        <v>1610</v>
      </c>
      <c r="G778">
        <v>52.6</v>
      </c>
      <c r="H778">
        <v>45.4</v>
      </c>
      <c r="I778">
        <v>3</v>
      </c>
      <c r="J778">
        <v>0</v>
      </c>
      <c r="K778" s="1">
        <v>45166</v>
      </c>
      <c r="L778" s="56">
        <v>0.33983684027777777</v>
      </c>
    </row>
    <row r="779" spans="1:12" ht="15" customHeight="1" x14ac:dyDescent="0.25">
      <c r="A779">
        <v>778</v>
      </c>
      <c r="B779">
        <v>279988</v>
      </c>
      <c r="C779" t="s">
        <v>121</v>
      </c>
      <c r="D779" t="s">
        <v>122</v>
      </c>
      <c r="E779" t="s">
        <v>1603</v>
      </c>
      <c r="F779" t="s">
        <v>1610</v>
      </c>
      <c r="G779">
        <v>42.2</v>
      </c>
      <c r="H779">
        <v>35</v>
      </c>
      <c r="I779">
        <v>3</v>
      </c>
      <c r="J779">
        <v>0</v>
      </c>
      <c r="K779" s="1">
        <v>45166</v>
      </c>
      <c r="L779" s="56">
        <v>0.3393257291666667</v>
      </c>
    </row>
    <row r="780" spans="1:12" ht="15" customHeight="1" x14ac:dyDescent="0.25">
      <c r="A780">
        <v>779</v>
      </c>
      <c r="B780">
        <v>279987</v>
      </c>
      <c r="C780" t="s">
        <v>124</v>
      </c>
      <c r="D780" t="s">
        <v>1413</v>
      </c>
      <c r="E780" t="s">
        <v>1603</v>
      </c>
      <c r="F780" t="s">
        <v>1604</v>
      </c>
      <c r="G780">
        <v>48.6</v>
      </c>
      <c r="H780">
        <v>41.4</v>
      </c>
      <c r="I780">
        <v>3</v>
      </c>
      <c r="J780">
        <v>0</v>
      </c>
      <c r="K780" s="1">
        <v>45166</v>
      </c>
      <c r="L780" s="56">
        <v>0.33927415509259262</v>
      </c>
    </row>
    <row r="781" spans="1:12" ht="15" customHeight="1" x14ac:dyDescent="0.25">
      <c r="A781">
        <v>780</v>
      </c>
      <c r="B781">
        <v>279986</v>
      </c>
      <c r="C781" t="s">
        <v>142</v>
      </c>
      <c r="D781" t="s">
        <v>1612</v>
      </c>
      <c r="E781" t="s">
        <v>1603</v>
      </c>
      <c r="F781" t="s">
        <v>1604</v>
      </c>
      <c r="G781">
        <v>35.5</v>
      </c>
      <c r="H781">
        <v>28.3</v>
      </c>
      <c r="I781">
        <v>3</v>
      </c>
      <c r="J781">
        <v>0</v>
      </c>
      <c r="K781" s="1">
        <v>45166</v>
      </c>
      <c r="L781" s="56">
        <v>0.33894811342592596</v>
      </c>
    </row>
    <row r="782" spans="1:12" ht="15" customHeight="1" x14ac:dyDescent="0.25">
      <c r="A782">
        <v>781</v>
      </c>
      <c r="B782">
        <v>279985</v>
      </c>
      <c r="C782" t="s">
        <v>59</v>
      </c>
      <c r="D782" t="s">
        <v>60</v>
      </c>
      <c r="E782" t="s">
        <v>1611</v>
      </c>
      <c r="F782" t="s">
        <v>1613</v>
      </c>
      <c r="G782">
        <v>52.4</v>
      </c>
      <c r="H782">
        <v>45.2</v>
      </c>
      <c r="I782">
        <v>3</v>
      </c>
      <c r="J782">
        <v>8</v>
      </c>
      <c r="K782" s="1">
        <v>45166</v>
      </c>
      <c r="L782" s="56">
        <v>0.33884378472222226</v>
      </c>
    </row>
    <row r="783" spans="1:12" ht="15" customHeight="1" x14ac:dyDescent="0.25">
      <c r="A783">
        <v>782</v>
      </c>
      <c r="B783">
        <v>279984</v>
      </c>
      <c r="C783" t="s">
        <v>123</v>
      </c>
      <c r="D783" t="s">
        <v>1412</v>
      </c>
      <c r="E783" t="s">
        <v>1603</v>
      </c>
      <c r="F783" t="s">
        <v>1614</v>
      </c>
      <c r="G783">
        <v>62</v>
      </c>
      <c r="H783">
        <v>54.8</v>
      </c>
      <c r="I783">
        <v>3</v>
      </c>
      <c r="J783">
        <v>0</v>
      </c>
      <c r="K783" s="1">
        <v>45166</v>
      </c>
      <c r="L783" s="56">
        <v>0.33869328703703699</v>
      </c>
    </row>
    <row r="784" spans="1:12" ht="15" customHeight="1" x14ac:dyDescent="0.25">
      <c r="A784">
        <v>783</v>
      </c>
      <c r="B784">
        <v>279983</v>
      </c>
      <c r="C784" t="s">
        <v>74</v>
      </c>
      <c r="D784" t="s">
        <v>75</v>
      </c>
      <c r="E784" t="s">
        <v>1611</v>
      </c>
      <c r="F784" t="s">
        <v>1610</v>
      </c>
      <c r="G784">
        <v>38</v>
      </c>
      <c r="H784">
        <v>30.8</v>
      </c>
      <c r="I784">
        <v>3</v>
      </c>
      <c r="J784">
        <v>12</v>
      </c>
      <c r="K784" s="1">
        <v>45166</v>
      </c>
      <c r="L784" s="56">
        <v>0.33861137731481478</v>
      </c>
    </row>
    <row r="785" spans="1:12" ht="15" customHeight="1" x14ac:dyDescent="0.25">
      <c r="A785">
        <v>784</v>
      </c>
      <c r="B785">
        <v>279982</v>
      </c>
      <c r="C785" t="s">
        <v>67</v>
      </c>
      <c r="D785" t="s">
        <v>1318</v>
      </c>
      <c r="E785" t="s">
        <v>1603</v>
      </c>
      <c r="F785" t="s">
        <v>1613</v>
      </c>
      <c r="G785">
        <v>39.700000000000003</v>
      </c>
      <c r="H785">
        <v>32.5</v>
      </c>
      <c r="I785">
        <v>3</v>
      </c>
      <c r="J785">
        <v>0</v>
      </c>
      <c r="K785" s="1">
        <v>45166</v>
      </c>
      <c r="L785" s="56">
        <v>0.33842596064814812</v>
      </c>
    </row>
    <row r="786" spans="1:12" ht="15" customHeight="1" x14ac:dyDescent="0.25">
      <c r="A786">
        <v>785</v>
      </c>
      <c r="B786">
        <v>279981</v>
      </c>
      <c r="C786" t="s">
        <v>84</v>
      </c>
      <c r="D786" t="s">
        <v>1609</v>
      </c>
      <c r="E786" t="s">
        <v>1603</v>
      </c>
      <c r="F786" t="s">
        <v>1610</v>
      </c>
      <c r="G786">
        <v>57.8</v>
      </c>
      <c r="H786">
        <v>50.6</v>
      </c>
      <c r="I786">
        <v>3</v>
      </c>
      <c r="J786">
        <v>0</v>
      </c>
      <c r="K786" s="1">
        <v>45166</v>
      </c>
      <c r="L786" s="56">
        <v>0.33829922453703704</v>
      </c>
    </row>
    <row r="787" spans="1:12" ht="15" customHeight="1" x14ac:dyDescent="0.25">
      <c r="A787">
        <v>786</v>
      </c>
      <c r="B787">
        <v>279980</v>
      </c>
      <c r="C787" t="s">
        <v>175</v>
      </c>
      <c r="D787" t="s">
        <v>176</v>
      </c>
      <c r="E787" t="s">
        <v>1603</v>
      </c>
      <c r="F787" t="s">
        <v>1610</v>
      </c>
      <c r="G787">
        <v>45.1</v>
      </c>
      <c r="H787">
        <v>37.9</v>
      </c>
      <c r="I787">
        <v>3</v>
      </c>
      <c r="J787">
        <v>0</v>
      </c>
      <c r="K787" s="1">
        <v>45166</v>
      </c>
      <c r="L787" s="56">
        <v>0.33819803240740742</v>
      </c>
    </row>
    <row r="788" spans="1:12" ht="15" customHeight="1" x14ac:dyDescent="0.25">
      <c r="A788">
        <v>787</v>
      </c>
      <c r="B788">
        <v>279979</v>
      </c>
      <c r="C788" t="s">
        <v>74</v>
      </c>
      <c r="D788" t="s">
        <v>75</v>
      </c>
      <c r="E788" t="s">
        <v>1611</v>
      </c>
      <c r="F788" t="s">
        <v>1610</v>
      </c>
      <c r="G788">
        <v>46.3</v>
      </c>
      <c r="H788">
        <v>39.1</v>
      </c>
      <c r="I788">
        <v>3</v>
      </c>
      <c r="J788">
        <v>20</v>
      </c>
      <c r="K788" s="1">
        <v>45166</v>
      </c>
      <c r="L788" s="56">
        <v>0.33803283564814812</v>
      </c>
    </row>
    <row r="789" spans="1:12" ht="15" customHeight="1" x14ac:dyDescent="0.25">
      <c r="A789">
        <v>788</v>
      </c>
      <c r="B789">
        <v>279978</v>
      </c>
      <c r="C789" t="s">
        <v>124</v>
      </c>
      <c r="D789" t="s">
        <v>1413</v>
      </c>
      <c r="E789" t="s">
        <v>1603</v>
      </c>
      <c r="F789" t="s">
        <v>1604</v>
      </c>
      <c r="G789">
        <v>44.9</v>
      </c>
      <c r="H789">
        <v>37.700000000000003</v>
      </c>
      <c r="I789">
        <v>3</v>
      </c>
      <c r="J789">
        <v>0</v>
      </c>
      <c r="K789" s="1">
        <v>45166</v>
      </c>
      <c r="L789" s="56">
        <v>0.33786875</v>
      </c>
    </row>
    <row r="790" spans="1:12" ht="15" customHeight="1" x14ac:dyDescent="0.25">
      <c r="A790">
        <v>789</v>
      </c>
      <c r="B790">
        <v>279977</v>
      </c>
      <c r="C790" t="s">
        <v>121</v>
      </c>
      <c r="D790" t="s">
        <v>122</v>
      </c>
      <c r="E790" t="s">
        <v>1603</v>
      </c>
      <c r="F790" t="s">
        <v>1613</v>
      </c>
      <c r="G790">
        <v>49.2</v>
      </c>
      <c r="H790">
        <v>42</v>
      </c>
      <c r="I790">
        <v>3</v>
      </c>
      <c r="J790">
        <v>0</v>
      </c>
      <c r="K790" s="1">
        <v>45166</v>
      </c>
      <c r="L790" s="56">
        <v>0.33774024305555556</v>
      </c>
    </row>
    <row r="791" spans="1:12" ht="15" customHeight="1" x14ac:dyDescent="0.25">
      <c r="A791">
        <v>790</v>
      </c>
      <c r="B791">
        <v>279976</v>
      </c>
      <c r="C791" t="s">
        <v>125</v>
      </c>
      <c r="D791" t="s">
        <v>126</v>
      </c>
      <c r="E791" t="s">
        <v>1603</v>
      </c>
      <c r="F791" t="s">
        <v>1604</v>
      </c>
      <c r="G791">
        <v>43.3</v>
      </c>
      <c r="H791">
        <v>36.1</v>
      </c>
      <c r="I791">
        <v>3</v>
      </c>
      <c r="J791">
        <v>0</v>
      </c>
      <c r="K791" s="1">
        <v>45166</v>
      </c>
      <c r="L791" s="56">
        <v>0.33751917824074074</v>
      </c>
    </row>
    <row r="792" spans="1:12" ht="15" customHeight="1" x14ac:dyDescent="0.25">
      <c r="A792">
        <v>791</v>
      </c>
      <c r="B792">
        <v>279975</v>
      </c>
      <c r="C792" t="s">
        <v>114</v>
      </c>
      <c r="D792" t="s">
        <v>115</v>
      </c>
      <c r="E792" t="s">
        <v>1603</v>
      </c>
      <c r="F792" t="s">
        <v>1610</v>
      </c>
      <c r="G792">
        <v>71.7</v>
      </c>
      <c r="H792">
        <v>64.5</v>
      </c>
      <c r="I792">
        <v>3</v>
      </c>
      <c r="J792">
        <v>30</v>
      </c>
      <c r="K792" s="1">
        <v>45166</v>
      </c>
      <c r="L792" s="56">
        <v>0.33733028935185189</v>
      </c>
    </row>
    <row r="793" spans="1:12" ht="15" customHeight="1" x14ac:dyDescent="0.25">
      <c r="A793">
        <v>792</v>
      </c>
      <c r="B793">
        <v>279974</v>
      </c>
      <c r="C793" t="s">
        <v>142</v>
      </c>
      <c r="D793" t="s">
        <v>1612</v>
      </c>
      <c r="E793" t="s">
        <v>1603</v>
      </c>
      <c r="F793" t="s">
        <v>1604</v>
      </c>
      <c r="G793">
        <v>37.9</v>
      </c>
      <c r="H793">
        <v>30.7</v>
      </c>
      <c r="I793">
        <v>3</v>
      </c>
      <c r="J793">
        <v>0</v>
      </c>
      <c r="K793" s="1">
        <v>45166</v>
      </c>
      <c r="L793" s="56">
        <v>0.33715092592592594</v>
      </c>
    </row>
    <row r="794" spans="1:12" ht="15" customHeight="1" x14ac:dyDescent="0.25">
      <c r="A794">
        <v>793</v>
      </c>
      <c r="B794">
        <v>279973</v>
      </c>
      <c r="C794" t="s">
        <v>175</v>
      </c>
      <c r="D794" t="s">
        <v>176</v>
      </c>
      <c r="E794" t="s">
        <v>1603</v>
      </c>
      <c r="F794" t="s">
        <v>1610</v>
      </c>
      <c r="G794">
        <v>42.4</v>
      </c>
      <c r="H794">
        <v>35.200000000000003</v>
      </c>
      <c r="I794">
        <v>3</v>
      </c>
      <c r="J794">
        <v>0</v>
      </c>
      <c r="K794" s="1">
        <v>45166</v>
      </c>
      <c r="L794" s="56">
        <v>0.33703148148148149</v>
      </c>
    </row>
    <row r="795" spans="1:12" ht="15" customHeight="1" x14ac:dyDescent="0.25">
      <c r="A795">
        <v>794</v>
      </c>
      <c r="B795">
        <v>279972</v>
      </c>
      <c r="C795" t="s">
        <v>24</v>
      </c>
      <c r="D795" t="s">
        <v>25</v>
      </c>
      <c r="E795" t="s">
        <v>1611</v>
      </c>
      <c r="F795" t="s">
        <v>1614</v>
      </c>
      <c r="G795">
        <v>51.2</v>
      </c>
      <c r="H795">
        <v>44</v>
      </c>
      <c r="I795">
        <v>3</v>
      </c>
      <c r="J795">
        <v>8</v>
      </c>
      <c r="K795" s="1">
        <v>45166</v>
      </c>
      <c r="L795" s="56">
        <v>0.33692005787037038</v>
      </c>
    </row>
    <row r="796" spans="1:12" ht="15" customHeight="1" x14ac:dyDescent="0.25">
      <c r="A796">
        <v>795</v>
      </c>
      <c r="B796">
        <v>279971</v>
      </c>
      <c r="C796" t="s">
        <v>120</v>
      </c>
      <c r="D796" t="s">
        <v>1411</v>
      </c>
      <c r="E796" t="s">
        <v>1603</v>
      </c>
      <c r="F796" t="s">
        <v>1610</v>
      </c>
      <c r="G796">
        <v>18.600000000000001</v>
      </c>
      <c r="H796">
        <v>13.2</v>
      </c>
      <c r="I796">
        <v>2</v>
      </c>
      <c r="J796">
        <v>0</v>
      </c>
      <c r="K796" s="1">
        <v>45166</v>
      </c>
      <c r="L796" s="56">
        <v>0.33678923611111111</v>
      </c>
    </row>
    <row r="797" spans="1:12" ht="15" customHeight="1" x14ac:dyDescent="0.25">
      <c r="A797">
        <v>796</v>
      </c>
      <c r="B797">
        <v>279970</v>
      </c>
      <c r="C797" t="s">
        <v>59</v>
      </c>
      <c r="D797" t="s">
        <v>60</v>
      </c>
      <c r="E797" t="s">
        <v>1611</v>
      </c>
      <c r="F797" t="s">
        <v>1613</v>
      </c>
      <c r="G797">
        <v>53.4</v>
      </c>
      <c r="H797">
        <v>46.2</v>
      </c>
      <c r="I797">
        <v>3</v>
      </c>
      <c r="J797">
        <v>8</v>
      </c>
      <c r="K797" s="1">
        <v>45166</v>
      </c>
      <c r="L797" s="56">
        <v>0.33665934027777777</v>
      </c>
    </row>
    <row r="798" spans="1:12" ht="15" customHeight="1" x14ac:dyDescent="0.25">
      <c r="A798">
        <v>797</v>
      </c>
      <c r="B798">
        <v>279969</v>
      </c>
      <c r="C798" t="s">
        <v>24</v>
      </c>
      <c r="D798" t="s">
        <v>25</v>
      </c>
      <c r="E798" t="s">
        <v>1611</v>
      </c>
      <c r="F798" t="s">
        <v>1614</v>
      </c>
      <c r="G798">
        <v>52.5</v>
      </c>
      <c r="H798">
        <v>45.3</v>
      </c>
      <c r="I798">
        <v>3</v>
      </c>
      <c r="J798">
        <v>8</v>
      </c>
      <c r="K798" s="1">
        <v>45166</v>
      </c>
      <c r="L798" s="56">
        <v>0.3365084143518518</v>
      </c>
    </row>
    <row r="799" spans="1:12" ht="15" customHeight="1" x14ac:dyDescent="0.25">
      <c r="A799">
        <v>798</v>
      </c>
      <c r="B799">
        <v>279968</v>
      </c>
      <c r="C799" t="s">
        <v>78</v>
      </c>
      <c r="D799" t="s">
        <v>79</v>
      </c>
      <c r="E799" t="s">
        <v>1611</v>
      </c>
      <c r="F799" t="s">
        <v>1610</v>
      </c>
      <c r="G799">
        <v>61.3</v>
      </c>
      <c r="H799">
        <v>54.1</v>
      </c>
      <c r="I799">
        <v>3</v>
      </c>
      <c r="J799">
        <v>20</v>
      </c>
      <c r="K799" s="1">
        <v>45166</v>
      </c>
      <c r="L799" s="56">
        <v>0.33637322916666662</v>
      </c>
    </row>
    <row r="800" spans="1:12" ht="15" customHeight="1" x14ac:dyDescent="0.25">
      <c r="A800">
        <v>799</v>
      </c>
      <c r="B800">
        <v>279967</v>
      </c>
      <c r="C800" t="s">
        <v>114</v>
      </c>
      <c r="D800" t="s">
        <v>115</v>
      </c>
      <c r="E800" t="s">
        <v>1603</v>
      </c>
      <c r="F800" t="s">
        <v>1610</v>
      </c>
      <c r="G800">
        <v>66.099999999999994</v>
      </c>
      <c r="H800">
        <v>58.9</v>
      </c>
      <c r="I800">
        <v>3</v>
      </c>
      <c r="J800">
        <v>30</v>
      </c>
      <c r="K800" s="1">
        <v>45166</v>
      </c>
      <c r="L800" s="56">
        <v>0.33614741898148148</v>
      </c>
    </row>
    <row r="801" spans="1:12" ht="15" customHeight="1" x14ac:dyDescent="0.25">
      <c r="A801">
        <v>800</v>
      </c>
      <c r="B801">
        <v>279966</v>
      </c>
      <c r="C801" t="s">
        <v>24</v>
      </c>
      <c r="D801" t="s">
        <v>25</v>
      </c>
      <c r="E801" t="s">
        <v>1611</v>
      </c>
      <c r="F801" t="s">
        <v>1614</v>
      </c>
      <c r="G801">
        <v>52.8</v>
      </c>
      <c r="H801">
        <v>45.6</v>
      </c>
      <c r="I801">
        <v>3</v>
      </c>
      <c r="J801">
        <v>8</v>
      </c>
      <c r="K801" s="1">
        <v>45166</v>
      </c>
      <c r="L801" s="56">
        <v>0.33599204861111115</v>
      </c>
    </row>
    <row r="802" spans="1:12" ht="15" customHeight="1" x14ac:dyDescent="0.25">
      <c r="A802">
        <v>801</v>
      </c>
      <c r="B802">
        <v>279965</v>
      </c>
      <c r="C802" t="s">
        <v>124</v>
      </c>
      <c r="D802" t="s">
        <v>1413</v>
      </c>
      <c r="E802" t="s">
        <v>1603</v>
      </c>
      <c r="F802" t="s">
        <v>1604</v>
      </c>
      <c r="G802">
        <v>39.700000000000003</v>
      </c>
      <c r="H802">
        <v>32.5</v>
      </c>
      <c r="I802">
        <v>3</v>
      </c>
      <c r="J802">
        <v>0</v>
      </c>
      <c r="K802" s="1">
        <v>45166</v>
      </c>
      <c r="L802" s="56">
        <v>0.33581064814814815</v>
      </c>
    </row>
    <row r="803" spans="1:12" ht="15" customHeight="1" x14ac:dyDescent="0.25">
      <c r="A803">
        <v>802</v>
      </c>
      <c r="B803">
        <v>279964</v>
      </c>
      <c r="C803" t="s">
        <v>59</v>
      </c>
      <c r="D803" t="s">
        <v>60</v>
      </c>
      <c r="E803" t="s">
        <v>1611</v>
      </c>
      <c r="F803" t="s">
        <v>1613</v>
      </c>
      <c r="G803">
        <v>53.4</v>
      </c>
      <c r="H803">
        <v>46.2</v>
      </c>
      <c r="I803">
        <v>3</v>
      </c>
      <c r="J803">
        <v>8</v>
      </c>
      <c r="K803" s="1">
        <v>45166</v>
      </c>
      <c r="L803" s="56">
        <v>0.33573171296296295</v>
      </c>
    </row>
    <row r="804" spans="1:12" ht="15" customHeight="1" x14ac:dyDescent="0.25">
      <c r="A804">
        <v>803</v>
      </c>
      <c r="B804">
        <v>279963</v>
      </c>
      <c r="C804" t="s">
        <v>121</v>
      </c>
      <c r="D804" t="s">
        <v>122</v>
      </c>
      <c r="E804" t="s">
        <v>1603</v>
      </c>
      <c r="F804" t="s">
        <v>1610</v>
      </c>
      <c r="G804">
        <v>42.2</v>
      </c>
      <c r="H804">
        <v>35</v>
      </c>
      <c r="I804">
        <v>3</v>
      </c>
      <c r="J804">
        <v>0</v>
      </c>
      <c r="K804" s="1">
        <v>45166</v>
      </c>
      <c r="L804" s="56">
        <v>0.33557137731481479</v>
      </c>
    </row>
    <row r="805" spans="1:12" ht="15" customHeight="1" x14ac:dyDescent="0.25">
      <c r="A805">
        <v>804</v>
      </c>
      <c r="B805">
        <v>279962</v>
      </c>
      <c r="C805" t="s">
        <v>55</v>
      </c>
      <c r="D805" t="s">
        <v>56</v>
      </c>
      <c r="E805" t="s">
        <v>1611</v>
      </c>
      <c r="F805" t="s">
        <v>1613</v>
      </c>
      <c r="G805">
        <v>49</v>
      </c>
      <c r="H805">
        <v>41.8</v>
      </c>
      <c r="I805">
        <v>3</v>
      </c>
      <c r="J805">
        <v>8</v>
      </c>
      <c r="K805" s="1">
        <v>45166</v>
      </c>
      <c r="L805" s="56">
        <v>0.3354695601851852</v>
      </c>
    </row>
    <row r="806" spans="1:12" ht="15" customHeight="1" x14ac:dyDescent="0.25">
      <c r="A806">
        <v>805</v>
      </c>
      <c r="B806">
        <v>279961</v>
      </c>
      <c r="C806" t="s">
        <v>24</v>
      </c>
      <c r="D806" t="s">
        <v>25</v>
      </c>
      <c r="E806" t="s">
        <v>1611</v>
      </c>
      <c r="F806" t="s">
        <v>1614</v>
      </c>
      <c r="G806">
        <v>47.9</v>
      </c>
      <c r="H806">
        <v>40.700000000000003</v>
      </c>
      <c r="I806">
        <v>3</v>
      </c>
      <c r="J806">
        <v>8</v>
      </c>
      <c r="K806" s="1">
        <v>45166</v>
      </c>
      <c r="L806" s="56">
        <v>0.33537959490740743</v>
      </c>
    </row>
    <row r="807" spans="1:12" ht="15" customHeight="1" x14ac:dyDescent="0.25">
      <c r="A807">
        <v>806</v>
      </c>
      <c r="B807">
        <v>279960</v>
      </c>
      <c r="C807" t="s">
        <v>101</v>
      </c>
      <c r="D807" t="s">
        <v>1326</v>
      </c>
      <c r="E807" t="s">
        <v>1611</v>
      </c>
      <c r="F807" t="s">
        <v>1607</v>
      </c>
      <c r="G807">
        <v>43.9</v>
      </c>
      <c r="H807">
        <v>36.700000000000003</v>
      </c>
      <c r="I807">
        <v>3</v>
      </c>
      <c r="J807">
        <v>0</v>
      </c>
      <c r="K807" s="1">
        <v>45166</v>
      </c>
      <c r="L807" s="56">
        <v>0.33525482638888887</v>
      </c>
    </row>
    <row r="808" spans="1:12" ht="15" customHeight="1" x14ac:dyDescent="0.25">
      <c r="A808">
        <v>807</v>
      </c>
      <c r="B808">
        <v>279959</v>
      </c>
      <c r="C808" t="s">
        <v>141</v>
      </c>
      <c r="D808" t="s">
        <v>1358</v>
      </c>
      <c r="E808" t="s">
        <v>1603</v>
      </c>
      <c r="F808" t="s">
        <v>1607</v>
      </c>
      <c r="G808">
        <v>46.3</v>
      </c>
      <c r="H808">
        <v>39.1</v>
      </c>
      <c r="I808">
        <v>3</v>
      </c>
      <c r="J808">
        <v>0</v>
      </c>
      <c r="K808" s="1">
        <v>45166</v>
      </c>
      <c r="L808" s="56">
        <v>0.33509872685185188</v>
      </c>
    </row>
    <row r="809" spans="1:12" ht="15" customHeight="1" x14ac:dyDescent="0.25">
      <c r="A809">
        <v>808</v>
      </c>
      <c r="B809">
        <v>279958</v>
      </c>
      <c r="C809" t="s">
        <v>124</v>
      </c>
      <c r="D809" t="s">
        <v>1413</v>
      </c>
      <c r="E809" t="s">
        <v>1603</v>
      </c>
      <c r="F809" t="s">
        <v>1604</v>
      </c>
      <c r="G809">
        <v>39.700000000000003</v>
      </c>
      <c r="H809">
        <v>32.5</v>
      </c>
      <c r="I809">
        <v>3</v>
      </c>
      <c r="J809">
        <v>0</v>
      </c>
      <c r="K809" s="1">
        <v>45166</v>
      </c>
      <c r="L809" s="56">
        <v>0.33281524305555554</v>
      </c>
    </row>
    <row r="810" spans="1:12" ht="15" customHeight="1" x14ac:dyDescent="0.25">
      <c r="A810">
        <v>809</v>
      </c>
      <c r="B810">
        <v>279957</v>
      </c>
      <c r="C810" t="s">
        <v>151</v>
      </c>
      <c r="D810" t="s">
        <v>1368</v>
      </c>
      <c r="E810" t="s">
        <v>1611</v>
      </c>
      <c r="F810" t="s">
        <v>1607</v>
      </c>
      <c r="G810">
        <v>43.9</v>
      </c>
      <c r="H810">
        <v>36.700000000000003</v>
      </c>
      <c r="I810">
        <v>3</v>
      </c>
      <c r="J810">
        <v>0</v>
      </c>
      <c r="K810" s="1">
        <v>45166</v>
      </c>
      <c r="L810" s="56">
        <v>0.33271369212962965</v>
      </c>
    </row>
    <row r="811" spans="1:12" ht="15" customHeight="1" x14ac:dyDescent="0.25">
      <c r="A811">
        <v>810</v>
      </c>
      <c r="B811">
        <v>279956</v>
      </c>
      <c r="C811" t="s">
        <v>142</v>
      </c>
      <c r="D811" t="s">
        <v>1612</v>
      </c>
      <c r="E811" t="s">
        <v>1603</v>
      </c>
      <c r="F811" t="s">
        <v>1604</v>
      </c>
      <c r="G811">
        <v>35.799999999999997</v>
      </c>
      <c r="H811">
        <v>28.6</v>
      </c>
      <c r="I811">
        <v>3</v>
      </c>
      <c r="J811">
        <v>0</v>
      </c>
      <c r="K811" s="1">
        <v>45166</v>
      </c>
      <c r="L811" s="56">
        <v>0.33223040509259261</v>
      </c>
    </row>
    <row r="812" spans="1:12" ht="15" customHeight="1" x14ac:dyDescent="0.25">
      <c r="A812">
        <v>811</v>
      </c>
      <c r="B812">
        <v>279955</v>
      </c>
      <c r="C812" t="s">
        <v>24</v>
      </c>
      <c r="D812" t="s">
        <v>25</v>
      </c>
      <c r="E812" t="s">
        <v>1611</v>
      </c>
      <c r="F812" t="s">
        <v>1614</v>
      </c>
      <c r="G812">
        <v>55.7</v>
      </c>
      <c r="H812">
        <v>48.5</v>
      </c>
      <c r="I812">
        <v>3</v>
      </c>
      <c r="J812">
        <v>8</v>
      </c>
      <c r="K812" s="1">
        <v>45166</v>
      </c>
      <c r="L812" s="56">
        <v>0.33206944444444447</v>
      </c>
    </row>
    <row r="813" spans="1:12" ht="15" customHeight="1" x14ac:dyDescent="0.25">
      <c r="A813">
        <v>812</v>
      </c>
      <c r="B813">
        <v>279954</v>
      </c>
      <c r="C813" t="s">
        <v>123</v>
      </c>
      <c r="D813" t="s">
        <v>1412</v>
      </c>
      <c r="E813" t="s">
        <v>1603</v>
      </c>
      <c r="F813" t="s">
        <v>1614</v>
      </c>
      <c r="G813">
        <v>61.9</v>
      </c>
      <c r="H813">
        <v>54.7</v>
      </c>
      <c r="I813">
        <v>3</v>
      </c>
      <c r="J813">
        <v>0</v>
      </c>
      <c r="K813" s="1">
        <v>45166</v>
      </c>
      <c r="L813" s="56">
        <v>0.33189128472222224</v>
      </c>
    </row>
    <row r="814" spans="1:12" ht="15" customHeight="1" x14ac:dyDescent="0.25">
      <c r="A814">
        <v>813</v>
      </c>
      <c r="B814">
        <v>279953</v>
      </c>
      <c r="C814" t="s">
        <v>24</v>
      </c>
      <c r="D814" t="s">
        <v>25</v>
      </c>
      <c r="E814" t="s">
        <v>1611</v>
      </c>
      <c r="F814" t="s">
        <v>1614</v>
      </c>
      <c r="G814">
        <v>58.5</v>
      </c>
      <c r="H814">
        <v>51.3</v>
      </c>
      <c r="I814">
        <v>3</v>
      </c>
      <c r="J814">
        <v>8</v>
      </c>
      <c r="K814" s="1">
        <v>45166</v>
      </c>
      <c r="L814" s="56">
        <v>0.33167337962962962</v>
      </c>
    </row>
    <row r="815" spans="1:12" ht="15" customHeight="1" x14ac:dyDescent="0.25">
      <c r="A815">
        <v>814</v>
      </c>
      <c r="B815">
        <v>279952</v>
      </c>
      <c r="C815" t="s">
        <v>120</v>
      </c>
      <c r="D815" t="s">
        <v>1411</v>
      </c>
      <c r="E815" t="s">
        <v>1603</v>
      </c>
      <c r="F815" t="s">
        <v>1613</v>
      </c>
      <c r="G815">
        <v>48.3</v>
      </c>
      <c r="H815">
        <v>41.1</v>
      </c>
      <c r="I815">
        <v>3</v>
      </c>
      <c r="J815">
        <v>0</v>
      </c>
      <c r="K815" s="1">
        <v>45166</v>
      </c>
      <c r="L815" s="56">
        <v>0.33149209490740739</v>
      </c>
    </row>
    <row r="816" spans="1:12" ht="15" customHeight="1" x14ac:dyDescent="0.25">
      <c r="A816">
        <v>815</v>
      </c>
      <c r="B816">
        <v>279951</v>
      </c>
      <c r="C816" t="s">
        <v>67</v>
      </c>
      <c r="D816" t="s">
        <v>1318</v>
      </c>
      <c r="E816" t="s">
        <v>1603</v>
      </c>
      <c r="F816" t="s">
        <v>1613</v>
      </c>
      <c r="G816">
        <v>39</v>
      </c>
      <c r="H816">
        <v>31.8</v>
      </c>
      <c r="I816">
        <v>3</v>
      </c>
      <c r="J816">
        <v>0</v>
      </c>
      <c r="K816" s="1">
        <v>45166</v>
      </c>
      <c r="L816" s="56">
        <v>0.33133538194444445</v>
      </c>
    </row>
    <row r="817" spans="1:12" ht="15" customHeight="1" x14ac:dyDescent="0.25">
      <c r="A817">
        <v>816</v>
      </c>
      <c r="B817">
        <v>279950</v>
      </c>
      <c r="C817" t="s">
        <v>130</v>
      </c>
      <c r="D817" t="s">
        <v>1354</v>
      </c>
      <c r="E817" t="s">
        <v>1603</v>
      </c>
      <c r="F817" t="s">
        <v>1616</v>
      </c>
      <c r="G817">
        <v>62.9</v>
      </c>
      <c r="H817">
        <v>55.7</v>
      </c>
      <c r="I817">
        <v>3</v>
      </c>
      <c r="J817">
        <v>0</v>
      </c>
      <c r="K817" s="1">
        <v>45166</v>
      </c>
      <c r="L817" s="56">
        <v>0.33080671296296299</v>
      </c>
    </row>
    <row r="818" spans="1:12" ht="15" customHeight="1" x14ac:dyDescent="0.25">
      <c r="A818">
        <v>817</v>
      </c>
      <c r="B818">
        <v>279949</v>
      </c>
      <c r="C818" t="s">
        <v>85</v>
      </c>
      <c r="D818" t="s">
        <v>1608</v>
      </c>
      <c r="E818" t="s">
        <v>1603</v>
      </c>
      <c r="F818" t="s">
        <v>1610</v>
      </c>
      <c r="G818">
        <v>49.9</v>
      </c>
      <c r="H818">
        <v>42.7</v>
      </c>
      <c r="I818">
        <v>3</v>
      </c>
      <c r="J818">
        <v>0</v>
      </c>
      <c r="K818" s="1">
        <v>45166</v>
      </c>
      <c r="L818" s="56">
        <v>0.3305925925925926</v>
      </c>
    </row>
    <row r="819" spans="1:12" ht="15" customHeight="1" x14ac:dyDescent="0.25">
      <c r="A819">
        <v>818</v>
      </c>
      <c r="B819">
        <v>279948</v>
      </c>
      <c r="C819" t="s">
        <v>121</v>
      </c>
      <c r="D819" t="s">
        <v>122</v>
      </c>
      <c r="E819" t="s">
        <v>1603</v>
      </c>
      <c r="F819" t="s">
        <v>1610</v>
      </c>
      <c r="G819">
        <v>42.5</v>
      </c>
      <c r="H819">
        <v>35.299999999999997</v>
      </c>
      <c r="I819">
        <v>3</v>
      </c>
      <c r="J819">
        <v>0</v>
      </c>
      <c r="K819" s="1">
        <v>45166</v>
      </c>
      <c r="L819" s="56">
        <v>0.33039760416666669</v>
      </c>
    </row>
    <row r="820" spans="1:12" ht="15" customHeight="1" x14ac:dyDescent="0.25">
      <c r="A820">
        <v>819</v>
      </c>
      <c r="B820">
        <v>279947</v>
      </c>
      <c r="C820" t="s">
        <v>59</v>
      </c>
      <c r="D820" t="s">
        <v>60</v>
      </c>
      <c r="E820" t="s">
        <v>1611</v>
      </c>
      <c r="F820" t="s">
        <v>1613</v>
      </c>
      <c r="G820">
        <v>49.4</v>
      </c>
      <c r="H820">
        <v>42.2</v>
      </c>
      <c r="I820">
        <v>3</v>
      </c>
      <c r="J820">
        <v>8</v>
      </c>
      <c r="K820" s="1">
        <v>45166</v>
      </c>
      <c r="L820" s="56">
        <v>0.33028538194444446</v>
      </c>
    </row>
    <row r="821" spans="1:12" ht="15" customHeight="1" x14ac:dyDescent="0.25">
      <c r="A821">
        <v>820</v>
      </c>
      <c r="B821">
        <v>279946</v>
      </c>
      <c r="C821" t="s">
        <v>124</v>
      </c>
      <c r="D821" t="s">
        <v>1413</v>
      </c>
      <c r="E821" t="s">
        <v>1603</v>
      </c>
      <c r="F821" t="s">
        <v>1604</v>
      </c>
      <c r="G821">
        <v>40.200000000000003</v>
      </c>
      <c r="H821">
        <v>33</v>
      </c>
      <c r="I821">
        <v>3</v>
      </c>
      <c r="J821">
        <v>0</v>
      </c>
      <c r="K821" s="1">
        <v>45166</v>
      </c>
      <c r="L821" s="56">
        <v>0.33006130787037036</v>
      </c>
    </row>
    <row r="822" spans="1:12" ht="15" customHeight="1" x14ac:dyDescent="0.25">
      <c r="A822">
        <v>821</v>
      </c>
      <c r="B822">
        <v>279945</v>
      </c>
      <c r="C822" t="s">
        <v>67</v>
      </c>
      <c r="D822" t="s">
        <v>1318</v>
      </c>
      <c r="E822" t="s">
        <v>1603</v>
      </c>
      <c r="F822" t="s">
        <v>1613</v>
      </c>
      <c r="G822">
        <v>38.6</v>
      </c>
      <c r="H822">
        <v>31.4</v>
      </c>
      <c r="I822">
        <v>3</v>
      </c>
      <c r="J822">
        <v>0</v>
      </c>
      <c r="K822" s="1">
        <v>45166</v>
      </c>
      <c r="L822" s="56">
        <v>0.32996883101851854</v>
      </c>
    </row>
    <row r="823" spans="1:12" ht="15" customHeight="1" x14ac:dyDescent="0.25">
      <c r="A823">
        <v>822</v>
      </c>
      <c r="B823">
        <v>279944</v>
      </c>
      <c r="C823" t="s">
        <v>142</v>
      </c>
      <c r="D823" t="s">
        <v>1612</v>
      </c>
      <c r="E823" t="s">
        <v>1603</v>
      </c>
      <c r="F823" t="s">
        <v>1604</v>
      </c>
      <c r="G823">
        <v>40.200000000000003</v>
      </c>
      <c r="H823">
        <v>33</v>
      </c>
      <c r="I823">
        <v>3</v>
      </c>
      <c r="J823">
        <v>0</v>
      </c>
      <c r="K823" s="1">
        <v>45166</v>
      </c>
      <c r="L823" s="56">
        <v>0.32990570601851849</v>
      </c>
    </row>
    <row r="824" spans="1:12" ht="15" customHeight="1" x14ac:dyDescent="0.25">
      <c r="A824">
        <v>823</v>
      </c>
      <c r="B824">
        <v>279943</v>
      </c>
      <c r="C824" t="s">
        <v>67</v>
      </c>
      <c r="D824" t="s">
        <v>1318</v>
      </c>
      <c r="E824" t="s">
        <v>1603</v>
      </c>
      <c r="F824" t="s">
        <v>1613</v>
      </c>
      <c r="G824">
        <v>37.4</v>
      </c>
      <c r="H824">
        <v>30.2</v>
      </c>
      <c r="I824">
        <v>3</v>
      </c>
      <c r="J824">
        <v>0</v>
      </c>
      <c r="K824" s="1">
        <v>45166</v>
      </c>
      <c r="L824" s="56">
        <v>0.32949869212962962</v>
      </c>
    </row>
    <row r="825" spans="1:12" ht="15" customHeight="1" x14ac:dyDescent="0.25">
      <c r="A825">
        <v>824</v>
      </c>
      <c r="B825">
        <v>279942</v>
      </c>
      <c r="C825" t="s">
        <v>78</v>
      </c>
      <c r="D825" t="s">
        <v>79</v>
      </c>
      <c r="E825" t="s">
        <v>1611</v>
      </c>
      <c r="F825" t="s">
        <v>1610</v>
      </c>
      <c r="G825">
        <v>32.299999999999997</v>
      </c>
      <c r="H825">
        <v>26.9</v>
      </c>
      <c r="I825">
        <v>2</v>
      </c>
      <c r="J825">
        <v>10</v>
      </c>
      <c r="K825" s="1">
        <v>45166</v>
      </c>
      <c r="L825" s="56">
        <v>0.3292447916666667</v>
      </c>
    </row>
    <row r="826" spans="1:12" ht="15" customHeight="1" x14ac:dyDescent="0.25">
      <c r="A826">
        <v>825</v>
      </c>
      <c r="B826">
        <v>279941</v>
      </c>
      <c r="C826" t="s">
        <v>24</v>
      </c>
      <c r="D826" t="s">
        <v>25</v>
      </c>
      <c r="E826" t="s">
        <v>1611</v>
      </c>
      <c r="F826" t="s">
        <v>1614</v>
      </c>
      <c r="G826">
        <v>54.4</v>
      </c>
      <c r="H826">
        <v>47.2</v>
      </c>
      <c r="I826">
        <v>3</v>
      </c>
      <c r="J826">
        <v>8</v>
      </c>
      <c r="K826" s="1">
        <v>45166</v>
      </c>
      <c r="L826" s="56">
        <v>0.32895401620370374</v>
      </c>
    </row>
    <row r="827" spans="1:12" ht="15" customHeight="1" x14ac:dyDescent="0.25">
      <c r="A827">
        <v>826</v>
      </c>
      <c r="B827">
        <v>279940</v>
      </c>
      <c r="C827" t="s">
        <v>51</v>
      </c>
      <c r="D827" t="s">
        <v>52</v>
      </c>
      <c r="E827" t="s">
        <v>1611</v>
      </c>
      <c r="F827" t="s">
        <v>1613</v>
      </c>
      <c r="G827">
        <v>62.1</v>
      </c>
      <c r="H827">
        <v>54.9</v>
      </c>
      <c r="I827">
        <v>3</v>
      </c>
      <c r="J827">
        <v>20</v>
      </c>
      <c r="K827" s="1">
        <v>45166</v>
      </c>
      <c r="L827" s="56">
        <v>0.32878001157407405</v>
      </c>
    </row>
    <row r="828" spans="1:12" ht="15" customHeight="1" x14ac:dyDescent="0.25">
      <c r="A828">
        <v>827</v>
      </c>
      <c r="B828">
        <v>279939</v>
      </c>
      <c r="C828" t="s">
        <v>121</v>
      </c>
      <c r="D828" t="s">
        <v>122</v>
      </c>
      <c r="E828" t="s">
        <v>1603</v>
      </c>
      <c r="F828" t="s">
        <v>1613</v>
      </c>
      <c r="G828">
        <v>47</v>
      </c>
      <c r="H828">
        <v>39.799999999999997</v>
      </c>
      <c r="I828">
        <v>3</v>
      </c>
      <c r="J828">
        <v>0</v>
      </c>
      <c r="K828" s="1">
        <v>45166</v>
      </c>
      <c r="L828" s="56">
        <v>0.32793325231481479</v>
      </c>
    </row>
    <row r="829" spans="1:12" ht="15" customHeight="1" x14ac:dyDescent="0.25">
      <c r="A829">
        <v>828</v>
      </c>
      <c r="B829">
        <v>279938</v>
      </c>
      <c r="C829" t="s">
        <v>24</v>
      </c>
      <c r="D829" t="s">
        <v>25</v>
      </c>
      <c r="E829" t="s">
        <v>1611</v>
      </c>
      <c r="F829" t="s">
        <v>1614</v>
      </c>
      <c r="G829">
        <v>51.6</v>
      </c>
      <c r="H829">
        <v>44.4</v>
      </c>
      <c r="I829">
        <v>3</v>
      </c>
      <c r="J829">
        <v>8</v>
      </c>
      <c r="K829" s="1">
        <v>45166</v>
      </c>
      <c r="L829" s="56">
        <v>0.32778480324074072</v>
      </c>
    </row>
    <row r="830" spans="1:12" ht="15" customHeight="1" x14ac:dyDescent="0.25">
      <c r="A830">
        <v>829</v>
      </c>
      <c r="B830">
        <v>279937</v>
      </c>
      <c r="C830" t="s">
        <v>125</v>
      </c>
      <c r="D830" t="s">
        <v>126</v>
      </c>
      <c r="E830" t="s">
        <v>1603</v>
      </c>
      <c r="F830" t="s">
        <v>1604</v>
      </c>
      <c r="G830">
        <v>49.8</v>
      </c>
      <c r="H830">
        <v>42.6</v>
      </c>
      <c r="I830">
        <v>3</v>
      </c>
      <c r="J830">
        <v>0</v>
      </c>
      <c r="K830" s="1">
        <v>45166</v>
      </c>
      <c r="L830" s="56">
        <v>0.32764012731481479</v>
      </c>
    </row>
    <row r="831" spans="1:12" ht="15" customHeight="1" x14ac:dyDescent="0.25">
      <c r="A831">
        <v>830</v>
      </c>
      <c r="B831">
        <v>279936</v>
      </c>
      <c r="C831" t="s">
        <v>24</v>
      </c>
      <c r="D831" t="s">
        <v>25</v>
      </c>
      <c r="E831" t="s">
        <v>1611</v>
      </c>
      <c r="F831" t="s">
        <v>1614</v>
      </c>
      <c r="G831">
        <v>52.6</v>
      </c>
      <c r="H831">
        <v>45.4</v>
      </c>
      <c r="I831">
        <v>3</v>
      </c>
      <c r="J831">
        <v>8</v>
      </c>
      <c r="K831" s="1">
        <v>45166</v>
      </c>
      <c r="L831" s="56">
        <v>0.32753475694444445</v>
      </c>
    </row>
    <row r="832" spans="1:12" ht="15" customHeight="1" x14ac:dyDescent="0.25">
      <c r="A832">
        <v>831</v>
      </c>
      <c r="B832">
        <v>279935</v>
      </c>
      <c r="C832" t="s">
        <v>24</v>
      </c>
      <c r="D832" t="s">
        <v>25</v>
      </c>
      <c r="E832" t="s">
        <v>1611</v>
      </c>
      <c r="F832" t="s">
        <v>1614</v>
      </c>
      <c r="G832">
        <v>56.2</v>
      </c>
      <c r="H832">
        <v>49</v>
      </c>
      <c r="I832">
        <v>3</v>
      </c>
      <c r="J832">
        <v>8</v>
      </c>
      <c r="K832" s="1">
        <v>45166</v>
      </c>
      <c r="L832" s="56">
        <v>0.32738993055555554</v>
      </c>
    </row>
    <row r="833" spans="1:12" ht="15" customHeight="1" x14ac:dyDescent="0.25">
      <c r="A833">
        <v>832</v>
      </c>
      <c r="B833">
        <v>279934</v>
      </c>
      <c r="C833" t="s">
        <v>84</v>
      </c>
      <c r="D833" t="s">
        <v>1609</v>
      </c>
      <c r="E833" t="s">
        <v>1603</v>
      </c>
      <c r="F833" t="s">
        <v>1610</v>
      </c>
      <c r="G833">
        <v>50</v>
      </c>
      <c r="H833">
        <v>42.8</v>
      </c>
      <c r="I833">
        <v>3</v>
      </c>
      <c r="J833">
        <v>0</v>
      </c>
      <c r="K833" s="1">
        <v>45166</v>
      </c>
      <c r="L833" s="56">
        <v>0.32728445601851852</v>
      </c>
    </row>
    <row r="834" spans="1:12" ht="15" customHeight="1" x14ac:dyDescent="0.25">
      <c r="A834">
        <v>833</v>
      </c>
      <c r="B834">
        <v>279933</v>
      </c>
      <c r="C834" t="s">
        <v>59</v>
      </c>
      <c r="D834" t="s">
        <v>60</v>
      </c>
      <c r="E834" t="s">
        <v>1611</v>
      </c>
      <c r="F834" t="s">
        <v>1613</v>
      </c>
      <c r="G834">
        <v>49</v>
      </c>
      <c r="H834">
        <v>41.8</v>
      </c>
      <c r="I834">
        <v>3</v>
      </c>
      <c r="J834">
        <v>8</v>
      </c>
      <c r="K834" s="1">
        <v>45166</v>
      </c>
      <c r="L834" s="56">
        <v>0.32717615740740741</v>
      </c>
    </row>
    <row r="835" spans="1:12" ht="15" customHeight="1" x14ac:dyDescent="0.25">
      <c r="A835">
        <v>834</v>
      </c>
      <c r="B835">
        <v>279932</v>
      </c>
      <c r="C835" t="s">
        <v>74</v>
      </c>
      <c r="D835" t="s">
        <v>75</v>
      </c>
      <c r="E835" t="s">
        <v>1611</v>
      </c>
      <c r="F835" t="s">
        <v>1610</v>
      </c>
      <c r="G835">
        <v>44.4</v>
      </c>
      <c r="H835">
        <v>37.200000000000003</v>
      </c>
      <c r="I835">
        <v>3</v>
      </c>
      <c r="J835">
        <v>16</v>
      </c>
      <c r="K835" s="1">
        <v>45166</v>
      </c>
      <c r="L835" s="56">
        <v>0.32704309027777778</v>
      </c>
    </row>
    <row r="836" spans="1:12" ht="15" customHeight="1" x14ac:dyDescent="0.25">
      <c r="A836">
        <v>835</v>
      </c>
      <c r="B836">
        <v>279931</v>
      </c>
      <c r="C836" t="s">
        <v>114</v>
      </c>
      <c r="D836" t="s">
        <v>115</v>
      </c>
      <c r="E836" t="s">
        <v>1603</v>
      </c>
      <c r="F836" t="s">
        <v>1610</v>
      </c>
      <c r="G836">
        <v>74.099999999999994</v>
      </c>
      <c r="H836">
        <v>66.900000000000006</v>
      </c>
      <c r="I836">
        <v>3</v>
      </c>
      <c r="J836">
        <v>30</v>
      </c>
      <c r="K836" s="1">
        <v>45166</v>
      </c>
      <c r="L836" s="56">
        <v>0.32692966435185183</v>
      </c>
    </row>
    <row r="837" spans="1:12" ht="15" customHeight="1" x14ac:dyDescent="0.25">
      <c r="A837">
        <v>836</v>
      </c>
      <c r="B837">
        <v>279930</v>
      </c>
      <c r="C837" t="s">
        <v>124</v>
      </c>
      <c r="D837" t="s">
        <v>1413</v>
      </c>
      <c r="E837" t="s">
        <v>1603</v>
      </c>
      <c r="F837" t="s">
        <v>1604</v>
      </c>
      <c r="G837">
        <v>40.799999999999997</v>
      </c>
      <c r="H837">
        <v>33.6</v>
      </c>
      <c r="I837">
        <v>3</v>
      </c>
      <c r="J837">
        <v>0</v>
      </c>
      <c r="K837" s="1">
        <v>45166</v>
      </c>
      <c r="L837" s="56">
        <v>0.32650366898148148</v>
      </c>
    </row>
    <row r="838" spans="1:12" ht="15" customHeight="1" x14ac:dyDescent="0.25">
      <c r="A838">
        <v>837</v>
      </c>
      <c r="B838">
        <v>279929</v>
      </c>
      <c r="C838" t="s">
        <v>114</v>
      </c>
      <c r="D838" t="s">
        <v>115</v>
      </c>
      <c r="E838" t="s">
        <v>1603</v>
      </c>
      <c r="F838" t="s">
        <v>1610</v>
      </c>
      <c r="G838">
        <v>72.599999999999994</v>
      </c>
      <c r="H838">
        <v>65.400000000000006</v>
      </c>
      <c r="I838">
        <v>3</v>
      </c>
      <c r="J838">
        <v>30</v>
      </c>
      <c r="K838" s="1">
        <v>45166</v>
      </c>
      <c r="L838" s="56">
        <v>0.32633101851851848</v>
      </c>
    </row>
    <row r="839" spans="1:12" ht="15" customHeight="1" x14ac:dyDescent="0.25">
      <c r="A839">
        <v>838</v>
      </c>
      <c r="B839">
        <v>279928</v>
      </c>
      <c r="C839" t="s">
        <v>123</v>
      </c>
      <c r="D839" t="s">
        <v>1412</v>
      </c>
      <c r="E839" t="s">
        <v>1603</v>
      </c>
      <c r="F839" t="s">
        <v>1614</v>
      </c>
      <c r="G839">
        <v>65.400000000000006</v>
      </c>
      <c r="H839">
        <v>58.2</v>
      </c>
      <c r="I839">
        <v>3</v>
      </c>
      <c r="J839">
        <v>0</v>
      </c>
      <c r="K839" s="1">
        <v>45166</v>
      </c>
      <c r="L839" s="56">
        <v>0.32611145833333333</v>
      </c>
    </row>
    <row r="840" spans="1:12" ht="15" customHeight="1" x14ac:dyDescent="0.25">
      <c r="A840">
        <v>839</v>
      </c>
      <c r="B840">
        <v>279927</v>
      </c>
      <c r="C840" t="s">
        <v>143</v>
      </c>
      <c r="D840" t="s">
        <v>1359</v>
      </c>
      <c r="E840" t="s">
        <v>1603</v>
      </c>
      <c r="F840" t="s">
        <v>1616</v>
      </c>
      <c r="G840">
        <v>33.6</v>
      </c>
      <c r="H840">
        <v>28.2</v>
      </c>
      <c r="I840">
        <v>2</v>
      </c>
      <c r="J840">
        <v>0</v>
      </c>
      <c r="K840" s="1">
        <v>45166</v>
      </c>
      <c r="L840" s="56">
        <v>0.32596304398148152</v>
      </c>
    </row>
    <row r="841" spans="1:12" ht="15" customHeight="1" x14ac:dyDescent="0.25">
      <c r="A841">
        <v>840</v>
      </c>
      <c r="B841">
        <v>279926</v>
      </c>
      <c r="C841" t="s">
        <v>143</v>
      </c>
      <c r="D841" t="s">
        <v>1359</v>
      </c>
      <c r="E841" t="s">
        <v>1603</v>
      </c>
      <c r="F841" t="s">
        <v>1616</v>
      </c>
      <c r="G841">
        <v>44.6</v>
      </c>
      <c r="H841">
        <v>37.4</v>
      </c>
      <c r="I841">
        <v>3</v>
      </c>
      <c r="J841">
        <v>0</v>
      </c>
      <c r="K841" s="1">
        <v>45166</v>
      </c>
      <c r="L841" s="56">
        <v>0.32579594907407405</v>
      </c>
    </row>
    <row r="842" spans="1:12" ht="15" customHeight="1" x14ac:dyDescent="0.25">
      <c r="A842">
        <v>841</v>
      </c>
      <c r="B842">
        <v>279925</v>
      </c>
      <c r="C842" t="s">
        <v>143</v>
      </c>
      <c r="D842" t="s">
        <v>1359</v>
      </c>
      <c r="E842" t="s">
        <v>1603</v>
      </c>
      <c r="F842" t="s">
        <v>1616</v>
      </c>
      <c r="G842">
        <v>44.2</v>
      </c>
      <c r="H842">
        <v>37</v>
      </c>
      <c r="I842">
        <v>3</v>
      </c>
      <c r="J842">
        <v>0</v>
      </c>
      <c r="K842" s="1">
        <v>45166</v>
      </c>
      <c r="L842" s="56">
        <v>0.32566122685185184</v>
      </c>
    </row>
    <row r="843" spans="1:12" ht="15" customHeight="1" x14ac:dyDescent="0.25">
      <c r="A843">
        <v>842</v>
      </c>
      <c r="B843">
        <v>279924</v>
      </c>
      <c r="C843" t="s">
        <v>143</v>
      </c>
      <c r="D843" t="s">
        <v>1359</v>
      </c>
      <c r="E843" t="s">
        <v>1603</v>
      </c>
      <c r="F843" t="s">
        <v>1616</v>
      </c>
      <c r="G843">
        <v>38.700000000000003</v>
      </c>
      <c r="H843">
        <v>31.5</v>
      </c>
      <c r="I843">
        <v>3</v>
      </c>
      <c r="J843">
        <v>0</v>
      </c>
      <c r="K843" s="1">
        <v>45166</v>
      </c>
      <c r="L843" s="56">
        <v>0.32552164351851853</v>
      </c>
    </row>
    <row r="844" spans="1:12" ht="15" customHeight="1" x14ac:dyDescent="0.25">
      <c r="A844">
        <v>843</v>
      </c>
      <c r="B844">
        <v>279923</v>
      </c>
      <c r="C844" t="s">
        <v>143</v>
      </c>
      <c r="D844" t="s">
        <v>1359</v>
      </c>
      <c r="E844" t="s">
        <v>1603</v>
      </c>
      <c r="F844" t="s">
        <v>1616</v>
      </c>
      <c r="G844">
        <v>43.8</v>
      </c>
      <c r="H844">
        <v>36.6</v>
      </c>
      <c r="I844">
        <v>3</v>
      </c>
      <c r="J844">
        <v>0</v>
      </c>
      <c r="K844" s="1">
        <v>45166</v>
      </c>
      <c r="L844" s="56">
        <v>0.32532658564814815</v>
      </c>
    </row>
    <row r="845" spans="1:12" ht="15" customHeight="1" x14ac:dyDescent="0.25">
      <c r="A845">
        <v>844</v>
      </c>
      <c r="B845">
        <v>279922</v>
      </c>
      <c r="C845" t="s">
        <v>114</v>
      </c>
      <c r="D845" t="s">
        <v>115</v>
      </c>
      <c r="E845" t="s">
        <v>1603</v>
      </c>
      <c r="F845" t="s">
        <v>1610</v>
      </c>
      <c r="G845">
        <v>69.7</v>
      </c>
      <c r="H845">
        <v>62.5</v>
      </c>
      <c r="I845">
        <v>3</v>
      </c>
      <c r="J845">
        <v>30</v>
      </c>
      <c r="K845" s="1">
        <v>45166</v>
      </c>
      <c r="L845" s="56">
        <v>0.32516350694444446</v>
      </c>
    </row>
    <row r="846" spans="1:12" ht="15" customHeight="1" x14ac:dyDescent="0.25">
      <c r="A846">
        <v>845</v>
      </c>
      <c r="B846">
        <v>279921</v>
      </c>
      <c r="C846" t="s">
        <v>121</v>
      </c>
      <c r="D846" t="s">
        <v>122</v>
      </c>
      <c r="E846" t="s">
        <v>1603</v>
      </c>
      <c r="F846" t="s">
        <v>1610</v>
      </c>
      <c r="G846">
        <v>44</v>
      </c>
      <c r="H846">
        <v>36.799999999999997</v>
      </c>
      <c r="I846">
        <v>3</v>
      </c>
      <c r="J846">
        <v>0</v>
      </c>
      <c r="K846" s="1">
        <v>45166</v>
      </c>
      <c r="L846" s="56">
        <v>0.32457033564814813</v>
      </c>
    </row>
    <row r="847" spans="1:12" ht="15" customHeight="1" x14ac:dyDescent="0.25">
      <c r="A847">
        <v>846</v>
      </c>
      <c r="B847">
        <v>279920</v>
      </c>
      <c r="C847" t="s">
        <v>120</v>
      </c>
      <c r="D847" t="s">
        <v>1411</v>
      </c>
      <c r="E847" t="s">
        <v>1603</v>
      </c>
      <c r="F847" t="s">
        <v>1610</v>
      </c>
      <c r="G847">
        <v>21.2</v>
      </c>
      <c r="H847">
        <v>15.8</v>
      </c>
      <c r="I847">
        <v>2</v>
      </c>
      <c r="J847">
        <v>0</v>
      </c>
      <c r="K847" s="1">
        <v>45166</v>
      </c>
      <c r="L847" s="56">
        <v>0.32437792824074074</v>
      </c>
    </row>
    <row r="848" spans="1:12" ht="15" customHeight="1" x14ac:dyDescent="0.25">
      <c r="A848">
        <v>847</v>
      </c>
      <c r="B848">
        <v>279919</v>
      </c>
      <c r="C848" t="s">
        <v>78</v>
      </c>
      <c r="D848" t="s">
        <v>79</v>
      </c>
      <c r="E848" t="s">
        <v>1611</v>
      </c>
      <c r="F848" t="s">
        <v>1610</v>
      </c>
      <c r="G848">
        <v>61.3</v>
      </c>
      <c r="H848">
        <v>54.1</v>
      </c>
      <c r="I848">
        <v>3</v>
      </c>
      <c r="J848">
        <v>20</v>
      </c>
      <c r="K848" s="1">
        <v>45166</v>
      </c>
      <c r="L848" s="56">
        <v>0.32418660879629629</v>
      </c>
    </row>
    <row r="849" spans="1:12" ht="15" customHeight="1" x14ac:dyDescent="0.25">
      <c r="A849">
        <v>848</v>
      </c>
      <c r="B849">
        <v>279918</v>
      </c>
      <c r="C849" t="s">
        <v>24</v>
      </c>
      <c r="D849" t="s">
        <v>25</v>
      </c>
      <c r="E849" t="s">
        <v>1611</v>
      </c>
      <c r="F849" t="s">
        <v>1614</v>
      </c>
      <c r="G849">
        <v>58.9</v>
      </c>
      <c r="H849">
        <v>51.7</v>
      </c>
      <c r="I849">
        <v>3</v>
      </c>
      <c r="J849">
        <v>8</v>
      </c>
      <c r="K849" s="1">
        <v>45166</v>
      </c>
      <c r="L849" s="56">
        <v>0.32397021990740743</v>
      </c>
    </row>
    <row r="850" spans="1:12" ht="15" customHeight="1" x14ac:dyDescent="0.25">
      <c r="A850">
        <v>849</v>
      </c>
      <c r="B850">
        <v>279917</v>
      </c>
      <c r="C850" t="s">
        <v>59</v>
      </c>
      <c r="D850" t="s">
        <v>60</v>
      </c>
      <c r="E850" t="s">
        <v>1611</v>
      </c>
      <c r="F850" t="s">
        <v>1613</v>
      </c>
      <c r="G850">
        <v>56.2</v>
      </c>
      <c r="H850">
        <v>49</v>
      </c>
      <c r="I850">
        <v>3</v>
      </c>
      <c r="J850">
        <v>8</v>
      </c>
      <c r="K850" s="1">
        <v>45166</v>
      </c>
      <c r="L850" s="56">
        <v>0.32381288194444441</v>
      </c>
    </row>
    <row r="851" spans="1:12" ht="15" customHeight="1" x14ac:dyDescent="0.25">
      <c r="A851">
        <v>850</v>
      </c>
      <c r="B851">
        <v>279916</v>
      </c>
      <c r="C851" t="s">
        <v>124</v>
      </c>
      <c r="D851" t="s">
        <v>1413</v>
      </c>
      <c r="E851" t="s">
        <v>1603</v>
      </c>
      <c r="F851" t="s">
        <v>1604</v>
      </c>
      <c r="G851">
        <v>36.6</v>
      </c>
      <c r="H851">
        <v>29.4</v>
      </c>
      <c r="I851">
        <v>3</v>
      </c>
      <c r="J851">
        <v>0</v>
      </c>
      <c r="K851" s="1">
        <v>45166</v>
      </c>
      <c r="L851" s="56">
        <v>0.32342106481481481</v>
      </c>
    </row>
    <row r="852" spans="1:12" ht="15" customHeight="1" x14ac:dyDescent="0.25">
      <c r="A852">
        <v>851</v>
      </c>
      <c r="B852">
        <v>279915</v>
      </c>
      <c r="C852" t="s">
        <v>24</v>
      </c>
      <c r="D852" t="s">
        <v>25</v>
      </c>
      <c r="E852" t="s">
        <v>1611</v>
      </c>
      <c r="F852" t="s">
        <v>1614</v>
      </c>
      <c r="G852">
        <v>54.1</v>
      </c>
      <c r="H852">
        <v>46.9</v>
      </c>
      <c r="I852">
        <v>3</v>
      </c>
      <c r="J852">
        <v>8</v>
      </c>
      <c r="K852" s="1">
        <v>45166</v>
      </c>
      <c r="L852" s="56">
        <v>0.32330031250000002</v>
      </c>
    </row>
    <row r="853" spans="1:12" ht="15" customHeight="1" x14ac:dyDescent="0.25">
      <c r="A853">
        <v>852</v>
      </c>
      <c r="B853">
        <v>279914</v>
      </c>
      <c r="C853" t="s">
        <v>129</v>
      </c>
      <c r="D853" t="s">
        <v>1619</v>
      </c>
      <c r="E853" t="s">
        <v>1603</v>
      </c>
      <c r="F853" t="s">
        <v>1616</v>
      </c>
      <c r="G853">
        <v>49.3</v>
      </c>
      <c r="H853">
        <v>42.1</v>
      </c>
      <c r="I853">
        <v>3</v>
      </c>
      <c r="J853">
        <v>0</v>
      </c>
      <c r="K853" s="1">
        <v>45166</v>
      </c>
      <c r="L853" s="56">
        <v>0.3223106828703704</v>
      </c>
    </row>
    <row r="854" spans="1:12" ht="15" customHeight="1" x14ac:dyDescent="0.25">
      <c r="A854">
        <v>853</v>
      </c>
      <c r="B854">
        <v>279913</v>
      </c>
      <c r="C854" t="s">
        <v>24</v>
      </c>
      <c r="D854" t="s">
        <v>25</v>
      </c>
      <c r="E854" t="s">
        <v>1611</v>
      </c>
      <c r="F854" t="s">
        <v>1614</v>
      </c>
      <c r="G854">
        <v>54.5</v>
      </c>
      <c r="H854">
        <v>47.3</v>
      </c>
      <c r="I854">
        <v>3</v>
      </c>
      <c r="J854">
        <v>8</v>
      </c>
      <c r="K854" s="1">
        <v>45166</v>
      </c>
      <c r="L854" s="56">
        <v>0.3221658912037037</v>
      </c>
    </row>
    <row r="855" spans="1:12" ht="15" customHeight="1" x14ac:dyDescent="0.25">
      <c r="A855">
        <v>854</v>
      </c>
      <c r="B855">
        <v>279912</v>
      </c>
      <c r="C855" t="s">
        <v>141</v>
      </c>
      <c r="D855" t="s">
        <v>1358</v>
      </c>
      <c r="E855" t="s">
        <v>1603</v>
      </c>
      <c r="F855" t="s">
        <v>1607</v>
      </c>
      <c r="G855">
        <v>29.9</v>
      </c>
      <c r="H855">
        <v>22.7</v>
      </c>
      <c r="I855">
        <v>3</v>
      </c>
      <c r="J855">
        <v>0</v>
      </c>
      <c r="K855" s="1">
        <v>45166</v>
      </c>
      <c r="L855" s="56">
        <v>0.32201550925925926</v>
      </c>
    </row>
    <row r="856" spans="1:12" ht="15" customHeight="1" x14ac:dyDescent="0.25">
      <c r="A856">
        <v>855</v>
      </c>
      <c r="B856">
        <v>279911</v>
      </c>
      <c r="C856" t="s">
        <v>141</v>
      </c>
      <c r="D856" t="s">
        <v>1358</v>
      </c>
      <c r="E856" t="s">
        <v>1603</v>
      </c>
      <c r="F856" t="s">
        <v>1607</v>
      </c>
      <c r="G856">
        <v>27.2</v>
      </c>
      <c r="H856">
        <v>20</v>
      </c>
      <c r="I856">
        <v>3</v>
      </c>
      <c r="J856">
        <v>0</v>
      </c>
      <c r="K856" s="1">
        <v>45166</v>
      </c>
      <c r="L856" s="56">
        <v>0.32194768518518518</v>
      </c>
    </row>
    <row r="857" spans="1:12" ht="15" customHeight="1" x14ac:dyDescent="0.25">
      <c r="A857">
        <v>856</v>
      </c>
      <c r="B857">
        <v>279910</v>
      </c>
      <c r="C857" t="s">
        <v>142</v>
      </c>
      <c r="D857" t="s">
        <v>1612</v>
      </c>
      <c r="E857" t="s">
        <v>1603</v>
      </c>
      <c r="F857" t="s">
        <v>1604</v>
      </c>
      <c r="G857">
        <v>34.9</v>
      </c>
      <c r="H857">
        <v>27.7</v>
      </c>
      <c r="I857">
        <v>3</v>
      </c>
      <c r="J857">
        <v>0</v>
      </c>
      <c r="K857" s="1">
        <v>45166</v>
      </c>
      <c r="L857" s="56">
        <v>0.32138950231481483</v>
      </c>
    </row>
    <row r="858" spans="1:12" ht="15" customHeight="1" x14ac:dyDescent="0.25">
      <c r="A858">
        <v>857</v>
      </c>
      <c r="B858">
        <v>279909</v>
      </c>
      <c r="C858" t="s">
        <v>67</v>
      </c>
      <c r="D858" t="s">
        <v>1318</v>
      </c>
      <c r="E858" t="s">
        <v>1603</v>
      </c>
      <c r="F858" t="s">
        <v>1613</v>
      </c>
      <c r="G858">
        <v>42.7</v>
      </c>
      <c r="H858">
        <v>35.5</v>
      </c>
      <c r="I858">
        <v>3</v>
      </c>
      <c r="J858">
        <v>0</v>
      </c>
      <c r="K858" s="1">
        <v>45166</v>
      </c>
      <c r="L858" s="56">
        <v>0.32117167824074072</v>
      </c>
    </row>
    <row r="859" spans="1:12" ht="15" customHeight="1" x14ac:dyDescent="0.25">
      <c r="A859">
        <v>858</v>
      </c>
      <c r="B859">
        <v>279908</v>
      </c>
      <c r="C859" t="s">
        <v>84</v>
      </c>
      <c r="D859" t="s">
        <v>1609</v>
      </c>
      <c r="E859" t="s">
        <v>1603</v>
      </c>
      <c r="F859" t="s">
        <v>1610</v>
      </c>
      <c r="G859">
        <v>64.400000000000006</v>
      </c>
      <c r="H859">
        <v>57.2</v>
      </c>
      <c r="I859">
        <v>3</v>
      </c>
      <c r="J859">
        <v>0</v>
      </c>
      <c r="K859" s="1">
        <v>45166</v>
      </c>
      <c r="L859" s="56">
        <v>0.32099980324074073</v>
      </c>
    </row>
    <row r="860" spans="1:12" ht="15" customHeight="1" x14ac:dyDescent="0.25">
      <c r="A860">
        <v>859</v>
      </c>
      <c r="B860">
        <v>279907</v>
      </c>
      <c r="C860" t="s">
        <v>24</v>
      </c>
      <c r="D860" t="s">
        <v>25</v>
      </c>
      <c r="E860" t="s">
        <v>1611</v>
      </c>
      <c r="F860" t="s">
        <v>1614</v>
      </c>
      <c r="G860">
        <v>55.4</v>
      </c>
      <c r="H860">
        <v>48.2</v>
      </c>
      <c r="I860">
        <v>3</v>
      </c>
      <c r="J860">
        <v>8</v>
      </c>
      <c r="K860" s="1">
        <v>45166</v>
      </c>
      <c r="L860" s="56">
        <v>0.32092542824074072</v>
      </c>
    </row>
    <row r="861" spans="1:12" ht="15" customHeight="1" x14ac:dyDescent="0.25">
      <c r="A861">
        <v>860</v>
      </c>
      <c r="B861">
        <v>279906</v>
      </c>
      <c r="C861" t="s">
        <v>124</v>
      </c>
      <c r="D861" t="s">
        <v>1413</v>
      </c>
      <c r="E861" t="s">
        <v>1603</v>
      </c>
      <c r="F861" t="s">
        <v>1604</v>
      </c>
      <c r="G861">
        <v>40.9</v>
      </c>
      <c r="H861">
        <v>33.700000000000003</v>
      </c>
      <c r="I861">
        <v>3</v>
      </c>
      <c r="J861">
        <v>0</v>
      </c>
      <c r="K861" s="1">
        <v>45166</v>
      </c>
      <c r="L861" s="56">
        <v>0.32065636574074075</v>
      </c>
    </row>
    <row r="862" spans="1:12" ht="15" customHeight="1" x14ac:dyDescent="0.25">
      <c r="A862">
        <v>861</v>
      </c>
      <c r="B862">
        <v>279905</v>
      </c>
      <c r="C862" t="s">
        <v>24</v>
      </c>
      <c r="D862" t="s">
        <v>25</v>
      </c>
      <c r="E862" t="s">
        <v>1611</v>
      </c>
      <c r="F862" t="s">
        <v>1614</v>
      </c>
      <c r="G862">
        <v>52.4</v>
      </c>
      <c r="H862">
        <v>45.2</v>
      </c>
      <c r="I862">
        <v>3</v>
      </c>
      <c r="J862">
        <v>8</v>
      </c>
      <c r="K862" s="1">
        <v>45166</v>
      </c>
      <c r="L862" s="56">
        <v>0.32052592592592594</v>
      </c>
    </row>
    <row r="863" spans="1:12" ht="15" customHeight="1" x14ac:dyDescent="0.25">
      <c r="A863">
        <v>862</v>
      </c>
      <c r="B863">
        <v>279904</v>
      </c>
      <c r="C863" t="s">
        <v>24</v>
      </c>
      <c r="D863" t="s">
        <v>25</v>
      </c>
      <c r="E863" t="s">
        <v>1611</v>
      </c>
      <c r="F863" t="s">
        <v>1614</v>
      </c>
      <c r="G863">
        <v>58.4</v>
      </c>
      <c r="H863">
        <v>51.2</v>
      </c>
      <c r="I863">
        <v>3</v>
      </c>
      <c r="J863">
        <v>8</v>
      </c>
      <c r="K863" s="1">
        <v>45166</v>
      </c>
      <c r="L863" s="56">
        <v>0.32036975694444442</v>
      </c>
    </row>
    <row r="864" spans="1:12" ht="15" customHeight="1" x14ac:dyDescent="0.25">
      <c r="A864">
        <v>863</v>
      </c>
      <c r="B864">
        <v>279903</v>
      </c>
      <c r="C864" t="s">
        <v>85</v>
      </c>
      <c r="D864" t="s">
        <v>1608</v>
      </c>
      <c r="E864" t="s">
        <v>1603</v>
      </c>
      <c r="F864" t="s">
        <v>1610</v>
      </c>
      <c r="G864">
        <v>45.3</v>
      </c>
      <c r="H864">
        <v>38.1</v>
      </c>
      <c r="I864">
        <v>3</v>
      </c>
      <c r="J864">
        <v>0</v>
      </c>
      <c r="K864" s="1">
        <v>45166</v>
      </c>
      <c r="L864" s="56">
        <v>0.32022519675925926</v>
      </c>
    </row>
    <row r="865" spans="1:12" ht="15" customHeight="1" x14ac:dyDescent="0.25">
      <c r="A865">
        <v>864</v>
      </c>
      <c r="B865">
        <v>279902</v>
      </c>
      <c r="C865" t="s">
        <v>24</v>
      </c>
      <c r="D865" t="s">
        <v>25</v>
      </c>
      <c r="E865" t="s">
        <v>1611</v>
      </c>
      <c r="F865" t="s">
        <v>1614</v>
      </c>
      <c r="G865">
        <v>51.8</v>
      </c>
      <c r="H865">
        <v>44.6</v>
      </c>
      <c r="I865">
        <v>3</v>
      </c>
      <c r="J865">
        <v>8</v>
      </c>
      <c r="K865" s="1">
        <v>45166</v>
      </c>
      <c r="L865" s="56">
        <v>0.3201028587962963</v>
      </c>
    </row>
    <row r="866" spans="1:12" ht="15" customHeight="1" x14ac:dyDescent="0.25">
      <c r="A866">
        <v>865</v>
      </c>
      <c r="B866">
        <v>279901</v>
      </c>
      <c r="C866" t="s">
        <v>123</v>
      </c>
      <c r="D866" t="s">
        <v>1412</v>
      </c>
      <c r="E866" t="s">
        <v>1603</v>
      </c>
      <c r="F866" t="s">
        <v>1614</v>
      </c>
      <c r="G866">
        <v>55.6</v>
      </c>
      <c r="H866">
        <v>48.4</v>
      </c>
      <c r="I866">
        <v>3</v>
      </c>
      <c r="J866">
        <v>0</v>
      </c>
      <c r="K866" s="1">
        <v>45166</v>
      </c>
      <c r="L866" s="56">
        <v>0.31993252314814818</v>
      </c>
    </row>
    <row r="867" spans="1:12" ht="15" customHeight="1" x14ac:dyDescent="0.25">
      <c r="A867">
        <v>866</v>
      </c>
      <c r="B867">
        <v>279900</v>
      </c>
      <c r="C867" t="s">
        <v>24</v>
      </c>
      <c r="D867" t="s">
        <v>25</v>
      </c>
      <c r="E867" t="s">
        <v>1611</v>
      </c>
      <c r="F867" t="s">
        <v>1614</v>
      </c>
      <c r="G867">
        <v>46</v>
      </c>
      <c r="H867">
        <v>38.799999999999997</v>
      </c>
      <c r="I867">
        <v>3</v>
      </c>
      <c r="J867">
        <v>8</v>
      </c>
      <c r="K867" s="1">
        <v>45166</v>
      </c>
      <c r="L867" s="56">
        <v>0.31977824074074074</v>
      </c>
    </row>
    <row r="868" spans="1:12" ht="15" customHeight="1" x14ac:dyDescent="0.25">
      <c r="A868">
        <v>867</v>
      </c>
      <c r="B868">
        <v>279899</v>
      </c>
      <c r="C868" t="s">
        <v>74</v>
      </c>
      <c r="D868" t="s">
        <v>75</v>
      </c>
      <c r="E868" t="s">
        <v>1611</v>
      </c>
      <c r="F868" t="s">
        <v>1610</v>
      </c>
      <c r="G868">
        <v>42.5</v>
      </c>
      <c r="H868">
        <v>35.299999999999997</v>
      </c>
      <c r="I868">
        <v>3</v>
      </c>
      <c r="J868">
        <v>20</v>
      </c>
      <c r="K868" s="1">
        <v>45166</v>
      </c>
      <c r="L868" s="56">
        <v>0.31969131944444446</v>
      </c>
    </row>
    <row r="869" spans="1:12" ht="15" customHeight="1" x14ac:dyDescent="0.25">
      <c r="A869">
        <v>868</v>
      </c>
      <c r="B869">
        <v>279898</v>
      </c>
      <c r="C869" t="s">
        <v>59</v>
      </c>
      <c r="D869" t="s">
        <v>60</v>
      </c>
      <c r="E869" t="s">
        <v>1611</v>
      </c>
      <c r="F869" t="s">
        <v>1613</v>
      </c>
      <c r="G869">
        <v>51.9</v>
      </c>
      <c r="H869">
        <v>44.7</v>
      </c>
      <c r="I869">
        <v>3</v>
      </c>
      <c r="J869">
        <v>8</v>
      </c>
      <c r="K869" s="1">
        <v>45166</v>
      </c>
      <c r="L869" s="56">
        <v>0.31941134259259257</v>
      </c>
    </row>
    <row r="870" spans="1:12" ht="15" customHeight="1" x14ac:dyDescent="0.25">
      <c r="A870">
        <v>869</v>
      </c>
      <c r="B870">
        <v>279897</v>
      </c>
      <c r="C870" t="s">
        <v>74</v>
      </c>
      <c r="D870" t="s">
        <v>75</v>
      </c>
      <c r="E870" t="s">
        <v>1611</v>
      </c>
      <c r="F870" t="s">
        <v>1610</v>
      </c>
      <c r="G870">
        <v>43.4</v>
      </c>
      <c r="H870">
        <v>36.200000000000003</v>
      </c>
      <c r="I870">
        <v>3</v>
      </c>
      <c r="J870">
        <v>16</v>
      </c>
      <c r="K870" s="1">
        <v>45166</v>
      </c>
      <c r="L870" s="56">
        <v>0.31745833333333334</v>
      </c>
    </row>
    <row r="871" spans="1:12" ht="15" customHeight="1" x14ac:dyDescent="0.25">
      <c r="A871">
        <v>870</v>
      </c>
      <c r="B871">
        <v>279896</v>
      </c>
      <c r="C871" t="s">
        <v>124</v>
      </c>
      <c r="D871" t="s">
        <v>1413</v>
      </c>
      <c r="E871" t="s">
        <v>1603</v>
      </c>
      <c r="F871" t="s">
        <v>1604</v>
      </c>
      <c r="G871">
        <v>39.4</v>
      </c>
      <c r="H871">
        <v>32.200000000000003</v>
      </c>
      <c r="I871">
        <v>3</v>
      </c>
      <c r="J871">
        <v>0</v>
      </c>
      <c r="K871" s="1">
        <v>45166</v>
      </c>
      <c r="L871" s="56">
        <v>0.31729325231481481</v>
      </c>
    </row>
    <row r="872" spans="1:12" ht="15" customHeight="1" x14ac:dyDescent="0.25">
      <c r="A872">
        <v>871</v>
      </c>
      <c r="B872">
        <v>279895</v>
      </c>
      <c r="C872" t="s">
        <v>133</v>
      </c>
      <c r="D872" t="s">
        <v>134</v>
      </c>
      <c r="E872" t="s">
        <v>1603</v>
      </c>
      <c r="F872" t="s">
        <v>1616</v>
      </c>
      <c r="G872">
        <v>67.599999999999994</v>
      </c>
      <c r="H872">
        <v>60.4</v>
      </c>
      <c r="I872">
        <v>3</v>
      </c>
      <c r="J872">
        <v>0</v>
      </c>
      <c r="K872" s="1">
        <v>45166</v>
      </c>
      <c r="L872" s="56">
        <v>0.31708437500000003</v>
      </c>
    </row>
    <row r="873" spans="1:12" ht="15" customHeight="1" x14ac:dyDescent="0.25">
      <c r="A873">
        <v>872</v>
      </c>
      <c r="B873">
        <v>279894</v>
      </c>
      <c r="C873" t="s">
        <v>130</v>
      </c>
      <c r="D873" t="s">
        <v>1354</v>
      </c>
      <c r="E873" t="s">
        <v>1603</v>
      </c>
      <c r="F873" t="s">
        <v>1616</v>
      </c>
      <c r="G873">
        <v>59.6</v>
      </c>
      <c r="H873">
        <v>52.4</v>
      </c>
      <c r="I873">
        <v>3</v>
      </c>
      <c r="J873">
        <v>0</v>
      </c>
      <c r="K873" s="1">
        <v>45166</v>
      </c>
      <c r="L873" s="56">
        <v>0.31692762731481477</v>
      </c>
    </row>
    <row r="874" spans="1:12" ht="15" customHeight="1" x14ac:dyDescent="0.25">
      <c r="A874">
        <v>873</v>
      </c>
      <c r="B874">
        <v>279893</v>
      </c>
      <c r="C874" t="s">
        <v>78</v>
      </c>
      <c r="D874" t="s">
        <v>79</v>
      </c>
      <c r="E874" t="s">
        <v>1611</v>
      </c>
      <c r="F874" t="s">
        <v>1610</v>
      </c>
      <c r="G874">
        <v>64.3</v>
      </c>
      <c r="H874">
        <v>57.1</v>
      </c>
      <c r="I874">
        <v>3</v>
      </c>
      <c r="J874">
        <v>20</v>
      </c>
      <c r="K874" s="1">
        <v>45166</v>
      </c>
      <c r="L874" s="56">
        <v>0.31674714120370367</v>
      </c>
    </row>
    <row r="875" spans="1:12" ht="15" customHeight="1" x14ac:dyDescent="0.25">
      <c r="A875">
        <v>874</v>
      </c>
      <c r="B875">
        <v>279892</v>
      </c>
      <c r="C875" t="s">
        <v>121</v>
      </c>
      <c r="D875" t="s">
        <v>122</v>
      </c>
      <c r="E875" t="s">
        <v>1603</v>
      </c>
      <c r="F875" t="s">
        <v>1613</v>
      </c>
      <c r="G875">
        <v>39.200000000000003</v>
      </c>
      <c r="H875">
        <v>32</v>
      </c>
      <c r="I875">
        <v>3</v>
      </c>
      <c r="J875">
        <v>0</v>
      </c>
      <c r="K875" s="1">
        <v>45166</v>
      </c>
      <c r="L875" s="56">
        <v>0.31606177083333337</v>
      </c>
    </row>
    <row r="876" spans="1:12" ht="15" customHeight="1" x14ac:dyDescent="0.25">
      <c r="A876">
        <v>875</v>
      </c>
      <c r="B876">
        <v>279891</v>
      </c>
      <c r="C876" t="s">
        <v>24</v>
      </c>
      <c r="D876" t="s">
        <v>25</v>
      </c>
      <c r="E876" t="s">
        <v>1611</v>
      </c>
      <c r="F876" t="s">
        <v>1614</v>
      </c>
      <c r="G876">
        <v>51.1</v>
      </c>
      <c r="H876">
        <v>43.9</v>
      </c>
      <c r="I876">
        <v>3</v>
      </c>
      <c r="J876">
        <v>8</v>
      </c>
      <c r="K876" s="1">
        <v>45166</v>
      </c>
      <c r="L876" s="56">
        <v>0.31581234953703702</v>
      </c>
    </row>
    <row r="877" spans="1:12" ht="15" customHeight="1" x14ac:dyDescent="0.25">
      <c r="A877">
        <v>876</v>
      </c>
      <c r="B877">
        <v>279890</v>
      </c>
      <c r="C877" t="s">
        <v>59</v>
      </c>
      <c r="D877" t="s">
        <v>60</v>
      </c>
      <c r="E877" t="s">
        <v>1611</v>
      </c>
      <c r="F877" t="s">
        <v>1613</v>
      </c>
      <c r="G877">
        <v>48.9</v>
      </c>
      <c r="H877">
        <v>41.7</v>
      </c>
      <c r="I877">
        <v>3</v>
      </c>
      <c r="J877">
        <v>8</v>
      </c>
      <c r="K877" s="1">
        <v>45166</v>
      </c>
      <c r="L877" s="56">
        <v>0.31532503472222223</v>
      </c>
    </row>
    <row r="878" spans="1:12" ht="15" customHeight="1" x14ac:dyDescent="0.25">
      <c r="A878">
        <v>877</v>
      </c>
      <c r="B878">
        <v>279889</v>
      </c>
      <c r="C878" t="s">
        <v>124</v>
      </c>
      <c r="D878" t="s">
        <v>1413</v>
      </c>
      <c r="E878" t="s">
        <v>1603</v>
      </c>
      <c r="F878" t="s">
        <v>1604</v>
      </c>
      <c r="G878">
        <v>43.2</v>
      </c>
      <c r="H878">
        <v>36</v>
      </c>
      <c r="I878">
        <v>3</v>
      </c>
      <c r="J878">
        <v>0</v>
      </c>
      <c r="K878" s="1">
        <v>45166</v>
      </c>
      <c r="L878" s="56">
        <v>0.3146496875</v>
      </c>
    </row>
    <row r="879" spans="1:12" ht="15" customHeight="1" x14ac:dyDescent="0.25">
      <c r="A879">
        <v>878</v>
      </c>
      <c r="B879">
        <v>279888</v>
      </c>
      <c r="C879" t="s">
        <v>123</v>
      </c>
      <c r="D879" t="s">
        <v>1412</v>
      </c>
      <c r="E879" t="s">
        <v>1603</v>
      </c>
      <c r="F879" t="s">
        <v>1614</v>
      </c>
      <c r="G879">
        <v>56.9</v>
      </c>
      <c r="H879">
        <v>49.7</v>
      </c>
      <c r="I879">
        <v>3</v>
      </c>
      <c r="J879">
        <v>0</v>
      </c>
      <c r="K879" s="1">
        <v>45166</v>
      </c>
      <c r="L879" s="56">
        <v>0.31455385416666665</v>
      </c>
    </row>
    <row r="880" spans="1:12" ht="15" customHeight="1" x14ac:dyDescent="0.25">
      <c r="A880">
        <v>879</v>
      </c>
      <c r="B880">
        <v>279887</v>
      </c>
      <c r="C880" t="s">
        <v>142</v>
      </c>
      <c r="D880" t="s">
        <v>1612</v>
      </c>
      <c r="E880" t="s">
        <v>1603</v>
      </c>
      <c r="F880" t="s">
        <v>1604</v>
      </c>
      <c r="G880">
        <v>47.7</v>
      </c>
      <c r="H880">
        <v>40.5</v>
      </c>
      <c r="I880">
        <v>3</v>
      </c>
      <c r="J880">
        <v>0</v>
      </c>
      <c r="K880" s="1">
        <v>45166</v>
      </c>
      <c r="L880" s="56">
        <v>0.31438668981481482</v>
      </c>
    </row>
    <row r="881" spans="1:12" ht="15" customHeight="1" x14ac:dyDescent="0.25">
      <c r="A881">
        <v>880</v>
      </c>
      <c r="B881">
        <v>279886</v>
      </c>
      <c r="C881" t="s">
        <v>141</v>
      </c>
      <c r="D881" t="s">
        <v>1358</v>
      </c>
      <c r="E881" t="s">
        <v>1603</v>
      </c>
      <c r="F881" t="s">
        <v>1607</v>
      </c>
      <c r="G881">
        <v>43</v>
      </c>
      <c r="H881">
        <v>35.799999999999997</v>
      </c>
      <c r="I881">
        <v>3</v>
      </c>
      <c r="J881">
        <v>0</v>
      </c>
      <c r="K881" s="1">
        <v>45166</v>
      </c>
      <c r="L881" s="56">
        <v>0.31419406249999998</v>
      </c>
    </row>
    <row r="882" spans="1:12" ht="15" customHeight="1" x14ac:dyDescent="0.25">
      <c r="A882">
        <v>881</v>
      </c>
      <c r="B882">
        <v>279885</v>
      </c>
      <c r="C882" t="s">
        <v>121</v>
      </c>
      <c r="D882" t="s">
        <v>122</v>
      </c>
      <c r="E882" t="s">
        <v>1603</v>
      </c>
      <c r="F882" t="s">
        <v>1610</v>
      </c>
      <c r="G882">
        <v>42.1</v>
      </c>
      <c r="H882">
        <v>34.9</v>
      </c>
      <c r="I882">
        <v>3</v>
      </c>
      <c r="J882">
        <v>0</v>
      </c>
      <c r="K882" s="1">
        <v>45166</v>
      </c>
      <c r="L882" s="56">
        <v>0.31406964120370368</v>
      </c>
    </row>
    <row r="883" spans="1:12" ht="15" customHeight="1" x14ac:dyDescent="0.25">
      <c r="A883">
        <v>882</v>
      </c>
      <c r="B883">
        <v>279884</v>
      </c>
      <c r="C883" t="s">
        <v>24</v>
      </c>
      <c r="D883" t="s">
        <v>25</v>
      </c>
      <c r="E883" t="s">
        <v>1611</v>
      </c>
      <c r="F883" t="s">
        <v>1614</v>
      </c>
      <c r="G883">
        <v>53.7</v>
      </c>
      <c r="H883">
        <v>46.5</v>
      </c>
      <c r="I883">
        <v>3</v>
      </c>
      <c r="J883">
        <v>8</v>
      </c>
      <c r="K883" s="1">
        <v>45166</v>
      </c>
      <c r="L883" s="56">
        <v>0.31395142361111111</v>
      </c>
    </row>
    <row r="884" spans="1:12" ht="15" customHeight="1" x14ac:dyDescent="0.25">
      <c r="A884">
        <v>883</v>
      </c>
      <c r="B884">
        <v>279883</v>
      </c>
      <c r="C884" t="s">
        <v>24</v>
      </c>
      <c r="D884" t="s">
        <v>25</v>
      </c>
      <c r="E884" t="s">
        <v>1611</v>
      </c>
      <c r="F884" t="s">
        <v>1614</v>
      </c>
      <c r="G884">
        <v>51.4</v>
      </c>
      <c r="H884">
        <v>44.2</v>
      </c>
      <c r="I884">
        <v>3</v>
      </c>
      <c r="J884">
        <v>8</v>
      </c>
      <c r="K884" s="1">
        <v>45166</v>
      </c>
      <c r="L884" s="56">
        <v>0.31380208333333331</v>
      </c>
    </row>
    <row r="885" spans="1:12" ht="15" customHeight="1" x14ac:dyDescent="0.25">
      <c r="A885">
        <v>884</v>
      </c>
      <c r="B885">
        <v>279882</v>
      </c>
      <c r="C885" t="s">
        <v>59</v>
      </c>
      <c r="D885" t="s">
        <v>60</v>
      </c>
      <c r="E885" t="s">
        <v>1611</v>
      </c>
      <c r="F885" t="s">
        <v>1613</v>
      </c>
      <c r="G885">
        <v>55.4</v>
      </c>
      <c r="H885">
        <v>48.2</v>
      </c>
      <c r="I885">
        <v>3</v>
      </c>
      <c r="J885">
        <v>8</v>
      </c>
      <c r="K885" s="1">
        <v>45166</v>
      </c>
      <c r="L885" s="56">
        <v>0.31362245370370373</v>
      </c>
    </row>
    <row r="886" spans="1:12" ht="15" customHeight="1" x14ac:dyDescent="0.25">
      <c r="A886">
        <v>885</v>
      </c>
      <c r="B886">
        <v>279881</v>
      </c>
      <c r="C886" t="s">
        <v>67</v>
      </c>
      <c r="D886" t="s">
        <v>1318</v>
      </c>
      <c r="E886" t="s">
        <v>1603</v>
      </c>
      <c r="F886" t="s">
        <v>1613</v>
      </c>
      <c r="G886">
        <v>39.1</v>
      </c>
      <c r="H886">
        <v>31.9</v>
      </c>
      <c r="I886">
        <v>3</v>
      </c>
      <c r="J886">
        <v>0</v>
      </c>
      <c r="K886" s="1">
        <v>45166</v>
      </c>
      <c r="L886" s="56">
        <v>0.31338105324074073</v>
      </c>
    </row>
    <row r="887" spans="1:12" ht="15" customHeight="1" x14ac:dyDescent="0.25">
      <c r="A887">
        <v>886</v>
      </c>
      <c r="B887">
        <v>279880</v>
      </c>
      <c r="C887" t="s">
        <v>24</v>
      </c>
      <c r="D887" t="s">
        <v>25</v>
      </c>
      <c r="E887" t="s">
        <v>1611</v>
      </c>
      <c r="F887" t="s">
        <v>1614</v>
      </c>
      <c r="G887">
        <v>52.2</v>
      </c>
      <c r="H887">
        <v>45</v>
      </c>
      <c r="I887">
        <v>3</v>
      </c>
      <c r="J887">
        <v>8</v>
      </c>
      <c r="K887" s="1">
        <v>45166</v>
      </c>
      <c r="L887" s="56">
        <v>0.31329440972222222</v>
      </c>
    </row>
    <row r="888" spans="1:12" ht="15" customHeight="1" x14ac:dyDescent="0.25">
      <c r="A888">
        <v>887</v>
      </c>
      <c r="B888">
        <v>279879</v>
      </c>
      <c r="C888" t="s">
        <v>125</v>
      </c>
      <c r="D888" t="s">
        <v>126</v>
      </c>
      <c r="E888" t="s">
        <v>1603</v>
      </c>
      <c r="F888" t="s">
        <v>1604</v>
      </c>
      <c r="G888">
        <v>41</v>
      </c>
      <c r="H888">
        <v>33.799999999999997</v>
      </c>
      <c r="I888">
        <v>3</v>
      </c>
      <c r="J888">
        <v>0</v>
      </c>
      <c r="K888" s="1">
        <v>45166</v>
      </c>
      <c r="L888" s="56">
        <v>0.31314247685185187</v>
      </c>
    </row>
    <row r="889" spans="1:12" ht="15" customHeight="1" x14ac:dyDescent="0.25">
      <c r="A889">
        <v>888</v>
      </c>
      <c r="B889">
        <v>279878</v>
      </c>
      <c r="C889" t="s">
        <v>24</v>
      </c>
      <c r="D889" t="s">
        <v>25</v>
      </c>
      <c r="E889" t="s">
        <v>1611</v>
      </c>
      <c r="F889" t="s">
        <v>1614</v>
      </c>
      <c r="G889">
        <v>54</v>
      </c>
      <c r="H889">
        <v>46.8</v>
      </c>
      <c r="I889">
        <v>3</v>
      </c>
      <c r="J889">
        <v>8</v>
      </c>
      <c r="K889" s="1">
        <v>45166</v>
      </c>
      <c r="L889" s="56">
        <v>0.31305864583333332</v>
      </c>
    </row>
    <row r="890" spans="1:12" ht="15" customHeight="1" x14ac:dyDescent="0.25">
      <c r="A890">
        <v>889</v>
      </c>
      <c r="B890">
        <v>279877</v>
      </c>
      <c r="C890" t="s">
        <v>175</v>
      </c>
      <c r="D890" t="s">
        <v>176</v>
      </c>
      <c r="E890" t="s">
        <v>1603</v>
      </c>
      <c r="F890" t="s">
        <v>1610</v>
      </c>
      <c r="G890">
        <v>47.9</v>
      </c>
      <c r="H890">
        <v>40.700000000000003</v>
      </c>
      <c r="I890">
        <v>3</v>
      </c>
      <c r="J890">
        <v>0</v>
      </c>
      <c r="K890" s="1">
        <v>45166</v>
      </c>
      <c r="L890" s="56">
        <v>0.31133040509259258</v>
      </c>
    </row>
    <row r="891" spans="1:12" ht="15" customHeight="1" x14ac:dyDescent="0.25">
      <c r="A891">
        <v>890</v>
      </c>
      <c r="B891">
        <v>279876</v>
      </c>
      <c r="C891" t="s">
        <v>124</v>
      </c>
      <c r="D891" t="s">
        <v>1413</v>
      </c>
      <c r="E891" t="s">
        <v>1603</v>
      </c>
      <c r="F891" t="s">
        <v>1604</v>
      </c>
      <c r="G891">
        <v>43.4</v>
      </c>
      <c r="H891">
        <v>36.200000000000003</v>
      </c>
      <c r="I891">
        <v>3</v>
      </c>
      <c r="J891">
        <v>0</v>
      </c>
      <c r="K891" s="1">
        <v>45166</v>
      </c>
      <c r="L891" s="56">
        <v>0.31107577546296294</v>
      </c>
    </row>
    <row r="892" spans="1:12" ht="15" customHeight="1" x14ac:dyDescent="0.25">
      <c r="A892">
        <v>891</v>
      </c>
      <c r="B892">
        <v>279875</v>
      </c>
      <c r="C892" t="s">
        <v>84</v>
      </c>
      <c r="D892" t="s">
        <v>1609</v>
      </c>
      <c r="E892" t="s">
        <v>1603</v>
      </c>
      <c r="F892" t="s">
        <v>1610</v>
      </c>
      <c r="G892">
        <v>58.9</v>
      </c>
      <c r="H892">
        <v>51.7</v>
      </c>
      <c r="I892">
        <v>3</v>
      </c>
      <c r="J892">
        <v>0</v>
      </c>
      <c r="K892" s="1">
        <v>45166</v>
      </c>
      <c r="L892" s="56">
        <v>0.31079753472222221</v>
      </c>
    </row>
    <row r="893" spans="1:12" ht="15" customHeight="1" x14ac:dyDescent="0.25">
      <c r="A893">
        <v>892</v>
      </c>
      <c r="B893">
        <v>279874</v>
      </c>
      <c r="C893" t="s">
        <v>85</v>
      </c>
      <c r="D893" t="s">
        <v>1608</v>
      </c>
      <c r="E893" t="s">
        <v>1603</v>
      </c>
      <c r="F893" t="s">
        <v>1610</v>
      </c>
      <c r="G893">
        <v>49.7</v>
      </c>
      <c r="H893">
        <v>42.5</v>
      </c>
      <c r="I893">
        <v>3</v>
      </c>
      <c r="J893">
        <v>0</v>
      </c>
      <c r="K893" s="1">
        <v>45166</v>
      </c>
      <c r="L893" s="56">
        <v>0.31073695601851853</v>
      </c>
    </row>
    <row r="894" spans="1:12" ht="15" customHeight="1" x14ac:dyDescent="0.25">
      <c r="A894">
        <v>893</v>
      </c>
      <c r="B894">
        <v>279873</v>
      </c>
      <c r="C894" t="s">
        <v>24</v>
      </c>
      <c r="D894" t="s">
        <v>25</v>
      </c>
      <c r="E894" t="s">
        <v>1611</v>
      </c>
      <c r="F894" t="s">
        <v>1614</v>
      </c>
      <c r="G894">
        <v>50</v>
      </c>
      <c r="H894">
        <v>42.8</v>
      </c>
      <c r="I894">
        <v>3</v>
      </c>
      <c r="J894">
        <v>8</v>
      </c>
      <c r="K894" s="1">
        <v>45166</v>
      </c>
      <c r="L894" s="56">
        <v>0.31032306712962959</v>
      </c>
    </row>
    <row r="895" spans="1:12" ht="15" customHeight="1" x14ac:dyDescent="0.25">
      <c r="A895">
        <v>894</v>
      </c>
      <c r="B895">
        <v>279872</v>
      </c>
      <c r="C895" t="s">
        <v>59</v>
      </c>
      <c r="D895" t="s">
        <v>60</v>
      </c>
      <c r="E895" t="s">
        <v>1611</v>
      </c>
      <c r="F895" t="s">
        <v>1613</v>
      </c>
      <c r="G895">
        <v>54.3</v>
      </c>
      <c r="H895">
        <v>47.1</v>
      </c>
      <c r="I895">
        <v>3</v>
      </c>
      <c r="J895">
        <v>8</v>
      </c>
      <c r="K895" s="1">
        <v>45166</v>
      </c>
      <c r="L895" s="56">
        <v>0.31009320601851853</v>
      </c>
    </row>
    <row r="896" spans="1:12" ht="15" customHeight="1" x14ac:dyDescent="0.25">
      <c r="A896">
        <v>895</v>
      </c>
      <c r="B896">
        <v>279871</v>
      </c>
      <c r="C896" t="s">
        <v>78</v>
      </c>
      <c r="D896" t="s">
        <v>79</v>
      </c>
      <c r="E896" t="s">
        <v>1611</v>
      </c>
      <c r="F896" t="s">
        <v>1610</v>
      </c>
      <c r="G896">
        <v>68.3</v>
      </c>
      <c r="H896">
        <v>61.1</v>
      </c>
      <c r="I896">
        <v>3</v>
      </c>
      <c r="J896">
        <v>20</v>
      </c>
      <c r="K896" s="1">
        <v>45166</v>
      </c>
      <c r="L896" s="56">
        <v>0.3097357638888889</v>
      </c>
    </row>
    <row r="897" spans="1:12" ht="15" customHeight="1" x14ac:dyDescent="0.25">
      <c r="A897">
        <v>896</v>
      </c>
      <c r="B897">
        <v>279870</v>
      </c>
      <c r="C897" t="s">
        <v>142</v>
      </c>
      <c r="D897" t="s">
        <v>1612</v>
      </c>
      <c r="E897" t="s">
        <v>1603</v>
      </c>
      <c r="F897" t="s">
        <v>1604</v>
      </c>
      <c r="G897">
        <v>36.4</v>
      </c>
      <c r="H897">
        <v>29.2</v>
      </c>
      <c r="I897">
        <v>3</v>
      </c>
      <c r="J897">
        <v>0</v>
      </c>
      <c r="K897" s="1">
        <v>45166</v>
      </c>
      <c r="L897" s="56">
        <v>0.30946678240740738</v>
      </c>
    </row>
    <row r="898" spans="1:12" ht="15" customHeight="1" x14ac:dyDescent="0.25">
      <c r="A898">
        <v>897</v>
      </c>
      <c r="B898">
        <v>279869</v>
      </c>
      <c r="C898" t="s">
        <v>55</v>
      </c>
      <c r="D898" t="s">
        <v>56</v>
      </c>
      <c r="E898" t="s">
        <v>1611</v>
      </c>
      <c r="F898" t="s">
        <v>1613</v>
      </c>
      <c r="G898">
        <v>54.4</v>
      </c>
      <c r="H898">
        <v>47.2</v>
      </c>
      <c r="I898">
        <v>3</v>
      </c>
      <c r="J898">
        <v>8</v>
      </c>
      <c r="K898" s="1">
        <v>45166</v>
      </c>
      <c r="L898" s="56">
        <v>0.30934452546296293</v>
      </c>
    </row>
    <row r="899" spans="1:12" ht="15" customHeight="1" x14ac:dyDescent="0.25">
      <c r="A899">
        <v>898</v>
      </c>
      <c r="B899">
        <v>279868</v>
      </c>
      <c r="C899" t="s">
        <v>123</v>
      </c>
      <c r="D899" t="s">
        <v>1412</v>
      </c>
      <c r="E899" t="s">
        <v>1603</v>
      </c>
      <c r="F899" t="s">
        <v>1613</v>
      </c>
      <c r="G899">
        <v>48.6</v>
      </c>
      <c r="H899">
        <v>41.4</v>
      </c>
      <c r="I899">
        <v>3</v>
      </c>
      <c r="J899">
        <v>0</v>
      </c>
      <c r="K899" s="1">
        <v>45166</v>
      </c>
      <c r="L899" s="56">
        <v>0.30920621527777775</v>
      </c>
    </row>
    <row r="900" spans="1:12" ht="15" customHeight="1" x14ac:dyDescent="0.25">
      <c r="A900">
        <v>899</v>
      </c>
      <c r="B900">
        <v>279867</v>
      </c>
      <c r="C900" t="s">
        <v>123</v>
      </c>
      <c r="D900" t="s">
        <v>1412</v>
      </c>
      <c r="E900" t="s">
        <v>1603</v>
      </c>
      <c r="F900" t="s">
        <v>1614</v>
      </c>
      <c r="G900">
        <v>52.2</v>
      </c>
      <c r="H900">
        <v>45</v>
      </c>
      <c r="I900">
        <v>3</v>
      </c>
      <c r="J900">
        <v>0</v>
      </c>
      <c r="K900" s="1">
        <v>45166</v>
      </c>
      <c r="L900" s="56">
        <v>0.30908526620370369</v>
      </c>
    </row>
    <row r="901" spans="1:12" ht="15" customHeight="1" x14ac:dyDescent="0.25">
      <c r="A901">
        <v>900</v>
      </c>
      <c r="B901">
        <v>279866</v>
      </c>
      <c r="C901" t="s">
        <v>124</v>
      </c>
      <c r="D901" t="s">
        <v>1413</v>
      </c>
      <c r="E901" t="s">
        <v>1603</v>
      </c>
      <c r="F901" t="s">
        <v>1604</v>
      </c>
      <c r="G901">
        <v>43.8</v>
      </c>
      <c r="H901">
        <v>36.6</v>
      </c>
      <c r="I901">
        <v>3</v>
      </c>
      <c r="J901">
        <v>0</v>
      </c>
      <c r="K901" s="1">
        <v>45166</v>
      </c>
      <c r="L901" s="56">
        <v>0.30867021990740739</v>
      </c>
    </row>
    <row r="902" spans="1:12" ht="15" customHeight="1" x14ac:dyDescent="0.25">
      <c r="A902">
        <v>901</v>
      </c>
      <c r="B902">
        <v>279865</v>
      </c>
      <c r="C902" t="s">
        <v>67</v>
      </c>
      <c r="D902" t="s">
        <v>1318</v>
      </c>
      <c r="E902" t="s">
        <v>1603</v>
      </c>
      <c r="F902" t="s">
        <v>1613</v>
      </c>
      <c r="G902">
        <v>37.799999999999997</v>
      </c>
      <c r="H902">
        <v>30.6</v>
      </c>
      <c r="I902">
        <v>3</v>
      </c>
      <c r="J902">
        <v>0</v>
      </c>
      <c r="K902" s="1">
        <v>45166</v>
      </c>
      <c r="L902" s="56">
        <v>0.3078840625</v>
      </c>
    </row>
    <row r="903" spans="1:12" ht="15" customHeight="1" x14ac:dyDescent="0.25">
      <c r="A903">
        <v>902</v>
      </c>
      <c r="B903">
        <v>279864</v>
      </c>
      <c r="C903" t="s">
        <v>120</v>
      </c>
      <c r="D903" t="s">
        <v>1411</v>
      </c>
      <c r="E903" t="s">
        <v>1603</v>
      </c>
      <c r="F903" t="s">
        <v>1614</v>
      </c>
      <c r="G903">
        <v>46.4</v>
      </c>
      <c r="H903">
        <v>39.200000000000003</v>
      </c>
      <c r="I903">
        <v>3</v>
      </c>
      <c r="J903">
        <v>0</v>
      </c>
      <c r="K903" s="1">
        <v>45166</v>
      </c>
      <c r="L903" s="56">
        <v>0.30776234953703702</v>
      </c>
    </row>
    <row r="904" spans="1:12" ht="15" customHeight="1" x14ac:dyDescent="0.25">
      <c r="A904">
        <v>903</v>
      </c>
      <c r="B904">
        <v>279863</v>
      </c>
      <c r="C904" t="s">
        <v>121</v>
      </c>
      <c r="D904" t="s">
        <v>122</v>
      </c>
      <c r="E904" t="s">
        <v>1603</v>
      </c>
      <c r="F904" t="s">
        <v>1613</v>
      </c>
      <c r="G904">
        <v>56.1</v>
      </c>
      <c r="H904">
        <v>48.9</v>
      </c>
      <c r="I904">
        <v>3</v>
      </c>
      <c r="J904">
        <v>0</v>
      </c>
      <c r="K904" s="1">
        <v>45166</v>
      </c>
      <c r="L904" s="56">
        <v>0.30763464120370371</v>
      </c>
    </row>
    <row r="905" spans="1:12" ht="15" customHeight="1" x14ac:dyDescent="0.25">
      <c r="A905">
        <v>904</v>
      </c>
      <c r="B905">
        <v>279862</v>
      </c>
      <c r="C905" t="s">
        <v>24</v>
      </c>
      <c r="D905" t="s">
        <v>25</v>
      </c>
      <c r="E905" t="s">
        <v>1611</v>
      </c>
      <c r="F905" t="s">
        <v>1614</v>
      </c>
      <c r="G905">
        <v>59.5</v>
      </c>
      <c r="H905">
        <v>52.3</v>
      </c>
      <c r="I905">
        <v>3</v>
      </c>
      <c r="J905">
        <v>10</v>
      </c>
      <c r="K905" s="1">
        <v>45166</v>
      </c>
      <c r="L905" s="56">
        <v>0.30744907407407407</v>
      </c>
    </row>
    <row r="906" spans="1:12" ht="15" customHeight="1" x14ac:dyDescent="0.25">
      <c r="A906">
        <v>905</v>
      </c>
      <c r="B906">
        <v>279861</v>
      </c>
      <c r="C906" t="s">
        <v>130</v>
      </c>
      <c r="D906" t="s">
        <v>1354</v>
      </c>
      <c r="E906" t="s">
        <v>1603</v>
      </c>
      <c r="F906" t="s">
        <v>1616</v>
      </c>
      <c r="G906">
        <v>64</v>
      </c>
      <c r="H906">
        <v>56.8</v>
      </c>
      <c r="I906">
        <v>3</v>
      </c>
      <c r="J906">
        <v>0</v>
      </c>
      <c r="K906" s="1">
        <v>45166</v>
      </c>
      <c r="L906" s="56">
        <v>0.307105787037037</v>
      </c>
    </row>
    <row r="907" spans="1:12" ht="15" customHeight="1" x14ac:dyDescent="0.25">
      <c r="A907">
        <v>906</v>
      </c>
      <c r="B907">
        <v>279860</v>
      </c>
      <c r="C907" t="s">
        <v>67</v>
      </c>
      <c r="D907" t="s">
        <v>1318</v>
      </c>
      <c r="E907" t="s">
        <v>1603</v>
      </c>
      <c r="F907" t="s">
        <v>1613</v>
      </c>
      <c r="G907">
        <v>43.9</v>
      </c>
      <c r="H907">
        <v>36.700000000000003</v>
      </c>
      <c r="I907">
        <v>3</v>
      </c>
      <c r="J907">
        <v>0</v>
      </c>
      <c r="K907" s="1">
        <v>45166</v>
      </c>
      <c r="L907" s="56">
        <v>0.30688954861111112</v>
      </c>
    </row>
    <row r="908" spans="1:12" ht="15" customHeight="1" x14ac:dyDescent="0.25">
      <c r="A908">
        <v>907</v>
      </c>
      <c r="B908">
        <v>279859</v>
      </c>
      <c r="C908" t="s">
        <v>59</v>
      </c>
      <c r="D908" t="s">
        <v>60</v>
      </c>
      <c r="E908" t="s">
        <v>1611</v>
      </c>
      <c r="F908" t="s">
        <v>1613</v>
      </c>
      <c r="G908">
        <v>53.4</v>
      </c>
      <c r="H908">
        <v>46.2</v>
      </c>
      <c r="I908">
        <v>3</v>
      </c>
      <c r="J908">
        <v>8</v>
      </c>
      <c r="K908" s="1">
        <v>45166</v>
      </c>
      <c r="L908" s="56">
        <v>0.30675841435185186</v>
      </c>
    </row>
    <row r="909" spans="1:12" ht="15" customHeight="1" x14ac:dyDescent="0.25">
      <c r="A909">
        <v>908</v>
      </c>
      <c r="B909">
        <v>279858</v>
      </c>
      <c r="C909" t="s">
        <v>59</v>
      </c>
      <c r="D909" t="s">
        <v>60</v>
      </c>
      <c r="E909" t="s">
        <v>1611</v>
      </c>
      <c r="F909" t="s">
        <v>1613</v>
      </c>
      <c r="G909">
        <v>54.3</v>
      </c>
      <c r="H909">
        <v>47.1</v>
      </c>
      <c r="I909">
        <v>3</v>
      </c>
      <c r="J909">
        <v>8</v>
      </c>
      <c r="K909" s="1">
        <v>45166</v>
      </c>
      <c r="L909" s="56">
        <v>0.3065821759259259</v>
      </c>
    </row>
    <row r="910" spans="1:12" ht="15" customHeight="1" x14ac:dyDescent="0.25">
      <c r="A910">
        <v>909</v>
      </c>
      <c r="B910">
        <v>279857</v>
      </c>
      <c r="C910" t="s">
        <v>24</v>
      </c>
      <c r="D910" t="s">
        <v>25</v>
      </c>
      <c r="E910" t="s">
        <v>1611</v>
      </c>
      <c r="F910" t="s">
        <v>1614</v>
      </c>
      <c r="G910">
        <v>58.1</v>
      </c>
      <c r="H910">
        <v>50.9</v>
      </c>
      <c r="I910">
        <v>3</v>
      </c>
      <c r="J910">
        <v>8</v>
      </c>
      <c r="K910" s="1">
        <v>45166</v>
      </c>
      <c r="L910" s="56">
        <v>0.3062653935185185</v>
      </c>
    </row>
    <row r="911" spans="1:12" ht="15" customHeight="1" x14ac:dyDescent="0.25">
      <c r="A911">
        <v>910</v>
      </c>
      <c r="B911">
        <v>279856</v>
      </c>
      <c r="C911" t="s">
        <v>24</v>
      </c>
      <c r="D911" t="s">
        <v>25</v>
      </c>
      <c r="E911" t="s">
        <v>1611</v>
      </c>
      <c r="F911" t="s">
        <v>1614</v>
      </c>
      <c r="G911">
        <v>60.5</v>
      </c>
      <c r="H911">
        <v>53.3</v>
      </c>
      <c r="I911">
        <v>3</v>
      </c>
      <c r="J911">
        <v>8</v>
      </c>
      <c r="K911" s="1">
        <v>45166</v>
      </c>
      <c r="L911" s="56">
        <v>0.30595702546296294</v>
      </c>
    </row>
    <row r="912" spans="1:12" ht="15" customHeight="1" x14ac:dyDescent="0.25">
      <c r="A912">
        <v>911</v>
      </c>
      <c r="B912">
        <v>279855</v>
      </c>
      <c r="C912" t="s">
        <v>55</v>
      </c>
      <c r="D912" t="s">
        <v>56</v>
      </c>
      <c r="E912" t="s">
        <v>1611</v>
      </c>
      <c r="F912" t="s">
        <v>1613</v>
      </c>
      <c r="G912">
        <v>53.3</v>
      </c>
      <c r="H912">
        <v>46.1</v>
      </c>
      <c r="I912">
        <v>3</v>
      </c>
      <c r="J912">
        <v>8</v>
      </c>
      <c r="K912" s="1">
        <v>45166</v>
      </c>
      <c r="L912" s="56">
        <v>0.3058297800925926</v>
      </c>
    </row>
    <row r="913" spans="1:12" ht="15" customHeight="1" x14ac:dyDescent="0.25">
      <c r="A913">
        <v>912</v>
      </c>
      <c r="B913">
        <v>279854</v>
      </c>
      <c r="C913" t="s">
        <v>24</v>
      </c>
      <c r="D913" t="s">
        <v>25</v>
      </c>
      <c r="E913" t="s">
        <v>1611</v>
      </c>
      <c r="F913" t="s">
        <v>1614</v>
      </c>
      <c r="G913">
        <v>56</v>
      </c>
      <c r="H913">
        <v>48.8</v>
      </c>
      <c r="I913">
        <v>3</v>
      </c>
      <c r="J913">
        <v>8</v>
      </c>
      <c r="K913" s="1">
        <v>45166</v>
      </c>
      <c r="L913" s="56">
        <v>0.30551241898148146</v>
      </c>
    </row>
    <row r="914" spans="1:12" ht="15" customHeight="1" x14ac:dyDescent="0.25">
      <c r="A914">
        <v>913</v>
      </c>
      <c r="B914">
        <v>279853</v>
      </c>
      <c r="C914" t="s">
        <v>24</v>
      </c>
      <c r="D914" t="s">
        <v>25</v>
      </c>
      <c r="E914" t="s">
        <v>1611</v>
      </c>
      <c r="F914" t="s">
        <v>1614</v>
      </c>
      <c r="G914">
        <v>50.7</v>
      </c>
      <c r="H914">
        <v>43.5</v>
      </c>
      <c r="I914">
        <v>3</v>
      </c>
      <c r="J914">
        <v>8</v>
      </c>
      <c r="K914" s="1">
        <v>45166</v>
      </c>
      <c r="L914" s="56">
        <v>0.30511574074074072</v>
      </c>
    </row>
    <row r="915" spans="1:12" ht="15" customHeight="1" x14ac:dyDescent="0.25">
      <c r="A915">
        <v>914</v>
      </c>
      <c r="B915">
        <v>279852</v>
      </c>
      <c r="C915" t="s">
        <v>24</v>
      </c>
      <c r="D915" t="s">
        <v>25</v>
      </c>
      <c r="E915" t="s">
        <v>1611</v>
      </c>
      <c r="F915" t="s">
        <v>1614</v>
      </c>
      <c r="G915">
        <v>49.4</v>
      </c>
      <c r="H915">
        <v>42.2</v>
      </c>
      <c r="I915">
        <v>3</v>
      </c>
      <c r="J915">
        <v>8</v>
      </c>
      <c r="K915" s="1">
        <v>45166</v>
      </c>
      <c r="L915" s="56">
        <v>0.30489976851851852</v>
      </c>
    </row>
    <row r="916" spans="1:12" ht="15" customHeight="1" x14ac:dyDescent="0.25">
      <c r="A916">
        <v>915</v>
      </c>
      <c r="B916">
        <v>279851</v>
      </c>
      <c r="C916" t="s">
        <v>1536</v>
      </c>
      <c r="D916" t="s">
        <v>1537</v>
      </c>
      <c r="E916" t="s">
        <v>1606</v>
      </c>
      <c r="F916" t="s">
        <v>1607</v>
      </c>
      <c r="G916">
        <v>49.7</v>
      </c>
      <c r="H916">
        <v>42.5</v>
      </c>
      <c r="I916">
        <v>3</v>
      </c>
      <c r="J916">
        <v>0</v>
      </c>
      <c r="K916" s="1">
        <v>45166</v>
      </c>
      <c r="L916" s="56">
        <v>0.30469302083333333</v>
      </c>
    </row>
    <row r="917" spans="1:12" ht="15" customHeight="1" x14ac:dyDescent="0.25">
      <c r="A917">
        <v>916</v>
      </c>
      <c r="B917">
        <v>279850</v>
      </c>
      <c r="C917" t="s">
        <v>1536</v>
      </c>
      <c r="D917" t="s">
        <v>1537</v>
      </c>
      <c r="E917" t="s">
        <v>1606</v>
      </c>
      <c r="F917" t="s">
        <v>1607</v>
      </c>
      <c r="G917">
        <v>45.6</v>
      </c>
      <c r="H917">
        <v>38.4</v>
      </c>
      <c r="I917">
        <v>3</v>
      </c>
      <c r="J917">
        <v>0</v>
      </c>
      <c r="K917" s="1">
        <v>45166</v>
      </c>
      <c r="L917" s="56">
        <v>0.30451258101851852</v>
      </c>
    </row>
    <row r="918" spans="1:12" ht="15" customHeight="1" x14ac:dyDescent="0.25">
      <c r="A918">
        <v>917</v>
      </c>
      <c r="B918">
        <v>279849</v>
      </c>
      <c r="C918" t="s">
        <v>123</v>
      </c>
      <c r="D918" t="s">
        <v>1412</v>
      </c>
      <c r="E918" t="s">
        <v>1603</v>
      </c>
      <c r="F918" t="s">
        <v>1614</v>
      </c>
      <c r="G918">
        <v>59.5</v>
      </c>
      <c r="H918">
        <v>52.3</v>
      </c>
      <c r="I918">
        <v>3</v>
      </c>
      <c r="J918">
        <v>0</v>
      </c>
      <c r="K918" s="1">
        <v>45166</v>
      </c>
      <c r="L918" s="56">
        <v>0.30434803240740743</v>
      </c>
    </row>
    <row r="919" spans="1:12" ht="15" customHeight="1" x14ac:dyDescent="0.25">
      <c r="A919">
        <v>918</v>
      </c>
      <c r="B919">
        <v>279848</v>
      </c>
      <c r="C919" t="s">
        <v>123</v>
      </c>
      <c r="D919" t="s">
        <v>1412</v>
      </c>
      <c r="E919" t="s">
        <v>1603</v>
      </c>
      <c r="F919" t="s">
        <v>1614</v>
      </c>
      <c r="G919">
        <v>13.4</v>
      </c>
      <c r="H919">
        <v>6.2</v>
      </c>
      <c r="I919">
        <v>1</v>
      </c>
      <c r="J919">
        <v>0</v>
      </c>
      <c r="K919" s="1">
        <v>45166</v>
      </c>
      <c r="L919" s="56">
        <v>0.30418915509259259</v>
      </c>
    </row>
    <row r="920" spans="1:12" ht="15" customHeight="1" x14ac:dyDescent="0.25">
      <c r="A920">
        <v>919</v>
      </c>
      <c r="B920">
        <v>279847</v>
      </c>
      <c r="C920" t="s">
        <v>1536</v>
      </c>
      <c r="D920" t="s">
        <v>1537</v>
      </c>
      <c r="E920" t="s">
        <v>1606</v>
      </c>
      <c r="F920" t="s">
        <v>1607</v>
      </c>
      <c r="G920">
        <v>50.7</v>
      </c>
      <c r="H920">
        <v>43.5</v>
      </c>
      <c r="I920">
        <v>3</v>
      </c>
      <c r="J920">
        <v>0</v>
      </c>
      <c r="K920" s="1">
        <v>45166</v>
      </c>
      <c r="L920" s="56">
        <v>0.30407037037037038</v>
      </c>
    </row>
    <row r="921" spans="1:12" ht="15" customHeight="1" x14ac:dyDescent="0.25">
      <c r="A921">
        <v>920</v>
      </c>
      <c r="B921">
        <v>279846</v>
      </c>
      <c r="C921" t="s">
        <v>1536</v>
      </c>
      <c r="D921" t="s">
        <v>1537</v>
      </c>
      <c r="E921" t="s">
        <v>1606</v>
      </c>
      <c r="F921" t="s">
        <v>1607</v>
      </c>
      <c r="G921">
        <v>50.3</v>
      </c>
      <c r="H921">
        <v>43.1</v>
      </c>
      <c r="I921">
        <v>3</v>
      </c>
      <c r="J921">
        <v>0</v>
      </c>
      <c r="K921" s="1">
        <v>45166</v>
      </c>
      <c r="L921" s="56">
        <v>0.30390181712962966</v>
      </c>
    </row>
    <row r="922" spans="1:12" ht="15" customHeight="1" x14ac:dyDescent="0.25">
      <c r="A922">
        <v>921</v>
      </c>
      <c r="B922">
        <v>279845</v>
      </c>
      <c r="C922" t="s">
        <v>123</v>
      </c>
      <c r="D922" t="s">
        <v>1412</v>
      </c>
      <c r="E922" t="s">
        <v>1603</v>
      </c>
      <c r="F922" t="s">
        <v>1614</v>
      </c>
      <c r="G922">
        <v>59.7</v>
      </c>
      <c r="H922">
        <v>52.5</v>
      </c>
      <c r="I922">
        <v>3</v>
      </c>
      <c r="J922">
        <v>0</v>
      </c>
      <c r="K922" s="1">
        <v>45166</v>
      </c>
      <c r="L922" s="56">
        <v>0.3036128125</v>
      </c>
    </row>
    <row r="923" spans="1:12" ht="15" customHeight="1" x14ac:dyDescent="0.25">
      <c r="A923">
        <v>922</v>
      </c>
      <c r="B923">
        <v>279844</v>
      </c>
      <c r="C923" t="s">
        <v>1536</v>
      </c>
      <c r="D923" t="s">
        <v>1537</v>
      </c>
      <c r="E923" t="s">
        <v>1606</v>
      </c>
      <c r="F923" t="s">
        <v>1607</v>
      </c>
      <c r="G923">
        <v>48.7</v>
      </c>
      <c r="H923">
        <v>41.5</v>
      </c>
      <c r="I923">
        <v>3</v>
      </c>
      <c r="J923">
        <v>0</v>
      </c>
      <c r="K923" s="1">
        <v>45166</v>
      </c>
      <c r="L923" s="56">
        <v>0.30336145833333333</v>
      </c>
    </row>
    <row r="924" spans="1:12" ht="15" customHeight="1" x14ac:dyDescent="0.25">
      <c r="A924">
        <v>923</v>
      </c>
      <c r="B924">
        <v>279843</v>
      </c>
      <c r="C924" t="s">
        <v>1536</v>
      </c>
      <c r="D924" t="s">
        <v>1537</v>
      </c>
      <c r="E924" t="s">
        <v>1606</v>
      </c>
      <c r="F924" t="s">
        <v>1607</v>
      </c>
      <c r="G924">
        <v>62.4</v>
      </c>
      <c r="H924">
        <v>55.2</v>
      </c>
      <c r="I924">
        <v>3</v>
      </c>
      <c r="J924">
        <v>0</v>
      </c>
      <c r="K924" s="1">
        <v>45166</v>
      </c>
      <c r="L924" s="56">
        <v>0.30313333333333331</v>
      </c>
    </row>
    <row r="925" spans="1:12" ht="15" customHeight="1" x14ac:dyDescent="0.25">
      <c r="A925">
        <v>924</v>
      </c>
      <c r="B925">
        <v>279842</v>
      </c>
      <c r="C925" t="s">
        <v>1536</v>
      </c>
      <c r="D925" t="s">
        <v>1537</v>
      </c>
      <c r="E925" t="s">
        <v>1606</v>
      </c>
      <c r="F925" t="s">
        <v>1607</v>
      </c>
      <c r="G925">
        <v>49.5</v>
      </c>
      <c r="H925">
        <v>42.3</v>
      </c>
      <c r="I925">
        <v>3</v>
      </c>
      <c r="J925">
        <v>0</v>
      </c>
      <c r="K925" s="1">
        <v>45166</v>
      </c>
      <c r="L925" s="56">
        <v>0.30254348379629631</v>
      </c>
    </row>
    <row r="926" spans="1:12" ht="15" customHeight="1" x14ac:dyDescent="0.25">
      <c r="A926">
        <v>925</v>
      </c>
      <c r="B926">
        <v>279841</v>
      </c>
      <c r="C926" t="s">
        <v>1536</v>
      </c>
      <c r="D926" t="s">
        <v>1537</v>
      </c>
      <c r="E926" t="s">
        <v>1606</v>
      </c>
      <c r="F926" t="s">
        <v>1607</v>
      </c>
      <c r="G926">
        <v>48.2</v>
      </c>
      <c r="H926">
        <v>41</v>
      </c>
      <c r="I926">
        <v>3</v>
      </c>
      <c r="J926">
        <v>0</v>
      </c>
      <c r="K926" s="1">
        <v>45166</v>
      </c>
      <c r="L926" s="56">
        <v>0.30176732638888887</v>
      </c>
    </row>
    <row r="927" spans="1:12" ht="15" customHeight="1" x14ac:dyDescent="0.25">
      <c r="A927">
        <v>926</v>
      </c>
      <c r="B927">
        <v>279840</v>
      </c>
      <c r="C927" t="s">
        <v>123</v>
      </c>
      <c r="D927" t="s">
        <v>1412</v>
      </c>
      <c r="E927" t="s">
        <v>1603</v>
      </c>
      <c r="F927" t="s">
        <v>1614</v>
      </c>
      <c r="G927">
        <v>62.6</v>
      </c>
      <c r="H927">
        <v>55.4</v>
      </c>
      <c r="I927">
        <v>3</v>
      </c>
      <c r="J927">
        <v>0</v>
      </c>
      <c r="K927" s="1">
        <v>45166</v>
      </c>
      <c r="L927" s="56">
        <v>0.30157106481481483</v>
      </c>
    </row>
    <row r="928" spans="1:12" ht="15" customHeight="1" x14ac:dyDescent="0.25">
      <c r="A928">
        <v>927</v>
      </c>
      <c r="B928">
        <v>279839</v>
      </c>
      <c r="C928" t="s">
        <v>1536</v>
      </c>
      <c r="D928" t="s">
        <v>1537</v>
      </c>
      <c r="E928" t="s">
        <v>1606</v>
      </c>
      <c r="F928" t="s">
        <v>1607</v>
      </c>
      <c r="G928">
        <v>48.4</v>
      </c>
      <c r="H928">
        <v>41.2</v>
      </c>
      <c r="I928">
        <v>3</v>
      </c>
      <c r="J928">
        <v>0</v>
      </c>
      <c r="K928" s="1">
        <v>45166</v>
      </c>
      <c r="L928" s="56">
        <v>0.30133672453703703</v>
      </c>
    </row>
    <row r="929" spans="1:12" ht="15" customHeight="1" x14ac:dyDescent="0.25">
      <c r="A929">
        <v>928</v>
      </c>
      <c r="B929">
        <v>279838</v>
      </c>
      <c r="C929" t="s">
        <v>1536</v>
      </c>
      <c r="D929" t="s">
        <v>1537</v>
      </c>
      <c r="E929" t="s">
        <v>1606</v>
      </c>
      <c r="F929" t="s">
        <v>1607</v>
      </c>
      <c r="G929">
        <v>52.7</v>
      </c>
      <c r="H929">
        <v>45.5</v>
      </c>
      <c r="I929">
        <v>3</v>
      </c>
      <c r="J929">
        <v>0</v>
      </c>
      <c r="K929" s="1">
        <v>45166</v>
      </c>
      <c r="L929" s="56">
        <v>0.30072951388888886</v>
      </c>
    </row>
    <row r="930" spans="1:12" ht="15" customHeight="1" x14ac:dyDescent="0.25">
      <c r="A930">
        <v>929</v>
      </c>
      <c r="B930">
        <v>279837</v>
      </c>
      <c r="C930" t="s">
        <v>1536</v>
      </c>
      <c r="D930" t="s">
        <v>1537</v>
      </c>
      <c r="E930" t="s">
        <v>1606</v>
      </c>
      <c r="F930" t="s">
        <v>1607</v>
      </c>
      <c r="G930">
        <v>51.7</v>
      </c>
      <c r="H930">
        <v>44.5</v>
      </c>
      <c r="I930">
        <v>3</v>
      </c>
      <c r="J930">
        <v>0</v>
      </c>
      <c r="K930" s="1">
        <v>45166</v>
      </c>
      <c r="L930" s="56">
        <v>0.3005067476851852</v>
      </c>
    </row>
    <row r="931" spans="1:12" ht="15" customHeight="1" x14ac:dyDescent="0.25">
      <c r="A931">
        <v>930</v>
      </c>
      <c r="B931">
        <v>279836</v>
      </c>
      <c r="C931" t="s">
        <v>1536</v>
      </c>
      <c r="D931" t="s">
        <v>1537</v>
      </c>
      <c r="E931" t="s">
        <v>1606</v>
      </c>
      <c r="F931" t="s">
        <v>1607</v>
      </c>
      <c r="G931">
        <v>54.9</v>
      </c>
      <c r="H931">
        <v>47.7</v>
      </c>
      <c r="I931">
        <v>3</v>
      </c>
      <c r="J931">
        <v>0</v>
      </c>
      <c r="K931" s="1">
        <v>45166</v>
      </c>
      <c r="L931" s="56">
        <v>0.30031061342592591</v>
      </c>
    </row>
    <row r="932" spans="1:12" ht="15" customHeight="1" x14ac:dyDescent="0.25">
      <c r="A932">
        <v>931</v>
      </c>
      <c r="B932">
        <v>279835</v>
      </c>
      <c r="C932" t="s">
        <v>1536</v>
      </c>
      <c r="D932" t="s">
        <v>1537</v>
      </c>
      <c r="E932" t="s">
        <v>1606</v>
      </c>
      <c r="F932" t="s">
        <v>1607</v>
      </c>
      <c r="G932">
        <v>64.099999999999994</v>
      </c>
      <c r="H932">
        <v>56.9</v>
      </c>
      <c r="I932">
        <v>3</v>
      </c>
      <c r="J932">
        <v>0</v>
      </c>
      <c r="K932" s="1">
        <v>45166</v>
      </c>
      <c r="L932" s="56">
        <v>0.30011122685185182</v>
      </c>
    </row>
    <row r="933" spans="1:12" ht="15" customHeight="1" x14ac:dyDescent="0.25">
      <c r="A933">
        <v>932</v>
      </c>
      <c r="B933">
        <v>279834</v>
      </c>
      <c r="C933" t="s">
        <v>1536</v>
      </c>
      <c r="D933" t="s">
        <v>1537</v>
      </c>
      <c r="E933" t="s">
        <v>1606</v>
      </c>
      <c r="F933" t="s">
        <v>1607</v>
      </c>
      <c r="G933">
        <v>49.2</v>
      </c>
      <c r="H933">
        <v>42</v>
      </c>
      <c r="I933">
        <v>3</v>
      </c>
      <c r="J933">
        <v>0</v>
      </c>
      <c r="K933" s="1">
        <v>45166</v>
      </c>
      <c r="L933" s="56">
        <v>0.29981431712962964</v>
      </c>
    </row>
    <row r="934" spans="1:12" ht="15" customHeight="1" x14ac:dyDescent="0.25">
      <c r="A934">
        <v>933</v>
      </c>
      <c r="B934">
        <v>279833</v>
      </c>
      <c r="C934" t="s">
        <v>1536</v>
      </c>
      <c r="D934" t="s">
        <v>1537</v>
      </c>
      <c r="E934" t="s">
        <v>1606</v>
      </c>
      <c r="F934" t="s">
        <v>1607</v>
      </c>
      <c r="G934">
        <v>47.9</v>
      </c>
      <c r="H934">
        <v>40.700000000000003</v>
      </c>
      <c r="I934">
        <v>3</v>
      </c>
      <c r="J934">
        <v>0</v>
      </c>
      <c r="K934" s="1">
        <v>45166</v>
      </c>
      <c r="L934" s="56">
        <v>0.2994497337962963</v>
      </c>
    </row>
    <row r="935" spans="1:12" ht="15" customHeight="1" x14ac:dyDescent="0.25">
      <c r="A935">
        <v>934</v>
      </c>
      <c r="B935">
        <v>279832</v>
      </c>
      <c r="C935" t="s">
        <v>1536</v>
      </c>
      <c r="D935" t="s">
        <v>1537</v>
      </c>
      <c r="E935" t="s">
        <v>1606</v>
      </c>
      <c r="F935" t="s">
        <v>1607</v>
      </c>
      <c r="G935">
        <v>48.6</v>
      </c>
      <c r="H935">
        <v>41.4</v>
      </c>
      <c r="I935">
        <v>3</v>
      </c>
      <c r="J935">
        <v>0</v>
      </c>
      <c r="K935" s="1">
        <v>45166</v>
      </c>
      <c r="L935" s="56">
        <v>0.29922334490740737</v>
      </c>
    </row>
    <row r="936" spans="1:12" ht="15" customHeight="1" x14ac:dyDescent="0.25">
      <c r="A936">
        <v>935</v>
      </c>
      <c r="B936">
        <v>279831</v>
      </c>
      <c r="C936" t="s">
        <v>1536</v>
      </c>
      <c r="D936" t="s">
        <v>1537</v>
      </c>
      <c r="E936" t="s">
        <v>1606</v>
      </c>
      <c r="F936" t="s">
        <v>1607</v>
      </c>
      <c r="G936">
        <v>48.1</v>
      </c>
      <c r="H936">
        <v>40.9</v>
      </c>
      <c r="I936">
        <v>3</v>
      </c>
      <c r="J936">
        <v>0</v>
      </c>
      <c r="K936" s="1">
        <v>45166</v>
      </c>
      <c r="L936" s="56">
        <v>0.29889394675925923</v>
      </c>
    </row>
    <row r="937" spans="1:12" ht="15" customHeight="1" x14ac:dyDescent="0.25">
      <c r="A937">
        <v>936</v>
      </c>
      <c r="B937">
        <v>279830</v>
      </c>
      <c r="C937" t="s">
        <v>24</v>
      </c>
      <c r="D937" t="s">
        <v>25</v>
      </c>
      <c r="E937" t="s">
        <v>1611</v>
      </c>
      <c r="F937" t="s">
        <v>1614</v>
      </c>
      <c r="G937">
        <v>48.7</v>
      </c>
      <c r="H937">
        <v>41.5</v>
      </c>
      <c r="I937">
        <v>3</v>
      </c>
      <c r="J937">
        <v>8</v>
      </c>
      <c r="K937" s="1">
        <v>45166</v>
      </c>
      <c r="L937" s="56">
        <v>0.29867369212962963</v>
      </c>
    </row>
    <row r="938" spans="1:12" ht="15" customHeight="1" x14ac:dyDescent="0.25">
      <c r="A938">
        <v>937</v>
      </c>
      <c r="B938">
        <v>279829</v>
      </c>
      <c r="C938" t="s">
        <v>1536</v>
      </c>
      <c r="D938" t="s">
        <v>1537</v>
      </c>
      <c r="E938" t="s">
        <v>1606</v>
      </c>
      <c r="F938" t="s">
        <v>1607</v>
      </c>
      <c r="G938">
        <v>49.5</v>
      </c>
      <c r="H938">
        <v>42.3</v>
      </c>
      <c r="I938">
        <v>3</v>
      </c>
      <c r="J938">
        <v>0</v>
      </c>
      <c r="K938" s="1">
        <v>45166</v>
      </c>
      <c r="L938" s="56">
        <v>0.29821813657407409</v>
      </c>
    </row>
    <row r="939" spans="1:12" ht="15" customHeight="1" x14ac:dyDescent="0.25">
      <c r="A939">
        <v>938</v>
      </c>
      <c r="B939">
        <v>279828</v>
      </c>
      <c r="C939" t="s">
        <v>1536</v>
      </c>
      <c r="D939" t="s">
        <v>1537</v>
      </c>
      <c r="E939" t="s">
        <v>1606</v>
      </c>
      <c r="F939" t="s">
        <v>1607</v>
      </c>
      <c r="G939">
        <v>46.4</v>
      </c>
      <c r="H939">
        <v>39.200000000000003</v>
      </c>
      <c r="I939">
        <v>3</v>
      </c>
      <c r="J939">
        <v>0</v>
      </c>
      <c r="K939" s="1">
        <v>45166</v>
      </c>
      <c r="L939" s="56">
        <v>0.29745228009259256</v>
      </c>
    </row>
    <row r="940" spans="1:12" ht="15" customHeight="1" x14ac:dyDescent="0.25">
      <c r="A940">
        <v>939</v>
      </c>
      <c r="B940">
        <v>279827</v>
      </c>
      <c r="C940" t="s">
        <v>130</v>
      </c>
      <c r="D940" t="s">
        <v>1354</v>
      </c>
      <c r="E940" t="s">
        <v>1603</v>
      </c>
      <c r="F940" t="s">
        <v>1616</v>
      </c>
      <c r="G940">
        <v>59</v>
      </c>
      <c r="H940">
        <v>51.8</v>
      </c>
      <c r="I940">
        <v>3</v>
      </c>
      <c r="J940">
        <v>0</v>
      </c>
      <c r="K940" s="1">
        <v>45166</v>
      </c>
      <c r="L940" s="56">
        <v>0.29729158564814812</v>
      </c>
    </row>
    <row r="941" spans="1:12" ht="15" customHeight="1" x14ac:dyDescent="0.25">
      <c r="A941">
        <v>940</v>
      </c>
      <c r="B941">
        <v>279826</v>
      </c>
      <c r="C941" t="s">
        <v>59</v>
      </c>
      <c r="D941" t="s">
        <v>60</v>
      </c>
      <c r="E941" t="s">
        <v>1611</v>
      </c>
      <c r="F941" t="s">
        <v>1613</v>
      </c>
      <c r="G941">
        <v>50.5</v>
      </c>
      <c r="H941">
        <v>43.3</v>
      </c>
      <c r="I941">
        <v>3</v>
      </c>
      <c r="J941">
        <v>8</v>
      </c>
      <c r="K941" s="1">
        <v>45166</v>
      </c>
      <c r="L941" s="56">
        <v>0.29695390046296294</v>
      </c>
    </row>
    <row r="942" spans="1:12" ht="15" customHeight="1" x14ac:dyDescent="0.25">
      <c r="A942">
        <v>941</v>
      </c>
      <c r="B942">
        <v>279825</v>
      </c>
      <c r="C942" t="s">
        <v>118</v>
      </c>
      <c r="D942" t="s">
        <v>119</v>
      </c>
      <c r="E942" t="s">
        <v>1603</v>
      </c>
      <c r="F942" t="s">
        <v>1616</v>
      </c>
      <c r="G942">
        <v>2280</v>
      </c>
      <c r="H942">
        <v>2280</v>
      </c>
      <c r="I942">
        <v>-1</v>
      </c>
      <c r="J942">
        <v>536</v>
      </c>
      <c r="K942" s="1">
        <v>45166</v>
      </c>
      <c r="L942" s="56">
        <v>0.29669059027777778</v>
      </c>
    </row>
    <row r="943" spans="1:12" ht="15" customHeight="1" x14ac:dyDescent="0.25">
      <c r="A943">
        <v>942</v>
      </c>
      <c r="B943">
        <v>279824</v>
      </c>
      <c r="C943" t="s">
        <v>127</v>
      </c>
      <c r="D943" t="s">
        <v>128</v>
      </c>
      <c r="E943" t="s">
        <v>1603</v>
      </c>
      <c r="F943" t="s">
        <v>1616</v>
      </c>
      <c r="G943">
        <v>568.29999999999995</v>
      </c>
      <c r="H943">
        <v>568.29999999999995</v>
      </c>
      <c r="I943">
        <v>-1</v>
      </c>
      <c r="J943">
        <v>0</v>
      </c>
      <c r="K943" s="1">
        <v>45166</v>
      </c>
      <c r="L943" s="56">
        <v>0.29402109953703703</v>
      </c>
    </row>
    <row r="944" spans="1:12" ht="15" customHeight="1" x14ac:dyDescent="0.25">
      <c r="A944">
        <v>943</v>
      </c>
      <c r="B944">
        <v>279823</v>
      </c>
      <c r="C944" t="s">
        <v>159</v>
      </c>
      <c r="D944" t="s">
        <v>1372</v>
      </c>
      <c r="E944" t="s">
        <v>1603</v>
      </c>
      <c r="F944" t="s">
        <v>1604</v>
      </c>
      <c r="G944">
        <v>56.8</v>
      </c>
      <c r="H944">
        <v>56.8</v>
      </c>
      <c r="I944">
        <v>-1</v>
      </c>
      <c r="J944">
        <v>0</v>
      </c>
      <c r="K944" s="1">
        <v>45163</v>
      </c>
      <c r="L944" s="56">
        <v>0.71034436342592588</v>
      </c>
    </row>
    <row r="945" spans="1:12" ht="15" customHeight="1" x14ac:dyDescent="0.25">
      <c r="A945">
        <v>944</v>
      </c>
      <c r="B945">
        <v>279822</v>
      </c>
      <c r="C945" t="s">
        <v>136</v>
      </c>
      <c r="D945" t="s">
        <v>1605</v>
      </c>
      <c r="E945" t="s">
        <v>1603</v>
      </c>
      <c r="F945" t="s">
        <v>1620</v>
      </c>
      <c r="G945">
        <v>1.4</v>
      </c>
      <c r="H945">
        <v>1.4</v>
      </c>
      <c r="I945">
        <v>-1</v>
      </c>
      <c r="J945">
        <v>0</v>
      </c>
      <c r="K945" s="1">
        <v>45163</v>
      </c>
      <c r="L945" s="56">
        <v>0.70797885416666662</v>
      </c>
    </row>
    <row r="946" spans="1:12" ht="15" customHeight="1" x14ac:dyDescent="0.25">
      <c r="A946">
        <v>945</v>
      </c>
      <c r="B946">
        <v>279821</v>
      </c>
      <c r="C946" t="s">
        <v>121</v>
      </c>
      <c r="D946" t="s">
        <v>122</v>
      </c>
      <c r="E946" t="s">
        <v>1603</v>
      </c>
      <c r="F946" t="s">
        <v>1621</v>
      </c>
      <c r="G946">
        <v>43.3</v>
      </c>
      <c r="H946">
        <v>37.9</v>
      </c>
      <c r="I946">
        <v>2</v>
      </c>
      <c r="J946">
        <v>0</v>
      </c>
      <c r="K946" s="1">
        <v>45163</v>
      </c>
      <c r="L946" s="56">
        <v>0.70781712962962962</v>
      </c>
    </row>
    <row r="947" spans="1:12" ht="15" customHeight="1" x14ac:dyDescent="0.25">
      <c r="A947">
        <v>946</v>
      </c>
      <c r="B947">
        <v>279820</v>
      </c>
      <c r="C947" t="s">
        <v>137</v>
      </c>
      <c r="D947" t="s">
        <v>1356</v>
      </c>
      <c r="E947" t="s">
        <v>1603</v>
      </c>
      <c r="F947" t="s">
        <v>1620</v>
      </c>
      <c r="G947">
        <v>3.6</v>
      </c>
      <c r="H947">
        <v>3.6</v>
      </c>
      <c r="I947">
        <v>-1</v>
      </c>
      <c r="J947">
        <v>0</v>
      </c>
      <c r="K947" s="1">
        <v>45163</v>
      </c>
      <c r="L947" s="56">
        <v>0.70742815972222228</v>
      </c>
    </row>
    <row r="948" spans="1:12" ht="15" customHeight="1" x14ac:dyDescent="0.25">
      <c r="A948">
        <v>947</v>
      </c>
      <c r="B948">
        <v>279819</v>
      </c>
      <c r="C948" t="s">
        <v>137</v>
      </c>
      <c r="D948" t="s">
        <v>1356</v>
      </c>
      <c r="E948" t="s">
        <v>1603</v>
      </c>
      <c r="F948" t="s">
        <v>1622</v>
      </c>
      <c r="G948">
        <v>3.2</v>
      </c>
      <c r="H948">
        <v>3.2</v>
      </c>
      <c r="I948">
        <v>-1</v>
      </c>
      <c r="J948">
        <v>0</v>
      </c>
      <c r="K948" s="1">
        <v>45163</v>
      </c>
      <c r="L948" s="56">
        <v>0.70730358796296289</v>
      </c>
    </row>
    <row r="949" spans="1:12" ht="15" customHeight="1" x14ac:dyDescent="0.25">
      <c r="A949">
        <v>948</v>
      </c>
      <c r="B949">
        <v>279818</v>
      </c>
      <c r="C949" t="s">
        <v>136</v>
      </c>
      <c r="D949" t="s">
        <v>1605</v>
      </c>
      <c r="E949" t="s">
        <v>1606</v>
      </c>
      <c r="F949" t="s">
        <v>1607</v>
      </c>
      <c r="G949">
        <v>177.8</v>
      </c>
      <c r="H949">
        <v>177.8</v>
      </c>
      <c r="I949">
        <v>-1</v>
      </c>
      <c r="J949">
        <v>0</v>
      </c>
      <c r="K949" s="1">
        <v>45163</v>
      </c>
      <c r="L949" s="56">
        <v>0.70689001157407405</v>
      </c>
    </row>
    <row r="950" spans="1:12" ht="15" customHeight="1" x14ac:dyDescent="0.25">
      <c r="A950">
        <v>949</v>
      </c>
      <c r="B950">
        <v>279817</v>
      </c>
      <c r="C950" t="s">
        <v>179</v>
      </c>
      <c r="D950" t="s">
        <v>1378</v>
      </c>
      <c r="E950" t="s">
        <v>1603</v>
      </c>
      <c r="F950" t="s">
        <v>1607</v>
      </c>
      <c r="G950">
        <v>1698.5</v>
      </c>
      <c r="H950">
        <v>1698.5</v>
      </c>
      <c r="I950">
        <v>-1</v>
      </c>
      <c r="J950">
        <v>0</v>
      </c>
      <c r="K950" s="1">
        <v>45163</v>
      </c>
      <c r="L950" s="56">
        <v>0.70425543981481475</v>
      </c>
    </row>
    <row r="951" spans="1:12" ht="15" customHeight="1" x14ac:dyDescent="0.25">
      <c r="A951">
        <v>950</v>
      </c>
      <c r="B951">
        <v>279816</v>
      </c>
      <c r="C951" t="s">
        <v>177</v>
      </c>
      <c r="D951" t="s">
        <v>178</v>
      </c>
      <c r="E951" t="s">
        <v>1611</v>
      </c>
      <c r="F951" t="s">
        <v>1607</v>
      </c>
      <c r="G951">
        <v>1943.5</v>
      </c>
      <c r="H951">
        <v>1943.5</v>
      </c>
      <c r="I951">
        <v>-1</v>
      </c>
      <c r="J951">
        <v>0</v>
      </c>
      <c r="K951" s="1">
        <v>45163</v>
      </c>
      <c r="L951" s="56">
        <v>0.70409753472222214</v>
      </c>
    </row>
    <row r="952" spans="1:12" ht="15" customHeight="1" x14ac:dyDescent="0.25">
      <c r="A952">
        <v>951</v>
      </c>
      <c r="B952">
        <v>279815</v>
      </c>
      <c r="C952" t="s">
        <v>172</v>
      </c>
      <c r="D952" t="s">
        <v>1376</v>
      </c>
      <c r="E952" t="s">
        <v>1603</v>
      </c>
      <c r="F952" t="s">
        <v>1607</v>
      </c>
      <c r="G952">
        <v>27.6</v>
      </c>
      <c r="H952">
        <v>20.399999999999999</v>
      </c>
      <c r="I952">
        <v>3</v>
      </c>
      <c r="J952">
        <v>0</v>
      </c>
      <c r="K952" s="1">
        <v>45163</v>
      </c>
      <c r="L952" s="56">
        <v>0.70338260416666676</v>
      </c>
    </row>
    <row r="953" spans="1:12" ht="15" customHeight="1" x14ac:dyDescent="0.25">
      <c r="A953">
        <v>952</v>
      </c>
      <c r="B953">
        <v>279814</v>
      </c>
      <c r="C953" t="s">
        <v>173</v>
      </c>
      <c r="D953" t="s">
        <v>1377</v>
      </c>
      <c r="E953" t="s">
        <v>1611</v>
      </c>
      <c r="F953" t="s">
        <v>1607</v>
      </c>
      <c r="G953">
        <v>37.200000000000003</v>
      </c>
      <c r="H953">
        <v>30</v>
      </c>
      <c r="I953">
        <v>3</v>
      </c>
      <c r="J953">
        <v>0</v>
      </c>
      <c r="K953" s="1">
        <v>45163</v>
      </c>
      <c r="L953" s="56">
        <v>0.70301570601851848</v>
      </c>
    </row>
    <row r="954" spans="1:12" ht="15" customHeight="1" x14ac:dyDescent="0.25">
      <c r="A954">
        <v>953</v>
      </c>
      <c r="B954">
        <v>279813</v>
      </c>
      <c r="C954" t="s">
        <v>84</v>
      </c>
      <c r="D954" t="s">
        <v>1609</v>
      </c>
      <c r="E954" t="s">
        <v>1606</v>
      </c>
      <c r="F954" t="s">
        <v>1607</v>
      </c>
      <c r="G954">
        <v>178</v>
      </c>
      <c r="H954">
        <v>178</v>
      </c>
      <c r="I954">
        <v>-1</v>
      </c>
      <c r="J954">
        <v>0</v>
      </c>
      <c r="K954" s="1">
        <v>45163</v>
      </c>
      <c r="L954" s="56">
        <v>0.69790069444444447</v>
      </c>
    </row>
    <row r="955" spans="1:12" ht="15" customHeight="1" x14ac:dyDescent="0.25">
      <c r="A955">
        <v>954</v>
      </c>
      <c r="B955">
        <v>279812</v>
      </c>
      <c r="C955" t="s">
        <v>152</v>
      </c>
      <c r="D955" t="s">
        <v>1302</v>
      </c>
      <c r="E955" t="s">
        <v>1611</v>
      </c>
      <c r="F955" t="s">
        <v>1607</v>
      </c>
      <c r="G955">
        <v>73</v>
      </c>
      <c r="H955">
        <v>73</v>
      </c>
      <c r="I955">
        <v>-1</v>
      </c>
      <c r="J955">
        <v>0</v>
      </c>
      <c r="K955" s="1">
        <v>45163</v>
      </c>
      <c r="L955" s="56">
        <v>0.69779965277777778</v>
      </c>
    </row>
    <row r="956" spans="1:12" ht="15" customHeight="1" x14ac:dyDescent="0.25">
      <c r="A956">
        <v>955</v>
      </c>
      <c r="B956">
        <v>279811</v>
      </c>
      <c r="C956" t="s">
        <v>67</v>
      </c>
      <c r="D956" t="s">
        <v>1318</v>
      </c>
      <c r="E956" t="s">
        <v>1606</v>
      </c>
      <c r="F956" t="s">
        <v>1607</v>
      </c>
      <c r="G956">
        <v>1519.6</v>
      </c>
      <c r="H956">
        <v>1519.6</v>
      </c>
      <c r="I956">
        <v>-1</v>
      </c>
      <c r="J956">
        <v>0</v>
      </c>
      <c r="K956" s="1">
        <v>45163</v>
      </c>
      <c r="L956" s="56">
        <v>0.69738923611111103</v>
      </c>
    </row>
    <row r="957" spans="1:12" ht="15" customHeight="1" x14ac:dyDescent="0.25">
      <c r="A957">
        <v>956</v>
      </c>
      <c r="B957">
        <v>279810</v>
      </c>
      <c r="C957" t="s">
        <v>85</v>
      </c>
      <c r="D957" t="s">
        <v>1608</v>
      </c>
      <c r="E957" t="s">
        <v>1606</v>
      </c>
      <c r="F957" t="s">
        <v>1607</v>
      </c>
      <c r="G957">
        <v>510.4</v>
      </c>
      <c r="H957">
        <v>510.4</v>
      </c>
      <c r="I957">
        <v>-1</v>
      </c>
      <c r="J957">
        <v>0</v>
      </c>
      <c r="K957" s="1">
        <v>45163</v>
      </c>
      <c r="L957" s="56">
        <v>0.69712739583333327</v>
      </c>
    </row>
    <row r="958" spans="1:12" ht="15" customHeight="1" x14ac:dyDescent="0.25">
      <c r="A958">
        <v>957</v>
      </c>
      <c r="B958">
        <v>279809</v>
      </c>
      <c r="C958" t="s">
        <v>145</v>
      </c>
      <c r="D958" t="s">
        <v>1360</v>
      </c>
      <c r="E958" t="s">
        <v>1603</v>
      </c>
      <c r="F958" t="s">
        <v>1607</v>
      </c>
      <c r="G958">
        <v>15.2</v>
      </c>
      <c r="H958">
        <v>9.8000000000000007</v>
      </c>
      <c r="I958">
        <v>2</v>
      </c>
      <c r="J958">
        <v>0</v>
      </c>
      <c r="K958" s="1">
        <v>45163</v>
      </c>
      <c r="L958" s="56">
        <v>0.67511346064814814</v>
      </c>
    </row>
    <row r="959" spans="1:12" ht="15" customHeight="1" x14ac:dyDescent="0.25">
      <c r="A959">
        <v>958</v>
      </c>
      <c r="B959">
        <v>279808</v>
      </c>
      <c r="C959" t="s">
        <v>141</v>
      </c>
      <c r="D959" t="s">
        <v>1358</v>
      </c>
      <c r="E959" t="s">
        <v>1603</v>
      </c>
      <c r="F959" t="s">
        <v>1607</v>
      </c>
      <c r="G959">
        <v>70.400000000000006</v>
      </c>
      <c r="H959">
        <v>63.2</v>
      </c>
      <c r="I959">
        <v>3</v>
      </c>
      <c r="J959">
        <v>0</v>
      </c>
      <c r="K959" s="1">
        <v>45163</v>
      </c>
      <c r="L959" s="56">
        <v>0.67396697916666659</v>
      </c>
    </row>
    <row r="960" spans="1:12" ht="15" customHeight="1" x14ac:dyDescent="0.25">
      <c r="A960">
        <v>959</v>
      </c>
      <c r="B960">
        <v>279807</v>
      </c>
      <c r="C960" t="s">
        <v>114</v>
      </c>
      <c r="D960" t="s">
        <v>115</v>
      </c>
      <c r="E960" t="s">
        <v>1603</v>
      </c>
      <c r="F960" t="s">
        <v>1610</v>
      </c>
      <c r="G960">
        <v>76.7</v>
      </c>
      <c r="H960">
        <v>69.5</v>
      </c>
      <c r="I960">
        <v>3</v>
      </c>
      <c r="J960">
        <v>32</v>
      </c>
      <c r="K960" s="1">
        <v>45163</v>
      </c>
      <c r="L960" s="56">
        <v>0.66989594907407402</v>
      </c>
    </row>
    <row r="961" spans="1:12" ht="15" customHeight="1" x14ac:dyDescent="0.25">
      <c r="A961">
        <v>960</v>
      </c>
      <c r="B961">
        <v>279806</v>
      </c>
      <c r="C961" t="s">
        <v>125</v>
      </c>
      <c r="D961" t="s">
        <v>126</v>
      </c>
      <c r="E961" t="s">
        <v>1603</v>
      </c>
      <c r="F961" t="s">
        <v>1604</v>
      </c>
      <c r="G961">
        <v>41.5</v>
      </c>
      <c r="H961">
        <v>34.299999999999997</v>
      </c>
      <c r="I961">
        <v>3</v>
      </c>
      <c r="J961">
        <v>0</v>
      </c>
      <c r="K961" s="1">
        <v>45163</v>
      </c>
      <c r="L961" s="56">
        <v>0.66948561342592594</v>
      </c>
    </row>
    <row r="962" spans="1:12" ht="15" customHeight="1" x14ac:dyDescent="0.25">
      <c r="A962">
        <v>961</v>
      </c>
      <c r="B962">
        <v>279805</v>
      </c>
      <c r="C962" t="s">
        <v>125</v>
      </c>
      <c r="D962" t="s">
        <v>126</v>
      </c>
      <c r="E962" t="s">
        <v>1603</v>
      </c>
      <c r="F962" t="s">
        <v>1604</v>
      </c>
      <c r="G962">
        <v>38.1</v>
      </c>
      <c r="H962">
        <v>30.9</v>
      </c>
      <c r="I962">
        <v>3</v>
      </c>
      <c r="J962">
        <v>0</v>
      </c>
      <c r="K962" s="1">
        <v>45163</v>
      </c>
      <c r="L962" s="56">
        <v>0.66909054398148149</v>
      </c>
    </row>
    <row r="963" spans="1:12" ht="15" customHeight="1" x14ac:dyDescent="0.25">
      <c r="A963">
        <v>962</v>
      </c>
      <c r="B963">
        <v>279804</v>
      </c>
      <c r="C963" t="s">
        <v>121</v>
      </c>
      <c r="D963" t="s">
        <v>122</v>
      </c>
      <c r="E963" t="s">
        <v>1603</v>
      </c>
      <c r="F963" t="s">
        <v>1610</v>
      </c>
      <c r="G963">
        <v>35.9</v>
      </c>
      <c r="H963">
        <v>28.7</v>
      </c>
      <c r="I963">
        <v>3</v>
      </c>
      <c r="J963">
        <v>0</v>
      </c>
      <c r="K963" s="1">
        <v>45163</v>
      </c>
      <c r="L963" s="56">
        <v>0.66887407407407407</v>
      </c>
    </row>
    <row r="964" spans="1:12" ht="15" customHeight="1" x14ac:dyDescent="0.25">
      <c r="A964">
        <v>963</v>
      </c>
      <c r="B964">
        <v>279803</v>
      </c>
      <c r="C964" t="s">
        <v>124</v>
      </c>
      <c r="D964" t="s">
        <v>1413</v>
      </c>
      <c r="E964" t="s">
        <v>1603</v>
      </c>
      <c r="F964" t="s">
        <v>1604</v>
      </c>
      <c r="G964">
        <v>35.4</v>
      </c>
      <c r="H964">
        <v>28.2</v>
      </c>
      <c r="I964">
        <v>3</v>
      </c>
      <c r="J964">
        <v>0</v>
      </c>
      <c r="K964" s="1">
        <v>45163</v>
      </c>
      <c r="L964" s="56">
        <v>0.66872268518518518</v>
      </c>
    </row>
    <row r="965" spans="1:12" ht="15" customHeight="1" x14ac:dyDescent="0.25">
      <c r="A965">
        <v>964</v>
      </c>
      <c r="B965">
        <v>279802</v>
      </c>
      <c r="C965" t="s">
        <v>133</v>
      </c>
      <c r="D965" t="s">
        <v>134</v>
      </c>
      <c r="E965" t="s">
        <v>1603</v>
      </c>
      <c r="F965" t="s">
        <v>1616</v>
      </c>
      <c r="G965">
        <v>8</v>
      </c>
      <c r="H965">
        <v>2.6</v>
      </c>
      <c r="I965">
        <v>2</v>
      </c>
      <c r="J965">
        <v>0</v>
      </c>
      <c r="K965" s="1">
        <v>45163</v>
      </c>
      <c r="L965" s="56">
        <v>0.66860362268518525</v>
      </c>
    </row>
    <row r="966" spans="1:12" ht="15" customHeight="1" x14ac:dyDescent="0.25">
      <c r="A966">
        <v>965</v>
      </c>
      <c r="B966">
        <v>279801</v>
      </c>
      <c r="C966" t="s">
        <v>125</v>
      </c>
      <c r="D966" t="s">
        <v>126</v>
      </c>
      <c r="E966" t="s">
        <v>1603</v>
      </c>
      <c r="F966" t="s">
        <v>1604</v>
      </c>
      <c r="G966">
        <v>25.8</v>
      </c>
      <c r="H966">
        <v>20.399999999999999</v>
      </c>
      <c r="I966">
        <v>2</v>
      </c>
      <c r="J966">
        <v>0</v>
      </c>
      <c r="K966" s="1">
        <v>45163</v>
      </c>
      <c r="L966" s="56">
        <v>0.66843255787037037</v>
      </c>
    </row>
    <row r="967" spans="1:12" ht="15" customHeight="1" x14ac:dyDescent="0.25">
      <c r="A967">
        <v>966</v>
      </c>
      <c r="B967">
        <v>279800</v>
      </c>
      <c r="C967" t="s">
        <v>141</v>
      </c>
      <c r="D967" t="s">
        <v>1358</v>
      </c>
      <c r="E967" t="s">
        <v>1603</v>
      </c>
      <c r="F967" t="s">
        <v>1607</v>
      </c>
      <c r="G967">
        <v>42.9</v>
      </c>
      <c r="H967">
        <v>35.700000000000003</v>
      </c>
      <c r="I967">
        <v>3</v>
      </c>
      <c r="J967">
        <v>0</v>
      </c>
      <c r="K967" s="1">
        <v>45163</v>
      </c>
      <c r="L967" s="56">
        <v>0.66821866898148141</v>
      </c>
    </row>
    <row r="968" spans="1:12" ht="15" customHeight="1" x14ac:dyDescent="0.25">
      <c r="A968">
        <v>967</v>
      </c>
      <c r="B968">
        <v>279799</v>
      </c>
      <c r="C968" t="s">
        <v>141</v>
      </c>
      <c r="D968" t="s">
        <v>1358</v>
      </c>
      <c r="E968" t="s">
        <v>1603</v>
      </c>
      <c r="F968" t="s">
        <v>1607</v>
      </c>
      <c r="G968">
        <v>39.799999999999997</v>
      </c>
      <c r="H968">
        <v>32.6</v>
      </c>
      <c r="I968">
        <v>3</v>
      </c>
      <c r="J968">
        <v>0</v>
      </c>
      <c r="K968" s="1">
        <v>45163</v>
      </c>
      <c r="L968" s="56">
        <v>0.668036724537037</v>
      </c>
    </row>
    <row r="969" spans="1:12" ht="15" customHeight="1" x14ac:dyDescent="0.25">
      <c r="A969">
        <v>968</v>
      </c>
      <c r="B969">
        <v>279798</v>
      </c>
      <c r="C969" t="s">
        <v>125</v>
      </c>
      <c r="D969" t="s">
        <v>126</v>
      </c>
      <c r="E969" t="s">
        <v>1603</v>
      </c>
      <c r="F969" t="s">
        <v>1604</v>
      </c>
      <c r="G969">
        <v>40.1</v>
      </c>
      <c r="H969">
        <v>32.9</v>
      </c>
      <c r="I969">
        <v>3</v>
      </c>
      <c r="J969">
        <v>0</v>
      </c>
      <c r="K969" s="1">
        <v>45163</v>
      </c>
      <c r="L969" s="56">
        <v>0.66775532407407401</v>
      </c>
    </row>
    <row r="970" spans="1:12" ht="15" customHeight="1" x14ac:dyDescent="0.25">
      <c r="A970">
        <v>969</v>
      </c>
      <c r="B970">
        <v>279797</v>
      </c>
      <c r="C970" t="s">
        <v>141</v>
      </c>
      <c r="D970" t="s">
        <v>1358</v>
      </c>
      <c r="E970" t="s">
        <v>1603</v>
      </c>
      <c r="F970" t="s">
        <v>1607</v>
      </c>
      <c r="G970">
        <v>41.4</v>
      </c>
      <c r="H970">
        <v>34.200000000000003</v>
      </c>
      <c r="I970">
        <v>3</v>
      </c>
      <c r="J970">
        <v>0</v>
      </c>
      <c r="K970" s="1">
        <v>45163</v>
      </c>
      <c r="L970" s="56">
        <v>0.6676758449074075</v>
      </c>
    </row>
    <row r="971" spans="1:12" ht="15" customHeight="1" x14ac:dyDescent="0.25">
      <c r="A971">
        <v>970</v>
      </c>
      <c r="B971">
        <v>279796</v>
      </c>
      <c r="C971" t="s">
        <v>101</v>
      </c>
      <c r="D971" t="s">
        <v>1326</v>
      </c>
      <c r="E971" t="s">
        <v>1611</v>
      </c>
      <c r="F971" t="s">
        <v>1607</v>
      </c>
      <c r="G971">
        <v>26.5</v>
      </c>
      <c r="H971">
        <v>21.1</v>
      </c>
      <c r="I971">
        <v>2</v>
      </c>
      <c r="J971">
        <v>0</v>
      </c>
      <c r="K971" s="1">
        <v>45163</v>
      </c>
      <c r="L971" s="56">
        <v>0.66747484953703706</v>
      </c>
    </row>
    <row r="972" spans="1:12" ht="15" customHeight="1" x14ac:dyDescent="0.25">
      <c r="A972">
        <v>971</v>
      </c>
      <c r="B972">
        <v>279795</v>
      </c>
      <c r="C972" t="s">
        <v>159</v>
      </c>
      <c r="D972" t="s">
        <v>1372</v>
      </c>
      <c r="E972" t="s">
        <v>1603</v>
      </c>
      <c r="F972" t="s">
        <v>1604</v>
      </c>
      <c r="G972">
        <v>4.5</v>
      </c>
      <c r="H972">
        <v>2.7</v>
      </c>
      <c r="I972">
        <v>0</v>
      </c>
      <c r="J972">
        <v>0</v>
      </c>
      <c r="K972" s="1">
        <v>45163</v>
      </c>
      <c r="L972" s="56">
        <v>0.6669694097222223</v>
      </c>
    </row>
    <row r="973" spans="1:12" ht="15" customHeight="1" x14ac:dyDescent="0.25">
      <c r="A973">
        <v>972</v>
      </c>
      <c r="B973">
        <v>279794</v>
      </c>
      <c r="C973" t="s">
        <v>151</v>
      </c>
      <c r="D973" t="s">
        <v>1368</v>
      </c>
      <c r="E973" t="s">
        <v>1611</v>
      </c>
      <c r="F973" t="s">
        <v>1607</v>
      </c>
      <c r="G973">
        <v>44.5</v>
      </c>
      <c r="H973">
        <v>37.299999999999997</v>
      </c>
      <c r="I973">
        <v>3</v>
      </c>
      <c r="J973">
        <v>0</v>
      </c>
      <c r="K973" s="1">
        <v>45163</v>
      </c>
      <c r="L973" s="56">
        <v>0.66669174768518513</v>
      </c>
    </row>
    <row r="974" spans="1:12" ht="15" customHeight="1" x14ac:dyDescent="0.25">
      <c r="A974">
        <v>973</v>
      </c>
      <c r="B974">
        <v>279793</v>
      </c>
      <c r="C974" t="s">
        <v>124</v>
      </c>
      <c r="D974" t="s">
        <v>1413</v>
      </c>
      <c r="E974" t="s">
        <v>1603</v>
      </c>
      <c r="F974" t="s">
        <v>1604</v>
      </c>
      <c r="G974">
        <v>46.3</v>
      </c>
      <c r="H974">
        <v>39.1</v>
      </c>
      <c r="I974">
        <v>3</v>
      </c>
      <c r="J974">
        <v>0</v>
      </c>
      <c r="K974" s="1">
        <v>45163</v>
      </c>
      <c r="L974" s="56">
        <v>0.66462021990740738</v>
      </c>
    </row>
    <row r="975" spans="1:12" ht="15" customHeight="1" x14ac:dyDescent="0.25">
      <c r="A975">
        <v>974</v>
      </c>
      <c r="B975">
        <v>279792</v>
      </c>
      <c r="C975" t="s">
        <v>121</v>
      </c>
      <c r="D975" t="s">
        <v>122</v>
      </c>
      <c r="E975" t="s">
        <v>1603</v>
      </c>
      <c r="F975" t="s">
        <v>1610</v>
      </c>
      <c r="G975">
        <v>50.2</v>
      </c>
      <c r="H975">
        <v>43</v>
      </c>
      <c r="I975">
        <v>3</v>
      </c>
      <c r="J975">
        <v>0</v>
      </c>
      <c r="K975" s="1">
        <v>45163</v>
      </c>
      <c r="L975" s="56">
        <v>0.66369320601851844</v>
      </c>
    </row>
    <row r="976" spans="1:12" ht="15" customHeight="1" x14ac:dyDescent="0.25">
      <c r="A976">
        <v>975</v>
      </c>
      <c r="B976">
        <v>279791</v>
      </c>
      <c r="C976" t="s">
        <v>114</v>
      </c>
      <c r="D976" t="s">
        <v>115</v>
      </c>
      <c r="E976" t="s">
        <v>1603</v>
      </c>
      <c r="F976" t="s">
        <v>1610</v>
      </c>
      <c r="G976">
        <v>73.099999999999994</v>
      </c>
      <c r="H976">
        <v>65.900000000000006</v>
      </c>
      <c r="I976">
        <v>3</v>
      </c>
      <c r="J976">
        <v>30</v>
      </c>
      <c r="K976" s="1">
        <v>45163</v>
      </c>
      <c r="L976" s="56">
        <v>0.66354035879629636</v>
      </c>
    </row>
    <row r="977" spans="1:12" ht="15" customHeight="1" x14ac:dyDescent="0.25">
      <c r="A977">
        <v>976</v>
      </c>
      <c r="B977">
        <v>279790</v>
      </c>
      <c r="C977" t="s">
        <v>114</v>
      </c>
      <c r="D977" t="s">
        <v>115</v>
      </c>
      <c r="E977" t="s">
        <v>1603</v>
      </c>
      <c r="F977" t="s">
        <v>1610</v>
      </c>
      <c r="G977">
        <v>75</v>
      </c>
      <c r="H977">
        <v>67.8</v>
      </c>
      <c r="I977">
        <v>3</v>
      </c>
      <c r="J977">
        <v>30</v>
      </c>
      <c r="K977" s="1">
        <v>45163</v>
      </c>
      <c r="L977" s="56">
        <v>0.66320952546296297</v>
      </c>
    </row>
    <row r="978" spans="1:12" ht="15" customHeight="1" x14ac:dyDescent="0.25">
      <c r="A978">
        <v>977</v>
      </c>
      <c r="B978">
        <v>279789</v>
      </c>
      <c r="C978" t="s">
        <v>116</v>
      </c>
      <c r="D978" t="s">
        <v>117</v>
      </c>
      <c r="E978" t="s">
        <v>1603</v>
      </c>
      <c r="F978" t="s">
        <v>1613</v>
      </c>
      <c r="G978">
        <v>15.7</v>
      </c>
      <c r="H978">
        <v>10.3</v>
      </c>
      <c r="I978">
        <v>2</v>
      </c>
      <c r="J978">
        <v>0</v>
      </c>
      <c r="K978" s="1">
        <v>45163</v>
      </c>
      <c r="L978" s="56">
        <v>0.66302175925925921</v>
      </c>
    </row>
    <row r="979" spans="1:12" ht="15" customHeight="1" x14ac:dyDescent="0.25">
      <c r="A979">
        <v>978</v>
      </c>
      <c r="B979">
        <v>279788</v>
      </c>
      <c r="C979" t="s">
        <v>175</v>
      </c>
      <c r="D979" t="s">
        <v>176</v>
      </c>
      <c r="E979" t="s">
        <v>1603</v>
      </c>
      <c r="F979" t="s">
        <v>1613</v>
      </c>
      <c r="G979">
        <v>31.6</v>
      </c>
      <c r="H979">
        <v>26.2</v>
      </c>
      <c r="I979">
        <v>2</v>
      </c>
      <c r="J979">
        <v>0</v>
      </c>
      <c r="K979" s="1">
        <v>45163</v>
      </c>
      <c r="L979" s="56">
        <v>0.66291755787037043</v>
      </c>
    </row>
    <row r="980" spans="1:12" ht="15" customHeight="1" x14ac:dyDescent="0.25">
      <c r="A980">
        <v>979</v>
      </c>
      <c r="B980">
        <v>279787</v>
      </c>
      <c r="C980" t="s">
        <v>114</v>
      </c>
      <c r="D980" t="s">
        <v>115</v>
      </c>
      <c r="E980" t="s">
        <v>1603</v>
      </c>
      <c r="F980" t="s">
        <v>1610</v>
      </c>
      <c r="G980">
        <v>71.099999999999994</v>
      </c>
      <c r="H980">
        <v>63.9</v>
      </c>
      <c r="I980">
        <v>3</v>
      </c>
      <c r="J980">
        <v>30</v>
      </c>
      <c r="K980" s="1">
        <v>45163</v>
      </c>
      <c r="L980" s="56">
        <v>0.66280396990740742</v>
      </c>
    </row>
    <row r="981" spans="1:12" ht="15" customHeight="1" x14ac:dyDescent="0.25">
      <c r="A981">
        <v>980</v>
      </c>
      <c r="B981">
        <v>279786</v>
      </c>
      <c r="C981" t="s">
        <v>142</v>
      </c>
      <c r="D981" t="s">
        <v>1612</v>
      </c>
      <c r="E981" t="s">
        <v>1603</v>
      </c>
      <c r="F981" t="s">
        <v>1604</v>
      </c>
      <c r="G981">
        <v>40.1</v>
      </c>
      <c r="H981">
        <v>32.9</v>
      </c>
      <c r="I981">
        <v>3</v>
      </c>
      <c r="J981">
        <v>0</v>
      </c>
      <c r="K981" s="1">
        <v>45163</v>
      </c>
      <c r="L981" s="56">
        <v>0.6624803587962963</v>
      </c>
    </row>
    <row r="982" spans="1:12" ht="15" customHeight="1" x14ac:dyDescent="0.25">
      <c r="A982">
        <v>981</v>
      </c>
      <c r="B982">
        <v>279785</v>
      </c>
      <c r="C982" t="s">
        <v>159</v>
      </c>
      <c r="D982" t="s">
        <v>1372</v>
      </c>
      <c r="E982" t="s">
        <v>1603</v>
      </c>
      <c r="F982" t="s">
        <v>1604</v>
      </c>
      <c r="G982">
        <v>23</v>
      </c>
      <c r="H982">
        <v>15.8</v>
      </c>
      <c r="I982">
        <v>3</v>
      </c>
      <c r="J982">
        <v>0</v>
      </c>
      <c r="K982" s="1">
        <v>45163</v>
      </c>
      <c r="L982" s="56">
        <v>0.66233336805555554</v>
      </c>
    </row>
    <row r="983" spans="1:12" ht="15" customHeight="1" x14ac:dyDescent="0.25">
      <c r="A983">
        <v>982</v>
      </c>
      <c r="B983">
        <v>279784</v>
      </c>
      <c r="C983" t="s">
        <v>120</v>
      </c>
      <c r="D983" t="s">
        <v>1411</v>
      </c>
      <c r="E983" t="s">
        <v>1603</v>
      </c>
      <c r="F983" t="s">
        <v>1614</v>
      </c>
      <c r="G983">
        <v>9.9</v>
      </c>
      <c r="H983">
        <v>4.5</v>
      </c>
      <c r="I983">
        <v>2</v>
      </c>
      <c r="J983">
        <v>0</v>
      </c>
      <c r="K983" s="1">
        <v>45163</v>
      </c>
      <c r="L983" s="56">
        <v>0.66214239583333334</v>
      </c>
    </row>
    <row r="984" spans="1:12" ht="15" customHeight="1" x14ac:dyDescent="0.25">
      <c r="A984">
        <v>983</v>
      </c>
      <c r="B984">
        <v>279783</v>
      </c>
      <c r="C984" t="s">
        <v>124</v>
      </c>
      <c r="D984" t="s">
        <v>1413</v>
      </c>
      <c r="E984" t="s">
        <v>1603</v>
      </c>
      <c r="F984" t="s">
        <v>1604</v>
      </c>
      <c r="G984">
        <v>49.8</v>
      </c>
      <c r="H984">
        <v>42.6</v>
      </c>
      <c r="I984">
        <v>3</v>
      </c>
      <c r="J984">
        <v>0</v>
      </c>
      <c r="K984" s="1">
        <v>45163</v>
      </c>
      <c r="L984" s="56">
        <v>0.66183298611111108</v>
      </c>
    </row>
    <row r="985" spans="1:12" ht="15" customHeight="1" x14ac:dyDescent="0.25">
      <c r="A985">
        <v>984</v>
      </c>
      <c r="B985">
        <v>279782</v>
      </c>
      <c r="C985" t="s">
        <v>142</v>
      </c>
      <c r="D985" t="s">
        <v>1612</v>
      </c>
      <c r="E985" t="s">
        <v>1603</v>
      </c>
      <c r="F985" t="s">
        <v>1604</v>
      </c>
      <c r="G985">
        <v>46.2</v>
      </c>
      <c r="H985">
        <v>39</v>
      </c>
      <c r="I985">
        <v>3</v>
      </c>
      <c r="J985">
        <v>0</v>
      </c>
      <c r="K985" s="1">
        <v>45163</v>
      </c>
      <c r="L985" s="56">
        <v>0.65861134259259257</v>
      </c>
    </row>
    <row r="986" spans="1:12" ht="15" customHeight="1" x14ac:dyDescent="0.25">
      <c r="A986">
        <v>985</v>
      </c>
      <c r="B986">
        <v>279781</v>
      </c>
      <c r="C986" t="s">
        <v>124</v>
      </c>
      <c r="D986" t="s">
        <v>1413</v>
      </c>
      <c r="E986" t="s">
        <v>1603</v>
      </c>
      <c r="F986" t="s">
        <v>1604</v>
      </c>
      <c r="G986">
        <v>42.3</v>
      </c>
      <c r="H986">
        <v>35.1</v>
      </c>
      <c r="I986">
        <v>3</v>
      </c>
      <c r="J986">
        <v>0</v>
      </c>
      <c r="K986" s="1">
        <v>45163</v>
      </c>
      <c r="L986" s="56">
        <v>0.65841747685185192</v>
      </c>
    </row>
    <row r="987" spans="1:12" ht="15" customHeight="1" x14ac:dyDescent="0.25">
      <c r="A987">
        <v>986</v>
      </c>
      <c r="B987">
        <v>279780</v>
      </c>
      <c r="C987" t="s">
        <v>120</v>
      </c>
      <c r="D987" t="s">
        <v>1411</v>
      </c>
      <c r="E987" t="s">
        <v>1603</v>
      </c>
      <c r="F987" t="s">
        <v>1614</v>
      </c>
      <c r="G987">
        <v>15</v>
      </c>
      <c r="H987">
        <v>15</v>
      </c>
      <c r="I987">
        <v>-1</v>
      </c>
      <c r="J987">
        <v>0</v>
      </c>
      <c r="K987" s="1">
        <v>45163</v>
      </c>
      <c r="L987" s="56">
        <v>0.65799143518518521</v>
      </c>
    </row>
    <row r="988" spans="1:12" ht="15" customHeight="1" x14ac:dyDescent="0.25">
      <c r="A988">
        <v>987</v>
      </c>
      <c r="B988">
        <v>279779</v>
      </c>
      <c r="C988" t="s">
        <v>124</v>
      </c>
      <c r="D988" t="s">
        <v>1413</v>
      </c>
      <c r="E988" t="s">
        <v>1603</v>
      </c>
      <c r="F988" t="s">
        <v>1604</v>
      </c>
      <c r="G988">
        <v>48.7</v>
      </c>
      <c r="H988">
        <v>41.5</v>
      </c>
      <c r="I988">
        <v>3</v>
      </c>
      <c r="J988">
        <v>0</v>
      </c>
      <c r="K988" s="1">
        <v>45163</v>
      </c>
      <c r="L988" s="56">
        <v>0.65784059027777775</v>
      </c>
    </row>
    <row r="989" spans="1:12" ht="15" customHeight="1" x14ac:dyDescent="0.25">
      <c r="A989">
        <v>988</v>
      </c>
      <c r="B989">
        <v>279778</v>
      </c>
      <c r="C989" t="s">
        <v>124</v>
      </c>
      <c r="D989" t="s">
        <v>1413</v>
      </c>
      <c r="E989" t="s">
        <v>1603</v>
      </c>
      <c r="F989" t="s">
        <v>1604</v>
      </c>
      <c r="G989">
        <v>45.4</v>
      </c>
      <c r="H989">
        <v>38.200000000000003</v>
      </c>
      <c r="I989">
        <v>3</v>
      </c>
      <c r="J989">
        <v>0</v>
      </c>
      <c r="K989" s="1">
        <v>45163</v>
      </c>
      <c r="L989" s="56">
        <v>0.6568705208333333</v>
      </c>
    </row>
    <row r="990" spans="1:12" ht="15" customHeight="1" x14ac:dyDescent="0.25">
      <c r="A990">
        <v>989</v>
      </c>
      <c r="B990">
        <v>279777</v>
      </c>
      <c r="C990" t="s">
        <v>139</v>
      </c>
      <c r="D990" t="s">
        <v>1342</v>
      </c>
      <c r="E990" t="s">
        <v>1603</v>
      </c>
      <c r="F990" t="s">
        <v>1613</v>
      </c>
      <c r="G990">
        <v>25</v>
      </c>
      <c r="H990">
        <v>25</v>
      </c>
      <c r="I990">
        <v>-1</v>
      </c>
      <c r="J990">
        <v>0</v>
      </c>
      <c r="K990" s="1">
        <v>45163</v>
      </c>
      <c r="L990" s="56">
        <v>0.65679082175925929</v>
      </c>
    </row>
    <row r="991" spans="1:12" ht="15" customHeight="1" x14ac:dyDescent="0.25">
      <c r="A991">
        <v>990</v>
      </c>
      <c r="B991">
        <v>279776</v>
      </c>
      <c r="C991" t="s">
        <v>63</v>
      </c>
      <c r="D991" t="s">
        <v>64</v>
      </c>
      <c r="E991" t="s">
        <v>1611</v>
      </c>
      <c r="F991" t="s">
        <v>1613</v>
      </c>
      <c r="G991">
        <v>6</v>
      </c>
      <c r="H991">
        <v>6</v>
      </c>
      <c r="I991">
        <v>-1</v>
      </c>
      <c r="J991">
        <v>3</v>
      </c>
      <c r="K991" s="1">
        <v>45163</v>
      </c>
      <c r="L991" s="56">
        <v>0.65665350694444446</v>
      </c>
    </row>
    <row r="992" spans="1:12" ht="15" customHeight="1" x14ac:dyDescent="0.25">
      <c r="A992">
        <v>991</v>
      </c>
      <c r="B992">
        <v>279775</v>
      </c>
      <c r="C992" t="s">
        <v>124</v>
      </c>
      <c r="D992" t="s">
        <v>1413</v>
      </c>
      <c r="E992" t="s">
        <v>1603</v>
      </c>
      <c r="F992" t="s">
        <v>1604</v>
      </c>
      <c r="G992">
        <v>44.6</v>
      </c>
      <c r="H992">
        <v>37.4</v>
      </c>
      <c r="I992">
        <v>3</v>
      </c>
      <c r="J992">
        <v>0</v>
      </c>
      <c r="K992" s="1">
        <v>45163</v>
      </c>
      <c r="L992" s="56">
        <v>0.65656079861111116</v>
      </c>
    </row>
    <row r="993" spans="1:12" ht="15" customHeight="1" x14ac:dyDescent="0.25">
      <c r="A993">
        <v>992</v>
      </c>
      <c r="B993">
        <v>279774</v>
      </c>
      <c r="C993" t="s">
        <v>142</v>
      </c>
      <c r="D993" t="s">
        <v>1612</v>
      </c>
      <c r="E993" t="s">
        <v>1603</v>
      </c>
      <c r="F993" t="s">
        <v>1604</v>
      </c>
      <c r="G993">
        <v>49.5</v>
      </c>
      <c r="H993">
        <v>42.3</v>
      </c>
      <c r="I993">
        <v>3</v>
      </c>
      <c r="J993">
        <v>0</v>
      </c>
      <c r="K993" s="1">
        <v>45163</v>
      </c>
      <c r="L993" s="56">
        <v>0.65635146990740745</v>
      </c>
    </row>
    <row r="994" spans="1:12" ht="15" customHeight="1" x14ac:dyDescent="0.25">
      <c r="A994">
        <v>993</v>
      </c>
      <c r="B994">
        <v>279773</v>
      </c>
      <c r="C994" t="s">
        <v>173</v>
      </c>
      <c r="D994" t="s">
        <v>1377</v>
      </c>
      <c r="E994" t="s">
        <v>1611</v>
      </c>
      <c r="F994" t="s">
        <v>1607</v>
      </c>
      <c r="G994">
        <v>13</v>
      </c>
      <c r="H994">
        <v>13</v>
      </c>
      <c r="I994">
        <v>-1</v>
      </c>
      <c r="J994">
        <v>0</v>
      </c>
      <c r="K994" s="1">
        <v>45163</v>
      </c>
      <c r="L994" s="56">
        <v>0.6562231828703704</v>
      </c>
    </row>
    <row r="995" spans="1:12" ht="15" customHeight="1" x14ac:dyDescent="0.25">
      <c r="A995">
        <v>994</v>
      </c>
      <c r="B995">
        <v>279772</v>
      </c>
      <c r="C995" t="s">
        <v>121</v>
      </c>
      <c r="D995" t="s">
        <v>122</v>
      </c>
      <c r="E995" t="s">
        <v>1603</v>
      </c>
      <c r="F995" t="s">
        <v>1610</v>
      </c>
      <c r="G995">
        <v>53.4</v>
      </c>
      <c r="H995">
        <v>46.2</v>
      </c>
      <c r="I995">
        <v>3</v>
      </c>
      <c r="J995">
        <v>0</v>
      </c>
      <c r="K995" s="1">
        <v>45163</v>
      </c>
      <c r="L995" s="56">
        <v>0.65610690972222219</v>
      </c>
    </row>
    <row r="996" spans="1:12" ht="15" customHeight="1" x14ac:dyDescent="0.25">
      <c r="A996">
        <v>995</v>
      </c>
      <c r="B996">
        <v>279771</v>
      </c>
      <c r="C996" t="s">
        <v>140</v>
      </c>
      <c r="D996" t="s">
        <v>1357</v>
      </c>
      <c r="E996" t="s">
        <v>1603</v>
      </c>
      <c r="F996" t="s">
        <v>1607</v>
      </c>
      <c r="G996">
        <v>27.5</v>
      </c>
      <c r="H996">
        <v>22.1</v>
      </c>
      <c r="I996">
        <v>2</v>
      </c>
      <c r="J996">
        <v>0</v>
      </c>
      <c r="K996" s="1">
        <v>45163</v>
      </c>
      <c r="L996" s="56">
        <v>0.63328321759259254</v>
      </c>
    </row>
    <row r="997" spans="1:12" ht="15" customHeight="1" x14ac:dyDescent="0.25">
      <c r="A997">
        <v>996</v>
      </c>
      <c r="B997">
        <v>279770</v>
      </c>
      <c r="C997" t="s">
        <v>84</v>
      </c>
      <c r="D997" t="s">
        <v>1609</v>
      </c>
      <c r="E997" t="s">
        <v>1603</v>
      </c>
      <c r="F997" t="s">
        <v>1610</v>
      </c>
      <c r="G997">
        <v>28.3</v>
      </c>
      <c r="H997">
        <v>22.9</v>
      </c>
      <c r="I997">
        <v>2</v>
      </c>
      <c r="J997">
        <v>0</v>
      </c>
      <c r="K997" s="1">
        <v>45163</v>
      </c>
      <c r="L997" s="56">
        <v>0.63203996527777784</v>
      </c>
    </row>
    <row r="998" spans="1:12" ht="15" customHeight="1" x14ac:dyDescent="0.25">
      <c r="A998">
        <v>997</v>
      </c>
      <c r="B998">
        <v>279769</v>
      </c>
      <c r="C998" t="s">
        <v>175</v>
      </c>
      <c r="D998" t="s">
        <v>176</v>
      </c>
      <c r="E998" t="s">
        <v>1603</v>
      </c>
      <c r="F998" t="s">
        <v>1613</v>
      </c>
      <c r="G998">
        <v>34.299999999999997</v>
      </c>
      <c r="H998">
        <v>27.1</v>
      </c>
      <c r="I998">
        <v>3</v>
      </c>
      <c r="J998">
        <v>0</v>
      </c>
      <c r="K998" s="1">
        <v>45163</v>
      </c>
      <c r="L998" s="56">
        <v>0.63119027777777781</v>
      </c>
    </row>
    <row r="999" spans="1:12" ht="15" customHeight="1" x14ac:dyDescent="0.25">
      <c r="A999">
        <v>998</v>
      </c>
      <c r="B999">
        <v>279768</v>
      </c>
      <c r="C999" t="s">
        <v>175</v>
      </c>
      <c r="D999" t="s">
        <v>176</v>
      </c>
      <c r="E999" t="s">
        <v>1603</v>
      </c>
      <c r="F999" t="s">
        <v>1613</v>
      </c>
      <c r="G999">
        <v>6.9</v>
      </c>
      <c r="H999">
        <v>5.0999999999999996</v>
      </c>
      <c r="I999">
        <v>0</v>
      </c>
      <c r="J999">
        <v>0</v>
      </c>
      <c r="K999" s="1">
        <v>45163</v>
      </c>
      <c r="L999" s="56">
        <v>0.63105806712962964</v>
      </c>
    </row>
    <row r="1000" spans="1:12" ht="15" customHeight="1" x14ac:dyDescent="0.25">
      <c r="A1000">
        <v>999</v>
      </c>
      <c r="B1000">
        <v>279767</v>
      </c>
      <c r="C1000" t="s">
        <v>175</v>
      </c>
      <c r="D1000" t="s">
        <v>176</v>
      </c>
      <c r="E1000" t="s">
        <v>1603</v>
      </c>
      <c r="F1000" t="s">
        <v>1614</v>
      </c>
      <c r="G1000">
        <v>43.9</v>
      </c>
      <c r="H1000">
        <v>36.700000000000003</v>
      </c>
      <c r="I1000">
        <v>3</v>
      </c>
      <c r="J1000">
        <v>0</v>
      </c>
      <c r="K1000" s="1">
        <v>45163</v>
      </c>
      <c r="L1000" s="56">
        <v>0.63091269675925921</v>
      </c>
    </row>
    <row r="1001" spans="1:12" ht="15" customHeight="1" x14ac:dyDescent="0.25">
      <c r="A1001">
        <v>1000</v>
      </c>
      <c r="B1001">
        <v>279766</v>
      </c>
      <c r="C1001" t="s">
        <v>88</v>
      </c>
      <c r="D1001" t="s">
        <v>89</v>
      </c>
      <c r="E1001" t="s">
        <v>1611</v>
      </c>
      <c r="F1001" t="s">
        <v>1610</v>
      </c>
      <c r="G1001">
        <v>43.6</v>
      </c>
      <c r="H1001">
        <v>36.4</v>
      </c>
      <c r="I1001">
        <v>3</v>
      </c>
      <c r="J1001">
        <v>13</v>
      </c>
      <c r="K1001" s="1">
        <v>45163</v>
      </c>
      <c r="L1001" s="56">
        <v>0.6305687152777778</v>
      </c>
    </row>
    <row r="1002" spans="1:12" ht="15" customHeight="1" x14ac:dyDescent="0.25">
      <c r="A1002">
        <v>1001</v>
      </c>
      <c r="B1002">
        <v>279765</v>
      </c>
      <c r="C1002" t="s">
        <v>74</v>
      </c>
      <c r="D1002" t="s">
        <v>75</v>
      </c>
      <c r="E1002" t="s">
        <v>1611</v>
      </c>
      <c r="F1002" t="s">
        <v>1610</v>
      </c>
      <c r="G1002">
        <v>43.8</v>
      </c>
      <c r="H1002">
        <v>36.6</v>
      </c>
      <c r="I1002">
        <v>3</v>
      </c>
      <c r="J1002">
        <v>16</v>
      </c>
      <c r="K1002" s="1">
        <v>45163</v>
      </c>
      <c r="L1002" s="56">
        <v>0.63013903935185189</v>
      </c>
    </row>
    <row r="1003" spans="1:12" ht="15" customHeight="1" x14ac:dyDescent="0.25">
      <c r="A1003">
        <v>1002</v>
      </c>
      <c r="B1003">
        <v>279764</v>
      </c>
      <c r="C1003" t="s">
        <v>88</v>
      </c>
      <c r="D1003" t="s">
        <v>89</v>
      </c>
      <c r="E1003" t="s">
        <v>1611</v>
      </c>
      <c r="F1003" t="s">
        <v>1610</v>
      </c>
      <c r="G1003">
        <v>48.5</v>
      </c>
      <c r="H1003">
        <v>41.3</v>
      </c>
      <c r="I1003">
        <v>3</v>
      </c>
      <c r="J1003">
        <v>14</v>
      </c>
      <c r="K1003" s="1">
        <v>45163</v>
      </c>
      <c r="L1003" s="56">
        <v>0.62998344907407411</v>
      </c>
    </row>
    <row r="1004" spans="1:12" ht="15" customHeight="1" x14ac:dyDescent="0.25">
      <c r="A1004">
        <v>1003</v>
      </c>
      <c r="B1004">
        <v>279763</v>
      </c>
      <c r="C1004" t="s">
        <v>120</v>
      </c>
      <c r="D1004" t="s">
        <v>1411</v>
      </c>
      <c r="E1004" t="s">
        <v>1603</v>
      </c>
      <c r="F1004" t="s">
        <v>1614</v>
      </c>
      <c r="G1004">
        <v>27.4</v>
      </c>
      <c r="H1004">
        <v>22</v>
      </c>
      <c r="I1004">
        <v>2</v>
      </c>
      <c r="J1004">
        <v>0</v>
      </c>
      <c r="K1004" s="1">
        <v>45163</v>
      </c>
      <c r="L1004" s="56">
        <v>0.62986728009259263</v>
      </c>
    </row>
    <row r="1005" spans="1:12" ht="15" customHeight="1" x14ac:dyDescent="0.25">
      <c r="A1005">
        <v>1004</v>
      </c>
      <c r="B1005">
        <v>279762</v>
      </c>
      <c r="C1005" t="s">
        <v>85</v>
      </c>
      <c r="D1005" t="s">
        <v>1608</v>
      </c>
      <c r="E1005" t="s">
        <v>1603</v>
      </c>
      <c r="F1005" t="s">
        <v>1610</v>
      </c>
      <c r="G1005">
        <v>21.1</v>
      </c>
      <c r="H1005">
        <v>15.7</v>
      </c>
      <c r="I1005">
        <v>2</v>
      </c>
      <c r="J1005">
        <v>0</v>
      </c>
      <c r="K1005" s="1">
        <v>45163</v>
      </c>
      <c r="L1005" s="56">
        <v>0.62964892361111113</v>
      </c>
    </row>
    <row r="1006" spans="1:12" ht="15" customHeight="1" x14ac:dyDescent="0.25">
      <c r="A1006">
        <v>1005</v>
      </c>
      <c r="B1006">
        <v>279761</v>
      </c>
      <c r="C1006" t="s">
        <v>67</v>
      </c>
      <c r="D1006" t="s">
        <v>1318</v>
      </c>
      <c r="E1006" t="s">
        <v>1603</v>
      </c>
      <c r="F1006" t="s">
        <v>1613</v>
      </c>
      <c r="G1006">
        <v>18.399999999999999</v>
      </c>
      <c r="H1006">
        <v>13</v>
      </c>
      <c r="I1006">
        <v>2</v>
      </c>
      <c r="J1006">
        <v>0</v>
      </c>
      <c r="K1006" s="1">
        <v>45163</v>
      </c>
      <c r="L1006" s="56">
        <v>0.62950401620370366</v>
      </c>
    </row>
    <row r="1007" spans="1:12" ht="15" customHeight="1" x14ac:dyDescent="0.25">
      <c r="A1007">
        <v>1006</v>
      </c>
      <c r="B1007">
        <v>279760</v>
      </c>
      <c r="C1007" t="s">
        <v>55</v>
      </c>
      <c r="D1007" t="s">
        <v>56</v>
      </c>
      <c r="E1007" t="s">
        <v>1611</v>
      </c>
      <c r="F1007" t="s">
        <v>1613</v>
      </c>
      <c r="G1007">
        <v>41.5</v>
      </c>
      <c r="H1007">
        <v>34.299999999999997</v>
      </c>
      <c r="I1007">
        <v>3</v>
      </c>
      <c r="J1007">
        <v>8</v>
      </c>
      <c r="K1007" s="1">
        <v>45163</v>
      </c>
      <c r="L1007" s="56">
        <v>0.62922172453703706</v>
      </c>
    </row>
    <row r="1008" spans="1:12" ht="15" customHeight="1" x14ac:dyDescent="0.25">
      <c r="A1008">
        <v>1007</v>
      </c>
      <c r="B1008">
        <v>279759</v>
      </c>
      <c r="C1008" t="s">
        <v>123</v>
      </c>
      <c r="D1008" t="s">
        <v>1412</v>
      </c>
      <c r="E1008" t="s">
        <v>1603</v>
      </c>
      <c r="F1008" t="s">
        <v>1614</v>
      </c>
      <c r="G1008">
        <v>58.2</v>
      </c>
      <c r="H1008">
        <v>51</v>
      </c>
      <c r="I1008">
        <v>3</v>
      </c>
      <c r="J1008">
        <v>0</v>
      </c>
      <c r="K1008" s="1">
        <v>45163</v>
      </c>
      <c r="L1008" s="56">
        <v>0.62896929398148149</v>
      </c>
    </row>
    <row r="1009" spans="1:12" ht="15" customHeight="1" x14ac:dyDescent="0.25">
      <c r="A1009">
        <v>1008</v>
      </c>
      <c r="B1009">
        <v>279758</v>
      </c>
      <c r="C1009" t="s">
        <v>88</v>
      </c>
      <c r="D1009" t="s">
        <v>89</v>
      </c>
      <c r="E1009" t="s">
        <v>1611</v>
      </c>
      <c r="F1009" t="s">
        <v>1610</v>
      </c>
      <c r="G1009">
        <v>44.5</v>
      </c>
      <c r="H1009">
        <v>37.299999999999997</v>
      </c>
      <c r="I1009">
        <v>3</v>
      </c>
      <c r="J1009">
        <v>14</v>
      </c>
      <c r="K1009" s="1">
        <v>45163</v>
      </c>
      <c r="L1009" s="56">
        <v>0.62877438657407414</v>
      </c>
    </row>
    <row r="1010" spans="1:12" ht="15" customHeight="1" x14ac:dyDescent="0.25">
      <c r="A1010">
        <v>1009</v>
      </c>
      <c r="B1010">
        <v>279757</v>
      </c>
      <c r="C1010" t="s">
        <v>125</v>
      </c>
      <c r="D1010" t="s">
        <v>126</v>
      </c>
      <c r="E1010" t="s">
        <v>1603</v>
      </c>
      <c r="F1010" t="s">
        <v>1604</v>
      </c>
      <c r="G1010">
        <v>38.299999999999997</v>
      </c>
      <c r="H1010">
        <v>31.1</v>
      </c>
      <c r="I1010">
        <v>3</v>
      </c>
      <c r="J1010">
        <v>0</v>
      </c>
      <c r="K1010" s="1">
        <v>45163</v>
      </c>
      <c r="L1010" s="56">
        <v>0.62842079861111111</v>
      </c>
    </row>
    <row r="1011" spans="1:12" ht="15" customHeight="1" x14ac:dyDescent="0.25">
      <c r="A1011">
        <v>1010</v>
      </c>
      <c r="B1011">
        <v>279756</v>
      </c>
      <c r="C1011" t="s">
        <v>124</v>
      </c>
      <c r="D1011" t="s">
        <v>1413</v>
      </c>
      <c r="E1011" t="s">
        <v>1603</v>
      </c>
      <c r="F1011" t="s">
        <v>1604</v>
      </c>
      <c r="G1011">
        <v>43.8</v>
      </c>
      <c r="H1011">
        <v>36.6</v>
      </c>
      <c r="I1011">
        <v>3</v>
      </c>
      <c r="J1011">
        <v>0</v>
      </c>
      <c r="K1011" s="1">
        <v>45163</v>
      </c>
      <c r="L1011" s="56">
        <v>0.62831693287037038</v>
      </c>
    </row>
    <row r="1012" spans="1:12" ht="15" customHeight="1" x14ac:dyDescent="0.25">
      <c r="A1012">
        <v>1011</v>
      </c>
      <c r="B1012">
        <v>279755</v>
      </c>
      <c r="C1012" t="s">
        <v>121</v>
      </c>
      <c r="D1012" t="s">
        <v>122</v>
      </c>
      <c r="E1012" t="s">
        <v>1603</v>
      </c>
      <c r="F1012" t="s">
        <v>1613</v>
      </c>
      <c r="G1012">
        <v>19.2</v>
      </c>
      <c r="H1012">
        <v>13.8</v>
      </c>
      <c r="I1012">
        <v>2</v>
      </c>
      <c r="J1012">
        <v>0</v>
      </c>
      <c r="K1012" s="1">
        <v>45163</v>
      </c>
      <c r="L1012" s="56">
        <v>0.62820454861111108</v>
      </c>
    </row>
    <row r="1013" spans="1:12" ht="15" customHeight="1" x14ac:dyDescent="0.25">
      <c r="A1013">
        <v>1012</v>
      </c>
      <c r="B1013">
        <v>279754</v>
      </c>
      <c r="C1013" t="s">
        <v>120</v>
      </c>
      <c r="D1013" t="s">
        <v>1411</v>
      </c>
      <c r="E1013" t="s">
        <v>1603</v>
      </c>
      <c r="F1013" t="s">
        <v>1614</v>
      </c>
      <c r="G1013">
        <v>42.7</v>
      </c>
      <c r="H1013">
        <v>35.5</v>
      </c>
      <c r="I1013">
        <v>3</v>
      </c>
      <c r="J1013">
        <v>0</v>
      </c>
      <c r="K1013" s="1">
        <v>45163</v>
      </c>
      <c r="L1013" s="56">
        <v>0.62750324074074071</v>
      </c>
    </row>
    <row r="1014" spans="1:12" ht="15" customHeight="1" x14ac:dyDescent="0.25">
      <c r="A1014">
        <v>1013</v>
      </c>
      <c r="B1014">
        <v>279753</v>
      </c>
      <c r="C1014" t="s">
        <v>120</v>
      </c>
      <c r="D1014" t="s">
        <v>1411</v>
      </c>
      <c r="E1014" t="s">
        <v>1603</v>
      </c>
      <c r="F1014" t="s">
        <v>1614</v>
      </c>
      <c r="G1014">
        <v>36</v>
      </c>
      <c r="H1014">
        <v>28.8</v>
      </c>
      <c r="I1014">
        <v>3</v>
      </c>
      <c r="J1014">
        <v>0</v>
      </c>
      <c r="K1014" s="1">
        <v>45163</v>
      </c>
      <c r="L1014" s="56">
        <v>0.62735158564814808</v>
      </c>
    </row>
    <row r="1015" spans="1:12" ht="15" customHeight="1" x14ac:dyDescent="0.25">
      <c r="A1015">
        <v>1014</v>
      </c>
      <c r="B1015">
        <v>279752</v>
      </c>
      <c r="C1015" t="s">
        <v>139</v>
      </c>
      <c r="D1015" t="s">
        <v>1342</v>
      </c>
      <c r="E1015" t="s">
        <v>1603</v>
      </c>
      <c r="F1015" t="s">
        <v>1613</v>
      </c>
      <c r="G1015">
        <v>45.9</v>
      </c>
      <c r="H1015">
        <v>38.700000000000003</v>
      </c>
      <c r="I1015">
        <v>3</v>
      </c>
      <c r="J1015">
        <v>0</v>
      </c>
      <c r="K1015" s="1">
        <v>45163</v>
      </c>
      <c r="L1015" s="56">
        <v>0.62722133101851851</v>
      </c>
    </row>
    <row r="1016" spans="1:12" ht="15" customHeight="1" x14ac:dyDescent="0.25">
      <c r="A1016">
        <v>1015</v>
      </c>
      <c r="B1016">
        <v>279751</v>
      </c>
      <c r="C1016" t="s">
        <v>114</v>
      </c>
      <c r="D1016" t="s">
        <v>115</v>
      </c>
      <c r="E1016" t="s">
        <v>1603</v>
      </c>
      <c r="F1016" t="s">
        <v>1610</v>
      </c>
      <c r="G1016">
        <v>61.3</v>
      </c>
      <c r="H1016">
        <v>54.1</v>
      </c>
      <c r="I1016">
        <v>3</v>
      </c>
      <c r="J1016">
        <v>30</v>
      </c>
      <c r="K1016" s="1">
        <v>45163</v>
      </c>
      <c r="L1016" s="56">
        <v>0.62690605324074078</v>
      </c>
    </row>
    <row r="1017" spans="1:12" ht="15" customHeight="1" x14ac:dyDescent="0.25">
      <c r="A1017">
        <v>1016</v>
      </c>
      <c r="B1017">
        <v>279750</v>
      </c>
      <c r="C1017" t="s">
        <v>114</v>
      </c>
      <c r="D1017" t="s">
        <v>115</v>
      </c>
      <c r="E1017" t="s">
        <v>1603</v>
      </c>
      <c r="F1017" t="s">
        <v>1610</v>
      </c>
      <c r="G1017">
        <v>15.3</v>
      </c>
      <c r="H1017">
        <v>11.7</v>
      </c>
      <c r="I1017">
        <v>1</v>
      </c>
      <c r="J1017">
        <v>6</v>
      </c>
      <c r="K1017" s="1">
        <v>45163</v>
      </c>
      <c r="L1017" s="56">
        <v>0.62678283564814818</v>
      </c>
    </row>
    <row r="1018" spans="1:12" ht="15" customHeight="1" x14ac:dyDescent="0.25">
      <c r="A1018">
        <v>1017</v>
      </c>
      <c r="B1018">
        <v>279749</v>
      </c>
      <c r="C1018" t="s">
        <v>125</v>
      </c>
      <c r="D1018" t="s">
        <v>126</v>
      </c>
      <c r="E1018" t="s">
        <v>1603</v>
      </c>
      <c r="F1018" t="s">
        <v>1604</v>
      </c>
      <c r="G1018">
        <v>37.700000000000003</v>
      </c>
      <c r="H1018">
        <v>30.5</v>
      </c>
      <c r="I1018">
        <v>3</v>
      </c>
      <c r="J1018">
        <v>0</v>
      </c>
      <c r="K1018" s="1">
        <v>45163</v>
      </c>
      <c r="L1018" s="56">
        <v>0.62663549768518523</v>
      </c>
    </row>
    <row r="1019" spans="1:12" ht="15" customHeight="1" x14ac:dyDescent="0.25">
      <c r="A1019">
        <v>1018</v>
      </c>
      <c r="B1019">
        <v>279748</v>
      </c>
      <c r="C1019" t="s">
        <v>55</v>
      </c>
      <c r="D1019" t="s">
        <v>56</v>
      </c>
      <c r="E1019" t="s">
        <v>1611</v>
      </c>
      <c r="F1019" t="s">
        <v>1613</v>
      </c>
      <c r="G1019">
        <v>59.7</v>
      </c>
      <c r="H1019">
        <v>52.5</v>
      </c>
      <c r="I1019">
        <v>3</v>
      </c>
      <c r="J1019">
        <v>11</v>
      </c>
      <c r="K1019" s="1">
        <v>45163</v>
      </c>
      <c r="L1019" s="56">
        <v>0.62638541666666669</v>
      </c>
    </row>
    <row r="1020" spans="1:12" ht="15" customHeight="1" x14ac:dyDescent="0.25">
      <c r="A1020">
        <v>1019</v>
      </c>
      <c r="B1020">
        <v>279747</v>
      </c>
      <c r="C1020" t="s">
        <v>139</v>
      </c>
      <c r="D1020" t="s">
        <v>1342</v>
      </c>
      <c r="E1020" t="s">
        <v>1603</v>
      </c>
      <c r="F1020" t="s">
        <v>1613</v>
      </c>
      <c r="G1020">
        <v>34.299999999999997</v>
      </c>
      <c r="H1020">
        <v>27.1</v>
      </c>
      <c r="I1020">
        <v>3</v>
      </c>
      <c r="J1020">
        <v>0</v>
      </c>
      <c r="K1020" s="1">
        <v>45163</v>
      </c>
      <c r="L1020" s="56">
        <v>0.62616184027777777</v>
      </c>
    </row>
    <row r="1021" spans="1:12" ht="15" customHeight="1" x14ac:dyDescent="0.25">
      <c r="A1021">
        <v>1020</v>
      </c>
      <c r="B1021">
        <v>279746</v>
      </c>
      <c r="C1021" t="s">
        <v>125</v>
      </c>
      <c r="D1021" t="s">
        <v>126</v>
      </c>
      <c r="E1021" t="s">
        <v>1603</v>
      </c>
      <c r="F1021" t="s">
        <v>1604</v>
      </c>
      <c r="G1021">
        <v>34</v>
      </c>
      <c r="H1021">
        <v>26.8</v>
      </c>
      <c r="I1021">
        <v>3</v>
      </c>
      <c r="J1021">
        <v>0</v>
      </c>
      <c r="K1021" s="1">
        <v>45163</v>
      </c>
      <c r="L1021" s="56">
        <v>0.6259442476851852</v>
      </c>
    </row>
    <row r="1022" spans="1:12" ht="15" customHeight="1" x14ac:dyDescent="0.25">
      <c r="A1022">
        <v>1021</v>
      </c>
      <c r="B1022">
        <v>279745</v>
      </c>
      <c r="C1022" t="s">
        <v>120</v>
      </c>
      <c r="D1022" t="s">
        <v>1411</v>
      </c>
      <c r="E1022" t="s">
        <v>1603</v>
      </c>
      <c r="F1022" t="s">
        <v>1613</v>
      </c>
      <c r="G1022">
        <v>46.8</v>
      </c>
      <c r="H1022">
        <v>39.6</v>
      </c>
      <c r="I1022">
        <v>3</v>
      </c>
      <c r="J1022">
        <v>0</v>
      </c>
      <c r="K1022" s="1">
        <v>45163</v>
      </c>
      <c r="L1022" s="56">
        <v>0.62578244212962963</v>
      </c>
    </row>
    <row r="1023" spans="1:12" ht="15" customHeight="1" x14ac:dyDescent="0.25">
      <c r="A1023">
        <v>1022</v>
      </c>
      <c r="B1023">
        <v>279744</v>
      </c>
      <c r="C1023" t="s">
        <v>114</v>
      </c>
      <c r="D1023" t="s">
        <v>115</v>
      </c>
      <c r="E1023" t="s">
        <v>1603</v>
      </c>
      <c r="F1023" t="s">
        <v>1610</v>
      </c>
      <c r="G1023">
        <v>66.5</v>
      </c>
      <c r="H1023">
        <v>59.3</v>
      </c>
      <c r="I1023">
        <v>3</v>
      </c>
      <c r="J1023">
        <v>30</v>
      </c>
      <c r="K1023" s="1">
        <v>45163</v>
      </c>
      <c r="L1023" s="56">
        <v>0.62559146990740744</v>
      </c>
    </row>
    <row r="1024" spans="1:12" ht="15" customHeight="1" x14ac:dyDescent="0.25">
      <c r="A1024">
        <v>1023</v>
      </c>
      <c r="B1024">
        <v>279743</v>
      </c>
      <c r="C1024" t="s">
        <v>67</v>
      </c>
      <c r="D1024" t="s">
        <v>1318</v>
      </c>
      <c r="E1024" t="s">
        <v>1603</v>
      </c>
      <c r="F1024" t="s">
        <v>1613</v>
      </c>
      <c r="G1024">
        <v>39.299999999999997</v>
      </c>
      <c r="H1024">
        <v>32.1</v>
      </c>
      <c r="I1024">
        <v>3</v>
      </c>
      <c r="J1024">
        <v>0</v>
      </c>
      <c r="K1024" s="1">
        <v>45163</v>
      </c>
      <c r="L1024" s="56">
        <v>0.62542195601851847</v>
      </c>
    </row>
    <row r="1025" spans="1:12" ht="15" customHeight="1" x14ac:dyDescent="0.25">
      <c r="A1025">
        <v>1024</v>
      </c>
      <c r="B1025">
        <v>279742</v>
      </c>
      <c r="C1025" t="s">
        <v>67</v>
      </c>
      <c r="D1025" t="s">
        <v>1318</v>
      </c>
      <c r="E1025" t="s">
        <v>1603</v>
      </c>
      <c r="F1025" t="s">
        <v>1613</v>
      </c>
      <c r="G1025">
        <v>39.1</v>
      </c>
      <c r="H1025">
        <v>31.9</v>
      </c>
      <c r="I1025">
        <v>3</v>
      </c>
      <c r="J1025">
        <v>0</v>
      </c>
      <c r="K1025" s="1">
        <v>45163</v>
      </c>
      <c r="L1025" s="56">
        <v>0.62527708333333332</v>
      </c>
    </row>
    <row r="1026" spans="1:12" ht="15" customHeight="1" x14ac:dyDescent="0.25">
      <c r="A1026">
        <v>1025</v>
      </c>
      <c r="B1026">
        <v>279741</v>
      </c>
      <c r="C1026" t="s">
        <v>59</v>
      </c>
      <c r="D1026" t="s">
        <v>60</v>
      </c>
      <c r="E1026" t="s">
        <v>1611</v>
      </c>
      <c r="F1026" t="s">
        <v>1613</v>
      </c>
      <c r="G1026">
        <v>47.1</v>
      </c>
      <c r="H1026">
        <v>39.9</v>
      </c>
      <c r="I1026">
        <v>3</v>
      </c>
      <c r="J1026">
        <v>8</v>
      </c>
      <c r="K1026" s="1">
        <v>45163</v>
      </c>
      <c r="L1026" s="56">
        <v>0.62512392361111113</v>
      </c>
    </row>
    <row r="1027" spans="1:12" ht="15" customHeight="1" x14ac:dyDescent="0.25">
      <c r="A1027">
        <v>1026</v>
      </c>
      <c r="B1027">
        <v>279740</v>
      </c>
      <c r="C1027" t="s">
        <v>120</v>
      </c>
      <c r="D1027" t="s">
        <v>1411</v>
      </c>
      <c r="E1027" t="s">
        <v>1603</v>
      </c>
      <c r="F1027" t="s">
        <v>1610</v>
      </c>
      <c r="G1027">
        <v>20.2</v>
      </c>
      <c r="H1027">
        <v>14.8</v>
      </c>
      <c r="I1027">
        <v>2</v>
      </c>
      <c r="J1027">
        <v>0</v>
      </c>
      <c r="K1027" s="1">
        <v>45163</v>
      </c>
      <c r="L1027" s="56">
        <v>0.62502091435185181</v>
      </c>
    </row>
    <row r="1028" spans="1:12" ht="15" customHeight="1" x14ac:dyDescent="0.25">
      <c r="A1028">
        <v>1027</v>
      </c>
      <c r="B1028">
        <v>279739</v>
      </c>
      <c r="C1028" t="s">
        <v>59</v>
      </c>
      <c r="D1028" t="s">
        <v>60</v>
      </c>
      <c r="E1028" t="s">
        <v>1611</v>
      </c>
      <c r="F1028" t="s">
        <v>1613</v>
      </c>
      <c r="G1028">
        <v>52.4</v>
      </c>
      <c r="H1028">
        <v>45.2</v>
      </c>
      <c r="I1028">
        <v>3</v>
      </c>
      <c r="J1028">
        <v>8</v>
      </c>
      <c r="K1028" s="1">
        <v>45163</v>
      </c>
      <c r="L1028" s="56">
        <v>0.62488429398148149</v>
      </c>
    </row>
    <row r="1029" spans="1:12" ht="15" customHeight="1" x14ac:dyDescent="0.25">
      <c r="A1029">
        <v>1028</v>
      </c>
      <c r="B1029">
        <v>279738</v>
      </c>
      <c r="C1029" t="s">
        <v>59</v>
      </c>
      <c r="D1029" t="s">
        <v>60</v>
      </c>
      <c r="E1029" t="s">
        <v>1611</v>
      </c>
      <c r="F1029" t="s">
        <v>1613</v>
      </c>
      <c r="G1029">
        <v>47.1</v>
      </c>
      <c r="H1029">
        <v>39.9</v>
      </c>
      <c r="I1029">
        <v>3</v>
      </c>
      <c r="J1029">
        <v>8</v>
      </c>
      <c r="K1029" s="1">
        <v>45163</v>
      </c>
      <c r="L1029" s="56">
        <v>0.62468445601851852</v>
      </c>
    </row>
    <row r="1030" spans="1:12" ht="15" customHeight="1" x14ac:dyDescent="0.25">
      <c r="A1030">
        <v>1029</v>
      </c>
      <c r="B1030">
        <v>279737</v>
      </c>
      <c r="C1030" t="s">
        <v>151</v>
      </c>
      <c r="D1030" t="s">
        <v>1368</v>
      </c>
      <c r="E1030" t="s">
        <v>1611</v>
      </c>
      <c r="F1030" t="s">
        <v>1607</v>
      </c>
      <c r="G1030">
        <v>36.9</v>
      </c>
      <c r="H1030">
        <v>29.7</v>
      </c>
      <c r="I1030">
        <v>3</v>
      </c>
      <c r="J1030">
        <v>0</v>
      </c>
      <c r="K1030" s="1">
        <v>45163</v>
      </c>
      <c r="L1030" s="56">
        <v>0.62347364583333331</v>
      </c>
    </row>
    <row r="1031" spans="1:12" ht="15" customHeight="1" x14ac:dyDescent="0.25">
      <c r="A1031">
        <v>1030</v>
      </c>
      <c r="B1031">
        <v>279736</v>
      </c>
      <c r="C1031" t="s">
        <v>55</v>
      </c>
      <c r="D1031" t="s">
        <v>56</v>
      </c>
      <c r="E1031" t="s">
        <v>1611</v>
      </c>
      <c r="F1031" t="s">
        <v>1613</v>
      </c>
      <c r="G1031">
        <v>49.2</v>
      </c>
      <c r="H1031">
        <v>42</v>
      </c>
      <c r="I1031">
        <v>3</v>
      </c>
      <c r="J1031">
        <v>8</v>
      </c>
      <c r="K1031" s="1">
        <v>45163</v>
      </c>
      <c r="L1031" s="56">
        <v>0.62325208333333337</v>
      </c>
    </row>
    <row r="1032" spans="1:12" ht="15" customHeight="1" x14ac:dyDescent="0.25">
      <c r="A1032">
        <v>1031</v>
      </c>
      <c r="B1032">
        <v>279735</v>
      </c>
      <c r="C1032" t="s">
        <v>123</v>
      </c>
      <c r="D1032" t="s">
        <v>1412</v>
      </c>
      <c r="E1032" t="s">
        <v>1603</v>
      </c>
      <c r="F1032" t="s">
        <v>1614</v>
      </c>
      <c r="G1032">
        <v>55.3</v>
      </c>
      <c r="H1032">
        <v>48.1</v>
      </c>
      <c r="I1032">
        <v>3</v>
      </c>
      <c r="J1032">
        <v>0</v>
      </c>
      <c r="K1032" s="1">
        <v>45163</v>
      </c>
      <c r="L1032" s="56">
        <v>0.62296704861111107</v>
      </c>
    </row>
    <row r="1033" spans="1:12" ht="15" customHeight="1" x14ac:dyDescent="0.25">
      <c r="A1033">
        <v>1032</v>
      </c>
      <c r="B1033">
        <v>279734</v>
      </c>
      <c r="C1033" t="s">
        <v>136</v>
      </c>
      <c r="D1033" t="s">
        <v>1605</v>
      </c>
      <c r="E1033" t="s">
        <v>1603</v>
      </c>
      <c r="F1033" t="s">
        <v>1615</v>
      </c>
      <c r="G1033">
        <v>35.299999999999997</v>
      </c>
      <c r="H1033">
        <v>28.1</v>
      </c>
      <c r="I1033">
        <v>3</v>
      </c>
      <c r="J1033">
        <v>0</v>
      </c>
      <c r="K1033" s="1">
        <v>45163</v>
      </c>
      <c r="L1033" s="56">
        <v>0.62265783564814814</v>
      </c>
    </row>
    <row r="1034" spans="1:12" ht="15" customHeight="1" x14ac:dyDescent="0.25">
      <c r="A1034">
        <v>1033</v>
      </c>
      <c r="B1034">
        <v>279733</v>
      </c>
      <c r="C1034" t="s">
        <v>59</v>
      </c>
      <c r="D1034" t="s">
        <v>60</v>
      </c>
      <c r="E1034" t="s">
        <v>1611</v>
      </c>
      <c r="F1034" t="s">
        <v>1613</v>
      </c>
      <c r="G1034">
        <v>50.3</v>
      </c>
      <c r="H1034">
        <v>43.1</v>
      </c>
      <c r="I1034">
        <v>3</v>
      </c>
      <c r="J1034">
        <v>8</v>
      </c>
      <c r="K1034" s="1">
        <v>45163</v>
      </c>
      <c r="L1034" s="56">
        <v>0.62220057870370371</v>
      </c>
    </row>
    <row r="1035" spans="1:12" ht="15" customHeight="1" x14ac:dyDescent="0.25">
      <c r="A1035">
        <v>1034</v>
      </c>
      <c r="B1035">
        <v>279732</v>
      </c>
      <c r="C1035" t="s">
        <v>142</v>
      </c>
      <c r="D1035" t="s">
        <v>1612</v>
      </c>
      <c r="E1035" t="s">
        <v>1603</v>
      </c>
      <c r="F1035" t="s">
        <v>1604</v>
      </c>
      <c r="G1035">
        <v>33.9</v>
      </c>
      <c r="H1035">
        <v>26.7</v>
      </c>
      <c r="I1035">
        <v>3</v>
      </c>
      <c r="J1035">
        <v>0</v>
      </c>
      <c r="K1035" s="1">
        <v>45163</v>
      </c>
      <c r="L1035" s="56">
        <v>0.62183159722222225</v>
      </c>
    </row>
    <row r="1036" spans="1:12" ht="15" customHeight="1" x14ac:dyDescent="0.25">
      <c r="A1036">
        <v>1035</v>
      </c>
      <c r="B1036">
        <v>279731</v>
      </c>
      <c r="C1036" t="s">
        <v>84</v>
      </c>
      <c r="D1036" t="s">
        <v>1609</v>
      </c>
      <c r="E1036" t="s">
        <v>1603</v>
      </c>
      <c r="F1036" t="s">
        <v>1610</v>
      </c>
      <c r="G1036">
        <v>55.6</v>
      </c>
      <c r="H1036">
        <v>48.4</v>
      </c>
      <c r="I1036">
        <v>3</v>
      </c>
      <c r="J1036">
        <v>0</v>
      </c>
      <c r="K1036" s="1">
        <v>45163</v>
      </c>
      <c r="L1036" s="56">
        <v>0.6215102199074074</v>
      </c>
    </row>
    <row r="1037" spans="1:12" ht="15" customHeight="1" x14ac:dyDescent="0.25">
      <c r="A1037">
        <v>1036</v>
      </c>
      <c r="B1037">
        <v>279730</v>
      </c>
      <c r="C1037" t="s">
        <v>137</v>
      </c>
      <c r="D1037" t="s">
        <v>1356</v>
      </c>
      <c r="E1037" t="s">
        <v>1603</v>
      </c>
      <c r="F1037" t="s">
        <v>1615</v>
      </c>
      <c r="G1037">
        <v>53.8</v>
      </c>
      <c r="H1037">
        <v>46.6</v>
      </c>
      <c r="I1037">
        <v>3</v>
      </c>
      <c r="J1037">
        <v>0</v>
      </c>
      <c r="K1037" s="1">
        <v>45163</v>
      </c>
      <c r="L1037" s="56">
        <v>0.6212885763888889</v>
      </c>
    </row>
    <row r="1038" spans="1:12" ht="15" customHeight="1" x14ac:dyDescent="0.25">
      <c r="A1038">
        <v>1037</v>
      </c>
      <c r="B1038">
        <v>279729</v>
      </c>
      <c r="C1038" t="s">
        <v>59</v>
      </c>
      <c r="D1038" t="s">
        <v>60</v>
      </c>
      <c r="E1038" t="s">
        <v>1611</v>
      </c>
      <c r="F1038" t="s">
        <v>1613</v>
      </c>
      <c r="G1038">
        <v>53.5</v>
      </c>
      <c r="H1038">
        <v>46.3</v>
      </c>
      <c r="I1038">
        <v>3</v>
      </c>
      <c r="J1038">
        <v>8</v>
      </c>
      <c r="K1038" s="1">
        <v>45163</v>
      </c>
      <c r="L1038" s="56">
        <v>0.62112086805555555</v>
      </c>
    </row>
    <row r="1039" spans="1:12" ht="15" customHeight="1" x14ac:dyDescent="0.25">
      <c r="A1039">
        <v>1038</v>
      </c>
      <c r="B1039">
        <v>279728</v>
      </c>
      <c r="C1039" t="s">
        <v>120</v>
      </c>
      <c r="D1039" t="s">
        <v>1411</v>
      </c>
      <c r="E1039" t="s">
        <v>1603</v>
      </c>
      <c r="F1039" t="s">
        <v>1613</v>
      </c>
      <c r="G1039">
        <v>42.8</v>
      </c>
      <c r="H1039">
        <v>35.6</v>
      </c>
      <c r="I1039">
        <v>3</v>
      </c>
      <c r="J1039">
        <v>0</v>
      </c>
      <c r="K1039" s="1">
        <v>45163</v>
      </c>
      <c r="L1039" s="56">
        <v>0.62087584490740744</v>
      </c>
    </row>
    <row r="1040" spans="1:12" ht="15" customHeight="1" x14ac:dyDescent="0.25">
      <c r="A1040">
        <v>1039</v>
      </c>
      <c r="B1040">
        <v>279727</v>
      </c>
      <c r="C1040" t="s">
        <v>59</v>
      </c>
      <c r="D1040" t="s">
        <v>60</v>
      </c>
      <c r="E1040" t="s">
        <v>1611</v>
      </c>
      <c r="F1040" t="s">
        <v>1613</v>
      </c>
      <c r="G1040">
        <v>51.7</v>
      </c>
      <c r="H1040">
        <v>44.5</v>
      </c>
      <c r="I1040">
        <v>3</v>
      </c>
      <c r="J1040">
        <v>8</v>
      </c>
      <c r="K1040" s="1">
        <v>45163</v>
      </c>
      <c r="L1040" s="56">
        <v>0.62069228009259259</v>
      </c>
    </row>
    <row r="1041" spans="1:12" ht="15" customHeight="1" x14ac:dyDescent="0.25">
      <c r="A1041">
        <v>1040</v>
      </c>
      <c r="B1041">
        <v>279726</v>
      </c>
      <c r="C1041" t="s">
        <v>142</v>
      </c>
      <c r="D1041" t="s">
        <v>1612</v>
      </c>
      <c r="E1041" t="s">
        <v>1603</v>
      </c>
      <c r="F1041" t="s">
        <v>1604</v>
      </c>
      <c r="G1041">
        <v>48.2</v>
      </c>
      <c r="H1041">
        <v>41</v>
      </c>
      <c r="I1041">
        <v>3</v>
      </c>
      <c r="J1041">
        <v>0</v>
      </c>
      <c r="K1041" s="1">
        <v>45163</v>
      </c>
      <c r="L1041" s="56">
        <v>0.62050528935185179</v>
      </c>
    </row>
    <row r="1042" spans="1:12" ht="15" customHeight="1" x14ac:dyDescent="0.25">
      <c r="A1042">
        <v>1041</v>
      </c>
      <c r="B1042">
        <v>279725</v>
      </c>
      <c r="C1042" t="s">
        <v>55</v>
      </c>
      <c r="D1042" t="s">
        <v>56</v>
      </c>
      <c r="E1042" t="s">
        <v>1611</v>
      </c>
      <c r="F1042" t="s">
        <v>1613</v>
      </c>
      <c r="G1042">
        <v>45.9</v>
      </c>
      <c r="H1042">
        <v>38.700000000000003</v>
      </c>
      <c r="I1042">
        <v>3</v>
      </c>
      <c r="J1042">
        <v>8</v>
      </c>
      <c r="K1042" s="1">
        <v>45163</v>
      </c>
      <c r="L1042" s="56">
        <v>0.62035818287037037</v>
      </c>
    </row>
    <row r="1043" spans="1:12" ht="15" customHeight="1" x14ac:dyDescent="0.25">
      <c r="A1043">
        <v>1042</v>
      </c>
      <c r="B1043">
        <v>279724</v>
      </c>
      <c r="C1043" t="s">
        <v>120</v>
      </c>
      <c r="D1043" t="s">
        <v>1411</v>
      </c>
      <c r="E1043" t="s">
        <v>1603</v>
      </c>
      <c r="F1043" t="s">
        <v>1614</v>
      </c>
      <c r="G1043">
        <v>47.6</v>
      </c>
      <c r="H1043">
        <v>40.4</v>
      </c>
      <c r="I1043">
        <v>3</v>
      </c>
      <c r="J1043">
        <v>0</v>
      </c>
      <c r="K1043" s="1">
        <v>45163</v>
      </c>
      <c r="L1043" s="56">
        <v>0.62017901620370364</v>
      </c>
    </row>
    <row r="1044" spans="1:12" ht="15" customHeight="1" x14ac:dyDescent="0.25">
      <c r="A1044">
        <v>1043</v>
      </c>
      <c r="B1044">
        <v>279723</v>
      </c>
      <c r="C1044" t="s">
        <v>88</v>
      </c>
      <c r="D1044" t="s">
        <v>89</v>
      </c>
      <c r="E1044" t="s">
        <v>1611</v>
      </c>
      <c r="F1044" t="s">
        <v>1610</v>
      </c>
      <c r="G1044">
        <v>44.8</v>
      </c>
      <c r="H1044">
        <v>37.6</v>
      </c>
      <c r="I1044">
        <v>3</v>
      </c>
      <c r="J1044">
        <v>14</v>
      </c>
      <c r="K1044" s="1">
        <v>45163</v>
      </c>
      <c r="L1044" s="56">
        <v>0.62005917824074075</v>
      </c>
    </row>
    <row r="1045" spans="1:12" ht="15" customHeight="1" x14ac:dyDescent="0.25">
      <c r="A1045">
        <v>1044</v>
      </c>
      <c r="B1045">
        <v>279722</v>
      </c>
      <c r="C1045" t="s">
        <v>120</v>
      </c>
      <c r="D1045" t="s">
        <v>1411</v>
      </c>
      <c r="E1045" t="s">
        <v>1603</v>
      </c>
      <c r="F1045" t="s">
        <v>1614</v>
      </c>
      <c r="G1045">
        <v>44</v>
      </c>
      <c r="H1045">
        <v>36.799999999999997</v>
      </c>
      <c r="I1045">
        <v>3</v>
      </c>
      <c r="J1045">
        <v>0</v>
      </c>
      <c r="K1045" s="1">
        <v>45163</v>
      </c>
      <c r="L1045" s="56">
        <v>0.61979093750000003</v>
      </c>
    </row>
    <row r="1046" spans="1:12" ht="15" customHeight="1" x14ac:dyDescent="0.25">
      <c r="A1046">
        <v>1045</v>
      </c>
      <c r="B1046">
        <v>279721</v>
      </c>
      <c r="C1046" t="s">
        <v>24</v>
      </c>
      <c r="D1046" t="s">
        <v>25</v>
      </c>
      <c r="E1046" t="s">
        <v>1611</v>
      </c>
      <c r="F1046" t="s">
        <v>1614</v>
      </c>
      <c r="G1046">
        <v>53.1</v>
      </c>
      <c r="H1046">
        <v>45.9</v>
      </c>
      <c r="I1046">
        <v>3</v>
      </c>
      <c r="J1046">
        <v>8</v>
      </c>
      <c r="K1046" s="1">
        <v>45163</v>
      </c>
      <c r="L1046" s="56">
        <v>0.61948515046296293</v>
      </c>
    </row>
    <row r="1047" spans="1:12" ht="15" customHeight="1" x14ac:dyDescent="0.25">
      <c r="A1047">
        <v>1046</v>
      </c>
      <c r="B1047">
        <v>279720</v>
      </c>
      <c r="C1047" t="s">
        <v>120</v>
      </c>
      <c r="D1047" t="s">
        <v>1411</v>
      </c>
      <c r="E1047" t="s">
        <v>1603</v>
      </c>
      <c r="F1047" t="s">
        <v>1614</v>
      </c>
      <c r="G1047">
        <v>45.7</v>
      </c>
      <c r="H1047">
        <v>38.5</v>
      </c>
      <c r="I1047">
        <v>3</v>
      </c>
      <c r="J1047">
        <v>0</v>
      </c>
      <c r="K1047" s="1">
        <v>45163</v>
      </c>
      <c r="L1047" s="56">
        <v>0.61936357638888884</v>
      </c>
    </row>
    <row r="1048" spans="1:12" ht="15" customHeight="1" x14ac:dyDescent="0.25">
      <c r="A1048">
        <v>1047</v>
      </c>
      <c r="B1048">
        <v>279719</v>
      </c>
      <c r="C1048" t="s">
        <v>137</v>
      </c>
      <c r="D1048" t="s">
        <v>1356</v>
      </c>
      <c r="E1048" t="s">
        <v>1603</v>
      </c>
      <c r="F1048" t="s">
        <v>1615</v>
      </c>
      <c r="G1048">
        <v>50.8</v>
      </c>
      <c r="H1048">
        <v>45.4</v>
      </c>
      <c r="I1048">
        <v>2</v>
      </c>
      <c r="J1048">
        <v>0</v>
      </c>
      <c r="K1048" s="1">
        <v>45163</v>
      </c>
      <c r="L1048" s="56">
        <v>0.61918093750000003</v>
      </c>
    </row>
    <row r="1049" spans="1:12" ht="15" customHeight="1" x14ac:dyDescent="0.25">
      <c r="A1049">
        <v>1048</v>
      </c>
      <c r="B1049">
        <v>279718</v>
      </c>
      <c r="C1049" t="s">
        <v>100</v>
      </c>
      <c r="D1049" t="s">
        <v>1271</v>
      </c>
      <c r="E1049" t="s">
        <v>1611</v>
      </c>
      <c r="F1049" t="s">
        <v>1607</v>
      </c>
      <c r="G1049">
        <v>13.8</v>
      </c>
      <c r="H1049">
        <v>12</v>
      </c>
      <c r="I1049">
        <v>0</v>
      </c>
      <c r="J1049">
        <v>0</v>
      </c>
      <c r="K1049" s="1">
        <v>45163</v>
      </c>
      <c r="L1049" s="56">
        <v>0.61899748842592595</v>
      </c>
    </row>
    <row r="1050" spans="1:12" ht="15" customHeight="1" x14ac:dyDescent="0.25">
      <c r="A1050">
        <v>1049</v>
      </c>
      <c r="B1050">
        <v>279717</v>
      </c>
      <c r="C1050" t="s">
        <v>100</v>
      </c>
      <c r="D1050" t="s">
        <v>1271</v>
      </c>
      <c r="E1050" t="s">
        <v>1611</v>
      </c>
      <c r="F1050" t="s">
        <v>1607</v>
      </c>
      <c r="G1050">
        <v>79.900000000000006</v>
      </c>
      <c r="H1050">
        <v>72.7</v>
      </c>
      <c r="I1050">
        <v>3</v>
      </c>
      <c r="J1050">
        <v>0</v>
      </c>
      <c r="K1050" s="1">
        <v>45163</v>
      </c>
      <c r="L1050" s="56">
        <v>0.61843387731481481</v>
      </c>
    </row>
    <row r="1051" spans="1:12" ht="15" customHeight="1" x14ac:dyDescent="0.25">
      <c r="A1051">
        <v>1050</v>
      </c>
      <c r="B1051">
        <v>279716</v>
      </c>
      <c r="C1051" t="s">
        <v>125</v>
      </c>
      <c r="D1051" t="s">
        <v>126</v>
      </c>
      <c r="E1051" t="s">
        <v>1603</v>
      </c>
      <c r="F1051" t="s">
        <v>1604</v>
      </c>
      <c r="G1051">
        <v>43.3</v>
      </c>
      <c r="H1051">
        <v>36.1</v>
      </c>
      <c r="I1051">
        <v>3</v>
      </c>
      <c r="J1051">
        <v>0</v>
      </c>
      <c r="K1051" s="1">
        <v>45163</v>
      </c>
      <c r="L1051" s="56">
        <v>0.61789475694444451</v>
      </c>
    </row>
    <row r="1052" spans="1:12" ht="15" customHeight="1" x14ac:dyDescent="0.25">
      <c r="A1052">
        <v>1051</v>
      </c>
      <c r="B1052">
        <v>279715</v>
      </c>
      <c r="C1052" t="s">
        <v>90</v>
      </c>
      <c r="D1052" t="s">
        <v>91</v>
      </c>
      <c r="E1052" t="s">
        <v>1611</v>
      </c>
      <c r="F1052" t="s">
        <v>1610</v>
      </c>
      <c r="G1052">
        <v>68.900000000000006</v>
      </c>
      <c r="H1052">
        <v>61.7</v>
      </c>
      <c r="I1052">
        <v>3</v>
      </c>
      <c r="J1052">
        <v>24</v>
      </c>
      <c r="K1052" s="1">
        <v>45163</v>
      </c>
      <c r="L1052" s="56">
        <v>0.61769383101851849</v>
      </c>
    </row>
    <row r="1053" spans="1:12" ht="15" customHeight="1" x14ac:dyDescent="0.25">
      <c r="A1053">
        <v>1052</v>
      </c>
      <c r="B1053">
        <v>279714</v>
      </c>
      <c r="C1053" t="s">
        <v>55</v>
      </c>
      <c r="D1053" t="s">
        <v>56</v>
      </c>
      <c r="E1053" t="s">
        <v>1611</v>
      </c>
      <c r="F1053" t="s">
        <v>1613</v>
      </c>
      <c r="G1053">
        <v>40.700000000000003</v>
      </c>
      <c r="H1053">
        <v>33.5</v>
      </c>
      <c r="I1053">
        <v>3</v>
      </c>
      <c r="J1053">
        <v>8</v>
      </c>
      <c r="K1053" s="1">
        <v>45163</v>
      </c>
      <c r="L1053" s="56">
        <v>0.61732376157407409</v>
      </c>
    </row>
    <row r="1054" spans="1:12" ht="15" customHeight="1" x14ac:dyDescent="0.25">
      <c r="A1054">
        <v>1053</v>
      </c>
      <c r="B1054">
        <v>279713</v>
      </c>
      <c r="C1054" t="s">
        <v>141</v>
      </c>
      <c r="D1054" t="s">
        <v>1358</v>
      </c>
      <c r="E1054" t="s">
        <v>1603</v>
      </c>
      <c r="F1054" t="s">
        <v>1607</v>
      </c>
      <c r="G1054">
        <v>42.1</v>
      </c>
      <c r="H1054">
        <v>34.9</v>
      </c>
      <c r="I1054">
        <v>3</v>
      </c>
      <c r="J1054">
        <v>0</v>
      </c>
      <c r="K1054" s="1">
        <v>45163</v>
      </c>
      <c r="L1054" s="56">
        <v>0.6170496875</v>
      </c>
    </row>
    <row r="1055" spans="1:12" ht="15" customHeight="1" x14ac:dyDescent="0.25">
      <c r="A1055">
        <v>1054</v>
      </c>
      <c r="B1055">
        <v>279712</v>
      </c>
      <c r="C1055" t="s">
        <v>123</v>
      </c>
      <c r="D1055" t="s">
        <v>1412</v>
      </c>
      <c r="E1055" t="s">
        <v>1603</v>
      </c>
      <c r="F1055" t="s">
        <v>1613</v>
      </c>
      <c r="G1055">
        <v>52.8</v>
      </c>
      <c r="H1055">
        <v>45.6</v>
      </c>
      <c r="I1055">
        <v>3</v>
      </c>
      <c r="J1055">
        <v>0</v>
      </c>
      <c r="K1055" s="1">
        <v>45163</v>
      </c>
      <c r="L1055" s="56">
        <v>0.61683607638888882</v>
      </c>
    </row>
    <row r="1056" spans="1:12" ht="15" customHeight="1" x14ac:dyDescent="0.25">
      <c r="A1056">
        <v>1055</v>
      </c>
      <c r="B1056">
        <v>279711</v>
      </c>
      <c r="C1056" t="s">
        <v>120</v>
      </c>
      <c r="D1056" t="s">
        <v>1411</v>
      </c>
      <c r="E1056" t="s">
        <v>1603</v>
      </c>
      <c r="F1056" t="s">
        <v>1614</v>
      </c>
      <c r="G1056">
        <v>45.8</v>
      </c>
      <c r="H1056">
        <v>38.6</v>
      </c>
      <c r="I1056">
        <v>3</v>
      </c>
      <c r="J1056">
        <v>0</v>
      </c>
      <c r="K1056" s="1">
        <v>45163</v>
      </c>
      <c r="L1056" s="56">
        <v>0.61609626157407404</v>
      </c>
    </row>
    <row r="1057" spans="1:12" ht="15" customHeight="1" x14ac:dyDescent="0.25">
      <c r="A1057">
        <v>1056</v>
      </c>
      <c r="B1057">
        <v>279710</v>
      </c>
      <c r="C1057" t="s">
        <v>24</v>
      </c>
      <c r="D1057" t="s">
        <v>25</v>
      </c>
      <c r="E1057" t="s">
        <v>1611</v>
      </c>
      <c r="F1057" t="s">
        <v>1614</v>
      </c>
      <c r="G1057">
        <v>50.3</v>
      </c>
      <c r="H1057">
        <v>43.1</v>
      </c>
      <c r="I1057">
        <v>3</v>
      </c>
      <c r="J1057">
        <v>8</v>
      </c>
      <c r="K1057" s="1">
        <v>45163</v>
      </c>
      <c r="L1057" s="56">
        <v>0.61598379629629629</v>
      </c>
    </row>
    <row r="1058" spans="1:12" ht="15" customHeight="1" x14ac:dyDescent="0.25">
      <c r="A1058">
        <v>1057</v>
      </c>
      <c r="B1058">
        <v>279709</v>
      </c>
      <c r="C1058" t="s">
        <v>55</v>
      </c>
      <c r="D1058" t="s">
        <v>56</v>
      </c>
      <c r="E1058" t="s">
        <v>1611</v>
      </c>
      <c r="F1058" t="s">
        <v>1613</v>
      </c>
      <c r="G1058">
        <v>41.6</v>
      </c>
      <c r="H1058">
        <v>34.4</v>
      </c>
      <c r="I1058">
        <v>3</v>
      </c>
      <c r="J1058">
        <v>8</v>
      </c>
      <c r="K1058" s="1">
        <v>45163</v>
      </c>
      <c r="L1058" s="56">
        <v>0.6150937847222222</v>
      </c>
    </row>
    <row r="1059" spans="1:12" ht="15" customHeight="1" x14ac:dyDescent="0.25">
      <c r="A1059">
        <v>1058</v>
      </c>
      <c r="B1059">
        <v>279708</v>
      </c>
      <c r="C1059" t="s">
        <v>101</v>
      </c>
      <c r="D1059" t="s">
        <v>1326</v>
      </c>
      <c r="E1059" t="s">
        <v>1611</v>
      </c>
      <c r="F1059" t="s">
        <v>1607</v>
      </c>
      <c r="G1059">
        <v>33.700000000000003</v>
      </c>
      <c r="H1059">
        <v>26.5</v>
      </c>
      <c r="I1059">
        <v>3</v>
      </c>
      <c r="J1059">
        <v>0</v>
      </c>
      <c r="K1059" s="1">
        <v>45163</v>
      </c>
      <c r="L1059" s="56">
        <v>0.61493657407407409</v>
      </c>
    </row>
    <row r="1060" spans="1:12" ht="15" customHeight="1" x14ac:dyDescent="0.25">
      <c r="A1060">
        <v>1059</v>
      </c>
      <c r="B1060">
        <v>279707</v>
      </c>
      <c r="C1060" t="s">
        <v>120</v>
      </c>
      <c r="D1060" t="s">
        <v>1411</v>
      </c>
      <c r="E1060" t="s">
        <v>1603</v>
      </c>
      <c r="F1060" t="s">
        <v>1614</v>
      </c>
      <c r="G1060">
        <v>50.2</v>
      </c>
      <c r="H1060">
        <v>43</v>
      </c>
      <c r="I1060">
        <v>3</v>
      </c>
      <c r="J1060">
        <v>0</v>
      </c>
      <c r="K1060" s="1">
        <v>45163</v>
      </c>
      <c r="L1060" s="56">
        <v>0.6147428240740741</v>
      </c>
    </row>
    <row r="1061" spans="1:12" ht="15" customHeight="1" x14ac:dyDescent="0.25">
      <c r="A1061">
        <v>1060</v>
      </c>
      <c r="B1061">
        <v>279706</v>
      </c>
      <c r="C1061" t="s">
        <v>142</v>
      </c>
      <c r="D1061" t="s">
        <v>1612</v>
      </c>
      <c r="E1061" t="s">
        <v>1603</v>
      </c>
      <c r="F1061" t="s">
        <v>1604</v>
      </c>
      <c r="G1061">
        <v>46</v>
      </c>
      <c r="H1061">
        <v>38.799999999999997</v>
      </c>
      <c r="I1061">
        <v>3</v>
      </c>
      <c r="J1061">
        <v>0</v>
      </c>
      <c r="K1061" s="1">
        <v>45163</v>
      </c>
      <c r="L1061" s="56">
        <v>0.61461855324074077</v>
      </c>
    </row>
    <row r="1062" spans="1:12" ht="15" customHeight="1" x14ac:dyDescent="0.25">
      <c r="A1062">
        <v>1061</v>
      </c>
      <c r="B1062">
        <v>279705</v>
      </c>
      <c r="C1062" t="s">
        <v>125</v>
      </c>
      <c r="D1062" t="s">
        <v>126</v>
      </c>
      <c r="E1062" t="s">
        <v>1603</v>
      </c>
      <c r="F1062" t="s">
        <v>1604</v>
      </c>
      <c r="G1062">
        <v>42</v>
      </c>
      <c r="H1062">
        <v>34.799999999999997</v>
      </c>
      <c r="I1062">
        <v>3</v>
      </c>
      <c r="J1062">
        <v>0</v>
      </c>
      <c r="K1062" s="1">
        <v>45163</v>
      </c>
      <c r="L1062" s="56">
        <v>0.61440065972222224</v>
      </c>
    </row>
    <row r="1063" spans="1:12" ht="15" customHeight="1" x14ac:dyDescent="0.25">
      <c r="A1063">
        <v>1062</v>
      </c>
      <c r="B1063">
        <v>279704</v>
      </c>
      <c r="C1063" t="s">
        <v>85</v>
      </c>
      <c r="D1063" t="s">
        <v>1608</v>
      </c>
      <c r="E1063" t="s">
        <v>1603</v>
      </c>
      <c r="F1063" t="s">
        <v>1610</v>
      </c>
      <c r="G1063">
        <v>46.7</v>
      </c>
      <c r="H1063">
        <v>39.5</v>
      </c>
      <c r="I1063">
        <v>3</v>
      </c>
      <c r="J1063">
        <v>0</v>
      </c>
      <c r="K1063" s="1">
        <v>45163</v>
      </c>
      <c r="L1063" s="56">
        <v>0.61420509259259259</v>
      </c>
    </row>
    <row r="1064" spans="1:12" ht="15" customHeight="1" x14ac:dyDescent="0.25">
      <c r="A1064">
        <v>1063</v>
      </c>
      <c r="B1064">
        <v>279703</v>
      </c>
      <c r="C1064" t="s">
        <v>124</v>
      </c>
      <c r="D1064" t="s">
        <v>1413</v>
      </c>
      <c r="E1064" t="s">
        <v>1603</v>
      </c>
      <c r="F1064" t="s">
        <v>1604</v>
      </c>
      <c r="G1064">
        <v>41</v>
      </c>
      <c r="H1064">
        <v>33.799999999999997</v>
      </c>
      <c r="I1064">
        <v>3</v>
      </c>
      <c r="J1064">
        <v>0</v>
      </c>
      <c r="K1064" s="1">
        <v>45163</v>
      </c>
      <c r="L1064" s="56">
        <v>0.61400813657407405</v>
      </c>
    </row>
    <row r="1065" spans="1:12" ht="15" customHeight="1" x14ac:dyDescent="0.25">
      <c r="A1065">
        <v>1064</v>
      </c>
      <c r="B1065">
        <v>279702</v>
      </c>
      <c r="C1065" t="s">
        <v>74</v>
      </c>
      <c r="D1065" t="s">
        <v>75</v>
      </c>
      <c r="E1065" t="s">
        <v>1611</v>
      </c>
      <c r="F1065" t="s">
        <v>1610</v>
      </c>
      <c r="G1065">
        <v>45.5</v>
      </c>
      <c r="H1065">
        <v>38.299999999999997</v>
      </c>
      <c r="I1065">
        <v>3</v>
      </c>
      <c r="J1065">
        <v>16</v>
      </c>
      <c r="K1065" s="1">
        <v>45163</v>
      </c>
      <c r="L1065" s="56">
        <v>0.61384502314814815</v>
      </c>
    </row>
    <row r="1066" spans="1:12" ht="15" customHeight="1" x14ac:dyDescent="0.25">
      <c r="A1066">
        <v>1065</v>
      </c>
      <c r="B1066">
        <v>279701</v>
      </c>
      <c r="C1066" t="s">
        <v>88</v>
      </c>
      <c r="D1066" t="s">
        <v>89</v>
      </c>
      <c r="E1066" t="s">
        <v>1611</v>
      </c>
      <c r="F1066" t="s">
        <v>1610</v>
      </c>
      <c r="G1066">
        <v>52.3</v>
      </c>
      <c r="H1066">
        <v>45.1</v>
      </c>
      <c r="I1066">
        <v>3</v>
      </c>
      <c r="J1066">
        <v>14</v>
      </c>
      <c r="K1066" s="1">
        <v>45163</v>
      </c>
      <c r="L1066" s="56">
        <v>0.61371947916666669</v>
      </c>
    </row>
    <row r="1067" spans="1:12" ht="15" customHeight="1" x14ac:dyDescent="0.25">
      <c r="A1067">
        <v>1066</v>
      </c>
      <c r="B1067">
        <v>279700</v>
      </c>
      <c r="C1067" t="s">
        <v>55</v>
      </c>
      <c r="D1067" t="s">
        <v>56</v>
      </c>
      <c r="E1067" t="s">
        <v>1611</v>
      </c>
      <c r="F1067" t="s">
        <v>1613</v>
      </c>
      <c r="G1067">
        <v>45.1</v>
      </c>
      <c r="H1067">
        <v>37.9</v>
      </c>
      <c r="I1067">
        <v>3</v>
      </c>
      <c r="J1067">
        <v>8</v>
      </c>
      <c r="K1067" s="1">
        <v>45163</v>
      </c>
      <c r="L1067" s="56">
        <v>0.61354849537037037</v>
      </c>
    </row>
    <row r="1068" spans="1:12" ht="15" customHeight="1" x14ac:dyDescent="0.25">
      <c r="A1068">
        <v>1067</v>
      </c>
      <c r="B1068">
        <v>279699</v>
      </c>
      <c r="C1068" t="s">
        <v>141</v>
      </c>
      <c r="D1068" t="s">
        <v>1358</v>
      </c>
      <c r="E1068" t="s">
        <v>1603</v>
      </c>
      <c r="F1068" t="s">
        <v>1607</v>
      </c>
      <c r="G1068">
        <v>37.200000000000003</v>
      </c>
      <c r="H1068">
        <v>30</v>
      </c>
      <c r="I1068">
        <v>3</v>
      </c>
      <c r="J1068">
        <v>0</v>
      </c>
      <c r="K1068" s="1">
        <v>45163</v>
      </c>
      <c r="L1068" s="56">
        <v>0.61343391203703701</v>
      </c>
    </row>
    <row r="1069" spans="1:12" ht="15" customHeight="1" x14ac:dyDescent="0.25">
      <c r="A1069">
        <v>1068</v>
      </c>
      <c r="B1069">
        <v>279698</v>
      </c>
      <c r="C1069" t="s">
        <v>125</v>
      </c>
      <c r="D1069" t="s">
        <v>126</v>
      </c>
      <c r="E1069" t="s">
        <v>1603</v>
      </c>
      <c r="F1069" t="s">
        <v>1604</v>
      </c>
      <c r="G1069">
        <v>46.7</v>
      </c>
      <c r="H1069">
        <v>39.5</v>
      </c>
      <c r="I1069">
        <v>3</v>
      </c>
      <c r="J1069">
        <v>0</v>
      </c>
      <c r="K1069" s="1">
        <v>45163</v>
      </c>
      <c r="L1069" s="56">
        <v>0.61326226851851851</v>
      </c>
    </row>
    <row r="1070" spans="1:12" ht="15" customHeight="1" x14ac:dyDescent="0.25">
      <c r="A1070">
        <v>1069</v>
      </c>
      <c r="B1070">
        <v>279697</v>
      </c>
      <c r="C1070" t="s">
        <v>74</v>
      </c>
      <c r="D1070" t="s">
        <v>75</v>
      </c>
      <c r="E1070" t="s">
        <v>1611</v>
      </c>
      <c r="F1070" t="s">
        <v>1610</v>
      </c>
      <c r="G1070">
        <v>40.700000000000003</v>
      </c>
      <c r="H1070">
        <v>33.5</v>
      </c>
      <c r="I1070">
        <v>3</v>
      </c>
      <c r="J1070">
        <v>16</v>
      </c>
      <c r="K1070" s="1">
        <v>45163</v>
      </c>
      <c r="L1070" s="56">
        <v>0.61312202546296291</v>
      </c>
    </row>
    <row r="1071" spans="1:12" ht="15" customHeight="1" x14ac:dyDescent="0.25">
      <c r="A1071">
        <v>1070</v>
      </c>
      <c r="B1071">
        <v>279696</v>
      </c>
      <c r="C1071" t="s">
        <v>120</v>
      </c>
      <c r="D1071" t="s">
        <v>1411</v>
      </c>
      <c r="E1071" t="s">
        <v>1603</v>
      </c>
      <c r="F1071" t="s">
        <v>1610</v>
      </c>
      <c r="G1071">
        <v>20.9</v>
      </c>
      <c r="H1071">
        <v>15.5</v>
      </c>
      <c r="I1071">
        <v>2</v>
      </c>
      <c r="J1071">
        <v>0</v>
      </c>
      <c r="K1071" s="1">
        <v>45163</v>
      </c>
      <c r="L1071" s="56">
        <v>0.61294710648148143</v>
      </c>
    </row>
    <row r="1072" spans="1:12" ht="15" customHeight="1" x14ac:dyDescent="0.25">
      <c r="A1072">
        <v>1071</v>
      </c>
      <c r="B1072">
        <v>279695</v>
      </c>
      <c r="C1072" t="s">
        <v>124</v>
      </c>
      <c r="D1072" t="s">
        <v>1413</v>
      </c>
      <c r="E1072" t="s">
        <v>1603</v>
      </c>
      <c r="F1072" t="s">
        <v>1604</v>
      </c>
      <c r="G1072">
        <v>44.6</v>
      </c>
      <c r="H1072">
        <v>37.4</v>
      </c>
      <c r="I1072">
        <v>3</v>
      </c>
      <c r="J1072">
        <v>0</v>
      </c>
      <c r="K1072" s="1">
        <v>45163</v>
      </c>
      <c r="L1072" s="56">
        <v>0.61277496527777775</v>
      </c>
    </row>
    <row r="1073" spans="1:12" ht="15" customHeight="1" x14ac:dyDescent="0.25">
      <c r="A1073">
        <v>1072</v>
      </c>
      <c r="B1073">
        <v>279694</v>
      </c>
      <c r="C1073" t="s">
        <v>67</v>
      </c>
      <c r="D1073" t="s">
        <v>1318</v>
      </c>
      <c r="E1073" t="s">
        <v>1603</v>
      </c>
      <c r="F1073" t="s">
        <v>1613</v>
      </c>
      <c r="G1073">
        <v>33.6</v>
      </c>
      <c r="H1073">
        <v>26.4</v>
      </c>
      <c r="I1073">
        <v>3</v>
      </c>
      <c r="J1073">
        <v>0</v>
      </c>
      <c r="K1073" s="1">
        <v>45163</v>
      </c>
      <c r="L1073" s="56">
        <v>0.61262156249999999</v>
      </c>
    </row>
    <row r="1074" spans="1:12" ht="15" customHeight="1" x14ac:dyDescent="0.25">
      <c r="A1074">
        <v>1073</v>
      </c>
      <c r="B1074">
        <v>279693</v>
      </c>
      <c r="C1074" t="s">
        <v>55</v>
      </c>
      <c r="D1074" t="s">
        <v>56</v>
      </c>
      <c r="E1074" t="s">
        <v>1611</v>
      </c>
      <c r="F1074" t="s">
        <v>1613</v>
      </c>
      <c r="G1074">
        <v>42.7</v>
      </c>
      <c r="H1074">
        <v>35.5</v>
      </c>
      <c r="I1074">
        <v>3</v>
      </c>
      <c r="J1074">
        <v>8</v>
      </c>
      <c r="K1074" s="1">
        <v>45163</v>
      </c>
      <c r="L1074" s="56">
        <v>0.61250833333333332</v>
      </c>
    </row>
    <row r="1075" spans="1:12" ht="15" customHeight="1" x14ac:dyDescent="0.25">
      <c r="A1075">
        <v>1074</v>
      </c>
      <c r="B1075">
        <v>279692</v>
      </c>
      <c r="C1075" t="s">
        <v>141</v>
      </c>
      <c r="D1075" t="s">
        <v>1358</v>
      </c>
      <c r="E1075" t="s">
        <v>1603</v>
      </c>
      <c r="F1075" t="s">
        <v>1607</v>
      </c>
      <c r="G1075">
        <v>36.4</v>
      </c>
      <c r="H1075">
        <v>29.2</v>
      </c>
      <c r="I1075">
        <v>3</v>
      </c>
      <c r="J1075">
        <v>0</v>
      </c>
      <c r="K1075" s="1">
        <v>45163</v>
      </c>
      <c r="L1075" s="56">
        <v>0.61221015046296301</v>
      </c>
    </row>
    <row r="1076" spans="1:12" ht="15" customHeight="1" x14ac:dyDescent="0.25">
      <c r="A1076">
        <v>1075</v>
      </c>
      <c r="B1076">
        <v>279691</v>
      </c>
      <c r="C1076" t="s">
        <v>123</v>
      </c>
      <c r="D1076" t="s">
        <v>1412</v>
      </c>
      <c r="E1076" t="s">
        <v>1603</v>
      </c>
      <c r="F1076" t="s">
        <v>1614</v>
      </c>
      <c r="G1076">
        <v>54.6</v>
      </c>
      <c r="H1076">
        <v>47.4</v>
      </c>
      <c r="I1076">
        <v>3</v>
      </c>
      <c r="J1076">
        <v>0</v>
      </c>
      <c r="K1076" s="1">
        <v>45163</v>
      </c>
      <c r="L1076" s="56">
        <v>0.61205424768518524</v>
      </c>
    </row>
    <row r="1077" spans="1:12" ht="15" customHeight="1" x14ac:dyDescent="0.25">
      <c r="A1077">
        <v>1076</v>
      </c>
      <c r="B1077">
        <v>279690</v>
      </c>
      <c r="C1077" t="s">
        <v>55</v>
      </c>
      <c r="D1077" t="s">
        <v>56</v>
      </c>
      <c r="E1077" t="s">
        <v>1611</v>
      </c>
      <c r="F1077" t="s">
        <v>1613</v>
      </c>
      <c r="G1077">
        <v>50.4</v>
      </c>
      <c r="H1077">
        <v>43.2</v>
      </c>
      <c r="I1077">
        <v>3</v>
      </c>
      <c r="J1077">
        <v>8</v>
      </c>
      <c r="K1077" s="1">
        <v>45163</v>
      </c>
      <c r="L1077" s="56">
        <v>0.61182739583333334</v>
      </c>
    </row>
    <row r="1078" spans="1:12" ht="15" customHeight="1" x14ac:dyDescent="0.25">
      <c r="A1078">
        <v>1077</v>
      </c>
      <c r="B1078">
        <v>279689</v>
      </c>
      <c r="C1078" t="s">
        <v>124</v>
      </c>
      <c r="D1078" t="s">
        <v>1413</v>
      </c>
      <c r="E1078" t="s">
        <v>1603</v>
      </c>
      <c r="F1078" t="s">
        <v>1604</v>
      </c>
      <c r="G1078">
        <v>43.2</v>
      </c>
      <c r="H1078">
        <v>36</v>
      </c>
      <c r="I1078">
        <v>3</v>
      </c>
      <c r="J1078">
        <v>0</v>
      </c>
      <c r="K1078" s="1">
        <v>45163</v>
      </c>
      <c r="L1078" s="56">
        <v>0.61164618055555553</v>
      </c>
    </row>
    <row r="1079" spans="1:12" ht="15" customHeight="1" x14ac:dyDescent="0.25">
      <c r="A1079">
        <v>1078</v>
      </c>
      <c r="B1079">
        <v>279688</v>
      </c>
      <c r="C1079" t="s">
        <v>59</v>
      </c>
      <c r="D1079" t="s">
        <v>60</v>
      </c>
      <c r="E1079" t="s">
        <v>1611</v>
      </c>
      <c r="F1079" t="s">
        <v>1613</v>
      </c>
      <c r="G1079">
        <v>47.2</v>
      </c>
      <c r="H1079">
        <v>40</v>
      </c>
      <c r="I1079">
        <v>3</v>
      </c>
      <c r="J1079">
        <v>8</v>
      </c>
      <c r="K1079" s="1">
        <v>45163</v>
      </c>
      <c r="L1079" s="56">
        <v>0.61116979166666663</v>
      </c>
    </row>
    <row r="1080" spans="1:12" ht="15" customHeight="1" x14ac:dyDescent="0.25">
      <c r="A1080">
        <v>1079</v>
      </c>
      <c r="B1080">
        <v>279687</v>
      </c>
      <c r="C1080" t="s">
        <v>24</v>
      </c>
      <c r="D1080" t="s">
        <v>25</v>
      </c>
      <c r="E1080" t="s">
        <v>1611</v>
      </c>
      <c r="F1080" t="s">
        <v>1614</v>
      </c>
      <c r="G1080">
        <v>53.5</v>
      </c>
      <c r="H1080">
        <v>46.3</v>
      </c>
      <c r="I1080">
        <v>3</v>
      </c>
      <c r="J1080">
        <v>8</v>
      </c>
      <c r="K1080" s="1">
        <v>45163</v>
      </c>
      <c r="L1080" s="56">
        <v>0.61090462962962966</v>
      </c>
    </row>
    <row r="1081" spans="1:12" ht="15" customHeight="1" x14ac:dyDescent="0.25">
      <c r="A1081">
        <v>1080</v>
      </c>
      <c r="B1081">
        <v>279686</v>
      </c>
      <c r="C1081" t="s">
        <v>175</v>
      </c>
      <c r="D1081" t="s">
        <v>176</v>
      </c>
      <c r="E1081" t="s">
        <v>1603</v>
      </c>
      <c r="F1081" t="s">
        <v>1610</v>
      </c>
      <c r="G1081">
        <v>51.5</v>
      </c>
      <c r="H1081">
        <v>44.3</v>
      </c>
      <c r="I1081">
        <v>3</v>
      </c>
      <c r="J1081">
        <v>0</v>
      </c>
      <c r="K1081" s="1">
        <v>45163</v>
      </c>
      <c r="L1081" s="56">
        <v>0.61065910879629637</v>
      </c>
    </row>
    <row r="1082" spans="1:12" ht="15" customHeight="1" x14ac:dyDescent="0.25">
      <c r="A1082">
        <v>1081</v>
      </c>
      <c r="B1082">
        <v>279685</v>
      </c>
      <c r="C1082" t="s">
        <v>24</v>
      </c>
      <c r="D1082" t="s">
        <v>25</v>
      </c>
      <c r="E1082" t="s">
        <v>1611</v>
      </c>
      <c r="F1082" t="s">
        <v>1614</v>
      </c>
      <c r="G1082">
        <v>48.9</v>
      </c>
      <c r="H1082">
        <v>41.7</v>
      </c>
      <c r="I1082">
        <v>3</v>
      </c>
      <c r="J1082">
        <v>8</v>
      </c>
      <c r="K1082" s="1">
        <v>45163</v>
      </c>
      <c r="L1082" s="56">
        <v>0.61050158564814816</v>
      </c>
    </row>
    <row r="1083" spans="1:12" ht="15" customHeight="1" x14ac:dyDescent="0.25">
      <c r="A1083">
        <v>1082</v>
      </c>
      <c r="B1083">
        <v>279684</v>
      </c>
      <c r="C1083" t="s">
        <v>78</v>
      </c>
      <c r="D1083" t="s">
        <v>79</v>
      </c>
      <c r="E1083" t="s">
        <v>1611</v>
      </c>
      <c r="F1083" t="s">
        <v>1610</v>
      </c>
      <c r="G1083">
        <v>43</v>
      </c>
      <c r="H1083">
        <v>35.799999999999997</v>
      </c>
      <c r="I1083">
        <v>3</v>
      </c>
      <c r="J1083">
        <v>16</v>
      </c>
      <c r="K1083" s="1">
        <v>45163</v>
      </c>
      <c r="L1083" s="56">
        <v>0.60990659722222229</v>
      </c>
    </row>
    <row r="1084" spans="1:12" ht="15" customHeight="1" x14ac:dyDescent="0.25">
      <c r="A1084">
        <v>1083</v>
      </c>
      <c r="B1084">
        <v>279683</v>
      </c>
      <c r="C1084" t="s">
        <v>175</v>
      </c>
      <c r="D1084" t="s">
        <v>176</v>
      </c>
      <c r="E1084" t="s">
        <v>1603</v>
      </c>
      <c r="F1084" t="s">
        <v>1610</v>
      </c>
      <c r="G1084">
        <v>57.5</v>
      </c>
      <c r="H1084">
        <v>50.3</v>
      </c>
      <c r="I1084">
        <v>3</v>
      </c>
      <c r="J1084">
        <v>0</v>
      </c>
      <c r="K1084" s="1">
        <v>45163</v>
      </c>
      <c r="L1084" s="56">
        <v>0.60964710648148146</v>
      </c>
    </row>
    <row r="1085" spans="1:12" ht="15" customHeight="1" x14ac:dyDescent="0.25">
      <c r="A1085">
        <v>1084</v>
      </c>
      <c r="B1085">
        <v>279682</v>
      </c>
      <c r="C1085" t="s">
        <v>120</v>
      </c>
      <c r="D1085" t="s">
        <v>1411</v>
      </c>
      <c r="E1085" t="s">
        <v>1603</v>
      </c>
      <c r="F1085" t="s">
        <v>1614</v>
      </c>
      <c r="G1085">
        <v>48.1</v>
      </c>
      <c r="H1085">
        <v>40.9</v>
      </c>
      <c r="I1085">
        <v>3</v>
      </c>
      <c r="J1085">
        <v>0</v>
      </c>
      <c r="K1085" s="1">
        <v>45163</v>
      </c>
      <c r="L1085" s="56">
        <v>0.60824695601851853</v>
      </c>
    </row>
    <row r="1086" spans="1:12" ht="15" customHeight="1" x14ac:dyDescent="0.25">
      <c r="A1086">
        <v>1085</v>
      </c>
      <c r="B1086">
        <v>279681</v>
      </c>
      <c r="C1086" t="s">
        <v>84</v>
      </c>
      <c r="D1086" t="s">
        <v>1609</v>
      </c>
      <c r="E1086" t="s">
        <v>1603</v>
      </c>
      <c r="F1086" t="s">
        <v>1610</v>
      </c>
      <c r="G1086">
        <v>55.2</v>
      </c>
      <c r="H1086">
        <v>48</v>
      </c>
      <c r="I1086">
        <v>3</v>
      </c>
      <c r="J1086">
        <v>0</v>
      </c>
      <c r="K1086" s="1">
        <v>45163</v>
      </c>
      <c r="L1086" s="56">
        <v>0.60806894675925927</v>
      </c>
    </row>
    <row r="1087" spans="1:12" ht="15" customHeight="1" x14ac:dyDescent="0.25">
      <c r="A1087">
        <v>1086</v>
      </c>
      <c r="B1087">
        <v>279680</v>
      </c>
      <c r="C1087" t="s">
        <v>142</v>
      </c>
      <c r="D1087" t="s">
        <v>1612</v>
      </c>
      <c r="E1087" t="s">
        <v>1603</v>
      </c>
      <c r="F1087" t="s">
        <v>1604</v>
      </c>
      <c r="G1087">
        <v>38.4</v>
      </c>
      <c r="H1087">
        <v>31.2</v>
      </c>
      <c r="I1087">
        <v>3</v>
      </c>
      <c r="J1087">
        <v>0</v>
      </c>
      <c r="K1087" s="1">
        <v>45163</v>
      </c>
      <c r="L1087" s="56">
        <v>0.60788295138888893</v>
      </c>
    </row>
    <row r="1088" spans="1:12" ht="15" customHeight="1" x14ac:dyDescent="0.25">
      <c r="A1088">
        <v>1087</v>
      </c>
      <c r="B1088">
        <v>279679</v>
      </c>
      <c r="C1088" t="s">
        <v>124</v>
      </c>
      <c r="D1088" t="s">
        <v>1413</v>
      </c>
      <c r="E1088" t="s">
        <v>1603</v>
      </c>
      <c r="F1088" t="s">
        <v>1604</v>
      </c>
      <c r="G1088">
        <v>44.5</v>
      </c>
      <c r="H1088">
        <v>37.299999999999997</v>
      </c>
      <c r="I1088">
        <v>3</v>
      </c>
      <c r="J1088">
        <v>0</v>
      </c>
      <c r="K1088" s="1">
        <v>45163</v>
      </c>
      <c r="L1088" s="56">
        <v>0.60769853009259256</v>
      </c>
    </row>
    <row r="1089" spans="1:12" ht="15" customHeight="1" x14ac:dyDescent="0.25">
      <c r="A1089">
        <v>1088</v>
      </c>
      <c r="B1089">
        <v>279678</v>
      </c>
      <c r="C1089" t="s">
        <v>121</v>
      </c>
      <c r="D1089" t="s">
        <v>122</v>
      </c>
      <c r="E1089" t="s">
        <v>1603</v>
      </c>
      <c r="F1089" t="s">
        <v>1610</v>
      </c>
      <c r="G1089">
        <v>43.9</v>
      </c>
      <c r="H1089">
        <v>36.700000000000003</v>
      </c>
      <c r="I1089">
        <v>3</v>
      </c>
      <c r="J1089">
        <v>0</v>
      </c>
      <c r="K1089" s="1">
        <v>45163</v>
      </c>
      <c r="L1089" s="56">
        <v>0.60752681712962964</v>
      </c>
    </row>
    <row r="1090" spans="1:12" ht="15" customHeight="1" x14ac:dyDescent="0.25">
      <c r="A1090">
        <v>1089</v>
      </c>
      <c r="B1090">
        <v>279677</v>
      </c>
      <c r="C1090" t="s">
        <v>24</v>
      </c>
      <c r="D1090" t="s">
        <v>25</v>
      </c>
      <c r="E1090" t="s">
        <v>1611</v>
      </c>
      <c r="F1090" t="s">
        <v>1614</v>
      </c>
      <c r="G1090">
        <v>52.1</v>
      </c>
      <c r="H1090">
        <v>44.9</v>
      </c>
      <c r="I1090">
        <v>3</v>
      </c>
      <c r="J1090">
        <v>8</v>
      </c>
      <c r="K1090" s="1">
        <v>45163</v>
      </c>
      <c r="L1090" s="56">
        <v>0.60736674768518517</v>
      </c>
    </row>
    <row r="1091" spans="1:12" ht="15" customHeight="1" x14ac:dyDescent="0.25">
      <c r="A1091">
        <v>1090</v>
      </c>
      <c r="B1091">
        <v>279676</v>
      </c>
      <c r="C1091" t="s">
        <v>175</v>
      </c>
      <c r="D1091" t="s">
        <v>176</v>
      </c>
      <c r="E1091" t="s">
        <v>1603</v>
      </c>
      <c r="F1091" t="s">
        <v>1613</v>
      </c>
      <c r="G1091">
        <v>35.4</v>
      </c>
      <c r="H1091">
        <v>28.2</v>
      </c>
      <c r="I1091">
        <v>3</v>
      </c>
      <c r="J1091">
        <v>0</v>
      </c>
      <c r="K1091" s="1">
        <v>45163</v>
      </c>
      <c r="L1091" s="56">
        <v>0.60719934027777778</v>
      </c>
    </row>
    <row r="1092" spans="1:12" ht="15" customHeight="1" x14ac:dyDescent="0.25">
      <c r="A1092">
        <v>1091</v>
      </c>
      <c r="B1092">
        <v>279675</v>
      </c>
      <c r="C1092" t="s">
        <v>175</v>
      </c>
      <c r="D1092" t="s">
        <v>176</v>
      </c>
      <c r="E1092" t="s">
        <v>1603</v>
      </c>
      <c r="F1092" t="s">
        <v>1613</v>
      </c>
      <c r="G1092">
        <v>9.1999999999999993</v>
      </c>
      <c r="H1092">
        <v>7.4</v>
      </c>
      <c r="I1092">
        <v>0</v>
      </c>
      <c r="J1092">
        <v>0</v>
      </c>
      <c r="K1092" s="1">
        <v>45163</v>
      </c>
      <c r="L1092" s="56">
        <v>0.60707658564814815</v>
      </c>
    </row>
    <row r="1093" spans="1:12" ht="15" customHeight="1" x14ac:dyDescent="0.25">
      <c r="A1093">
        <v>1092</v>
      </c>
      <c r="B1093">
        <v>279674</v>
      </c>
      <c r="C1093" t="s">
        <v>175</v>
      </c>
      <c r="D1093" t="s">
        <v>176</v>
      </c>
      <c r="E1093" t="s">
        <v>1603</v>
      </c>
      <c r="F1093" t="s">
        <v>1613</v>
      </c>
      <c r="G1093">
        <v>36.200000000000003</v>
      </c>
      <c r="H1093">
        <v>29</v>
      </c>
      <c r="I1093">
        <v>3</v>
      </c>
      <c r="J1093">
        <v>0</v>
      </c>
      <c r="K1093" s="1">
        <v>45163</v>
      </c>
      <c r="L1093" s="56">
        <v>0.60694170138888892</v>
      </c>
    </row>
    <row r="1094" spans="1:12" ht="15" customHeight="1" x14ac:dyDescent="0.25">
      <c r="A1094">
        <v>1093</v>
      </c>
      <c r="B1094">
        <v>279673</v>
      </c>
      <c r="C1094" t="s">
        <v>175</v>
      </c>
      <c r="D1094" t="s">
        <v>176</v>
      </c>
      <c r="E1094" t="s">
        <v>1603</v>
      </c>
      <c r="F1094" t="s">
        <v>1613</v>
      </c>
      <c r="G1094">
        <v>18.3</v>
      </c>
      <c r="H1094">
        <v>16.5</v>
      </c>
      <c r="I1094">
        <v>0</v>
      </c>
      <c r="J1094">
        <v>0</v>
      </c>
      <c r="K1094" s="1">
        <v>45163</v>
      </c>
      <c r="L1094" s="56">
        <v>0.60670466435185189</v>
      </c>
    </row>
    <row r="1095" spans="1:12" ht="15" customHeight="1" x14ac:dyDescent="0.25">
      <c r="A1095">
        <v>1094</v>
      </c>
      <c r="B1095">
        <v>279672</v>
      </c>
      <c r="C1095" t="s">
        <v>67</v>
      </c>
      <c r="D1095" t="s">
        <v>1318</v>
      </c>
      <c r="E1095" t="s">
        <v>1603</v>
      </c>
      <c r="F1095" t="s">
        <v>1613</v>
      </c>
      <c r="G1095">
        <v>34.200000000000003</v>
      </c>
      <c r="H1095">
        <v>27</v>
      </c>
      <c r="I1095">
        <v>3</v>
      </c>
      <c r="J1095">
        <v>0</v>
      </c>
      <c r="K1095" s="1">
        <v>45163</v>
      </c>
      <c r="L1095" s="56">
        <v>0.60656782407407406</v>
      </c>
    </row>
    <row r="1096" spans="1:12" ht="15" customHeight="1" x14ac:dyDescent="0.25">
      <c r="A1096">
        <v>1095</v>
      </c>
      <c r="B1096">
        <v>279671</v>
      </c>
      <c r="C1096" t="s">
        <v>67</v>
      </c>
      <c r="D1096" t="s">
        <v>1318</v>
      </c>
      <c r="E1096" t="s">
        <v>1603</v>
      </c>
      <c r="F1096" t="s">
        <v>1613</v>
      </c>
      <c r="G1096">
        <v>43.2</v>
      </c>
      <c r="H1096">
        <v>36</v>
      </c>
      <c r="I1096">
        <v>3</v>
      </c>
      <c r="J1096">
        <v>0</v>
      </c>
      <c r="K1096" s="1">
        <v>45163</v>
      </c>
      <c r="L1096" s="56">
        <v>0.60642318287037034</v>
      </c>
    </row>
    <row r="1097" spans="1:12" ht="15" customHeight="1" x14ac:dyDescent="0.25">
      <c r="A1097">
        <v>1096</v>
      </c>
      <c r="B1097">
        <v>279670</v>
      </c>
      <c r="C1097" t="s">
        <v>24</v>
      </c>
      <c r="D1097" t="s">
        <v>25</v>
      </c>
      <c r="E1097" t="s">
        <v>1611</v>
      </c>
      <c r="F1097" t="s">
        <v>1614</v>
      </c>
      <c r="G1097">
        <v>51.4</v>
      </c>
      <c r="H1097">
        <v>44.2</v>
      </c>
      <c r="I1097">
        <v>3</v>
      </c>
      <c r="J1097">
        <v>8</v>
      </c>
      <c r="K1097" s="1">
        <v>45163</v>
      </c>
      <c r="L1097" s="56">
        <v>0.60627994212962966</v>
      </c>
    </row>
    <row r="1098" spans="1:12" ht="15" customHeight="1" x14ac:dyDescent="0.25">
      <c r="A1098">
        <v>1097</v>
      </c>
      <c r="B1098">
        <v>279669</v>
      </c>
      <c r="C1098" t="s">
        <v>120</v>
      </c>
      <c r="D1098" t="s">
        <v>1411</v>
      </c>
      <c r="E1098" t="s">
        <v>1603</v>
      </c>
      <c r="F1098" t="s">
        <v>1614</v>
      </c>
      <c r="G1098">
        <v>52.4</v>
      </c>
      <c r="H1098">
        <v>45.2</v>
      </c>
      <c r="I1098">
        <v>3</v>
      </c>
      <c r="J1098">
        <v>0</v>
      </c>
      <c r="K1098" s="1">
        <v>45163</v>
      </c>
      <c r="L1098" s="56">
        <v>0.60611230324074072</v>
      </c>
    </row>
    <row r="1099" spans="1:12" ht="15" customHeight="1" x14ac:dyDescent="0.25">
      <c r="A1099">
        <v>1098</v>
      </c>
      <c r="B1099">
        <v>279668</v>
      </c>
      <c r="C1099" t="s">
        <v>114</v>
      </c>
      <c r="D1099" t="s">
        <v>115</v>
      </c>
      <c r="E1099" t="s">
        <v>1603</v>
      </c>
      <c r="F1099" t="s">
        <v>1610</v>
      </c>
      <c r="G1099">
        <v>62.8</v>
      </c>
      <c r="H1099">
        <v>55.6</v>
      </c>
      <c r="I1099">
        <v>3</v>
      </c>
      <c r="J1099">
        <v>30</v>
      </c>
      <c r="K1099" s="1">
        <v>45163</v>
      </c>
      <c r="L1099" s="56">
        <v>0.60582832175925927</v>
      </c>
    </row>
    <row r="1100" spans="1:12" ht="15" customHeight="1" x14ac:dyDescent="0.25">
      <c r="A1100">
        <v>1099</v>
      </c>
      <c r="B1100">
        <v>279667</v>
      </c>
      <c r="C1100" t="s">
        <v>55</v>
      </c>
      <c r="D1100" t="s">
        <v>56</v>
      </c>
      <c r="E1100" t="s">
        <v>1611</v>
      </c>
      <c r="F1100" t="s">
        <v>1613</v>
      </c>
      <c r="G1100">
        <v>44.2</v>
      </c>
      <c r="H1100">
        <v>37</v>
      </c>
      <c r="I1100">
        <v>3</v>
      </c>
      <c r="J1100">
        <v>8</v>
      </c>
      <c r="K1100" s="1">
        <v>45163</v>
      </c>
      <c r="L1100" s="56">
        <v>0.60384695601851857</v>
      </c>
    </row>
    <row r="1101" spans="1:12" ht="15" customHeight="1" x14ac:dyDescent="0.25">
      <c r="A1101">
        <v>1100</v>
      </c>
      <c r="B1101">
        <v>279666</v>
      </c>
      <c r="C1101" t="s">
        <v>142</v>
      </c>
      <c r="D1101" t="s">
        <v>1612</v>
      </c>
      <c r="E1101" t="s">
        <v>1603</v>
      </c>
      <c r="F1101" t="s">
        <v>1604</v>
      </c>
      <c r="G1101">
        <v>42.1</v>
      </c>
      <c r="H1101">
        <v>34.9</v>
      </c>
      <c r="I1101">
        <v>3</v>
      </c>
      <c r="J1101">
        <v>0</v>
      </c>
      <c r="K1101" s="1">
        <v>45163</v>
      </c>
      <c r="L1101" s="56">
        <v>0.60368417824074072</v>
      </c>
    </row>
    <row r="1102" spans="1:12" ht="15" customHeight="1" x14ac:dyDescent="0.25">
      <c r="A1102">
        <v>1101</v>
      </c>
      <c r="B1102">
        <v>279665</v>
      </c>
      <c r="C1102" t="s">
        <v>141</v>
      </c>
      <c r="D1102" t="s">
        <v>1358</v>
      </c>
      <c r="E1102" t="s">
        <v>1603</v>
      </c>
      <c r="F1102" t="s">
        <v>1607</v>
      </c>
      <c r="G1102">
        <v>36.299999999999997</v>
      </c>
      <c r="H1102">
        <v>29.1</v>
      </c>
      <c r="I1102">
        <v>3</v>
      </c>
      <c r="J1102">
        <v>0</v>
      </c>
      <c r="K1102" s="1">
        <v>45163</v>
      </c>
      <c r="L1102" s="56">
        <v>0.60340447916666673</v>
      </c>
    </row>
    <row r="1103" spans="1:12" ht="15" customHeight="1" x14ac:dyDescent="0.25">
      <c r="A1103">
        <v>1102</v>
      </c>
      <c r="B1103">
        <v>279664</v>
      </c>
      <c r="C1103" t="s">
        <v>130</v>
      </c>
      <c r="D1103" t="s">
        <v>1354</v>
      </c>
      <c r="E1103" t="s">
        <v>1606</v>
      </c>
      <c r="F1103" t="s">
        <v>1607</v>
      </c>
      <c r="G1103">
        <v>102.5</v>
      </c>
      <c r="H1103">
        <v>102.5</v>
      </c>
      <c r="I1103">
        <v>-1</v>
      </c>
      <c r="J1103">
        <v>0</v>
      </c>
      <c r="K1103" s="1">
        <v>45163</v>
      </c>
      <c r="L1103" s="56">
        <v>0.6033281597222222</v>
      </c>
    </row>
    <row r="1104" spans="1:12" ht="15" customHeight="1" x14ac:dyDescent="0.25">
      <c r="A1104">
        <v>1103</v>
      </c>
      <c r="B1104">
        <v>279663</v>
      </c>
      <c r="C1104" t="s">
        <v>24</v>
      </c>
      <c r="D1104" t="s">
        <v>25</v>
      </c>
      <c r="E1104" t="s">
        <v>1611</v>
      </c>
      <c r="F1104" t="s">
        <v>1614</v>
      </c>
      <c r="G1104">
        <v>50.9</v>
      </c>
      <c r="H1104">
        <v>43.7</v>
      </c>
      <c r="I1104">
        <v>3</v>
      </c>
      <c r="J1104">
        <v>8</v>
      </c>
      <c r="K1104" s="1">
        <v>45163</v>
      </c>
      <c r="L1104" s="56">
        <v>0.60326373842592595</v>
      </c>
    </row>
    <row r="1105" spans="1:12" ht="15" customHeight="1" x14ac:dyDescent="0.25">
      <c r="A1105">
        <v>1104</v>
      </c>
      <c r="B1105">
        <v>279662</v>
      </c>
      <c r="C1105" t="s">
        <v>123</v>
      </c>
      <c r="D1105" t="s">
        <v>1412</v>
      </c>
      <c r="E1105" t="s">
        <v>1603</v>
      </c>
      <c r="F1105" t="s">
        <v>1613</v>
      </c>
      <c r="G1105">
        <v>52</v>
      </c>
      <c r="H1105">
        <v>44.8</v>
      </c>
      <c r="I1105">
        <v>3</v>
      </c>
      <c r="J1105">
        <v>0</v>
      </c>
      <c r="K1105" s="1">
        <v>45163</v>
      </c>
      <c r="L1105" s="56">
        <v>0.60307858796296299</v>
      </c>
    </row>
    <row r="1106" spans="1:12" ht="15" customHeight="1" x14ac:dyDescent="0.25">
      <c r="A1106">
        <v>1105</v>
      </c>
      <c r="B1106">
        <v>279661</v>
      </c>
      <c r="C1106" t="s">
        <v>88</v>
      </c>
      <c r="D1106" t="s">
        <v>89</v>
      </c>
      <c r="E1106" t="s">
        <v>1611</v>
      </c>
      <c r="F1106" t="s">
        <v>1610</v>
      </c>
      <c r="G1106">
        <v>52.6</v>
      </c>
      <c r="H1106">
        <v>45.4</v>
      </c>
      <c r="I1106">
        <v>3</v>
      </c>
      <c r="J1106">
        <v>14</v>
      </c>
      <c r="K1106" s="1">
        <v>45163</v>
      </c>
      <c r="L1106" s="56">
        <v>0.60277098379629634</v>
      </c>
    </row>
    <row r="1107" spans="1:12" ht="15" customHeight="1" x14ac:dyDescent="0.25">
      <c r="A1107">
        <v>1106</v>
      </c>
      <c r="B1107">
        <v>279660</v>
      </c>
      <c r="C1107" t="s">
        <v>150</v>
      </c>
      <c r="D1107" t="s">
        <v>1367</v>
      </c>
      <c r="E1107" t="s">
        <v>1611</v>
      </c>
      <c r="F1107" t="s">
        <v>1607</v>
      </c>
      <c r="G1107">
        <v>83</v>
      </c>
      <c r="H1107">
        <v>83</v>
      </c>
      <c r="I1107">
        <v>-1</v>
      </c>
      <c r="J1107">
        <v>0</v>
      </c>
      <c r="K1107" s="1">
        <v>45163</v>
      </c>
      <c r="L1107" s="56">
        <v>0.60262311342592589</v>
      </c>
    </row>
    <row r="1108" spans="1:12" ht="15" customHeight="1" x14ac:dyDescent="0.25">
      <c r="A1108">
        <v>1107</v>
      </c>
      <c r="B1108">
        <v>279659</v>
      </c>
      <c r="C1108" t="s">
        <v>141</v>
      </c>
      <c r="D1108" t="s">
        <v>1358</v>
      </c>
      <c r="E1108" t="s">
        <v>1603</v>
      </c>
      <c r="F1108" t="s">
        <v>1607</v>
      </c>
      <c r="G1108">
        <v>24.8</v>
      </c>
      <c r="H1108">
        <v>19.399999999999999</v>
      </c>
      <c r="I1108">
        <v>2</v>
      </c>
      <c r="J1108">
        <v>0</v>
      </c>
      <c r="K1108" s="1">
        <v>45163</v>
      </c>
      <c r="L1108" s="56">
        <v>0.60251064814814814</v>
      </c>
    </row>
    <row r="1109" spans="1:12" ht="15" customHeight="1" x14ac:dyDescent="0.25">
      <c r="A1109">
        <v>1108</v>
      </c>
      <c r="B1109">
        <v>279658</v>
      </c>
      <c r="C1109" t="s">
        <v>141</v>
      </c>
      <c r="D1109" t="s">
        <v>1358</v>
      </c>
      <c r="E1109" t="s">
        <v>1603</v>
      </c>
      <c r="F1109" t="s">
        <v>1607</v>
      </c>
      <c r="G1109">
        <v>39.799999999999997</v>
      </c>
      <c r="H1109">
        <v>32.6</v>
      </c>
      <c r="I1109">
        <v>3</v>
      </c>
      <c r="J1109">
        <v>0</v>
      </c>
      <c r="K1109" s="1">
        <v>45163</v>
      </c>
      <c r="L1109" s="56">
        <v>0.6023239583333333</v>
      </c>
    </row>
    <row r="1110" spans="1:12" ht="15" customHeight="1" x14ac:dyDescent="0.25">
      <c r="A1110">
        <v>1109</v>
      </c>
      <c r="B1110">
        <v>279657</v>
      </c>
      <c r="C1110" t="s">
        <v>124</v>
      </c>
      <c r="D1110" t="s">
        <v>1413</v>
      </c>
      <c r="E1110" t="s">
        <v>1603</v>
      </c>
      <c r="F1110" t="s">
        <v>1604</v>
      </c>
      <c r="G1110">
        <v>47.7</v>
      </c>
      <c r="H1110">
        <v>40.5</v>
      </c>
      <c r="I1110">
        <v>3</v>
      </c>
      <c r="J1110">
        <v>0</v>
      </c>
      <c r="K1110" s="1">
        <v>45163</v>
      </c>
      <c r="L1110" s="56">
        <v>0.60206021990740743</v>
      </c>
    </row>
    <row r="1111" spans="1:12" ht="15" customHeight="1" x14ac:dyDescent="0.25">
      <c r="A1111">
        <v>1110</v>
      </c>
      <c r="B1111">
        <v>279656</v>
      </c>
      <c r="C1111" t="s">
        <v>55</v>
      </c>
      <c r="D1111" t="s">
        <v>56</v>
      </c>
      <c r="E1111" t="s">
        <v>1611</v>
      </c>
      <c r="F1111" t="s">
        <v>1613</v>
      </c>
      <c r="G1111">
        <v>45.3</v>
      </c>
      <c r="H1111">
        <v>38.1</v>
      </c>
      <c r="I1111">
        <v>3</v>
      </c>
      <c r="J1111">
        <v>8</v>
      </c>
      <c r="K1111" s="1">
        <v>45163</v>
      </c>
      <c r="L1111" s="56">
        <v>0.60177939814814818</v>
      </c>
    </row>
    <row r="1112" spans="1:12" ht="15" customHeight="1" x14ac:dyDescent="0.25">
      <c r="A1112">
        <v>1111</v>
      </c>
      <c r="B1112">
        <v>279655</v>
      </c>
      <c r="C1112" t="s">
        <v>121</v>
      </c>
      <c r="D1112" t="s">
        <v>122</v>
      </c>
      <c r="E1112" t="s">
        <v>1603</v>
      </c>
      <c r="F1112" t="s">
        <v>1613</v>
      </c>
      <c r="G1112">
        <v>49.8</v>
      </c>
      <c r="H1112">
        <v>42.6</v>
      </c>
      <c r="I1112">
        <v>3</v>
      </c>
      <c r="J1112">
        <v>0</v>
      </c>
      <c r="K1112" s="1">
        <v>45163</v>
      </c>
      <c r="L1112" s="56">
        <v>0.60162468749999998</v>
      </c>
    </row>
    <row r="1113" spans="1:12" ht="15" customHeight="1" x14ac:dyDescent="0.25">
      <c r="A1113">
        <v>1112</v>
      </c>
      <c r="B1113">
        <v>279654</v>
      </c>
      <c r="C1113" t="s">
        <v>124</v>
      </c>
      <c r="D1113" t="s">
        <v>1413</v>
      </c>
      <c r="E1113" t="s">
        <v>1603</v>
      </c>
      <c r="F1113" t="s">
        <v>1604</v>
      </c>
      <c r="G1113">
        <v>42.6</v>
      </c>
      <c r="H1113">
        <v>35.4</v>
      </c>
      <c r="I1113">
        <v>3</v>
      </c>
      <c r="J1113">
        <v>0</v>
      </c>
      <c r="K1113" s="1">
        <v>45163</v>
      </c>
      <c r="L1113" s="56">
        <v>0.60147202546296297</v>
      </c>
    </row>
    <row r="1114" spans="1:12" ht="15" customHeight="1" x14ac:dyDescent="0.25">
      <c r="A1114">
        <v>1113</v>
      </c>
      <c r="B1114">
        <v>279653</v>
      </c>
      <c r="C1114" t="s">
        <v>141</v>
      </c>
      <c r="D1114" t="s">
        <v>1358</v>
      </c>
      <c r="E1114" t="s">
        <v>1603</v>
      </c>
      <c r="F1114" t="s">
        <v>1607</v>
      </c>
      <c r="G1114">
        <v>41.2</v>
      </c>
      <c r="H1114">
        <v>34</v>
      </c>
      <c r="I1114">
        <v>3</v>
      </c>
      <c r="J1114">
        <v>0</v>
      </c>
      <c r="K1114" s="1">
        <v>45163</v>
      </c>
      <c r="L1114" s="56">
        <v>0.60132040509259255</v>
      </c>
    </row>
    <row r="1115" spans="1:12" ht="15" customHeight="1" x14ac:dyDescent="0.25">
      <c r="A1115">
        <v>1114</v>
      </c>
      <c r="B1115">
        <v>279652</v>
      </c>
      <c r="C1115" t="s">
        <v>151</v>
      </c>
      <c r="D1115" t="s">
        <v>1368</v>
      </c>
      <c r="E1115" t="s">
        <v>1611</v>
      </c>
      <c r="F1115" t="s">
        <v>1607</v>
      </c>
      <c r="G1115">
        <v>43.4</v>
      </c>
      <c r="H1115">
        <v>36.200000000000003</v>
      </c>
      <c r="I1115">
        <v>3</v>
      </c>
      <c r="J1115">
        <v>0</v>
      </c>
      <c r="K1115" s="1">
        <v>45163</v>
      </c>
      <c r="L1115" s="56">
        <v>0.60119579861111105</v>
      </c>
    </row>
    <row r="1116" spans="1:12" ht="15" customHeight="1" x14ac:dyDescent="0.25">
      <c r="A1116">
        <v>1115</v>
      </c>
      <c r="B1116">
        <v>279651</v>
      </c>
      <c r="C1116" t="s">
        <v>24</v>
      </c>
      <c r="D1116" t="s">
        <v>25</v>
      </c>
      <c r="E1116" t="s">
        <v>1611</v>
      </c>
      <c r="F1116" t="s">
        <v>1614</v>
      </c>
      <c r="G1116">
        <v>48.3</v>
      </c>
      <c r="H1116">
        <v>41.1</v>
      </c>
      <c r="I1116">
        <v>3</v>
      </c>
      <c r="J1116">
        <v>8</v>
      </c>
      <c r="K1116" s="1">
        <v>45163</v>
      </c>
      <c r="L1116" s="56">
        <v>0.60105223379629635</v>
      </c>
    </row>
    <row r="1117" spans="1:12" ht="15" customHeight="1" x14ac:dyDescent="0.25">
      <c r="A1117">
        <v>1116</v>
      </c>
      <c r="B1117">
        <v>279650</v>
      </c>
      <c r="C1117" t="s">
        <v>24</v>
      </c>
      <c r="D1117" t="s">
        <v>25</v>
      </c>
      <c r="E1117" t="s">
        <v>1611</v>
      </c>
      <c r="F1117" t="s">
        <v>1614</v>
      </c>
      <c r="G1117">
        <v>48.1</v>
      </c>
      <c r="H1117">
        <v>40.9</v>
      </c>
      <c r="I1117">
        <v>3</v>
      </c>
      <c r="J1117">
        <v>8</v>
      </c>
      <c r="K1117" s="1">
        <v>45163</v>
      </c>
      <c r="L1117" s="56">
        <v>0.60098903935185188</v>
      </c>
    </row>
    <row r="1118" spans="1:12" ht="15" customHeight="1" x14ac:dyDescent="0.25">
      <c r="A1118">
        <v>1117</v>
      </c>
      <c r="B1118">
        <v>279649</v>
      </c>
      <c r="C1118" t="s">
        <v>1534</v>
      </c>
      <c r="D1118" t="s">
        <v>1535</v>
      </c>
      <c r="E1118" t="s">
        <v>1611</v>
      </c>
      <c r="F1118" t="s">
        <v>1607</v>
      </c>
      <c r="G1118">
        <v>80.3</v>
      </c>
      <c r="H1118">
        <v>73.099999999999994</v>
      </c>
      <c r="I1118">
        <v>3</v>
      </c>
      <c r="J1118">
        <v>16</v>
      </c>
      <c r="K1118" s="1">
        <v>45163</v>
      </c>
      <c r="L1118" s="56">
        <v>0.60073510416666664</v>
      </c>
    </row>
    <row r="1119" spans="1:12" ht="15" customHeight="1" x14ac:dyDescent="0.25">
      <c r="A1119">
        <v>1118</v>
      </c>
      <c r="B1119">
        <v>279648</v>
      </c>
      <c r="C1119" t="s">
        <v>74</v>
      </c>
      <c r="D1119" t="s">
        <v>75</v>
      </c>
      <c r="E1119" t="s">
        <v>1611</v>
      </c>
      <c r="F1119" t="s">
        <v>1610</v>
      </c>
      <c r="G1119">
        <v>40.299999999999997</v>
      </c>
      <c r="H1119">
        <v>33.1</v>
      </c>
      <c r="I1119">
        <v>3</v>
      </c>
      <c r="J1119">
        <v>16</v>
      </c>
      <c r="K1119" s="1">
        <v>45163</v>
      </c>
      <c r="L1119" s="56">
        <v>0.6004712152777778</v>
      </c>
    </row>
    <row r="1120" spans="1:12" ht="15" customHeight="1" x14ac:dyDescent="0.25">
      <c r="A1120">
        <v>1119</v>
      </c>
      <c r="B1120">
        <v>279647</v>
      </c>
      <c r="C1120" t="s">
        <v>120</v>
      </c>
      <c r="D1120" t="s">
        <v>1411</v>
      </c>
      <c r="E1120" t="s">
        <v>1603</v>
      </c>
      <c r="F1120" t="s">
        <v>1613</v>
      </c>
      <c r="G1120">
        <v>43.6</v>
      </c>
      <c r="H1120">
        <v>36.4</v>
      </c>
      <c r="I1120">
        <v>3</v>
      </c>
      <c r="J1120">
        <v>0</v>
      </c>
      <c r="K1120" s="1">
        <v>45163</v>
      </c>
      <c r="L1120" s="56">
        <v>0.60021840277777783</v>
      </c>
    </row>
    <row r="1121" spans="1:12" ht="15" customHeight="1" x14ac:dyDescent="0.25">
      <c r="A1121">
        <v>1120</v>
      </c>
      <c r="B1121">
        <v>279646</v>
      </c>
      <c r="C1121" t="s">
        <v>121</v>
      </c>
      <c r="D1121" t="s">
        <v>122</v>
      </c>
      <c r="E1121" t="s">
        <v>1603</v>
      </c>
      <c r="F1121" t="s">
        <v>1610</v>
      </c>
      <c r="G1121">
        <v>44.9</v>
      </c>
      <c r="H1121">
        <v>37.700000000000003</v>
      </c>
      <c r="I1121">
        <v>3</v>
      </c>
      <c r="J1121">
        <v>0</v>
      </c>
      <c r="K1121" s="1">
        <v>45163</v>
      </c>
      <c r="L1121" s="56">
        <v>0.60009753472222227</v>
      </c>
    </row>
    <row r="1122" spans="1:12" ht="15" customHeight="1" x14ac:dyDescent="0.25">
      <c r="A1122">
        <v>1121</v>
      </c>
      <c r="B1122">
        <v>279645</v>
      </c>
      <c r="C1122" t="s">
        <v>1532</v>
      </c>
      <c r="D1122" t="s">
        <v>1533</v>
      </c>
      <c r="E1122" t="s">
        <v>1603</v>
      </c>
      <c r="F1122" t="s">
        <v>1607</v>
      </c>
      <c r="G1122">
        <v>8</v>
      </c>
      <c r="H1122">
        <v>2.6</v>
      </c>
      <c r="I1122">
        <v>2</v>
      </c>
      <c r="J1122">
        <v>0</v>
      </c>
      <c r="K1122" s="1">
        <v>45163</v>
      </c>
      <c r="L1122" s="56">
        <v>0.59973005787037037</v>
      </c>
    </row>
    <row r="1123" spans="1:12" ht="15" customHeight="1" x14ac:dyDescent="0.25">
      <c r="A1123">
        <v>1122</v>
      </c>
      <c r="B1123">
        <v>279644</v>
      </c>
      <c r="C1123" t="s">
        <v>175</v>
      </c>
      <c r="D1123" t="s">
        <v>176</v>
      </c>
      <c r="E1123" t="s">
        <v>1603</v>
      </c>
      <c r="F1123" t="s">
        <v>1614</v>
      </c>
      <c r="G1123">
        <v>39.799999999999997</v>
      </c>
      <c r="H1123">
        <v>32.6</v>
      </c>
      <c r="I1123">
        <v>3</v>
      </c>
      <c r="J1123">
        <v>0</v>
      </c>
      <c r="K1123" s="1">
        <v>45163</v>
      </c>
      <c r="L1123" s="56">
        <v>0.5995490740740741</v>
      </c>
    </row>
    <row r="1124" spans="1:12" ht="15" customHeight="1" x14ac:dyDescent="0.25">
      <c r="A1124">
        <v>1123</v>
      </c>
      <c r="B1124">
        <v>279643</v>
      </c>
      <c r="C1124" t="s">
        <v>84</v>
      </c>
      <c r="D1124" t="s">
        <v>1609</v>
      </c>
      <c r="E1124" t="s">
        <v>1603</v>
      </c>
      <c r="F1124" t="s">
        <v>1610</v>
      </c>
      <c r="G1124">
        <v>56.4</v>
      </c>
      <c r="H1124">
        <v>49.2</v>
      </c>
      <c r="I1124">
        <v>3</v>
      </c>
      <c r="J1124">
        <v>0</v>
      </c>
      <c r="K1124" s="1">
        <v>45163</v>
      </c>
      <c r="L1124" s="56">
        <v>0.59895324074074074</v>
      </c>
    </row>
    <row r="1125" spans="1:12" ht="15" customHeight="1" x14ac:dyDescent="0.25">
      <c r="A1125">
        <v>1124</v>
      </c>
      <c r="B1125">
        <v>279642</v>
      </c>
      <c r="C1125" t="s">
        <v>12</v>
      </c>
      <c r="D1125" t="s">
        <v>13</v>
      </c>
      <c r="E1125" t="s">
        <v>1611</v>
      </c>
      <c r="F1125" t="s">
        <v>1614</v>
      </c>
      <c r="G1125">
        <v>26.2</v>
      </c>
      <c r="H1125">
        <v>20.8</v>
      </c>
      <c r="I1125">
        <v>2</v>
      </c>
      <c r="J1125">
        <v>3</v>
      </c>
      <c r="K1125" s="1">
        <v>45163</v>
      </c>
      <c r="L1125" s="56">
        <v>0.598644212962963</v>
      </c>
    </row>
    <row r="1126" spans="1:12" ht="15" customHeight="1" x14ac:dyDescent="0.25">
      <c r="A1126">
        <v>1125</v>
      </c>
      <c r="B1126">
        <v>279641</v>
      </c>
      <c r="C1126" t="s">
        <v>55</v>
      </c>
      <c r="D1126" t="s">
        <v>56</v>
      </c>
      <c r="E1126" t="s">
        <v>1611</v>
      </c>
      <c r="F1126" t="s">
        <v>1613</v>
      </c>
      <c r="G1126">
        <v>45.1</v>
      </c>
      <c r="H1126">
        <v>37.9</v>
      </c>
      <c r="I1126">
        <v>3</v>
      </c>
      <c r="J1126">
        <v>8</v>
      </c>
      <c r="K1126" s="1">
        <v>45163</v>
      </c>
      <c r="L1126" s="56">
        <v>0.59841099537037035</v>
      </c>
    </row>
    <row r="1127" spans="1:12" ht="15" customHeight="1" x14ac:dyDescent="0.25">
      <c r="A1127">
        <v>1126</v>
      </c>
      <c r="B1127">
        <v>279640</v>
      </c>
      <c r="C1127" t="s">
        <v>120</v>
      </c>
      <c r="D1127" t="s">
        <v>1411</v>
      </c>
      <c r="E1127" t="s">
        <v>1603</v>
      </c>
      <c r="F1127" t="s">
        <v>1614</v>
      </c>
      <c r="G1127">
        <v>48</v>
      </c>
      <c r="H1127">
        <v>40.799999999999997</v>
      </c>
      <c r="I1127">
        <v>3</v>
      </c>
      <c r="J1127">
        <v>0</v>
      </c>
      <c r="K1127" s="1">
        <v>45163</v>
      </c>
      <c r="L1127" s="56">
        <v>0.59818973379629636</v>
      </c>
    </row>
    <row r="1128" spans="1:12" ht="15" customHeight="1" x14ac:dyDescent="0.25">
      <c r="A1128">
        <v>1127</v>
      </c>
      <c r="B1128">
        <v>279639</v>
      </c>
      <c r="C1128" t="s">
        <v>139</v>
      </c>
      <c r="D1128" t="s">
        <v>1342</v>
      </c>
      <c r="E1128" t="s">
        <v>1603</v>
      </c>
      <c r="F1128" t="s">
        <v>1613</v>
      </c>
      <c r="G1128">
        <v>17.3</v>
      </c>
      <c r="H1128">
        <v>11.9</v>
      </c>
      <c r="I1128">
        <v>2</v>
      </c>
      <c r="J1128">
        <v>0</v>
      </c>
      <c r="K1128" s="1">
        <v>45163</v>
      </c>
      <c r="L1128" s="56">
        <v>0.59807434027777784</v>
      </c>
    </row>
    <row r="1129" spans="1:12" ht="15" customHeight="1" x14ac:dyDescent="0.25">
      <c r="A1129">
        <v>1128</v>
      </c>
      <c r="B1129">
        <v>279638</v>
      </c>
      <c r="C1129" t="s">
        <v>142</v>
      </c>
      <c r="D1129" t="s">
        <v>1612</v>
      </c>
      <c r="E1129" t="s">
        <v>1603</v>
      </c>
      <c r="F1129" t="s">
        <v>1604</v>
      </c>
      <c r="G1129">
        <v>35.700000000000003</v>
      </c>
      <c r="H1129">
        <v>28.5</v>
      </c>
      <c r="I1129">
        <v>3</v>
      </c>
      <c r="J1129">
        <v>0</v>
      </c>
      <c r="K1129" s="1">
        <v>45163</v>
      </c>
      <c r="L1129" s="56">
        <v>0.59700906249999997</v>
      </c>
    </row>
    <row r="1130" spans="1:12" ht="15" customHeight="1" x14ac:dyDescent="0.25">
      <c r="A1130">
        <v>1129</v>
      </c>
      <c r="B1130">
        <v>279637</v>
      </c>
      <c r="C1130" t="s">
        <v>67</v>
      </c>
      <c r="D1130" t="s">
        <v>1318</v>
      </c>
      <c r="E1130" t="s">
        <v>1603</v>
      </c>
      <c r="F1130" t="s">
        <v>1613</v>
      </c>
      <c r="G1130">
        <v>35.6</v>
      </c>
      <c r="H1130">
        <v>28.4</v>
      </c>
      <c r="I1130">
        <v>3</v>
      </c>
      <c r="J1130">
        <v>0</v>
      </c>
      <c r="K1130" s="1">
        <v>45163</v>
      </c>
      <c r="L1130" s="56">
        <v>0.59684505787037034</v>
      </c>
    </row>
    <row r="1131" spans="1:12" ht="15" customHeight="1" x14ac:dyDescent="0.25">
      <c r="A1131">
        <v>1130</v>
      </c>
      <c r="B1131">
        <v>279636</v>
      </c>
      <c r="C1131" t="s">
        <v>142</v>
      </c>
      <c r="D1131" t="s">
        <v>1612</v>
      </c>
      <c r="E1131" t="s">
        <v>1603</v>
      </c>
      <c r="F1131" t="s">
        <v>1604</v>
      </c>
      <c r="G1131">
        <v>38.4</v>
      </c>
      <c r="H1131">
        <v>31.2</v>
      </c>
      <c r="I1131">
        <v>3</v>
      </c>
      <c r="J1131">
        <v>0</v>
      </c>
      <c r="K1131" s="1">
        <v>45163</v>
      </c>
      <c r="L1131" s="56">
        <v>0.59669603009259264</v>
      </c>
    </row>
    <row r="1132" spans="1:12" ht="15" customHeight="1" x14ac:dyDescent="0.25">
      <c r="A1132">
        <v>1131</v>
      </c>
      <c r="B1132">
        <v>279635</v>
      </c>
      <c r="C1132" t="s">
        <v>124</v>
      </c>
      <c r="D1132" t="s">
        <v>1413</v>
      </c>
      <c r="E1132" t="s">
        <v>1603</v>
      </c>
      <c r="F1132" t="s">
        <v>1604</v>
      </c>
      <c r="G1132">
        <v>45.4</v>
      </c>
      <c r="H1132">
        <v>38.200000000000003</v>
      </c>
      <c r="I1132">
        <v>3</v>
      </c>
      <c r="J1132">
        <v>0</v>
      </c>
      <c r="K1132" s="1">
        <v>45163</v>
      </c>
      <c r="L1132" s="56">
        <v>0.59651130787037043</v>
      </c>
    </row>
    <row r="1133" spans="1:12" ht="15" customHeight="1" x14ac:dyDescent="0.25">
      <c r="A1133">
        <v>1132</v>
      </c>
      <c r="B1133">
        <v>279634</v>
      </c>
      <c r="C1133" t="s">
        <v>24</v>
      </c>
      <c r="D1133" t="s">
        <v>25</v>
      </c>
      <c r="E1133" t="s">
        <v>1611</v>
      </c>
      <c r="F1133" t="s">
        <v>1614</v>
      </c>
      <c r="G1133">
        <v>53.4</v>
      </c>
      <c r="H1133">
        <v>46.2</v>
      </c>
      <c r="I1133">
        <v>3</v>
      </c>
      <c r="J1133">
        <v>8</v>
      </c>
      <c r="K1133" s="1">
        <v>45163</v>
      </c>
      <c r="L1133" s="56">
        <v>0.59635262731481486</v>
      </c>
    </row>
    <row r="1134" spans="1:12" ht="15" customHeight="1" x14ac:dyDescent="0.25">
      <c r="A1134">
        <v>1133</v>
      </c>
      <c r="B1134">
        <v>279633</v>
      </c>
      <c r="C1134" t="s">
        <v>59</v>
      </c>
      <c r="D1134" t="s">
        <v>60</v>
      </c>
      <c r="E1134" t="s">
        <v>1611</v>
      </c>
      <c r="F1134" t="s">
        <v>1613</v>
      </c>
      <c r="G1134">
        <v>49.7</v>
      </c>
      <c r="H1134">
        <v>42.5</v>
      </c>
      <c r="I1134">
        <v>3</v>
      </c>
      <c r="J1134">
        <v>8</v>
      </c>
      <c r="K1134" s="1">
        <v>45163</v>
      </c>
      <c r="L1134" s="56">
        <v>0.59622901620370372</v>
      </c>
    </row>
    <row r="1135" spans="1:12" ht="15" customHeight="1" x14ac:dyDescent="0.25">
      <c r="A1135">
        <v>1134</v>
      </c>
      <c r="B1135">
        <v>279632</v>
      </c>
      <c r="C1135" t="s">
        <v>24</v>
      </c>
      <c r="D1135" t="s">
        <v>25</v>
      </c>
      <c r="E1135" t="s">
        <v>1611</v>
      </c>
      <c r="F1135" t="s">
        <v>1614</v>
      </c>
      <c r="G1135">
        <v>51.5</v>
      </c>
      <c r="H1135">
        <v>44.3</v>
      </c>
      <c r="I1135">
        <v>3</v>
      </c>
      <c r="J1135">
        <v>8</v>
      </c>
      <c r="K1135" s="1">
        <v>45163</v>
      </c>
      <c r="L1135" s="56">
        <v>0.59612538194444442</v>
      </c>
    </row>
    <row r="1136" spans="1:12" ht="15" customHeight="1" x14ac:dyDescent="0.25">
      <c r="A1136">
        <v>1135</v>
      </c>
      <c r="B1136">
        <v>279631</v>
      </c>
      <c r="C1136" t="s">
        <v>125</v>
      </c>
      <c r="D1136" t="s">
        <v>126</v>
      </c>
      <c r="E1136" t="s">
        <v>1603</v>
      </c>
      <c r="F1136" t="s">
        <v>1604</v>
      </c>
      <c r="G1136">
        <v>40.9</v>
      </c>
      <c r="H1136">
        <v>33.700000000000003</v>
      </c>
      <c r="I1136">
        <v>3</v>
      </c>
      <c r="J1136">
        <v>0</v>
      </c>
      <c r="K1136" s="1">
        <v>45163</v>
      </c>
      <c r="L1136" s="56">
        <v>0.59599228009259264</v>
      </c>
    </row>
    <row r="1137" spans="1:12" ht="15" customHeight="1" x14ac:dyDescent="0.25">
      <c r="A1137">
        <v>1136</v>
      </c>
      <c r="B1137">
        <v>279630</v>
      </c>
      <c r="C1137" t="s">
        <v>123</v>
      </c>
      <c r="D1137" t="s">
        <v>1412</v>
      </c>
      <c r="E1137" t="s">
        <v>1603</v>
      </c>
      <c r="F1137" t="s">
        <v>1613</v>
      </c>
      <c r="G1137">
        <v>46.9</v>
      </c>
      <c r="H1137">
        <v>39.700000000000003</v>
      </c>
      <c r="I1137">
        <v>3</v>
      </c>
      <c r="J1137">
        <v>0</v>
      </c>
      <c r="K1137" s="1">
        <v>45163</v>
      </c>
      <c r="L1137" s="56">
        <v>0.59590104166666669</v>
      </c>
    </row>
    <row r="1138" spans="1:12" ht="15" customHeight="1" x14ac:dyDescent="0.25">
      <c r="A1138">
        <v>1137</v>
      </c>
      <c r="B1138">
        <v>279629</v>
      </c>
      <c r="C1138" t="s">
        <v>1390</v>
      </c>
      <c r="D1138" t="s">
        <v>1391</v>
      </c>
      <c r="E1138" t="s">
        <v>1611</v>
      </c>
      <c r="F1138" t="s">
        <v>1621</v>
      </c>
      <c r="G1138">
        <v>37.799999999999997</v>
      </c>
      <c r="H1138">
        <v>30.6</v>
      </c>
      <c r="I1138">
        <v>3</v>
      </c>
      <c r="J1138">
        <v>12</v>
      </c>
      <c r="K1138" s="1">
        <v>45163</v>
      </c>
      <c r="L1138" s="56">
        <v>0.59578140046296302</v>
      </c>
    </row>
    <row r="1139" spans="1:12" ht="15" customHeight="1" x14ac:dyDescent="0.25">
      <c r="A1139">
        <v>1138</v>
      </c>
      <c r="B1139">
        <v>279628</v>
      </c>
      <c r="C1139" t="s">
        <v>1534</v>
      </c>
      <c r="D1139" t="s">
        <v>1535</v>
      </c>
      <c r="E1139" t="s">
        <v>1611</v>
      </c>
      <c r="F1139" t="s">
        <v>1607</v>
      </c>
      <c r="G1139">
        <v>87.2</v>
      </c>
      <c r="H1139">
        <v>80</v>
      </c>
      <c r="I1139">
        <v>3</v>
      </c>
      <c r="J1139">
        <v>18</v>
      </c>
      <c r="K1139" s="1">
        <v>45163</v>
      </c>
      <c r="L1139" s="56">
        <v>0.5952805902777778</v>
      </c>
    </row>
    <row r="1140" spans="1:12" ht="15" customHeight="1" x14ac:dyDescent="0.25">
      <c r="A1140">
        <v>1139</v>
      </c>
      <c r="B1140">
        <v>279627</v>
      </c>
      <c r="C1140" t="s">
        <v>120</v>
      </c>
      <c r="D1140" t="s">
        <v>1411</v>
      </c>
      <c r="E1140" t="s">
        <v>1603</v>
      </c>
      <c r="F1140" t="s">
        <v>1614</v>
      </c>
      <c r="G1140">
        <v>39.5</v>
      </c>
      <c r="H1140">
        <v>32.299999999999997</v>
      </c>
      <c r="I1140">
        <v>3</v>
      </c>
      <c r="J1140">
        <v>0</v>
      </c>
      <c r="K1140" s="1">
        <v>45163</v>
      </c>
      <c r="L1140" s="56">
        <v>0.59455633101851857</v>
      </c>
    </row>
    <row r="1141" spans="1:12" ht="15" customHeight="1" x14ac:dyDescent="0.25">
      <c r="A1141">
        <v>1140</v>
      </c>
      <c r="B1141">
        <v>279626</v>
      </c>
      <c r="C1141" t="s">
        <v>141</v>
      </c>
      <c r="D1141" t="s">
        <v>1358</v>
      </c>
      <c r="E1141" t="s">
        <v>1603</v>
      </c>
      <c r="F1141" t="s">
        <v>1607</v>
      </c>
      <c r="G1141">
        <v>34.700000000000003</v>
      </c>
      <c r="H1141">
        <v>27.5</v>
      </c>
      <c r="I1141">
        <v>3</v>
      </c>
      <c r="J1141">
        <v>0</v>
      </c>
      <c r="K1141" s="1">
        <v>45163</v>
      </c>
      <c r="L1141" s="56">
        <v>0.59412465277777782</v>
      </c>
    </row>
    <row r="1142" spans="1:12" ht="15" customHeight="1" x14ac:dyDescent="0.25">
      <c r="A1142">
        <v>1141</v>
      </c>
      <c r="B1142">
        <v>279625</v>
      </c>
      <c r="C1142" t="s">
        <v>24</v>
      </c>
      <c r="D1142" t="s">
        <v>25</v>
      </c>
      <c r="E1142" t="s">
        <v>1611</v>
      </c>
      <c r="F1142" t="s">
        <v>1614</v>
      </c>
      <c r="G1142">
        <v>53.2</v>
      </c>
      <c r="H1142">
        <v>46</v>
      </c>
      <c r="I1142">
        <v>3</v>
      </c>
      <c r="J1142">
        <v>8</v>
      </c>
      <c r="K1142" s="1">
        <v>45163</v>
      </c>
      <c r="L1142" s="56">
        <v>0.59396855324074072</v>
      </c>
    </row>
    <row r="1143" spans="1:12" ht="15" customHeight="1" x14ac:dyDescent="0.25">
      <c r="A1143">
        <v>1142</v>
      </c>
      <c r="B1143">
        <v>279624</v>
      </c>
      <c r="C1143" t="s">
        <v>121</v>
      </c>
      <c r="D1143" t="s">
        <v>122</v>
      </c>
      <c r="E1143" t="s">
        <v>1603</v>
      </c>
      <c r="F1143" t="s">
        <v>1610</v>
      </c>
      <c r="G1143">
        <v>43.4</v>
      </c>
      <c r="H1143">
        <v>36.200000000000003</v>
      </c>
      <c r="I1143">
        <v>3</v>
      </c>
      <c r="J1143">
        <v>0</v>
      </c>
      <c r="K1143" s="1">
        <v>45163</v>
      </c>
      <c r="L1143" s="56">
        <v>0.59370964120370373</v>
      </c>
    </row>
    <row r="1144" spans="1:12" ht="15" customHeight="1" x14ac:dyDescent="0.25">
      <c r="A1144">
        <v>1143</v>
      </c>
      <c r="B1144">
        <v>279623</v>
      </c>
      <c r="C1144" t="s">
        <v>125</v>
      </c>
      <c r="D1144" t="s">
        <v>126</v>
      </c>
      <c r="E1144" t="s">
        <v>1603</v>
      </c>
      <c r="F1144" t="s">
        <v>1604</v>
      </c>
      <c r="G1144">
        <v>39.6</v>
      </c>
      <c r="H1144">
        <v>32.4</v>
      </c>
      <c r="I1144">
        <v>3</v>
      </c>
      <c r="J1144">
        <v>0</v>
      </c>
      <c r="K1144" s="1">
        <v>45163</v>
      </c>
      <c r="L1144" s="56">
        <v>0.59334105324074071</v>
      </c>
    </row>
    <row r="1145" spans="1:12" ht="15" customHeight="1" x14ac:dyDescent="0.25">
      <c r="A1145">
        <v>1144</v>
      </c>
      <c r="B1145">
        <v>279622</v>
      </c>
      <c r="C1145" t="s">
        <v>85</v>
      </c>
      <c r="D1145" t="s">
        <v>1608</v>
      </c>
      <c r="E1145" t="s">
        <v>1603</v>
      </c>
      <c r="F1145" t="s">
        <v>1610</v>
      </c>
      <c r="G1145">
        <v>45.3</v>
      </c>
      <c r="H1145">
        <v>38.1</v>
      </c>
      <c r="I1145">
        <v>3</v>
      </c>
      <c r="J1145">
        <v>0</v>
      </c>
      <c r="K1145" s="1">
        <v>45163</v>
      </c>
      <c r="L1145" s="56">
        <v>0.59319097222222228</v>
      </c>
    </row>
    <row r="1146" spans="1:12" ht="15" customHeight="1" x14ac:dyDescent="0.25">
      <c r="A1146">
        <v>1145</v>
      </c>
      <c r="B1146">
        <v>279621</v>
      </c>
      <c r="C1146" t="s">
        <v>67</v>
      </c>
      <c r="D1146" t="s">
        <v>1318</v>
      </c>
      <c r="E1146" t="s">
        <v>1603</v>
      </c>
      <c r="F1146" t="s">
        <v>1613</v>
      </c>
      <c r="G1146">
        <v>43.5</v>
      </c>
      <c r="H1146">
        <v>36.299999999999997</v>
      </c>
      <c r="I1146">
        <v>3</v>
      </c>
      <c r="J1146">
        <v>0</v>
      </c>
      <c r="K1146" s="1">
        <v>45163</v>
      </c>
      <c r="L1146" s="56">
        <v>0.59301906250000003</v>
      </c>
    </row>
    <row r="1147" spans="1:12" ht="15" customHeight="1" x14ac:dyDescent="0.25">
      <c r="A1147">
        <v>1146</v>
      </c>
      <c r="B1147">
        <v>279620</v>
      </c>
      <c r="C1147" t="s">
        <v>124</v>
      </c>
      <c r="D1147" t="s">
        <v>1413</v>
      </c>
      <c r="E1147" t="s">
        <v>1603</v>
      </c>
      <c r="F1147" t="s">
        <v>1604</v>
      </c>
      <c r="G1147">
        <v>41.2</v>
      </c>
      <c r="H1147">
        <v>34</v>
      </c>
      <c r="I1147">
        <v>3</v>
      </c>
      <c r="J1147">
        <v>0</v>
      </c>
      <c r="K1147" s="1">
        <v>45163</v>
      </c>
      <c r="L1147" s="56">
        <v>0.59281843749999996</v>
      </c>
    </row>
    <row r="1148" spans="1:12" ht="15" customHeight="1" x14ac:dyDescent="0.25">
      <c r="A1148">
        <v>1147</v>
      </c>
      <c r="B1148">
        <v>279619</v>
      </c>
      <c r="C1148" t="s">
        <v>151</v>
      </c>
      <c r="D1148" t="s">
        <v>1368</v>
      </c>
      <c r="E1148" t="s">
        <v>1611</v>
      </c>
      <c r="F1148" t="s">
        <v>1607</v>
      </c>
      <c r="G1148">
        <v>39.6</v>
      </c>
      <c r="H1148">
        <v>32.4</v>
      </c>
      <c r="I1148">
        <v>3</v>
      </c>
      <c r="J1148">
        <v>0</v>
      </c>
      <c r="K1148" s="1">
        <v>45163</v>
      </c>
      <c r="L1148" s="56">
        <v>0.59253298611111116</v>
      </c>
    </row>
    <row r="1149" spans="1:12" ht="15" customHeight="1" x14ac:dyDescent="0.25">
      <c r="A1149">
        <v>1148</v>
      </c>
      <c r="B1149">
        <v>279618</v>
      </c>
      <c r="C1149" t="s">
        <v>24</v>
      </c>
      <c r="D1149" t="s">
        <v>25</v>
      </c>
      <c r="E1149" t="s">
        <v>1611</v>
      </c>
      <c r="F1149" t="s">
        <v>1614</v>
      </c>
      <c r="G1149">
        <v>55.3</v>
      </c>
      <c r="H1149">
        <v>48.1</v>
      </c>
      <c r="I1149">
        <v>3</v>
      </c>
      <c r="J1149">
        <v>8</v>
      </c>
      <c r="K1149" s="1">
        <v>45163</v>
      </c>
      <c r="L1149" s="56">
        <v>0.59211003472222223</v>
      </c>
    </row>
    <row r="1150" spans="1:12" ht="15" customHeight="1" x14ac:dyDescent="0.25">
      <c r="A1150">
        <v>1149</v>
      </c>
      <c r="B1150">
        <v>279617</v>
      </c>
      <c r="C1150" t="s">
        <v>141</v>
      </c>
      <c r="D1150" t="s">
        <v>1358</v>
      </c>
      <c r="E1150" t="s">
        <v>1603</v>
      </c>
      <c r="F1150" t="s">
        <v>1607</v>
      </c>
      <c r="G1150">
        <v>42.9</v>
      </c>
      <c r="H1150">
        <v>35.700000000000003</v>
      </c>
      <c r="I1150">
        <v>3</v>
      </c>
      <c r="J1150">
        <v>0</v>
      </c>
      <c r="K1150" s="1">
        <v>45163</v>
      </c>
      <c r="L1150" s="56">
        <v>0.59142407407407405</v>
      </c>
    </row>
    <row r="1151" spans="1:12" ht="15" customHeight="1" x14ac:dyDescent="0.25">
      <c r="A1151">
        <v>1150</v>
      </c>
      <c r="B1151">
        <v>279616</v>
      </c>
      <c r="C1151" t="s">
        <v>59</v>
      </c>
      <c r="D1151" t="s">
        <v>60</v>
      </c>
      <c r="E1151" t="s">
        <v>1611</v>
      </c>
      <c r="F1151" t="s">
        <v>1613</v>
      </c>
      <c r="G1151">
        <v>52.4</v>
      </c>
      <c r="H1151">
        <v>45.2</v>
      </c>
      <c r="I1151">
        <v>3</v>
      </c>
      <c r="J1151">
        <v>8</v>
      </c>
      <c r="K1151" s="1">
        <v>45163</v>
      </c>
      <c r="L1151" s="56">
        <v>0.59127557870370373</v>
      </c>
    </row>
    <row r="1152" spans="1:12" ht="15" customHeight="1" x14ac:dyDescent="0.25">
      <c r="A1152">
        <v>1151</v>
      </c>
      <c r="B1152">
        <v>279615</v>
      </c>
      <c r="C1152" t="s">
        <v>1390</v>
      </c>
      <c r="D1152" t="s">
        <v>1391</v>
      </c>
      <c r="E1152" t="s">
        <v>1611</v>
      </c>
      <c r="F1152" t="s">
        <v>1620</v>
      </c>
      <c r="G1152">
        <v>52.2</v>
      </c>
      <c r="H1152">
        <v>45</v>
      </c>
      <c r="I1152">
        <v>3</v>
      </c>
      <c r="J1152">
        <v>4</v>
      </c>
      <c r="K1152" s="1">
        <v>45163</v>
      </c>
      <c r="L1152" s="56">
        <v>0.59110917824074072</v>
      </c>
    </row>
    <row r="1153" spans="1:12" ht="15" customHeight="1" x14ac:dyDescent="0.25">
      <c r="A1153">
        <v>1152</v>
      </c>
      <c r="B1153">
        <v>279614</v>
      </c>
      <c r="C1153" t="s">
        <v>55</v>
      </c>
      <c r="D1153" t="s">
        <v>56</v>
      </c>
      <c r="E1153" t="s">
        <v>1611</v>
      </c>
      <c r="F1153" t="s">
        <v>1613</v>
      </c>
      <c r="G1153">
        <v>43.6</v>
      </c>
      <c r="H1153">
        <v>36.4</v>
      </c>
      <c r="I1153">
        <v>3</v>
      </c>
      <c r="J1153">
        <v>8</v>
      </c>
      <c r="K1153" s="1">
        <v>45163</v>
      </c>
      <c r="L1153" s="56">
        <v>0.59098182870370375</v>
      </c>
    </row>
    <row r="1154" spans="1:12" ht="15" customHeight="1" x14ac:dyDescent="0.25">
      <c r="A1154">
        <v>1153</v>
      </c>
      <c r="B1154">
        <v>279613</v>
      </c>
      <c r="C1154" t="s">
        <v>123</v>
      </c>
      <c r="D1154" t="s">
        <v>1412</v>
      </c>
      <c r="E1154" t="s">
        <v>1603</v>
      </c>
      <c r="F1154" t="s">
        <v>1613</v>
      </c>
      <c r="G1154">
        <v>51.4</v>
      </c>
      <c r="H1154">
        <v>44.2</v>
      </c>
      <c r="I1154">
        <v>3</v>
      </c>
      <c r="J1154">
        <v>0</v>
      </c>
      <c r="K1154" s="1">
        <v>45163</v>
      </c>
      <c r="L1154" s="56">
        <v>0.59084942129629636</v>
      </c>
    </row>
    <row r="1155" spans="1:12" ht="15" customHeight="1" x14ac:dyDescent="0.25">
      <c r="A1155">
        <v>1154</v>
      </c>
      <c r="B1155">
        <v>279612</v>
      </c>
      <c r="C1155" t="s">
        <v>101</v>
      </c>
      <c r="D1155" t="s">
        <v>1326</v>
      </c>
      <c r="E1155" t="s">
        <v>1611</v>
      </c>
      <c r="F1155" t="s">
        <v>1607</v>
      </c>
      <c r="G1155">
        <v>36.299999999999997</v>
      </c>
      <c r="H1155">
        <v>29.1</v>
      </c>
      <c r="I1155">
        <v>3</v>
      </c>
      <c r="J1155">
        <v>0</v>
      </c>
      <c r="K1155" s="1">
        <v>45163</v>
      </c>
      <c r="L1155" s="56">
        <v>0.59071184027777779</v>
      </c>
    </row>
    <row r="1156" spans="1:12" ht="15" customHeight="1" x14ac:dyDescent="0.25">
      <c r="A1156">
        <v>1155</v>
      </c>
      <c r="B1156">
        <v>279611</v>
      </c>
      <c r="C1156" t="s">
        <v>24</v>
      </c>
      <c r="D1156" t="s">
        <v>25</v>
      </c>
      <c r="E1156" t="s">
        <v>1611</v>
      </c>
      <c r="F1156" t="s">
        <v>1614</v>
      </c>
      <c r="G1156">
        <v>49.9</v>
      </c>
      <c r="H1156">
        <v>42.7</v>
      </c>
      <c r="I1156">
        <v>3</v>
      </c>
      <c r="J1156">
        <v>8</v>
      </c>
      <c r="K1156" s="1">
        <v>45163</v>
      </c>
      <c r="L1156" s="56">
        <v>0.59042445601851845</v>
      </c>
    </row>
    <row r="1157" spans="1:12" ht="15" customHeight="1" x14ac:dyDescent="0.25">
      <c r="A1157">
        <v>1156</v>
      </c>
      <c r="B1157">
        <v>279610</v>
      </c>
      <c r="C1157" t="s">
        <v>74</v>
      </c>
      <c r="D1157" t="s">
        <v>75</v>
      </c>
      <c r="E1157" t="s">
        <v>1611</v>
      </c>
      <c r="F1157" t="s">
        <v>1610</v>
      </c>
      <c r="G1157">
        <v>38.200000000000003</v>
      </c>
      <c r="H1157">
        <v>31</v>
      </c>
      <c r="I1157">
        <v>3</v>
      </c>
      <c r="J1157">
        <v>12</v>
      </c>
      <c r="K1157" s="1">
        <v>45163</v>
      </c>
      <c r="L1157" s="56">
        <v>0.59022665509259264</v>
      </c>
    </row>
    <row r="1158" spans="1:12" ht="15" customHeight="1" x14ac:dyDescent="0.25">
      <c r="A1158">
        <v>1157</v>
      </c>
      <c r="B1158">
        <v>279609</v>
      </c>
      <c r="C1158" t="s">
        <v>59</v>
      </c>
      <c r="D1158" t="s">
        <v>60</v>
      </c>
      <c r="E1158" t="s">
        <v>1611</v>
      </c>
      <c r="F1158" t="s">
        <v>1613</v>
      </c>
      <c r="G1158">
        <v>47.1</v>
      </c>
      <c r="H1158">
        <v>39.9</v>
      </c>
      <c r="I1158">
        <v>3</v>
      </c>
      <c r="J1158">
        <v>8</v>
      </c>
      <c r="K1158" s="1">
        <v>45163</v>
      </c>
      <c r="L1158" s="56">
        <v>0.59011782407407409</v>
      </c>
    </row>
    <row r="1159" spans="1:12" ht="15" customHeight="1" x14ac:dyDescent="0.25">
      <c r="A1159">
        <v>1158</v>
      </c>
      <c r="B1159">
        <v>279608</v>
      </c>
      <c r="C1159" t="s">
        <v>1534</v>
      </c>
      <c r="D1159" t="s">
        <v>1535</v>
      </c>
      <c r="E1159" t="s">
        <v>1611</v>
      </c>
      <c r="F1159" t="s">
        <v>1607</v>
      </c>
      <c r="G1159">
        <v>87.9</v>
      </c>
      <c r="H1159">
        <v>80.7</v>
      </c>
      <c r="I1159">
        <v>3</v>
      </c>
      <c r="J1159">
        <v>18</v>
      </c>
      <c r="K1159" s="1">
        <v>45163</v>
      </c>
      <c r="L1159" s="56">
        <v>0.58896354166666665</v>
      </c>
    </row>
    <row r="1160" spans="1:12" ht="15" customHeight="1" x14ac:dyDescent="0.25">
      <c r="A1160">
        <v>1159</v>
      </c>
      <c r="B1160">
        <v>279607</v>
      </c>
      <c r="C1160" t="s">
        <v>142</v>
      </c>
      <c r="D1160" t="s">
        <v>1612</v>
      </c>
      <c r="E1160" t="s">
        <v>1603</v>
      </c>
      <c r="F1160" t="s">
        <v>1604</v>
      </c>
      <c r="G1160">
        <v>49.5</v>
      </c>
      <c r="H1160">
        <v>42.3</v>
      </c>
      <c r="I1160">
        <v>3</v>
      </c>
      <c r="J1160">
        <v>0</v>
      </c>
      <c r="K1160" s="1">
        <v>45163</v>
      </c>
      <c r="L1160" s="56">
        <v>0.58867792824074072</v>
      </c>
    </row>
    <row r="1161" spans="1:12" ht="15" customHeight="1" x14ac:dyDescent="0.25">
      <c r="A1161">
        <v>1160</v>
      </c>
      <c r="B1161">
        <v>279606</v>
      </c>
      <c r="C1161" t="s">
        <v>121</v>
      </c>
      <c r="D1161" t="s">
        <v>122</v>
      </c>
      <c r="E1161" t="s">
        <v>1603</v>
      </c>
      <c r="F1161" t="s">
        <v>1610</v>
      </c>
      <c r="G1161">
        <v>62.2</v>
      </c>
      <c r="H1161">
        <v>55</v>
      </c>
      <c r="I1161">
        <v>3</v>
      </c>
      <c r="J1161">
        <v>0</v>
      </c>
      <c r="K1161" s="1">
        <v>45163</v>
      </c>
      <c r="L1161" s="56">
        <v>0.588494212962963</v>
      </c>
    </row>
    <row r="1162" spans="1:12" ht="15" customHeight="1" x14ac:dyDescent="0.25">
      <c r="A1162">
        <v>1161</v>
      </c>
      <c r="B1162">
        <v>279605</v>
      </c>
      <c r="C1162" t="s">
        <v>121</v>
      </c>
      <c r="D1162" t="s">
        <v>122</v>
      </c>
      <c r="E1162" t="s">
        <v>1603</v>
      </c>
      <c r="F1162" t="s">
        <v>1613</v>
      </c>
      <c r="G1162">
        <v>50.3</v>
      </c>
      <c r="H1162">
        <v>43.1</v>
      </c>
      <c r="I1162">
        <v>3</v>
      </c>
      <c r="J1162">
        <v>0</v>
      </c>
      <c r="K1162" s="1">
        <v>45163</v>
      </c>
      <c r="L1162" s="56">
        <v>0.58837774305555557</v>
      </c>
    </row>
    <row r="1163" spans="1:12" ht="15" customHeight="1" x14ac:dyDescent="0.25">
      <c r="A1163">
        <v>1162</v>
      </c>
      <c r="B1163">
        <v>279604</v>
      </c>
      <c r="C1163" t="s">
        <v>114</v>
      </c>
      <c r="D1163" t="s">
        <v>115</v>
      </c>
      <c r="E1163" t="s">
        <v>1603</v>
      </c>
      <c r="F1163" t="s">
        <v>1610</v>
      </c>
      <c r="G1163">
        <v>65.3</v>
      </c>
      <c r="H1163">
        <v>58.1</v>
      </c>
      <c r="I1163">
        <v>3</v>
      </c>
      <c r="J1163">
        <v>30</v>
      </c>
      <c r="K1163" s="1">
        <v>45163</v>
      </c>
      <c r="L1163" s="56">
        <v>0.58824140046296292</v>
      </c>
    </row>
    <row r="1164" spans="1:12" ht="15" customHeight="1" x14ac:dyDescent="0.25">
      <c r="A1164">
        <v>1163</v>
      </c>
      <c r="B1164">
        <v>279603</v>
      </c>
      <c r="C1164" t="s">
        <v>84</v>
      </c>
      <c r="D1164" t="s">
        <v>1609</v>
      </c>
      <c r="E1164" t="s">
        <v>1603</v>
      </c>
      <c r="F1164" t="s">
        <v>1610</v>
      </c>
      <c r="G1164">
        <v>56.6</v>
      </c>
      <c r="H1164">
        <v>49.4</v>
      </c>
      <c r="I1164">
        <v>3</v>
      </c>
      <c r="J1164">
        <v>0</v>
      </c>
      <c r="K1164" s="1">
        <v>45163</v>
      </c>
      <c r="L1164" s="56">
        <v>0.58818445601851854</v>
      </c>
    </row>
    <row r="1165" spans="1:12" ht="15" customHeight="1" x14ac:dyDescent="0.25">
      <c r="A1165">
        <v>1164</v>
      </c>
      <c r="B1165">
        <v>279602</v>
      </c>
      <c r="C1165" t="s">
        <v>124</v>
      </c>
      <c r="D1165" t="s">
        <v>1413</v>
      </c>
      <c r="E1165" t="s">
        <v>1603</v>
      </c>
      <c r="F1165" t="s">
        <v>1604</v>
      </c>
      <c r="G1165">
        <v>40.1</v>
      </c>
      <c r="H1165">
        <v>32.9</v>
      </c>
      <c r="I1165">
        <v>3</v>
      </c>
      <c r="J1165">
        <v>0</v>
      </c>
      <c r="K1165" s="1">
        <v>45163</v>
      </c>
      <c r="L1165" s="56">
        <v>0.58764047453703705</v>
      </c>
    </row>
    <row r="1166" spans="1:12" ht="15" customHeight="1" x14ac:dyDescent="0.25">
      <c r="A1166">
        <v>1165</v>
      </c>
      <c r="B1166">
        <v>279601</v>
      </c>
      <c r="C1166" t="s">
        <v>1390</v>
      </c>
      <c r="D1166" t="s">
        <v>1391</v>
      </c>
      <c r="E1166" t="s">
        <v>1611</v>
      </c>
      <c r="F1166" t="s">
        <v>1623</v>
      </c>
      <c r="G1166">
        <v>51.8</v>
      </c>
      <c r="H1166">
        <v>44.6</v>
      </c>
      <c r="I1166">
        <v>3</v>
      </c>
      <c r="J1166">
        <v>4</v>
      </c>
      <c r="K1166" s="1">
        <v>45163</v>
      </c>
      <c r="L1166" s="56">
        <v>0.58739756944444443</v>
      </c>
    </row>
    <row r="1167" spans="1:12" ht="15" customHeight="1" x14ac:dyDescent="0.25">
      <c r="A1167">
        <v>1166</v>
      </c>
      <c r="B1167">
        <v>279600</v>
      </c>
      <c r="C1167" t="s">
        <v>124</v>
      </c>
      <c r="D1167" t="s">
        <v>1413</v>
      </c>
      <c r="E1167" t="s">
        <v>1603</v>
      </c>
      <c r="F1167" t="s">
        <v>1604</v>
      </c>
      <c r="G1167">
        <v>47.3</v>
      </c>
      <c r="H1167">
        <v>40.1</v>
      </c>
      <c r="I1167">
        <v>3</v>
      </c>
      <c r="J1167">
        <v>0</v>
      </c>
      <c r="K1167" s="1">
        <v>45163</v>
      </c>
      <c r="L1167" s="56">
        <v>0.58713321759259263</v>
      </c>
    </row>
    <row r="1168" spans="1:12" ht="15" customHeight="1" x14ac:dyDescent="0.25">
      <c r="A1168">
        <v>1167</v>
      </c>
      <c r="B1168">
        <v>279599</v>
      </c>
      <c r="C1168" t="s">
        <v>1390</v>
      </c>
      <c r="D1168" t="s">
        <v>1391</v>
      </c>
      <c r="E1168" t="s">
        <v>1611</v>
      </c>
      <c r="F1168" t="s">
        <v>1620</v>
      </c>
      <c r="G1168">
        <v>54.1</v>
      </c>
      <c r="H1168">
        <v>46.9</v>
      </c>
      <c r="I1168">
        <v>3</v>
      </c>
      <c r="J1168">
        <v>4</v>
      </c>
      <c r="K1168" s="1">
        <v>45163</v>
      </c>
      <c r="L1168" s="56">
        <v>0.58700401620370368</v>
      </c>
    </row>
    <row r="1169" spans="1:12" ht="15" customHeight="1" x14ac:dyDescent="0.25">
      <c r="A1169">
        <v>1168</v>
      </c>
      <c r="B1169">
        <v>279598</v>
      </c>
      <c r="C1169" t="s">
        <v>59</v>
      </c>
      <c r="D1169" t="s">
        <v>60</v>
      </c>
      <c r="E1169" t="s">
        <v>1611</v>
      </c>
      <c r="F1169" t="s">
        <v>1613</v>
      </c>
      <c r="G1169">
        <v>46.8</v>
      </c>
      <c r="H1169">
        <v>39.6</v>
      </c>
      <c r="I1169">
        <v>3</v>
      </c>
      <c r="J1169">
        <v>8</v>
      </c>
      <c r="K1169" s="1">
        <v>45163</v>
      </c>
      <c r="L1169" s="56">
        <v>0.58676767361111104</v>
      </c>
    </row>
    <row r="1170" spans="1:12" ht="15" customHeight="1" x14ac:dyDescent="0.25">
      <c r="A1170">
        <v>1169</v>
      </c>
      <c r="B1170">
        <v>279597</v>
      </c>
      <c r="C1170" t="s">
        <v>175</v>
      </c>
      <c r="D1170" t="s">
        <v>176</v>
      </c>
      <c r="E1170" t="s">
        <v>1603</v>
      </c>
      <c r="F1170" t="s">
        <v>1614</v>
      </c>
      <c r="G1170">
        <v>42</v>
      </c>
      <c r="H1170">
        <v>34.799999999999997</v>
      </c>
      <c r="I1170">
        <v>3</v>
      </c>
      <c r="J1170">
        <v>0</v>
      </c>
      <c r="K1170" s="1">
        <v>45163</v>
      </c>
      <c r="L1170" s="56">
        <v>0.58628734953703698</v>
      </c>
    </row>
    <row r="1171" spans="1:12" ht="15" customHeight="1" x14ac:dyDescent="0.25">
      <c r="A1171">
        <v>1170</v>
      </c>
      <c r="B1171">
        <v>279596</v>
      </c>
      <c r="C1171" t="s">
        <v>175</v>
      </c>
      <c r="D1171" t="s">
        <v>176</v>
      </c>
      <c r="E1171" t="s">
        <v>1603</v>
      </c>
      <c r="F1171" t="s">
        <v>1614</v>
      </c>
      <c r="G1171">
        <v>33.9</v>
      </c>
      <c r="H1171">
        <v>26.7</v>
      </c>
      <c r="I1171">
        <v>3</v>
      </c>
      <c r="J1171">
        <v>0</v>
      </c>
      <c r="K1171" s="1">
        <v>45163</v>
      </c>
      <c r="L1171" s="56">
        <v>0.5862208333333333</v>
      </c>
    </row>
    <row r="1172" spans="1:12" ht="15" customHeight="1" x14ac:dyDescent="0.25">
      <c r="A1172">
        <v>1171</v>
      </c>
      <c r="B1172">
        <v>279595</v>
      </c>
      <c r="C1172" t="s">
        <v>127</v>
      </c>
      <c r="D1172" t="s">
        <v>128</v>
      </c>
      <c r="E1172" t="s">
        <v>1603</v>
      </c>
      <c r="F1172" t="s">
        <v>1622</v>
      </c>
      <c r="G1172">
        <v>8.4</v>
      </c>
      <c r="H1172">
        <v>4.8</v>
      </c>
      <c r="I1172">
        <v>1</v>
      </c>
      <c r="J1172">
        <v>0</v>
      </c>
      <c r="K1172" s="1">
        <v>45163</v>
      </c>
      <c r="L1172" s="56">
        <v>0.58501620370370377</v>
      </c>
    </row>
    <row r="1173" spans="1:12" ht="15" customHeight="1" x14ac:dyDescent="0.25">
      <c r="A1173">
        <v>1172</v>
      </c>
      <c r="B1173">
        <v>279594</v>
      </c>
      <c r="C1173" t="s">
        <v>1534</v>
      </c>
      <c r="D1173" t="s">
        <v>1535</v>
      </c>
      <c r="E1173" t="s">
        <v>1611</v>
      </c>
      <c r="F1173" t="s">
        <v>1607</v>
      </c>
      <c r="G1173">
        <v>88.1</v>
      </c>
      <c r="H1173">
        <v>80.900000000000006</v>
      </c>
      <c r="I1173">
        <v>3</v>
      </c>
      <c r="J1173">
        <v>18</v>
      </c>
      <c r="K1173" s="1">
        <v>45163</v>
      </c>
      <c r="L1173" s="56">
        <v>0.58463005787037037</v>
      </c>
    </row>
    <row r="1174" spans="1:12" ht="15" customHeight="1" x14ac:dyDescent="0.25">
      <c r="A1174">
        <v>1173</v>
      </c>
      <c r="B1174">
        <v>279593</v>
      </c>
      <c r="C1174" t="s">
        <v>74</v>
      </c>
      <c r="D1174" t="s">
        <v>75</v>
      </c>
      <c r="E1174" t="s">
        <v>1611</v>
      </c>
      <c r="F1174" t="s">
        <v>1610</v>
      </c>
      <c r="G1174">
        <v>44.2</v>
      </c>
      <c r="H1174">
        <v>37</v>
      </c>
      <c r="I1174">
        <v>3</v>
      </c>
      <c r="J1174">
        <v>16</v>
      </c>
      <c r="K1174" s="1">
        <v>45163</v>
      </c>
      <c r="L1174" s="56">
        <v>0.58440883101851848</v>
      </c>
    </row>
    <row r="1175" spans="1:12" ht="15" customHeight="1" x14ac:dyDescent="0.25">
      <c r="A1175">
        <v>1174</v>
      </c>
      <c r="B1175">
        <v>279592</v>
      </c>
      <c r="C1175" t="s">
        <v>124</v>
      </c>
      <c r="D1175" t="s">
        <v>1413</v>
      </c>
      <c r="E1175" t="s">
        <v>1603</v>
      </c>
      <c r="F1175" t="s">
        <v>1604</v>
      </c>
      <c r="G1175">
        <v>61.7</v>
      </c>
      <c r="H1175">
        <v>54.5</v>
      </c>
      <c r="I1175">
        <v>3</v>
      </c>
      <c r="J1175">
        <v>0</v>
      </c>
      <c r="K1175" s="1">
        <v>45163</v>
      </c>
      <c r="L1175" s="56">
        <v>0.58425625000000003</v>
      </c>
    </row>
    <row r="1176" spans="1:12" ht="15" customHeight="1" x14ac:dyDescent="0.25">
      <c r="A1176">
        <v>1175</v>
      </c>
      <c r="B1176">
        <v>279591</v>
      </c>
      <c r="C1176" t="s">
        <v>67</v>
      </c>
      <c r="D1176" t="s">
        <v>1318</v>
      </c>
      <c r="E1176" t="s">
        <v>1603</v>
      </c>
      <c r="F1176" t="s">
        <v>1613</v>
      </c>
      <c r="G1176">
        <v>41.6</v>
      </c>
      <c r="H1176">
        <v>34.4</v>
      </c>
      <c r="I1176">
        <v>3</v>
      </c>
      <c r="J1176">
        <v>0</v>
      </c>
      <c r="K1176" s="1">
        <v>45163</v>
      </c>
      <c r="L1176" s="56">
        <v>0.5840594560185185</v>
      </c>
    </row>
    <row r="1177" spans="1:12" ht="15" customHeight="1" x14ac:dyDescent="0.25">
      <c r="A1177">
        <v>1176</v>
      </c>
      <c r="B1177">
        <v>279590</v>
      </c>
      <c r="C1177" t="s">
        <v>141</v>
      </c>
      <c r="D1177" t="s">
        <v>1358</v>
      </c>
      <c r="E1177" t="s">
        <v>1603</v>
      </c>
      <c r="F1177" t="s">
        <v>1607</v>
      </c>
      <c r="G1177">
        <v>39.6</v>
      </c>
      <c r="H1177">
        <v>32.4</v>
      </c>
      <c r="I1177">
        <v>3</v>
      </c>
      <c r="J1177">
        <v>0</v>
      </c>
      <c r="K1177" s="1">
        <v>45163</v>
      </c>
      <c r="L1177" s="56">
        <v>0.58394313657407404</v>
      </c>
    </row>
    <row r="1178" spans="1:12" ht="15" customHeight="1" x14ac:dyDescent="0.25">
      <c r="A1178">
        <v>1177</v>
      </c>
      <c r="B1178">
        <v>279589</v>
      </c>
      <c r="C1178" t="s">
        <v>123</v>
      </c>
      <c r="D1178" t="s">
        <v>1412</v>
      </c>
      <c r="E1178" t="s">
        <v>1603</v>
      </c>
      <c r="F1178" t="s">
        <v>1614</v>
      </c>
      <c r="G1178">
        <v>53</v>
      </c>
      <c r="H1178">
        <v>45.8</v>
      </c>
      <c r="I1178">
        <v>3</v>
      </c>
      <c r="J1178">
        <v>0</v>
      </c>
      <c r="K1178" s="1">
        <v>45163</v>
      </c>
      <c r="L1178" s="56">
        <v>0.58379722222222219</v>
      </c>
    </row>
    <row r="1179" spans="1:12" ht="15" customHeight="1" x14ac:dyDescent="0.25">
      <c r="A1179">
        <v>1178</v>
      </c>
      <c r="B1179">
        <v>279588</v>
      </c>
      <c r="C1179" t="s">
        <v>142</v>
      </c>
      <c r="D1179" t="s">
        <v>1612</v>
      </c>
      <c r="E1179" t="s">
        <v>1603</v>
      </c>
      <c r="F1179" t="s">
        <v>1604</v>
      </c>
      <c r="G1179">
        <v>45.2</v>
      </c>
      <c r="H1179">
        <v>38</v>
      </c>
      <c r="I1179">
        <v>3</v>
      </c>
      <c r="J1179">
        <v>0</v>
      </c>
      <c r="K1179" s="1">
        <v>45163</v>
      </c>
      <c r="L1179" s="56">
        <v>0.5835503125</v>
      </c>
    </row>
    <row r="1180" spans="1:12" ht="15" customHeight="1" x14ac:dyDescent="0.25">
      <c r="A1180">
        <v>1179</v>
      </c>
      <c r="B1180">
        <v>279587</v>
      </c>
      <c r="C1180" t="s">
        <v>120</v>
      </c>
      <c r="D1180" t="s">
        <v>1411</v>
      </c>
      <c r="E1180" t="s">
        <v>1603</v>
      </c>
      <c r="F1180" t="s">
        <v>1613</v>
      </c>
      <c r="G1180">
        <v>44.6</v>
      </c>
      <c r="H1180">
        <v>37.4</v>
      </c>
      <c r="I1180">
        <v>3</v>
      </c>
      <c r="J1180">
        <v>0</v>
      </c>
      <c r="K1180" s="1">
        <v>45163</v>
      </c>
      <c r="L1180" s="56">
        <v>0.58236721064814811</v>
      </c>
    </row>
    <row r="1181" spans="1:12" ht="15" customHeight="1" x14ac:dyDescent="0.25">
      <c r="A1181">
        <v>1180</v>
      </c>
      <c r="B1181">
        <v>279586</v>
      </c>
      <c r="C1181" t="s">
        <v>67</v>
      </c>
      <c r="D1181" t="s">
        <v>1318</v>
      </c>
      <c r="E1181" t="s">
        <v>1603</v>
      </c>
      <c r="F1181" t="s">
        <v>1613</v>
      </c>
      <c r="G1181">
        <v>41</v>
      </c>
      <c r="H1181">
        <v>33.799999999999997</v>
      </c>
      <c r="I1181">
        <v>3</v>
      </c>
      <c r="J1181">
        <v>0</v>
      </c>
      <c r="K1181" s="1">
        <v>45163</v>
      </c>
      <c r="L1181" s="56">
        <v>0.58221501157407407</v>
      </c>
    </row>
    <row r="1182" spans="1:12" ht="15" customHeight="1" x14ac:dyDescent="0.25">
      <c r="A1182">
        <v>1181</v>
      </c>
      <c r="B1182">
        <v>279585</v>
      </c>
      <c r="C1182" t="s">
        <v>114</v>
      </c>
      <c r="D1182" t="s">
        <v>115</v>
      </c>
      <c r="E1182" t="s">
        <v>1603</v>
      </c>
      <c r="F1182" t="s">
        <v>1610</v>
      </c>
      <c r="G1182">
        <v>64.599999999999994</v>
      </c>
      <c r="H1182">
        <v>57.4</v>
      </c>
      <c r="I1182">
        <v>3</v>
      </c>
      <c r="J1182">
        <v>30</v>
      </c>
      <c r="K1182" s="1">
        <v>45163</v>
      </c>
      <c r="L1182" s="56">
        <v>0.58209089120370372</v>
      </c>
    </row>
    <row r="1183" spans="1:12" ht="15" customHeight="1" x14ac:dyDescent="0.25">
      <c r="A1183">
        <v>1182</v>
      </c>
      <c r="B1183">
        <v>279584</v>
      </c>
      <c r="C1183" t="s">
        <v>24</v>
      </c>
      <c r="D1183" t="s">
        <v>25</v>
      </c>
      <c r="E1183" t="s">
        <v>1611</v>
      </c>
      <c r="F1183" t="s">
        <v>1614</v>
      </c>
      <c r="G1183">
        <v>48.9</v>
      </c>
      <c r="H1183">
        <v>41.7</v>
      </c>
      <c r="I1183">
        <v>3</v>
      </c>
      <c r="J1183">
        <v>8</v>
      </c>
      <c r="K1183" s="1">
        <v>45163</v>
      </c>
      <c r="L1183" s="56">
        <v>0.58197195601851848</v>
      </c>
    </row>
    <row r="1184" spans="1:12" ht="15" customHeight="1" x14ac:dyDescent="0.25">
      <c r="A1184">
        <v>1183</v>
      </c>
      <c r="B1184">
        <v>279583</v>
      </c>
      <c r="C1184" t="s">
        <v>24</v>
      </c>
      <c r="D1184" t="s">
        <v>25</v>
      </c>
      <c r="E1184" t="s">
        <v>1611</v>
      </c>
      <c r="F1184" t="s">
        <v>1614</v>
      </c>
      <c r="G1184">
        <v>56.6</v>
      </c>
      <c r="H1184">
        <v>49.4</v>
      </c>
      <c r="I1184">
        <v>3</v>
      </c>
      <c r="J1184">
        <v>8</v>
      </c>
      <c r="K1184" s="1">
        <v>45163</v>
      </c>
      <c r="L1184" s="56">
        <v>0.58179618055555549</v>
      </c>
    </row>
    <row r="1185" spans="1:12" ht="15" customHeight="1" x14ac:dyDescent="0.25">
      <c r="A1185">
        <v>1184</v>
      </c>
      <c r="B1185">
        <v>279582</v>
      </c>
      <c r="C1185" t="s">
        <v>141</v>
      </c>
      <c r="D1185" t="s">
        <v>1358</v>
      </c>
      <c r="E1185" t="s">
        <v>1603</v>
      </c>
      <c r="F1185" t="s">
        <v>1607</v>
      </c>
      <c r="G1185">
        <v>39.799999999999997</v>
      </c>
      <c r="H1185">
        <v>32.6</v>
      </c>
      <c r="I1185">
        <v>3</v>
      </c>
      <c r="J1185">
        <v>0</v>
      </c>
      <c r="K1185" s="1">
        <v>45163</v>
      </c>
      <c r="L1185" s="56">
        <v>0.58163255787037038</v>
      </c>
    </row>
    <row r="1186" spans="1:12" ht="15" customHeight="1" x14ac:dyDescent="0.25">
      <c r="A1186">
        <v>1185</v>
      </c>
      <c r="B1186">
        <v>279581</v>
      </c>
      <c r="C1186" t="s">
        <v>101</v>
      </c>
      <c r="D1186" t="s">
        <v>1326</v>
      </c>
      <c r="E1186" t="s">
        <v>1611</v>
      </c>
      <c r="F1186" t="s">
        <v>1607</v>
      </c>
      <c r="G1186">
        <v>36.700000000000003</v>
      </c>
      <c r="H1186">
        <v>29.5</v>
      </c>
      <c r="I1186">
        <v>3</v>
      </c>
      <c r="J1186">
        <v>0</v>
      </c>
      <c r="K1186" s="1">
        <v>45163</v>
      </c>
      <c r="L1186" s="56">
        <v>0.58141015046296296</v>
      </c>
    </row>
    <row r="1187" spans="1:12" ht="15" customHeight="1" x14ac:dyDescent="0.25">
      <c r="A1187">
        <v>1186</v>
      </c>
      <c r="B1187">
        <v>279580</v>
      </c>
      <c r="C1187" t="s">
        <v>78</v>
      </c>
      <c r="D1187" t="s">
        <v>79</v>
      </c>
      <c r="E1187" t="s">
        <v>1611</v>
      </c>
      <c r="F1187" t="s">
        <v>1610</v>
      </c>
      <c r="G1187">
        <v>53.3</v>
      </c>
      <c r="H1187">
        <v>46.1</v>
      </c>
      <c r="I1187">
        <v>3</v>
      </c>
      <c r="J1187">
        <v>20</v>
      </c>
      <c r="K1187" s="1">
        <v>45163</v>
      </c>
      <c r="L1187" s="56">
        <v>0.58122322916666669</v>
      </c>
    </row>
    <row r="1188" spans="1:12" ht="15" customHeight="1" x14ac:dyDescent="0.25">
      <c r="A1188">
        <v>1187</v>
      </c>
      <c r="B1188">
        <v>279579</v>
      </c>
      <c r="C1188" t="s">
        <v>137</v>
      </c>
      <c r="D1188" t="s">
        <v>1356</v>
      </c>
      <c r="E1188" t="s">
        <v>1603</v>
      </c>
      <c r="F1188" t="s">
        <v>1615</v>
      </c>
      <c r="G1188">
        <v>31.8</v>
      </c>
      <c r="H1188">
        <v>28.2</v>
      </c>
      <c r="I1188">
        <v>1</v>
      </c>
      <c r="J1188">
        <v>0</v>
      </c>
      <c r="K1188" s="1">
        <v>45163</v>
      </c>
      <c r="L1188" s="56">
        <v>0.58096689814814817</v>
      </c>
    </row>
    <row r="1189" spans="1:12" ht="15" customHeight="1" x14ac:dyDescent="0.25">
      <c r="A1189">
        <v>1188</v>
      </c>
      <c r="B1189">
        <v>279578</v>
      </c>
      <c r="C1189" t="s">
        <v>124</v>
      </c>
      <c r="D1189" t="s">
        <v>1413</v>
      </c>
      <c r="E1189" t="s">
        <v>1603</v>
      </c>
      <c r="F1189" t="s">
        <v>1604</v>
      </c>
      <c r="G1189">
        <v>64.3</v>
      </c>
      <c r="H1189">
        <v>57.1</v>
      </c>
      <c r="I1189">
        <v>3</v>
      </c>
      <c r="J1189">
        <v>0</v>
      </c>
      <c r="K1189" s="1">
        <v>45163</v>
      </c>
      <c r="L1189" s="56">
        <v>0.58079050925925924</v>
      </c>
    </row>
    <row r="1190" spans="1:12" ht="15" customHeight="1" x14ac:dyDescent="0.25">
      <c r="A1190">
        <v>1189</v>
      </c>
      <c r="B1190">
        <v>279577</v>
      </c>
      <c r="C1190" t="s">
        <v>74</v>
      </c>
      <c r="D1190" t="s">
        <v>75</v>
      </c>
      <c r="E1190" t="s">
        <v>1611</v>
      </c>
      <c r="F1190" t="s">
        <v>1610</v>
      </c>
      <c r="G1190">
        <v>46.9</v>
      </c>
      <c r="H1190">
        <v>39.700000000000003</v>
      </c>
      <c r="I1190">
        <v>3</v>
      </c>
      <c r="J1190">
        <v>16</v>
      </c>
      <c r="K1190" s="1">
        <v>45163</v>
      </c>
      <c r="L1190" s="56">
        <v>0.58061956018518524</v>
      </c>
    </row>
    <row r="1191" spans="1:12" ht="15" customHeight="1" x14ac:dyDescent="0.25">
      <c r="A1191">
        <v>1190</v>
      </c>
      <c r="B1191">
        <v>279576</v>
      </c>
      <c r="C1191" t="s">
        <v>124</v>
      </c>
      <c r="D1191" t="s">
        <v>1413</v>
      </c>
      <c r="E1191" t="s">
        <v>1603</v>
      </c>
      <c r="F1191" t="s">
        <v>1604</v>
      </c>
      <c r="G1191">
        <v>59</v>
      </c>
      <c r="H1191">
        <v>51.8</v>
      </c>
      <c r="I1191">
        <v>3</v>
      </c>
      <c r="J1191">
        <v>0</v>
      </c>
      <c r="K1191" s="1">
        <v>45163</v>
      </c>
      <c r="L1191" s="56">
        <v>0.58050752314814813</v>
      </c>
    </row>
    <row r="1192" spans="1:12" ht="15" customHeight="1" x14ac:dyDescent="0.25">
      <c r="A1192">
        <v>1191</v>
      </c>
      <c r="B1192">
        <v>279575</v>
      </c>
      <c r="C1192" t="s">
        <v>114</v>
      </c>
      <c r="D1192" t="s">
        <v>115</v>
      </c>
      <c r="E1192" t="s">
        <v>1603</v>
      </c>
      <c r="F1192" t="s">
        <v>1610</v>
      </c>
      <c r="G1192">
        <v>66.099999999999994</v>
      </c>
      <c r="H1192">
        <v>58.9</v>
      </c>
      <c r="I1192">
        <v>3</v>
      </c>
      <c r="J1192">
        <v>30</v>
      </c>
      <c r="K1192" s="1">
        <v>45163</v>
      </c>
      <c r="L1192" s="56">
        <v>0.580344525462963</v>
      </c>
    </row>
    <row r="1193" spans="1:12" ht="15" customHeight="1" x14ac:dyDescent="0.25">
      <c r="A1193">
        <v>1192</v>
      </c>
      <c r="B1193">
        <v>279574</v>
      </c>
      <c r="C1193" t="s">
        <v>141</v>
      </c>
      <c r="D1193" t="s">
        <v>1358</v>
      </c>
      <c r="E1193" t="s">
        <v>1603</v>
      </c>
      <c r="F1193" t="s">
        <v>1607</v>
      </c>
      <c r="G1193">
        <v>42.1</v>
      </c>
      <c r="H1193">
        <v>34.9</v>
      </c>
      <c r="I1193">
        <v>3</v>
      </c>
      <c r="J1193">
        <v>0</v>
      </c>
      <c r="K1193" s="1">
        <v>45163</v>
      </c>
      <c r="L1193" s="56">
        <v>0.58012511574074077</v>
      </c>
    </row>
    <row r="1194" spans="1:12" ht="15" customHeight="1" x14ac:dyDescent="0.25">
      <c r="A1194">
        <v>1193</v>
      </c>
      <c r="B1194">
        <v>279573</v>
      </c>
      <c r="C1194" t="s">
        <v>141</v>
      </c>
      <c r="D1194" t="s">
        <v>1358</v>
      </c>
      <c r="E1194" t="s">
        <v>1603</v>
      </c>
      <c r="F1194" t="s">
        <v>1607</v>
      </c>
      <c r="G1194">
        <v>11</v>
      </c>
      <c r="H1194">
        <v>5.6</v>
      </c>
      <c r="I1194">
        <v>2</v>
      </c>
      <c r="J1194">
        <v>0</v>
      </c>
      <c r="K1194" s="1">
        <v>45163</v>
      </c>
      <c r="L1194" s="56">
        <v>0.5799984953703704</v>
      </c>
    </row>
    <row r="1195" spans="1:12" ht="15" customHeight="1" x14ac:dyDescent="0.25">
      <c r="A1195">
        <v>1194</v>
      </c>
      <c r="B1195">
        <v>279572</v>
      </c>
      <c r="C1195" t="s">
        <v>24</v>
      </c>
      <c r="D1195" t="s">
        <v>25</v>
      </c>
      <c r="E1195" t="s">
        <v>1611</v>
      </c>
      <c r="F1195" t="s">
        <v>1614</v>
      </c>
      <c r="G1195">
        <v>53.1</v>
      </c>
      <c r="H1195">
        <v>45.9</v>
      </c>
      <c r="I1195">
        <v>3</v>
      </c>
      <c r="J1195">
        <v>8</v>
      </c>
      <c r="K1195" s="1">
        <v>45163</v>
      </c>
      <c r="L1195" s="56">
        <v>0.57983873842592593</v>
      </c>
    </row>
    <row r="1196" spans="1:12" ht="15" customHeight="1" x14ac:dyDescent="0.25">
      <c r="A1196">
        <v>1195</v>
      </c>
      <c r="B1196">
        <v>279571</v>
      </c>
      <c r="C1196" t="s">
        <v>85</v>
      </c>
      <c r="D1196" t="s">
        <v>1608</v>
      </c>
      <c r="E1196" t="s">
        <v>1603</v>
      </c>
      <c r="F1196" t="s">
        <v>1610</v>
      </c>
      <c r="G1196">
        <v>48.6</v>
      </c>
      <c r="H1196">
        <v>41.4</v>
      </c>
      <c r="I1196">
        <v>3</v>
      </c>
      <c r="J1196">
        <v>0</v>
      </c>
      <c r="K1196" s="1">
        <v>45163</v>
      </c>
      <c r="L1196" s="56">
        <v>0.57958738425925926</v>
      </c>
    </row>
    <row r="1197" spans="1:12" ht="15" customHeight="1" x14ac:dyDescent="0.25">
      <c r="A1197">
        <v>1196</v>
      </c>
      <c r="B1197">
        <v>279570</v>
      </c>
      <c r="C1197" t="s">
        <v>96</v>
      </c>
      <c r="D1197" t="s">
        <v>97</v>
      </c>
      <c r="E1197" t="s">
        <v>1611</v>
      </c>
      <c r="F1197" t="s">
        <v>1610</v>
      </c>
      <c r="G1197">
        <v>15.6</v>
      </c>
      <c r="H1197">
        <v>10.199999999999999</v>
      </c>
      <c r="I1197">
        <v>2</v>
      </c>
      <c r="J1197">
        <v>3</v>
      </c>
      <c r="K1197" s="1">
        <v>45163</v>
      </c>
      <c r="L1197" s="56">
        <v>0.57949097222222223</v>
      </c>
    </row>
    <row r="1198" spans="1:12" ht="15" customHeight="1" x14ac:dyDescent="0.25">
      <c r="A1198">
        <v>1197</v>
      </c>
      <c r="B1198">
        <v>279569</v>
      </c>
      <c r="C1198" t="s">
        <v>141</v>
      </c>
      <c r="D1198" t="s">
        <v>1358</v>
      </c>
      <c r="E1198" t="s">
        <v>1603</v>
      </c>
      <c r="F1198" t="s">
        <v>1607</v>
      </c>
      <c r="G1198">
        <v>37.200000000000003</v>
      </c>
      <c r="H1198">
        <v>30</v>
      </c>
      <c r="I1198">
        <v>3</v>
      </c>
      <c r="J1198">
        <v>0</v>
      </c>
      <c r="K1198" s="1">
        <v>45163</v>
      </c>
      <c r="L1198" s="56">
        <v>0.5792283217592592</v>
      </c>
    </row>
    <row r="1199" spans="1:12" ht="15" customHeight="1" x14ac:dyDescent="0.25">
      <c r="A1199">
        <v>1198</v>
      </c>
      <c r="B1199">
        <v>279568</v>
      </c>
      <c r="C1199" t="s">
        <v>59</v>
      </c>
      <c r="D1199" t="s">
        <v>60</v>
      </c>
      <c r="E1199" t="s">
        <v>1611</v>
      </c>
      <c r="F1199" t="s">
        <v>1613</v>
      </c>
      <c r="G1199">
        <v>47.2</v>
      </c>
      <c r="H1199">
        <v>40</v>
      </c>
      <c r="I1199">
        <v>3</v>
      </c>
      <c r="J1199">
        <v>8</v>
      </c>
      <c r="K1199" s="1">
        <v>45163</v>
      </c>
      <c r="L1199" s="56">
        <v>0.57893862268518526</v>
      </c>
    </row>
    <row r="1200" spans="1:12" ht="15" customHeight="1" x14ac:dyDescent="0.25">
      <c r="A1200">
        <v>1199</v>
      </c>
      <c r="B1200">
        <v>279567</v>
      </c>
      <c r="C1200" t="s">
        <v>173</v>
      </c>
      <c r="D1200" t="s">
        <v>1377</v>
      </c>
      <c r="E1200" t="s">
        <v>1611</v>
      </c>
      <c r="F1200" t="s">
        <v>1607</v>
      </c>
      <c r="G1200">
        <v>28</v>
      </c>
      <c r="H1200">
        <v>22.6</v>
      </c>
      <c r="I1200">
        <v>2</v>
      </c>
      <c r="J1200">
        <v>0</v>
      </c>
      <c r="K1200" s="1">
        <v>45163</v>
      </c>
      <c r="L1200" s="56">
        <v>0.57854961805555549</v>
      </c>
    </row>
    <row r="1201" spans="1:12" ht="15" customHeight="1" x14ac:dyDescent="0.25">
      <c r="A1201">
        <v>1200</v>
      </c>
      <c r="B1201">
        <v>279566</v>
      </c>
      <c r="C1201" t="s">
        <v>120</v>
      </c>
      <c r="D1201" t="s">
        <v>1411</v>
      </c>
      <c r="E1201" t="s">
        <v>1603</v>
      </c>
      <c r="F1201" t="s">
        <v>1610</v>
      </c>
      <c r="G1201">
        <v>23.6</v>
      </c>
      <c r="H1201">
        <v>18.2</v>
      </c>
      <c r="I1201">
        <v>2</v>
      </c>
      <c r="J1201">
        <v>0</v>
      </c>
      <c r="K1201" s="1">
        <v>45163</v>
      </c>
      <c r="L1201" s="56">
        <v>0.57845196759259265</v>
      </c>
    </row>
    <row r="1202" spans="1:12" ht="15" customHeight="1" x14ac:dyDescent="0.25">
      <c r="A1202">
        <v>1201</v>
      </c>
      <c r="B1202">
        <v>279565</v>
      </c>
      <c r="C1202" t="s">
        <v>142</v>
      </c>
      <c r="D1202" t="s">
        <v>1612</v>
      </c>
      <c r="E1202" t="s">
        <v>1603</v>
      </c>
      <c r="F1202" t="s">
        <v>1604</v>
      </c>
      <c r="G1202">
        <v>40.9</v>
      </c>
      <c r="H1202">
        <v>33.700000000000003</v>
      </c>
      <c r="I1202">
        <v>3</v>
      </c>
      <c r="J1202">
        <v>0</v>
      </c>
      <c r="K1202" s="1">
        <v>45163</v>
      </c>
      <c r="L1202" s="56">
        <v>0.57834756944444443</v>
      </c>
    </row>
    <row r="1203" spans="1:12" ht="15" customHeight="1" x14ac:dyDescent="0.25">
      <c r="A1203">
        <v>1202</v>
      </c>
      <c r="B1203">
        <v>279564</v>
      </c>
      <c r="C1203" t="s">
        <v>125</v>
      </c>
      <c r="D1203" t="s">
        <v>126</v>
      </c>
      <c r="E1203" t="s">
        <v>1603</v>
      </c>
      <c r="F1203" t="s">
        <v>1604</v>
      </c>
      <c r="G1203">
        <v>44.9</v>
      </c>
      <c r="H1203">
        <v>37.700000000000003</v>
      </c>
      <c r="I1203">
        <v>3</v>
      </c>
      <c r="J1203">
        <v>0</v>
      </c>
      <c r="K1203" s="1">
        <v>45163</v>
      </c>
      <c r="L1203" s="56">
        <v>0.57816099537037036</v>
      </c>
    </row>
    <row r="1204" spans="1:12" ht="15" customHeight="1" x14ac:dyDescent="0.25">
      <c r="A1204">
        <v>1203</v>
      </c>
      <c r="B1204">
        <v>279563</v>
      </c>
      <c r="C1204" t="s">
        <v>74</v>
      </c>
      <c r="D1204" t="s">
        <v>75</v>
      </c>
      <c r="E1204" t="s">
        <v>1611</v>
      </c>
      <c r="F1204" t="s">
        <v>1610</v>
      </c>
      <c r="G1204">
        <v>44.2</v>
      </c>
      <c r="H1204">
        <v>37</v>
      </c>
      <c r="I1204">
        <v>3</v>
      </c>
      <c r="J1204">
        <v>16</v>
      </c>
      <c r="K1204" s="1">
        <v>45163</v>
      </c>
      <c r="L1204" s="56">
        <v>0.57803283564814811</v>
      </c>
    </row>
    <row r="1205" spans="1:12" ht="15" customHeight="1" x14ac:dyDescent="0.25">
      <c r="A1205">
        <v>1204</v>
      </c>
      <c r="B1205">
        <v>279562</v>
      </c>
      <c r="C1205" t="s">
        <v>55</v>
      </c>
      <c r="D1205" t="s">
        <v>56</v>
      </c>
      <c r="E1205" t="s">
        <v>1611</v>
      </c>
      <c r="F1205" t="s">
        <v>1613</v>
      </c>
      <c r="G1205">
        <v>45.4</v>
      </c>
      <c r="H1205">
        <v>38.200000000000003</v>
      </c>
      <c r="I1205">
        <v>3</v>
      </c>
      <c r="J1205">
        <v>8</v>
      </c>
      <c r="K1205" s="1">
        <v>45163</v>
      </c>
      <c r="L1205" s="56">
        <v>0.57791886574074069</v>
      </c>
    </row>
    <row r="1206" spans="1:12" ht="15" customHeight="1" x14ac:dyDescent="0.25">
      <c r="A1206">
        <v>1205</v>
      </c>
      <c r="B1206">
        <v>279561</v>
      </c>
      <c r="C1206" t="s">
        <v>142</v>
      </c>
      <c r="D1206" t="s">
        <v>1612</v>
      </c>
      <c r="E1206" t="s">
        <v>1603</v>
      </c>
      <c r="F1206" t="s">
        <v>1604</v>
      </c>
      <c r="G1206">
        <v>36.4</v>
      </c>
      <c r="H1206">
        <v>29.2</v>
      </c>
      <c r="I1206">
        <v>3</v>
      </c>
      <c r="J1206">
        <v>0</v>
      </c>
      <c r="K1206" s="1">
        <v>45163</v>
      </c>
      <c r="L1206" s="56">
        <v>0.57780582175925932</v>
      </c>
    </row>
    <row r="1207" spans="1:12" ht="15" customHeight="1" x14ac:dyDescent="0.25">
      <c r="A1207">
        <v>1206</v>
      </c>
      <c r="B1207">
        <v>279560</v>
      </c>
      <c r="C1207" t="s">
        <v>136</v>
      </c>
      <c r="D1207" t="s">
        <v>1605</v>
      </c>
      <c r="E1207" t="s">
        <v>1603</v>
      </c>
      <c r="F1207" t="s">
        <v>1615</v>
      </c>
      <c r="G1207">
        <v>33</v>
      </c>
      <c r="H1207">
        <v>25.8</v>
      </c>
      <c r="I1207">
        <v>3</v>
      </c>
      <c r="J1207">
        <v>0</v>
      </c>
      <c r="K1207" s="1">
        <v>45163</v>
      </c>
      <c r="L1207" s="56">
        <v>0.57766504629629634</v>
      </c>
    </row>
    <row r="1208" spans="1:12" ht="15" customHeight="1" x14ac:dyDescent="0.25">
      <c r="A1208">
        <v>1207</v>
      </c>
      <c r="B1208">
        <v>279559</v>
      </c>
      <c r="C1208" t="s">
        <v>125</v>
      </c>
      <c r="D1208" t="s">
        <v>126</v>
      </c>
      <c r="E1208" t="s">
        <v>1603</v>
      </c>
      <c r="F1208" t="s">
        <v>1604</v>
      </c>
      <c r="G1208">
        <v>53.2</v>
      </c>
      <c r="H1208">
        <v>46</v>
      </c>
      <c r="I1208">
        <v>3</v>
      </c>
      <c r="J1208">
        <v>0</v>
      </c>
      <c r="K1208" s="1">
        <v>45163</v>
      </c>
      <c r="L1208" s="56">
        <v>0.57755350694444452</v>
      </c>
    </row>
    <row r="1209" spans="1:12" ht="15" customHeight="1" x14ac:dyDescent="0.25">
      <c r="A1209">
        <v>1208</v>
      </c>
      <c r="B1209">
        <v>279558</v>
      </c>
      <c r="C1209" t="s">
        <v>24</v>
      </c>
      <c r="D1209" t="s">
        <v>25</v>
      </c>
      <c r="E1209" t="s">
        <v>1611</v>
      </c>
      <c r="F1209" t="s">
        <v>1614</v>
      </c>
      <c r="G1209">
        <v>53.9</v>
      </c>
      <c r="H1209">
        <v>46.7</v>
      </c>
      <c r="I1209">
        <v>3</v>
      </c>
      <c r="J1209">
        <v>8</v>
      </c>
      <c r="K1209" s="1">
        <v>45163</v>
      </c>
      <c r="L1209" s="56">
        <v>0.57743538194444444</v>
      </c>
    </row>
    <row r="1210" spans="1:12" ht="15" customHeight="1" x14ac:dyDescent="0.25">
      <c r="A1210">
        <v>1209</v>
      </c>
      <c r="B1210">
        <v>279557</v>
      </c>
      <c r="C1210" t="s">
        <v>67</v>
      </c>
      <c r="D1210" t="s">
        <v>1318</v>
      </c>
      <c r="E1210" t="s">
        <v>1603</v>
      </c>
      <c r="F1210" t="s">
        <v>1613</v>
      </c>
      <c r="G1210">
        <v>35.700000000000003</v>
      </c>
      <c r="H1210">
        <v>28.5</v>
      </c>
      <c r="I1210">
        <v>3</v>
      </c>
      <c r="J1210">
        <v>0</v>
      </c>
      <c r="K1210" s="1">
        <v>45163</v>
      </c>
      <c r="L1210" s="56">
        <v>0.577274849537037</v>
      </c>
    </row>
    <row r="1211" spans="1:12" ht="15" customHeight="1" x14ac:dyDescent="0.25">
      <c r="A1211">
        <v>1210</v>
      </c>
      <c r="B1211">
        <v>279556</v>
      </c>
      <c r="C1211" t="s">
        <v>121</v>
      </c>
      <c r="D1211" t="s">
        <v>122</v>
      </c>
      <c r="E1211" t="s">
        <v>1603</v>
      </c>
      <c r="F1211" t="s">
        <v>1610</v>
      </c>
      <c r="G1211">
        <v>66.400000000000006</v>
      </c>
      <c r="H1211">
        <v>59.2</v>
      </c>
      <c r="I1211">
        <v>3</v>
      </c>
      <c r="J1211">
        <v>0</v>
      </c>
      <c r="K1211" s="1">
        <v>45163</v>
      </c>
      <c r="L1211" s="56">
        <v>0.57720489583333334</v>
      </c>
    </row>
    <row r="1212" spans="1:12" ht="15" customHeight="1" x14ac:dyDescent="0.25">
      <c r="A1212">
        <v>1211</v>
      </c>
      <c r="B1212">
        <v>279555</v>
      </c>
      <c r="C1212" t="s">
        <v>123</v>
      </c>
      <c r="D1212" t="s">
        <v>1412</v>
      </c>
      <c r="E1212" t="s">
        <v>1603</v>
      </c>
      <c r="F1212" t="s">
        <v>1614</v>
      </c>
      <c r="G1212">
        <v>50.4</v>
      </c>
      <c r="H1212">
        <v>43.2</v>
      </c>
      <c r="I1212">
        <v>3</v>
      </c>
      <c r="J1212">
        <v>0</v>
      </c>
      <c r="K1212" s="1">
        <v>45163</v>
      </c>
      <c r="L1212" s="56">
        <v>0.57691947916666664</v>
      </c>
    </row>
    <row r="1213" spans="1:12" ht="15" customHeight="1" x14ac:dyDescent="0.25">
      <c r="A1213">
        <v>1212</v>
      </c>
      <c r="B1213">
        <v>279554</v>
      </c>
      <c r="C1213" t="s">
        <v>24</v>
      </c>
      <c r="D1213" t="s">
        <v>25</v>
      </c>
      <c r="E1213" t="s">
        <v>1611</v>
      </c>
      <c r="F1213" t="s">
        <v>1614</v>
      </c>
      <c r="G1213">
        <v>48.3</v>
      </c>
      <c r="H1213">
        <v>41.1</v>
      </c>
      <c r="I1213">
        <v>3</v>
      </c>
      <c r="J1213">
        <v>8</v>
      </c>
      <c r="K1213" s="1">
        <v>45163</v>
      </c>
      <c r="L1213" s="56">
        <v>0.57682438657407409</v>
      </c>
    </row>
    <row r="1214" spans="1:12" ht="15" customHeight="1" x14ac:dyDescent="0.25">
      <c r="A1214">
        <v>1213</v>
      </c>
      <c r="B1214">
        <v>279553</v>
      </c>
      <c r="C1214" t="s">
        <v>24</v>
      </c>
      <c r="D1214" t="s">
        <v>25</v>
      </c>
      <c r="E1214" t="s">
        <v>1611</v>
      </c>
      <c r="F1214" t="s">
        <v>1614</v>
      </c>
      <c r="G1214">
        <v>57.9</v>
      </c>
      <c r="H1214">
        <v>50.7</v>
      </c>
      <c r="I1214">
        <v>3</v>
      </c>
      <c r="J1214">
        <v>8</v>
      </c>
      <c r="K1214" s="1">
        <v>45163</v>
      </c>
      <c r="L1214" s="56">
        <v>0.5765957986111111</v>
      </c>
    </row>
    <row r="1215" spans="1:12" ht="15" customHeight="1" x14ac:dyDescent="0.25">
      <c r="A1215">
        <v>1214</v>
      </c>
      <c r="B1215">
        <v>279552</v>
      </c>
      <c r="C1215" t="s">
        <v>142</v>
      </c>
      <c r="D1215" t="s">
        <v>1612</v>
      </c>
      <c r="E1215" t="s">
        <v>1603</v>
      </c>
      <c r="F1215" t="s">
        <v>1604</v>
      </c>
      <c r="G1215">
        <v>39.700000000000003</v>
      </c>
      <c r="H1215">
        <v>32.5</v>
      </c>
      <c r="I1215">
        <v>3</v>
      </c>
      <c r="J1215">
        <v>0</v>
      </c>
      <c r="K1215" s="1">
        <v>45163</v>
      </c>
      <c r="L1215" s="56">
        <v>0.57473113425925926</v>
      </c>
    </row>
    <row r="1216" spans="1:12" ht="15" customHeight="1" x14ac:dyDescent="0.25">
      <c r="A1216">
        <v>1215</v>
      </c>
      <c r="B1216">
        <v>279551</v>
      </c>
      <c r="C1216" t="s">
        <v>142</v>
      </c>
      <c r="D1216" t="s">
        <v>1612</v>
      </c>
      <c r="E1216" t="s">
        <v>1603</v>
      </c>
      <c r="F1216" t="s">
        <v>1604</v>
      </c>
      <c r="G1216">
        <v>38</v>
      </c>
      <c r="H1216">
        <v>30.8</v>
      </c>
      <c r="I1216">
        <v>3</v>
      </c>
      <c r="J1216">
        <v>0</v>
      </c>
      <c r="K1216" s="1">
        <v>45163</v>
      </c>
      <c r="L1216" s="56">
        <v>0.57457357638888895</v>
      </c>
    </row>
    <row r="1217" spans="1:12" ht="15" customHeight="1" x14ac:dyDescent="0.25">
      <c r="A1217">
        <v>1216</v>
      </c>
      <c r="B1217">
        <v>279550</v>
      </c>
      <c r="C1217" t="s">
        <v>59</v>
      </c>
      <c r="D1217" t="s">
        <v>60</v>
      </c>
      <c r="E1217" t="s">
        <v>1611</v>
      </c>
      <c r="F1217" t="s">
        <v>1613</v>
      </c>
      <c r="G1217">
        <v>47.1</v>
      </c>
      <c r="H1217">
        <v>39.9</v>
      </c>
      <c r="I1217">
        <v>3</v>
      </c>
      <c r="J1217">
        <v>8</v>
      </c>
      <c r="K1217" s="1">
        <v>45163</v>
      </c>
      <c r="L1217" s="56">
        <v>0.57447812500000006</v>
      </c>
    </row>
    <row r="1218" spans="1:12" ht="15" customHeight="1" x14ac:dyDescent="0.25">
      <c r="A1218">
        <v>1217</v>
      </c>
      <c r="B1218">
        <v>279549</v>
      </c>
      <c r="C1218" t="s">
        <v>125</v>
      </c>
      <c r="D1218" t="s">
        <v>126</v>
      </c>
      <c r="E1218" t="s">
        <v>1603</v>
      </c>
      <c r="F1218" t="s">
        <v>1604</v>
      </c>
      <c r="G1218">
        <v>35</v>
      </c>
      <c r="H1218">
        <v>27.8</v>
      </c>
      <c r="I1218">
        <v>3</v>
      </c>
      <c r="J1218">
        <v>0</v>
      </c>
      <c r="K1218" s="1">
        <v>45163</v>
      </c>
      <c r="L1218" s="56">
        <v>0.57430065972222222</v>
      </c>
    </row>
    <row r="1219" spans="1:12" ht="15" customHeight="1" x14ac:dyDescent="0.25">
      <c r="A1219">
        <v>1218</v>
      </c>
      <c r="B1219">
        <v>279548</v>
      </c>
      <c r="C1219" t="s">
        <v>114</v>
      </c>
      <c r="D1219" t="s">
        <v>115</v>
      </c>
      <c r="E1219" t="s">
        <v>1603</v>
      </c>
      <c r="F1219" t="s">
        <v>1610</v>
      </c>
      <c r="G1219">
        <v>63.1</v>
      </c>
      <c r="H1219">
        <v>55.9</v>
      </c>
      <c r="I1219">
        <v>3</v>
      </c>
      <c r="J1219">
        <v>30</v>
      </c>
      <c r="K1219" s="1">
        <v>45163</v>
      </c>
      <c r="L1219" s="56">
        <v>0.57349710648148144</v>
      </c>
    </row>
    <row r="1220" spans="1:12" ht="15" customHeight="1" x14ac:dyDescent="0.25">
      <c r="A1220">
        <v>1219</v>
      </c>
      <c r="B1220">
        <v>279547</v>
      </c>
      <c r="C1220" t="s">
        <v>124</v>
      </c>
      <c r="D1220" t="s">
        <v>1413</v>
      </c>
      <c r="E1220" t="s">
        <v>1603</v>
      </c>
      <c r="F1220" t="s">
        <v>1604</v>
      </c>
      <c r="G1220">
        <v>67.2</v>
      </c>
      <c r="H1220">
        <v>60</v>
      </c>
      <c r="I1220">
        <v>3</v>
      </c>
      <c r="J1220">
        <v>0</v>
      </c>
      <c r="K1220" s="1">
        <v>45163</v>
      </c>
      <c r="L1220" s="56">
        <v>0.57337149305555557</v>
      </c>
    </row>
    <row r="1221" spans="1:12" ht="15" customHeight="1" x14ac:dyDescent="0.25">
      <c r="A1221">
        <v>1220</v>
      </c>
      <c r="B1221">
        <v>279546</v>
      </c>
      <c r="C1221" t="s">
        <v>74</v>
      </c>
      <c r="D1221" t="s">
        <v>75</v>
      </c>
      <c r="E1221" t="s">
        <v>1611</v>
      </c>
      <c r="F1221" t="s">
        <v>1610</v>
      </c>
      <c r="G1221">
        <v>36.9</v>
      </c>
      <c r="H1221">
        <v>29.7</v>
      </c>
      <c r="I1221">
        <v>3</v>
      </c>
      <c r="J1221">
        <v>12</v>
      </c>
      <c r="K1221" s="1">
        <v>45163</v>
      </c>
      <c r="L1221" s="56">
        <v>0.57325609953703704</v>
      </c>
    </row>
    <row r="1222" spans="1:12" ht="15" customHeight="1" x14ac:dyDescent="0.25">
      <c r="A1222">
        <v>1221</v>
      </c>
      <c r="B1222">
        <v>279545</v>
      </c>
      <c r="C1222" t="s">
        <v>142</v>
      </c>
      <c r="D1222" t="s">
        <v>1612</v>
      </c>
      <c r="E1222" t="s">
        <v>1603</v>
      </c>
      <c r="F1222" t="s">
        <v>1604</v>
      </c>
      <c r="G1222">
        <v>34.9</v>
      </c>
      <c r="H1222">
        <v>27.7</v>
      </c>
      <c r="I1222">
        <v>3</v>
      </c>
      <c r="J1222">
        <v>0</v>
      </c>
      <c r="K1222" s="1">
        <v>45163</v>
      </c>
      <c r="L1222" s="56">
        <v>0.5731473032407407</v>
      </c>
    </row>
    <row r="1223" spans="1:12" ht="15" customHeight="1" x14ac:dyDescent="0.25">
      <c r="A1223">
        <v>1222</v>
      </c>
      <c r="B1223">
        <v>279544</v>
      </c>
      <c r="C1223" t="s">
        <v>84</v>
      </c>
      <c r="D1223" t="s">
        <v>1609</v>
      </c>
      <c r="E1223" t="s">
        <v>1603</v>
      </c>
      <c r="F1223" t="s">
        <v>1610</v>
      </c>
      <c r="G1223">
        <v>51.3</v>
      </c>
      <c r="H1223">
        <v>44.1</v>
      </c>
      <c r="I1223">
        <v>3</v>
      </c>
      <c r="J1223">
        <v>0</v>
      </c>
      <c r="K1223" s="1">
        <v>45163</v>
      </c>
      <c r="L1223" s="56">
        <v>0.57299193287037042</v>
      </c>
    </row>
    <row r="1224" spans="1:12" ht="15" customHeight="1" x14ac:dyDescent="0.25">
      <c r="A1224">
        <v>1223</v>
      </c>
      <c r="B1224">
        <v>279543</v>
      </c>
      <c r="C1224" t="s">
        <v>114</v>
      </c>
      <c r="D1224" t="s">
        <v>115</v>
      </c>
      <c r="E1224" t="s">
        <v>1603</v>
      </c>
      <c r="F1224" t="s">
        <v>1610</v>
      </c>
      <c r="G1224">
        <v>65.900000000000006</v>
      </c>
      <c r="H1224">
        <v>58.7</v>
      </c>
      <c r="I1224">
        <v>3</v>
      </c>
      <c r="J1224">
        <v>30</v>
      </c>
      <c r="K1224" s="1">
        <v>45163</v>
      </c>
      <c r="L1224" s="56">
        <v>0.57289510416666667</v>
      </c>
    </row>
    <row r="1225" spans="1:12" ht="15" customHeight="1" x14ac:dyDescent="0.25">
      <c r="A1225">
        <v>1224</v>
      </c>
      <c r="B1225">
        <v>279542</v>
      </c>
      <c r="C1225" t="s">
        <v>59</v>
      </c>
      <c r="D1225" t="s">
        <v>60</v>
      </c>
      <c r="E1225" t="s">
        <v>1611</v>
      </c>
      <c r="F1225" t="s">
        <v>1613</v>
      </c>
      <c r="G1225">
        <v>54.5</v>
      </c>
      <c r="H1225">
        <v>47.3</v>
      </c>
      <c r="I1225">
        <v>3</v>
      </c>
      <c r="J1225">
        <v>8</v>
      </c>
      <c r="K1225" s="1">
        <v>45163</v>
      </c>
      <c r="L1225" s="56">
        <v>0.57280413194444446</v>
      </c>
    </row>
    <row r="1226" spans="1:12" ht="15" customHeight="1" x14ac:dyDescent="0.25">
      <c r="A1226">
        <v>1225</v>
      </c>
      <c r="B1226">
        <v>279541</v>
      </c>
      <c r="C1226" t="s">
        <v>59</v>
      </c>
      <c r="D1226" t="s">
        <v>60</v>
      </c>
      <c r="E1226" t="s">
        <v>1611</v>
      </c>
      <c r="F1226" t="s">
        <v>1613</v>
      </c>
      <c r="G1226">
        <v>50.4</v>
      </c>
      <c r="H1226">
        <v>43.2</v>
      </c>
      <c r="I1226">
        <v>3</v>
      </c>
      <c r="J1226">
        <v>8</v>
      </c>
      <c r="K1226" s="1">
        <v>45163</v>
      </c>
      <c r="L1226" s="56">
        <v>0.57269100694444441</v>
      </c>
    </row>
    <row r="1227" spans="1:12" ht="15" customHeight="1" x14ac:dyDescent="0.25">
      <c r="A1227">
        <v>1226</v>
      </c>
      <c r="B1227">
        <v>279540</v>
      </c>
      <c r="C1227" t="s">
        <v>85</v>
      </c>
      <c r="D1227" t="s">
        <v>1608</v>
      </c>
      <c r="E1227" t="s">
        <v>1603</v>
      </c>
      <c r="F1227" t="s">
        <v>1610</v>
      </c>
      <c r="G1227">
        <v>57.2</v>
      </c>
      <c r="H1227">
        <v>50</v>
      </c>
      <c r="I1227">
        <v>3</v>
      </c>
      <c r="J1227">
        <v>0</v>
      </c>
      <c r="K1227" s="1">
        <v>45163</v>
      </c>
      <c r="L1227" s="56">
        <v>0.57258244212962961</v>
      </c>
    </row>
    <row r="1228" spans="1:12" ht="15" customHeight="1" x14ac:dyDescent="0.25">
      <c r="A1228">
        <v>1227</v>
      </c>
      <c r="B1228">
        <v>279539</v>
      </c>
      <c r="C1228" t="s">
        <v>142</v>
      </c>
      <c r="D1228" t="s">
        <v>1612</v>
      </c>
      <c r="E1228" t="s">
        <v>1603</v>
      </c>
      <c r="F1228" t="s">
        <v>1604</v>
      </c>
      <c r="G1228">
        <v>38.700000000000003</v>
      </c>
      <c r="H1228">
        <v>31.5</v>
      </c>
      <c r="I1228">
        <v>3</v>
      </c>
      <c r="J1228">
        <v>0</v>
      </c>
      <c r="K1228" s="1">
        <v>45163</v>
      </c>
      <c r="L1228" s="56">
        <v>0.5724196412037037</v>
      </c>
    </row>
    <row r="1229" spans="1:12" ht="15" customHeight="1" x14ac:dyDescent="0.25">
      <c r="A1229">
        <v>1228</v>
      </c>
      <c r="B1229">
        <v>279538</v>
      </c>
      <c r="C1229" t="s">
        <v>124</v>
      </c>
      <c r="D1229" t="s">
        <v>1413</v>
      </c>
      <c r="E1229" t="s">
        <v>1603</v>
      </c>
      <c r="F1229" t="s">
        <v>1604</v>
      </c>
      <c r="G1229">
        <v>58.8</v>
      </c>
      <c r="H1229">
        <v>51.6</v>
      </c>
      <c r="I1229">
        <v>3</v>
      </c>
      <c r="J1229">
        <v>0</v>
      </c>
      <c r="K1229" s="1">
        <v>45163</v>
      </c>
      <c r="L1229" s="56">
        <v>0.57218440972222229</v>
      </c>
    </row>
    <row r="1230" spans="1:12" ht="15" customHeight="1" x14ac:dyDescent="0.25">
      <c r="A1230">
        <v>1229</v>
      </c>
      <c r="B1230">
        <v>279537</v>
      </c>
      <c r="C1230" t="s">
        <v>24</v>
      </c>
      <c r="D1230" t="s">
        <v>25</v>
      </c>
      <c r="E1230" t="s">
        <v>1611</v>
      </c>
      <c r="F1230" t="s">
        <v>1614</v>
      </c>
      <c r="G1230">
        <v>53.7</v>
      </c>
      <c r="H1230">
        <v>46.5</v>
      </c>
      <c r="I1230">
        <v>3</v>
      </c>
      <c r="J1230">
        <v>8</v>
      </c>
      <c r="K1230" s="1">
        <v>45163</v>
      </c>
      <c r="L1230" s="56">
        <v>0.57206380787037037</v>
      </c>
    </row>
    <row r="1231" spans="1:12" ht="15" customHeight="1" x14ac:dyDescent="0.25">
      <c r="A1231">
        <v>1230</v>
      </c>
      <c r="B1231">
        <v>279536</v>
      </c>
      <c r="C1231" t="s">
        <v>121</v>
      </c>
      <c r="D1231" t="s">
        <v>122</v>
      </c>
      <c r="E1231" t="s">
        <v>1603</v>
      </c>
      <c r="F1231" t="s">
        <v>1613</v>
      </c>
      <c r="G1231">
        <v>53.8</v>
      </c>
      <c r="H1231">
        <v>46.6</v>
      </c>
      <c r="I1231">
        <v>3</v>
      </c>
      <c r="J1231">
        <v>0</v>
      </c>
      <c r="K1231" s="1">
        <v>45163</v>
      </c>
      <c r="L1231" s="56">
        <v>0.57189027777777779</v>
      </c>
    </row>
    <row r="1232" spans="1:12" ht="15" customHeight="1" x14ac:dyDescent="0.25">
      <c r="A1232">
        <v>1231</v>
      </c>
      <c r="B1232">
        <v>279535</v>
      </c>
      <c r="C1232" t="s">
        <v>124</v>
      </c>
      <c r="D1232" t="s">
        <v>1413</v>
      </c>
      <c r="E1232" t="s">
        <v>1603</v>
      </c>
      <c r="F1232" t="s">
        <v>1604</v>
      </c>
      <c r="G1232">
        <v>59.2</v>
      </c>
      <c r="H1232">
        <v>52</v>
      </c>
      <c r="I1232">
        <v>3</v>
      </c>
      <c r="J1232">
        <v>0</v>
      </c>
      <c r="K1232" s="1">
        <v>45163</v>
      </c>
      <c r="L1232" s="56">
        <v>0.57174606481481483</v>
      </c>
    </row>
    <row r="1233" spans="1:12" ht="15" customHeight="1" x14ac:dyDescent="0.25">
      <c r="A1233">
        <v>1232</v>
      </c>
      <c r="B1233">
        <v>279534</v>
      </c>
      <c r="C1233" t="s">
        <v>24</v>
      </c>
      <c r="D1233" t="s">
        <v>25</v>
      </c>
      <c r="E1233" t="s">
        <v>1611</v>
      </c>
      <c r="F1233" t="s">
        <v>1614</v>
      </c>
      <c r="G1233">
        <v>51.8</v>
      </c>
      <c r="H1233">
        <v>44.6</v>
      </c>
      <c r="I1233">
        <v>3</v>
      </c>
      <c r="J1233">
        <v>8</v>
      </c>
      <c r="K1233" s="1">
        <v>45163</v>
      </c>
      <c r="L1233" s="56">
        <v>0.5716275115740741</v>
      </c>
    </row>
    <row r="1234" spans="1:12" ht="15" customHeight="1" x14ac:dyDescent="0.25">
      <c r="A1234">
        <v>1233</v>
      </c>
      <c r="B1234">
        <v>279533</v>
      </c>
      <c r="C1234" t="s">
        <v>67</v>
      </c>
      <c r="D1234" t="s">
        <v>1318</v>
      </c>
      <c r="E1234" t="s">
        <v>1603</v>
      </c>
      <c r="F1234" t="s">
        <v>1613</v>
      </c>
      <c r="G1234">
        <v>32</v>
      </c>
      <c r="H1234">
        <v>24.8</v>
      </c>
      <c r="I1234">
        <v>3</v>
      </c>
      <c r="J1234">
        <v>0</v>
      </c>
      <c r="K1234" s="1">
        <v>45163</v>
      </c>
      <c r="L1234" s="56">
        <v>0.57148834490740741</v>
      </c>
    </row>
    <row r="1235" spans="1:12" ht="15" customHeight="1" x14ac:dyDescent="0.25">
      <c r="A1235">
        <v>1234</v>
      </c>
      <c r="B1235">
        <v>279532</v>
      </c>
      <c r="C1235" t="s">
        <v>121</v>
      </c>
      <c r="D1235" t="s">
        <v>122</v>
      </c>
      <c r="E1235" t="s">
        <v>1603</v>
      </c>
      <c r="F1235" t="s">
        <v>1610</v>
      </c>
      <c r="G1235">
        <v>68</v>
      </c>
      <c r="H1235">
        <v>60.8</v>
      </c>
      <c r="I1235">
        <v>3</v>
      </c>
      <c r="J1235">
        <v>0</v>
      </c>
      <c r="K1235" s="1">
        <v>45163</v>
      </c>
      <c r="L1235" s="56">
        <v>0.57137415509259259</v>
      </c>
    </row>
    <row r="1236" spans="1:12" ht="15" customHeight="1" x14ac:dyDescent="0.25">
      <c r="A1236">
        <v>1235</v>
      </c>
      <c r="B1236">
        <v>279531</v>
      </c>
      <c r="C1236" t="s">
        <v>123</v>
      </c>
      <c r="D1236" t="s">
        <v>1412</v>
      </c>
      <c r="E1236" t="s">
        <v>1603</v>
      </c>
      <c r="F1236" t="s">
        <v>1613</v>
      </c>
      <c r="G1236">
        <v>47.9</v>
      </c>
      <c r="H1236">
        <v>40.700000000000003</v>
      </c>
      <c r="I1236">
        <v>3</v>
      </c>
      <c r="J1236">
        <v>0</v>
      </c>
      <c r="K1236" s="1">
        <v>45163</v>
      </c>
      <c r="L1236" s="56">
        <v>0.57122554398148151</v>
      </c>
    </row>
    <row r="1237" spans="1:12" ht="15" customHeight="1" x14ac:dyDescent="0.25">
      <c r="A1237">
        <v>1236</v>
      </c>
      <c r="B1237">
        <v>279530</v>
      </c>
      <c r="C1237" t="s">
        <v>124</v>
      </c>
      <c r="D1237" t="s">
        <v>1413</v>
      </c>
      <c r="E1237" t="s">
        <v>1603</v>
      </c>
      <c r="F1237" t="s">
        <v>1604</v>
      </c>
      <c r="G1237">
        <v>64.099999999999994</v>
      </c>
      <c r="H1237">
        <v>56.9</v>
      </c>
      <c r="I1237">
        <v>3</v>
      </c>
      <c r="J1237">
        <v>0</v>
      </c>
      <c r="K1237" s="1">
        <v>45163</v>
      </c>
      <c r="L1237" s="56">
        <v>0.56991906250000002</v>
      </c>
    </row>
    <row r="1238" spans="1:12" ht="15" customHeight="1" x14ac:dyDescent="0.25">
      <c r="A1238">
        <v>1237</v>
      </c>
      <c r="B1238">
        <v>279529</v>
      </c>
      <c r="C1238" t="s">
        <v>124</v>
      </c>
      <c r="D1238" t="s">
        <v>1413</v>
      </c>
      <c r="E1238" t="s">
        <v>1603</v>
      </c>
      <c r="F1238" t="s">
        <v>1604</v>
      </c>
      <c r="G1238">
        <v>65.7</v>
      </c>
      <c r="H1238">
        <v>58.5</v>
      </c>
      <c r="I1238">
        <v>3</v>
      </c>
      <c r="J1238">
        <v>0</v>
      </c>
      <c r="K1238" s="1">
        <v>45163</v>
      </c>
      <c r="L1238" s="56">
        <v>0.56969957175925923</v>
      </c>
    </row>
    <row r="1239" spans="1:12" ht="15" customHeight="1" x14ac:dyDescent="0.25">
      <c r="A1239">
        <v>1238</v>
      </c>
      <c r="B1239">
        <v>279528</v>
      </c>
      <c r="C1239" t="s">
        <v>123</v>
      </c>
      <c r="D1239" t="s">
        <v>1412</v>
      </c>
      <c r="E1239" t="s">
        <v>1603</v>
      </c>
      <c r="F1239" t="s">
        <v>1614</v>
      </c>
      <c r="G1239">
        <v>52.9</v>
      </c>
      <c r="H1239">
        <v>45.7</v>
      </c>
      <c r="I1239">
        <v>3</v>
      </c>
      <c r="J1239">
        <v>0</v>
      </c>
      <c r="K1239" s="1">
        <v>45163</v>
      </c>
      <c r="L1239" s="56">
        <v>0.56958017361111113</v>
      </c>
    </row>
    <row r="1240" spans="1:12" ht="15" customHeight="1" x14ac:dyDescent="0.25">
      <c r="A1240">
        <v>1239</v>
      </c>
      <c r="B1240">
        <v>279527</v>
      </c>
      <c r="C1240" t="s">
        <v>123</v>
      </c>
      <c r="D1240" t="s">
        <v>1412</v>
      </c>
      <c r="E1240" t="s">
        <v>1603</v>
      </c>
      <c r="F1240" t="s">
        <v>1613</v>
      </c>
      <c r="G1240">
        <v>53.5</v>
      </c>
      <c r="H1240">
        <v>46.3</v>
      </c>
      <c r="I1240">
        <v>3</v>
      </c>
      <c r="J1240">
        <v>0</v>
      </c>
      <c r="K1240" s="1">
        <v>45163</v>
      </c>
      <c r="L1240" s="56">
        <v>0.56948495370370367</v>
      </c>
    </row>
    <row r="1241" spans="1:12" ht="15" customHeight="1" x14ac:dyDescent="0.25">
      <c r="A1241">
        <v>1240</v>
      </c>
      <c r="B1241">
        <v>279526</v>
      </c>
      <c r="C1241" t="s">
        <v>125</v>
      </c>
      <c r="D1241" t="s">
        <v>126</v>
      </c>
      <c r="E1241" t="s">
        <v>1603</v>
      </c>
      <c r="F1241" t="s">
        <v>1604</v>
      </c>
      <c r="G1241">
        <v>41.4</v>
      </c>
      <c r="H1241">
        <v>34.200000000000003</v>
      </c>
      <c r="I1241">
        <v>3</v>
      </c>
      <c r="J1241">
        <v>0</v>
      </c>
      <c r="K1241" s="1">
        <v>45163</v>
      </c>
      <c r="L1241" s="56">
        <v>0.56936663194444448</v>
      </c>
    </row>
    <row r="1242" spans="1:12" ht="15" customHeight="1" x14ac:dyDescent="0.25">
      <c r="A1242">
        <v>1241</v>
      </c>
      <c r="B1242">
        <v>279525</v>
      </c>
      <c r="C1242" t="s">
        <v>59</v>
      </c>
      <c r="D1242" t="s">
        <v>60</v>
      </c>
      <c r="E1242" t="s">
        <v>1611</v>
      </c>
      <c r="F1242" t="s">
        <v>1613</v>
      </c>
      <c r="G1242">
        <v>52.5</v>
      </c>
      <c r="H1242">
        <v>45.3</v>
      </c>
      <c r="I1242">
        <v>3</v>
      </c>
      <c r="J1242">
        <v>8</v>
      </c>
      <c r="K1242" s="1">
        <v>45163</v>
      </c>
      <c r="L1242" s="56">
        <v>0.56926574074074077</v>
      </c>
    </row>
    <row r="1243" spans="1:12" ht="15" customHeight="1" x14ac:dyDescent="0.25">
      <c r="A1243">
        <v>1242</v>
      </c>
      <c r="B1243">
        <v>279524</v>
      </c>
      <c r="C1243" t="s">
        <v>55</v>
      </c>
      <c r="D1243" t="s">
        <v>56</v>
      </c>
      <c r="E1243" t="s">
        <v>1611</v>
      </c>
      <c r="F1243" t="s">
        <v>1613</v>
      </c>
      <c r="G1243">
        <v>43.5</v>
      </c>
      <c r="H1243">
        <v>36.299999999999997</v>
      </c>
      <c r="I1243">
        <v>3</v>
      </c>
      <c r="J1243">
        <v>8</v>
      </c>
      <c r="K1243" s="1">
        <v>45163</v>
      </c>
      <c r="L1243" s="56">
        <v>0.56904440972222226</v>
      </c>
    </row>
    <row r="1244" spans="1:12" ht="15" customHeight="1" x14ac:dyDescent="0.25">
      <c r="A1244">
        <v>1243</v>
      </c>
      <c r="B1244">
        <v>279523</v>
      </c>
      <c r="C1244" t="s">
        <v>67</v>
      </c>
      <c r="D1244" t="s">
        <v>1318</v>
      </c>
      <c r="E1244" t="s">
        <v>1603</v>
      </c>
      <c r="F1244" t="s">
        <v>1613</v>
      </c>
      <c r="G1244">
        <v>36</v>
      </c>
      <c r="H1244">
        <v>28.8</v>
      </c>
      <c r="I1244">
        <v>3</v>
      </c>
      <c r="J1244">
        <v>0</v>
      </c>
      <c r="K1244" s="1">
        <v>45163</v>
      </c>
      <c r="L1244" s="56">
        <v>0.56890474537037039</v>
      </c>
    </row>
    <row r="1245" spans="1:12" ht="15" customHeight="1" x14ac:dyDescent="0.25">
      <c r="A1245">
        <v>1244</v>
      </c>
      <c r="B1245">
        <v>279522</v>
      </c>
      <c r="C1245" t="s">
        <v>67</v>
      </c>
      <c r="D1245" t="s">
        <v>1318</v>
      </c>
      <c r="E1245" t="s">
        <v>1603</v>
      </c>
      <c r="F1245" t="s">
        <v>1613</v>
      </c>
      <c r="G1245">
        <v>43.5</v>
      </c>
      <c r="H1245">
        <v>36.299999999999997</v>
      </c>
      <c r="I1245">
        <v>3</v>
      </c>
      <c r="J1245">
        <v>0</v>
      </c>
      <c r="K1245" s="1">
        <v>45163</v>
      </c>
      <c r="L1245" s="56">
        <v>0.56875702546296292</v>
      </c>
    </row>
    <row r="1246" spans="1:12" ht="15" customHeight="1" x14ac:dyDescent="0.25">
      <c r="A1246">
        <v>1245</v>
      </c>
      <c r="B1246">
        <v>279521</v>
      </c>
      <c r="C1246" t="s">
        <v>24</v>
      </c>
      <c r="D1246" t="s">
        <v>25</v>
      </c>
      <c r="E1246" t="s">
        <v>1611</v>
      </c>
      <c r="F1246" t="s">
        <v>1614</v>
      </c>
      <c r="G1246">
        <v>48.8</v>
      </c>
      <c r="H1246">
        <v>41.6</v>
      </c>
      <c r="I1246">
        <v>3</v>
      </c>
      <c r="J1246">
        <v>8</v>
      </c>
      <c r="K1246" s="1">
        <v>45163</v>
      </c>
      <c r="L1246" s="56">
        <v>0.56868040509259254</v>
      </c>
    </row>
    <row r="1247" spans="1:12" ht="15" customHeight="1" x14ac:dyDescent="0.25">
      <c r="A1247">
        <v>1246</v>
      </c>
      <c r="B1247">
        <v>279520</v>
      </c>
      <c r="C1247" t="s">
        <v>59</v>
      </c>
      <c r="D1247" t="s">
        <v>60</v>
      </c>
      <c r="E1247" t="s">
        <v>1611</v>
      </c>
      <c r="F1247" t="s">
        <v>1613</v>
      </c>
      <c r="G1247">
        <v>49.2</v>
      </c>
      <c r="H1247">
        <v>42</v>
      </c>
      <c r="I1247">
        <v>3</v>
      </c>
      <c r="J1247">
        <v>8</v>
      </c>
      <c r="K1247" s="1">
        <v>45163</v>
      </c>
      <c r="L1247" s="56">
        <v>0.56857033564814818</v>
      </c>
    </row>
    <row r="1248" spans="1:12" ht="15" customHeight="1" x14ac:dyDescent="0.25">
      <c r="A1248">
        <v>1247</v>
      </c>
      <c r="B1248">
        <v>279519</v>
      </c>
      <c r="C1248" t="s">
        <v>67</v>
      </c>
      <c r="D1248" t="s">
        <v>1318</v>
      </c>
      <c r="E1248" t="s">
        <v>1603</v>
      </c>
      <c r="F1248" t="s">
        <v>1613</v>
      </c>
      <c r="G1248">
        <v>28.4</v>
      </c>
      <c r="H1248">
        <v>21.2</v>
      </c>
      <c r="I1248">
        <v>3</v>
      </c>
      <c r="J1248">
        <v>0</v>
      </c>
      <c r="K1248" s="1">
        <v>45163</v>
      </c>
      <c r="L1248" s="56">
        <v>0.5684831018518518</v>
      </c>
    </row>
    <row r="1249" spans="1:12" ht="15" customHeight="1" x14ac:dyDescent="0.25">
      <c r="A1249">
        <v>1248</v>
      </c>
      <c r="B1249">
        <v>279518</v>
      </c>
      <c r="C1249" t="s">
        <v>59</v>
      </c>
      <c r="D1249" t="s">
        <v>60</v>
      </c>
      <c r="E1249" t="s">
        <v>1611</v>
      </c>
      <c r="F1249" t="s">
        <v>1613</v>
      </c>
      <c r="G1249">
        <v>46.8</v>
      </c>
      <c r="H1249">
        <v>39.6</v>
      </c>
      <c r="I1249">
        <v>3</v>
      </c>
      <c r="J1249">
        <v>8</v>
      </c>
      <c r="K1249" s="1">
        <v>45163</v>
      </c>
      <c r="L1249" s="56">
        <v>0.56828190972222226</v>
      </c>
    </row>
    <row r="1250" spans="1:12" ht="15" customHeight="1" x14ac:dyDescent="0.25">
      <c r="A1250">
        <v>1249</v>
      </c>
      <c r="B1250">
        <v>279517</v>
      </c>
      <c r="C1250" t="s">
        <v>24</v>
      </c>
      <c r="D1250" t="s">
        <v>25</v>
      </c>
      <c r="E1250" t="s">
        <v>1611</v>
      </c>
      <c r="F1250" t="s">
        <v>1614</v>
      </c>
      <c r="G1250">
        <v>52.2</v>
      </c>
      <c r="H1250">
        <v>45</v>
      </c>
      <c r="I1250">
        <v>3</v>
      </c>
      <c r="J1250">
        <v>8</v>
      </c>
      <c r="K1250" s="1">
        <v>45163</v>
      </c>
      <c r="L1250" s="56">
        <v>0.56821952546296295</v>
      </c>
    </row>
    <row r="1251" spans="1:12" ht="15" customHeight="1" x14ac:dyDescent="0.25">
      <c r="A1251">
        <v>1250</v>
      </c>
      <c r="B1251">
        <v>279516</v>
      </c>
      <c r="C1251" t="s">
        <v>175</v>
      </c>
      <c r="D1251" t="s">
        <v>176</v>
      </c>
      <c r="E1251" t="s">
        <v>1603</v>
      </c>
      <c r="F1251" t="s">
        <v>1614</v>
      </c>
      <c r="G1251">
        <v>33.9</v>
      </c>
      <c r="H1251">
        <v>26.7</v>
      </c>
      <c r="I1251">
        <v>3</v>
      </c>
      <c r="J1251">
        <v>0</v>
      </c>
      <c r="K1251" s="1">
        <v>45163</v>
      </c>
      <c r="L1251" s="56">
        <v>0.5680330208333334</v>
      </c>
    </row>
    <row r="1252" spans="1:12" ht="15" customHeight="1" x14ac:dyDescent="0.25">
      <c r="A1252">
        <v>1251</v>
      </c>
      <c r="B1252">
        <v>279515</v>
      </c>
      <c r="C1252" t="s">
        <v>74</v>
      </c>
      <c r="D1252" t="s">
        <v>75</v>
      </c>
      <c r="E1252" t="s">
        <v>1611</v>
      </c>
      <c r="F1252" t="s">
        <v>1610</v>
      </c>
      <c r="G1252">
        <v>43.3</v>
      </c>
      <c r="H1252">
        <v>36.1</v>
      </c>
      <c r="I1252">
        <v>3</v>
      </c>
      <c r="J1252">
        <v>16</v>
      </c>
      <c r="K1252" s="1">
        <v>45163</v>
      </c>
      <c r="L1252" s="56">
        <v>0.56795697916666665</v>
      </c>
    </row>
    <row r="1253" spans="1:12" ht="15" customHeight="1" x14ac:dyDescent="0.25">
      <c r="A1253">
        <v>1252</v>
      </c>
      <c r="B1253">
        <v>279514</v>
      </c>
      <c r="C1253" t="s">
        <v>137</v>
      </c>
      <c r="D1253" t="s">
        <v>1356</v>
      </c>
      <c r="E1253" t="s">
        <v>1603</v>
      </c>
      <c r="F1253" t="s">
        <v>1615</v>
      </c>
      <c r="G1253">
        <v>81.099999999999994</v>
      </c>
      <c r="H1253">
        <v>73.900000000000006</v>
      </c>
      <c r="I1253">
        <v>3</v>
      </c>
      <c r="J1253">
        <v>0</v>
      </c>
      <c r="K1253" s="1">
        <v>45163</v>
      </c>
      <c r="L1253" s="56">
        <v>0.56779965277777777</v>
      </c>
    </row>
    <row r="1254" spans="1:12" ht="15" customHeight="1" x14ac:dyDescent="0.25">
      <c r="A1254">
        <v>1253</v>
      </c>
      <c r="B1254">
        <v>279513</v>
      </c>
      <c r="C1254" t="s">
        <v>59</v>
      </c>
      <c r="D1254" t="s">
        <v>60</v>
      </c>
      <c r="E1254" t="s">
        <v>1611</v>
      </c>
      <c r="F1254" t="s">
        <v>1613</v>
      </c>
      <c r="G1254">
        <v>22.6</v>
      </c>
      <c r="H1254">
        <v>20.8</v>
      </c>
      <c r="I1254">
        <v>0</v>
      </c>
      <c r="J1254">
        <v>4</v>
      </c>
      <c r="K1254" s="1">
        <v>45163</v>
      </c>
      <c r="L1254" s="56">
        <v>0.56763711805555561</v>
      </c>
    </row>
    <row r="1255" spans="1:12" ht="15" customHeight="1" x14ac:dyDescent="0.25">
      <c r="A1255">
        <v>1254</v>
      </c>
      <c r="B1255">
        <v>279512</v>
      </c>
      <c r="C1255" t="s">
        <v>74</v>
      </c>
      <c r="D1255" t="s">
        <v>75</v>
      </c>
      <c r="E1255" t="s">
        <v>1611</v>
      </c>
      <c r="F1255" t="s">
        <v>1610</v>
      </c>
      <c r="G1255">
        <v>19.100000000000001</v>
      </c>
      <c r="H1255">
        <v>13.7</v>
      </c>
      <c r="I1255">
        <v>0</v>
      </c>
      <c r="J1255">
        <v>7</v>
      </c>
      <c r="K1255" s="1">
        <v>45163</v>
      </c>
      <c r="L1255" s="56">
        <v>0.56732797453703709</v>
      </c>
    </row>
    <row r="1256" spans="1:12" ht="15" customHeight="1" x14ac:dyDescent="0.25">
      <c r="A1256">
        <v>1255</v>
      </c>
      <c r="B1256">
        <v>279511</v>
      </c>
      <c r="C1256" t="s">
        <v>24</v>
      </c>
      <c r="D1256" t="s">
        <v>25</v>
      </c>
      <c r="E1256" t="s">
        <v>1611</v>
      </c>
      <c r="F1256" t="s">
        <v>1614</v>
      </c>
      <c r="G1256">
        <v>48.2</v>
      </c>
      <c r="H1256">
        <v>41</v>
      </c>
      <c r="I1256">
        <v>3</v>
      </c>
      <c r="J1256">
        <v>8</v>
      </c>
      <c r="K1256" s="1">
        <v>45163</v>
      </c>
      <c r="L1256" s="56">
        <v>0.56721623842592594</v>
      </c>
    </row>
    <row r="1257" spans="1:12" ht="15" customHeight="1" x14ac:dyDescent="0.25">
      <c r="A1257">
        <v>1256</v>
      </c>
      <c r="B1257">
        <v>279510</v>
      </c>
      <c r="C1257" t="s">
        <v>121</v>
      </c>
      <c r="D1257" t="s">
        <v>122</v>
      </c>
      <c r="E1257" t="s">
        <v>1603</v>
      </c>
      <c r="F1257" t="s">
        <v>1610</v>
      </c>
      <c r="G1257">
        <v>71.900000000000006</v>
      </c>
      <c r="H1257">
        <v>64.7</v>
      </c>
      <c r="I1257">
        <v>3</v>
      </c>
      <c r="J1257">
        <v>0</v>
      </c>
      <c r="K1257" s="1">
        <v>45163</v>
      </c>
      <c r="L1257" s="56">
        <v>0.56707600694444438</v>
      </c>
    </row>
    <row r="1258" spans="1:12" ht="15" customHeight="1" x14ac:dyDescent="0.25">
      <c r="A1258">
        <v>1257</v>
      </c>
      <c r="B1258">
        <v>279509</v>
      </c>
      <c r="C1258" t="s">
        <v>175</v>
      </c>
      <c r="D1258" t="s">
        <v>176</v>
      </c>
      <c r="E1258" t="s">
        <v>1603</v>
      </c>
      <c r="F1258" t="s">
        <v>1610</v>
      </c>
      <c r="G1258">
        <v>51.2</v>
      </c>
      <c r="H1258">
        <v>44</v>
      </c>
      <c r="I1258">
        <v>3</v>
      </c>
      <c r="J1258">
        <v>0</v>
      </c>
      <c r="K1258" s="1">
        <v>45163</v>
      </c>
      <c r="L1258" s="56">
        <v>0.5669981828703704</v>
      </c>
    </row>
    <row r="1259" spans="1:12" ht="15" customHeight="1" x14ac:dyDescent="0.25">
      <c r="A1259">
        <v>1258</v>
      </c>
      <c r="B1259">
        <v>279508</v>
      </c>
      <c r="C1259" t="s">
        <v>124</v>
      </c>
      <c r="D1259" t="s">
        <v>1413</v>
      </c>
      <c r="E1259" t="s">
        <v>1603</v>
      </c>
      <c r="F1259" t="s">
        <v>1604</v>
      </c>
      <c r="G1259">
        <v>42</v>
      </c>
      <c r="H1259">
        <v>34.799999999999997</v>
      </c>
      <c r="I1259">
        <v>3</v>
      </c>
      <c r="J1259">
        <v>0</v>
      </c>
      <c r="K1259" s="1">
        <v>45163</v>
      </c>
      <c r="L1259" s="56">
        <v>0.56688784722222219</v>
      </c>
    </row>
    <row r="1260" spans="1:12" ht="15" customHeight="1" x14ac:dyDescent="0.25">
      <c r="A1260">
        <v>1259</v>
      </c>
      <c r="B1260">
        <v>279507</v>
      </c>
      <c r="C1260" t="s">
        <v>24</v>
      </c>
      <c r="D1260" t="s">
        <v>25</v>
      </c>
      <c r="E1260" t="s">
        <v>1611</v>
      </c>
      <c r="F1260" t="s">
        <v>1614</v>
      </c>
      <c r="G1260">
        <v>53.1</v>
      </c>
      <c r="H1260">
        <v>45.9</v>
      </c>
      <c r="I1260">
        <v>3</v>
      </c>
      <c r="J1260">
        <v>8</v>
      </c>
      <c r="K1260" s="1">
        <v>45163</v>
      </c>
      <c r="L1260" s="56">
        <v>0.56680115740740744</v>
      </c>
    </row>
    <row r="1261" spans="1:12" ht="15" customHeight="1" x14ac:dyDescent="0.25">
      <c r="A1261">
        <v>1260</v>
      </c>
      <c r="B1261">
        <v>279506</v>
      </c>
      <c r="C1261" t="s">
        <v>123</v>
      </c>
      <c r="D1261" t="s">
        <v>1412</v>
      </c>
      <c r="E1261" t="s">
        <v>1603</v>
      </c>
      <c r="F1261" t="s">
        <v>1614</v>
      </c>
      <c r="G1261">
        <v>65.599999999999994</v>
      </c>
      <c r="H1261">
        <v>58.4</v>
      </c>
      <c r="I1261">
        <v>3</v>
      </c>
      <c r="J1261">
        <v>0</v>
      </c>
      <c r="K1261" s="1">
        <v>45163</v>
      </c>
      <c r="L1261" s="56">
        <v>0.56669771990740736</v>
      </c>
    </row>
    <row r="1262" spans="1:12" ht="15" customHeight="1" x14ac:dyDescent="0.25">
      <c r="A1262">
        <v>1261</v>
      </c>
      <c r="B1262">
        <v>279505</v>
      </c>
      <c r="C1262" t="s">
        <v>24</v>
      </c>
      <c r="D1262" t="s">
        <v>25</v>
      </c>
      <c r="E1262" t="s">
        <v>1611</v>
      </c>
      <c r="F1262" t="s">
        <v>1614</v>
      </c>
      <c r="G1262">
        <v>47.5</v>
      </c>
      <c r="H1262">
        <v>40.299999999999997</v>
      </c>
      <c r="I1262">
        <v>3</v>
      </c>
      <c r="J1262">
        <v>8</v>
      </c>
      <c r="K1262" s="1">
        <v>45163</v>
      </c>
      <c r="L1262" s="56">
        <v>0.56651956018518523</v>
      </c>
    </row>
    <row r="1263" spans="1:12" ht="15" customHeight="1" x14ac:dyDescent="0.25">
      <c r="A1263">
        <v>1262</v>
      </c>
      <c r="B1263">
        <v>279504</v>
      </c>
      <c r="C1263" t="s">
        <v>55</v>
      </c>
      <c r="D1263" t="s">
        <v>56</v>
      </c>
      <c r="E1263" t="s">
        <v>1611</v>
      </c>
      <c r="F1263" t="s">
        <v>1613</v>
      </c>
      <c r="G1263">
        <v>41.6</v>
      </c>
      <c r="H1263">
        <v>34.4</v>
      </c>
      <c r="I1263">
        <v>3</v>
      </c>
      <c r="J1263">
        <v>8</v>
      </c>
      <c r="K1263" s="1">
        <v>45163</v>
      </c>
      <c r="L1263" s="56">
        <v>0.56637052083333328</v>
      </c>
    </row>
    <row r="1264" spans="1:12" ht="15" customHeight="1" x14ac:dyDescent="0.25">
      <c r="A1264">
        <v>1263</v>
      </c>
      <c r="B1264">
        <v>279503</v>
      </c>
      <c r="C1264" t="s">
        <v>141</v>
      </c>
      <c r="D1264" t="s">
        <v>1358</v>
      </c>
      <c r="E1264" t="s">
        <v>1603</v>
      </c>
      <c r="F1264" t="s">
        <v>1607</v>
      </c>
      <c r="G1264">
        <v>39</v>
      </c>
      <c r="H1264">
        <v>31.8</v>
      </c>
      <c r="I1264">
        <v>3</v>
      </c>
      <c r="J1264">
        <v>0</v>
      </c>
      <c r="K1264" s="1">
        <v>45163</v>
      </c>
      <c r="L1264" s="56">
        <v>0.56628109953703698</v>
      </c>
    </row>
    <row r="1265" spans="1:12" ht="15" customHeight="1" x14ac:dyDescent="0.25">
      <c r="A1265">
        <v>1264</v>
      </c>
      <c r="B1265">
        <v>279502</v>
      </c>
      <c r="C1265" t="s">
        <v>24</v>
      </c>
      <c r="D1265" t="s">
        <v>25</v>
      </c>
      <c r="E1265" t="s">
        <v>1611</v>
      </c>
      <c r="F1265" t="s">
        <v>1614</v>
      </c>
      <c r="G1265">
        <v>56.3</v>
      </c>
      <c r="H1265">
        <v>49.1</v>
      </c>
      <c r="I1265">
        <v>3</v>
      </c>
      <c r="J1265">
        <v>8</v>
      </c>
      <c r="K1265" s="1">
        <v>45163</v>
      </c>
      <c r="L1265" s="56">
        <v>0.56621276620370364</v>
      </c>
    </row>
    <row r="1266" spans="1:12" ht="15" customHeight="1" x14ac:dyDescent="0.25">
      <c r="A1266">
        <v>1265</v>
      </c>
      <c r="B1266">
        <v>279501</v>
      </c>
      <c r="C1266" t="s">
        <v>121</v>
      </c>
      <c r="D1266" t="s">
        <v>122</v>
      </c>
      <c r="E1266" t="s">
        <v>1603</v>
      </c>
      <c r="F1266" t="s">
        <v>1613</v>
      </c>
      <c r="G1266">
        <v>47.3</v>
      </c>
      <c r="H1266">
        <v>40.1</v>
      </c>
      <c r="I1266">
        <v>3</v>
      </c>
      <c r="J1266">
        <v>0</v>
      </c>
      <c r="K1266" s="1">
        <v>45163</v>
      </c>
      <c r="L1266" s="56">
        <v>0.56612774305555558</v>
      </c>
    </row>
    <row r="1267" spans="1:12" ht="15" customHeight="1" x14ac:dyDescent="0.25">
      <c r="A1267">
        <v>1266</v>
      </c>
      <c r="B1267">
        <v>279500</v>
      </c>
      <c r="C1267" t="s">
        <v>24</v>
      </c>
      <c r="D1267" t="s">
        <v>25</v>
      </c>
      <c r="E1267" t="s">
        <v>1611</v>
      </c>
      <c r="F1267" t="s">
        <v>1614</v>
      </c>
      <c r="G1267">
        <v>67.8</v>
      </c>
      <c r="H1267">
        <v>60.6</v>
      </c>
      <c r="I1267">
        <v>3</v>
      </c>
      <c r="J1267">
        <v>15</v>
      </c>
      <c r="K1267" s="1">
        <v>45163</v>
      </c>
      <c r="L1267" s="56">
        <v>0.56602982638888888</v>
      </c>
    </row>
    <row r="1268" spans="1:12" ht="15" customHeight="1" x14ac:dyDescent="0.25">
      <c r="A1268">
        <v>1267</v>
      </c>
      <c r="B1268">
        <v>279499</v>
      </c>
      <c r="C1268" t="s">
        <v>59</v>
      </c>
      <c r="D1268" t="s">
        <v>60</v>
      </c>
      <c r="E1268" t="s">
        <v>1611</v>
      </c>
      <c r="F1268" t="s">
        <v>1613</v>
      </c>
      <c r="G1268">
        <v>51.2</v>
      </c>
      <c r="H1268">
        <v>44</v>
      </c>
      <c r="I1268">
        <v>3</v>
      </c>
      <c r="J1268">
        <v>8</v>
      </c>
      <c r="K1268" s="1">
        <v>45163</v>
      </c>
      <c r="L1268" s="56">
        <v>0.56588244212962968</v>
      </c>
    </row>
    <row r="1269" spans="1:12" ht="15" customHeight="1" x14ac:dyDescent="0.25">
      <c r="A1269">
        <v>1268</v>
      </c>
      <c r="B1269">
        <v>279498</v>
      </c>
      <c r="C1269" t="s">
        <v>24</v>
      </c>
      <c r="D1269" t="s">
        <v>25</v>
      </c>
      <c r="E1269" t="s">
        <v>1611</v>
      </c>
      <c r="F1269" t="s">
        <v>1614</v>
      </c>
      <c r="G1269">
        <v>52.7</v>
      </c>
      <c r="H1269">
        <v>45.5</v>
      </c>
      <c r="I1269">
        <v>3</v>
      </c>
      <c r="J1269">
        <v>8</v>
      </c>
      <c r="K1269" s="1">
        <v>45163</v>
      </c>
      <c r="L1269" s="56">
        <v>0.56578487268518518</v>
      </c>
    </row>
    <row r="1270" spans="1:12" ht="15" customHeight="1" x14ac:dyDescent="0.25">
      <c r="A1270">
        <v>1269</v>
      </c>
      <c r="B1270">
        <v>279497</v>
      </c>
      <c r="C1270" t="s">
        <v>59</v>
      </c>
      <c r="D1270" t="s">
        <v>60</v>
      </c>
      <c r="E1270" t="s">
        <v>1611</v>
      </c>
      <c r="F1270" t="s">
        <v>1613</v>
      </c>
      <c r="G1270">
        <v>54.3</v>
      </c>
      <c r="H1270">
        <v>47.1</v>
      </c>
      <c r="I1270">
        <v>3</v>
      </c>
      <c r="J1270">
        <v>8</v>
      </c>
      <c r="K1270" s="1">
        <v>45163</v>
      </c>
      <c r="L1270" s="56">
        <v>0.56566597222222226</v>
      </c>
    </row>
    <row r="1271" spans="1:12" ht="15" customHeight="1" x14ac:dyDescent="0.25">
      <c r="A1271">
        <v>1270</v>
      </c>
      <c r="B1271">
        <v>279496</v>
      </c>
      <c r="C1271" t="s">
        <v>74</v>
      </c>
      <c r="D1271" t="s">
        <v>75</v>
      </c>
      <c r="E1271" t="s">
        <v>1611</v>
      </c>
      <c r="F1271" t="s">
        <v>1610</v>
      </c>
      <c r="G1271">
        <v>63.6</v>
      </c>
      <c r="H1271">
        <v>56.4</v>
      </c>
      <c r="I1271">
        <v>3</v>
      </c>
      <c r="J1271">
        <v>24</v>
      </c>
      <c r="K1271" s="1">
        <v>45163</v>
      </c>
      <c r="L1271" s="56">
        <v>0.5653396643518519</v>
      </c>
    </row>
    <row r="1272" spans="1:12" ht="15" customHeight="1" x14ac:dyDescent="0.25">
      <c r="A1272">
        <v>1271</v>
      </c>
      <c r="B1272">
        <v>279495</v>
      </c>
      <c r="C1272" t="s">
        <v>1534</v>
      </c>
      <c r="D1272" t="s">
        <v>1535</v>
      </c>
      <c r="E1272" t="s">
        <v>1611</v>
      </c>
      <c r="F1272" t="s">
        <v>1607</v>
      </c>
      <c r="G1272">
        <v>86.5</v>
      </c>
      <c r="H1272">
        <v>79.3</v>
      </c>
      <c r="I1272">
        <v>3</v>
      </c>
      <c r="J1272">
        <v>18</v>
      </c>
      <c r="K1272" s="1">
        <v>45163</v>
      </c>
      <c r="L1272" s="56">
        <v>0.56513244212962965</v>
      </c>
    </row>
    <row r="1273" spans="1:12" ht="15" customHeight="1" x14ac:dyDescent="0.25">
      <c r="A1273">
        <v>1272</v>
      </c>
      <c r="B1273">
        <v>279494</v>
      </c>
      <c r="C1273" t="s">
        <v>84</v>
      </c>
      <c r="D1273" t="s">
        <v>1609</v>
      </c>
      <c r="E1273" t="s">
        <v>1603</v>
      </c>
      <c r="F1273" t="s">
        <v>1610</v>
      </c>
      <c r="G1273">
        <v>57.5</v>
      </c>
      <c r="H1273">
        <v>50.3</v>
      </c>
      <c r="I1273">
        <v>3</v>
      </c>
      <c r="J1273">
        <v>0</v>
      </c>
      <c r="K1273" s="1">
        <v>45163</v>
      </c>
      <c r="L1273" s="56">
        <v>0.56497685185185187</v>
      </c>
    </row>
    <row r="1274" spans="1:12" ht="15" customHeight="1" x14ac:dyDescent="0.25">
      <c r="A1274">
        <v>1273</v>
      </c>
      <c r="B1274">
        <v>279493</v>
      </c>
      <c r="C1274" t="s">
        <v>24</v>
      </c>
      <c r="D1274" t="s">
        <v>25</v>
      </c>
      <c r="E1274" t="s">
        <v>1611</v>
      </c>
      <c r="F1274" t="s">
        <v>1614</v>
      </c>
      <c r="G1274">
        <v>49</v>
      </c>
      <c r="H1274">
        <v>41.8</v>
      </c>
      <c r="I1274">
        <v>3</v>
      </c>
      <c r="J1274">
        <v>8</v>
      </c>
      <c r="K1274" s="1">
        <v>45163</v>
      </c>
      <c r="L1274" s="56">
        <v>0.56490274305555555</v>
      </c>
    </row>
    <row r="1275" spans="1:12" ht="15" customHeight="1" x14ac:dyDescent="0.25">
      <c r="A1275">
        <v>1274</v>
      </c>
      <c r="B1275">
        <v>279492</v>
      </c>
      <c r="C1275" t="s">
        <v>59</v>
      </c>
      <c r="D1275" t="s">
        <v>60</v>
      </c>
      <c r="E1275" t="s">
        <v>1611</v>
      </c>
      <c r="F1275" t="s">
        <v>1613</v>
      </c>
      <c r="G1275">
        <v>72.599999999999994</v>
      </c>
      <c r="H1275">
        <v>65.400000000000006</v>
      </c>
      <c r="I1275">
        <v>3</v>
      </c>
      <c r="J1275">
        <v>12</v>
      </c>
      <c r="K1275" s="1">
        <v>45163</v>
      </c>
      <c r="L1275" s="56">
        <v>0.56476107638888895</v>
      </c>
    </row>
    <row r="1276" spans="1:12" ht="15" customHeight="1" x14ac:dyDescent="0.25">
      <c r="A1276">
        <v>1275</v>
      </c>
      <c r="B1276">
        <v>279491</v>
      </c>
      <c r="C1276" t="s">
        <v>24</v>
      </c>
      <c r="D1276" t="s">
        <v>25</v>
      </c>
      <c r="E1276" t="s">
        <v>1611</v>
      </c>
      <c r="F1276" t="s">
        <v>1614</v>
      </c>
      <c r="G1276">
        <v>49.5</v>
      </c>
      <c r="H1276">
        <v>42.3</v>
      </c>
      <c r="I1276">
        <v>3</v>
      </c>
      <c r="J1276">
        <v>8</v>
      </c>
      <c r="K1276" s="1">
        <v>45163</v>
      </c>
      <c r="L1276" s="56">
        <v>0.56457885416666664</v>
      </c>
    </row>
    <row r="1277" spans="1:12" ht="15" customHeight="1" x14ac:dyDescent="0.25">
      <c r="A1277">
        <v>1276</v>
      </c>
      <c r="B1277">
        <v>279490</v>
      </c>
      <c r="C1277" t="s">
        <v>59</v>
      </c>
      <c r="D1277" t="s">
        <v>60</v>
      </c>
      <c r="E1277" t="s">
        <v>1611</v>
      </c>
      <c r="F1277" t="s">
        <v>1613</v>
      </c>
      <c r="G1277">
        <v>49.2</v>
      </c>
      <c r="H1277">
        <v>42</v>
      </c>
      <c r="I1277">
        <v>3</v>
      </c>
      <c r="J1277">
        <v>8</v>
      </c>
      <c r="K1277" s="1">
        <v>45163</v>
      </c>
      <c r="L1277" s="56">
        <v>0.56448619212962969</v>
      </c>
    </row>
    <row r="1278" spans="1:12" ht="15" customHeight="1" x14ac:dyDescent="0.25">
      <c r="A1278">
        <v>1277</v>
      </c>
      <c r="B1278">
        <v>279489</v>
      </c>
      <c r="C1278" t="s">
        <v>24</v>
      </c>
      <c r="D1278" t="s">
        <v>25</v>
      </c>
      <c r="E1278" t="s">
        <v>1611</v>
      </c>
      <c r="F1278" t="s">
        <v>1614</v>
      </c>
      <c r="G1278">
        <v>54.2</v>
      </c>
      <c r="H1278">
        <v>47</v>
      </c>
      <c r="I1278">
        <v>3</v>
      </c>
      <c r="J1278">
        <v>8</v>
      </c>
      <c r="K1278" s="1">
        <v>45163</v>
      </c>
      <c r="L1278" s="56">
        <v>0.5644390393518518</v>
      </c>
    </row>
    <row r="1279" spans="1:12" ht="15" customHeight="1" x14ac:dyDescent="0.25">
      <c r="A1279">
        <v>1278</v>
      </c>
      <c r="B1279">
        <v>279488</v>
      </c>
      <c r="C1279" t="s">
        <v>24</v>
      </c>
      <c r="D1279" t="s">
        <v>25</v>
      </c>
      <c r="E1279" t="s">
        <v>1611</v>
      </c>
      <c r="F1279" t="s">
        <v>1614</v>
      </c>
      <c r="G1279">
        <v>54.1</v>
      </c>
      <c r="H1279">
        <v>46.9</v>
      </c>
      <c r="I1279">
        <v>3</v>
      </c>
      <c r="J1279">
        <v>8</v>
      </c>
      <c r="K1279" s="1">
        <v>45163</v>
      </c>
      <c r="L1279" s="56">
        <v>0.56424290509259256</v>
      </c>
    </row>
    <row r="1280" spans="1:12" ht="15" customHeight="1" x14ac:dyDescent="0.25">
      <c r="A1280">
        <v>1279</v>
      </c>
      <c r="B1280">
        <v>279487</v>
      </c>
      <c r="C1280" t="s">
        <v>120</v>
      </c>
      <c r="D1280" t="s">
        <v>1411</v>
      </c>
      <c r="E1280" t="s">
        <v>1603</v>
      </c>
      <c r="F1280" t="s">
        <v>1613</v>
      </c>
      <c r="G1280">
        <v>44</v>
      </c>
      <c r="H1280">
        <v>36.799999999999997</v>
      </c>
      <c r="I1280">
        <v>3</v>
      </c>
      <c r="J1280">
        <v>0</v>
      </c>
      <c r="K1280" s="1">
        <v>45163</v>
      </c>
      <c r="L1280" s="56">
        <v>0.5640552893518519</v>
      </c>
    </row>
    <row r="1281" spans="1:12" ht="15" customHeight="1" x14ac:dyDescent="0.25">
      <c r="A1281">
        <v>1280</v>
      </c>
      <c r="B1281">
        <v>279486</v>
      </c>
      <c r="C1281" t="s">
        <v>59</v>
      </c>
      <c r="D1281" t="s">
        <v>60</v>
      </c>
      <c r="E1281" t="s">
        <v>1611</v>
      </c>
      <c r="F1281" t="s">
        <v>1613</v>
      </c>
      <c r="G1281">
        <v>48.5</v>
      </c>
      <c r="H1281">
        <v>41.3</v>
      </c>
      <c r="I1281">
        <v>3</v>
      </c>
      <c r="J1281">
        <v>8</v>
      </c>
      <c r="K1281" s="1">
        <v>45163</v>
      </c>
      <c r="L1281" s="56">
        <v>0.56385570601851853</v>
      </c>
    </row>
    <row r="1282" spans="1:12" ht="15" customHeight="1" x14ac:dyDescent="0.25">
      <c r="A1282">
        <v>1281</v>
      </c>
      <c r="B1282">
        <v>279485</v>
      </c>
      <c r="C1282" t="s">
        <v>120</v>
      </c>
      <c r="D1282" t="s">
        <v>1411</v>
      </c>
      <c r="E1282" t="s">
        <v>1603</v>
      </c>
      <c r="F1282" t="s">
        <v>1613</v>
      </c>
      <c r="G1282">
        <v>44.1</v>
      </c>
      <c r="H1282">
        <v>36.9</v>
      </c>
      <c r="I1282">
        <v>3</v>
      </c>
      <c r="J1282">
        <v>0</v>
      </c>
      <c r="K1282" s="1">
        <v>45163</v>
      </c>
      <c r="L1282" s="56">
        <v>0.5637368055555555</v>
      </c>
    </row>
    <row r="1283" spans="1:12" ht="15" customHeight="1" x14ac:dyDescent="0.25">
      <c r="A1283">
        <v>1282</v>
      </c>
      <c r="B1283">
        <v>279484</v>
      </c>
      <c r="C1283" t="s">
        <v>24</v>
      </c>
      <c r="D1283" t="s">
        <v>25</v>
      </c>
      <c r="E1283" t="s">
        <v>1611</v>
      </c>
      <c r="F1283" t="s">
        <v>1614</v>
      </c>
      <c r="G1283">
        <v>56.8</v>
      </c>
      <c r="H1283">
        <v>49.6</v>
      </c>
      <c r="I1283">
        <v>3</v>
      </c>
      <c r="J1283">
        <v>8</v>
      </c>
      <c r="K1283" s="1">
        <v>45163</v>
      </c>
      <c r="L1283" s="56">
        <v>0.5635169328703703</v>
      </c>
    </row>
    <row r="1284" spans="1:12" ht="15" customHeight="1" x14ac:dyDescent="0.25">
      <c r="A1284">
        <v>1283</v>
      </c>
      <c r="B1284">
        <v>279483</v>
      </c>
      <c r="C1284" t="s">
        <v>1534</v>
      </c>
      <c r="D1284" t="s">
        <v>1535</v>
      </c>
      <c r="E1284" t="s">
        <v>1611</v>
      </c>
      <c r="F1284" t="s">
        <v>1607</v>
      </c>
      <c r="G1284">
        <v>92.9</v>
      </c>
      <c r="H1284">
        <v>85.7</v>
      </c>
      <c r="I1284">
        <v>3</v>
      </c>
      <c r="J1284">
        <v>18</v>
      </c>
      <c r="K1284" s="1">
        <v>45163</v>
      </c>
      <c r="L1284" s="56">
        <v>0.56071562499999994</v>
      </c>
    </row>
    <row r="1285" spans="1:12" ht="15" customHeight="1" x14ac:dyDescent="0.25">
      <c r="A1285">
        <v>1284</v>
      </c>
      <c r="B1285">
        <v>279482</v>
      </c>
      <c r="C1285" t="s">
        <v>74</v>
      </c>
      <c r="D1285" t="s">
        <v>75</v>
      </c>
      <c r="E1285" t="s">
        <v>1611</v>
      </c>
      <c r="F1285" t="s">
        <v>1610</v>
      </c>
      <c r="G1285">
        <v>37.4</v>
      </c>
      <c r="H1285">
        <v>30.2</v>
      </c>
      <c r="I1285">
        <v>3</v>
      </c>
      <c r="J1285">
        <v>12</v>
      </c>
      <c r="K1285" s="1">
        <v>45163</v>
      </c>
      <c r="L1285" s="56">
        <v>0.56047276620370368</v>
      </c>
    </row>
    <row r="1286" spans="1:12" ht="15" customHeight="1" x14ac:dyDescent="0.25">
      <c r="A1286">
        <v>1285</v>
      </c>
      <c r="B1286">
        <v>279481</v>
      </c>
      <c r="C1286" t="s">
        <v>74</v>
      </c>
      <c r="D1286" t="s">
        <v>75</v>
      </c>
      <c r="E1286" t="s">
        <v>1611</v>
      </c>
      <c r="F1286" t="s">
        <v>1610</v>
      </c>
      <c r="G1286">
        <v>41</v>
      </c>
      <c r="H1286">
        <v>33.799999999999997</v>
      </c>
      <c r="I1286">
        <v>3</v>
      </c>
      <c r="J1286">
        <v>16</v>
      </c>
      <c r="K1286" s="1">
        <v>45163</v>
      </c>
      <c r="L1286" s="56">
        <v>0.56034212962962959</v>
      </c>
    </row>
    <row r="1287" spans="1:12" ht="15" customHeight="1" x14ac:dyDescent="0.25">
      <c r="A1287">
        <v>1286</v>
      </c>
      <c r="B1287">
        <v>279480</v>
      </c>
      <c r="C1287" t="s">
        <v>141</v>
      </c>
      <c r="D1287" t="s">
        <v>1358</v>
      </c>
      <c r="E1287" t="s">
        <v>1603</v>
      </c>
      <c r="F1287" t="s">
        <v>1607</v>
      </c>
      <c r="G1287">
        <v>38.9</v>
      </c>
      <c r="H1287">
        <v>31.7</v>
      </c>
      <c r="I1287">
        <v>3</v>
      </c>
      <c r="J1287">
        <v>0</v>
      </c>
      <c r="K1287" s="1">
        <v>45163</v>
      </c>
      <c r="L1287" s="56">
        <v>0.56004841435185182</v>
      </c>
    </row>
    <row r="1288" spans="1:12" ht="15" customHeight="1" x14ac:dyDescent="0.25">
      <c r="A1288">
        <v>1287</v>
      </c>
      <c r="B1288">
        <v>279479</v>
      </c>
      <c r="C1288" t="s">
        <v>142</v>
      </c>
      <c r="D1288" t="s">
        <v>1612</v>
      </c>
      <c r="E1288" t="s">
        <v>1603</v>
      </c>
      <c r="F1288" t="s">
        <v>1604</v>
      </c>
      <c r="G1288">
        <v>31.6</v>
      </c>
      <c r="H1288">
        <v>24.4</v>
      </c>
      <c r="I1288">
        <v>3</v>
      </c>
      <c r="J1288">
        <v>0</v>
      </c>
      <c r="K1288" s="1">
        <v>45163</v>
      </c>
      <c r="L1288" s="56">
        <v>0.55990390046296301</v>
      </c>
    </row>
    <row r="1289" spans="1:12" ht="15" customHeight="1" x14ac:dyDescent="0.25">
      <c r="A1289">
        <v>1288</v>
      </c>
      <c r="B1289">
        <v>279478</v>
      </c>
      <c r="C1289" t="s">
        <v>124</v>
      </c>
      <c r="D1289" t="s">
        <v>1413</v>
      </c>
      <c r="E1289" t="s">
        <v>1603</v>
      </c>
      <c r="F1289" t="s">
        <v>1604</v>
      </c>
      <c r="G1289">
        <v>57.9</v>
      </c>
      <c r="H1289">
        <v>50.7</v>
      </c>
      <c r="I1289">
        <v>3</v>
      </c>
      <c r="J1289">
        <v>0</v>
      </c>
      <c r="K1289" s="1">
        <v>45163</v>
      </c>
      <c r="L1289" s="56">
        <v>0.55973587962962956</v>
      </c>
    </row>
    <row r="1290" spans="1:12" ht="15" customHeight="1" x14ac:dyDescent="0.25">
      <c r="A1290">
        <v>1289</v>
      </c>
      <c r="B1290">
        <v>279477</v>
      </c>
      <c r="C1290" t="s">
        <v>24</v>
      </c>
      <c r="D1290" t="s">
        <v>25</v>
      </c>
      <c r="E1290" t="s">
        <v>1611</v>
      </c>
      <c r="F1290" t="s">
        <v>1614</v>
      </c>
      <c r="G1290">
        <v>50.2</v>
      </c>
      <c r="H1290">
        <v>43</v>
      </c>
      <c r="I1290">
        <v>3</v>
      </c>
      <c r="J1290">
        <v>8</v>
      </c>
      <c r="K1290" s="1">
        <v>45163</v>
      </c>
      <c r="L1290" s="56">
        <v>0.55956420138888896</v>
      </c>
    </row>
    <row r="1291" spans="1:12" ht="15" customHeight="1" x14ac:dyDescent="0.25">
      <c r="A1291">
        <v>1290</v>
      </c>
      <c r="B1291">
        <v>279476</v>
      </c>
      <c r="C1291" t="s">
        <v>55</v>
      </c>
      <c r="D1291" t="s">
        <v>56</v>
      </c>
      <c r="E1291" t="s">
        <v>1611</v>
      </c>
      <c r="F1291" t="s">
        <v>1613</v>
      </c>
      <c r="G1291">
        <v>42.7</v>
      </c>
      <c r="H1291">
        <v>35.5</v>
      </c>
      <c r="I1291">
        <v>3</v>
      </c>
      <c r="J1291">
        <v>8</v>
      </c>
      <c r="K1291" s="1">
        <v>45163</v>
      </c>
      <c r="L1291" s="56">
        <v>0.55940362268518518</v>
      </c>
    </row>
    <row r="1292" spans="1:12" ht="15" customHeight="1" x14ac:dyDescent="0.25">
      <c r="A1292">
        <v>1291</v>
      </c>
      <c r="B1292">
        <v>279475</v>
      </c>
      <c r="C1292" t="s">
        <v>124</v>
      </c>
      <c r="D1292" t="s">
        <v>1413</v>
      </c>
      <c r="E1292" t="s">
        <v>1603</v>
      </c>
      <c r="F1292" t="s">
        <v>1604</v>
      </c>
      <c r="G1292">
        <v>60.4</v>
      </c>
      <c r="H1292">
        <v>53.2</v>
      </c>
      <c r="I1292">
        <v>3</v>
      </c>
      <c r="J1292">
        <v>0</v>
      </c>
      <c r="K1292" s="1">
        <v>45163</v>
      </c>
      <c r="L1292" s="56">
        <v>0.55912653935185186</v>
      </c>
    </row>
    <row r="1293" spans="1:12" ht="15" customHeight="1" x14ac:dyDescent="0.25">
      <c r="A1293">
        <v>1292</v>
      </c>
      <c r="B1293">
        <v>279474</v>
      </c>
      <c r="C1293" t="s">
        <v>124</v>
      </c>
      <c r="D1293" t="s">
        <v>1413</v>
      </c>
      <c r="E1293" t="s">
        <v>1603</v>
      </c>
      <c r="F1293" t="s">
        <v>1604</v>
      </c>
      <c r="G1293">
        <v>59.9</v>
      </c>
      <c r="H1293">
        <v>52.7</v>
      </c>
      <c r="I1293">
        <v>3</v>
      </c>
      <c r="J1293">
        <v>0</v>
      </c>
      <c r="K1293" s="1">
        <v>45163</v>
      </c>
      <c r="L1293" s="56">
        <v>0.55895034722222225</v>
      </c>
    </row>
    <row r="1294" spans="1:12" ht="15" customHeight="1" x14ac:dyDescent="0.25">
      <c r="A1294">
        <v>1293</v>
      </c>
      <c r="B1294">
        <v>279473</v>
      </c>
      <c r="C1294" t="s">
        <v>74</v>
      </c>
      <c r="D1294" t="s">
        <v>75</v>
      </c>
      <c r="E1294" t="s">
        <v>1611</v>
      </c>
      <c r="F1294" t="s">
        <v>1610</v>
      </c>
      <c r="G1294">
        <v>38.700000000000003</v>
      </c>
      <c r="H1294">
        <v>31.5</v>
      </c>
      <c r="I1294">
        <v>3</v>
      </c>
      <c r="J1294">
        <v>14</v>
      </c>
      <c r="K1294" s="1">
        <v>45163</v>
      </c>
      <c r="L1294" s="56">
        <v>0.52323518518518519</v>
      </c>
    </row>
    <row r="1295" spans="1:12" ht="15" customHeight="1" x14ac:dyDescent="0.25">
      <c r="A1295">
        <v>1294</v>
      </c>
      <c r="B1295">
        <v>279472</v>
      </c>
      <c r="C1295" t="s">
        <v>85</v>
      </c>
      <c r="D1295" t="s">
        <v>1608</v>
      </c>
      <c r="E1295" t="s">
        <v>1603</v>
      </c>
      <c r="F1295" t="s">
        <v>1610</v>
      </c>
      <c r="G1295">
        <v>47.3</v>
      </c>
      <c r="H1295">
        <v>40.1</v>
      </c>
      <c r="I1295">
        <v>3</v>
      </c>
      <c r="J1295">
        <v>0</v>
      </c>
      <c r="K1295" s="1">
        <v>45163</v>
      </c>
      <c r="L1295" s="56">
        <v>0.52305625</v>
      </c>
    </row>
    <row r="1296" spans="1:12" ht="15" customHeight="1" x14ac:dyDescent="0.25">
      <c r="A1296">
        <v>1295</v>
      </c>
      <c r="B1296">
        <v>279471</v>
      </c>
      <c r="C1296" t="s">
        <v>140</v>
      </c>
      <c r="D1296" t="s">
        <v>1357</v>
      </c>
      <c r="E1296" t="s">
        <v>1603</v>
      </c>
      <c r="F1296" t="s">
        <v>1607</v>
      </c>
      <c r="G1296">
        <v>48.2</v>
      </c>
      <c r="H1296">
        <v>41</v>
      </c>
      <c r="I1296">
        <v>3</v>
      </c>
      <c r="J1296">
        <v>0</v>
      </c>
      <c r="K1296" s="1">
        <v>45163</v>
      </c>
      <c r="L1296" s="56">
        <v>0.52288815972222225</v>
      </c>
    </row>
    <row r="1297" spans="1:12" ht="15" customHeight="1" x14ac:dyDescent="0.25">
      <c r="A1297">
        <v>1296</v>
      </c>
      <c r="B1297">
        <v>279470</v>
      </c>
      <c r="C1297" t="s">
        <v>120</v>
      </c>
      <c r="D1297" t="s">
        <v>1411</v>
      </c>
      <c r="E1297" t="s">
        <v>1603</v>
      </c>
      <c r="F1297" t="s">
        <v>1610</v>
      </c>
      <c r="G1297">
        <v>14.9</v>
      </c>
      <c r="H1297">
        <v>9.5</v>
      </c>
      <c r="I1297">
        <v>2</v>
      </c>
      <c r="J1297">
        <v>0</v>
      </c>
      <c r="K1297" s="1">
        <v>45163</v>
      </c>
      <c r="L1297" s="56">
        <v>0.52268329861111107</v>
      </c>
    </row>
    <row r="1298" spans="1:12" ht="15" customHeight="1" x14ac:dyDescent="0.25">
      <c r="A1298">
        <v>1297</v>
      </c>
      <c r="B1298">
        <v>279469</v>
      </c>
      <c r="C1298" t="s">
        <v>78</v>
      </c>
      <c r="D1298" t="s">
        <v>79</v>
      </c>
      <c r="E1298" t="s">
        <v>1611</v>
      </c>
      <c r="F1298" t="s">
        <v>1610</v>
      </c>
      <c r="G1298">
        <v>13.5</v>
      </c>
      <c r="H1298">
        <v>8.1</v>
      </c>
      <c r="I1298">
        <v>2</v>
      </c>
      <c r="J1298">
        <v>3</v>
      </c>
      <c r="K1298" s="1">
        <v>45163</v>
      </c>
      <c r="L1298" s="56">
        <v>0.52257954861111111</v>
      </c>
    </row>
    <row r="1299" spans="1:12" ht="15" customHeight="1" x14ac:dyDescent="0.25">
      <c r="A1299">
        <v>1298</v>
      </c>
      <c r="B1299">
        <v>279468</v>
      </c>
      <c r="C1299" t="s">
        <v>88</v>
      </c>
      <c r="D1299" t="s">
        <v>89</v>
      </c>
      <c r="E1299" t="s">
        <v>1611</v>
      </c>
      <c r="F1299" t="s">
        <v>1610</v>
      </c>
      <c r="G1299">
        <v>12.8</v>
      </c>
      <c r="H1299">
        <v>7.4</v>
      </c>
      <c r="I1299">
        <v>2</v>
      </c>
      <c r="J1299">
        <v>2</v>
      </c>
      <c r="K1299" s="1">
        <v>45163</v>
      </c>
      <c r="L1299" s="56">
        <v>0.52241207175925919</v>
      </c>
    </row>
    <row r="1300" spans="1:12" ht="15" customHeight="1" x14ac:dyDescent="0.25">
      <c r="A1300">
        <v>1299</v>
      </c>
      <c r="B1300">
        <v>279467</v>
      </c>
      <c r="C1300" t="s">
        <v>114</v>
      </c>
      <c r="D1300" t="s">
        <v>115</v>
      </c>
      <c r="E1300" t="s">
        <v>1603</v>
      </c>
      <c r="F1300" t="s">
        <v>1610</v>
      </c>
      <c r="G1300">
        <v>32.5</v>
      </c>
      <c r="H1300">
        <v>27.1</v>
      </c>
      <c r="I1300">
        <v>2</v>
      </c>
      <c r="J1300">
        <v>10</v>
      </c>
      <c r="K1300" s="1">
        <v>45163</v>
      </c>
      <c r="L1300" s="56">
        <v>0.52230957175925929</v>
      </c>
    </row>
    <row r="1301" spans="1:12" ht="15" customHeight="1" x14ac:dyDescent="0.25">
      <c r="A1301">
        <v>1300</v>
      </c>
      <c r="B1301">
        <v>279466</v>
      </c>
      <c r="C1301" t="s">
        <v>55</v>
      </c>
      <c r="D1301" t="s">
        <v>56</v>
      </c>
      <c r="E1301" t="s">
        <v>1611</v>
      </c>
      <c r="F1301" t="s">
        <v>1613</v>
      </c>
      <c r="G1301">
        <v>10.9</v>
      </c>
      <c r="H1301">
        <v>5.5</v>
      </c>
      <c r="I1301">
        <v>2</v>
      </c>
      <c r="J1301">
        <v>1</v>
      </c>
      <c r="K1301" s="1">
        <v>45163</v>
      </c>
      <c r="L1301" s="56">
        <v>0.52224012731481484</v>
      </c>
    </row>
    <row r="1302" spans="1:12" ht="15" customHeight="1" x14ac:dyDescent="0.25">
      <c r="A1302">
        <v>1301</v>
      </c>
      <c r="B1302">
        <v>279465</v>
      </c>
      <c r="C1302" t="s">
        <v>123</v>
      </c>
      <c r="D1302" t="s">
        <v>1412</v>
      </c>
      <c r="E1302" t="s">
        <v>1603</v>
      </c>
      <c r="F1302" t="s">
        <v>1614</v>
      </c>
      <c r="G1302">
        <v>19.3</v>
      </c>
      <c r="H1302">
        <v>15.7</v>
      </c>
      <c r="I1302">
        <v>1</v>
      </c>
      <c r="J1302">
        <v>0</v>
      </c>
      <c r="K1302" s="1">
        <v>45163</v>
      </c>
      <c r="L1302" s="56">
        <v>0.52202121527777778</v>
      </c>
    </row>
    <row r="1303" spans="1:12" ht="15" customHeight="1" x14ac:dyDescent="0.25">
      <c r="A1303">
        <v>1302</v>
      </c>
      <c r="B1303">
        <v>279464</v>
      </c>
      <c r="C1303" t="s">
        <v>136</v>
      </c>
      <c r="D1303" t="s">
        <v>1605</v>
      </c>
      <c r="E1303" t="s">
        <v>1603</v>
      </c>
      <c r="F1303" t="s">
        <v>1615</v>
      </c>
      <c r="G1303">
        <v>10</v>
      </c>
      <c r="H1303">
        <v>4.5999999999999996</v>
      </c>
      <c r="I1303">
        <v>2</v>
      </c>
      <c r="J1303">
        <v>0</v>
      </c>
      <c r="K1303" s="1">
        <v>45163</v>
      </c>
      <c r="L1303" s="56">
        <v>0.52190239583333331</v>
      </c>
    </row>
    <row r="1304" spans="1:12" ht="15" customHeight="1" x14ac:dyDescent="0.25">
      <c r="A1304">
        <v>1303</v>
      </c>
      <c r="B1304">
        <v>279463</v>
      </c>
      <c r="C1304" t="s">
        <v>114</v>
      </c>
      <c r="D1304" t="s">
        <v>115</v>
      </c>
      <c r="E1304" t="s">
        <v>1603</v>
      </c>
      <c r="F1304" t="s">
        <v>1610</v>
      </c>
      <c r="G1304">
        <v>68</v>
      </c>
      <c r="H1304">
        <v>60.8</v>
      </c>
      <c r="I1304">
        <v>3</v>
      </c>
      <c r="J1304">
        <v>30</v>
      </c>
      <c r="K1304" s="1">
        <v>45163</v>
      </c>
      <c r="L1304" s="56">
        <v>0.52176663194444439</v>
      </c>
    </row>
    <row r="1305" spans="1:12" ht="15" customHeight="1" x14ac:dyDescent="0.25">
      <c r="A1305">
        <v>1304</v>
      </c>
      <c r="B1305">
        <v>279462</v>
      </c>
      <c r="C1305" t="s">
        <v>175</v>
      </c>
      <c r="D1305" t="s">
        <v>176</v>
      </c>
      <c r="E1305" t="s">
        <v>1603</v>
      </c>
      <c r="F1305" t="s">
        <v>1613</v>
      </c>
      <c r="G1305">
        <v>30.3</v>
      </c>
      <c r="H1305">
        <v>23.1</v>
      </c>
      <c r="I1305">
        <v>3</v>
      </c>
      <c r="J1305">
        <v>0</v>
      </c>
      <c r="K1305" s="1">
        <v>45163</v>
      </c>
      <c r="L1305" s="56">
        <v>0.52155517361111114</v>
      </c>
    </row>
    <row r="1306" spans="1:12" ht="15" customHeight="1" x14ac:dyDescent="0.25">
      <c r="A1306">
        <v>1305</v>
      </c>
      <c r="B1306">
        <v>279461</v>
      </c>
      <c r="C1306" t="s">
        <v>175</v>
      </c>
      <c r="D1306" t="s">
        <v>176</v>
      </c>
      <c r="E1306" t="s">
        <v>1603</v>
      </c>
      <c r="F1306" t="s">
        <v>1613</v>
      </c>
      <c r="G1306">
        <v>15.3</v>
      </c>
      <c r="H1306">
        <v>13.5</v>
      </c>
      <c r="I1306">
        <v>0</v>
      </c>
      <c r="J1306">
        <v>0</v>
      </c>
      <c r="K1306" s="1">
        <v>45163</v>
      </c>
      <c r="L1306" s="56">
        <v>0.52148394675925924</v>
      </c>
    </row>
    <row r="1307" spans="1:12" ht="15" customHeight="1" x14ac:dyDescent="0.25">
      <c r="A1307">
        <v>1306</v>
      </c>
      <c r="B1307">
        <v>279460</v>
      </c>
      <c r="C1307" t="s">
        <v>59</v>
      </c>
      <c r="D1307" t="s">
        <v>60</v>
      </c>
      <c r="E1307" t="s">
        <v>1611</v>
      </c>
      <c r="F1307" t="s">
        <v>1613</v>
      </c>
      <c r="G1307">
        <v>15.5</v>
      </c>
      <c r="H1307">
        <v>10.1</v>
      </c>
      <c r="I1307">
        <v>2</v>
      </c>
      <c r="J1307">
        <v>2</v>
      </c>
      <c r="K1307" s="1">
        <v>45163</v>
      </c>
      <c r="L1307" s="56">
        <v>0.52116785879629635</v>
      </c>
    </row>
    <row r="1308" spans="1:12" ht="15" customHeight="1" x14ac:dyDescent="0.25">
      <c r="A1308">
        <v>1307</v>
      </c>
      <c r="B1308">
        <v>279459</v>
      </c>
      <c r="C1308" t="s">
        <v>120</v>
      </c>
      <c r="D1308" t="s">
        <v>1411</v>
      </c>
      <c r="E1308" t="s">
        <v>1603</v>
      </c>
      <c r="F1308" t="s">
        <v>1614</v>
      </c>
      <c r="G1308">
        <v>38.4</v>
      </c>
      <c r="H1308">
        <v>31.2</v>
      </c>
      <c r="I1308">
        <v>3</v>
      </c>
      <c r="J1308">
        <v>0</v>
      </c>
      <c r="K1308" s="1">
        <v>45163</v>
      </c>
      <c r="L1308" s="56">
        <v>0.52102028935185185</v>
      </c>
    </row>
    <row r="1309" spans="1:12" ht="15" customHeight="1" x14ac:dyDescent="0.25">
      <c r="A1309">
        <v>1308</v>
      </c>
      <c r="B1309">
        <v>279458</v>
      </c>
      <c r="C1309" t="s">
        <v>175</v>
      </c>
      <c r="D1309" t="s">
        <v>176</v>
      </c>
      <c r="E1309" t="s">
        <v>1603</v>
      </c>
      <c r="F1309" t="s">
        <v>1613</v>
      </c>
      <c r="G1309">
        <v>38.6</v>
      </c>
      <c r="H1309">
        <v>31.4</v>
      </c>
      <c r="I1309">
        <v>3</v>
      </c>
      <c r="J1309">
        <v>0</v>
      </c>
      <c r="K1309" s="1">
        <v>45163</v>
      </c>
      <c r="L1309" s="56">
        <v>0.52086072916666659</v>
      </c>
    </row>
    <row r="1310" spans="1:12" ht="15" customHeight="1" x14ac:dyDescent="0.25">
      <c r="A1310">
        <v>1309</v>
      </c>
      <c r="B1310">
        <v>279457</v>
      </c>
      <c r="C1310" t="s">
        <v>175</v>
      </c>
      <c r="D1310" t="s">
        <v>176</v>
      </c>
      <c r="E1310" t="s">
        <v>1603</v>
      </c>
      <c r="F1310" t="s">
        <v>1613</v>
      </c>
      <c r="G1310">
        <v>6.9</v>
      </c>
      <c r="H1310">
        <v>5.0999999999999996</v>
      </c>
      <c r="I1310">
        <v>0</v>
      </c>
      <c r="J1310">
        <v>0</v>
      </c>
      <c r="K1310" s="1">
        <v>45163</v>
      </c>
      <c r="L1310" s="56">
        <v>0.52074259259259259</v>
      </c>
    </row>
    <row r="1311" spans="1:12" ht="15" customHeight="1" x14ac:dyDescent="0.25">
      <c r="A1311">
        <v>1310</v>
      </c>
      <c r="B1311">
        <v>279456</v>
      </c>
      <c r="C1311" t="s">
        <v>24</v>
      </c>
      <c r="D1311" t="s">
        <v>25</v>
      </c>
      <c r="E1311" t="s">
        <v>1611</v>
      </c>
      <c r="F1311" t="s">
        <v>1614</v>
      </c>
      <c r="G1311">
        <v>55.4</v>
      </c>
      <c r="H1311">
        <v>48.2</v>
      </c>
      <c r="I1311">
        <v>3</v>
      </c>
      <c r="J1311">
        <v>8</v>
      </c>
      <c r="K1311" s="1">
        <v>45163</v>
      </c>
      <c r="L1311" s="56">
        <v>0.52053923611111108</v>
      </c>
    </row>
    <row r="1312" spans="1:12" ht="15" customHeight="1" x14ac:dyDescent="0.25">
      <c r="A1312">
        <v>1311</v>
      </c>
      <c r="B1312">
        <v>279455</v>
      </c>
      <c r="C1312" t="s">
        <v>121</v>
      </c>
      <c r="D1312" t="s">
        <v>122</v>
      </c>
      <c r="E1312" t="s">
        <v>1603</v>
      </c>
      <c r="F1312" t="s">
        <v>1613</v>
      </c>
      <c r="G1312">
        <v>18.600000000000001</v>
      </c>
      <c r="H1312">
        <v>13.2</v>
      </c>
      <c r="I1312">
        <v>2</v>
      </c>
      <c r="J1312">
        <v>0</v>
      </c>
      <c r="K1312" s="1">
        <v>45163</v>
      </c>
      <c r="L1312" s="56">
        <v>0.52031612268518523</v>
      </c>
    </row>
    <row r="1313" spans="1:12" ht="15" customHeight="1" x14ac:dyDescent="0.25">
      <c r="A1313">
        <v>1312</v>
      </c>
      <c r="B1313">
        <v>279454</v>
      </c>
      <c r="C1313" t="s">
        <v>55</v>
      </c>
      <c r="D1313" t="s">
        <v>56</v>
      </c>
      <c r="E1313" t="s">
        <v>1611</v>
      </c>
      <c r="F1313" t="s">
        <v>1613</v>
      </c>
      <c r="G1313">
        <v>35.200000000000003</v>
      </c>
      <c r="H1313">
        <v>28</v>
      </c>
      <c r="I1313">
        <v>3</v>
      </c>
      <c r="J1313">
        <v>6</v>
      </c>
      <c r="K1313" s="1">
        <v>45163</v>
      </c>
      <c r="L1313" s="56">
        <v>0.52014401620370376</v>
      </c>
    </row>
    <row r="1314" spans="1:12" ht="15" customHeight="1" x14ac:dyDescent="0.25">
      <c r="A1314">
        <v>1313</v>
      </c>
      <c r="B1314">
        <v>279453</v>
      </c>
      <c r="C1314" t="s">
        <v>125</v>
      </c>
      <c r="D1314" t="s">
        <v>126</v>
      </c>
      <c r="E1314" t="s">
        <v>1603</v>
      </c>
      <c r="F1314" t="s">
        <v>1604</v>
      </c>
      <c r="G1314">
        <v>21.7</v>
      </c>
      <c r="H1314">
        <v>16.3</v>
      </c>
      <c r="I1314">
        <v>2</v>
      </c>
      <c r="J1314">
        <v>0</v>
      </c>
      <c r="K1314" s="1">
        <v>45163</v>
      </c>
      <c r="L1314" s="56">
        <v>0.52005258101851848</v>
      </c>
    </row>
    <row r="1315" spans="1:12" ht="15" customHeight="1" x14ac:dyDescent="0.25">
      <c r="A1315">
        <v>1314</v>
      </c>
      <c r="B1315">
        <v>279452</v>
      </c>
      <c r="C1315" t="s">
        <v>12</v>
      </c>
      <c r="D1315" t="s">
        <v>13</v>
      </c>
      <c r="E1315" t="s">
        <v>1611</v>
      </c>
      <c r="F1315" t="s">
        <v>1614</v>
      </c>
      <c r="G1315">
        <v>27.8</v>
      </c>
      <c r="H1315">
        <v>22.4</v>
      </c>
      <c r="I1315">
        <v>2</v>
      </c>
      <c r="J1315">
        <v>3</v>
      </c>
      <c r="K1315" s="1">
        <v>45163</v>
      </c>
      <c r="L1315" s="56">
        <v>0.51996790509259261</v>
      </c>
    </row>
    <row r="1316" spans="1:12" ht="15" customHeight="1" x14ac:dyDescent="0.25">
      <c r="A1316">
        <v>1315</v>
      </c>
      <c r="B1316">
        <v>279451</v>
      </c>
      <c r="C1316" t="s">
        <v>53</v>
      </c>
      <c r="D1316" t="s">
        <v>54</v>
      </c>
      <c r="E1316" t="s">
        <v>1611</v>
      </c>
      <c r="F1316" t="s">
        <v>1613</v>
      </c>
      <c r="G1316">
        <v>9.4</v>
      </c>
      <c r="H1316">
        <v>4</v>
      </c>
      <c r="I1316">
        <v>2</v>
      </c>
      <c r="J1316">
        <v>3</v>
      </c>
      <c r="K1316" s="1">
        <v>45163</v>
      </c>
      <c r="L1316" s="56">
        <v>0.51984112268518523</v>
      </c>
    </row>
    <row r="1317" spans="1:12" ht="15" customHeight="1" x14ac:dyDescent="0.25">
      <c r="A1317">
        <v>1316</v>
      </c>
      <c r="B1317">
        <v>279450</v>
      </c>
      <c r="C1317" t="s">
        <v>100</v>
      </c>
      <c r="D1317" t="s">
        <v>1271</v>
      </c>
      <c r="E1317" t="s">
        <v>1611</v>
      </c>
      <c r="F1317" t="s">
        <v>1607</v>
      </c>
      <c r="G1317">
        <v>31.6</v>
      </c>
      <c r="H1317">
        <v>26.2</v>
      </c>
      <c r="I1317">
        <v>2</v>
      </c>
      <c r="J1317">
        <v>0</v>
      </c>
      <c r="K1317" s="1">
        <v>45163</v>
      </c>
      <c r="L1317" s="56">
        <v>0.51942103009259266</v>
      </c>
    </row>
    <row r="1318" spans="1:12" ht="15" customHeight="1" x14ac:dyDescent="0.25">
      <c r="A1318">
        <v>1317</v>
      </c>
      <c r="B1318">
        <v>279449</v>
      </c>
      <c r="C1318" t="s">
        <v>100</v>
      </c>
      <c r="D1318" t="s">
        <v>1271</v>
      </c>
      <c r="E1318" t="s">
        <v>1611</v>
      </c>
      <c r="F1318" t="s">
        <v>1607</v>
      </c>
      <c r="G1318">
        <v>74.099999999999994</v>
      </c>
      <c r="H1318">
        <v>66.900000000000006</v>
      </c>
      <c r="I1318">
        <v>3</v>
      </c>
      <c r="J1318">
        <v>0</v>
      </c>
      <c r="K1318" s="1">
        <v>45163</v>
      </c>
      <c r="L1318" s="56">
        <v>0.51920972222222217</v>
      </c>
    </row>
    <row r="1319" spans="1:12" ht="15" customHeight="1" x14ac:dyDescent="0.25">
      <c r="A1319">
        <v>1318</v>
      </c>
      <c r="B1319">
        <v>279448</v>
      </c>
      <c r="C1319" t="s">
        <v>84</v>
      </c>
      <c r="D1319" t="s">
        <v>1609</v>
      </c>
      <c r="E1319" t="s">
        <v>1603</v>
      </c>
      <c r="F1319" t="s">
        <v>1610</v>
      </c>
      <c r="G1319">
        <v>20.3</v>
      </c>
      <c r="H1319">
        <v>16.7</v>
      </c>
      <c r="I1319">
        <v>1</v>
      </c>
      <c r="J1319">
        <v>0</v>
      </c>
      <c r="K1319" s="1">
        <v>45163</v>
      </c>
      <c r="L1319" s="56">
        <v>0.51896258101851855</v>
      </c>
    </row>
    <row r="1320" spans="1:12" ht="15" customHeight="1" x14ac:dyDescent="0.25">
      <c r="A1320">
        <v>1319</v>
      </c>
      <c r="B1320">
        <v>279447</v>
      </c>
      <c r="C1320" t="s">
        <v>137</v>
      </c>
      <c r="D1320" t="s">
        <v>1356</v>
      </c>
      <c r="E1320" t="s">
        <v>1603</v>
      </c>
      <c r="F1320" t="s">
        <v>1615</v>
      </c>
      <c r="G1320">
        <v>53.8</v>
      </c>
      <c r="H1320">
        <v>46.6</v>
      </c>
      <c r="I1320">
        <v>3</v>
      </c>
      <c r="J1320">
        <v>0</v>
      </c>
      <c r="K1320" s="1">
        <v>45163</v>
      </c>
      <c r="L1320" s="56">
        <v>0.51829270833333341</v>
      </c>
    </row>
    <row r="1321" spans="1:12" ht="15" customHeight="1" x14ac:dyDescent="0.25">
      <c r="A1321">
        <v>1320</v>
      </c>
      <c r="B1321">
        <v>279446</v>
      </c>
      <c r="C1321" t="s">
        <v>125</v>
      </c>
      <c r="D1321" t="s">
        <v>126</v>
      </c>
      <c r="E1321" t="s">
        <v>1603</v>
      </c>
      <c r="F1321" t="s">
        <v>1604</v>
      </c>
      <c r="G1321">
        <v>8.1</v>
      </c>
      <c r="H1321">
        <v>2.7</v>
      </c>
      <c r="I1321">
        <v>2</v>
      </c>
      <c r="J1321">
        <v>0</v>
      </c>
      <c r="K1321" s="1">
        <v>45163</v>
      </c>
      <c r="L1321" s="56">
        <v>0.51810193287037032</v>
      </c>
    </row>
    <row r="1322" spans="1:12" ht="15" customHeight="1" x14ac:dyDescent="0.25">
      <c r="A1322">
        <v>1321</v>
      </c>
      <c r="B1322">
        <v>279445</v>
      </c>
      <c r="C1322" t="s">
        <v>139</v>
      </c>
      <c r="D1322" t="s">
        <v>1342</v>
      </c>
      <c r="E1322" t="s">
        <v>1603</v>
      </c>
      <c r="F1322" t="s">
        <v>1613</v>
      </c>
      <c r="G1322">
        <v>24.6</v>
      </c>
      <c r="H1322">
        <v>19.2</v>
      </c>
      <c r="I1322">
        <v>2</v>
      </c>
      <c r="J1322">
        <v>0</v>
      </c>
      <c r="K1322" s="1">
        <v>45163</v>
      </c>
      <c r="L1322" s="56">
        <v>0.51795358796296298</v>
      </c>
    </row>
    <row r="1323" spans="1:12" ht="15" customHeight="1" x14ac:dyDescent="0.25">
      <c r="A1323">
        <v>1322</v>
      </c>
      <c r="B1323">
        <v>279444</v>
      </c>
      <c r="C1323" t="s">
        <v>121</v>
      </c>
      <c r="D1323" t="s">
        <v>122</v>
      </c>
      <c r="E1323" t="s">
        <v>1603</v>
      </c>
      <c r="F1323" t="s">
        <v>1610</v>
      </c>
      <c r="G1323">
        <v>40.200000000000003</v>
      </c>
      <c r="H1323">
        <v>33</v>
      </c>
      <c r="I1323">
        <v>3</v>
      </c>
      <c r="J1323">
        <v>0</v>
      </c>
      <c r="K1323" s="1">
        <v>45163</v>
      </c>
      <c r="L1323" s="56">
        <v>0.51779221064814818</v>
      </c>
    </row>
    <row r="1324" spans="1:12" ht="15" customHeight="1" x14ac:dyDescent="0.25">
      <c r="A1324">
        <v>1323</v>
      </c>
      <c r="B1324">
        <v>279443</v>
      </c>
      <c r="C1324" t="s">
        <v>24</v>
      </c>
      <c r="D1324" t="s">
        <v>25</v>
      </c>
      <c r="E1324" t="s">
        <v>1611</v>
      </c>
      <c r="F1324" t="s">
        <v>1614</v>
      </c>
      <c r="G1324">
        <v>50.9</v>
      </c>
      <c r="H1324">
        <v>43.7</v>
      </c>
      <c r="I1324">
        <v>3</v>
      </c>
      <c r="J1324">
        <v>8</v>
      </c>
      <c r="K1324" s="1">
        <v>45163</v>
      </c>
      <c r="L1324" s="56">
        <v>0.51726542824074073</v>
      </c>
    </row>
    <row r="1325" spans="1:12" ht="15" customHeight="1" x14ac:dyDescent="0.25">
      <c r="A1325">
        <v>1324</v>
      </c>
      <c r="B1325">
        <v>279442</v>
      </c>
      <c r="C1325" t="s">
        <v>88</v>
      </c>
      <c r="D1325" t="s">
        <v>89</v>
      </c>
      <c r="E1325" t="s">
        <v>1611</v>
      </c>
      <c r="F1325" t="s">
        <v>1610</v>
      </c>
      <c r="G1325">
        <v>49.2</v>
      </c>
      <c r="H1325">
        <v>42</v>
      </c>
      <c r="I1325">
        <v>3</v>
      </c>
      <c r="J1325">
        <v>14</v>
      </c>
      <c r="K1325" s="1">
        <v>45163</v>
      </c>
      <c r="L1325" s="56">
        <v>0.51711681712962965</v>
      </c>
    </row>
    <row r="1326" spans="1:12" ht="15" customHeight="1" x14ac:dyDescent="0.25">
      <c r="A1326">
        <v>1325</v>
      </c>
      <c r="B1326">
        <v>279441</v>
      </c>
      <c r="C1326" t="s">
        <v>125</v>
      </c>
      <c r="D1326" t="s">
        <v>126</v>
      </c>
      <c r="E1326" t="s">
        <v>1603</v>
      </c>
      <c r="F1326" t="s">
        <v>1604</v>
      </c>
      <c r="G1326">
        <v>54.3</v>
      </c>
      <c r="H1326">
        <v>47.1</v>
      </c>
      <c r="I1326">
        <v>3</v>
      </c>
      <c r="J1326">
        <v>0</v>
      </c>
      <c r="K1326" s="1">
        <v>45163</v>
      </c>
      <c r="L1326" s="56">
        <v>0.51692781249999997</v>
      </c>
    </row>
    <row r="1327" spans="1:12" ht="15" customHeight="1" x14ac:dyDescent="0.25">
      <c r="A1327">
        <v>1326</v>
      </c>
      <c r="B1327">
        <v>279440</v>
      </c>
      <c r="C1327" t="s">
        <v>142</v>
      </c>
      <c r="D1327" t="s">
        <v>1612</v>
      </c>
      <c r="E1327" t="s">
        <v>1603</v>
      </c>
      <c r="F1327" t="s">
        <v>1604</v>
      </c>
      <c r="G1327">
        <v>40.299999999999997</v>
      </c>
      <c r="H1327">
        <v>33.1</v>
      </c>
      <c r="I1327">
        <v>3</v>
      </c>
      <c r="J1327">
        <v>0</v>
      </c>
      <c r="K1327" s="1">
        <v>45163</v>
      </c>
      <c r="L1327" s="56">
        <v>0.51678229166666667</v>
      </c>
    </row>
    <row r="1328" spans="1:12" ht="15" customHeight="1" x14ac:dyDescent="0.25">
      <c r="A1328">
        <v>1327</v>
      </c>
      <c r="B1328">
        <v>279439</v>
      </c>
      <c r="C1328" t="s">
        <v>67</v>
      </c>
      <c r="D1328" t="s">
        <v>1318</v>
      </c>
      <c r="E1328" t="s">
        <v>1603</v>
      </c>
      <c r="F1328" t="s">
        <v>1613</v>
      </c>
      <c r="G1328">
        <v>42.5</v>
      </c>
      <c r="H1328">
        <v>35.299999999999997</v>
      </c>
      <c r="I1328">
        <v>3</v>
      </c>
      <c r="J1328">
        <v>0</v>
      </c>
      <c r="K1328" s="1">
        <v>45163</v>
      </c>
      <c r="L1328" s="56">
        <v>0.51664239583333338</v>
      </c>
    </row>
    <row r="1329" spans="1:12" ht="15" customHeight="1" x14ac:dyDescent="0.25">
      <c r="A1329">
        <v>1328</v>
      </c>
      <c r="B1329">
        <v>279438</v>
      </c>
      <c r="C1329" t="s">
        <v>120</v>
      </c>
      <c r="D1329" t="s">
        <v>1411</v>
      </c>
      <c r="E1329" t="s">
        <v>1603</v>
      </c>
      <c r="F1329" t="s">
        <v>1613</v>
      </c>
      <c r="G1329">
        <v>41.4</v>
      </c>
      <c r="H1329">
        <v>34.200000000000003</v>
      </c>
      <c r="I1329">
        <v>3</v>
      </c>
      <c r="J1329">
        <v>0</v>
      </c>
      <c r="K1329" s="1">
        <v>45163</v>
      </c>
      <c r="L1329" s="56">
        <v>0.51655019675925928</v>
      </c>
    </row>
    <row r="1330" spans="1:12" ht="15" customHeight="1" x14ac:dyDescent="0.25">
      <c r="A1330">
        <v>1329</v>
      </c>
      <c r="B1330">
        <v>279437</v>
      </c>
      <c r="C1330" t="s">
        <v>142</v>
      </c>
      <c r="D1330" t="s">
        <v>1612</v>
      </c>
      <c r="E1330" t="s">
        <v>1603</v>
      </c>
      <c r="F1330" t="s">
        <v>1604</v>
      </c>
      <c r="G1330">
        <v>34.9</v>
      </c>
      <c r="H1330">
        <v>27.7</v>
      </c>
      <c r="I1330">
        <v>3</v>
      </c>
      <c r="J1330">
        <v>0</v>
      </c>
      <c r="K1330" s="1">
        <v>45163</v>
      </c>
      <c r="L1330" s="56">
        <v>0.51638657407407407</v>
      </c>
    </row>
    <row r="1331" spans="1:12" ht="15" customHeight="1" x14ac:dyDescent="0.25">
      <c r="A1331">
        <v>1330</v>
      </c>
      <c r="B1331">
        <v>279436</v>
      </c>
      <c r="C1331" t="s">
        <v>125</v>
      </c>
      <c r="D1331" t="s">
        <v>126</v>
      </c>
      <c r="E1331" t="s">
        <v>1603</v>
      </c>
      <c r="F1331" t="s">
        <v>1604</v>
      </c>
      <c r="G1331">
        <v>44.6</v>
      </c>
      <c r="H1331">
        <v>37.4</v>
      </c>
      <c r="I1331">
        <v>3</v>
      </c>
      <c r="J1331">
        <v>0</v>
      </c>
      <c r="K1331" s="1">
        <v>45163</v>
      </c>
      <c r="L1331" s="56">
        <v>0.51619386574074078</v>
      </c>
    </row>
    <row r="1332" spans="1:12" ht="15" customHeight="1" x14ac:dyDescent="0.25">
      <c r="A1332">
        <v>1331</v>
      </c>
      <c r="B1332">
        <v>279435</v>
      </c>
      <c r="C1332" t="s">
        <v>88</v>
      </c>
      <c r="D1332" t="s">
        <v>89</v>
      </c>
      <c r="E1332" t="s">
        <v>1611</v>
      </c>
      <c r="F1332" t="s">
        <v>1610</v>
      </c>
      <c r="G1332">
        <v>29.9</v>
      </c>
      <c r="H1332">
        <v>22.7</v>
      </c>
      <c r="I1332">
        <v>3</v>
      </c>
      <c r="J1332">
        <v>8</v>
      </c>
      <c r="K1332" s="1">
        <v>45163</v>
      </c>
      <c r="L1332" s="56">
        <v>0.51607670138888884</v>
      </c>
    </row>
    <row r="1333" spans="1:12" ht="15" customHeight="1" x14ac:dyDescent="0.25">
      <c r="A1333">
        <v>1332</v>
      </c>
      <c r="B1333">
        <v>279434</v>
      </c>
      <c r="C1333" t="s">
        <v>120</v>
      </c>
      <c r="D1333" t="s">
        <v>1411</v>
      </c>
      <c r="E1333" t="s">
        <v>1603</v>
      </c>
      <c r="F1333" t="s">
        <v>1614</v>
      </c>
      <c r="G1333">
        <v>45.4</v>
      </c>
      <c r="H1333">
        <v>38.200000000000003</v>
      </c>
      <c r="I1333">
        <v>3</v>
      </c>
      <c r="J1333">
        <v>0</v>
      </c>
      <c r="K1333" s="1">
        <v>45163</v>
      </c>
      <c r="L1333" s="56">
        <v>0.51589510416666673</v>
      </c>
    </row>
    <row r="1334" spans="1:12" ht="15" customHeight="1" x14ac:dyDescent="0.25">
      <c r="A1334">
        <v>1333</v>
      </c>
      <c r="B1334">
        <v>279433</v>
      </c>
      <c r="C1334" t="s">
        <v>123</v>
      </c>
      <c r="D1334" t="s">
        <v>1412</v>
      </c>
      <c r="E1334" t="s">
        <v>1603</v>
      </c>
      <c r="F1334" t="s">
        <v>1614</v>
      </c>
      <c r="G1334">
        <v>49</v>
      </c>
      <c r="H1334">
        <v>41.8</v>
      </c>
      <c r="I1334">
        <v>3</v>
      </c>
      <c r="J1334">
        <v>0</v>
      </c>
      <c r="K1334" s="1">
        <v>45163</v>
      </c>
      <c r="L1334" s="56">
        <v>0.51568561342592589</v>
      </c>
    </row>
    <row r="1335" spans="1:12" ht="15" customHeight="1" x14ac:dyDescent="0.25">
      <c r="A1335">
        <v>1334</v>
      </c>
      <c r="B1335">
        <v>279432</v>
      </c>
      <c r="C1335" t="s">
        <v>1534</v>
      </c>
      <c r="D1335" t="s">
        <v>1535</v>
      </c>
      <c r="E1335" t="s">
        <v>1611</v>
      </c>
      <c r="F1335" t="s">
        <v>1607</v>
      </c>
      <c r="G1335">
        <v>75.099999999999994</v>
      </c>
      <c r="H1335">
        <v>67.900000000000006</v>
      </c>
      <c r="I1335">
        <v>3</v>
      </c>
      <c r="J1335">
        <v>15</v>
      </c>
      <c r="K1335" s="1">
        <v>45163</v>
      </c>
      <c r="L1335" s="56">
        <v>0.51549903935185182</v>
      </c>
    </row>
    <row r="1336" spans="1:12" ht="15" customHeight="1" x14ac:dyDescent="0.25">
      <c r="A1336">
        <v>1335</v>
      </c>
      <c r="B1336">
        <v>279431</v>
      </c>
      <c r="C1336" t="s">
        <v>78</v>
      </c>
      <c r="D1336" t="s">
        <v>79</v>
      </c>
      <c r="E1336" t="s">
        <v>1611</v>
      </c>
      <c r="F1336" t="s">
        <v>1610</v>
      </c>
      <c r="G1336">
        <v>59.2</v>
      </c>
      <c r="H1336">
        <v>52</v>
      </c>
      <c r="I1336">
        <v>3</v>
      </c>
      <c r="J1336">
        <v>20</v>
      </c>
      <c r="K1336" s="1">
        <v>45163</v>
      </c>
      <c r="L1336" s="56">
        <v>0.51527511574074081</v>
      </c>
    </row>
    <row r="1337" spans="1:12" ht="15" customHeight="1" x14ac:dyDescent="0.25">
      <c r="A1337">
        <v>1336</v>
      </c>
      <c r="B1337">
        <v>279430</v>
      </c>
      <c r="C1337" t="s">
        <v>175</v>
      </c>
      <c r="D1337" t="s">
        <v>176</v>
      </c>
      <c r="E1337" t="s">
        <v>1603</v>
      </c>
      <c r="F1337" t="s">
        <v>1610</v>
      </c>
      <c r="G1337">
        <v>51.5</v>
      </c>
      <c r="H1337">
        <v>44.3</v>
      </c>
      <c r="I1337">
        <v>3</v>
      </c>
      <c r="J1337">
        <v>0</v>
      </c>
      <c r="K1337" s="1">
        <v>45163</v>
      </c>
      <c r="L1337" s="56">
        <v>0.51515269675925923</v>
      </c>
    </row>
    <row r="1338" spans="1:12" ht="15" customHeight="1" x14ac:dyDescent="0.25">
      <c r="A1338">
        <v>1337</v>
      </c>
      <c r="B1338">
        <v>279429</v>
      </c>
      <c r="C1338" t="s">
        <v>12</v>
      </c>
      <c r="D1338" t="s">
        <v>13</v>
      </c>
      <c r="E1338" t="s">
        <v>1611</v>
      </c>
      <c r="F1338" t="s">
        <v>1614</v>
      </c>
      <c r="G1338">
        <v>48.6</v>
      </c>
      <c r="H1338">
        <v>41.4</v>
      </c>
      <c r="I1338">
        <v>3</v>
      </c>
      <c r="J1338">
        <v>6</v>
      </c>
      <c r="K1338" s="1">
        <v>45163</v>
      </c>
      <c r="L1338" s="56">
        <v>0.51503252314814818</v>
      </c>
    </row>
    <row r="1339" spans="1:12" ht="15" customHeight="1" x14ac:dyDescent="0.25">
      <c r="A1339">
        <v>1338</v>
      </c>
      <c r="B1339">
        <v>279428</v>
      </c>
      <c r="C1339" t="s">
        <v>67</v>
      </c>
      <c r="D1339" t="s">
        <v>1318</v>
      </c>
      <c r="E1339" t="s">
        <v>1603</v>
      </c>
      <c r="F1339" t="s">
        <v>1613</v>
      </c>
      <c r="G1339">
        <v>36.1</v>
      </c>
      <c r="H1339">
        <v>28.9</v>
      </c>
      <c r="I1339">
        <v>3</v>
      </c>
      <c r="J1339">
        <v>0</v>
      </c>
      <c r="K1339" s="1">
        <v>45163</v>
      </c>
      <c r="L1339" s="56">
        <v>0.51488626157407402</v>
      </c>
    </row>
    <row r="1340" spans="1:12" ht="15" customHeight="1" x14ac:dyDescent="0.25">
      <c r="A1340">
        <v>1339</v>
      </c>
      <c r="B1340">
        <v>279427</v>
      </c>
      <c r="C1340" t="s">
        <v>120</v>
      </c>
      <c r="D1340" t="s">
        <v>1411</v>
      </c>
      <c r="E1340" t="s">
        <v>1603</v>
      </c>
      <c r="F1340" t="s">
        <v>1614</v>
      </c>
      <c r="G1340">
        <v>47.7</v>
      </c>
      <c r="H1340">
        <v>40.5</v>
      </c>
      <c r="I1340">
        <v>3</v>
      </c>
      <c r="J1340">
        <v>0</v>
      </c>
      <c r="K1340" s="1">
        <v>45163</v>
      </c>
      <c r="L1340" s="56">
        <v>0.51471230324074069</v>
      </c>
    </row>
    <row r="1341" spans="1:12" ht="15" customHeight="1" x14ac:dyDescent="0.25">
      <c r="A1341">
        <v>1340</v>
      </c>
      <c r="B1341">
        <v>279426</v>
      </c>
      <c r="C1341" t="s">
        <v>74</v>
      </c>
      <c r="D1341" t="s">
        <v>75</v>
      </c>
      <c r="E1341" t="s">
        <v>1611</v>
      </c>
      <c r="F1341" t="s">
        <v>1610</v>
      </c>
      <c r="G1341">
        <v>45.6</v>
      </c>
      <c r="H1341">
        <v>38.4</v>
      </c>
      <c r="I1341">
        <v>3</v>
      </c>
      <c r="J1341">
        <v>16</v>
      </c>
      <c r="K1341" s="1">
        <v>45163</v>
      </c>
      <c r="L1341" s="56">
        <v>0.51454521990740743</v>
      </c>
    </row>
    <row r="1342" spans="1:12" ht="15" customHeight="1" x14ac:dyDescent="0.25">
      <c r="A1342">
        <v>1341</v>
      </c>
      <c r="B1342">
        <v>279425</v>
      </c>
      <c r="C1342" t="s">
        <v>55</v>
      </c>
      <c r="D1342" t="s">
        <v>56</v>
      </c>
      <c r="E1342" t="s">
        <v>1611</v>
      </c>
      <c r="F1342" t="s">
        <v>1613</v>
      </c>
      <c r="G1342">
        <v>47.1</v>
      </c>
      <c r="H1342">
        <v>39.9</v>
      </c>
      <c r="I1342">
        <v>3</v>
      </c>
      <c r="J1342">
        <v>8</v>
      </c>
      <c r="K1342" s="1">
        <v>45163</v>
      </c>
      <c r="L1342" s="56">
        <v>0.51423341435185188</v>
      </c>
    </row>
    <row r="1343" spans="1:12" ht="15" customHeight="1" x14ac:dyDescent="0.25">
      <c r="A1343">
        <v>1342</v>
      </c>
      <c r="B1343">
        <v>279424</v>
      </c>
      <c r="C1343" t="s">
        <v>24</v>
      </c>
      <c r="D1343" t="s">
        <v>25</v>
      </c>
      <c r="E1343" t="s">
        <v>1611</v>
      </c>
      <c r="F1343" t="s">
        <v>1614</v>
      </c>
      <c r="G1343">
        <v>55.2</v>
      </c>
      <c r="H1343">
        <v>48</v>
      </c>
      <c r="I1343">
        <v>3</v>
      </c>
      <c r="J1343">
        <v>8</v>
      </c>
      <c r="K1343" s="1">
        <v>45163</v>
      </c>
      <c r="L1343" s="56">
        <v>0.51408124999999993</v>
      </c>
    </row>
    <row r="1344" spans="1:12" ht="15" customHeight="1" x14ac:dyDescent="0.25">
      <c r="A1344">
        <v>1343</v>
      </c>
      <c r="B1344">
        <v>279423</v>
      </c>
      <c r="C1344" t="s">
        <v>84</v>
      </c>
      <c r="D1344" t="s">
        <v>1609</v>
      </c>
      <c r="E1344" t="s">
        <v>1603</v>
      </c>
      <c r="F1344" t="s">
        <v>1610</v>
      </c>
      <c r="G1344">
        <v>50.6</v>
      </c>
      <c r="H1344">
        <v>43.4</v>
      </c>
      <c r="I1344">
        <v>3</v>
      </c>
      <c r="J1344">
        <v>0</v>
      </c>
      <c r="K1344" s="1">
        <v>45163</v>
      </c>
      <c r="L1344" s="56">
        <v>0.51377210648148142</v>
      </c>
    </row>
    <row r="1345" spans="1:12" ht="15" customHeight="1" x14ac:dyDescent="0.25">
      <c r="A1345">
        <v>1344</v>
      </c>
      <c r="B1345">
        <v>279422</v>
      </c>
      <c r="C1345" t="s">
        <v>125</v>
      </c>
      <c r="D1345" t="s">
        <v>126</v>
      </c>
      <c r="E1345" t="s">
        <v>1603</v>
      </c>
      <c r="F1345" t="s">
        <v>1604</v>
      </c>
      <c r="G1345">
        <v>38.799999999999997</v>
      </c>
      <c r="H1345">
        <v>31.6</v>
      </c>
      <c r="I1345">
        <v>3</v>
      </c>
      <c r="J1345">
        <v>0</v>
      </c>
      <c r="K1345" s="1">
        <v>45163</v>
      </c>
      <c r="L1345" s="56">
        <v>0.51348619212962965</v>
      </c>
    </row>
    <row r="1346" spans="1:12" ht="15" customHeight="1" x14ac:dyDescent="0.25">
      <c r="A1346">
        <v>1345</v>
      </c>
      <c r="B1346">
        <v>279421</v>
      </c>
      <c r="C1346" t="s">
        <v>74</v>
      </c>
      <c r="D1346" t="s">
        <v>75</v>
      </c>
      <c r="E1346" t="s">
        <v>1611</v>
      </c>
      <c r="F1346" t="s">
        <v>1610</v>
      </c>
      <c r="G1346">
        <v>39.299999999999997</v>
      </c>
      <c r="H1346">
        <v>32.1</v>
      </c>
      <c r="I1346">
        <v>3</v>
      </c>
      <c r="J1346">
        <v>14</v>
      </c>
      <c r="K1346" s="1">
        <v>45163</v>
      </c>
      <c r="L1346" s="56">
        <v>0.51336605324074081</v>
      </c>
    </row>
    <row r="1347" spans="1:12" ht="15" customHeight="1" x14ac:dyDescent="0.25">
      <c r="A1347">
        <v>1346</v>
      </c>
      <c r="B1347">
        <v>279420</v>
      </c>
      <c r="C1347" t="s">
        <v>121</v>
      </c>
      <c r="D1347" t="s">
        <v>122</v>
      </c>
      <c r="E1347" t="s">
        <v>1603</v>
      </c>
      <c r="F1347" t="s">
        <v>1613</v>
      </c>
      <c r="G1347">
        <v>54.9</v>
      </c>
      <c r="H1347">
        <v>47.7</v>
      </c>
      <c r="I1347">
        <v>3</v>
      </c>
      <c r="J1347">
        <v>0</v>
      </c>
      <c r="K1347" s="1">
        <v>45163</v>
      </c>
      <c r="L1347" s="56">
        <v>0.51318017361111112</v>
      </c>
    </row>
    <row r="1348" spans="1:12" ht="15" customHeight="1" x14ac:dyDescent="0.25">
      <c r="A1348">
        <v>1347</v>
      </c>
      <c r="B1348">
        <v>279419</v>
      </c>
      <c r="C1348" t="s">
        <v>125</v>
      </c>
      <c r="D1348" t="s">
        <v>126</v>
      </c>
      <c r="E1348" t="s">
        <v>1603</v>
      </c>
      <c r="F1348" t="s">
        <v>1604</v>
      </c>
      <c r="G1348">
        <v>43.8</v>
      </c>
      <c r="H1348">
        <v>36.6</v>
      </c>
      <c r="I1348">
        <v>3</v>
      </c>
      <c r="J1348">
        <v>0</v>
      </c>
      <c r="K1348" s="1">
        <v>45163</v>
      </c>
      <c r="L1348" s="56">
        <v>0.5130055555555556</v>
      </c>
    </row>
    <row r="1349" spans="1:12" ht="15" customHeight="1" x14ac:dyDescent="0.25">
      <c r="A1349">
        <v>1348</v>
      </c>
      <c r="B1349">
        <v>279418</v>
      </c>
      <c r="C1349" t="s">
        <v>59</v>
      </c>
      <c r="D1349" t="s">
        <v>60</v>
      </c>
      <c r="E1349" t="s">
        <v>1611</v>
      </c>
      <c r="F1349" t="s">
        <v>1613</v>
      </c>
      <c r="G1349">
        <v>50.3</v>
      </c>
      <c r="H1349">
        <v>43.1</v>
      </c>
      <c r="I1349">
        <v>3</v>
      </c>
      <c r="J1349">
        <v>8</v>
      </c>
      <c r="K1349" s="1">
        <v>45163</v>
      </c>
      <c r="L1349" s="56">
        <v>0.5128603819444445</v>
      </c>
    </row>
    <row r="1350" spans="1:12" ht="15" customHeight="1" x14ac:dyDescent="0.25">
      <c r="A1350">
        <v>1349</v>
      </c>
      <c r="B1350">
        <v>279417</v>
      </c>
      <c r="C1350" t="s">
        <v>136</v>
      </c>
      <c r="D1350" t="s">
        <v>1605</v>
      </c>
      <c r="E1350" t="s">
        <v>1603</v>
      </c>
      <c r="F1350" t="s">
        <v>1615</v>
      </c>
      <c r="G1350">
        <v>31.1</v>
      </c>
      <c r="H1350">
        <v>23.9</v>
      </c>
      <c r="I1350">
        <v>3</v>
      </c>
      <c r="J1350">
        <v>0</v>
      </c>
      <c r="K1350" s="1">
        <v>45163</v>
      </c>
      <c r="L1350" s="56">
        <v>0.51266091435185179</v>
      </c>
    </row>
    <row r="1351" spans="1:12" ht="15" customHeight="1" x14ac:dyDescent="0.25">
      <c r="A1351">
        <v>1350</v>
      </c>
      <c r="B1351">
        <v>279416</v>
      </c>
      <c r="C1351" t="s">
        <v>24</v>
      </c>
      <c r="D1351" t="s">
        <v>25</v>
      </c>
      <c r="E1351" t="s">
        <v>1611</v>
      </c>
      <c r="F1351" t="s">
        <v>1614</v>
      </c>
      <c r="G1351">
        <v>50.2</v>
      </c>
      <c r="H1351">
        <v>43</v>
      </c>
      <c r="I1351">
        <v>3</v>
      </c>
      <c r="J1351">
        <v>8</v>
      </c>
      <c r="K1351" s="1">
        <v>45163</v>
      </c>
      <c r="L1351" s="56">
        <v>0.51249001157407414</v>
      </c>
    </row>
    <row r="1352" spans="1:12" ht="15" customHeight="1" x14ac:dyDescent="0.25">
      <c r="A1352">
        <v>1351</v>
      </c>
      <c r="B1352">
        <v>279415</v>
      </c>
      <c r="C1352" t="s">
        <v>101</v>
      </c>
      <c r="D1352" t="s">
        <v>1326</v>
      </c>
      <c r="E1352" t="s">
        <v>1611</v>
      </c>
      <c r="F1352" t="s">
        <v>1607</v>
      </c>
      <c r="G1352">
        <v>40.700000000000003</v>
      </c>
      <c r="H1352">
        <v>33.5</v>
      </c>
      <c r="I1352">
        <v>3</v>
      </c>
      <c r="J1352">
        <v>0</v>
      </c>
      <c r="K1352" s="1">
        <v>45163</v>
      </c>
      <c r="L1352" s="56">
        <v>0.51228440972222222</v>
      </c>
    </row>
    <row r="1353" spans="1:12" ht="15" customHeight="1" x14ac:dyDescent="0.25">
      <c r="A1353">
        <v>1352</v>
      </c>
      <c r="B1353">
        <v>279414</v>
      </c>
      <c r="C1353" t="s">
        <v>1390</v>
      </c>
      <c r="D1353" t="s">
        <v>1391</v>
      </c>
      <c r="E1353" t="s">
        <v>1611</v>
      </c>
      <c r="F1353" t="s">
        <v>1620</v>
      </c>
      <c r="G1353">
        <v>58.5</v>
      </c>
      <c r="H1353">
        <v>51.3</v>
      </c>
      <c r="I1353">
        <v>3</v>
      </c>
      <c r="J1353">
        <v>6</v>
      </c>
      <c r="K1353" s="1">
        <v>45163</v>
      </c>
      <c r="L1353" s="56">
        <v>0.51218098379629629</v>
      </c>
    </row>
    <row r="1354" spans="1:12" ht="15" customHeight="1" x14ac:dyDescent="0.25">
      <c r="A1354">
        <v>1353</v>
      </c>
      <c r="B1354">
        <v>279413</v>
      </c>
      <c r="C1354" t="s">
        <v>1532</v>
      </c>
      <c r="D1354" t="s">
        <v>1533</v>
      </c>
      <c r="E1354" t="s">
        <v>1603</v>
      </c>
      <c r="F1354" t="s">
        <v>1607</v>
      </c>
      <c r="G1354">
        <v>5.8</v>
      </c>
      <c r="H1354">
        <v>4</v>
      </c>
      <c r="I1354">
        <v>0</v>
      </c>
      <c r="J1354">
        <v>0</v>
      </c>
      <c r="K1354" s="1">
        <v>45163</v>
      </c>
      <c r="L1354" s="56">
        <v>0.51189158564814818</v>
      </c>
    </row>
    <row r="1355" spans="1:12" ht="15" customHeight="1" x14ac:dyDescent="0.25">
      <c r="A1355">
        <v>1354</v>
      </c>
      <c r="B1355">
        <v>279412</v>
      </c>
      <c r="C1355" t="s">
        <v>123</v>
      </c>
      <c r="D1355" t="s">
        <v>1412</v>
      </c>
      <c r="E1355" t="s">
        <v>1603</v>
      </c>
      <c r="F1355" t="s">
        <v>1613</v>
      </c>
      <c r="G1355">
        <v>46.5</v>
      </c>
      <c r="H1355">
        <v>39.299999999999997</v>
      </c>
      <c r="I1355">
        <v>3</v>
      </c>
      <c r="J1355">
        <v>0</v>
      </c>
      <c r="K1355" s="1">
        <v>45163</v>
      </c>
      <c r="L1355" s="56">
        <v>0.5116077546296296</v>
      </c>
    </row>
    <row r="1356" spans="1:12" ht="15" customHeight="1" x14ac:dyDescent="0.25">
      <c r="A1356">
        <v>1355</v>
      </c>
      <c r="B1356">
        <v>279411</v>
      </c>
      <c r="C1356" t="s">
        <v>67</v>
      </c>
      <c r="D1356" t="s">
        <v>1318</v>
      </c>
      <c r="E1356" t="s">
        <v>1603</v>
      </c>
      <c r="F1356" t="s">
        <v>1613</v>
      </c>
      <c r="G1356">
        <v>38.299999999999997</v>
      </c>
      <c r="H1356">
        <v>31.1</v>
      </c>
      <c r="I1356">
        <v>3</v>
      </c>
      <c r="J1356">
        <v>0</v>
      </c>
      <c r="K1356" s="1">
        <v>45163</v>
      </c>
      <c r="L1356" s="56">
        <v>0.51143796296296296</v>
      </c>
    </row>
    <row r="1357" spans="1:12" ht="15" customHeight="1" x14ac:dyDescent="0.25">
      <c r="A1357">
        <v>1356</v>
      </c>
      <c r="B1357">
        <v>279410</v>
      </c>
      <c r="C1357" t="s">
        <v>141</v>
      </c>
      <c r="D1357" t="s">
        <v>1358</v>
      </c>
      <c r="E1357" t="s">
        <v>1603</v>
      </c>
      <c r="F1357" t="s">
        <v>1607</v>
      </c>
      <c r="G1357">
        <v>37.6</v>
      </c>
      <c r="H1357">
        <v>30.4</v>
      </c>
      <c r="I1357">
        <v>3</v>
      </c>
      <c r="J1357">
        <v>0</v>
      </c>
      <c r="K1357" s="1">
        <v>45163</v>
      </c>
      <c r="L1357" s="56">
        <v>0.5111489583333334</v>
      </c>
    </row>
    <row r="1358" spans="1:12" ht="15" customHeight="1" x14ac:dyDescent="0.25">
      <c r="A1358">
        <v>1357</v>
      </c>
      <c r="B1358">
        <v>279409</v>
      </c>
      <c r="C1358" t="s">
        <v>67</v>
      </c>
      <c r="D1358" t="s">
        <v>1318</v>
      </c>
      <c r="E1358" t="s">
        <v>1603</v>
      </c>
      <c r="F1358" t="s">
        <v>1613</v>
      </c>
      <c r="G1358">
        <v>39.1</v>
      </c>
      <c r="H1358">
        <v>31.9</v>
      </c>
      <c r="I1358">
        <v>3</v>
      </c>
      <c r="J1358">
        <v>0</v>
      </c>
      <c r="K1358" s="1">
        <v>45163</v>
      </c>
      <c r="L1358" s="56">
        <v>0.51023568287037036</v>
      </c>
    </row>
    <row r="1359" spans="1:12" ht="15" customHeight="1" x14ac:dyDescent="0.25">
      <c r="A1359">
        <v>1358</v>
      </c>
      <c r="B1359">
        <v>279408</v>
      </c>
      <c r="C1359" t="s">
        <v>100</v>
      </c>
      <c r="D1359" t="s">
        <v>1271</v>
      </c>
      <c r="E1359" t="s">
        <v>1611</v>
      </c>
      <c r="F1359" t="s">
        <v>1607</v>
      </c>
      <c r="G1359">
        <v>75.2</v>
      </c>
      <c r="H1359">
        <v>68</v>
      </c>
      <c r="I1359">
        <v>3</v>
      </c>
      <c r="J1359">
        <v>0</v>
      </c>
      <c r="K1359" s="1">
        <v>45163</v>
      </c>
      <c r="L1359" s="56">
        <v>0.50993194444444445</v>
      </c>
    </row>
    <row r="1360" spans="1:12" ht="15" customHeight="1" x14ac:dyDescent="0.25">
      <c r="A1360">
        <v>1359</v>
      </c>
      <c r="B1360">
        <v>279407</v>
      </c>
      <c r="C1360" t="s">
        <v>88</v>
      </c>
      <c r="D1360" t="s">
        <v>89</v>
      </c>
      <c r="E1360" t="s">
        <v>1611</v>
      </c>
      <c r="F1360" t="s">
        <v>1610</v>
      </c>
      <c r="G1360">
        <v>53.6</v>
      </c>
      <c r="H1360">
        <v>46.4</v>
      </c>
      <c r="I1360">
        <v>3</v>
      </c>
      <c r="J1360">
        <v>14</v>
      </c>
      <c r="K1360" s="1">
        <v>45163</v>
      </c>
      <c r="L1360" s="56">
        <v>0.50970679398148155</v>
      </c>
    </row>
    <row r="1361" spans="1:12" ht="15" customHeight="1" x14ac:dyDescent="0.25">
      <c r="A1361">
        <v>1360</v>
      </c>
      <c r="B1361">
        <v>279406</v>
      </c>
      <c r="C1361" t="s">
        <v>59</v>
      </c>
      <c r="D1361" t="s">
        <v>60</v>
      </c>
      <c r="E1361" t="s">
        <v>1611</v>
      </c>
      <c r="F1361" t="s">
        <v>1613</v>
      </c>
      <c r="G1361">
        <v>49.9</v>
      </c>
      <c r="H1361">
        <v>42.7</v>
      </c>
      <c r="I1361">
        <v>3</v>
      </c>
      <c r="J1361">
        <v>8</v>
      </c>
      <c r="K1361" s="1">
        <v>45163</v>
      </c>
      <c r="L1361" s="56">
        <v>0.50953749999999998</v>
      </c>
    </row>
    <row r="1362" spans="1:12" ht="15" customHeight="1" x14ac:dyDescent="0.25">
      <c r="A1362">
        <v>1361</v>
      </c>
      <c r="B1362">
        <v>279405</v>
      </c>
      <c r="C1362" t="s">
        <v>120</v>
      </c>
      <c r="D1362" t="s">
        <v>1411</v>
      </c>
      <c r="E1362" t="s">
        <v>1603</v>
      </c>
      <c r="F1362" t="s">
        <v>1613</v>
      </c>
      <c r="G1362">
        <v>39.5</v>
      </c>
      <c r="H1362">
        <v>32.299999999999997</v>
      </c>
      <c r="I1362">
        <v>3</v>
      </c>
      <c r="J1362">
        <v>0</v>
      </c>
      <c r="K1362" s="1">
        <v>45163</v>
      </c>
      <c r="L1362" s="56">
        <v>0.50921574074074072</v>
      </c>
    </row>
    <row r="1363" spans="1:12" ht="15" customHeight="1" x14ac:dyDescent="0.25">
      <c r="A1363">
        <v>1362</v>
      </c>
      <c r="B1363">
        <v>279404</v>
      </c>
      <c r="C1363" t="s">
        <v>124</v>
      </c>
      <c r="D1363" t="s">
        <v>1413</v>
      </c>
      <c r="E1363" t="s">
        <v>1603</v>
      </c>
      <c r="F1363" t="s">
        <v>1604</v>
      </c>
      <c r="G1363">
        <v>39.299999999999997</v>
      </c>
      <c r="H1363">
        <v>32.1</v>
      </c>
      <c r="I1363">
        <v>3</v>
      </c>
      <c r="J1363">
        <v>0</v>
      </c>
      <c r="K1363" s="1">
        <v>45163</v>
      </c>
      <c r="L1363" s="56">
        <v>0.50899684027777781</v>
      </c>
    </row>
    <row r="1364" spans="1:12" ht="15" customHeight="1" x14ac:dyDescent="0.25">
      <c r="A1364">
        <v>1363</v>
      </c>
      <c r="B1364">
        <v>279403</v>
      </c>
      <c r="C1364" t="s">
        <v>125</v>
      </c>
      <c r="D1364" t="s">
        <v>126</v>
      </c>
      <c r="E1364" t="s">
        <v>1603</v>
      </c>
      <c r="F1364" t="s">
        <v>1604</v>
      </c>
      <c r="G1364">
        <v>45.6</v>
      </c>
      <c r="H1364">
        <v>38.4</v>
      </c>
      <c r="I1364">
        <v>3</v>
      </c>
      <c r="J1364">
        <v>0</v>
      </c>
      <c r="K1364" s="1">
        <v>45163</v>
      </c>
      <c r="L1364" s="56">
        <v>0.50878086805555556</v>
      </c>
    </row>
    <row r="1365" spans="1:12" ht="15" customHeight="1" x14ac:dyDescent="0.25">
      <c r="A1365">
        <v>1364</v>
      </c>
      <c r="B1365">
        <v>279402</v>
      </c>
      <c r="C1365" t="s">
        <v>142</v>
      </c>
      <c r="D1365" t="s">
        <v>1612</v>
      </c>
      <c r="E1365" t="s">
        <v>1603</v>
      </c>
      <c r="F1365" t="s">
        <v>1604</v>
      </c>
      <c r="G1365">
        <v>39.4</v>
      </c>
      <c r="H1365">
        <v>32.200000000000003</v>
      </c>
      <c r="I1365">
        <v>3</v>
      </c>
      <c r="J1365">
        <v>0</v>
      </c>
      <c r="K1365" s="1">
        <v>45163</v>
      </c>
      <c r="L1365" s="56">
        <v>0.50857581018518516</v>
      </c>
    </row>
    <row r="1366" spans="1:12" ht="15" customHeight="1" x14ac:dyDescent="0.25">
      <c r="A1366">
        <v>1365</v>
      </c>
      <c r="B1366">
        <v>279401</v>
      </c>
      <c r="C1366" t="s">
        <v>24</v>
      </c>
      <c r="D1366" t="s">
        <v>25</v>
      </c>
      <c r="E1366" t="s">
        <v>1611</v>
      </c>
      <c r="F1366" t="s">
        <v>1614</v>
      </c>
      <c r="G1366">
        <v>46.9</v>
      </c>
      <c r="H1366">
        <v>39.700000000000003</v>
      </c>
      <c r="I1366">
        <v>3</v>
      </c>
      <c r="J1366">
        <v>8</v>
      </c>
      <c r="K1366" s="1">
        <v>45163</v>
      </c>
      <c r="L1366" s="56">
        <v>0.50840254629629633</v>
      </c>
    </row>
    <row r="1367" spans="1:12" ht="15" customHeight="1" x14ac:dyDescent="0.25">
      <c r="A1367">
        <v>1366</v>
      </c>
      <c r="B1367">
        <v>279400</v>
      </c>
      <c r="C1367" t="s">
        <v>12</v>
      </c>
      <c r="D1367" t="s">
        <v>13</v>
      </c>
      <c r="E1367" t="s">
        <v>1611</v>
      </c>
      <c r="F1367" t="s">
        <v>1614</v>
      </c>
      <c r="G1367">
        <v>45.2</v>
      </c>
      <c r="H1367">
        <v>38</v>
      </c>
      <c r="I1367">
        <v>3</v>
      </c>
      <c r="J1367">
        <v>6</v>
      </c>
      <c r="K1367" s="1">
        <v>45163</v>
      </c>
      <c r="L1367" s="56">
        <v>0.5082902777777778</v>
      </c>
    </row>
    <row r="1368" spans="1:12" ht="15" customHeight="1" x14ac:dyDescent="0.25">
      <c r="A1368">
        <v>1367</v>
      </c>
      <c r="B1368">
        <v>279399</v>
      </c>
      <c r="C1368" t="s">
        <v>123</v>
      </c>
      <c r="D1368" t="s">
        <v>1412</v>
      </c>
      <c r="E1368" t="s">
        <v>1603</v>
      </c>
      <c r="F1368" t="s">
        <v>1613</v>
      </c>
      <c r="G1368">
        <v>49</v>
      </c>
      <c r="H1368">
        <v>41.8</v>
      </c>
      <c r="I1368">
        <v>3</v>
      </c>
      <c r="J1368">
        <v>0</v>
      </c>
      <c r="K1368" s="1">
        <v>45163</v>
      </c>
      <c r="L1368" s="56">
        <v>0.5080644328703704</v>
      </c>
    </row>
    <row r="1369" spans="1:12" ht="15" customHeight="1" x14ac:dyDescent="0.25">
      <c r="A1369">
        <v>1368</v>
      </c>
      <c r="B1369">
        <v>279398</v>
      </c>
      <c r="C1369" t="s">
        <v>121</v>
      </c>
      <c r="D1369" t="s">
        <v>122</v>
      </c>
      <c r="E1369" t="s">
        <v>1603</v>
      </c>
      <c r="F1369" t="s">
        <v>1610</v>
      </c>
      <c r="G1369">
        <v>51.5</v>
      </c>
      <c r="H1369">
        <v>44.3</v>
      </c>
      <c r="I1369">
        <v>3</v>
      </c>
      <c r="J1369">
        <v>0</v>
      </c>
      <c r="K1369" s="1">
        <v>45163</v>
      </c>
      <c r="L1369" s="56">
        <v>0.50769811342592586</v>
      </c>
    </row>
    <row r="1370" spans="1:12" ht="15" customHeight="1" x14ac:dyDescent="0.25">
      <c r="A1370">
        <v>1369</v>
      </c>
      <c r="B1370">
        <v>279397</v>
      </c>
      <c r="C1370" t="s">
        <v>51</v>
      </c>
      <c r="D1370" t="s">
        <v>52</v>
      </c>
      <c r="E1370" t="s">
        <v>1611</v>
      </c>
      <c r="F1370" t="s">
        <v>1613</v>
      </c>
      <c r="G1370">
        <v>11.4</v>
      </c>
      <c r="H1370">
        <v>6</v>
      </c>
      <c r="I1370">
        <v>2</v>
      </c>
      <c r="J1370">
        <v>2</v>
      </c>
      <c r="K1370" s="1">
        <v>45163</v>
      </c>
      <c r="L1370" s="56">
        <v>0.5075708333333333</v>
      </c>
    </row>
    <row r="1371" spans="1:12" ht="15" customHeight="1" x14ac:dyDescent="0.25">
      <c r="A1371">
        <v>1370</v>
      </c>
      <c r="B1371">
        <v>279396</v>
      </c>
      <c r="C1371" t="s">
        <v>141</v>
      </c>
      <c r="D1371" t="s">
        <v>1358</v>
      </c>
      <c r="E1371" t="s">
        <v>1603</v>
      </c>
      <c r="F1371" t="s">
        <v>1607</v>
      </c>
      <c r="G1371">
        <v>34.700000000000003</v>
      </c>
      <c r="H1371">
        <v>27.5</v>
      </c>
      <c r="I1371">
        <v>3</v>
      </c>
      <c r="J1371">
        <v>0</v>
      </c>
      <c r="K1371" s="1">
        <v>45163</v>
      </c>
      <c r="L1371" s="56">
        <v>0.50740697916666666</v>
      </c>
    </row>
    <row r="1372" spans="1:12" ht="15" customHeight="1" x14ac:dyDescent="0.25">
      <c r="A1372">
        <v>1371</v>
      </c>
      <c r="B1372">
        <v>279395</v>
      </c>
      <c r="C1372" t="s">
        <v>55</v>
      </c>
      <c r="D1372" t="s">
        <v>56</v>
      </c>
      <c r="E1372" t="s">
        <v>1611</v>
      </c>
      <c r="F1372" t="s">
        <v>1613</v>
      </c>
      <c r="G1372">
        <v>44.3</v>
      </c>
      <c r="H1372">
        <v>37.1</v>
      </c>
      <c r="I1372">
        <v>3</v>
      </c>
      <c r="J1372">
        <v>8</v>
      </c>
      <c r="K1372" s="1">
        <v>45163</v>
      </c>
      <c r="L1372" s="56">
        <v>0.5072427083333334</v>
      </c>
    </row>
    <row r="1373" spans="1:12" ht="15" customHeight="1" x14ac:dyDescent="0.25">
      <c r="A1373">
        <v>1372</v>
      </c>
      <c r="B1373">
        <v>279394</v>
      </c>
      <c r="C1373" t="s">
        <v>12</v>
      </c>
      <c r="D1373" t="s">
        <v>13</v>
      </c>
      <c r="E1373" t="s">
        <v>1611</v>
      </c>
      <c r="F1373" t="s">
        <v>1614</v>
      </c>
      <c r="G1373">
        <v>50.6</v>
      </c>
      <c r="H1373">
        <v>43.4</v>
      </c>
      <c r="I1373">
        <v>3</v>
      </c>
      <c r="J1373">
        <v>6</v>
      </c>
      <c r="K1373" s="1">
        <v>45163</v>
      </c>
      <c r="L1373" s="56">
        <v>0.50710709490740735</v>
      </c>
    </row>
    <row r="1374" spans="1:12" ht="15" customHeight="1" x14ac:dyDescent="0.25">
      <c r="A1374">
        <v>1373</v>
      </c>
      <c r="B1374">
        <v>279393</v>
      </c>
      <c r="C1374" t="s">
        <v>1534</v>
      </c>
      <c r="D1374" t="s">
        <v>1535</v>
      </c>
      <c r="E1374" t="s">
        <v>1611</v>
      </c>
      <c r="F1374" t="s">
        <v>1607</v>
      </c>
      <c r="G1374">
        <v>85.1</v>
      </c>
      <c r="H1374">
        <v>77.900000000000006</v>
      </c>
      <c r="I1374">
        <v>3</v>
      </c>
      <c r="J1374">
        <v>18</v>
      </c>
      <c r="K1374" s="1">
        <v>45163</v>
      </c>
      <c r="L1374" s="56">
        <v>0.50678607638888884</v>
      </c>
    </row>
    <row r="1375" spans="1:12" ht="15" customHeight="1" x14ac:dyDescent="0.25">
      <c r="A1375">
        <v>1374</v>
      </c>
      <c r="B1375">
        <v>279392</v>
      </c>
      <c r="C1375" t="s">
        <v>142</v>
      </c>
      <c r="D1375" t="s">
        <v>1612</v>
      </c>
      <c r="E1375" t="s">
        <v>1603</v>
      </c>
      <c r="F1375" t="s">
        <v>1604</v>
      </c>
      <c r="G1375">
        <v>32.700000000000003</v>
      </c>
      <c r="H1375">
        <v>25.5</v>
      </c>
      <c r="I1375">
        <v>3</v>
      </c>
      <c r="J1375">
        <v>0</v>
      </c>
      <c r="K1375" s="1">
        <v>45163</v>
      </c>
      <c r="L1375" s="56">
        <v>0.50629440972222228</v>
      </c>
    </row>
    <row r="1376" spans="1:12" ht="15" customHeight="1" x14ac:dyDescent="0.25">
      <c r="A1376">
        <v>1375</v>
      </c>
      <c r="B1376">
        <v>279391</v>
      </c>
      <c r="C1376" t="s">
        <v>12</v>
      </c>
      <c r="D1376" t="s">
        <v>13</v>
      </c>
      <c r="E1376" t="s">
        <v>1611</v>
      </c>
      <c r="F1376" t="s">
        <v>1614</v>
      </c>
      <c r="G1376">
        <v>47.7</v>
      </c>
      <c r="H1376">
        <v>40.5</v>
      </c>
      <c r="I1376">
        <v>3</v>
      </c>
      <c r="J1376">
        <v>6</v>
      </c>
      <c r="K1376" s="1">
        <v>45163</v>
      </c>
      <c r="L1376" s="56">
        <v>0.50613364583333331</v>
      </c>
    </row>
    <row r="1377" spans="1:12" ht="15" customHeight="1" x14ac:dyDescent="0.25">
      <c r="A1377">
        <v>1376</v>
      </c>
      <c r="B1377">
        <v>279390</v>
      </c>
      <c r="C1377" t="s">
        <v>86</v>
      </c>
      <c r="D1377" t="s">
        <v>87</v>
      </c>
      <c r="E1377" t="s">
        <v>1611</v>
      </c>
      <c r="F1377" t="s">
        <v>1610</v>
      </c>
      <c r="G1377">
        <v>53.5</v>
      </c>
      <c r="H1377">
        <v>46.3</v>
      </c>
      <c r="I1377">
        <v>3</v>
      </c>
      <c r="J1377">
        <v>20</v>
      </c>
      <c r="K1377" s="1">
        <v>45163</v>
      </c>
      <c r="L1377" s="56">
        <v>0.50603572916666673</v>
      </c>
    </row>
    <row r="1378" spans="1:12" ht="15" customHeight="1" x14ac:dyDescent="0.25">
      <c r="A1378">
        <v>1377</v>
      </c>
      <c r="B1378">
        <v>279389</v>
      </c>
      <c r="C1378" t="s">
        <v>120</v>
      </c>
      <c r="D1378" t="s">
        <v>1411</v>
      </c>
      <c r="E1378" t="s">
        <v>1603</v>
      </c>
      <c r="F1378" t="s">
        <v>1614</v>
      </c>
      <c r="G1378">
        <v>46.3</v>
      </c>
      <c r="H1378">
        <v>39.1</v>
      </c>
      <c r="I1378">
        <v>3</v>
      </c>
      <c r="J1378">
        <v>0</v>
      </c>
      <c r="K1378" s="1">
        <v>45163</v>
      </c>
      <c r="L1378" s="56">
        <v>0.50587190972222229</v>
      </c>
    </row>
    <row r="1379" spans="1:12" ht="15" customHeight="1" x14ac:dyDescent="0.25">
      <c r="A1379">
        <v>1378</v>
      </c>
      <c r="B1379">
        <v>279388</v>
      </c>
      <c r="C1379" t="s">
        <v>120</v>
      </c>
      <c r="D1379" t="s">
        <v>1411</v>
      </c>
      <c r="E1379" t="s">
        <v>1603</v>
      </c>
      <c r="F1379" t="s">
        <v>1613</v>
      </c>
      <c r="G1379">
        <v>46.5</v>
      </c>
      <c r="H1379">
        <v>39.299999999999997</v>
      </c>
      <c r="I1379">
        <v>3</v>
      </c>
      <c r="J1379">
        <v>0</v>
      </c>
      <c r="K1379" s="1">
        <v>45163</v>
      </c>
      <c r="L1379" s="56">
        <v>0.50567924768518513</v>
      </c>
    </row>
    <row r="1380" spans="1:12" ht="15" customHeight="1" x14ac:dyDescent="0.25">
      <c r="A1380">
        <v>1379</v>
      </c>
      <c r="B1380">
        <v>279387</v>
      </c>
      <c r="C1380" t="s">
        <v>12</v>
      </c>
      <c r="D1380" t="s">
        <v>13</v>
      </c>
      <c r="E1380" t="s">
        <v>1611</v>
      </c>
      <c r="F1380" t="s">
        <v>1614</v>
      </c>
      <c r="G1380">
        <v>48.8</v>
      </c>
      <c r="H1380">
        <v>41.6</v>
      </c>
      <c r="I1380">
        <v>3</v>
      </c>
      <c r="J1380">
        <v>6</v>
      </c>
      <c r="K1380" s="1">
        <v>45163</v>
      </c>
      <c r="L1380" s="56">
        <v>0.50554042824074075</v>
      </c>
    </row>
    <row r="1381" spans="1:12" ht="15" customHeight="1" x14ac:dyDescent="0.25">
      <c r="A1381">
        <v>1380</v>
      </c>
      <c r="B1381">
        <v>279386</v>
      </c>
      <c r="C1381" t="s">
        <v>114</v>
      </c>
      <c r="D1381" t="s">
        <v>115</v>
      </c>
      <c r="E1381" t="s">
        <v>1603</v>
      </c>
      <c r="F1381" t="s">
        <v>1610</v>
      </c>
      <c r="G1381">
        <v>73.2</v>
      </c>
      <c r="H1381">
        <v>66</v>
      </c>
      <c r="I1381">
        <v>3</v>
      </c>
      <c r="J1381">
        <v>30</v>
      </c>
      <c r="K1381" s="1">
        <v>45163</v>
      </c>
      <c r="L1381" s="56">
        <v>0.5053526620370371</v>
      </c>
    </row>
    <row r="1382" spans="1:12" ht="15" customHeight="1" x14ac:dyDescent="0.25">
      <c r="A1382">
        <v>1381</v>
      </c>
      <c r="B1382">
        <v>279385</v>
      </c>
      <c r="C1382" t="s">
        <v>120</v>
      </c>
      <c r="D1382" t="s">
        <v>1411</v>
      </c>
      <c r="E1382" t="s">
        <v>1603</v>
      </c>
      <c r="F1382" t="s">
        <v>1610</v>
      </c>
      <c r="G1382">
        <v>22.8</v>
      </c>
      <c r="H1382">
        <v>17.399999999999999</v>
      </c>
      <c r="I1382">
        <v>2</v>
      </c>
      <c r="J1382">
        <v>0</v>
      </c>
      <c r="K1382" s="1">
        <v>45163</v>
      </c>
      <c r="L1382" s="56">
        <v>0.50519861111111108</v>
      </c>
    </row>
    <row r="1383" spans="1:12" ht="15" customHeight="1" x14ac:dyDescent="0.25">
      <c r="A1383">
        <v>1382</v>
      </c>
      <c r="B1383">
        <v>279384</v>
      </c>
      <c r="C1383" t="s">
        <v>67</v>
      </c>
      <c r="D1383" t="s">
        <v>1318</v>
      </c>
      <c r="E1383" t="s">
        <v>1603</v>
      </c>
      <c r="F1383" t="s">
        <v>1613</v>
      </c>
      <c r="G1383">
        <v>41.9</v>
      </c>
      <c r="H1383">
        <v>34.700000000000003</v>
      </c>
      <c r="I1383">
        <v>3</v>
      </c>
      <c r="J1383">
        <v>0</v>
      </c>
      <c r="K1383" s="1">
        <v>45163</v>
      </c>
      <c r="L1383" s="56">
        <v>0.50502731481481489</v>
      </c>
    </row>
    <row r="1384" spans="1:12" ht="15" customHeight="1" x14ac:dyDescent="0.25">
      <c r="A1384">
        <v>1383</v>
      </c>
      <c r="B1384">
        <v>279383</v>
      </c>
      <c r="C1384" t="s">
        <v>141</v>
      </c>
      <c r="D1384" t="s">
        <v>1358</v>
      </c>
      <c r="E1384" t="s">
        <v>1603</v>
      </c>
      <c r="F1384" t="s">
        <v>1607</v>
      </c>
      <c r="G1384">
        <v>35.200000000000003</v>
      </c>
      <c r="H1384">
        <v>28</v>
      </c>
      <c r="I1384">
        <v>3</v>
      </c>
      <c r="J1384">
        <v>0</v>
      </c>
      <c r="K1384" s="1">
        <v>45163</v>
      </c>
      <c r="L1384" s="56">
        <v>0.50495026620370365</v>
      </c>
    </row>
    <row r="1385" spans="1:12" ht="15" customHeight="1" x14ac:dyDescent="0.25">
      <c r="A1385">
        <v>1384</v>
      </c>
      <c r="B1385">
        <v>279382</v>
      </c>
      <c r="C1385" t="s">
        <v>55</v>
      </c>
      <c r="D1385" t="s">
        <v>56</v>
      </c>
      <c r="E1385" t="s">
        <v>1611</v>
      </c>
      <c r="F1385" t="s">
        <v>1613</v>
      </c>
      <c r="G1385">
        <v>49</v>
      </c>
      <c r="H1385">
        <v>41.8</v>
      </c>
      <c r="I1385">
        <v>3</v>
      </c>
      <c r="J1385">
        <v>8</v>
      </c>
      <c r="K1385" s="1">
        <v>45163</v>
      </c>
      <c r="L1385" s="56">
        <v>0.50478734953703708</v>
      </c>
    </row>
    <row r="1386" spans="1:12" ht="15" customHeight="1" x14ac:dyDescent="0.25">
      <c r="A1386">
        <v>1385</v>
      </c>
      <c r="B1386">
        <v>279381</v>
      </c>
      <c r="C1386" t="s">
        <v>24</v>
      </c>
      <c r="D1386" t="s">
        <v>25</v>
      </c>
      <c r="E1386" t="s">
        <v>1611</v>
      </c>
      <c r="F1386" t="s">
        <v>1614</v>
      </c>
      <c r="G1386">
        <v>57.7</v>
      </c>
      <c r="H1386">
        <v>50.5</v>
      </c>
      <c r="I1386">
        <v>3</v>
      </c>
      <c r="J1386">
        <v>8</v>
      </c>
      <c r="K1386" s="1">
        <v>45163</v>
      </c>
      <c r="L1386" s="56">
        <v>0.50461188657407408</v>
      </c>
    </row>
    <row r="1387" spans="1:12" ht="15" customHeight="1" x14ac:dyDescent="0.25">
      <c r="A1387">
        <v>1386</v>
      </c>
      <c r="B1387">
        <v>279380</v>
      </c>
      <c r="C1387" t="s">
        <v>124</v>
      </c>
      <c r="D1387" t="s">
        <v>1413</v>
      </c>
      <c r="E1387" t="s">
        <v>1603</v>
      </c>
      <c r="F1387" t="s">
        <v>1604</v>
      </c>
      <c r="G1387">
        <v>46.9</v>
      </c>
      <c r="H1387">
        <v>39.700000000000003</v>
      </c>
      <c r="I1387">
        <v>3</v>
      </c>
      <c r="J1387">
        <v>0</v>
      </c>
      <c r="K1387" s="1">
        <v>45163</v>
      </c>
      <c r="L1387" s="56">
        <v>0.50439892361111116</v>
      </c>
    </row>
    <row r="1388" spans="1:12" ht="15" customHeight="1" x14ac:dyDescent="0.25">
      <c r="A1388">
        <v>1387</v>
      </c>
      <c r="B1388">
        <v>279379</v>
      </c>
      <c r="C1388" t="s">
        <v>88</v>
      </c>
      <c r="D1388" t="s">
        <v>89</v>
      </c>
      <c r="E1388" t="s">
        <v>1611</v>
      </c>
      <c r="F1388" t="s">
        <v>1610</v>
      </c>
      <c r="G1388">
        <v>49.6</v>
      </c>
      <c r="H1388">
        <v>42.4</v>
      </c>
      <c r="I1388">
        <v>3</v>
      </c>
      <c r="J1388">
        <v>14</v>
      </c>
      <c r="K1388" s="1">
        <v>45163</v>
      </c>
      <c r="L1388" s="56">
        <v>0.50418190972222221</v>
      </c>
    </row>
    <row r="1389" spans="1:12" ht="15" customHeight="1" x14ac:dyDescent="0.25">
      <c r="A1389">
        <v>1388</v>
      </c>
      <c r="B1389">
        <v>279378</v>
      </c>
      <c r="C1389" t="s">
        <v>85</v>
      </c>
      <c r="D1389" t="s">
        <v>1608</v>
      </c>
      <c r="E1389" t="s">
        <v>1603</v>
      </c>
      <c r="F1389" t="s">
        <v>1610</v>
      </c>
      <c r="G1389">
        <v>54.1</v>
      </c>
      <c r="H1389">
        <v>46.9</v>
      </c>
      <c r="I1389">
        <v>3</v>
      </c>
      <c r="J1389">
        <v>0</v>
      </c>
      <c r="K1389" s="1">
        <v>45163</v>
      </c>
      <c r="L1389" s="56">
        <v>0.50388383101851852</v>
      </c>
    </row>
    <row r="1390" spans="1:12" ht="15" customHeight="1" x14ac:dyDescent="0.25">
      <c r="A1390">
        <v>1389</v>
      </c>
      <c r="B1390">
        <v>279377</v>
      </c>
      <c r="C1390" t="s">
        <v>84</v>
      </c>
      <c r="D1390" t="s">
        <v>1609</v>
      </c>
      <c r="E1390" t="s">
        <v>1603</v>
      </c>
      <c r="F1390" t="s">
        <v>1610</v>
      </c>
      <c r="G1390">
        <v>58.5</v>
      </c>
      <c r="H1390">
        <v>51.3</v>
      </c>
      <c r="I1390">
        <v>3</v>
      </c>
      <c r="J1390">
        <v>0</v>
      </c>
      <c r="K1390" s="1">
        <v>45163</v>
      </c>
      <c r="L1390" s="56">
        <v>0.5036603819444444</v>
      </c>
    </row>
    <row r="1391" spans="1:12" ht="15" customHeight="1" x14ac:dyDescent="0.25">
      <c r="A1391">
        <v>1390</v>
      </c>
      <c r="B1391">
        <v>279376</v>
      </c>
      <c r="C1391" t="s">
        <v>124</v>
      </c>
      <c r="D1391" t="s">
        <v>1413</v>
      </c>
      <c r="E1391" t="s">
        <v>1603</v>
      </c>
      <c r="F1391" t="s">
        <v>1604</v>
      </c>
      <c r="G1391">
        <v>43.6</v>
      </c>
      <c r="H1391">
        <v>36.4</v>
      </c>
      <c r="I1391">
        <v>3</v>
      </c>
      <c r="J1391">
        <v>0</v>
      </c>
      <c r="K1391" s="1">
        <v>45163</v>
      </c>
      <c r="L1391" s="56">
        <v>0.50330373842592591</v>
      </c>
    </row>
    <row r="1392" spans="1:12" ht="15" customHeight="1" x14ac:dyDescent="0.25">
      <c r="A1392">
        <v>1391</v>
      </c>
      <c r="B1392">
        <v>279375</v>
      </c>
      <c r="C1392" t="s">
        <v>124</v>
      </c>
      <c r="D1392" t="s">
        <v>1413</v>
      </c>
      <c r="E1392" t="s">
        <v>1603</v>
      </c>
      <c r="F1392" t="s">
        <v>1604</v>
      </c>
      <c r="G1392">
        <v>39.9</v>
      </c>
      <c r="H1392">
        <v>32.700000000000003</v>
      </c>
      <c r="I1392">
        <v>3</v>
      </c>
      <c r="J1392">
        <v>0</v>
      </c>
      <c r="K1392" s="1">
        <v>45163</v>
      </c>
      <c r="L1392" s="56">
        <v>0.5031261574074074</v>
      </c>
    </row>
    <row r="1393" spans="1:12" ht="15" customHeight="1" x14ac:dyDescent="0.25">
      <c r="A1393">
        <v>1392</v>
      </c>
      <c r="B1393">
        <v>279374</v>
      </c>
      <c r="C1393" t="s">
        <v>74</v>
      </c>
      <c r="D1393" t="s">
        <v>75</v>
      </c>
      <c r="E1393" t="s">
        <v>1611</v>
      </c>
      <c r="F1393" t="s">
        <v>1610</v>
      </c>
      <c r="G1393">
        <v>42.6</v>
      </c>
      <c r="H1393">
        <v>35.4</v>
      </c>
      <c r="I1393">
        <v>3</v>
      </c>
      <c r="J1393">
        <v>16</v>
      </c>
      <c r="K1393" s="1">
        <v>45163</v>
      </c>
      <c r="L1393" s="56">
        <v>0.50296539351851854</v>
      </c>
    </row>
    <row r="1394" spans="1:12" ht="15" customHeight="1" x14ac:dyDescent="0.25">
      <c r="A1394">
        <v>1393</v>
      </c>
      <c r="B1394">
        <v>279373</v>
      </c>
      <c r="C1394" t="s">
        <v>1390</v>
      </c>
      <c r="D1394" t="s">
        <v>1391</v>
      </c>
      <c r="E1394" t="s">
        <v>1611</v>
      </c>
      <c r="F1394" t="s">
        <v>1623</v>
      </c>
      <c r="G1394">
        <v>51.4</v>
      </c>
      <c r="H1394">
        <v>44.2</v>
      </c>
      <c r="I1394">
        <v>3</v>
      </c>
      <c r="J1394">
        <v>6</v>
      </c>
      <c r="K1394" s="1">
        <v>45163</v>
      </c>
      <c r="L1394" s="56">
        <v>0.50285443287037035</v>
      </c>
    </row>
    <row r="1395" spans="1:12" ht="15" customHeight="1" x14ac:dyDescent="0.25">
      <c r="A1395">
        <v>1394</v>
      </c>
      <c r="B1395">
        <v>279372</v>
      </c>
      <c r="C1395" t="s">
        <v>67</v>
      </c>
      <c r="D1395" t="s">
        <v>1318</v>
      </c>
      <c r="E1395" t="s">
        <v>1603</v>
      </c>
      <c r="F1395" t="s">
        <v>1613</v>
      </c>
      <c r="G1395">
        <v>31.3</v>
      </c>
      <c r="H1395">
        <v>24.1</v>
      </c>
      <c r="I1395">
        <v>3</v>
      </c>
      <c r="J1395">
        <v>0</v>
      </c>
      <c r="K1395" s="1">
        <v>45163</v>
      </c>
      <c r="L1395" s="56">
        <v>0.50256674768518517</v>
      </c>
    </row>
    <row r="1396" spans="1:12" ht="15" customHeight="1" x14ac:dyDescent="0.25">
      <c r="A1396">
        <v>1395</v>
      </c>
      <c r="B1396">
        <v>279371</v>
      </c>
      <c r="C1396" t="s">
        <v>24</v>
      </c>
      <c r="D1396" t="s">
        <v>25</v>
      </c>
      <c r="E1396" t="s">
        <v>1611</v>
      </c>
      <c r="F1396" t="s">
        <v>1614</v>
      </c>
      <c r="G1396">
        <v>51.6</v>
      </c>
      <c r="H1396">
        <v>44.4</v>
      </c>
      <c r="I1396">
        <v>3</v>
      </c>
      <c r="J1396">
        <v>8</v>
      </c>
      <c r="K1396" s="1">
        <v>45163</v>
      </c>
      <c r="L1396" s="56">
        <v>0.50241003472222223</v>
      </c>
    </row>
    <row r="1397" spans="1:12" ht="15" customHeight="1" x14ac:dyDescent="0.25">
      <c r="A1397">
        <v>1396</v>
      </c>
      <c r="B1397">
        <v>279370</v>
      </c>
      <c r="C1397" t="s">
        <v>125</v>
      </c>
      <c r="D1397" t="s">
        <v>126</v>
      </c>
      <c r="E1397" t="s">
        <v>1603</v>
      </c>
      <c r="F1397" t="s">
        <v>1604</v>
      </c>
      <c r="G1397">
        <v>50.6</v>
      </c>
      <c r="H1397">
        <v>43.4</v>
      </c>
      <c r="I1397">
        <v>3</v>
      </c>
      <c r="J1397">
        <v>0</v>
      </c>
      <c r="K1397" s="1">
        <v>45163</v>
      </c>
      <c r="L1397" s="56">
        <v>0.50222797453703705</v>
      </c>
    </row>
    <row r="1398" spans="1:12" ht="15" customHeight="1" x14ac:dyDescent="0.25">
      <c r="A1398">
        <v>1397</v>
      </c>
      <c r="B1398">
        <v>279369</v>
      </c>
      <c r="C1398" t="s">
        <v>141</v>
      </c>
      <c r="D1398" t="s">
        <v>1358</v>
      </c>
      <c r="E1398" t="s">
        <v>1603</v>
      </c>
      <c r="F1398" t="s">
        <v>1607</v>
      </c>
      <c r="G1398">
        <v>34.700000000000003</v>
      </c>
      <c r="H1398">
        <v>27.5</v>
      </c>
      <c r="I1398">
        <v>3</v>
      </c>
      <c r="J1398">
        <v>0</v>
      </c>
      <c r="K1398" s="1">
        <v>45163</v>
      </c>
      <c r="L1398" s="56">
        <v>0.50200887731481481</v>
      </c>
    </row>
    <row r="1399" spans="1:12" ht="15" customHeight="1" x14ac:dyDescent="0.25">
      <c r="A1399">
        <v>1398</v>
      </c>
      <c r="B1399">
        <v>279368</v>
      </c>
      <c r="C1399" t="s">
        <v>55</v>
      </c>
      <c r="D1399" t="s">
        <v>56</v>
      </c>
      <c r="E1399" t="s">
        <v>1611</v>
      </c>
      <c r="F1399" t="s">
        <v>1613</v>
      </c>
      <c r="G1399">
        <v>47</v>
      </c>
      <c r="H1399">
        <v>39.799999999999997</v>
      </c>
      <c r="I1399">
        <v>3</v>
      </c>
      <c r="J1399">
        <v>8</v>
      </c>
      <c r="K1399" s="1">
        <v>45163</v>
      </c>
      <c r="L1399" s="56">
        <v>0.50162523148148142</v>
      </c>
    </row>
    <row r="1400" spans="1:12" ht="15" customHeight="1" x14ac:dyDescent="0.25">
      <c r="A1400">
        <v>1399</v>
      </c>
      <c r="B1400">
        <v>279367</v>
      </c>
      <c r="C1400" t="s">
        <v>141</v>
      </c>
      <c r="D1400" t="s">
        <v>1358</v>
      </c>
      <c r="E1400" t="s">
        <v>1603</v>
      </c>
      <c r="F1400" t="s">
        <v>1607</v>
      </c>
      <c r="G1400">
        <v>12.8</v>
      </c>
      <c r="H1400">
        <v>7.4</v>
      </c>
      <c r="I1400">
        <v>2</v>
      </c>
      <c r="J1400">
        <v>0</v>
      </c>
      <c r="K1400" s="1">
        <v>45163</v>
      </c>
      <c r="L1400" s="56">
        <v>0.50143078703703703</v>
      </c>
    </row>
    <row r="1401" spans="1:12" ht="15" customHeight="1" x14ac:dyDescent="0.25">
      <c r="A1401">
        <v>1400</v>
      </c>
      <c r="B1401">
        <v>279366</v>
      </c>
      <c r="C1401" t="s">
        <v>114</v>
      </c>
      <c r="D1401" t="s">
        <v>115</v>
      </c>
      <c r="E1401" t="s">
        <v>1603</v>
      </c>
      <c r="F1401" t="s">
        <v>1610</v>
      </c>
      <c r="G1401">
        <v>73.3</v>
      </c>
      <c r="H1401">
        <v>66.099999999999994</v>
      </c>
      <c r="I1401">
        <v>3</v>
      </c>
      <c r="J1401">
        <v>30</v>
      </c>
      <c r="K1401" s="1">
        <v>45163</v>
      </c>
      <c r="L1401" s="56">
        <v>0.50126929398148146</v>
      </c>
    </row>
    <row r="1402" spans="1:12" ht="15" customHeight="1" x14ac:dyDescent="0.25">
      <c r="A1402">
        <v>1401</v>
      </c>
      <c r="B1402">
        <v>279365</v>
      </c>
      <c r="C1402" t="s">
        <v>121</v>
      </c>
      <c r="D1402" t="s">
        <v>122</v>
      </c>
      <c r="E1402" t="s">
        <v>1603</v>
      </c>
      <c r="F1402" t="s">
        <v>1613</v>
      </c>
      <c r="G1402">
        <v>40.200000000000003</v>
      </c>
      <c r="H1402">
        <v>33</v>
      </c>
      <c r="I1402">
        <v>3</v>
      </c>
      <c r="J1402">
        <v>0</v>
      </c>
      <c r="K1402" s="1">
        <v>45163</v>
      </c>
      <c r="L1402" s="56">
        <v>0.50077653935185185</v>
      </c>
    </row>
    <row r="1403" spans="1:12" ht="15" customHeight="1" x14ac:dyDescent="0.25">
      <c r="A1403">
        <v>1402</v>
      </c>
      <c r="B1403">
        <v>279364</v>
      </c>
      <c r="C1403" t="s">
        <v>24</v>
      </c>
      <c r="D1403" t="s">
        <v>25</v>
      </c>
      <c r="E1403" t="s">
        <v>1611</v>
      </c>
      <c r="F1403" t="s">
        <v>1614</v>
      </c>
      <c r="G1403">
        <v>71.5</v>
      </c>
      <c r="H1403">
        <v>64.3</v>
      </c>
      <c r="I1403">
        <v>3</v>
      </c>
      <c r="J1403">
        <v>12</v>
      </c>
      <c r="K1403" s="1">
        <v>45163</v>
      </c>
      <c r="L1403" s="56">
        <v>0.5005831828703704</v>
      </c>
    </row>
    <row r="1404" spans="1:12" ht="15" customHeight="1" x14ac:dyDescent="0.25">
      <c r="A1404">
        <v>1403</v>
      </c>
      <c r="B1404">
        <v>279363</v>
      </c>
      <c r="C1404" t="s">
        <v>24</v>
      </c>
      <c r="D1404" t="s">
        <v>25</v>
      </c>
      <c r="E1404" t="s">
        <v>1611</v>
      </c>
      <c r="F1404" t="s">
        <v>1614</v>
      </c>
      <c r="G1404">
        <v>56.1</v>
      </c>
      <c r="H1404">
        <v>48.9</v>
      </c>
      <c r="I1404">
        <v>3</v>
      </c>
      <c r="J1404">
        <v>8</v>
      </c>
      <c r="K1404" s="1">
        <v>45163</v>
      </c>
      <c r="L1404" s="56">
        <v>0.50027415509259254</v>
      </c>
    </row>
    <row r="1405" spans="1:12" ht="15" customHeight="1" x14ac:dyDescent="0.25">
      <c r="A1405">
        <v>1404</v>
      </c>
      <c r="B1405">
        <v>279362</v>
      </c>
      <c r="C1405" t="s">
        <v>114</v>
      </c>
      <c r="D1405" t="s">
        <v>115</v>
      </c>
      <c r="E1405" t="s">
        <v>1603</v>
      </c>
      <c r="F1405" t="s">
        <v>1610</v>
      </c>
      <c r="G1405">
        <v>71.900000000000006</v>
      </c>
      <c r="H1405">
        <v>64.7</v>
      </c>
      <c r="I1405">
        <v>3</v>
      </c>
      <c r="J1405">
        <v>30</v>
      </c>
      <c r="K1405" s="1">
        <v>45163</v>
      </c>
      <c r="L1405" s="56">
        <v>0.50007361111111115</v>
      </c>
    </row>
    <row r="1406" spans="1:12" ht="15" customHeight="1" x14ac:dyDescent="0.25">
      <c r="A1406">
        <v>1405</v>
      </c>
      <c r="B1406">
        <v>279361</v>
      </c>
      <c r="C1406" t="s">
        <v>123</v>
      </c>
      <c r="D1406" t="s">
        <v>1412</v>
      </c>
      <c r="E1406" t="s">
        <v>1603</v>
      </c>
      <c r="F1406" t="s">
        <v>1613</v>
      </c>
      <c r="G1406">
        <v>49.9</v>
      </c>
      <c r="H1406">
        <v>42.7</v>
      </c>
      <c r="I1406">
        <v>3</v>
      </c>
      <c r="J1406">
        <v>0</v>
      </c>
      <c r="K1406" s="1">
        <v>45163</v>
      </c>
      <c r="L1406" s="56">
        <v>0.49982265046296298</v>
      </c>
    </row>
    <row r="1407" spans="1:12" ht="15" customHeight="1" x14ac:dyDescent="0.25">
      <c r="A1407">
        <v>1406</v>
      </c>
      <c r="B1407">
        <v>279360</v>
      </c>
      <c r="C1407" t="s">
        <v>141</v>
      </c>
      <c r="D1407" t="s">
        <v>1358</v>
      </c>
      <c r="E1407" t="s">
        <v>1603</v>
      </c>
      <c r="F1407" t="s">
        <v>1607</v>
      </c>
      <c r="G1407">
        <v>38.1</v>
      </c>
      <c r="H1407">
        <v>30.9</v>
      </c>
      <c r="I1407">
        <v>3</v>
      </c>
      <c r="J1407">
        <v>0</v>
      </c>
      <c r="K1407" s="1">
        <v>45163</v>
      </c>
      <c r="L1407" s="56">
        <v>0.49942557870370369</v>
      </c>
    </row>
    <row r="1408" spans="1:12" ht="15" customHeight="1" x14ac:dyDescent="0.25">
      <c r="A1408">
        <v>1407</v>
      </c>
      <c r="B1408">
        <v>279359</v>
      </c>
      <c r="C1408" t="s">
        <v>100</v>
      </c>
      <c r="D1408" t="s">
        <v>1271</v>
      </c>
      <c r="E1408" t="s">
        <v>1611</v>
      </c>
      <c r="F1408" t="s">
        <v>1607</v>
      </c>
      <c r="G1408">
        <v>73.8</v>
      </c>
      <c r="H1408">
        <v>66.599999999999994</v>
      </c>
      <c r="I1408">
        <v>3</v>
      </c>
      <c r="J1408">
        <v>0</v>
      </c>
      <c r="K1408" s="1">
        <v>45163</v>
      </c>
      <c r="L1408" s="56">
        <v>0.49920528935185188</v>
      </c>
    </row>
    <row r="1409" spans="1:12" ht="15" customHeight="1" x14ac:dyDescent="0.25">
      <c r="A1409">
        <v>1408</v>
      </c>
      <c r="B1409">
        <v>279358</v>
      </c>
      <c r="C1409" t="s">
        <v>1534</v>
      </c>
      <c r="D1409" t="s">
        <v>1535</v>
      </c>
      <c r="E1409" t="s">
        <v>1611</v>
      </c>
      <c r="F1409" t="s">
        <v>1607</v>
      </c>
      <c r="G1409">
        <v>85.7</v>
      </c>
      <c r="H1409">
        <v>78.5</v>
      </c>
      <c r="I1409">
        <v>3</v>
      </c>
      <c r="J1409">
        <v>18</v>
      </c>
      <c r="K1409" s="1">
        <v>45163</v>
      </c>
      <c r="L1409" s="56">
        <v>0.49895706018518515</v>
      </c>
    </row>
    <row r="1410" spans="1:12" ht="15" customHeight="1" x14ac:dyDescent="0.25">
      <c r="A1410">
        <v>1409</v>
      </c>
      <c r="B1410">
        <v>279357</v>
      </c>
      <c r="C1410" t="s">
        <v>12</v>
      </c>
      <c r="D1410" t="s">
        <v>13</v>
      </c>
      <c r="E1410" t="s">
        <v>1611</v>
      </c>
      <c r="F1410" t="s">
        <v>1614</v>
      </c>
      <c r="G1410">
        <v>51.9</v>
      </c>
      <c r="H1410">
        <v>44.7</v>
      </c>
      <c r="I1410">
        <v>3</v>
      </c>
      <c r="J1410">
        <v>6</v>
      </c>
      <c r="K1410" s="1">
        <v>45163</v>
      </c>
      <c r="L1410" s="56">
        <v>0.4986983796296296</v>
      </c>
    </row>
    <row r="1411" spans="1:12" ht="15" customHeight="1" x14ac:dyDescent="0.25">
      <c r="A1411">
        <v>1410</v>
      </c>
      <c r="B1411">
        <v>279356</v>
      </c>
      <c r="C1411" t="s">
        <v>67</v>
      </c>
      <c r="D1411" t="s">
        <v>1318</v>
      </c>
      <c r="E1411" t="s">
        <v>1603</v>
      </c>
      <c r="F1411" t="s">
        <v>1613</v>
      </c>
      <c r="G1411">
        <v>44.3</v>
      </c>
      <c r="H1411">
        <v>37.1</v>
      </c>
      <c r="I1411">
        <v>3</v>
      </c>
      <c r="J1411">
        <v>0</v>
      </c>
      <c r="K1411" s="1">
        <v>45163</v>
      </c>
      <c r="L1411" s="56">
        <v>0.49843943287037035</v>
      </c>
    </row>
    <row r="1412" spans="1:12" ht="15" customHeight="1" x14ac:dyDescent="0.25">
      <c r="A1412">
        <v>1411</v>
      </c>
      <c r="B1412">
        <v>279355</v>
      </c>
      <c r="C1412" t="s">
        <v>142</v>
      </c>
      <c r="D1412" t="s">
        <v>1612</v>
      </c>
      <c r="E1412" t="s">
        <v>1603</v>
      </c>
      <c r="F1412" t="s">
        <v>1604</v>
      </c>
      <c r="G1412">
        <v>38.200000000000003</v>
      </c>
      <c r="H1412">
        <v>31</v>
      </c>
      <c r="I1412">
        <v>3</v>
      </c>
      <c r="J1412">
        <v>0</v>
      </c>
      <c r="K1412" s="1">
        <v>45163</v>
      </c>
      <c r="L1412" s="56">
        <v>0.49826651620370371</v>
      </c>
    </row>
    <row r="1413" spans="1:12" ht="15" customHeight="1" x14ac:dyDescent="0.25">
      <c r="A1413">
        <v>1412</v>
      </c>
      <c r="B1413">
        <v>279354</v>
      </c>
      <c r="C1413" t="s">
        <v>74</v>
      </c>
      <c r="D1413" t="s">
        <v>75</v>
      </c>
      <c r="E1413" t="s">
        <v>1611</v>
      </c>
      <c r="F1413" t="s">
        <v>1610</v>
      </c>
      <c r="G1413">
        <v>40.700000000000003</v>
      </c>
      <c r="H1413">
        <v>33.5</v>
      </c>
      <c r="I1413">
        <v>3</v>
      </c>
      <c r="J1413">
        <v>16</v>
      </c>
      <c r="K1413" s="1">
        <v>45163</v>
      </c>
      <c r="L1413" s="56">
        <v>0.49805243055555559</v>
      </c>
    </row>
    <row r="1414" spans="1:12" ht="15" customHeight="1" x14ac:dyDescent="0.25">
      <c r="A1414">
        <v>1413</v>
      </c>
      <c r="B1414">
        <v>279353</v>
      </c>
      <c r="C1414" t="s">
        <v>142</v>
      </c>
      <c r="D1414" t="s">
        <v>1612</v>
      </c>
      <c r="E1414" t="s">
        <v>1603</v>
      </c>
      <c r="F1414" t="s">
        <v>1604</v>
      </c>
      <c r="G1414">
        <v>39.4</v>
      </c>
      <c r="H1414">
        <v>32.200000000000003</v>
      </c>
      <c r="I1414">
        <v>3</v>
      </c>
      <c r="J1414">
        <v>0</v>
      </c>
      <c r="K1414" s="1">
        <v>45163</v>
      </c>
      <c r="L1414" s="56">
        <v>0.49776940972222222</v>
      </c>
    </row>
    <row r="1415" spans="1:12" ht="15" customHeight="1" x14ac:dyDescent="0.25">
      <c r="A1415">
        <v>1414</v>
      </c>
      <c r="B1415">
        <v>279352</v>
      </c>
      <c r="C1415" t="s">
        <v>125</v>
      </c>
      <c r="D1415" t="s">
        <v>126</v>
      </c>
      <c r="E1415" t="s">
        <v>1603</v>
      </c>
      <c r="F1415" t="s">
        <v>1604</v>
      </c>
      <c r="G1415">
        <v>39.200000000000003</v>
      </c>
      <c r="H1415">
        <v>32</v>
      </c>
      <c r="I1415">
        <v>3</v>
      </c>
      <c r="J1415">
        <v>0</v>
      </c>
      <c r="K1415" s="1">
        <v>45163</v>
      </c>
      <c r="L1415" s="56">
        <v>0.49759826388888889</v>
      </c>
    </row>
    <row r="1416" spans="1:12" ht="15" customHeight="1" x14ac:dyDescent="0.25">
      <c r="A1416">
        <v>1415</v>
      </c>
      <c r="B1416">
        <v>279351</v>
      </c>
      <c r="C1416" t="s">
        <v>142</v>
      </c>
      <c r="D1416" t="s">
        <v>1612</v>
      </c>
      <c r="E1416" t="s">
        <v>1603</v>
      </c>
      <c r="F1416" t="s">
        <v>1604</v>
      </c>
      <c r="G1416">
        <v>32.299999999999997</v>
      </c>
      <c r="H1416">
        <v>25.1</v>
      </c>
      <c r="I1416">
        <v>3</v>
      </c>
      <c r="J1416">
        <v>0</v>
      </c>
      <c r="K1416" s="1">
        <v>45163</v>
      </c>
      <c r="L1416" s="56">
        <v>0.49742491898148145</v>
      </c>
    </row>
    <row r="1417" spans="1:12" ht="15" customHeight="1" x14ac:dyDescent="0.25">
      <c r="A1417">
        <v>1416</v>
      </c>
      <c r="B1417">
        <v>279350</v>
      </c>
      <c r="C1417" t="s">
        <v>114</v>
      </c>
      <c r="D1417" t="s">
        <v>115</v>
      </c>
      <c r="E1417" t="s">
        <v>1603</v>
      </c>
      <c r="F1417" t="s">
        <v>1610</v>
      </c>
      <c r="G1417">
        <v>71.3</v>
      </c>
      <c r="H1417">
        <v>64.099999999999994</v>
      </c>
      <c r="I1417">
        <v>3</v>
      </c>
      <c r="J1417">
        <v>30</v>
      </c>
      <c r="K1417" s="1">
        <v>45163</v>
      </c>
      <c r="L1417" s="56">
        <v>0.49707812499999998</v>
      </c>
    </row>
    <row r="1418" spans="1:12" ht="15" customHeight="1" x14ac:dyDescent="0.25">
      <c r="A1418">
        <v>1417</v>
      </c>
      <c r="B1418">
        <v>279349</v>
      </c>
      <c r="C1418" t="s">
        <v>24</v>
      </c>
      <c r="D1418" t="s">
        <v>25</v>
      </c>
      <c r="E1418" t="s">
        <v>1611</v>
      </c>
      <c r="F1418" t="s">
        <v>1614</v>
      </c>
      <c r="G1418">
        <v>58.4</v>
      </c>
      <c r="H1418">
        <v>51.2</v>
      </c>
      <c r="I1418">
        <v>3</v>
      </c>
      <c r="J1418">
        <v>8</v>
      </c>
      <c r="K1418" s="1">
        <v>45163</v>
      </c>
      <c r="L1418" s="56">
        <v>0.4968033912037037</v>
      </c>
    </row>
    <row r="1419" spans="1:12" ht="15" customHeight="1" x14ac:dyDescent="0.25">
      <c r="A1419">
        <v>1418</v>
      </c>
      <c r="B1419">
        <v>279348</v>
      </c>
      <c r="C1419" t="s">
        <v>124</v>
      </c>
      <c r="D1419" t="s">
        <v>1413</v>
      </c>
      <c r="E1419" t="s">
        <v>1603</v>
      </c>
      <c r="F1419" t="s">
        <v>1604</v>
      </c>
      <c r="G1419">
        <v>48.6</v>
      </c>
      <c r="H1419">
        <v>41.4</v>
      </c>
      <c r="I1419">
        <v>3</v>
      </c>
      <c r="J1419">
        <v>0</v>
      </c>
      <c r="K1419" s="1">
        <v>45163</v>
      </c>
      <c r="L1419" s="56">
        <v>0.4965951388888889</v>
      </c>
    </row>
    <row r="1420" spans="1:12" ht="15" customHeight="1" x14ac:dyDescent="0.25">
      <c r="A1420">
        <v>1419</v>
      </c>
      <c r="B1420">
        <v>279347</v>
      </c>
      <c r="C1420" t="s">
        <v>124</v>
      </c>
      <c r="D1420" t="s">
        <v>1413</v>
      </c>
      <c r="E1420" t="s">
        <v>1603</v>
      </c>
      <c r="F1420" t="s">
        <v>1604</v>
      </c>
      <c r="G1420">
        <v>48.6</v>
      </c>
      <c r="H1420">
        <v>41.4</v>
      </c>
      <c r="I1420">
        <v>3</v>
      </c>
      <c r="J1420">
        <v>0</v>
      </c>
      <c r="K1420" s="1">
        <v>45163</v>
      </c>
      <c r="L1420" s="56">
        <v>0.49638344907407411</v>
      </c>
    </row>
    <row r="1421" spans="1:12" ht="15" customHeight="1" x14ac:dyDescent="0.25">
      <c r="A1421">
        <v>1420</v>
      </c>
      <c r="B1421">
        <v>279346</v>
      </c>
      <c r="C1421" t="s">
        <v>78</v>
      </c>
      <c r="D1421" t="s">
        <v>79</v>
      </c>
      <c r="E1421" t="s">
        <v>1611</v>
      </c>
      <c r="F1421" t="s">
        <v>1610</v>
      </c>
      <c r="G1421">
        <v>61.5</v>
      </c>
      <c r="H1421">
        <v>54.3</v>
      </c>
      <c r="I1421">
        <v>3</v>
      </c>
      <c r="J1421">
        <v>20</v>
      </c>
      <c r="K1421" s="1">
        <v>45163</v>
      </c>
      <c r="L1421" s="56">
        <v>0.49624140046296294</v>
      </c>
    </row>
    <row r="1422" spans="1:12" ht="15" customHeight="1" x14ac:dyDescent="0.25">
      <c r="A1422">
        <v>1421</v>
      </c>
      <c r="B1422">
        <v>279345</v>
      </c>
      <c r="C1422" t="s">
        <v>88</v>
      </c>
      <c r="D1422" t="s">
        <v>89</v>
      </c>
      <c r="E1422" t="s">
        <v>1611</v>
      </c>
      <c r="F1422" t="s">
        <v>1610</v>
      </c>
      <c r="G1422">
        <v>53.8</v>
      </c>
      <c r="H1422">
        <v>46.6</v>
      </c>
      <c r="I1422">
        <v>3</v>
      </c>
      <c r="J1422">
        <v>14</v>
      </c>
      <c r="K1422" s="1">
        <v>45163</v>
      </c>
      <c r="L1422" s="56">
        <v>0.49605980324074078</v>
      </c>
    </row>
    <row r="1423" spans="1:12" ht="15" customHeight="1" x14ac:dyDescent="0.25">
      <c r="A1423">
        <v>1422</v>
      </c>
      <c r="B1423">
        <v>279344</v>
      </c>
      <c r="C1423" t="s">
        <v>124</v>
      </c>
      <c r="D1423" t="s">
        <v>1413</v>
      </c>
      <c r="E1423" t="s">
        <v>1603</v>
      </c>
      <c r="F1423" t="s">
        <v>1604</v>
      </c>
      <c r="G1423">
        <v>39.1</v>
      </c>
      <c r="H1423">
        <v>31.9</v>
      </c>
      <c r="I1423">
        <v>3</v>
      </c>
      <c r="J1423">
        <v>0</v>
      </c>
      <c r="K1423" s="1">
        <v>45163</v>
      </c>
      <c r="L1423" s="56">
        <v>0.4958985300925926</v>
      </c>
    </row>
    <row r="1424" spans="1:12" ht="15" customHeight="1" x14ac:dyDescent="0.25">
      <c r="A1424">
        <v>1423</v>
      </c>
      <c r="B1424">
        <v>279343</v>
      </c>
      <c r="C1424" t="s">
        <v>24</v>
      </c>
      <c r="D1424" t="s">
        <v>25</v>
      </c>
      <c r="E1424" t="s">
        <v>1611</v>
      </c>
      <c r="F1424" t="s">
        <v>1614</v>
      </c>
      <c r="G1424">
        <v>53.5</v>
      </c>
      <c r="H1424">
        <v>46.3</v>
      </c>
      <c r="I1424">
        <v>3</v>
      </c>
      <c r="J1424">
        <v>8</v>
      </c>
      <c r="K1424" s="1">
        <v>45163</v>
      </c>
      <c r="L1424" s="56">
        <v>0.49579351851851849</v>
      </c>
    </row>
    <row r="1425" spans="1:12" ht="15" customHeight="1" x14ac:dyDescent="0.25">
      <c r="A1425">
        <v>1424</v>
      </c>
      <c r="B1425">
        <v>279342</v>
      </c>
      <c r="C1425" t="s">
        <v>123</v>
      </c>
      <c r="D1425" t="s">
        <v>1412</v>
      </c>
      <c r="E1425" t="s">
        <v>1603</v>
      </c>
      <c r="F1425" t="s">
        <v>1613</v>
      </c>
      <c r="G1425">
        <v>45.3</v>
      </c>
      <c r="H1425">
        <v>38.1</v>
      </c>
      <c r="I1425">
        <v>3</v>
      </c>
      <c r="J1425">
        <v>0</v>
      </c>
      <c r="K1425" s="1">
        <v>45163</v>
      </c>
      <c r="L1425" s="56">
        <v>0.49554927083333333</v>
      </c>
    </row>
    <row r="1426" spans="1:12" ht="15" customHeight="1" x14ac:dyDescent="0.25">
      <c r="A1426">
        <v>1425</v>
      </c>
      <c r="B1426">
        <v>279341</v>
      </c>
      <c r="C1426" t="s">
        <v>84</v>
      </c>
      <c r="D1426" t="s">
        <v>1609</v>
      </c>
      <c r="E1426" t="s">
        <v>1603</v>
      </c>
      <c r="F1426" t="s">
        <v>1610</v>
      </c>
      <c r="G1426">
        <v>67.5</v>
      </c>
      <c r="H1426">
        <v>60.3</v>
      </c>
      <c r="I1426">
        <v>3</v>
      </c>
      <c r="J1426">
        <v>0</v>
      </c>
      <c r="K1426" s="1">
        <v>45163</v>
      </c>
      <c r="L1426" s="56">
        <v>0.49536246527777777</v>
      </c>
    </row>
    <row r="1427" spans="1:12" ht="15" customHeight="1" x14ac:dyDescent="0.25">
      <c r="A1427">
        <v>1426</v>
      </c>
      <c r="B1427">
        <v>279340</v>
      </c>
      <c r="C1427" t="s">
        <v>74</v>
      </c>
      <c r="D1427" t="s">
        <v>75</v>
      </c>
      <c r="E1427" t="s">
        <v>1611</v>
      </c>
      <c r="F1427" t="s">
        <v>1610</v>
      </c>
      <c r="G1427">
        <v>45.8</v>
      </c>
      <c r="H1427">
        <v>38.6</v>
      </c>
      <c r="I1427">
        <v>3</v>
      </c>
      <c r="J1427">
        <v>16</v>
      </c>
      <c r="K1427" s="1">
        <v>45163</v>
      </c>
      <c r="L1427" s="56">
        <v>0.49522515046296295</v>
      </c>
    </row>
    <row r="1428" spans="1:12" ht="15" customHeight="1" x14ac:dyDescent="0.25">
      <c r="A1428">
        <v>1427</v>
      </c>
      <c r="B1428">
        <v>279339</v>
      </c>
      <c r="C1428" t="s">
        <v>141</v>
      </c>
      <c r="D1428" t="s">
        <v>1358</v>
      </c>
      <c r="E1428" t="s">
        <v>1603</v>
      </c>
      <c r="F1428" t="s">
        <v>1607</v>
      </c>
      <c r="G1428">
        <v>41.8</v>
      </c>
      <c r="H1428">
        <v>34.6</v>
      </c>
      <c r="I1428">
        <v>3</v>
      </c>
      <c r="J1428">
        <v>0</v>
      </c>
      <c r="K1428" s="1">
        <v>45163</v>
      </c>
      <c r="L1428" s="56">
        <v>0.49494417824074072</v>
      </c>
    </row>
    <row r="1429" spans="1:12" ht="15" customHeight="1" x14ac:dyDescent="0.25">
      <c r="A1429">
        <v>1428</v>
      </c>
      <c r="B1429">
        <v>279338</v>
      </c>
      <c r="C1429" t="s">
        <v>151</v>
      </c>
      <c r="D1429" t="s">
        <v>1368</v>
      </c>
      <c r="E1429" t="s">
        <v>1611</v>
      </c>
      <c r="F1429" t="s">
        <v>1607</v>
      </c>
      <c r="G1429">
        <v>37.4</v>
      </c>
      <c r="H1429">
        <v>30.2</v>
      </c>
      <c r="I1429">
        <v>3</v>
      </c>
      <c r="J1429">
        <v>0</v>
      </c>
      <c r="K1429" s="1">
        <v>45163</v>
      </c>
      <c r="L1429" s="56">
        <v>0.4948385763888889</v>
      </c>
    </row>
    <row r="1430" spans="1:12" ht="15" customHeight="1" x14ac:dyDescent="0.25">
      <c r="A1430">
        <v>1429</v>
      </c>
      <c r="B1430">
        <v>279337</v>
      </c>
      <c r="C1430" t="s">
        <v>55</v>
      </c>
      <c r="D1430" t="s">
        <v>56</v>
      </c>
      <c r="E1430" t="s">
        <v>1611</v>
      </c>
      <c r="F1430" t="s">
        <v>1613</v>
      </c>
      <c r="G1430">
        <v>53.1</v>
      </c>
      <c r="H1430">
        <v>45.9</v>
      </c>
      <c r="I1430">
        <v>3</v>
      </c>
      <c r="J1430">
        <v>8</v>
      </c>
      <c r="K1430" s="1">
        <v>45163</v>
      </c>
      <c r="L1430" s="56">
        <v>0.4945961805555556</v>
      </c>
    </row>
    <row r="1431" spans="1:12" ht="15" customHeight="1" x14ac:dyDescent="0.25">
      <c r="A1431">
        <v>1430</v>
      </c>
      <c r="B1431">
        <v>279336</v>
      </c>
      <c r="C1431" t="s">
        <v>120</v>
      </c>
      <c r="D1431" t="s">
        <v>1411</v>
      </c>
      <c r="E1431" t="s">
        <v>1603</v>
      </c>
      <c r="F1431" t="s">
        <v>1613</v>
      </c>
      <c r="G1431">
        <v>45.2</v>
      </c>
      <c r="H1431">
        <v>38</v>
      </c>
      <c r="I1431">
        <v>3</v>
      </c>
      <c r="J1431">
        <v>0</v>
      </c>
      <c r="K1431" s="1">
        <v>45163</v>
      </c>
      <c r="L1431" s="56">
        <v>0.49445170138888889</v>
      </c>
    </row>
    <row r="1432" spans="1:12" ht="15" customHeight="1" x14ac:dyDescent="0.25">
      <c r="A1432">
        <v>1431</v>
      </c>
      <c r="B1432">
        <v>279335</v>
      </c>
      <c r="C1432" t="s">
        <v>24</v>
      </c>
      <c r="D1432" t="s">
        <v>25</v>
      </c>
      <c r="E1432" t="s">
        <v>1611</v>
      </c>
      <c r="F1432" t="s">
        <v>1614</v>
      </c>
      <c r="G1432">
        <v>46.6</v>
      </c>
      <c r="H1432">
        <v>39.4</v>
      </c>
      <c r="I1432">
        <v>3</v>
      </c>
      <c r="J1432">
        <v>8</v>
      </c>
      <c r="K1432" s="1">
        <v>45163</v>
      </c>
      <c r="L1432" s="56">
        <v>0.49434302083333331</v>
      </c>
    </row>
    <row r="1433" spans="1:12" ht="15" customHeight="1" x14ac:dyDescent="0.25">
      <c r="A1433">
        <v>1432</v>
      </c>
      <c r="B1433">
        <v>279334</v>
      </c>
      <c r="C1433" t="s">
        <v>12</v>
      </c>
      <c r="D1433" t="s">
        <v>13</v>
      </c>
      <c r="E1433" t="s">
        <v>1611</v>
      </c>
      <c r="F1433" t="s">
        <v>1614</v>
      </c>
      <c r="G1433">
        <v>52.3</v>
      </c>
      <c r="H1433">
        <v>45.1</v>
      </c>
      <c r="I1433">
        <v>3</v>
      </c>
      <c r="J1433">
        <v>6</v>
      </c>
      <c r="K1433" s="1">
        <v>45163</v>
      </c>
      <c r="L1433" s="56">
        <v>0.49419707175925925</v>
      </c>
    </row>
    <row r="1434" spans="1:12" ht="15" customHeight="1" x14ac:dyDescent="0.25">
      <c r="A1434">
        <v>1433</v>
      </c>
      <c r="B1434">
        <v>279333</v>
      </c>
      <c r="C1434" t="s">
        <v>59</v>
      </c>
      <c r="D1434" t="s">
        <v>60</v>
      </c>
      <c r="E1434" t="s">
        <v>1611</v>
      </c>
      <c r="F1434" t="s">
        <v>1613</v>
      </c>
      <c r="G1434">
        <v>50.6</v>
      </c>
      <c r="H1434">
        <v>43.4</v>
      </c>
      <c r="I1434">
        <v>3</v>
      </c>
      <c r="J1434">
        <v>8</v>
      </c>
      <c r="K1434" s="1">
        <v>45163</v>
      </c>
      <c r="L1434" s="56">
        <v>0.4937332523148148</v>
      </c>
    </row>
    <row r="1435" spans="1:12" ht="15" customHeight="1" x14ac:dyDescent="0.25">
      <c r="A1435">
        <v>1434</v>
      </c>
      <c r="B1435">
        <v>279332</v>
      </c>
      <c r="C1435" t="s">
        <v>59</v>
      </c>
      <c r="D1435" t="s">
        <v>60</v>
      </c>
      <c r="E1435" t="s">
        <v>1611</v>
      </c>
      <c r="F1435" t="s">
        <v>1613</v>
      </c>
      <c r="G1435">
        <v>50.9</v>
      </c>
      <c r="H1435">
        <v>43.7</v>
      </c>
      <c r="I1435">
        <v>3</v>
      </c>
      <c r="J1435">
        <v>8</v>
      </c>
      <c r="K1435" s="1">
        <v>45163</v>
      </c>
      <c r="L1435" s="56">
        <v>0.49356577546296299</v>
      </c>
    </row>
    <row r="1436" spans="1:12" ht="15" customHeight="1" x14ac:dyDescent="0.25">
      <c r="A1436">
        <v>1435</v>
      </c>
      <c r="B1436">
        <v>279331</v>
      </c>
      <c r="C1436" t="s">
        <v>24</v>
      </c>
      <c r="D1436" t="s">
        <v>25</v>
      </c>
      <c r="E1436" t="s">
        <v>1611</v>
      </c>
      <c r="F1436" t="s">
        <v>1614</v>
      </c>
      <c r="G1436">
        <v>49.9</v>
      </c>
      <c r="H1436">
        <v>42.7</v>
      </c>
      <c r="I1436">
        <v>3</v>
      </c>
      <c r="J1436">
        <v>8</v>
      </c>
      <c r="K1436" s="1">
        <v>45163</v>
      </c>
      <c r="L1436" s="56">
        <v>0.49347322916666664</v>
      </c>
    </row>
    <row r="1437" spans="1:12" ht="15" customHeight="1" x14ac:dyDescent="0.25">
      <c r="A1437">
        <v>1436</v>
      </c>
      <c r="B1437">
        <v>279330</v>
      </c>
      <c r="C1437" t="s">
        <v>173</v>
      </c>
      <c r="D1437" t="s">
        <v>1377</v>
      </c>
      <c r="E1437" t="s">
        <v>1611</v>
      </c>
      <c r="F1437" t="s">
        <v>1607</v>
      </c>
      <c r="G1437">
        <v>41.9</v>
      </c>
      <c r="H1437">
        <v>34.700000000000003</v>
      </c>
      <c r="I1437">
        <v>3</v>
      </c>
      <c r="J1437">
        <v>0</v>
      </c>
      <c r="K1437" s="1">
        <v>45163</v>
      </c>
      <c r="L1437" s="56">
        <v>0.49322357638888886</v>
      </c>
    </row>
    <row r="1438" spans="1:12" ht="15" customHeight="1" x14ac:dyDescent="0.25">
      <c r="A1438">
        <v>1437</v>
      </c>
      <c r="B1438">
        <v>279329</v>
      </c>
      <c r="C1438" t="s">
        <v>67</v>
      </c>
      <c r="D1438" t="s">
        <v>1318</v>
      </c>
      <c r="E1438" t="s">
        <v>1603</v>
      </c>
      <c r="F1438" t="s">
        <v>1613</v>
      </c>
      <c r="G1438">
        <v>36.1</v>
      </c>
      <c r="H1438">
        <v>28.9</v>
      </c>
      <c r="I1438">
        <v>3</v>
      </c>
      <c r="J1438">
        <v>0</v>
      </c>
      <c r="K1438" s="1">
        <v>45163</v>
      </c>
      <c r="L1438" s="56">
        <v>0.49307815972222224</v>
      </c>
    </row>
    <row r="1439" spans="1:12" ht="15" customHeight="1" x14ac:dyDescent="0.25">
      <c r="A1439">
        <v>1438</v>
      </c>
      <c r="B1439">
        <v>279328</v>
      </c>
      <c r="C1439" t="s">
        <v>67</v>
      </c>
      <c r="D1439" t="s">
        <v>1318</v>
      </c>
      <c r="E1439" t="s">
        <v>1603</v>
      </c>
      <c r="F1439" t="s">
        <v>1613</v>
      </c>
      <c r="G1439">
        <v>36.700000000000003</v>
      </c>
      <c r="H1439">
        <v>29.5</v>
      </c>
      <c r="I1439">
        <v>3</v>
      </c>
      <c r="J1439">
        <v>0</v>
      </c>
      <c r="K1439" s="1">
        <v>45163</v>
      </c>
      <c r="L1439" s="56">
        <v>0.49299039351851853</v>
      </c>
    </row>
    <row r="1440" spans="1:12" ht="15" customHeight="1" x14ac:dyDescent="0.25">
      <c r="A1440">
        <v>1439</v>
      </c>
      <c r="B1440">
        <v>279327</v>
      </c>
      <c r="C1440" t="s">
        <v>137</v>
      </c>
      <c r="D1440" t="s">
        <v>1356</v>
      </c>
      <c r="E1440" t="s">
        <v>1603</v>
      </c>
      <c r="F1440" t="s">
        <v>1615</v>
      </c>
      <c r="G1440">
        <v>46.9</v>
      </c>
      <c r="H1440">
        <v>41.5</v>
      </c>
      <c r="I1440">
        <v>2</v>
      </c>
      <c r="J1440">
        <v>0</v>
      </c>
      <c r="K1440" s="1">
        <v>45163</v>
      </c>
      <c r="L1440" s="56">
        <v>0.49156427083333337</v>
      </c>
    </row>
    <row r="1441" spans="1:12" ht="15" customHeight="1" x14ac:dyDescent="0.25">
      <c r="A1441">
        <v>1440</v>
      </c>
      <c r="B1441">
        <v>279326</v>
      </c>
      <c r="C1441" t="s">
        <v>1534</v>
      </c>
      <c r="D1441" t="s">
        <v>1535</v>
      </c>
      <c r="E1441" t="s">
        <v>1611</v>
      </c>
      <c r="F1441" t="s">
        <v>1607</v>
      </c>
      <c r="G1441">
        <v>87.9</v>
      </c>
      <c r="H1441">
        <v>80.7</v>
      </c>
      <c r="I1441">
        <v>3</v>
      </c>
      <c r="J1441">
        <v>18</v>
      </c>
      <c r="K1441" s="1">
        <v>45163</v>
      </c>
      <c r="L1441" s="56">
        <v>0.49052739583333332</v>
      </c>
    </row>
    <row r="1442" spans="1:12" ht="15" customHeight="1" x14ac:dyDescent="0.25">
      <c r="A1442">
        <v>1441</v>
      </c>
      <c r="B1442">
        <v>279325</v>
      </c>
      <c r="C1442" t="s">
        <v>142</v>
      </c>
      <c r="D1442" t="s">
        <v>1612</v>
      </c>
      <c r="E1442" t="s">
        <v>1603</v>
      </c>
      <c r="F1442" t="s">
        <v>1604</v>
      </c>
      <c r="G1442">
        <v>36.1</v>
      </c>
      <c r="H1442">
        <v>28.9</v>
      </c>
      <c r="I1442">
        <v>3</v>
      </c>
      <c r="J1442">
        <v>0</v>
      </c>
      <c r="K1442" s="1">
        <v>45163</v>
      </c>
      <c r="L1442" s="56">
        <v>0.49038171296296301</v>
      </c>
    </row>
    <row r="1443" spans="1:12" ht="15" customHeight="1" x14ac:dyDescent="0.25">
      <c r="A1443">
        <v>1442</v>
      </c>
      <c r="B1443">
        <v>279324</v>
      </c>
      <c r="C1443" t="s">
        <v>121</v>
      </c>
      <c r="D1443" t="s">
        <v>122</v>
      </c>
      <c r="E1443" t="s">
        <v>1603</v>
      </c>
      <c r="F1443" t="s">
        <v>1610</v>
      </c>
      <c r="G1443">
        <v>48.6</v>
      </c>
      <c r="H1443">
        <v>41.4</v>
      </c>
      <c r="I1443">
        <v>3</v>
      </c>
      <c r="J1443">
        <v>0</v>
      </c>
      <c r="K1443" s="1">
        <v>45163</v>
      </c>
      <c r="L1443" s="56">
        <v>0.49022253472222221</v>
      </c>
    </row>
    <row r="1444" spans="1:12" ht="15" customHeight="1" x14ac:dyDescent="0.25">
      <c r="A1444">
        <v>1443</v>
      </c>
      <c r="B1444">
        <v>279323</v>
      </c>
      <c r="C1444" t="s">
        <v>124</v>
      </c>
      <c r="D1444" t="s">
        <v>1413</v>
      </c>
      <c r="E1444" t="s">
        <v>1603</v>
      </c>
      <c r="F1444" t="s">
        <v>1604</v>
      </c>
      <c r="G1444">
        <v>44.7</v>
      </c>
      <c r="H1444">
        <v>37.5</v>
      </c>
      <c r="I1444">
        <v>3</v>
      </c>
      <c r="J1444">
        <v>0</v>
      </c>
      <c r="K1444" s="1">
        <v>45163</v>
      </c>
      <c r="L1444" s="56">
        <v>0.49008221064814816</v>
      </c>
    </row>
    <row r="1445" spans="1:12" ht="15" customHeight="1" x14ac:dyDescent="0.25">
      <c r="A1445">
        <v>1444</v>
      </c>
      <c r="B1445">
        <v>279322</v>
      </c>
      <c r="C1445" t="s">
        <v>121</v>
      </c>
      <c r="D1445" t="s">
        <v>122</v>
      </c>
      <c r="E1445" t="s">
        <v>1603</v>
      </c>
      <c r="F1445" t="s">
        <v>1613</v>
      </c>
      <c r="G1445">
        <v>53.1</v>
      </c>
      <c r="H1445">
        <v>45.9</v>
      </c>
      <c r="I1445">
        <v>3</v>
      </c>
      <c r="J1445">
        <v>0</v>
      </c>
      <c r="K1445" s="1">
        <v>45163</v>
      </c>
      <c r="L1445" s="56">
        <v>0.48995902777777772</v>
      </c>
    </row>
    <row r="1446" spans="1:12" ht="15" customHeight="1" x14ac:dyDescent="0.25">
      <c r="A1446">
        <v>1445</v>
      </c>
      <c r="B1446">
        <v>279321</v>
      </c>
      <c r="C1446" t="s">
        <v>74</v>
      </c>
      <c r="D1446" t="s">
        <v>75</v>
      </c>
      <c r="E1446" t="s">
        <v>1611</v>
      </c>
      <c r="F1446" t="s">
        <v>1610</v>
      </c>
      <c r="G1446">
        <v>47</v>
      </c>
      <c r="H1446">
        <v>39.799999999999997</v>
      </c>
      <c r="I1446">
        <v>3</v>
      </c>
      <c r="J1446">
        <v>16</v>
      </c>
      <c r="K1446" s="1">
        <v>45163</v>
      </c>
      <c r="L1446" s="56">
        <v>0.48980887731481482</v>
      </c>
    </row>
    <row r="1447" spans="1:12" ht="15" customHeight="1" x14ac:dyDescent="0.25">
      <c r="A1447">
        <v>1446</v>
      </c>
      <c r="B1447">
        <v>279320</v>
      </c>
      <c r="C1447" t="s">
        <v>142</v>
      </c>
      <c r="D1447" t="s">
        <v>1612</v>
      </c>
      <c r="E1447" t="s">
        <v>1603</v>
      </c>
      <c r="F1447" t="s">
        <v>1604</v>
      </c>
      <c r="G1447">
        <v>40.1</v>
      </c>
      <c r="H1447">
        <v>32.9</v>
      </c>
      <c r="I1447">
        <v>3</v>
      </c>
      <c r="J1447">
        <v>0</v>
      </c>
      <c r="K1447" s="1">
        <v>45163</v>
      </c>
      <c r="L1447" s="56">
        <v>0.48958769675925923</v>
      </c>
    </row>
    <row r="1448" spans="1:12" ht="15" customHeight="1" x14ac:dyDescent="0.25">
      <c r="A1448">
        <v>1447</v>
      </c>
      <c r="B1448">
        <v>279319</v>
      </c>
      <c r="C1448" t="s">
        <v>124</v>
      </c>
      <c r="D1448" t="s">
        <v>1413</v>
      </c>
      <c r="E1448" t="s">
        <v>1603</v>
      </c>
      <c r="F1448" t="s">
        <v>1604</v>
      </c>
      <c r="G1448">
        <v>47.2</v>
      </c>
      <c r="H1448">
        <v>40</v>
      </c>
      <c r="I1448">
        <v>3</v>
      </c>
      <c r="J1448">
        <v>0</v>
      </c>
      <c r="K1448" s="1">
        <v>45163</v>
      </c>
      <c r="L1448" s="56">
        <v>0.48945054398148152</v>
      </c>
    </row>
    <row r="1449" spans="1:12" ht="15" customHeight="1" x14ac:dyDescent="0.25">
      <c r="A1449">
        <v>1448</v>
      </c>
      <c r="B1449">
        <v>279318</v>
      </c>
      <c r="C1449" t="s">
        <v>24</v>
      </c>
      <c r="D1449" t="s">
        <v>25</v>
      </c>
      <c r="E1449" t="s">
        <v>1611</v>
      </c>
      <c r="F1449" t="s">
        <v>1614</v>
      </c>
      <c r="G1449">
        <v>52.7</v>
      </c>
      <c r="H1449">
        <v>45.5</v>
      </c>
      <c r="I1449">
        <v>3</v>
      </c>
      <c r="J1449">
        <v>8</v>
      </c>
      <c r="K1449" s="1">
        <v>45163</v>
      </c>
      <c r="L1449" s="56">
        <v>0.48932627314814819</v>
      </c>
    </row>
    <row r="1450" spans="1:12" ht="15" customHeight="1" x14ac:dyDescent="0.25">
      <c r="A1450">
        <v>1449</v>
      </c>
      <c r="B1450">
        <v>279317</v>
      </c>
      <c r="C1450" t="s">
        <v>120</v>
      </c>
      <c r="D1450" t="s">
        <v>1411</v>
      </c>
      <c r="E1450" t="s">
        <v>1603</v>
      </c>
      <c r="F1450" t="s">
        <v>1613</v>
      </c>
      <c r="G1450">
        <v>50.1</v>
      </c>
      <c r="H1450">
        <v>42.9</v>
      </c>
      <c r="I1450">
        <v>3</v>
      </c>
      <c r="J1450">
        <v>0</v>
      </c>
      <c r="K1450" s="1">
        <v>45163</v>
      </c>
      <c r="L1450" s="56">
        <v>0.48922230324074073</v>
      </c>
    </row>
    <row r="1451" spans="1:12" ht="15" customHeight="1" x14ac:dyDescent="0.25">
      <c r="A1451">
        <v>1450</v>
      </c>
      <c r="B1451">
        <v>279316</v>
      </c>
      <c r="C1451" t="s">
        <v>24</v>
      </c>
      <c r="D1451" t="s">
        <v>25</v>
      </c>
      <c r="E1451" t="s">
        <v>1611</v>
      </c>
      <c r="F1451" t="s">
        <v>1614</v>
      </c>
      <c r="G1451">
        <v>54.1</v>
      </c>
      <c r="H1451">
        <v>46.9</v>
      </c>
      <c r="I1451">
        <v>3</v>
      </c>
      <c r="J1451">
        <v>8</v>
      </c>
      <c r="K1451" s="1">
        <v>45163</v>
      </c>
      <c r="L1451" s="56">
        <v>0.48909811342592596</v>
      </c>
    </row>
    <row r="1452" spans="1:12" ht="15" customHeight="1" x14ac:dyDescent="0.25">
      <c r="A1452">
        <v>1451</v>
      </c>
      <c r="B1452">
        <v>279315</v>
      </c>
      <c r="C1452" t="s">
        <v>125</v>
      </c>
      <c r="D1452" t="s">
        <v>126</v>
      </c>
      <c r="E1452" t="s">
        <v>1603</v>
      </c>
      <c r="F1452" t="s">
        <v>1604</v>
      </c>
      <c r="G1452">
        <v>47.1</v>
      </c>
      <c r="H1452">
        <v>39.9</v>
      </c>
      <c r="I1452">
        <v>3</v>
      </c>
      <c r="J1452">
        <v>0</v>
      </c>
      <c r="K1452" s="1">
        <v>45163</v>
      </c>
      <c r="L1452" s="56">
        <v>0.48898133101851848</v>
      </c>
    </row>
    <row r="1453" spans="1:12" ht="15" customHeight="1" x14ac:dyDescent="0.25">
      <c r="A1453">
        <v>1452</v>
      </c>
      <c r="B1453">
        <v>279314</v>
      </c>
      <c r="C1453" t="s">
        <v>175</v>
      </c>
      <c r="D1453" t="s">
        <v>176</v>
      </c>
      <c r="E1453" t="s">
        <v>1603</v>
      </c>
      <c r="F1453" t="s">
        <v>1610</v>
      </c>
      <c r="G1453">
        <v>43.4</v>
      </c>
      <c r="H1453">
        <v>36.200000000000003</v>
      </c>
      <c r="I1453">
        <v>3</v>
      </c>
      <c r="J1453">
        <v>0</v>
      </c>
      <c r="K1453" s="1">
        <v>45163</v>
      </c>
      <c r="L1453" s="56">
        <v>0.48884598379629635</v>
      </c>
    </row>
    <row r="1454" spans="1:12" ht="15" customHeight="1" x14ac:dyDescent="0.25">
      <c r="A1454">
        <v>1453</v>
      </c>
      <c r="B1454">
        <v>279313</v>
      </c>
      <c r="C1454" t="s">
        <v>59</v>
      </c>
      <c r="D1454" t="s">
        <v>60</v>
      </c>
      <c r="E1454" t="s">
        <v>1611</v>
      </c>
      <c r="F1454" t="s">
        <v>1613</v>
      </c>
      <c r="G1454">
        <v>48.7</v>
      </c>
      <c r="H1454">
        <v>41.5</v>
      </c>
      <c r="I1454">
        <v>3</v>
      </c>
      <c r="J1454">
        <v>8</v>
      </c>
      <c r="K1454" s="1">
        <v>45163</v>
      </c>
      <c r="L1454" s="56">
        <v>0.48876751157407411</v>
      </c>
    </row>
    <row r="1455" spans="1:12" ht="15" customHeight="1" x14ac:dyDescent="0.25">
      <c r="A1455">
        <v>1454</v>
      </c>
      <c r="B1455">
        <v>279312</v>
      </c>
      <c r="C1455" t="s">
        <v>123</v>
      </c>
      <c r="D1455" t="s">
        <v>1412</v>
      </c>
      <c r="E1455" t="s">
        <v>1603</v>
      </c>
      <c r="F1455" t="s">
        <v>1613</v>
      </c>
      <c r="G1455">
        <v>48.1</v>
      </c>
      <c r="H1455">
        <v>40.9</v>
      </c>
      <c r="I1455">
        <v>3</v>
      </c>
      <c r="J1455">
        <v>0</v>
      </c>
      <c r="K1455" s="1">
        <v>45163</v>
      </c>
      <c r="L1455" s="56">
        <v>0.48855945601851852</v>
      </c>
    </row>
    <row r="1456" spans="1:12" ht="15" customHeight="1" x14ac:dyDescent="0.25">
      <c r="A1456">
        <v>1455</v>
      </c>
      <c r="B1456">
        <v>279311</v>
      </c>
      <c r="C1456" t="s">
        <v>24</v>
      </c>
      <c r="D1456" t="s">
        <v>25</v>
      </c>
      <c r="E1456" t="s">
        <v>1611</v>
      </c>
      <c r="F1456" t="s">
        <v>1614</v>
      </c>
      <c r="G1456">
        <v>54.8</v>
      </c>
      <c r="H1456">
        <v>47.6</v>
      </c>
      <c r="I1456">
        <v>3</v>
      </c>
      <c r="J1456">
        <v>8</v>
      </c>
      <c r="K1456" s="1">
        <v>45163</v>
      </c>
      <c r="L1456" s="56">
        <v>0.48837797453703707</v>
      </c>
    </row>
    <row r="1457" spans="1:12" ht="15" customHeight="1" x14ac:dyDescent="0.25">
      <c r="A1457">
        <v>1456</v>
      </c>
      <c r="B1457">
        <v>279310</v>
      </c>
      <c r="C1457" t="s">
        <v>123</v>
      </c>
      <c r="D1457" t="s">
        <v>1412</v>
      </c>
      <c r="E1457" t="s">
        <v>1603</v>
      </c>
      <c r="F1457" t="s">
        <v>1614</v>
      </c>
      <c r="G1457">
        <v>61.1</v>
      </c>
      <c r="H1457">
        <v>53.9</v>
      </c>
      <c r="I1457">
        <v>3</v>
      </c>
      <c r="J1457">
        <v>0</v>
      </c>
      <c r="K1457" s="1">
        <v>45163</v>
      </c>
      <c r="L1457" s="56">
        <v>0.48816886574074075</v>
      </c>
    </row>
    <row r="1458" spans="1:12" ht="15" customHeight="1" x14ac:dyDescent="0.25">
      <c r="A1458">
        <v>1457</v>
      </c>
      <c r="B1458">
        <v>279309</v>
      </c>
      <c r="C1458" t="s">
        <v>24</v>
      </c>
      <c r="D1458" t="s">
        <v>25</v>
      </c>
      <c r="E1458" t="s">
        <v>1611</v>
      </c>
      <c r="F1458" t="s">
        <v>1614</v>
      </c>
      <c r="G1458">
        <v>54.2</v>
      </c>
      <c r="H1458">
        <v>47</v>
      </c>
      <c r="I1458">
        <v>3</v>
      </c>
      <c r="J1458">
        <v>8</v>
      </c>
      <c r="K1458" s="1">
        <v>45163</v>
      </c>
      <c r="L1458" s="56">
        <v>0.48801944444444439</v>
      </c>
    </row>
    <row r="1459" spans="1:12" ht="15" customHeight="1" x14ac:dyDescent="0.25">
      <c r="A1459">
        <v>1458</v>
      </c>
      <c r="B1459">
        <v>279308</v>
      </c>
      <c r="C1459" t="s">
        <v>67</v>
      </c>
      <c r="D1459" t="s">
        <v>1318</v>
      </c>
      <c r="E1459" t="s">
        <v>1603</v>
      </c>
      <c r="F1459" t="s">
        <v>1613</v>
      </c>
      <c r="G1459">
        <v>42.6</v>
      </c>
      <c r="H1459">
        <v>35.4</v>
      </c>
      <c r="I1459">
        <v>3</v>
      </c>
      <c r="J1459">
        <v>0</v>
      </c>
      <c r="K1459" s="1">
        <v>45163</v>
      </c>
      <c r="L1459" s="56">
        <v>0.48738298611111114</v>
      </c>
    </row>
    <row r="1460" spans="1:12" ht="15" customHeight="1" x14ac:dyDescent="0.25">
      <c r="A1460">
        <v>1459</v>
      </c>
      <c r="B1460">
        <v>279307</v>
      </c>
      <c r="C1460" t="s">
        <v>59</v>
      </c>
      <c r="D1460" t="s">
        <v>60</v>
      </c>
      <c r="E1460" t="s">
        <v>1611</v>
      </c>
      <c r="F1460" t="s">
        <v>1613</v>
      </c>
      <c r="G1460">
        <v>50.3</v>
      </c>
      <c r="H1460">
        <v>43.1</v>
      </c>
      <c r="I1460">
        <v>3</v>
      </c>
      <c r="J1460">
        <v>8</v>
      </c>
      <c r="K1460" s="1">
        <v>45163</v>
      </c>
      <c r="L1460" s="56">
        <v>0.48720038194444443</v>
      </c>
    </row>
    <row r="1461" spans="1:12" ht="15" customHeight="1" x14ac:dyDescent="0.25">
      <c r="A1461">
        <v>1460</v>
      </c>
      <c r="B1461">
        <v>279306</v>
      </c>
      <c r="C1461" t="s">
        <v>55</v>
      </c>
      <c r="D1461" t="s">
        <v>56</v>
      </c>
      <c r="E1461" t="s">
        <v>1611</v>
      </c>
      <c r="F1461" t="s">
        <v>1613</v>
      </c>
      <c r="G1461">
        <v>51.2</v>
      </c>
      <c r="H1461">
        <v>44</v>
      </c>
      <c r="I1461">
        <v>3</v>
      </c>
      <c r="J1461">
        <v>8</v>
      </c>
      <c r="K1461" s="1">
        <v>45163</v>
      </c>
      <c r="L1461" s="56">
        <v>0.4870117708333333</v>
      </c>
    </row>
    <row r="1462" spans="1:12" ht="15" customHeight="1" x14ac:dyDescent="0.25">
      <c r="A1462">
        <v>1461</v>
      </c>
      <c r="B1462">
        <v>279305</v>
      </c>
      <c r="C1462" t="s">
        <v>24</v>
      </c>
      <c r="D1462" t="s">
        <v>25</v>
      </c>
      <c r="E1462" t="s">
        <v>1611</v>
      </c>
      <c r="F1462" t="s">
        <v>1614</v>
      </c>
      <c r="G1462">
        <v>55.2</v>
      </c>
      <c r="H1462">
        <v>48</v>
      </c>
      <c r="I1462">
        <v>3</v>
      </c>
      <c r="J1462">
        <v>8</v>
      </c>
      <c r="K1462" s="1">
        <v>45163</v>
      </c>
      <c r="L1462" s="56">
        <v>0.48674232638888887</v>
      </c>
    </row>
    <row r="1463" spans="1:12" ht="15" customHeight="1" x14ac:dyDescent="0.25">
      <c r="A1463">
        <v>1462</v>
      </c>
      <c r="B1463">
        <v>279304</v>
      </c>
      <c r="C1463" t="s">
        <v>59</v>
      </c>
      <c r="D1463" t="s">
        <v>60</v>
      </c>
      <c r="E1463" t="s">
        <v>1611</v>
      </c>
      <c r="F1463" t="s">
        <v>1613</v>
      </c>
      <c r="G1463">
        <v>47.5</v>
      </c>
      <c r="H1463">
        <v>40.299999999999997</v>
      </c>
      <c r="I1463">
        <v>3</v>
      </c>
      <c r="J1463">
        <v>8</v>
      </c>
      <c r="K1463" s="1">
        <v>45163</v>
      </c>
      <c r="L1463" s="56">
        <v>0.48657746527777773</v>
      </c>
    </row>
    <row r="1464" spans="1:12" ht="15" customHeight="1" x14ac:dyDescent="0.25">
      <c r="A1464">
        <v>1463</v>
      </c>
      <c r="B1464">
        <v>279303</v>
      </c>
      <c r="C1464" t="s">
        <v>59</v>
      </c>
      <c r="D1464" t="s">
        <v>60</v>
      </c>
      <c r="E1464" t="s">
        <v>1611</v>
      </c>
      <c r="F1464" t="s">
        <v>1613</v>
      </c>
      <c r="G1464">
        <v>46.8</v>
      </c>
      <c r="H1464">
        <v>39.6</v>
      </c>
      <c r="I1464">
        <v>3</v>
      </c>
      <c r="J1464">
        <v>8</v>
      </c>
      <c r="K1464" s="1">
        <v>45163</v>
      </c>
      <c r="L1464" s="56">
        <v>0.48639556712962961</v>
      </c>
    </row>
    <row r="1465" spans="1:12" ht="15" customHeight="1" x14ac:dyDescent="0.25">
      <c r="A1465">
        <v>1464</v>
      </c>
      <c r="B1465">
        <v>279302</v>
      </c>
      <c r="C1465" t="s">
        <v>24</v>
      </c>
      <c r="D1465" t="s">
        <v>25</v>
      </c>
      <c r="E1465" t="s">
        <v>1611</v>
      </c>
      <c r="F1465" t="s">
        <v>1614</v>
      </c>
      <c r="G1465">
        <v>55.5</v>
      </c>
      <c r="H1465">
        <v>48.3</v>
      </c>
      <c r="I1465">
        <v>3</v>
      </c>
      <c r="J1465">
        <v>8</v>
      </c>
      <c r="K1465" s="1">
        <v>45163</v>
      </c>
      <c r="L1465" s="56">
        <v>0.48623387731481477</v>
      </c>
    </row>
    <row r="1466" spans="1:12" ht="15" customHeight="1" x14ac:dyDescent="0.25">
      <c r="A1466">
        <v>1465</v>
      </c>
      <c r="B1466">
        <v>279301</v>
      </c>
      <c r="C1466" t="s">
        <v>24</v>
      </c>
      <c r="D1466" t="s">
        <v>25</v>
      </c>
      <c r="E1466" t="s">
        <v>1611</v>
      </c>
      <c r="F1466" t="s">
        <v>1614</v>
      </c>
      <c r="G1466">
        <v>47</v>
      </c>
      <c r="H1466">
        <v>39.799999999999997</v>
      </c>
      <c r="I1466">
        <v>3</v>
      </c>
      <c r="J1466">
        <v>8</v>
      </c>
      <c r="K1466" s="1">
        <v>45163</v>
      </c>
      <c r="L1466" s="56">
        <v>0.48587855324074075</v>
      </c>
    </row>
    <row r="1467" spans="1:12" ht="15" customHeight="1" x14ac:dyDescent="0.25">
      <c r="A1467">
        <v>1466</v>
      </c>
      <c r="B1467">
        <v>279300</v>
      </c>
      <c r="C1467" t="s">
        <v>24</v>
      </c>
      <c r="D1467" t="s">
        <v>25</v>
      </c>
      <c r="E1467" t="s">
        <v>1611</v>
      </c>
      <c r="F1467" t="s">
        <v>1614</v>
      </c>
      <c r="G1467">
        <v>58.5</v>
      </c>
      <c r="H1467">
        <v>51.3</v>
      </c>
      <c r="I1467">
        <v>3</v>
      </c>
      <c r="J1467">
        <v>10</v>
      </c>
      <c r="K1467" s="1">
        <v>45163</v>
      </c>
      <c r="L1467" s="56">
        <v>0.48553572916666665</v>
      </c>
    </row>
    <row r="1468" spans="1:12" ht="15" customHeight="1" x14ac:dyDescent="0.25">
      <c r="A1468">
        <v>1467</v>
      </c>
      <c r="B1468">
        <v>279299</v>
      </c>
      <c r="C1468" t="s">
        <v>1534</v>
      </c>
      <c r="D1468" t="s">
        <v>1535</v>
      </c>
      <c r="E1468" t="s">
        <v>1611</v>
      </c>
      <c r="F1468" t="s">
        <v>1607</v>
      </c>
      <c r="G1468">
        <v>81.8</v>
      </c>
      <c r="H1468">
        <v>74.599999999999994</v>
      </c>
      <c r="I1468">
        <v>3</v>
      </c>
      <c r="J1468">
        <v>18</v>
      </c>
      <c r="K1468" s="1">
        <v>45163</v>
      </c>
      <c r="L1468" s="56">
        <v>0.48523741898148148</v>
      </c>
    </row>
    <row r="1469" spans="1:12" ht="15" customHeight="1" x14ac:dyDescent="0.25">
      <c r="A1469">
        <v>1468</v>
      </c>
      <c r="B1469">
        <v>279298</v>
      </c>
      <c r="C1469" t="s">
        <v>142</v>
      </c>
      <c r="D1469" t="s">
        <v>1612</v>
      </c>
      <c r="E1469" t="s">
        <v>1603</v>
      </c>
      <c r="F1469" t="s">
        <v>1604</v>
      </c>
      <c r="G1469">
        <v>34</v>
      </c>
      <c r="H1469">
        <v>26.8</v>
      </c>
      <c r="I1469">
        <v>3</v>
      </c>
      <c r="J1469">
        <v>0</v>
      </c>
      <c r="K1469" s="1">
        <v>45163</v>
      </c>
      <c r="L1469" s="56">
        <v>0.4849359606481482</v>
      </c>
    </row>
    <row r="1470" spans="1:12" ht="15" customHeight="1" x14ac:dyDescent="0.25">
      <c r="A1470">
        <v>1469</v>
      </c>
      <c r="B1470">
        <v>279297</v>
      </c>
      <c r="C1470" t="s">
        <v>124</v>
      </c>
      <c r="D1470" t="s">
        <v>1413</v>
      </c>
      <c r="E1470" t="s">
        <v>1603</v>
      </c>
      <c r="F1470" t="s">
        <v>1604</v>
      </c>
      <c r="G1470">
        <v>42.6</v>
      </c>
      <c r="H1470">
        <v>35.4</v>
      </c>
      <c r="I1470">
        <v>3</v>
      </c>
      <c r="J1470">
        <v>0</v>
      </c>
      <c r="K1470" s="1">
        <v>45163</v>
      </c>
      <c r="L1470" s="56">
        <v>0.48480003472222227</v>
      </c>
    </row>
    <row r="1471" spans="1:12" ht="15" customHeight="1" x14ac:dyDescent="0.25">
      <c r="A1471">
        <v>1470</v>
      </c>
      <c r="B1471">
        <v>279296</v>
      </c>
      <c r="C1471" t="s">
        <v>124</v>
      </c>
      <c r="D1471" t="s">
        <v>1413</v>
      </c>
      <c r="E1471" t="s">
        <v>1603</v>
      </c>
      <c r="F1471" t="s">
        <v>1604</v>
      </c>
      <c r="G1471">
        <v>49.6</v>
      </c>
      <c r="H1471">
        <v>42.4</v>
      </c>
      <c r="I1471">
        <v>3</v>
      </c>
      <c r="J1471">
        <v>0</v>
      </c>
      <c r="K1471" s="1">
        <v>45163</v>
      </c>
      <c r="L1471" s="56">
        <v>0.48459239583333336</v>
      </c>
    </row>
    <row r="1472" spans="1:12" ht="15" customHeight="1" x14ac:dyDescent="0.25">
      <c r="A1472">
        <v>1471</v>
      </c>
      <c r="B1472">
        <v>279295</v>
      </c>
      <c r="C1472" t="s">
        <v>141</v>
      </c>
      <c r="D1472" t="s">
        <v>1358</v>
      </c>
      <c r="E1472" t="s">
        <v>1603</v>
      </c>
      <c r="F1472" t="s">
        <v>1607</v>
      </c>
      <c r="G1472">
        <v>37.200000000000003</v>
      </c>
      <c r="H1472">
        <v>30</v>
      </c>
      <c r="I1472">
        <v>3</v>
      </c>
      <c r="J1472">
        <v>0</v>
      </c>
      <c r="K1472" s="1">
        <v>45163</v>
      </c>
      <c r="L1472" s="56">
        <v>0.48437392361111109</v>
      </c>
    </row>
    <row r="1473" spans="1:12" ht="15" customHeight="1" x14ac:dyDescent="0.25">
      <c r="A1473">
        <v>1472</v>
      </c>
      <c r="B1473">
        <v>279294</v>
      </c>
      <c r="C1473" t="s">
        <v>101</v>
      </c>
      <c r="D1473" t="s">
        <v>1326</v>
      </c>
      <c r="E1473" t="s">
        <v>1611</v>
      </c>
      <c r="F1473" t="s">
        <v>1607</v>
      </c>
      <c r="G1473">
        <v>39.799999999999997</v>
      </c>
      <c r="H1473">
        <v>32.6</v>
      </c>
      <c r="I1473">
        <v>3</v>
      </c>
      <c r="J1473">
        <v>0</v>
      </c>
      <c r="K1473" s="1">
        <v>45163</v>
      </c>
      <c r="L1473" s="56">
        <v>0.4841875347222222</v>
      </c>
    </row>
    <row r="1474" spans="1:12" ht="15" customHeight="1" x14ac:dyDescent="0.25">
      <c r="A1474">
        <v>1473</v>
      </c>
      <c r="B1474">
        <v>279293</v>
      </c>
      <c r="C1474" t="s">
        <v>141</v>
      </c>
      <c r="D1474" t="s">
        <v>1358</v>
      </c>
      <c r="E1474" t="s">
        <v>1603</v>
      </c>
      <c r="F1474" t="s">
        <v>1607</v>
      </c>
      <c r="G1474">
        <v>40.6</v>
      </c>
      <c r="H1474">
        <v>33.4</v>
      </c>
      <c r="I1474">
        <v>3</v>
      </c>
      <c r="J1474">
        <v>0</v>
      </c>
      <c r="K1474" s="1">
        <v>45163</v>
      </c>
      <c r="L1474" s="56">
        <v>0.48399637731481482</v>
      </c>
    </row>
    <row r="1475" spans="1:12" ht="15" customHeight="1" x14ac:dyDescent="0.25">
      <c r="A1475">
        <v>1474</v>
      </c>
      <c r="B1475">
        <v>279292</v>
      </c>
      <c r="C1475" t="s">
        <v>124</v>
      </c>
      <c r="D1475" t="s">
        <v>1413</v>
      </c>
      <c r="E1475" t="s">
        <v>1603</v>
      </c>
      <c r="F1475" t="s">
        <v>1604</v>
      </c>
      <c r="G1475">
        <v>50.7</v>
      </c>
      <c r="H1475">
        <v>43.5</v>
      </c>
      <c r="I1475">
        <v>3</v>
      </c>
      <c r="J1475">
        <v>0</v>
      </c>
      <c r="K1475" s="1">
        <v>45163</v>
      </c>
      <c r="L1475" s="56">
        <v>0.48382418981481479</v>
      </c>
    </row>
    <row r="1476" spans="1:12" ht="15" customHeight="1" x14ac:dyDescent="0.25">
      <c r="A1476">
        <v>1475</v>
      </c>
      <c r="B1476">
        <v>279291</v>
      </c>
      <c r="C1476" t="s">
        <v>125</v>
      </c>
      <c r="D1476" t="s">
        <v>126</v>
      </c>
      <c r="E1476" t="s">
        <v>1603</v>
      </c>
      <c r="F1476" t="s">
        <v>1604</v>
      </c>
      <c r="G1476">
        <v>44.5</v>
      </c>
      <c r="H1476">
        <v>37.299999999999997</v>
      </c>
      <c r="I1476">
        <v>3</v>
      </c>
      <c r="J1476">
        <v>0</v>
      </c>
      <c r="K1476" s="1">
        <v>45163</v>
      </c>
      <c r="L1476" s="56">
        <v>0.46099143518518515</v>
      </c>
    </row>
    <row r="1477" spans="1:12" ht="15" customHeight="1" x14ac:dyDescent="0.25">
      <c r="A1477">
        <v>1476</v>
      </c>
      <c r="B1477">
        <v>279290</v>
      </c>
      <c r="C1477" t="s">
        <v>100</v>
      </c>
      <c r="D1477" t="s">
        <v>1271</v>
      </c>
      <c r="E1477" t="s">
        <v>1611</v>
      </c>
      <c r="F1477" t="s">
        <v>1607</v>
      </c>
      <c r="G1477">
        <v>66.400000000000006</v>
      </c>
      <c r="H1477">
        <v>59.2</v>
      </c>
      <c r="I1477">
        <v>3</v>
      </c>
      <c r="J1477">
        <v>0</v>
      </c>
      <c r="K1477" s="1">
        <v>45163</v>
      </c>
      <c r="L1477" s="56">
        <v>0.46084197916666669</v>
      </c>
    </row>
    <row r="1478" spans="1:12" ht="15" customHeight="1" x14ac:dyDescent="0.25">
      <c r="A1478">
        <v>1477</v>
      </c>
      <c r="B1478">
        <v>279289</v>
      </c>
      <c r="C1478" t="s">
        <v>175</v>
      </c>
      <c r="D1478" t="s">
        <v>176</v>
      </c>
      <c r="E1478" t="s">
        <v>1603</v>
      </c>
      <c r="F1478" t="s">
        <v>1614</v>
      </c>
      <c r="G1478">
        <v>34</v>
      </c>
      <c r="H1478">
        <v>26.8</v>
      </c>
      <c r="I1478">
        <v>3</v>
      </c>
      <c r="J1478">
        <v>0</v>
      </c>
      <c r="K1478" s="1">
        <v>45163</v>
      </c>
      <c r="L1478" s="56">
        <v>0.46060667824074075</v>
      </c>
    </row>
    <row r="1479" spans="1:12" ht="15" customHeight="1" x14ac:dyDescent="0.25">
      <c r="A1479">
        <v>1478</v>
      </c>
      <c r="B1479">
        <v>279288</v>
      </c>
      <c r="C1479" t="s">
        <v>84</v>
      </c>
      <c r="D1479" t="s">
        <v>1609</v>
      </c>
      <c r="E1479" t="s">
        <v>1603</v>
      </c>
      <c r="F1479" t="s">
        <v>1610</v>
      </c>
      <c r="G1479">
        <v>13.2</v>
      </c>
      <c r="H1479">
        <v>9.6</v>
      </c>
      <c r="I1479">
        <v>1</v>
      </c>
      <c r="J1479">
        <v>0</v>
      </c>
      <c r="K1479" s="1">
        <v>45163</v>
      </c>
      <c r="L1479" s="56">
        <v>0.46054614583333331</v>
      </c>
    </row>
    <row r="1480" spans="1:12" ht="15" customHeight="1" x14ac:dyDescent="0.25">
      <c r="A1480">
        <v>1479</v>
      </c>
      <c r="B1480">
        <v>279287</v>
      </c>
      <c r="C1480" t="s">
        <v>124</v>
      </c>
      <c r="D1480" t="s">
        <v>1413</v>
      </c>
      <c r="E1480" t="s">
        <v>1603</v>
      </c>
      <c r="F1480" t="s">
        <v>1604</v>
      </c>
      <c r="G1480">
        <v>21.4</v>
      </c>
      <c r="H1480">
        <v>16</v>
      </c>
      <c r="I1480">
        <v>2</v>
      </c>
      <c r="J1480">
        <v>0</v>
      </c>
      <c r="K1480" s="1">
        <v>45163</v>
      </c>
      <c r="L1480" s="56">
        <v>0.46042931712962964</v>
      </c>
    </row>
    <row r="1481" spans="1:12" ht="15" customHeight="1" x14ac:dyDescent="0.25">
      <c r="A1481">
        <v>1480</v>
      </c>
      <c r="B1481">
        <v>279286</v>
      </c>
      <c r="C1481" t="s">
        <v>74</v>
      </c>
      <c r="D1481" t="s">
        <v>75</v>
      </c>
      <c r="E1481" t="s">
        <v>1611</v>
      </c>
      <c r="F1481" t="s">
        <v>1610</v>
      </c>
      <c r="G1481">
        <v>40.9</v>
      </c>
      <c r="H1481">
        <v>33.700000000000003</v>
      </c>
      <c r="I1481">
        <v>3</v>
      </c>
      <c r="J1481">
        <v>16</v>
      </c>
      <c r="K1481" s="1">
        <v>45163</v>
      </c>
      <c r="L1481" s="56">
        <v>0.46023278935185186</v>
      </c>
    </row>
    <row r="1482" spans="1:12" ht="15" customHeight="1" x14ac:dyDescent="0.25">
      <c r="A1482">
        <v>1481</v>
      </c>
      <c r="B1482">
        <v>279285</v>
      </c>
      <c r="C1482" t="s">
        <v>86</v>
      </c>
      <c r="D1482" t="s">
        <v>87</v>
      </c>
      <c r="E1482" t="s">
        <v>1611</v>
      </c>
      <c r="F1482" t="s">
        <v>1610</v>
      </c>
      <c r="G1482">
        <v>10.6</v>
      </c>
      <c r="H1482">
        <v>5.2</v>
      </c>
      <c r="I1482">
        <v>2</v>
      </c>
      <c r="J1482">
        <v>1</v>
      </c>
      <c r="K1482" s="1">
        <v>45163</v>
      </c>
      <c r="L1482" s="56">
        <v>0.46012642361111111</v>
      </c>
    </row>
    <row r="1483" spans="1:12" ht="15" customHeight="1" x14ac:dyDescent="0.25">
      <c r="A1483">
        <v>1482</v>
      </c>
      <c r="B1483">
        <v>279284</v>
      </c>
      <c r="C1483" t="s">
        <v>121</v>
      </c>
      <c r="D1483" t="s">
        <v>122</v>
      </c>
      <c r="E1483" t="s">
        <v>1603</v>
      </c>
      <c r="F1483" t="s">
        <v>1610</v>
      </c>
      <c r="G1483">
        <v>37.6</v>
      </c>
      <c r="H1483">
        <v>30.4</v>
      </c>
      <c r="I1483">
        <v>3</v>
      </c>
      <c r="J1483">
        <v>0</v>
      </c>
      <c r="K1483" s="1">
        <v>45163</v>
      </c>
      <c r="L1483" s="56">
        <v>0.45993695601851853</v>
      </c>
    </row>
    <row r="1484" spans="1:12" ht="15" customHeight="1" x14ac:dyDescent="0.25">
      <c r="A1484">
        <v>1483</v>
      </c>
      <c r="B1484">
        <v>279283</v>
      </c>
      <c r="C1484" t="s">
        <v>140</v>
      </c>
      <c r="D1484" t="s">
        <v>1357</v>
      </c>
      <c r="E1484" t="s">
        <v>1603</v>
      </c>
      <c r="F1484" t="s">
        <v>1607</v>
      </c>
      <c r="G1484">
        <v>47.9</v>
      </c>
      <c r="H1484">
        <v>40.700000000000003</v>
      </c>
      <c r="I1484">
        <v>3</v>
      </c>
      <c r="J1484">
        <v>0</v>
      </c>
      <c r="K1484" s="1">
        <v>45163</v>
      </c>
      <c r="L1484" s="56">
        <v>0.45976565972222222</v>
      </c>
    </row>
    <row r="1485" spans="1:12" ht="15" customHeight="1" x14ac:dyDescent="0.25">
      <c r="A1485">
        <v>1484</v>
      </c>
      <c r="B1485">
        <v>279282</v>
      </c>
      <c r="C1485" t="s">
        <v>121</v>
      </c>
      <c r="D1485" t="s">
        <v>122</v>
      </c>
      <c r="E1485" t="s">
        <v>1603</v>
      </c>
      <c r="F1485" t="s">
        <v>1613</v>
      </c>
      <c r="G1485">
        <v>12.7</v>
      </c>
      <c r="H1485">
        <v>7.3</v>
      </c>
      <c r="I1485">
        <v>2</v>
      </c>
      <c r="J1485">
        <v>0</v>
      </c>
      <c r="K1485" s="1">
        <v>45163</v>
      </c>
      <c r="L1485" s="56">
        <v>0.45956230324074077</v>
      </c>
    </row>
    <row r="1486" spans="1:12" ht="15" customHeight="1" x14ac:dyDescent="0.25">
      <c r="A1486">
        <v>1485</v>
      </c>
      <c r="B1486">
        <v>279281</v>
      </c>
      <c r="C1486" t="s">
        <v>125</v>
      </c>
      <c r="D1486" t="s">
        <v>126</v>
      </c>
      <c r="E1486" t="s">
        <v>1603</v>
      </c>
      <c r="F1486" t="s">
        <v>1604</v>
      </c>
      <c r="G1486">
        <v>36.1</v>
      </c>
      <c r="H1486">
        <v>28.9</v>
      </c>
      <c r="I1486">
        <v>3</v>
      </c>
      <c r="J1486">
        <v>0</v>
      </c>
      <c r="K1486" s="1">
        <v>45163</v>
      </c>
      <c r="L1486" s="56">
        <v>0.45939135416666671</v>
      </c>
    </row>
    <row r="1487" spans="1:12" ht="15" customHeight="1" x14ac:dyDescent="0.25">
      <c r="A1487">
        <v>1486</v>
      </c>
      <c r="B1487">
        <v>279280</v>
      </c>
      <c r="C1487" t="s">
        <v>109</v>
      </c>
      <c r="D1487" t="s">
        <v>110</v>
      </c>
      <c r="E1487" t="s">
        <v>1603</v>
      </c>
      <c r="F1487" t="s">
        <v>1610</v>
      </c>
      <c r="G1487">
        <v>69.3</v>
      </c>
      <c r="H1487">
        <v>62.1</v>
      </c>
      <c r="I1487">
        <v>3</v>
      </c>
      <c r="J1487">
        <v>30</v>
      </c>
      <c r="K1487" s="1">
        <v>45163</v>
      </c>
      <c r="L1487" s="56">
        <v>0.45930127314814811</v>
      </c>
    </row>
    <row r="1488" spans="1:12" ht="15" customHeight="1" x14ac:dyDescent="0.25">
      <c r="A1488">
        <v>1487</v>
      </c>
      <c r="B1488">
        <v>279279</v>
      </c>
      <c r="C1488" t="s">
        <v>12</v>
      </c>
      <c r="D1488" t="s">
        <v>13</v>
      </c>
      <c r="E1488" t="s">
        <v>1611</v>
      </c>
      <c r="F1488" t="s">
        <v>1614</v>
      </c>
      <c r="G1488">
        <v>23.4</v>
      </c>
      <c r="H1488">
        <v>18</v>
      </c>
      <c r="I1488">
        <v>2</v>
      </c>
      <c r="J1488">
        <v>3</v>
      </c>
      <c r="K1488" s="1">
        <v>45163</v>
      </c>
      <c r="L1488" s="56">
        <v>0.45917280092592594</v>
      </c>
    </row>
    <row r="1489" spans="1:12" ht="15" customHeight="1" x14ac:dyDescent="0.25">
      <c r="A1489">
        <v>1488</v>
      </c>
      <c r="B1489">
        <v>279278</v>
      </c>
      <c r="C1489" t="s">
        <v>55</v>
      </c>
      <c r="D1489" t="s">
        <v>56</v>
      </c>
      <c r="E1489" t="s">
        <v>1611</v>
      </c>
      <c r="F1489" t="s">
        <v>1613</v>
      </c>
      <c r="G1489">
        <v>25.9</v>
      </c>
      <c r="H1489">
        <v>20.5</v>
      </c>
      <c r="I1489">
        <v>2</v>
      </c>
      <c r="J1489">
        <v>4</v>
      </c>
      <c r="K1489" s="1">
        <v>45163</v>
      </c>
      <c r="L1489" s="56">
        <v>0.45906542824074076</v>
      </c>
    </row>
    <row r="1490" spans="1:12" ht="15" customHeight="1" x14ac:dyDescent="0.25">
      <c r="A1490">
        <v>1489</v>
      </c>
      <c r="B1490">
        <v>279277</v>
      </c>
      <c r="C1490" t="s">
        <v>24</v>
      </c>
      <c r="D1490" t="s">
        <v>25</v>
      </c>
      <c r="E1490" t="s">
        <v>1611</v>
      </c>
      <c r="F1490" t="s">
        <v>1614</v>
      </c>
      <c r="G1490">
        <v>26.9</v>
      </c>
      <c r="H1490">
        <v>21.5</v>
      </c>
      <c r="I1490">
        <v>2</v>
      </c>
      <c r="J1490">
        <v>4</v>
      </c>
      <c r="K1490" s="1">
        <v>45163</v>
      </c>
      <c r="L1490" s="56">
        <v>0.45890505787037039</v>
      </c>
    </row>
    <row r="1491" spans="1:12" ht="15" customHeight="1" x14ac:dyDescent="0.25">
      <c r="A1491">
        <v>1490</v>
      </c>
      <c r="B1491">
        <v>279276</v>
      </c>
      <c r="C1491" t="s">
        <v>59</v>
      </c>
      <c r="D1491" t="s">
        <v>60</v>
      </c>
      <c r="E1491" t="s">
        <v>1611</v>
      </c>
      <c r="F1491" t="s">
        <v>1613</v>
      </c>
      <c r="G1491">
        <v>38.4</v>
      </c>
      <c r="H1491">
        <v>31.2</v>
      </c>
      <c r="I1491">
        <v>3</v>
      </c>
      <c r="J1491">
        <v>6</v>
      </c>
      <c r="K1491" s="1">
        <v>45163</v>
      </c>
      <c r="L1491" s="56">
        <v>0.45876871527777779</v>
      </c>
    </row>
    <row r="1492" spans="1:12" ht="15" customHeight="1" x14ac:dyDescent="0.25">
      <c r="A1492">
        <v>1491</v>
      </c>
      <c r="B1492">
        <v>279275</v>
      </c>
      <c r="C1492" t="s">
        <v>123</v>
      </c>
      <c r="D1492" t="s">
        <v>1412</v>
      </c>
      <c r="E1492" t="s">
        <v>1603</v>
      </c>
      <c r="F1492" t="s">
        <v>1613</v>
      </c>
      <c r="G1492">
        <v>31.6</v>
      </c>
      <c r="H1492">
        <v>26.2</v>
      </c>
      <c r="I1492">
        <v>2</v>
      </c>
      <c r="J1492">
        <v>0</v>
      </c>
      <c r="K1492" s="1">
        <v>45163</v>
      </c>
      <c r="L1492" s="56">
        <v>0.45864753472222225</v>
      </c>
    </row>
    <row r="1493" spans="1:12" ht="15" customHeight="1" x14ac:dyDescent="0.25">
      <c r="A1493">
        <v>1492</v>
      </c>
      <c r="B1493">
        <v>279274</v>
      </c>
      <c r="C1493" t="s">
        <v>67</v>
      </c>
      <c r="D1493" t="s">
        <v>1318</v>
      </c>
      <c r="E1493" t="s">
        <v>1603</v>
      </c>
      <c r="F1493" t="s">
        <v>1613</v>
      </c>
      <c r="G1493">
        <v>17.3</v>
      </c>
      <c r="H1493">
        <v>11.9</v>
      </c>
      <c r="I1493">
        <v>2</v>
      </c>
      <c r="J1493">
        <v>0</v>
      </c>
      <c r="K1493" s="1">
        <v>45163</v>
      </c>
      <c r="L1493" s="56">
        <v>0.45851207175925923</v>
      </c>
    </row>
    <row r="1494" spans="1:12" ht="15" customHeight="1" x14ac:dyDescent="0.25">
      <c r="A1494">
        <v>1493</v>
      </c>
      <c r="B1494">
        <v>279273</v>
      </c>
      <c r="C1494" t="s">
        <v>136</v>
      </c>
      <c r="D1494" t="s">
        <v>1605</v>
      </c>
      <c r="E1494" t="s">
        <v>1603</v>
      </c>
      <c r="F1494" t="s">
        <v>1615</v>
      </c>
      <c r="G1494">
        <v>23.4</v>
      </c>
      <c r="H1494">
        <v>18</v>
      </c>
      <c r="I1494">
        <v>2</v>
      </c>
      <c r="J1494">
        <v>0</v>
      </c>
      <c r="K1494" s="1">
        <v>45163</v>
      </c>
      <c r="L1494" s="56">
        <v>0.45841802083333333</v>
      </c>
    </row>
    <row r="1495" spans="1:12" ht="15" customHeight="1" x14ac:dyDescent="0.25">
      <c r="A1495">
        <v>1494</v>
      </c>
      <c r="B1495">
        <v>279272</v>
      </c>
      <c r="C1495" t="s">
        <v>120</v>
      </c>
      <c r="D1495" t="s">
        <v>1411</v>
      </c>
      <c r="E1495" t="s">
        <v>1603</v>
      </c>
      <c r="F1495" t="s">
        <v>1610</v>
      </c>
      <c r="G1495">
        <v>10.8</v>
      </c>
      <c r="H1495">
        <v>9</v>
      </c>
      <c r="I1495">
        <v>0</v>
      </c>
      <c r="J1495">
        <v>0</v>
      </c>
      <c r="K1495" s="1">
        <v>45163</v>
      </c>
      <c r="L1495" s="56">
        <v>0.45778630787037033</v>
      </c>
    </row>
    <row r="1496" spans="1:12" ht="15" customHeight="1" x14ac:dyDescent="0.25">
      <c r="A1496">
        <v>1495</v>
      </c>
      <c r="B1496">
        <v>279271</v>
      </c>
      <c r="C1496" t="s">
        <v>139</v>
      </c>
      <c r="D1496" t="s">
        <v>1342</v>
      </c>
      <c r="E1496" t="s">
        <v>1603</v>
      </c>
      <c r="F1496" t="s">
        <v>1613</v>
      </c>
      <c r="G1496">
        <v>43.9</v>
      </c>
      <c r="H1496">
        <v>36.700000000000003</v>
      </c>
      <c r="I1496">
        <v>3</v>
      </c>
      <c r="J1496">
        <v>0</v>
      </c>
      <c r="K1496" s="1">
        <v>45163</v>
      </c>
      <c r="L1496" s="56">
        <v>0.45746478009259262</v>
      </c>
    </row>
    <row r="1497" spans="1:12" ht="15" customHeight="1" x14ac:dyDescent="0.25">
      <c r="A1497">
        <v>1496</v>
      </c>
      <c r="B1497">
        <v>279270</v>
      </c>
      <c r="C1497" t="s">
        <v>175</v>
      </c>
      <c r="D1497" t="s">
        <v>176</v>
      </c>
      <c r="E1497" t="s">
        <v>1603</v>
      </c>
      <c r="F1497" t="s">
        <v>1613</v>
      </c>
      <c r="G1497">
        <v>29</v>
      </c>
      <c r="H1497">
        <v>21.8</v>
      </c>
      <c r="I1497">
        <v>3</v>
      </c>
      <c r="J1497">
        <v>0</v>
      </c>
      <c r="K1497" s="1">
        <v>45163</v>
      </c>
      <c r="L1497" s="56">
        <v>0.45738734953703702</v>
      </c>
    </row>
    <row r="1498" spans="1:12" ht="15" customHeight="1" x14ac:dyDescent="0.25">
      <c r="A1498">
        <v>1497</v>
      </c>
      <c r="B1498">
        <v>279269</v>
      </c>
      <c r="C1498" t="s">
        <v>24</v>
      </c>
      <c r="D1498" t="s">
        <v>25</v>
      </c>
      <c r="E1498" t="s">
        <v>1611</v>
      </c>
      <c r="F1498" t="s">
        <v>1614</v>
      </c>
      <c r="G1498">
        <v>45.9</v>
      </c>
      <c r="H1498">
        <v>38.700000000000003</v>
      </c>
      <c r="I1498">
        <v>3</v>
      </c>
      <c r="J1498">
        <v>6</v>
      </c>
      <c r="K1498" s="1">
        <v>45163</v>
      </c>
      <c r="L1498" s="56">
        <v>0.45719510416666664</v>
      </c>
    </row>
    <row r="1499" spans="1:12" ht="15" customHeight="1" x14ac:dyDescent="0.25">
      <c r="A1499">
        <v>1498</v>
      </c>
      <c r="B1499">
        <v>279268</v>
      </c>
      <c r="C1499" t="s">
        <v>53</v>
      </c>
      <c r="D1499" t="s">
        <v>54</v>
      </c>
      <c r="E1499" t="s">
        <v>1611</v>
      </c>
      <c r="F1499" t="s">
        <v>1613</v>
      </c>
      <c r="G1499">
        <v>28.5</v>
      </c>
      <c r="H1499">
        <v>23.1</v>
      </c>
      <c r="I1499">
        <v>2</v>
      </c>
      <c r="J1499">
        <v>14</v>
      </c>
      <c r="K1499" s="1">
        <v>45163</v>
      </c>
      <c r="L1499" s="56">
        <v>0.45695520833333331</v>
      </c>
    </row>
    <row r="1500" spans="1:12" ht="15" customHeight="1" x14ac:dyDescent="0.25">
      <c r="A1500">
        <v>1499</v>
      </c>
      <c r="B1500">
        <v>279267</v>
      </c>
      <c r="C1500" t="s">
        <v>78</v>
      </c>
      <c r="D1500" t="s">
        <v>79</v>
      </c>
      <c r="E1500" t="s">
        <v>1611</v>
      </c>
      <c r="F1500" t="s">
        <v>1610</v>
      </c>
      <c r="G1500">
        <v>13.9</v>
      </c>
      <c r="H1500">
        <v>8.5</v>
      </c>
      <c r="I1500">
        <v>2</v>
      </c>
      <c r="J1500">
        <v>3</v>
      </c>
      <c r="K1500" s="1">
        <v>45163</v>
      </c>
      <c r="L1500" s="56">
        <v>0.45650864583333334</v>
      </c>
    </row>
    <row r="1501" spans="1:12" ht="15" customHeight="1" x14ac:dyDescent="0.25">
      <c r="A1501">
        <v>1500</v>
      </c>
      <c r="B1501">
        <v>279266</v>
      </c>
      <c r="C1501" t="s">
        <v>85</v>
      </c>
      <c r="D1501" t="s">
        <v>1608</v>
      </c>
      <c r="E1501" t="s">
        <v>1603</v>
      </c>
      <c r="F1501" t="s">
        <v>1610</v>
      </c>
      <c r="G1501">
        <v>34.799999999999997</v>
      </c>
      <c r="H1501">
        <v>27.6</v>
      </c>
      <c r="I1501">
        <v>3</v>
      </c>
      <c r="J1501">
        <v>0</v>
      </c>
      <c r="K1501" s="1">
        <v>45163</v>
      </c>
      <c r="L1501" s="56">
        <v>0.45635246527777779</v>
      </c>
    </row>
    <row r="1502" spans="1:12" ht="15" customHeight="1" x14ac:dyDescent="0.25">
      <c r="A1502">
        <v>1501</v>
      </c>
      <c r="B1502">
        <v>279265</v>
      </c>
      <c r="C1502" t="s">
        <v>139</v>
      </c>
      <c r="D1502" t="s">
        <v>1342</v>
      </c>
      <c r="E1502" t="s">
        <v>1603</v>
      </c>
      <c r="F1502" t="s">
        <v>1613</v>
      </c>
      <c r="G1502">
        <v>35.299999999999997</v>
      </c>
      <c r="H1502">
        <v>28.1</v>
      </c>
      <c r="I1502">
        <v>3</v>
      </c>
      <c r="J1502">
        <v>0</v>
      </c>
      <c r="K1502" s="1">
        <v>45163</v>
      </c>
      <c r="L1502" s="56">
        <v>0.45614490740740737</v>
      </c>
    </row>
    <row r="1503" spans="1:12" ht="15" customHeight="1" x14ac:dyDescent="0.25">
      <c r="A1503">
        <v>1502</v>
      </c>
      <c r="B1503">
        <v>279264</v>
      </c>
      <c r="C1503" t="s">
        <v>88</v>
      </c>
      <c r="D1503" t="s">
        <v>89</v>
      </c>
      <c r="E1503" t="s">
        <v>1611</v>
      </c>
      <c r="F1503" t="s">
        <v>1610</v>
      </c>
      <c r="G1503">
        <v>50.1</v>
      </c>
      <c r="H1503">
        <v>42.9</v>
      </c>
      <c r="I1503">
        <v>3</v>
      </c>
      <c r="J1503">
        <v>14</v>
      </c>
      <c r="K1503" s="1">
        <v>45163</v>
      </c>
      <c r="L1503" s="56">
        <v>0.45599579861111111</v>
      </c>
    </row>
    <row r="1504" spans="1:12" ht="15" customHeight="1" x14ac:dyDescent="0.25">
      <c r="A1504">
        <v>1503</v>
      </c>
      <c r="B1504">
        <v>279263</v>
      </c>
      <c r="C1504" t="s">
        <v>142</v>
      </c>
      <c r="D1504" t="s">
        <v>1612</v>
      </c>
      <c r="E1504" t="s">
        <v>1603</v>
      </c>
      <c r="F1504" t="s">
        <v>1604</v>
      </c>
      <c r="G1504">
        <v>39.799999999999997</v>
      </c>
      <c r="H1504">
        <v>32.6</v>
      </c>
      <c r="I1504">
        <v>3</v>
      </c>
      <c r="J1504">
        <v>0</v>
      </c>
      <c r="K1504" s="1">
        <v>45163</v>
      </c>
      <c r="L1504" s="56">
        <v>0.45532299768518519</v>
      </c>
    </row>
    <row r="1505" spans="1:12" ht="15" customHeight="1" x14ac:dyDescent="0.25">
      <c r="A1505">
        <v>1504</v>
      </c>
      <c r="B1505">
        <v>279262</v>
      </c>
      <c r="C1505" t="s">
        <v>124</v>
      </c>
      <c r="D1505" t="s">
        <v>1413</v>
      </c>
      <c r="E1505" t="s">
        <v>1603</v>
      </c>
      <c r="F1505" t="s">
        <v>1604</v>
      </c>
      <c r="G1505">
        <v>40.6</v>
      </c>
      <c r="H1505">
        <v>33.4</v>
      </c>
      <c r="I1505">
        <v>3</v>
      </c>
      <c r="J1505">
        <v>0</v>
      </c>
      <c r="K1505" s="1">
        <v>45163</v>
      </c>
      <c r="L1505" s="56">
        <v>0.45505771990740745</v>
      </c>
    </row>
    <row r="1506" spans="1:12" ht="15" customHeight="1" x14ac:dyDescent="0.25">
      <c r="A1506">
        <v>1505</v>
      </c>
      <c r="B1506">
        <v>279261</v>
      </c>
      <c r="C1506" t="s">
        <v>84</v>
      </c>
      <c r="D1506" t="s">
        <v>1609</v>
      </c>
      <c r="E1506" t="s">
        <v>1603</v>
      </c>
      <c r="F1506" t="s">
        <v>1610</v>
      </c>
      <c r="G1506">
        <v>62.8</v>
      </c>
      <c r="H1506">
        <v>55.6</v>
      </c>
      <c r="I1506">
        <v>3</v>
      </c>
      <c r="J1506">
        <v>0</v>
      </c>
      <c r="K1506" s="1">
        <v>45163</v>
      </c>
      <c r="L1506" s="56">
        <v>0.45491203703703703</v>
      </c>
    </row>
    <row r="1507" spans="1:12" ht="15" customHeight="1" x14ac:dyDescent="0.25">
      <c r="A1507">
        <v>1506</v>
      </c>
      <c r="B1507">
        <v>279260</v>
      </c>
      <c r="C1507" t="s">
        <v>78</v>
      </c>
      <c r="D1507" t="s">
        <v>79</v>
      </c>
      <c r="E1507" t="s">
        <v>1611</v>
      </c>
      <c r="F1507" t="s">
        <v>1610</v>
      </c>
      <c r="G1507">
        <v>35.4</v>
      </c>
      <c r="H1507">
        <v>30</v>
      </c>
      <c r="I1507">
        <v>2</v>
      </c>
      <c r="J1507">
        <v>10</v>
      </c>
      <c r="K1507" s="1">
        <v>45163</v>
      </c>
      <c r="L1507" s="56">
        <v>0.4547348726851852</v>
      </c>
    </row>
    <row r="1508" spans="1:12" ht="15" customHeight="1" x14ac:dyDescent="0.25">
      <c r="A1508">
        <v>1507</v>
      </c>
      <c r="B1508">
        <v>279259</v>
      </c>
      <c r="C1508" t="s">
        <v>1532</v>
      </c>
      <c r="D1508" t="s">
        <v>1533</v>
      </c>
      <c r="E1508" t="s">
        <v>1603</v>
      </c>
      <c r="F1508" t="s">
        <v>1607</v>
      </c>
      <c r="G1508">
        <v>9.6</v>
      </c>
      <c r="H1508">
        <v>4.2</v>
      </c>
      <c r="I1508">
        <v>2</v>
      </c>
      <c r="J1508">
        <v>0</v>
      </c>
      <c r="K1508" s="1">
        <v>45163</v>
      </c>
      <c r="L1508" s="56">
        <v>0.45454140046296293</v>
      </c>
    </row>
    <row r="1509" spans="1:12" ht="15" customHeight="1" x14ac:dyDescent="0.25">
      <c r="A1509">
        <v>1508</v>
      </c>
      <c r="B1509">
        <v>279258</v>
      </c>
      <c r="C1509" t="s">
        <v>142</v>
      </c>
      <c r="D1509" t="s">
        <v>1612</v>
      </c>
      <c r="E1509" t="s">
        <v>1603</v>
      </c>
      <c r="F1509" t="s">
        <v>1604</v>
      </c>
      <c r="G1509">
        <v>35.6</v>
      </c>
      <c r="H1509">
        <v>28.4</v>
      </c>
      <c r="I1509">
        <v>3</v>
      </c>
      <c r="J1509">
        <v>0</v>
      </c>
      <c r="K1509" s="1">
        <v>45163</v>
      </c>
      <c r="L1509" s="56">
        <v>0.4544368055555556</v>
      </c>
    </row>
    <row r="1510" spans="1:12" ht="15" customHeight="1" x14ac:dyDescent="0.25">
      <c r="A1510">
        <v>1509</v>
      </c>
      <c r="B1510">
        <v>279257</v>
      </c>
      <c r="C1510" t="s">
        <v>67</v>
      </c>
      <c r="D1510" t="s">
        <v>1318</v>
      </c>
      <c r="E1510" t="s">
        <v>1603</v>
      </c>
      <c r="F1510" t="s">
        <v>1613</v>
      </c>
      <c r="G1510">
        <v>39.9</v>
      </c>
      <c r="H1510">
        <v>32.700000000000003</v>
      </c>
      <c r="I1510">
        <v>3</v>
      </c>
      <c r="J1510">
        <v>0</v>
      </c>
      <c r="K1510" s="1">
        <v>45163</v>
      </c>
      <c r="L1510" s="56">
        <v>0.45429259259259264</v>
      </c>
    </row>
    <row r="1511" spans="1:12" ht="15" customHeight="1" x14ac:dyDescent="0.25">
      <c r="A1511">
        <v>1510</v>
      </c>
      <c r="B1511">
        <v>279256</v>
      </c>
      <c r="C1511" t="s">
        <v>59</v>
      </c>
      <c r="D1511" t="s">
        <v>60</v>
      </c>
      <c r="E1511" t="s">
        <v>1611</v>
      </c>
      <c r="F1511" t="s">
        <v>1613</v>
      </c>
      <c r="G1511">
        <v>49.8</v>
      </c>
      <c r="H1511">
        <v>42.6</v>
      </c>
      <c r="I1511">
        <v>3</v>
      </c>
      <c r="J1511">
        <v>8</v>
      </c>
      <c r="K1511" s="1">
        <v>45163</v>
      </c>
      <c r="L1511" s="56">
        <v>0.45413572916666661</v>
      </c>
    </row>
    <row r="1512" spans="1:12" ht="15" customHeight="1" x14ac:dyDescent="0.25">
      <c r="A1512">
        <v>1511</v>
      </c>
      <c r="B1512">
        <v>279255</v>
      </c>
      <c r="C1512" t="s">
        <v>78</v>
      </c>
      <c r="D1512" t="s">
        <v>79</v>
      </c>
      <c r="E1512" t="s">
        <v>1611</v>
      </c>
      <c r="F1512" t="s">
        <v>1610</v>
      </c>
      <c r="G1512">
        <v>61.9</v>
      </c>
      <c r="H1512">
        <v>54.7</v>
      </c>
      <c r="I1512">
        <v>3</v>
      </c>
      <c r="J1512">
        <v>20</v>
      </c>
      <c r="K1512" s="1">
        <v>45163</v>
      </c>
      <c r="L1512" s="56">
        <v>0.45395848379629627</v>
      </c>
    </row>
    <row r="1513" spans="1:12" ht="15" customHeight="1" x14ac:dyDescent="0.25">
      <c r="A1513">
        <v>1512</v>
      </c>
      <c r="B1513">
        <v>279254</v>
      </c>
      <c r="C1513" t="s">
        <v>137</v>
      </c>
      <c r="D1513" t="s">
        <v>1356</v>
      </c>
      <c r="E1513" t="s">
        <v>1603</v>
      </c>
      <c r="F1513" t="s">
        <v>1615</v>
      </c>
      <c r="G1513">
        <v>24.2</v>
      </c>
      <c r="H1513">
        <v>20.6</v>
      </c>
      <c r="I1513">
        <v>1</v>
      </c>
      <c r="J1513">
        <v>0</v>
      </c>
      <c r="K1513" s="1">
        <v>45163</v>
      </c>
      <c r="L1513" s="56">
        <v>0.45382410879629625</v>
      </c>
    </row>
    <row r="1514" spans="1:12" ht="15" customHeight="1" x14ac:dyDescent="0.25">
      <c r="A1514">
        <v>1513</v>
      </c>
      <c r="B1514">
        <v>279253</v>
      </c>
      <c r="C1514" t="s">
        <v>121</v>
      </c>
      <c r="D1514" t="s">
        <v>122</v>
      </c>
      <c r="E1514" t="s">
        <v>1603</v>
      </c>
      <c r="F1514" t="s">
        <v>1610</v>
      </c>
      <c r="G1514">
        <v>44.7</v>
      </c>
      <c r="H1514">
        <v>37.5</v>
      </c>
      <c r="I1514">
        <v>3</v>
      </c>
      <c r="J1514">
        <v>0</v>
      </c>
      <c r="K1514" s="1">
        <v>45163</v>
      </c>
      <c r="L1514" s="56">
        <v>0.45363711805555557</v>
      </c>
    </row>
    <row r="1515" spans="1:12" ht="15" customHeight="1" x14ac:dyDescent="0.25">
      <c r="A1515">
        <v>1514</v>
      </c>
      <c r="B1515">
        <v>279252</v>
      </c>
      <c r="C1515" t="s">
        <v>124</v>
      </c>
      <c r="D1515" t="s">
        <v>1413</v>
      </c>
      <c r="E1515" t="s">
        <v>1603</v>
      </c>
      <c r="F1515" t="s">
        <v>1604</v>
      </c>
      <c r="G1515">
        <v>42.4</v>
      </c>
      <c r="H1515">
        <v>35.200000000000003</v>
      </c>
      <c r="I1515">
        <v>3</v>
      </c>
      <c r="J1515">
        <v>0</v>
      </c>
      <c r="K1515" s="1">
        <v>45163</v>
      </c>
      <c r="L1515" s="56">
        <v>0.45312060185185188</v>
      </c>
    </row>
    <row r="1516" spans="1:12" ht="15" customHeight="1" x14ac:dyDescent="0.25">
      <c r="A1516">
        <v>1515</v>
      </c>
      <c r="B1516">
        <v>279251</v>
      </c>
      <c r="C1516" t="s">
        <v>24</v>
      </c>
      <c r="D1516" t="s">
        <v>25</v>
      </c>
      <c r="E1516" t="s">
        <v>1611</v>
      </c>
      <c r="F1516" t="s">
        <v>1614</v>
      </c>
      <c r="G1516">
        <v>59.9</v>
      </c>
      <c r="H1516">
        <v>52.7</v>
      </c>
      <c r="I1516">
        <v>3</v>
      </c>
      <c r="J1516">
        <v>10</v>
      </c>
      <c r="K1516" s="1">
        <v>45163</v>
      </c>
      <c r="L1516" s="56">
        <v>0.45303429398148148</v>
      </c>
    </row>
    <row r="1517" spans="1:12" ht="15" customHeight="1" x14ac:dyDescent="0.25">
      <c r="A1517">
        <v>1516</v>
      </c>
      <c r="B1517">
        <v>279250</v>
      </c>
      <c r="C1517" t="s">
        <v>24</v>
      </c>
      <c r="D1517" t="s">
        <v>25</v>
      </c>
      <c r="E1517" t="s">
        <v>1611</v>
      </c>
      <c r="F1517" t="s">
        <v>1614</v>
      </c>
      <c r="G1517">
        <v>45.4</v>
      </c>
      <c r="H1517">
        <v>38.200000000000003</v>
      </c>
      <c r="I1517">
        <v>3</v>
      </c>
      <c r="J1517">
        <v>6</v>
      </c>
      <c r="K1517" s="1">
        <v>45163</v>
      </c>
      <c r="L1517" s="56">
        <v>0.45284976851851849</v>
      </c>
    </row>
    <row r="1518" spans="1:12" ht="15" customHeight="1" x14ac:dyDescent="0.25">
      <c r="A1518">
        <v>1517</v>
      </c>
      <c r="B1518">
        <v>279249</v>
      </c>
      <c r="C1518" t="s">
        <v>74</v>
      </c>
      <c r="D1518" t="s">
        <v>75</v>
      </c>
      <c r="E1518" t="s">
        <v>1611</v>
      </c>
      <c r="F1518" t="s">
        <v>1610</v>
      </c>
      <c r="G1518">
        <v>46</v>
      </c>
      <c r="H1518">
        <v>38.799999999999997</v>
      </c>
      <c r="I1518">
        <v>3</v>
      </c>
      <c r="J1518">
        <v>16</v>
      </c>
      <c r="K1518" s="1">
        <v>45163</v>
      </c>
      <c r="L1518" s="56">
        <v>0.45269568287037038</v>
      </c>
    </row>
    <row r="1519" spans="1:12" ht="15" customHeight="1" x14ac:dyDescent="0.25">
      <c r="A1519">
        <v>1518</v>
      </c>
      <c r="B1519">
        <v>279248</v>
      </c>
      <c r="C1519" t="s">
        <v>59</v>
      </c>
      <c r="D1519" t="s">
        <v>60</v>
      </c>
      <c r="E1519" t="s">
        <v>1611</v>
      </c>
      <c r="F1519" t="s">
        <v>1613</v>
      </c>
      <c r="G1519">
        <v>49.8</v>
      </c>
      <c r="H1519">
        <v>42.6</v>
      </c>
      <c r="I1519">
        <v>3</v>
      </c>
      <c r="J1519">
        <v>8</v>
      </c>
      <c r="K1519" s="1">
        <v>45163</v>
      </c>
      <c r="L1519" s="56">
        <v>0.45255690972222223</v>
      </c>
    </row>
    <row r="1520" spans="1:12" ht="15" customHeight="1" x14ac:dyDescent="0.25">
      <c r="A1520">
        <v>1519</v>
      </c>
      <c r="B1520">
        <v>279247</v>
      </c>
      <c r="C1520" t="s">
        <v>1534</v>
      </c>
      <c r="D1520" t="s">
        <v>1535</v>
      </c>
      <c r="E1520" t="s">
        <v>1611</v>
      </c>
      <c r="F1520" t="s">
        <v>1607</v>
      </c>
      <c r="G1520">
        <v>80.2</v>
      </c>
      <c r="H1520">
        <v>73</v>
      </c>
      <c r="I1520">
        <v>3</v>
      </c>
      <c r="J1520">
        <v>18</v>
      </c>
      <c r="K1520" s="1">
        <v>45163</v>
      </c>
      <c r="L1520" s="56">
        <v>0.4523814814814815</v>
      </c>
    </row>
    <row r="1521" spans="1:12" ht="15" customHeight="1" x14ac:dyDescent="0.25">
      <c r="A1521">
        <v>1520</v>
      </c>
      <c r="B1521">
        <v>279246</v>
      </c>
      <c r="C1521" t="s">
        <v>121</v>
      </c>
      <c r="D1521" t="s">
        <v>122</v>
      </c>
      <c r="E1521" t="s">
        <v>1603</v>
      </c>
      <c r="F1521" t="s">
        <v>1613</v>
      </c>
      <c r="G1521">
        <v>48.2</v>
      </c>
      <c r="H1521">
        <v>41</v>
      </c>
      <c r="I1521">
        <v>3</v>
      </c>
      <c r="J1521">
        <v>0</v>
      </c>
      <c r="K1521" s="1">
        <v>45163</v>
      </c>
      <c r="L1521" s="56">
        <v>0.45209556712962962</v>
      </c>
    </row>
    <row r="1522" spans="1:12" ht="15" customHeight="1" x14ac:dyDescent="0.25">
      <c r="A1522">
        <v>1521</v>
      </c>
      <c r="B1522">
        <v>279245</v>
      </c>
      <c r="C1522" t="s">
        <v>124</v>
      </c>
      <c r="D1522" t="s">
        <v>1413</v>
      </c>
      <c r="E1522" t="s">
        <v>1603</v>
      </c>
      <c r="F1522" t="s">
        <v>1604</v>
      </c>
      <c r="G1522">
        <v>42.2</v>
      </c>
      <c r="H1522">
        <v>35</v>
      </c>
      <c r="I1522">
        <v>3</v>
      </c>
      <c r="J1522">
        <v>0</v>
      </c>
      <c r="K1522" s="1">
        <v>45163</v>
      </c>
      <c r="L1522" s="56">
        <v>0.45165887731481486</v>
      </c>
    </row>
    <row r="1523" spans="1:12" ht="15" customHeight="1" x14ac:dyDescent="0.25">
      <c r="A1523">
        <v>1522</v>
      </c>
      <c r="B1523">
        <v>279244</v>
      </c>
      <c r="C1523" t="s">
        <v>173</v>
      </c>
      <c r="D1523" t="s">
        <v>1377</v>
      </c>
      <c r="E1523" t="s">
        <v>1611</v>
      </c>
      <c r="F1523" t="s">
        <v>1607</v>
      </c>
      <c r="G1523">
        <v>16.600000000000001</v>
      </c>
      <c r="H1523">
        <v>9.4</v>
      </c>
      <c r="I1523">
        <v>3</v>
      </c>
      <c r="J1523">
        <v>0</v>
      </c>
      <c r="K1523" s="1">
        <v>45163</v>
      </c>
      <c r="L1523" s="56">
        <v>0.45156851851851854</v>
      </c>
    </row>
    <row r="1524" spans="1:12" ht="15" customHeight="1" x14ac:dyDescent="0.25">
      <c r="A1524">
        <v>1523</v>
      </c>
      <c r="B1524">
        <v>279243</v>
      </c>
      <c r="C1524" t="s">
        <v>123</v>
      </c>
      <c r="D1524" t="s">
        <v>1412</v>
      </c>
      <c r="E1524" t="s">
        <v>1603</v>
      </c>
      <c r="F1524" t="s">
        <v>1613</v>
      </c>
      <c r="G1524">
        <v>43.2</v>
      </c>
      <c r="H1524">
        <v>36</v>
      </c>
      <c r="I1524">
        <v>3</v>
      </c>
      <c r="J1524">
        <v>0</v>
      </c>
      <c r="K1524" s="1">
        <v>45163</v>
      </c>
      <c r="L1524" s="56">
        <v>0.45149471064814817</v>
      </c>
    </row>
    <row r="1525" spans="1:12" ht="15" customHeight="1" x14ac:dyDescent="0.25">
      <c r="A1525">
        <v>1524</v>
      </c>
      <c r="B1525">
        <v>279242</v>
      </c>
      <c r="C1525" t="s">
        <v>175</v>
      </c>
      <c r="D1525" t="s">
        <v>176</v>
      </c>
      <c r="E1525" t="s">
        <v>1603</v>
      </c>
      <c r="F1525" t="s">
        <v>1610</v>
      </c>
      <c r="G1525">
        <v>37.6</v>
      </c>
      <c r="H1525">
        <v>30.4</v>
      </c>
      <c r="I1525">
        <v>3</v>
      </c>
      <c r="J1525">
        <v>0</v>
      </c>
      <c r="K1525" s="1">
        <v>45163</v>
      </c>
      <c r="L1525" s="56">
        <v>0.45112797453703707</v>
      </c>
    </row>
    <row r="1526" spans="1:12" ht="15" customHeight="1" x14ac:dyDescent="0.25">
      <c r="A1526">
        <v>1525</v>
      </c>
      <c r="B1526">
        <v>279241</v>
      </c>
      <c r="C1526" t="s">
        <v>125</v>
      </c>
      <c r="D1526" t="s">
        <v>126</v>
      </c>
      <c r="E1526" t="s">
        <v>1603</v>
      </c>
      <c r="F1526" t="s">
        <v>1604</v>
      </c>
      <c r="G1526">
        <v>50.1</v>
      </c>
      <c r="H1526">
        <v>42.9</v>
      </c>
      <c r="I1526">
        <v>3</v>
      </c>
      <c r="J1526">
        <v>0</v>
      </c>
      <c r="K1526" s="1">
        <v>45163</v>
      </c>
      <c r="L1526" s="56">
        <v>0.45103822916666664</v>
      </c>
    </row>
    <row r="1527" spans="1:12" ht="15" customHeight="1" x14ac:dyDescent="0.25">
      <c r="A1527">
        <v>1526</v>
      </c>
      <c r="B1527">
        <v>279240</v>
      </c>
      <c r="C1527" t="s">
        <v>125</v>
      </c>
      <c r="D1527" t="s">
        <v>126</v>
      </c>
      <c r="E1527" t="s">
        <v>1603</v>
      </c>
      <c r="F1527" t="s">
        <v>1604</v>
      </c>
      <c r="G1527">
        <v>44.6</v>
      </c>
      <c r="H1527">
        <v>37.4</v>
      </c>
      <c r="I1527">
        <v>3</v>
      </c>
      <c r="J1527">
        <v>0</v>
      </c>
      <c r="K1527" s="1">
        <v>45163</v>
      </c>
      <c r="L1527" s="56">
        <v>0.45088136574074072</v>
      </c>
    </row>
    <row r="1528" spans="1:12" ht="15" customHeight="1" x14ac:dyDescent="0.25">
      <c r="A1528">
        <v>1527</v>
      </c>
      <c r="B1528">
        <v>279239</v>
      </c>
      <c r="C1528" t="s">
        <v>59</v>
      </c>
      <c r="D1528" t="s">
        <v>60</v>
      </c>
      <c r="E1528" t="s">
        <v>1611</v>
      </c>
      <c r="F1528" t="s">
        <v>1613</v>
      </c>
      <c r="G1528">
        <v>52.8</v>
      </c>
      <c r="H1528">
        <v>45.6</v>
      </c>
      <c r="I1528">
        <v>3</v>
      </c>
      <c r="J1528">
        <v>8</v>
      </c>
      <c r="K1528" s="1">
        <v>45163</v>
      </c>
      <c r="L1528" s="56">
        <v>0.45052434027777782</v>
      </c>
    </row>
    <row r="1529" spans="1:12" ht="15" customHeight="1" x14ac:dyDescent="0.25">
      <c r="A1529">
        <v>1528</v>
      </c>
      <c r="B1529">
        <v>279238</v>
      </c>
      <c r="C1529" t="s">
        <v>141</v>
      </c>
      <c r="D1529" t="s">
        <v>1358</v>
      </c>
      <c r="E1529" t="s">
        <v>1603</v>
      </c>
      <c r="F1529" t="s">
        <v>1607</v>
      </c>
      <c r="G1529">
        <v>36.6</v>
      </c>
      <c r="H1529">
        <v>29.4</v>
      </c>
      <c r="I1529">
        <v>3</v>
      </c>
      <c r="J1529">
        <v>0</v>
      </c>
      <c r="K1529" s="1">
        <v>45163</v>
      </c>
      <c r="L1529" s="56">
        <v>0.44997890046296302</v>
      </c>
    </row>
    <row r="1530" spans="1:12" ht="15" customHeight="1" x14ac:dyDescent="0.25">
      <c r="A1530">
        <v>1529</v>
      </c>
      <c r="B1530">
        <v>279237</v>
      </c>
      <c r="C1530" t="s">
        <v>67</v>
      </c>
      <c r="D1530" t="s">
        <v>1318</v>
      </c>
      <c r="E1530" t="s">
        <v>1603</v>
      </c>
      <c r="F1530" t="s">
        <v>1613</v>
      </c>
      <c r="G1530">
        <v>34.4</v>
      </c>
      <c r="H1530">
        <v>27.2</v>
      </c>
      <c r="I1530">
        <v>3</v>
      </c>
      <c r="J1530">
        <v>0</v>
      </c>
      <c r="K1530" s="1">
        <v>45163</v>
      </c>
      <c r="L1530" s="56">
        <v>0.44987677083333333</v>
      </c>
    </row>
    <row r="1531" spans="1:12" ht="15" customHeight="1" x14ac:dyDescent="0.25">
      <c r="A1531">
        <v>1530</v>
      </c>
      <c r="B1531">
        <v>279236</v>
      </c>
      <c r="C1531" t="s">
        <v>59</v>
      </c>
      <c r="D1531" t="s">
        <v>60</v>
      </c>
      <c r="E1531" t="s">
        <v>1611</v>
      </c>
      <c r="F1531" t="s">
        <v>1613</v>
      </c>
      <c r="G1531">
        <v>46.3</v>
      </c>
      <c r="H1531">
        <v>39.1</v>
      </c>
      <c r="I1531">
        <v>3</v>
      </c>
      <c r="J1531">
        <v>8</v>
      </c>
      <c r="K1531" s="1">
        <v>45163</v>
      </c>
      <c r="L1531" s="56">
        <v>0.44958630787037035</v>
      </c>
    </row>
    <row r="1532" spans="1:12" ht="15" customHeight="1" x14ac:dyDescent="0.25">
      <c r="A1532">
        <v>1531</v>
      </c>
      <c r="B1532">
        <v>279235</v>
      </c>
      <c r="C1532" t="s">
        <v>142</v>
      </c>
      <c r="D1532" t="s">
        <v>1612</v>
      </c>
      <c r="E1532" t="s">
        <v>1603</v>
      </c>
      <c r="F1532" t="s">
        <v>1604</v>
      </c>
      <c r="G1532">
        <v>43</v>
      </c>
      <c r="H1532">
        <v>35.799999999999997</v>
      </c>
      <c r="I1532">
        <v>3</v>
      </c>
      <c r="J1532">
        <v>0</v>
      </c>
      <c r="K1532" s="1">
        <v>45163</v>
      </c>
      <c r="L1532" s="56">
        <v>0.44949100694444444</v>
      </c>
    </row>
    <row r="1533" spans="1:12" ht="15" customHeight="1" x14ac:dyDescent="0.25">
      <c r="A1533">
        <v>1532</v>
      </c>
      <c r="B1533">
        <v>279234</v>
      </c>
      <c r="C1533" t="s">
        <v>74</v>
      </c>
      <c r="D1533" t="s">
        <v>75</v>
      </c>
      <c r="E1533" t="s">
        <v>1611</v>
      </c>
      <c r="F1533" t="s">
        <v>1610</v>
      </c>
      <c r="G1533">
        <v>45.3</v>
      </c>
      <c r="H1533">
        <v>38.1</v>
      </c>
      <c r="I1533">
        <v>3</v>
      </c>
      <c r="J1533">
        <v>16</v>
      </c>
      <c r="K1533" s="1">
        <v>45163</v>
      </c>
      <c r="L1533" s="56">
        <v>0.44933564814814814</v>
      </c>
    </row>
    <row r="1534" spans="1:12" ht="15" customHeight="1" x14ac:dyDescent="0.25">
      <c r="A1534">
        <v>1533</v>
      </c>
      <c r="B1534">
        <v>279233</v>
      </c>
      <c r="C1534" t="s">
        <v>124</v>
      </c>
      <c r="D1534" t="s">
        <v>1413</v>
      </c>
      <c r="E1534" t="s">
        <v>1603</v>
      </c>
      <c r="F1534" t="s">
        <v>1604</v>
      </c>
      <c r="G1534">
        <v>39.5</v>
      </c>
      <c r="H1534">
        <v>32.299999999999997</v>
      </c>
      <c r="I1534">
        <v>3</v>
      </c>
      <c r="J1534">
        <v>0</v>
      </c>
      <c r="K1534" s="1">
        <v>45163</v>
      </c>
      <c r="L1534" s="56">
        <v>0.44906091435185186</v>
      </c>
    </row>
    <row r="1535" spans="1:12" ht="15" customHeight="1" x14ac:dyDescent="0.25">
      <c r="A1535">
        <v>1534</v>
      </c>
      <c r="B1535">
        <v>279232</v>
      </c>
      <c r="C1535" t="s">
        <v>141</v>
      </c>
      <c r="D1535" t="s">
        <v>1358</v>
      </c>
      <c r="E1535" t="s">
        <v>1603</v>
      </c>
      <c r="F1535" t="s">
        <v>1607</v>
      </c>
      <c r="G1535">
        <v>38.200000000000003</v>
      </c>
      <c r="H1535">
        <v>31</v>
      </c>
      <c r="I1535">
        <v>3</v>
      </c>
      <c r="J1535">
        <v>0</v>
      </c>
      <c r="K1535" s="1">
        <v>45163</v>
      </c>
      <c r="L1535" s="56">
        <v>0.4489520023148148</v>
      </c>
    </row>
    <row r="1536" spans="1:12" ht="15" customHeight="1" x14ac:dyDescent="0.25">
      <c r="A1536">
        <v>1535</v>
      </c>
      <c r="B1536">
        <v>279231</v>
      </c>
      <c r="C1536" t="s">
        <v>141</v>
      </c>
      <c r="D1536" t="s">
        <v>1358</v>
      </c>
      <c r="E1536" t="s">
        <v>1603</v>
      </c>
      <c r="F1536" t="s">
        <v>1607</v>
      </c>
      <c r="G1536">
        <v>38.700000000000003</v>
      </c>
      <c r="H1536">
        <v>31.5</v>
      </c>
      <c r="I1536">
        <v>3</v>
      </c>
      <c r="J1536">
        <v>0</v>
      </c>
      <c r="K1536" s="1">
        <v>45163</v>
      </c>
      <c r="L1536" s="56">
        <v>0.44884988425925926</v>
      </c>
    </row>
    <row r="1537" spans="1:12" ht="15" customHeight="1" x14ac:dyDescent="0.25">
      <c r="A1537">
        <v>1536</v>
      </c>
      <c r="B1537">
        <v>279230</v>
      </c>
      <c r="C1537" t="s">
        <v>24</v>
      </c>
      <c r="D1537" t="s">
        <v>25</v>
      </c>
      <c r="E1537" t="s">
        <v>1611</v>
      </c>
      <c r="F1537" t="s">
        <v>1614</v>
      </c>
      <c r="G1537">
        <v>55.9</v>
      </c>
      <c r="H1537">
        <v>48.7</v>
      </c>
      <c r="I1537">
        <v>3</v>
      </c>
      <c r="J1537">
        <v>8</v>
      </c>
      <c r="K1537" s="1">
        <v>45163</v>
      </c>
      <c r="L1537" s="56">
        <v>0.44871160879629629</v>
      </c>
    </row>
    <row r="1538" spans="1:12" ht="15" customHeight="1" x14ac:dyDescent="0.25">
      <c r="A1538">
        <v>1537</v>
      </c>
      <c r="B1538">
        <v>279229</v>
      </c>
      <c r="C1538" t="s">
        <v>124</v>
      </c>
      <c r="D1538" t="s">
        <v>1413</v>
      </c>
      <c r="E1538" t="s">
        <v>1603</v>
      </c>
      <c r="F1538" t="s">
        <v>1604</v>
      </c>
      <c r="G1538">
        <v>39.4</v>
      </c>
      <c r="H1538">
        <v>32.200000000000003</v>
      </c>
      <c r="I1538">
        <v>3</v>
      </c>
      <c r="J1538">
        <v>0</v>
      </c>
      <c r="K1538" s="1">
        <v>45163</v>
      </c>
      <c r="L1538" s="56">
        <v>0.44705405092592593</v>
      </c>
    </row>
    <row r="1539" spans="1:12" ht="15" customHeight="1" x14ac:dyDescent="0.25">
      <c r="A1539">
        <v>1538</v>
      </c>
      <c r="B1539">
        <v>279228</v>
      </c>
      <c r="C1539" t="s">
        <v>74</v>
      </c>
      <c r="D1539" t="s">
        <v>75</v>
      </c>
      <c r="E1539" t="s">
        <v>1611</v>
      </c>
      <c r="F1539" t="s">
        <v>1610</v>
      </c>
      <c r="G1539">
        <v>43.9</v>
      </c>
      <c r="H1539">
        <v>36.700000000000003</v>
      </c>
      <c r="I1539">
        <v>3</v>
      </c>
      <c r="J1539">
        <v>16</v>
      </c>
      <c r="K1539" s="1">
        <v>45163</v>
      </c>
      <c r="L1539" s="56">
        <v>0.4464005787037037</v>
      </c>
    </row>
    <row r="1540" spans="1:12" ht="15" customHeight="1" x14ac:dyDescent="0.25">
      <c r="A1540">
        <v>1539</v>
      </c>
      <c r="B1540">
        <v>279227</v>
      </c>
      <c r="C1540" t="s">
        <v>123</v>
      </c>
      <c r="D1540" t="s">
        <v>1412</v>
      </c>
      <c r="E1540" t="s">
        <v>1603</v>
      </c>
      <c r="F1540" t="s">
        <v>1613</v>
      </c>
      <c r="G1540">
        <v>45.7</v>
      </c>
      <c r="H1540">
        <v>38.5</v>
      </c>
      <c r="I1540">
        <v>3</v>
      </c>
      <c r="J1540">
        <v>0</v>
      </c>
      <c r="K1540" s="1">
        <v>45163</v>
      </c>
      <c r="L1540" s="56">
        <v>0.44621582175925928</v>
      </c>
    </row>
    <row r="1541" spans="1:12" ht="15" customHeight="1" x14ac:dyDescent="0.25">
      <c r="A1541">
        <v>1540</v>
      </c>
      <c r="B1541">
        <v>279226</v>
      </c>
      <c r="C1541" t="s">
        <v>24</v>
      </c>
      <c r="D1541" t="s">
        <v>25</v>
      </c>
      <c r="E1541" t="s">
        <v>1611</v>
      </c>
      <c r="F1541" t="s">
        <v>1614</v>
      </c>
      <c r="G1541">
        <v>55.9</v>
      </c>
      <c r="H1541">
        <v>48.7</v>
      </c>
      <c r="I1541">
        <v>3</v>
      </c>
      <c r="J1541">
        <v>8</v>
      </c>
      <c r="K1541" s="1">
        <v>45163</v>
      </c>
      <c r="L1541" s="56">
        <v>0.44606307870370371</v>
      </c>
    </row>
    <row r="1542" spans="1:12" ht="15" customHeight="1" x14ac:dyDescent="0.25">
      <c r="A1542">
        <v>1541</v>
      </c>
      <c r="B1542">
        <v>279225</v>
      </c>
      <c r="C1542" t="s">
        <v>142</v>
      </c>
      <c r="D1542" t="s">
        <v>1612</v>
      </c>
      <c r="E1542" t="s">
        <v>1603</v>
      </c>
      <c r="F1542" t="s">
        <v>1604</v>
      </c>
      <c r="G1542">
        <v>38.700000000000003</v>
      </c>
      <c r="H1542">
        <v>31.5</v>
      </c>
      <c r="I1542">
        <v>3</v>
      </c>
      <c r="J1542">
        <v>0</v>
      </c>
      <c r="K1542" s="1">
        <v>45163</v>
      </c>
      <c r="L1542" s="56">
        <v>0.44591836805555557</v>
      </c>
    </row>
    <row r="1543" spans="1:12" ht="15" customHeight="1" x14ac:dyDescent="0.25">
      <c r="A1543">
        <v>1542</v>
      </c>
      <c r="B1543">
        <v>279224</v>
      </c>
      <c r="C1543" t="s">
        <v>101</v>
      </c>
      <c r="D1543" t="s">
        <v>1326</v>
      </c>
      <c r="E1543" t="s">
        <v>1611</v>
      </c>
      <c r="F1543" t="s">
        <v>1607</v>
      </c>
      <c r="G1543">
        <v>43.9</v>
      </c>
      <c r="H1543">
        <v>36.700000000000003</v>
      </c>
      <c r="I1543">
        <v>3</v>
      </c>
      <c r="J1543">
        <v>0</v>
      </c>
      <c r="K1543" s="1">
        <v>45163</v>
      </c>
      <c r="L1543" s="56">
        <v>0.44578630787037038</v>
      </c>
    </row>
    <row r="1544" spans="1:12" ht="15" customHeight="1" x14ac:dyDescent="0.25">
      <c r="A1544">
        <v>1543</v>
      </c>
      <c r="B1544">
        <v>279223</v>
      </c>
      <c r="C1544" t="s">
        <v>137</v>
      </c>
      <c r="D1544" t="s">
        <v>1356</v>
      </c>
      <c r="E1544" t="s">
        <v>1603</v>
      </c>
      <c r="F1544" t="s">
        <v>1615</v>
      </c>
      <c r="G1544">
        <v>38.700000000000003</v>
      </c>
      <c r="H1544">
        <v>35.1</v>
      </c>
      <c r="I1544">
        <v>1</v>
      </c>
      <c r="J1544">
        <v>0</v>
      </c>
      <c r="K1544" s="1">
        <v>45163</v>
      </c>
      <c r="L1544" s="56">
        <v>0.44560902777777778</v>
      </c>
    </row>
    <row r="1545" spans="1:12" ht="15" customHeight="1" x14ac:dyDescent="0.25">
      <c r="A1545">
        <v>1544</v>
      </c>
      <c r="B1545">
        <v>279222</v>
      </c>
      <c r="C1545" t="s">
        <v>59</v>
      </c>
      <c r="D1545" t="s">
        <v>60</v>
      </c>
      <c r="E1545" t="s">
        <v>1611</v>
      </c>
      <c r="F1545" t="s">
        <v>1613</v>
      </c>
      <c r="G1545">
        <v>47.4</v>
      </c>
      <c r="H1545">
        <v>40.200000000000003</v>
      </c>
      <c r="I1545">
        <v>3</v>
      </c>
      <c r="J1545">
        <v>8</v>
      </c>
      <c r="K1545" s="1">
        <v>45163</v>
      </c>
      <c r="L1545" s="56">
        <v>0.4454185532407407</v>
      </c>
    </row>
    <row r="1546" spans="1:12" ht="15" customHeight="1" x14ac:dyDescent="0.25">
      <c r="A1546">
        <v>1545</v>
      </c>
      <c r="B1546">
        <v>279221</v>
      </c>
      <c r="C1546" t="s">
        <v>24</v>
      </c>
      <c r="D1546" t="s">
        <v>25</v>
      </c>
      <c r="E1546" t="s">
        <v>1611</v>
      </c>
      <c r="F1546" t="s">
        <v>1614</v>
      </c>
      <c r="G1546">
        <v>51.5</v>
      </c>
      <c r="H1546">
        <v>44.3</v>
      </c>
      <c r="I1546">
        <v>3</v>
      </c>
      <c r="J1546">
        <v>8</v>
      </c>
      <c r="K1546" s="1">
        <v>45163</v>
      </c>
      <c r="L1546" s="56">
        <v>0.44526623842592589</v>
      </c>
    </row>
    <row r="1547" spans="1:12" ht="15" customHeight="1" x14ac:dyDescent="0.25">
      <c r="A1547">
        <v>1546</v>
      </c>
      <c r="B1547">
        <v>279220</v>
      </c>
      <c r="C1547" t="s">
        <v>151</v>
      </c>
      <c r="D1547" t="s">
        <v>1368</v>
      </c>
      <c r="E1547" t="s">
        <v>1611</v>
      </c>
      <c r="F1547" t="s">
        <v>1607</v>
      </c>
      <c r="G1547">
        <v>37</v>
      </c>
      <c r="H1547">
        <v>29.8</v>
      </c>
      <c r="I1547">
        <v>3</v>
      </c>
      <c r="J1547">
        <v>0</v>
      </c>
      <c r="K1547" s="1">
        <v>45163</v>
      </c>
      <c r="L1547" s="56">
        <v>0.44512630787037039</v>
      </c>
    </row>
    <row r="1548" spans="1:12" ht="15" customHeight="1" x14ac:dyDescent="0.25">
      <c r="A1548">
        <v>1547</v>
      </c>
      <c r="B1548">
        <v>279219</v>
      </c>
      <c r="C1548" t="s">
        <v>24</v>
      </c>
      <c r="D1548" t="s">
        <v>25</v>
      </c>
      <c r="E1548" t="s">
        <v>1611</v>
      </c>
      <c r="F1548" t="s">
        <v>1614</v>
      </c>
      <c r="G1548">
        <v>53.2</v>
      </c>
      <c r="H1548">
        <v>46</v>
      </c>
      <c r="I1548">
        <v>3</v>
      </c>
      <c r="J1548">
        <v>8</v>
      </c>
      <c r="K1548" s="1">
        <v>45163</v>
      </c>
      <c r="L1548" s="56">
        <v>0.4445026967592593</v>
      </c>
    </row>
    <row r="1549" spans="1:12" ht="15" customHeight="1" x14ac:dyDescent="0.25">
      <c r="A1549">
        <v>1548</v>
      </c>
      <c r="B1549">
        <v>279218</v>
      </c>
      <c r="C1549" t="s">
        <v>124</v>
      </c>
      <c r="D1549" t="s">
        <v>1413</v>
      </c>
      <c r="E1549" t="s">
        <v>1603</v>
      </c>
      <c r="F1549" t="s">
        <v>1604</v>
      </c>
      <c r="G1549">
        <v>34.700000000000003</v>
      </c>
      <c r="H1549">
        <v>27.5</v>
      </c>
      <c r="I1549">
        <v>3</v>
      </c>
      <c r="J1549">
        <v>0</v>
      </c>
      <c r="K1549" s="1">
        <v>45163</v>
      </c>
      <c r="L1549" s="56">
        <v>0.44433599537037033</v>
      </c>
    </row>
    <row r="1550" spans="1:12" ht="15" customHeight="1" x14ac:dyDescent="0.25">
      <c r="A1550">
        <v>1549</v>
      </c>
      <c r="B1550">
        <v>279217</v>
      </c>
      <c r="C1550" t="s">
        <v>121</v>
      </c>
      <c r="D1550" t="s">
        <v>122</v>
      </c>
      <c r="E1550" t="s">
        <v>1603</v>
      </c>
      <c r="F1550" t="s">
        <v>1610</v>
      </c>
      <c r="G1550">
        <v>39.799999999999997</v>
      </c>
      <c r="H1550">
        <v>32.6</v>
      </c>
      <c r="I1550">
        <v>3</v>
      </c>
      <c r="J1550">
        <v>0</v>
      </c>
      <c r="K1550" s="1">
        <v>45163</v>
      </c>
      <c r="L1550" s="56">
        <v>0.44399950231481483</v>
      </c>
    </row>
    <row r="1551" spans="1:12" ht="15" customHeight="1" x14ac:dyDescent="0.25">
      <c r="A1551">
        <v>1550</v>
      </c>
      <c r="B1551">
        <v>279216</v>
      </c>
      <c r="C1551" t="s">
        <v>85</v>
      </c>
      <c r="D1551" t="s">
        <v>1608</v>
      </c>
      <c r="E1551" t="s">
        <v>1603</v>
      </c>
      <c r="F1551" t="s">
        <v>1610</v>
      </c>
      <c r="G1551">
        <v>42.5</v>
      </c>
      <c r="H1551">
        <v>35.299999999999997</v>
      </c>
      <c r="I1551">
        <v>3</v>
      </c>
      <c r="J1551">
        <v>0</v>
      </c>
      <c r="K1551" s="1">
        <v>45163</v>
      </c>
      <c r="L1551" s="56">
        <v>0.44305552083333333</v>
      </c>
    </row>
    <row r="1552" spans="1:12" ht="15" customHeight="1" x14ac:dyDescent="0.25">
      <c r="A1552">
        <v>1551</v>
      </c>
      <c r="B1552">
        <v>279215</v>
      </c>
      <c r="C1552" t="s">
        <v>59</v>
      </c>
      <c r="D1552" t="s">
        <v>60</v>
      </c>
      <c r="E1552" t="s">
        <v>1611</v>
      </c>
      <c r="F1552" t="s">
        <v>1613</v>
      </c>
      <c r="G1552">
        <v>43.9</v>
      </c>
      <c r="H1552">
        <v>36.700000000000003</v>
      </c>
      <c r="I1552">
        <v>3</v>
      </c>
      <c r="J1552">
        <v>8</v>
      </c>
      <c r="K1552" s="1">
        <v>45163</v>
      </c>
      <c r="L1552" s="56">
        <v>0.4427258912037037</v>
      </c>
    </row>
    <row r="1553" spans="1:12" ht="15" customHeight="1" x14ac:dyDescent="0.25">
      <c r="A1553">
        <v>1552</v>
      </c>
      <c r="B1553">
        <v>279214</v>
      </c>
      <c r="C1553" t="s">
        <v>124</v>
      </c>
      <c r="D1553" t="s">
        <v>1413</v>
      </c>
      <c r="E1553" t="s">
        <v>1603</v>
      </c>
      <c r="F1553" t="s">
        <v>1604</v>
      </c>
      <c r="G1553">
        <v>40</v>
      </c>
      <c r="H1553">
        <v>32.799999999999997</v>
      </c>
      <c r="I1553">
        <v>3</v>
      </c>
      <c r="J1553">
        <v>0</v>
      </c>
      <c r="K1553" s="1">
        <v>45163</v>
      </c>
      <c r="L1553" s="56">
        <v>0.44251929398148149</v>
      </c>
    </row>
    <row r="1554" spans="1:12" ht="15" customHeight="1" x14ac:dyDescent="0.25">
      <c r="A1554">
        <v>1553</v>
      </c>
      <c r="B1554">
        <v>279213</v>
      </c>
      <c r="C1554" t="s">
        <v>59</v>
      </c>
      <c r="D1554" t="s">
        <v>60</v>
      </c>
      <c r="E1554" t="s">
        <v>1611</v>
      </c>
      <c r="F1554" t="s">
        <v>1613</v>
      </c>
      <c r="G1554">
        <v>48.3</v>
      </c>
      <c r="H1554">
        <v>41.1</v>
      </c>
      <c r="I1554">
        <v>3</v>
      </c>
      <c r="J1554">
        <v>8</v>
      </c>
      <c r="K1554" s="1">
        <v>45163</v>
      </c>
      <c r="L1554" s="56">
        <v>0.44230505787037039</v>
      </c>
    </row>
    <row r="1555" spans="1:12" ht="15" customHeight="1" x14ac:dyDescent="0.25">
      <c r="A1555">
        <v>1554</v>
      </c>
      <c r="B1555">
        <v>279212</v>
      </c>
      <c r="C1555" t="s">
        <v>24</v>
      </c>
      <c r="D1555" t="s">
        <v>25</v>
      </c>
      <c r="E1555" t="s">
        <v>1611</v>
      </c>
      <c r="F1555" t="s">
        <v>1614</v>
      </c>
      <c r="G1555">
        <v>58.2</v>
      </c>
      <c r="H1555">
        <v>51</v>
      </c>
      <c r="I1555">
        <v>3</v>
      </c>
      <c r="J1555">
        <v>10</v>
      </c>
      <c r="K1555" s="1">
        <v>45163</v>
      </c>
      <c r="L1555" s="56">
        <v>0.44217731481481487</v>
      </c>
    </row>
    <row r="1556" spans="1:12" ht="15" customHeight="1" x14ac:dyDescent="0.25">
      <c r="A1556">
        <v>1555</v>
      </c>
      <c r="B1556">
        <v>279211</v>
      </c>
      <c r="C1556" t="s">
        <v>125</v>
      </c>
      <c r="D1556" t="s">
        <v>126</v>
      </c>
      <c r="E1556" t="s">
        <v>1603</v>
      </c>
      <c r="F1556" t="s">
        <v>1604</v>
      </c>
      <c r="G1556">
        <v>42.7</v>
      </c>
      <c r="H1556">
        <v>35.5</v>
      </c>
      <c r="I1556">
        <v>3</v>
      </c>
      <c r="J1556">
        <v>0</v>
      </c>
      <c r="K1556" s="1">
        <v>45163</v>
      </c>
      <c r="L1556" s="56">
        <v>0.44199934027777776</v>
      </c>
    </row>
    <row r="1557" spans="1:12" ht="15" customHeight="1" x14ac:dyDescent="0.25">
      <c r="A1557">
        <v>1556</v>
      </c>
      <c r="B1557">
        <v>279210</v>
      </c>
      <c r="C1557" t="s">
        <v>120</v>
      </c>
      <c r="D1557" t="s">
        <v>1411</v>
      </c>
      <c r="E1557" t="s">
        <v>1603</v>
      </c>
      <c r="F1557" t="s">
        <v>1610</v>
      </c>
      <c r="G1557">
        <v>14.3</v>
      </c>
      <c r="H1557">
        <v>8.9</v>
      </c>
      <c r="I1557">
        <v>2</v>
      </c>
      <c r="J1557">
        <v>0</v>
      </c>
      <c r="K1557" s="1">
        <v>45163</v>
      </c>
      <c r="L1557" s="56">
        <v>0.44192723379629628</v>
      </c>
    </row>
    <row r="1558" spans="1:12" ht="15" customHeight="1" x14ac:dyDescent="0.25">
      <c r="A1558">
        <v>1557</v>
      </c>
      <c r="B1558">
        <v>279209</v>
      </c>
      <c r="C1558" t="s">
        <v>141</v>
      </c>
      <c r="D1558" t="s">
        <v>1358</v>
      </c>
      <c r="E1558" t="s">
        <v>1603</v>
      </c>
      <c r="F1558" t="s">
        <v>1607</v>
      </c>
      <c r="G1558">
        <v>40</v>
      </c>
      <c r="H1558">
        <v>32.799999999999997</v>
      </c>
      <c r="I1558">
        <v>3</v>
      </c>
      <c r="J1558">
        <v>0</v>
      </c>
      <c r="K1558" s="1">
        <v>45163</v>
      </c>
      <c r="L1558" s="56">
        <v>0.44185413194444445</v>
      </c>
    </row>
    <row r="1559" spans="1:12" ht="15" customHeight="1" x14ac:dyDescent="0.25">
      <c r="A1559">
        <v>1558</v>
      </c>
      <c r="B1559">
        <v>279208</v>
      </c>
      <c r="C1559" t="s">
        <v>142</v>
      </c>
      <c r="D1559" t="s">
        <v>1612</v>
      </c>
      <c r="E1559" t="s">
        <v>1603</v>
      </c>
      <c r="F1559" t="s">
        <v>1604</v>
      </c>
      <c r="G1559">
        <v>33.9</v>
      </c>
      <c r="H1559">
        <v>26.7</v>
      </c>
      <c r="I1559">
        <v>3</v>
      </c>
      <c r="J1559">
        <v>0</v>
      </c>
      <c r="K1559" s="1">
        <v>45163</v>
      </c>
      <c r="L1559" s="56">
        <v>0.44173391203703699</v>
      </c>
    </row>
    <row r="1560" spans="1:12" ht="15" customHeight="1" x14ac:dyDescent="0.25">
      <c r="A1560">
        <v>1559</v>
      </c>
      <c r="B1560">
        <v>279207</v>
      </c>
      <c r="C1560" t="s">
        <v>100</v>
      </c>
      <c r="D1560" t="s">
        <v>1271</v>
      </c>
      <c r="E1560" t="s">
        <v>1611</v>
      </c>
      <c r="F1560" t="s">
        <v>1607</v>
      </c>
      <c r="G1560">
        <v>82.4</v>
      </c>
      <c r="H1560">
        <v>75.2</v>
      </c>
      <c r="I1560">
        <v>3</v>
      </c>
      <c r="J1560">
        <v>0</v>
      </c>
      <c r="K1560" s="1">
        <v>45163</v>
      </c>
      <c r="L1560" s="56">
        <v>0.44141168981481482</v>
      </c>
    </row>
    <row r="1561" spans="1:12" ht="15" customHeight="1" x14ac:dyDescent="0.25">
      <c r="A1561">
        <v>1560</v>
      </c>
      <c r="B1561">
        <v>279206</v>
      </c>
      <c r="C1561" t="s">
        <v>67</v>
      </c>
      <c r="D1561" t="s">
        <v>1318</v>
      </c>
      <c r="E1561" t="s">
        <v>1603</v>
      </c>
      <c r="F1561" t="s">
        <v>1613</v>
      </c>
      <c r="G1561">
        <v>41.9</v>
      </c>
      <c r="H1561">
        <v>34.700000000000003</v>
      </c>
      <c r="I1561">
        <v>3</v>
      </c>
      <c r="J1561">
        <v>0</v>
      </c>
      <c r="K1561" s="1">
        <v>45163</v>
      </c>
      <c r="L1561" s="56">
        <v>0.44114745370370367</v>
      </c>
    </row>
    <row r="1562" spans="1:12" ht="15" customHeight="1" x14ac:dyDescent="0.25">
      <c r="A1562">
        <v>1561</v>
      </c>
      <c r="B1562">
        <v>279205</v>
      </c>
      <c r="C1562" t="s">
        <v>1534</v>
      </c>
      <c r="D1562" t="s">
        <v>1535</v>
      </c>
      <c r="E1562" t="s">
        <v>1611</v>
      </c>
      <c r="F1562" t="s">
        <v>1607</v>
      </c>
      <c r="G1562">
        <v>71.400000000000006</v>
      </c>
      <c r="H1562">
        <v>64.2</v>
      </c>
      <c r="I1562">
        <v>3</v>
      </c>
      <c r="J1562">
        <v>18</v>
      </c>
      <c r="K1562" s="1">
        <v>45163</v>
      </c>
      <c r="L1562" s="56">
        <v>0.44089980324074074</v>
      </c>
    </row>
    <row r="1563" spans="1:12" ht="15" customHeight="1" x14ac:dyDescent="0.25">
      <c r="A1563">
        <v>1562</v>
      </c>
      <c r="B1563">
        <v>279204</v>
      </c>
      <c r="C1563" t="s">
        <v>175</v>
      </c>
      <c r="D1563" t="s">
        <v>176</v>
      </c>
      <c r="E1563" t="s">
        <v>1603</v>
      </c>
      <c r="F1563" t="s">
        <v>1610</v>
      </c>
      <c r="G1563">
        <v>45.1</v>
      </c>
      <c r="H1563">
        <v>37.9</v>
      </c>
      <c r="I1563">
        <v>3</v>
      </c>
      <c r="J1563">
        <v>0</v>
      </c>
      <c r="K1563" s="1">
        <v>45163</v>
      </c>
      <c r="L1563" s="56">
        <v>0.44072827546296295</v>
      </c>
    </row>
    <row r="1564" spans="1:12" ht="15" customHeight="1" x14ac:dyDescent="0.25">
      <c r="A1564">
        <v>1563</v>
      </c>
      <c r="B1564">
        <v>279203</v>
      </c>
      <c r="C1564" t="s">
        <v>124</v>
      </c>
      <c r="D1564" t="s">
        <v>1413</v>
      </c>
      <c r="E1564" t="s">
        <v>1603</v>
      </c>
      <c r="F1564" t="s">
        <v>1604</v>
      </c>
      <c r="G1564">
        <v>45.9</v>
      </c>
      <c r="H1564">
        <v>38.700000000000003</v>
      </c>
      <c r="I1564">
        <v>3</v>
      </c>
      <c r="J1564">
        <v>0</v>
      </c>
      <c r="K1564" s="1">
        <v>45163</v>
      </c>
      <c r="L1564" s="56">
        <v>0.44064583333333335</v>
      </c>
    </row>
    <row r="1565" spans="1:12" ht="15" customHeight="1" x14ac:dyDescent="0.25">
      <c r="A1565">
        <v>1564</v>
      </c>
      <c r="B1565">
        <v>279202</v>
      </c>
      <c r="C1565" t="s">
        <v>100</v>
      </c>
      <c r="D1565" t="s">
        <v>1271</v>
      </c>
      <c r="E1565" t="s">
        <v>1611</v>
      </c>
      <c r="F1565" t="s">
        <v>1607</v>
      </c>
      <c r="G1565">
        <v>59.6</v>
      </c>
      <c r="H1565">
        <v>52.4</v>
      </c>
      <c r="I1565">
        <v>3</v>
      </c>
      <c r="J1565">
        <v>0</v>
      </c>
      <c r="K1565" s="1">
        <v>45163</v>
      </c>
      <c r="L1565" s="56">
        <v>0.44051126157407405</v>
      </c>
    </row>
    <row r="1566" spans="1:12" ht="15" customHeight="1" x14ac:dyDescent="0.25">
      <c r="A1566">
        <v>1565</v>
      </c>
      <c r="B1566">
        <v>279201</v>
      </c>
      <c r="C1566" t="s">
        <v>124</v>
      </c>
      <c r="D1566" t="s">
        <v>1413</v>
      </c>
      <c r="E1566" t="s">
        <v>1603</v>
      </c>
      <c r="F1566" t="s">
        <v>1604</v>
      </c>
      <c r="G1566">
        <v>15.3</v>
      </c>
      <c r="H1566">
        <v>9.9</v>
      </c>
      <c r="I1566">
        <v>2</v>
      </c>
      <c r="J1566">
        <v>0</v>
      </c>
      <c r="K1566" s="1">
        <v>45163</v>
      </c>
      <c r="L1566" s="56">
        <v>0.44040251157407412</v>
      </c>
    </row>
    <row r="1567" spans="1:12" ht="15" customHeight="1" x14ac:dyDescent="0.25">
      <c r="A1567">
        <v>1566</v>
      </c>
      <c r="B1567">
        <v>279200</v>
      </c>
      <c r="C1567" t="s">
        <v>78</v>
      </c>
      <c r="D1567" t="s">
        <v>79</v>
      </c>
      <c r="E1567" t="s">
        <v>1611</v>
      </c>
      <c r="F1567" t="s">
        <v>1610</v>
      </c>
      <c r="G1567">
        <v>32.5</v>
      </c>
      <c r="H1567">
        <v>27.1</v>
      </c>
      <c r="I1567">
        <v>2</v>
      </c>
      <c r="J1567">
        <v>10</v>
      </c>
      <c r="K1567" s="1">
        <v>45163</v>
      </c>
      <c r="L1567" s="56">
        <v>0.44028950231481478</v>
      </c>
    </row>
    <row r="1568" spans="1:12" ht="15" customHeight="1" x14ac:dyDescent="0.25">
      <c r="A1568">
        <v>1567</v>
      </c>
      <c r="B1568">
        <v>279199</v>
      </c>
      <c r="C1568" t="s">
        <v>121</v>
      </c>
      <c r="D1568" t="s">
        <v>122</v>
      </c>
      <c r="E1568" t="s">
        <v>1603</v>
      </c>
      <c r="F1568" t="s">
        <v>1610</v>
      </c>
      <c r="G1568">
        <v>39.200000000000003</v>
      </c>
      <c r="H1568">
        <v>32</v>
      </c>
      <c r="I1568">
        <v>3</v>
      </c>
      <c r="J1568">
        <v>0</v>
      </c>
      <c r="K1568" s="1">
        <v>45163</v>
      </c>
      <c r="L1568" s="56">
        <v>0.439968287037037</v>
      </c>
    </row>
    <row r="1569" spans="1:12" ht="15" customHeight="1" x14ac:dyDescent="0.25">
      <c r="A1569">
        <v>1568</v>
      </c>
      <c r="B1569">
        <v>279198</v>
      </c>
      <c r="C1569" t="s">
        <v>141</v>
      </c>
      <c r="D1569" t="s">
        <v>1358</v>
      </c>
      <c r="E1569" t="s">
        <v>1603</v>
      </c>
      <c r="F1569" t="s">
        <v>1607</v>
      </c>
      <c r="G1569">
        <v>39.4</v>
      </c>
      <c r="H1569">
        <v>32.200000000000003</v>
      </c>
      <c r="I1569">
        <v>3</v>
      </c>
      <c r="J1569">
        <v>0</v>
      </c>
      <c r="K1569" s="1">
        <v>45163</v>
      </c>
      <c r="L1569" s="56">
        <v>0.43965107638888884</v>
      </c>
    </row>
    <row r="1570" spans="1:12" ht="15" customHeight="1" x14ac:dyDescent="0.25">
      <c r="A1570">
        <v>1569</v>
      </c>
      <c r="B1570">
        <v>279197</v>
      </c>
      <c r="C1570" t="s">
        <v>123</v>
      </c>
      <c r="D1570" t="s">
        <v>1412</v>
      </c>
      <c r="E1570" t="s">
        <v>1603</v>
      </c>
      <c r="F1570" t="s">
        <v>1614</v>
      </c>
      <c r="G1570">
        <v>48.5</v>
      </c>
      <c r="H1570">
        <v>41.3</v>
      </c>
      <c r="I1570">
        <v>3</v>
      </c>
      <c r="J1570">
        <v>0</v>
      </c>
      <c r="K1570" s="1">
        <v>45163</v>
      </c>
      <c r="L1570" s="56">
        <v>0.43949618055555556</v>
      </c>
    </row>
    <row r="1571" spans="1:12" ht="15" customHeight="1" x14ac:dyDescent="0.25">
      <c r="A1571">
        <v>1570</v>
      </c>
      <c r="B1571">
        <v>279196</v>
      </c>
      <c r="C1571" t="s">
        <v>175</v>
      </c>
      <c r="D1571" t="s">
        <v>176</v>
      </c>
      <c r="E1571" t="s">
        <v>1603</v>
      </c>
      <c r="F1571" t="s">
        <v>1613</v>
      </c>
      <c r="G1571">
        <v>34.799999999999997</v>
      </c>
      <c r="H1571">
        <v>27.6</v>
      </c>
      <c r="I1571">
        <v>3</v>
      </c>
      <c r="J1571">
        <v>0</v>
      </c>
      <c r="K1571" s="1">
        <v>45163</v>
      </c>
      <c r="L1571" s="56">
        <v>0.43933179398148153</v>
      </c>
    </row>
    <row r="1572" spans="1:12" ht="15" customHeight="1" x14ac:dyDescent="0.25">
      <c r="A1572">
        <v>1571</v>
      </c>
      <c r="B1572">
        <v>279195</v>
      </c>
      <c r="C1572" t="s">
        <v>175</v>
      </c>
      <c r="D1572" t="s">
        <v>176</v>
      </c>
      <c r="E1572" t="s">
        <v>1603</v>
      </c>
      <c r="F1572" t="s">
        <v>1613</v>
      </c>
      <c r="G1572">
        <v>16.100000000000001</v>
      </c>
      <c r="H1572">
        <v>14.3</v>
      </c>
      <c r="I1572">
        <v>0</v>
      </c>
      <c r="J1572">
        <v>0</v>
      </c>
      <c r="K1572" s="1">
        <v>45163</v>
      </c>
      <c r="L1572" s="56">
        <v>0.43911878472222221</v>
      </c>
    </row>
    <row r="1573" spans="1:12" ht="15" customHeight="1" x14ac:dyDescent="0.25">
      <c r="A1573">
        <v>1572</v>
      </c>
      <c r="B1573">
        <v>279194</v>
      </c>
      <c r="C1573" t="s">
        <v>175</v>
      </c>
      <c r="D1573" t="s">
        <v>176</v>
      </c>
      <c r="E1573" t="s">
        <v>1603</v>
      </c>
      <c r="F1573" t="s">
        <v>1613</v>
      </c>
      <c r="G1573">
        <v>36.799999999999997</v>
      </c>
      <c r="H1573">
        <v>29.6</v>
      </c>
      <c r="I1573">
        <v>3</v>
      </c>
      <c r="J1573">
        <v>0</v>
      </c>
      <c r="K1573" s="1">
        <v>45163</v>
      </c>
      <c r="L1573" s="56">
        <v>0.43888700231481481</v>
      </c>
    </row>
    <row r="1574" spans="1:12" ht="15" customHeight="1" x14ac:dyDescent="0.25">
      <c r="A1574">
        <v>1573</v>
      </c>
      <c r="B1574">
        <v>279193</v>
      </c>
      <c r="C1574" t="s">
        <v>124</v>
      </c>
      <c r="D1574" t="s">
        <v>1413</v>
      </c>
      <c r="E1574" t="s">
        <v>1603</v>
      </c>
      <c r="F1574" t="s">
        <v>1604</v>
      </c>
      <c r="G1574">
        <v>44.4</v>
      </c>
      <c r="H1574">
        <v>37.200000000000003</v>
      </c>
      <c r="I1574">
        <v>3</v>
      </c>
      <c r="J1574">
        <v>0</v>
      </c>
      <c r="K1574" s="1">
        <v>45163</v>
      </c>
      <c r="L1574" s="56">
        <v>0.43876693287037033</v>
      </c>
    </row>
    <row r="1575" spans="1:12" ht="15" customHeight="1" x14ac:dyDescent="0.25">
      <c r="A1575">
        <v>1574</v>
      </c>
      <c r="B1575">
        <v>279192</v>
      </c>
      <c r="C1575" t="s">
        <v>139</v>
      </c>
      <c r="D1575" t="s">
        <v>1342</v>
      </c>
      <c r="E1575" t="s">
        <v>1603</v>
      </c>
      <c r="F1575" t="s">
        <v>1613</v>
      </c>
      <c r="G1575">
        <v>16.899999999999999</v>
      </c>
      <c r="H1575">
        <v>11.5</v>
      </c>
      <c r="I1575">
        <v>2</v>
      </c>
      <c r="J1575">
        <v>0</v>
      </c>
      <c r="K1575" s="1">
        <v>45163</v>
      </c>
      <c r="L1575" s="56">
        <v>0.43861265046296299</v>
      </c>
    </row>
    <row r="1576" spans="1:12" ht="15" customHeight="1" x14ac:dyDescent="0.25">
      <c r="A1576">
        <v>1575</v>
      </c>
      <c r="B1576">
        <v>279191</v>
      </c>
      <c r="C1576" t="s">
        <v>59</v>
      </c>
      <c r="D1576" t="s">
        <v>60</v>
      </c>
      <c r="E1576" t="s">
        <v>1611</v>
      </c>
      <c r="F1576" t="s">
        <v>1613</v>
      </c>
      <c r="G1576">
        <v>52.2</v>
      </c>
      <c r="H1576">
        <v>45</v>
      </c>
      <c r="I1576">
        <v>3</v>
      </c>
      <c r="J1576">
        <v>8</v>
      </c>
      <c r="K1576" s="1">
        <v>45163</v>
      </c>
      <c r="L1576" s="56">
        <v>0.4384534722222222</v>
      </c>
    </row>
    <row r="1577" spans="1:12" ht="15" customHeight="1" x14ac:dyDescent="0.25">
      <c r="A1577">
        <v>1576</v>
      </c>
      <c r="B1577">
        <v>279190</v>
      </c>
      <c r="C1577" t="s">
        <v>84</v>
      </c>
      <c r="D1577" t="s">
        <v>1609</v>
      </c>
      <c r="E1577" t="s">
        <v>1603</v>
      </c>
      <c r="F1577" t="s">
        <v>1610</v>
      </c>
      <c r="G1577">
        <v>55.6</v>
      </c>
      <c r="H1577">
        <v>48.4</v>
      </c>
      <c r="I1577">
        <v>3</v>
      </c>
      <c r="J1577">
        <v>0</v>
      </c>
      <c r="K1577" s="1">
        <v>45163</v>
      </c>
      <c r="L1577" s="56">
        <v>0.43827758101851849</v>
      </c>
    </row>
    <row r="1578" spans="1:12" ht="15" customHeight="1" x14ac:dyDescent="0.25">
      <c r="A1578">
        <v>1577</v>
      </c>
      <c r="B1578">
        <v>279189</v>
      </c>
      <c r="C1578" t="s">
        <v>125</v>
      </c>
      <c r="D1578" t="s">
        <v>126</v>
      </c>
      <c r="E1578" t="s">
        <v>1603</v>
      </c>
      <c r="F1578" t="s">
        <v>1604</v>
      </c>
      <c r="G1578">
        <v>43.9</v>
      </c>
      <c r="H1578">
        <v>36.700000000000003</v>
      </c>
      <c r="I1578">
        <v>3</v>
      </c>
      <c r="J1578">
        <v>0</v>
      </c>
      <c r="K1578" s="1">
        <v>45163</v>
      </c>
      <c r="L1578" s="56">
        <v>0.43810667824074073</v>
      </c>
    </row>
    <row r="1579" spans="1:12" ht="15" customHeight="1" x14ac:dyDescent="0.25">
      <c r="A1579">
        <v>1578</v>
      </c>
      <c r="B1579">
        <v>279188</v>
      </c>
      <c r="C1579" t="s">
        <v>24</v>
      </c>
      <c r="D1579" t="s">
        <v>25</v>
      </c>
      <c r="E1579" t="s">
        <v>1611</v>
      </c>
      <c r="F1579" t="s">
        <v>1614</v>
      </c>
      <c r="G1579">
        <v>53.5</v>
      </c>
      <c r="H1579">
        <v>46.3</v>
      </c>
      <c r="I1579">
        <v>3</v>
      </c>
      <c r="J1579">
        <v>8</v>
      </c>
      <c r="K1579" s="1">
        <v>45163</v>
      </c>
      <c r="L1579" s="56">
        <v>0.43795567129629626</v>
      </c>
    </row>
    <row r="1580" spans="1:12" ht="15" customHeight="1" x14ac:dyDescent="0.25">
      <c r="A1580">
        <v>1579</v>
      </c>
      <c r="B1580">
        <v>279187</v>
      </c>
      <c r="C1580" t="s">
        <v>114</v>
      </c>
      <c r="D1580" t="s">
        <v>115</v>
      </c>
      <c r="E1580" t="s">
        <v>1603</v>
      </c>
      <c r="F1580" t="s">
        <v>1610</v>
      </c>
      <c r="G1580">
        <v>66.599999999999994</v>
      </c>
      <c r="H1580">
        <v>59.4</v>
      </c>
      <c r="I1580">
        <v>3</v>
      </c>
      <c r="J1580">
        <v>30</v>
      </c>
      <c r="K1580" s="1">
        <v>45163</v>
      </c>
      <c r="L1580" s="56">
        <v>0.43779016203703702</v>
      </c>
    </row>
    <row r="1581" spans="1:12" ht="15" customHeight="1" x14ac:dyDescent="0.25">
      <c r="A1581">
        <v>1580</v>
      </c>
      <c r="B1581">
        <v>279186</v>
      </c>
      <c r="C1581" t="s">
        <v>121</v>
      </c>
      <c r="D1581" t="s">
        <v>122</v>
      </c>
      <c r="E1581" t="s">
        <v>1603</v>
      </c>
      <c r="F1581" t="s">
        <v>1613</v>
      </c>
      <c r="G1581">
        <v>43.5</v>
      </c>
      <c r="H1581">
        <v>36.299999999999997</v>
      </c>
      <c r="I1581">
        <v>3</v>
      </c>
      <c r="J1581">
        <v>0</v>
      </c>
      <c r="K1581" s="1">
        <v>45163</v>
      </c>
      <c r="L1581" s="56">
        <v>0.43758718749999997</v>
      </c>
    </row>
    <row r="1582" spans="1:12" ht="15" customHeight="1" x14ac:dyDescent="0.25">
      <c r="A1582">
        <v>1581</v>
      </c>
      <c r="B1582">
        <v>279185</v>
      </c>
      <c r="C1582" t="s">
        <v>24</v>
      </c>
      <c r="D1582" t="s">
        <v>25</v>
      </c>
      <c r="E1582" t="s">
        <v>1611</v>
      </c>
      <c r="F1582" t="s">
        <v>1614</v>
      </c>
      <c r="G1582">
        <v>50.3</v>
      </c>
      <c r="H1582">
        <v>43.1</v>
      </c>
      <c r="I1582">
        <v>3</v>
      </c>
      <c r="J1582">
        <v>8</v>
      </c>
      <c r="K1582" s="1">
        <v>45163</v>
      </c>
      <c r="L1582" s="56">
        <v>0.43747071759259254</v>
      </c>
    </row>
    <row r="1583" spans="1:12" ht="15" customHeight="1" x14ac:dyDescent="0.25">
      <c r="A1583">
        <v>1582</v>
      </c>
      <c r="B1583">
        <v>279184</v>
      </c>
      <c r="C1583" t="s">
        <v>141</v>
      </c>
      <c r="D1583" t="s">
        <v>1358</v>
      </c>
      <c r="E1583" t="s">
        <v>1603</v>
      </c>
      <c r="F1583" t="s">
        <v>1607</v>
      </c>
      <c r="G1583">
        <v>45.6</v>
      </c>
      <c r="H1583">
        <v>38.4</v>
      </c>
      <c r="I1583">
        <v>3</v>
      </c>
      <c r="J1583">
        <v>0</v>
      </c>
      <c r="K1583" s="1">
        <v>45163</v>
      </c>
      <c r="L1583" s="56">
        <v>0.43704741898148147</v>
      </c>
    </row>
    <row r="1584" spans="1:12" ht="15" customHeight="1" x14ac:dyDescent="0.25">
      <c r="A1584">
        <v>1583</v>
      </c>
      <c r="B1584">
        <v>279183</v>
      </c>
      <c r="C1584" t="s">
        <v>121</v>
      </c>
      <c r="D1584" t="s">
        <v>122</v>
      </c>
      <c r="E1584" t="s">
        <v>1603</v>
      </c>
      <c r="F1584" t="s">
        <v>1610</v>
      </c>
      <c r="G1584">
        <v>39.700000000000003</v>
      </c>
      <c r="H1584">
        <v>32.5</v>
      </c>
      <c r="I1584">
        <v>3</v>
      </c>
      <c r="J1584">
        <v>0</v>
      </c>
      <c r="K1584" s="1">
        <v>45163</v>
      </c>
      <c r="L1584" s="56">
        <v>0.43691420138888892</v>
      </c>
    </row>
    <row r="1585" spans="1:12" ht="15" customHeight="1" x14ac:dyDescent="0.25">
      <c r="A1585">
        <v>1584</v>
      </c>
      <c r="B1585">
        <v>279182</v>
      </c>
      <c r="C1585" t="s">
        <v>24</v>
      </c>
      <c r="D1585" t="s">
        <v>25</v>
      </c>
      <c r="E1585" t="s">
        <v>1611</v>
      </c>
      <c r="F1585" t="s">
        <v>1614</v>
      </c>
      <c r="G1585">
        <v>44.2</v>
      </c>
      <c r="H1585">
        <v>37</v>
      </c>
      <c r="I1585">
        <v>3</v>
      </c>
      <c r="J1585">
        <v>6</v>
      </c>
      <c r="K1585" s="1">
        <v>45163</v>
      </c>
      <c r="L1585" s="56">
        <v>0.43679649305555551</v>
      </c>
    </row>
    <row r="1586" spans="1:12" ht="15" customHeight="1" x14ac:dyDescent="0.25">
      <c r="A1586">
        <v>1585</v>
      </c>
      <c r="B1586">
        <v>279181</v>
      </c>
      <c r="C1586" t="s">
        <v>59</v>
      </c>
      <c r="D1586" t="s">
        <v>60</v>
      </c>
      <c r="E1586" t="s">
        <v>1611</v>
      </c>
      <c r="F1586" t="s">
        <v>1613</v>
      </c>
      <c r="G1586">
        <v>45.9</v>
      </c>
      <c r="H1586">
        <v>38.700000000000003</v>
      </c>
      <c r="I1586">
        <v>3</v>
      </c>
      <c r="J1586">
        <v>8</v>
      </c>
      <c r="K1586" s="1">
        <v>45163</v>
      </c>
      <c r="L1586" s="56">
        <v>0.43605899305555557</v>
      </c>
    </row>
    <row r="1587" spans="1:12" ht="15" customHeight="1" x14ac:dyDescent="0.25">
      <c r="A1587">
        <v>1586</v>
      </c>
      <c r="B1587">
        <v>279180</v>
      </c>
      <c r="C1587" t="s">
        <v>67</v>
      </c>
      <c r="D1587" t="s">
        <v>1318</v>
      </c>
      <c r="E1587" t="s">
        <v>1603</v>
      </c>
      <c r="F1587" t="s">
        <v>1613</v>
      </c>
      <c r="G1587">
        <v>38.700000000000003</v>
      </c>
      <c r="H1587">
        <v>31.5</v>
      </c>
      <c r="I1587">
        <v>3</v>
      </c>
      <c r="J1587">
        <v>0</v>
      </c>
      <c r="K1587" s="1">
        <v>45163</v>
      </c>
      <c r="L1587" s="56">
        <v>0.43571631944444444</v>
      </c>
    </row>
    <row r="1588" spans="1:12" ht="15" customHeight="1" x14ac:dyDescent="0.25">
      <c r="A1588">
        <v>1587</v>
      </c>
      <c r="B1588">
        <v>279179</v>
      </c>
      <c r="C1588" t="s">
        <v>124</v>
      </c>
      <c r="D1588" t="s">
        <v>1413</v>
      </c>
      <c r="E1588" t="s">
        <v>1603</v>
      </c>
      <c r="F1588" t="s">
        <v>1604</v>
      </c>
      <c r="G1588">
        <v>40.1</v>
      </c>
      <c r="H1588">
        <v>32.9</v>
      </c>
      <c r="I1588">
        <v>3</v>
      </c>
      <c r="J1588">
        <v>0</v>
      </c>
      <c r="K1588" s="1">
        <v>45163</v>
      </c>
      <c r="L1588" s="56">
        <v>0.43558171296296294</v>
      </c>
    </row>
    <row r="1589" spans="1:12" ht="15" customHeight="1" x14ac:dyDescent="0.25">
      <c r="A1589">
        <v>1588</v>
      </c>
      <c r="B1589">
        <v>279178</v>
      </c>
      <c r="C1589" t="s">
        <v>151</v>
      </c>
      <c r="D1589" t="s">
        <v>1368</v>
      </c>
      <c r="E1589" t="s">
        <v>1611</v>
      </c>
      <c r="F1589" t="s">
        <v>1607</v>
      </c>
      <c r="G1589">
        <v>27</v>
      </c>
      <c r="H1589">
        <v>19.8</v>
      </c>
      <c r="I1589">
        <v>3</v>
      </c>
      <c r="J1589">
        <v>0</v>
      </c>
      <c r="K1589" s="1">
        <v>45163</v>
      </c>
      <c r="L1589" s="56">
        <v>0.43542523148148149</v>
      </c>
    </row>
    <row r="1590" spans="1:12" ht="15" customHeight="1" x14ac:dyDescent="0.25">
      <c r="A1590">
        <v>1589</v>
      </c>
      <c r="B1590">
        <v>279177</v>
      </c>
      <c r="C1590" t="s">
        <v>1534</v>
      </c>
      <c r="D1590" t="s">
        <v>1535</v>
      </c>
      <c r="E1590" t="s">
        <v>1611</v>
      </c>
      <c r="F1590" t="s">
        <v>1607</v>
      </c>
      <c r="G1590">
        <v>83.3</v>
      </c>
      <c r="H1590">
        <v>76.099999999999994</v>
      </c>
      <c r="I1590">
        <v>3</v>
      </c>
      <c r="J1590">
        <v>18</v>
      </c>
      <c r="K1590" s="1">
        <v>45163</v>
      </c>
      <c r="L1590" s="56">
        <v>0.43515015046296296</v>
      </c>
    </row>
    <row r="1591" spans="1:12" ht="15" customHeight="1" x14ac:dyDescent="0.25">
      <c r="A1591">
        <v>1590</v>
      </c>
      <c r="B1591">
        <v>279176</v>
      </c>
      <c r="C1591" t="s">
        <v>59</v>
      </c>
      <c r="D1591" t="s">
        <v>60</v>
      </c>
      <c r="E1591" t="s">
        <v>1611</v>
      </c>
      <c r="F1591" t="s">
        <v>1613</v>
      </c>
      <c r="G1591">
        <v>50</v>
      </c>
      <c r="H1591">
        <v>42.8</v>
      </c>
      <c r="I1591">
        <v>3</v>
      </c>
      <c r="J1591">
        <v>8</v>
      </c>
      <c r="K1591" s="1">
        <v>45163</v>
      </c>
      <c r="L1591" s="56">
        <v>0.43488966435185183</v>
      </c>
    </row>
    <row r="1592" spans="1:12" ht="15" customHeight="1" x14ac:dyDescent="0.25">
      <c r="A1592">
        <v>1591</v>
      </c>
      <c r="B1592">
        <v>279175</v>
      </c>
      <c r="C1592" t="s">
        <v>74</v>
      </c>
      <c r="D1592" t="s">
        <v>75</v>
      </c>
      <c r="E1592" t="s">
        <v>1611</v>
      </c>
      <c r="F1592" t="s">
        <v>1610</v>
      </c>
      <c r="G1592">
        <v>40.5</v>
      </c>
      <c r="H1592">
        <v>33.299999999999997</v>
      </c>
      <c r="I1592">
        <v>3</v>
      </c>
      <c r="J1592">
        <v>14</v>
      </c>
      <c r="K1592" s="1">
        <v>45163</v>
      </c>
      <c r="L1592" s="56">
        <v>0.43399533564814813</v>
      </c>
    </row>
    <row r="1593" spans="1:12" ht="15" customHeight="1" x14ac:dyDescent="0.25">
      <c r="A1593">
        <v>1592</v>
      </c>
      <c r="B1593">
        <v>279174</v>
      </c>
      <c r="C1593" t="s">
        <v>124</v>
      </c>
      <c r="D1593" t="s">
        <v>1413</v>
      </c>
      <c r="E1593" t="s">
        <v>1603</v>
      </c>
      <c r="F1593" t="s">
        <v>1604</v>
      </c>
      <c r="G1593">
        <v>41.7</v>
      </c>
      <c r="H1593">
        <v>34.5</v>
      </c>
      <c r="I1593">
        <v>3</v>
      </c>
      <c r="J1593">
        <v>0</v>
      </c>
      <c r="K1593" s="1">
        <v>45163</v>
      </c>
      <c r="L1593" s="56">
        <v>0.43383383101851852</v>
      </c>
    </row>
    <row r="1594" spans="1:12" ht="15" customHeight="1" x14ac:dyDescent="0.25">
      <c r="A1594">
        <v>1593</v>
      </c>
      <c r="B1594">
        <v>279173</v>
      </c>
      <c r="C1594" t="s">
        <v>142</v>
      </c>
      <c r="D1594" t="s">
        <v>1612</v>
      </c>
      <c r="E1594" t="s">
        <v>1603</v>
      </c>
      <c r="F1594" t="s">
        <v>1604</v>
      </c>
      <c r="G1594">
        <v>38.799999999999997</v>
      </c>
      <c r="H1594">
        <v>31.6</v>
      </c>
      <c r="I1594">
        <v>3</v>
      </c>
      <c r="J1594">
        <v>0</v>
      </c>
      <c r="K1594" s="1">
        <v>45163</v>
      </c>
      <c r="L1594" s="56">
        <v>0.43370524305555552</v>
      </c>
    </row>
    <row r="1595" spans="1:12" ht="15" customHeight="1" x14ac:dyDescent="0.25">
      <c r="A1595">
        <v>1594</v>
      </c>
      <c r="B1595">
        <v>279172</v>
      </c>
      <c r="C1595" t="s">
        <v>24</v>
      </c>
      <c r="D1595" t="s">
        <v>25</v>
      </c>
      <c r="E1595" t="s">
        <v>1611</v>
      </c>
      <c r="F1595" t="s">
        <v>1614</v>
      </c>
      <c r="G1595">
        <v>48.6</v>
      </c>
      <c r="H1595">
        <v>41.4</v>
      </c>
      <c r="I1595">
        <v>3</v>
      </c>
      <c r="J1595">
        <v>8</v>
      </c>
      <c r="K1595" s="1">
        <v>45163</v>
      </c>
      <c r="L1595" s="56">
        <v>0.43356142361111111</v>
      </c>
    </row>
    <row r="1596" spans="1:12" ht="15" customHeight="1" x14ac:dyDescent="0.25">
      <c r="A1596">
        <v>1595</v>
      </c>
      <c r="B1596">
        <v>279171</v>
      </c>
      <c r="C1596" t="s">
        <v>24</v>
      </c>
      <c r="D1596" t="s">
        <v>25</v>
      </c>
      <c r="E1596" t="s">
        <v>1611</v>
      </c>
      <c r="F1596" t="s">
        <v>1614</v>
      </c>
      <c r="G1596">
        <v>46.8</v>
      </c>
      <c r="H1596">
        <v>39.6</v>
      </c>
      <c r="I1596">
        <v>3</v>
      </c>
      <c r="J1596">
        <v>8</v>
      </c>
      <c r="K1596" s="1">
        <v>45163</v>
      </c>
      <c r="L1596" s="56">
        <v>0.43343136574074076</v>
      </c>
    </row>
    <row r="1597" spans="1:12" ht="15" customHeight="1" x14ac:dyDescent="0.25">
      <c r="A1597">
        <v>1596</v>
      </c>
      <c r="B1597">
        <v>279170</v>
      </c>
      <c r="C1597" t="s">
        <v>123</v>
      </c>
      <c r="D1597" t="s">
        <v>1412</v>
      </c>
      <c r="E1597" t="s">
        <v>1603</v>
      </c>
      <c r="F1597" t="s">
        <v>1613</v>
      </c>
      <c r="G1597">
        <v>48.2</v>
      </c>
      <c r="H1597">
        <v>41</v>
      </c>
      <c r="I1597">
        <v>3</v>
      </c>
      <c r="J1597">
        <v>0</v>
      </c>
      <c r="K1597" s="1">
        <v>45163</v>
      </c>
      <c r="L1597" s="56">
        <v>0.43315952546296299</v>
      </c>
    </row>
    <row r="1598" spans="1:12" ht="15" customHeight="1" x14ac:dyDescent="0.25">
      <c r="A1598">
        <v>1597</v>
      </c>
      <c r="B1598">
        <v>279169</v>
      </c>
      <c r="C1598" t="s">
        <v>121</v>
      </c>
      <c r="D1598" t="s">
        <v>122</v>
      </c>
      <c r="E1598" t="s">
        <v>1603</v>
      </c>
      <c r="F1598" t="s">
        <v>1610</v>
      </c>
      <c r="G1598">
        <v>53.5</v>
      </c>
      <c r="H1598">
        <v>46.3</v>
      </c>
      <c r="I1598">
        <v>3</v>
      </c>
      <c r="J1598">
        <v>0</v>
      </c>
      <c r="K1598" s="1">
        <v>45163</v>
      </c>
      <c r="L1598" s="56">
        <v>0.43306574074074078</v>
      </c>
    </row>
    <row r="1599" spans="1:12" ht="15" customHeight="1" x14ac:dyDescent="0.25">
      <c r="A1599">
        <v>1598</v>
      </c>
      <c r="B1599">
        <v>279168</v>
      </c>
      <c r="C1599" t="s">
        <v>142</v>
      </c>
      <c r="D1599" t="s">
        <v>1612</v>
      </c>
      <c r="E1599" t="s">
        <v>1603</v>
      </c>
      <c r="F1599" t="s">
        <v>1604</v>
      </c>
      <c r="G1599">
        <v>31.4</v>
      </c>
      <c r="H1599">
        <v>24.2</v>
      </c>
      <c r="I1599">
        <v>3</v>
      </c>
      <c r="J1599">
        <v>0</v>
      </c>
      <c r="K1599" s="1">
        <v>45163</v>
      </c>
      <c r="L1599" s="56">
        <v>0.4329975694444444</v>
      </c>
    </row>
    <row r="1600" spans="1:12" ht="15" customHeight="1" x14ac:dyDescent="0.25">
      <c r="A1600">
        <v>1599</v>
      </c>
      <c r="B1600">
        <v>279167</v>
      </c>
      <c r="C1600" t="s">
        <v>142</v>
      </c>
      <c r="D1600" t="s">
        <v>1612</v>
      </c>
      <c r="E1600" t="s">
        <v>1603</v>
      </c>
      <c r="F1600" t="s">
        <v>1604</v>
      </c>
      <c r="G1600">
        <v>35.700000000000003</v>
      </c>
      <c r="H1600">
        <v>28.5</v>
      </c>
      <c r="I1600">
        <v>3</v>
      </c>
      <c r="J1600">
        <v>0</v>
      </c>
      <c r="K1600" s="1">
        <v>45163</v>
      </c>
      <c r="L1600" s="56">
        <v>0.43257480324074077</v>
      </c>
    </row>
    <row r="1601" spans="1:12" ht="15" customHeight="1" x14ac:dyDescent="0.25">
      <c r="A1601">
        <v>1600</v>
      </c>
      <c r="B1601">
        <v>279166</v>
      </c>
      <c r="C1601" t="s">
        <v>78</v>
      </c>
      <c r="D1601" t="s">
        <v>79</v>
      </c>
      <c r="E1601" t="s">
        <v>1611</v>
      </c>
      <c r="F1601" t="s">
        <v>1610</v>
      </c>
      <c r="G1601">
        <v>59.2</v>
      </c>
      <c r="H1601">
        <v>52</v>
      </c>
      <c r="I1601">
        <v>3</v>
      </c>
      <c r="J1601">
        <v>20</v>
      </c>
      <c r="K1601" s="1">
        <v>45163</v>
      </c>
      <c r="L1601" s="56">
        <v>0.43235616898148149</v>
      </c>
    </row>
    <row r="1602" spans="1:12" ht="15" customHeight="1" x14ac:dyDescent="0.25">
      <c r="A1602">
        <v>1601</v>
      </c>
      <c r="B1602">
        <v>279165</v>
      </c>
      <c r="C1602" t="s">
        <v>124</v>
      </c>
      <c r="D1602" t="s">
        <v>1413</v>
      </c>
      <c r="E1602" t="s">
        <v>1603</v>
      </c>
      <c r="F1602" t="s">
        <v>1604</v>
      </c>
      <c r="G1602">
        <v>43.5</v>
      </c>
      <c r="H1602">
        <v>36.299999999999997</v>
      </c>
      <c r="I1602">
        <v>3</v>
      </c>
      <c r="J1602">
        <v>0</v>
      </c>
      <c r="K1602" s="1">
        <v>45163</v>
      </c>
      <c r="L1602" s="56">
        <v>0.43216620370370373</v>
      </c>
    </row>
    <row r="1603" spans="1:12" ht="15" customHeight="1" x14ac:dyDescent="0.25">
      <c r="A1603">
        <v>1602</v>
      </c>
      <c r="B1603">
        <v>279164</v>
      </c>
      <c r="C1603" t="s">
        <v>114</v>
      </c>
      <c r="D1603" t="s">
        <v>115</v>
      </c>
      <c r="E1603" t="s">
        <v>1603</v>
      </c>
      <c r="F1603" t="s">
        <v>1610</v>
      </c>
      <c r="G1603">
        <v>67</v>
      </c>
      <c r="H1603">
        <v>59.8</v>
      </c>
      <c r="I1603">
        <v>3</v>
      </c>
      <c r="J1603">
        <v>30</v>
      </c>
      <c r="K1603" s="1">
        <v>45163</v>
      </c>
      <c r="L1603" s="56">
        <v>0.43200266203703702</v>
      </c>
    </row>
    <row r="1604" spans="1:12" ht="15" customHeight="1" x14ac:dyDescent="0.25">
      <c r="A1604">
        <v>1603</v>
      </c>
      <c r="B1604">
        <v>279163</v>
      </c>
      <c r="C1604" t="s">
        <v>142</v>
      </c>
      <c r="D1604" t="s">
        <v>1612</v>
      </c>
      <c r="E1604" t="s">
        <v>1603</v>
      </c>
      <c r="F1604" t="s">
        <v>1604</v>
      </c>
      <c r="G1604">
        <v>37.200000000000003</v>
      </c>
      <c r="H1604">
        <v>30</v>
      </c>
      <c r="I1604">
        <v>3</v>
      </c>
      <c r="J1604">
        <v>0</v>
      </c>
      <c r="K1604" s="1">
        <v>45163</v>
      </c>
      <c r="L1604" s="56">
        <v>0.43190517361111108</v>
      </c>
    </row>
    <row r="1605" spans="1:12" ht="15" customHeight="1" x14ac:dyDescent="0.25">
      <c r="A1605">
        <v>1604</v>
      </c>
      <c r="B1605">
        <v>279162</v>
      </c>
      <c r="C1605" t="s">
        <v>24</v>
      </c>
      <c r="D1605" t="s">
        <v>25</v>
      </c>
      <c r="E1605" t="s">
        <v>1611</v>
      </c>
      <c r="F1605" t="s">
        <v>1614</v>
      </c>
      <c r="G1605">
        <v>54.3</v>
      </c>
      <c r="H1605">
        <v>47.1</v>
      </c>
      <c r="I1605">
        <v>3</v>
      </c>
      <c r="J1605">
        <v>8</v>
      </c>
      <c r="K1605" s="1">
        <v>45163</v>
      </c>
      <c r="L1605" s="56">
        <v>0.43184976851851853</v>
      </c>
    </row>
    <row r="1606" spans="1:12" ht="15" customHeight="1" x14ac:dyDescent="0.25">
      <c r="A1606">
        <v>1605</v>
      </c>
      <c r="B1606">
        <v>279161</v>
      </c>
      <c r="C1606" t="s">
        <v>55</v>
      </c>
      <c r="D1606" t="s">
        <v>56</v>
      </c>
      <c r="E1606" t="s">
        <v>1611</v>
      </c>
      <c r="F1606" t="s">
        <v>1613</v>
      </c>
      <c r="G1606">
        <v>46.9</v>
      </c>
      <c r="H1606">
        <v>39.700000000000003</v>
      </c>
      <c r="I1606">
        <v>3</v>
      </c>
      <c r="J1606">
        <v>8</v>
      </c>
      <c r="K1606" s="1">
        <v>45163</v>
      </c>
      <c r="L1606" s="56">
        <v>0.43160883101851849</v>
      </c>
    </row>
    <row r="1607" spans="1:12" ht="15" customHeight="1" x14ac:dyDescent="0.25">
      <c r="A1607">
        <v>1606</v>
      </c>
      <c r="B1607">
        <v>279160</v>
      </c>
      <c r="C1607" t="s">
        <v>142</v>
      </c>
      <c r="D1607" t="s">
        <v>1612</v>
      </c>
      <c r="E1607" t="s">
        <v>1603</v>
      </c>
      <c r="F1607" t="s">
        <v>1604</v>
      </c>
      <c r="G1607">
        <v>37.9</v>
      </c>
      <c r="H1607">
        <v>30.7</v>
      </c>
      <c r="I1607">
        <v>3</v>
      </c>
      <c r="J1607">
        <v>0</v>
      </c>
      <c r="K1607" s="1">
        <v>45163</v>
      </c>
      <c r="L1607" s="56">
        <v>0.43149285879629629</v>
      </c>
    </row>
    <row r="1608" spans="1:12" ht="15" customHeight="1" x14ac:dyDescent="0.25">
      <c r="A1608">
        <v>1607</v>
      </c>
      <c r="B1608">
        <v>279159</v>
      </c>
      <c r="C1608" t="s">
        <v>175</v>
      </c>
      <c r="D1608" t="s">
        <v>176</v>
      </c>
      <c r="E1608" t="s">
        <v>1603</v>
      </c>
      <c r="F1608" t="s">
        <v>1614</v>
      </c>
      <c r="G1608">
        <v>36.9</v>
      </c>
      <c r="H1608">
        <v>29.7</v>
      </c>
      <c r="I1608">
        <v>3</v>
      </c>
      <c r="J1608">
        <v>0</v>
      </c>
      <c r="K1608" s="1">
        <v>45163</v>
      </c>
      <c r="L1608" s="56">
        <v>0.43136369212962961</v>
      </c>
    </row>
    <row r="1609" spans="1:12" ht="15" customHeight="1" x14ac:dyDescent="0.25">
      <c r="A1609">
        <v>1608</v>
      </c>
      <c r="B1609">
        <v>279158</v>
      </c>
      <c r="C1609" t="s">
        <v>175</v>
      </c>
      <c r="D1609" t="s">
        <v>176</v>
      </c>
      <c r="E1609" t="s">
        <v>1603</v>
      </c>
      <c r="F1609" t="s">
        <v>1614</v>
      </c>
      <c r="G1609">
        <v>43.1</v>
      </c>
      <c r="H1609">
        <v>35.9</v>
      </c>
      <c r="I1609">
        <v>3</v>
      </c>
      <c r="J1609">
        <v>0</v>
      </c>
      <c r="K1609" s="1">
        <v>45163</v>
      </c>
      <c r="L1609" s="56">
        <v>0.4312446412037037</v>
      </c>
    </row>
    <row r="1610" spans="1:12" ht="15" customHeight="1" x14ac:dyDescent="0.25">
      <c r="A1610">
        <v>1609</v>
      </c>
      <c r="B1610">
        <v>279157</v>
      </c>
      <c r="C1610" t="s">
        <v>67</v>
      </c>
      <c r="D1610" t="s">
        <v>1318</v>
      </c>
      <c r="E1610" t="s">
        <v>1603</v>
      </c>
      <c r="F1610" t="s">
        <v>1613</v>
      </c>
      <c r="G1610">
        <v>40.5</v>
      </c>
      <c r="H1610">
        <v>33.299999999999997</v>
      </c>
      <c r="I1610">
        <v>3</v>
      </c>
      <c r="J1610">
        <v>0</v>
      </c>
      <c r="K1610" s="1">
        <v>45163</v>
      </c>
      <c r="L1610" s="56">
        <v>0.4311349884259259</v>
      </c>
    </row>
    <row r="1611" spans="1:12" ht="15" customHeight="1" x14ac:dyDescent="0.25">
      <c r="A1611">
        <v>1610</v>
      </c>
      <c r="B1611">
        <v>279156</v>
      </c>
      <c r="C1611" t="s">
        <v>59</v>
      </c>
      <c r="D1611" t="s">
        <v>60</v>
      </c>
      <c r="E1611" t="s">
        <v>1611</v>
      </c>
      <c r="F1611" t="s">
        <v>1613</v>
      </c>
      <c r="G1611">
        <v>47</v>
      </c>
      <c r="H1611">
        <v>39.799999999999997</v>
      </c>
      <c r="I1611">
        <v>3</v>
      </c>
      <c r="J1611">
        <v>8</v>
      </c>
      <c r="K1611" s="1">
        <v>45163</v>
      </c>
      <c r="L1611" s="56">
        <v>0.43101678240740737</v>
      </c>
    </row>
    <row r="1612" spans="1:12" ht="15" customHeight="1" x14ac:dyDescent="0.25">
      <c r="A1612">
        <v>1611</v>
      </c>
      <c r="B1612">
        <v>279155</v>
      </c>
      <c r="C1612" t="s">
        <v>114</v>
      </c>
      <c r="D1612" t="s">
        <v>115</v>
      </c>
      <c r="E1612" t="s">
        <v>1603</v>
      </c>
      <c r="F1612" t="s">
        <v>1610</v>
      </c>
      <c r="G1612">
        <v>71.8</v>
      </c>
      <c r="H1612">
        <v>64.599999999999994</v>
      </c>
      <c r="I1612">
        <v>3</v>
      </c>
      <c r="J1612">
        <v>30</v>
      </c>
      <c r="K1612" s="1">
        <v>45163</v>
      </c>
      <c r="L1612" s="56">
        <v>0.43081188657407404</v>
      </c>
    </row>
    <row r="1613" spans="1:12" ht="15" customHeight="1" x14ac:dyDescent="0.25">
      <c r="A1613">
        <v>1612</v>
      </c>
      <c r="B1613">
        <v>279154</v>
      </c>
      <c r="C1613" t="s">
        <v>67</v>
      </c>
      <c r="D1613" t="s">
        <v>1318</v>
      </c>
      <c r="E1613" t="s">
        <v>1603</v>
      </c>
      <c r="F1613" t="s">
        <v>1613</v>
      </c>
      <c r="G1613">
        <v>33.6</v>
      </c>
      <c r="H1613">
        <v>26.4</v>
      </c>
      <c r="I1613">
        <v>3</v>
      </c>
      <c r="J1613">
        <v>0</v>
      </c>
      <c r="K1613" s="1">
        <v>45163</v>
      </c>
      <c r="L1613" s="56">
        <v>0.4306846412037037</v>
      </c>
    </row>
    <row r="1614" spans="1:12" ht="15" customHeight="1" x14ac:dyDescent="0.25">
      <c r="A1614">
        <v>1613</v>
      </c>
      <c r="B1614">
        <v>279153</v>
      </c>
      <c r="C1614" t="s">
        <v>78</v>
      </c>
      <c r="D1614" t="s">
        <v>79</v>
      </c>
      <c r="E1614" t="s">
        <v>1611</v>
      </c>
      <c r="F1614" t="s">
        <v>1610</v>
      </c>
      <c r="G1614">
        <v>32.4</v>
      </c>
      <c r="H1614">
        <v>28.8</v>
      </c>
      <c r="I1614">
        <v>1</v>
      </c>
      <c r="J1614">
        <v>10</v>
      </c>
      <c r="K1614" s="1">
        <v>45163</v>
      </c>
      <c r="L1614" s="56">
        <v>0.43001848379629631</v>
      </c>
    </row>
    <row r="1615" spans="1:12" ht="15" customHeight="1" x14ac:dyDescent="0.25">
      <c r="A1615">
        <v>1614</v>
      </c>
      <c r="B1615">
        <v>279152</v>
      </c>
      <c r="C1615" t="s">
        <v>1617</v>
      </c>
      <c r="D1615" t="s">
        <v>1618</v>
      </c>
      <c r="E1615" t="s">
        <v>1606</v>
      </c>
      <c r="F1615" t="s">
        <v>1610</v>
      </c>
      <c r="G1615">
        <v>1615</v>
      </c>
      <c r="H1615">
        <v>1615</v>
      </c>
      <c r="I1615">
        <v>-1</v>
      </c>
      <c r="J1615">
        <v>0</v>
      </c>
      <c r="K1615" s="1">
        <v>45163</v>
      </c>
      <c r="L1615" s="56">
        <v>0.4298795949074074</v>
      </c>
    </row>
    <row r="1616" spans="1:12" ht="15" customHeight="1" x14ac:dyDescent="0.25">
      <c r="A1616">
        <v>1615</v>
      </c>
      <c r="B1616">
        <v>279151</v>
      </c>
      <c r="C1616" t="s">
        <v>24</v>
      </c>
      <c r="D1616" t="s">
        <v>25</v>
      </c>
      <c r="E1616" t="s">
        <v>1611</v>
      </c>
      <c r="F1616" t="s">
        <v>1614</v>
      </c>
      <c r="G1616">
        <v>56.8</v>
      </c>
      <c r="H1616">
        <v>49.6</v>
      </c>
      <c r="I1616">
        <v>3</v>
      </c>
      <c r="J1616">
        <v>8</v>
      </c>
      <c r="K1616" s="1">
        <v>45163</v>
      </c>
      <c r="L1616" s="56">
        <v>0.42935697916666665</v>
      </c>
    </row>
    <row r="1617" spans="1:12" ht="15" customHeight="1" x14ac:dyDescent="0.25">
      <c r="A1617">
        <v>1616</v>
      </c>
      <c r="B1617">
        <v>279150</v>
      </c>
      <c r="C1617" t="s">
        <v>125</v>
      </c>
      <c r="D1617" t="s">
        <v>126</v>
      </c>
      <c r="E1617" t="s">
        <v>1603</v>
      </c>
      <c r="F1617" t="s">
        <v>1604</v>
      </c>
      <c r="G1617">
        <v>47.6</v>
      </c>
      <c r="H1617">
        <v>40.4</v>
      </c>
      <c r="I1617">
        <v>3</v>
      </c>
      <c r="J1617">
        <v>0</v>
      </c>
      <c r="K1617" s="1">
        <v>45163</v>
      </c>
      <c r="L1617" s="56">
        <v>0.42919290509259261</v>
      </c>
    </row>
    <row r="1618" spans="1:12" ht="15" customHeight="1" x14ac:dyDescent="0.25">
      <c r="A1618">
        <v>1617</v>
      </c>
      <c r="B1618">
        <v>279149</v>
      </c>
      <c r="C1618" t="s">
        <v>124</v>
      </c>
      <c r="D1618" t="s">
        <v>1413</v>
      </c>
      <c r="E1618" t="s">
        <v>1603</v>
      </c>
      <c r="F1618" t="s">
        <v>1604</v>
      </c>
      <c r="G1618">
        <v>44.8</v>
      </c>
      <c r="H1618">
        <v>37.6</v>
      </c>
      <c r="I1618">
        <v>3</v>
      </c>
      <c r="J1618">
        <v>0</v>
      </c>
      <c r="K1618" s="1">
        <v>45163</v>
      </c>
      <c r="L1618" s="56">
        <v>0.42904204861111112</v>
      </c>
    </row>
    <row r="1619" spans="1:12" ht="15" customHeight="1" x14ac:dyDescent="0.25">
      <c r="A1619">
        <v>1618</v>
      </c>
      <c r="B1619">
        <v>279148</v>
      </c>
      <c r="C1619" t="s">
        <v>74</v>
      </c>
      <c r="D1619" t="s">
        <v>75</v>
      </c>
      <c r="E1619" t="s">
        <v>1611</v>
      </c>
      <c r="F1619" t="s">
        <v>1610</v>
      </c>
      <c r="G1619">
        <v>44.1</v>
      </c>
      <c r="H1619">
        <v>36.9</v>
      </c>
      <c r="I1619">
        <v>3</v>
      </c>
      <c r="J1619">
        <v>16</v>
      </c>
      <c r="K1619" s="1">
        <v>45163</v>
      </c>
      <c r="L1619" s="56">
        <v>0.42891670138888888</v>
      </c>
    </row>
    <row r="1620" spans="1:12" ht="15" customHeight="1" x14ac:dyDescent="0.25">
      <c r="A1620">
        <v>1619</v>
      </c>
      <c r="B1620">
        <v>279147</v>
      </c>
      <c r="C1620" t="s">
        <v>78</v>
      </c>
      <c r="D1620" t="s">
        <v>79</v>
      </c>
      <c r="E1620" t="s">
        <v>1611</v>
      </c>
      <c r="F1620" t="s">
        <v>1610</v>
      </c>
      <c r="G1620">
        <v>30.1</v>
      </c>
      <c r="H1620">
        <v>26.5</v>
      </c>
      <c r="I1620">
        <v>1</v>
      </c>
      <c r="J1620">
        <v>10</v>
      </c>
      <c r="K1620" s="1">
        <v>45163</v>
      </c>
      <c r="L1620" s="56">
        <v>0.42880621527777779</v>
      </c>
    </row>
    <row r="1621" spans="1:12" ht="15" customHeight="1" x14ac:dyDescent="0.25">
      <c r="A1621">
        <v>1620</v>
      </c>
      <c r="B1621">
        <v>279146</v>
      </c>
      <c r="C1621" t="s">
        <v>121</v>
      </c>
      <c r="D1621" t="s">
        <v>122</v>
      </c>
      <c r="E1621" t="s">
        <v>1603</v>
      </c>
      <c r="F1621" t="s">
        <v>1610</v>
      </c>
      <c r="G1621">
        <v>46.9</v>
      </c>
      <c r="H1621">
        <v>39.700000000000003</v>
      </c>
      <c r="I1621">
        <v>3</v>
      </c>
      <c r="J1621">
        <v>0</v>
      </c>
      <c r="K1621" s="1">
        <v>45163</v>
      </c>
      <c r="L1621" s="56">
        <v>0.42856693287037034</v>
      </c>
    </row>
    <row r="1622" spans="1:12" ht="15" customHeight="1" x14ac:dyDescent="0.25">
      <c r="A1622">
        <v>1621</v>
      </c>
      <c r="B1622">
        <v>279145</v>
      </c>
      <c r="C1622" t="s">
        <v>124</v>
      </c>
      <c r="D1622" t="s">
        <v>1413</v>
      </c>
      <c r="E1622" t="s">
        <v>1603</v>
      </c>
      <c r="F1622" t="s">
        <v>1604</v>
      </c>
      <c r="G1622">
        <v>43.4</v>
      </c>
      <c r="H1622">
        <v>36.200000000000003</v>
      </c>
      <c r="I1622">
        <v>3</v>
      </c>
      <c r="J1622">
        <v>0</v>
      </c>
      <c r="K1622" s="1">
        <v>45163</v>
      </c>
      <c r="L1622" s="56">
        <v>0.42845246527777775</v>
      </c>
    </row>
    <row r="1623" spans="1:12" ht="15" customHeight="1" x14ac:dyDescent="0.25">
      <c r="A1623">
        <v>1622</v>
      </c>
      <c r="B1623">
        <v>279144</v>
      </c>
      <c r="C1623" t="s">
        <v>151</v>
      </c>
      <c r="D1623" t="s">
        <v>1368</v>
      </c>
      <c r="E1623" t="s">
        <v>1611</v>
      </c>
      <c r="F1623" t="s">
        <v>1607</v>
      </c>
      <c r="G1623">
        <v>38.4</v>
      </c>
      <c r="H1623">
        <v>31.2</v>
      </c>
      <c r="I1623">
        <v>3</v>
      </c>
      <c r="J1623">
        <v>0</v>
      </c>
      <c r="K1623" s="1">
        <v>45163</v>
      </c>
      <c r="L1623" s="56">
        <v>0.42838653935185184</v>
      </c>
    </row>
    <row r="1624" spans="1:12" ht="15" customHeight="1" x14ac:dyDescent="0.25">
      <c r="A1624">
        <v>1623</v>
      </c>
      <c r="B1624">
        <v>279143</v>
      </c>
      <c r="C1624" t="s">
        <v>121</v>
      </c>
      <c r="D1624" t="s">
        <v>122</v>
      </c>
      <c r="E1624" t="s">
        <v>1603</v>
      </c>
      <c r="F1624" t="s">
        <v>1613</v>
      </c>
      <c r="G1624">
        <v>42</v>
      </c>
      <c r="H1624">
        <v>34.799999999999997</v>
      </c>
      <c r="I1624">
        <v>3</v>
      </c>
      <c r="J1624">
        <v>0</v>
      </c>
      <c r="K1624" s="1">
        <v>45163</v>
      </c>
      <c r="L1624" s="56">
        <v>0.42820714120370368</v>
      </c>
    </row>
    <row r="1625" spans="1:12" ht="15" customHeight="1" x14ac:dyDescent="0.25">
      <c r="A1625">
        <v>1624</v>
      </c>
      <c r="B1625">
        <v>279142</v>
      </c>
      <c r="C1625" t="s">
        <v>24</v>
      </c>
      <c r="D1625" t="s">
        <v>25</v>
      </c>
      <c r="E1625" t="s">
        <v>1611</v>
      </c>
      <c r="F1625" t="s">
        <v>1614</v>
      </c>
      <c r="G1625">
        <v>48.6</v>
      </c>
      <c r="H1625">
        <v>41.4</v>
      </c>
      <c r="I1625">
        <v>3</v>
      </c>
      <c r="J1625">
        <v>8</v>
      </c>
      <c r="K1625" s="1">
        <v>45163</v>
      </c>
      <c r="L1625" s="56">
        <v>0.42797584490740742</v>
      </c>
    </row>
    <row r="1626" spans="1:12" ht="15" customHeight="1" x14ac:dyDescent="0.25">
      <c r="A1626">
        <v>1625</v>
      </c>
      <c r="B1626">
        <v>279141</v>
      </c>
      <c r="C1626" t="s">
        <v>24</v>
      </c>
      <c r="D1626" t="s">
        <v>25</v>
      </c>
      <c r="E1626" t="s">
        <v>1611</v>
      </c>
      <c r="F1626" t="s">
        <v>1614</v>
      </c>
      <c r="G1626">
        <v>55.2</v>
      </c>
      <c r="H1626">
        <v>48</v>
      </c>
      <c r="I1626">
        <v>3</v>
      </c>
      <c r="J1626">
        <v>8</v>
      </c>
      <c r="K1626" s="1">
        <v>45163</v>
      </c>
      <c r="L1626" s="56">
        <v>0.42786311342592592</v>
      </c>
    </row>
    <row r="1627" spans="1:12" ht="15" customHeight="1" x14ac:dyDescent="0.25">
      <c r="A1627">
        <v>1626</v>
      </c>
      <c r="B1627">
        <v>279140</v>
      </c>
      <c r="C1627" t="s">
        <v>68</v>
      </c>
      <c r="D1627" t="s">
        <v>69</v>
      </c>
      <c r="E1627" t="s">
        <v>1611</v>
      </c>
      <c r="F1627" t="s">
        <v>1613</v>
      </c>
      <c r="G1627">
        <v>47.4</v>
      </c>
      <c r="H1627">
        <v>40.200000000000003</v>
      </c>
      <c r="I1627">
        <v>3</v>
      </c>
      <c r="J1627">
        <v>13</v>
      </c>
      <c r="K1627" s="1">
        <v>45163</v>
      </c>
      <c r="L1627" s="56">
        <v>0.42766559027777779</v>
      </c>
    </row>
    <row r="1628" spans="1:12" ht="15" customHeight="1" x14ac:dyDescent="0.25">
      <c r="A1628">
        <v>1627</v>
      </c>
      <c r="B1628">
        <v>279139</v>
      </c>
      <c r="C1628" t="s">
        <v>123</v>
      </c>
      <c r="D1628" t="s">
        <v>1412</v>
      </c>
      <c r="E1628" t="s">
        <v>1603</v>
      </c>
      <c r="F1628" t="s">
        <v>1614</v>
      </c>
      <c r="G1628">
        <v>56.1</v>
      </c>
      <c r="H1628">
        <v>48.9</v>
      </c>
      <c r="I1628">
        <v>3</v>
      </c>
      <c r="J1628">
        <v>0</v>
      </c>
      <c r="K1628" s="1">
        <v>45163</v>
      </c>
      <c r="L1628" s="56">
        <v>0.42723329861111115</v>
      </c>
    </row>
    <row r="1629" spans="1:12" ht="15" customHeight="1" x14ac:dyDescent="0.25">
      <c r="A1629">
        <v>1628</v>
      </c>
      <c r="B1629">
        <v>279138</v>
      </c>
      <c r="C1629" t="s">
        <v>141</v>
      </c>
      <c r="D1629" t="s">
        <v>1358</v>
      </c>
      <c r="E1629" t="s">
        <v>1603</v>
      </c>
      <c r="F1629" t="s">
        <v>1607</v>
      </c>
      <c r="G1629">
        <v>32.799999999999997</v>
      </c>
      <c r="H1629">
        <v>25.6</v>
      </c>
      <c r="I1629">
        <v>3</v>
      </c>
      <c r="J1629">
        <v>0</v>
      </c>
      <c r="K1629" s="1">
        <v>45163</v>
      </c>
      <c r="L1629" s="56">
        <v>0.42700964120370372</v>
      </c>
    </row>
    <row r="1630" spans="1:12" ht="15" customHeight="1" x14ac:dyDescent="0.25">
      <c r="A1630">
        <v>1629</v>
      </c>
      <c r="B1630">
        <v>279137</v>
      </c>
      <c r="C1630" t="s">
        <v>24</v>
      </c>
      <c r="D1630" t="s">
        <v>25</v>
      </c>
      <c r="E1630" t="s">
        <v>1611</v>
      </c>
      <c r="F1630" t="s">
        <v>1614</v>
      </c>
      <c r="G1630">
        <v>53.9</v>
      </c>
      <c r="H1630">
        <v>46.7</v>
      </c>
      <c r="I1630">
        <v>3</v>
      </c>
      <c r="J1630">
        <v>8</v>
      </c>
      <c r="K1630" s="1">
        <v>45163</v>
      </c>
      <c r="L1630" s="56">
        <v>0.42688017361111114</v>
      </c>
    </row>
    <row r="1631" spans="1:12" ht="15" customHeight="1" x14ac:dyDescent="0.25">
      <c r="A1631">
        <v>1630</v>
      </c>
      <c r="B1631">
        <v>279136</v>
      </c>
      <c r="C1631" t="s">
        <v>24</v>
      </c>
      <c r="D1631" t="s">
        <v>25</v>
      </c>
      <c r="E1631" t="s">
        <v>1611</v>
      </c>
      <c r="F1631" t="s">
        <v>1614</v>
      </c>
      <c r="G1631">
        <v>49.7</v>
      </c>
      <c r="H1631">
        <v>42.5</v>
      </c>
      <c r="I1631">
        <v>3</v>
      </c>
      <c r="J1631">
        <v>8</v>
      </c>
      <c r="K1631" s="1">
        <v>45163</v>
      </c>
      <c r="L1631" s="56">
        <v>0.42666107638888889</v>
      </c>
    </row>
    <row r="1632" spans="1:12" ht="15" customHeight="1" x14ac:dyDescent="0.25">
      <c r="A1632">
        <v>1631</v>
      </c>
      <c r="B1632">
        <v>279135</v>
      </c>
      <c r="C1632" t="s">
        <v>59</v>
      </c>
      <c r="D1632" t="s">
        <v>60</v>
      </c>
      <c r="E1632" t="s">
        <v>1611</v>
      </c>
      <c r="F1632" t="s">
        <v>1613</v>
      </c>
      <c r="G1632">
        <v>50.7</v>
      </c>
      <c r="H1632">
        <v>43.5</v>
      </c>
      <c r="I1632">
        <v>3</v>
      </c>
      <c r="J1632">
        <v>8</v>
      </c>
      <c r="K1632" s="1">
        <v>45163</v>
      </c>
      <c r="L1632" s="56">
        <v>0.4265053240740741</v>
      </c>
    </row>
    <row r="1633" spans="1:12" ht="15" customHeight="1" x14ac:dyDescent="0.25">
      <c r="A1633">
        <v>1632</v>
      </c>
      <c r="B1633">
        <v>279134</v>
      </c>
      <c r="C1633" t="s">
        <v>74</v>
      </c>
      <c r="D1633" t="s">
        <v>75</v>
      </c>
      <c r="E1633" t="s">
        <v>1611</v>
      </c>
      <c r="F1633" t="s">
        <v>1610</v>
      </c>
      <c r="G1633">
        <v>41</v>
      </c>
      <c r="H1633">
        <v>33.799999999999997</v>
      </c>
      <c r="I1633">
        <v>3</v>
      </c>
      <c r="J1633">
        <v>16</v>
      </c>
      <c r="K1633" s="1">
        <v>45163</v>
      </c>
      <c r="L1633" s="56">
        <v>0.4263856134259259</v>
      </c>
    </row>
    <row r="1634" spans="1:12" ht="15" customHeight="1" x14ac:dyDescent="0.25">
      <c r="A1634">
        <v>1633</v>
      </c>
      <c r="B1634">
        <v>279133</v>
      </c>
      <c r="C1634" t="s">
        <v>175</v>
      </c>
      <c r="D1634" t="s">
        <v>176</v>
      </c>
      <c r="E1634" t="s">
        <v>1603</v>
      </c>
      <c r="F1634" t="s">
        <v>1610</v>
      </c>
      <c r="G1634">
        <v>45.6</v>
      </c>
      <c r="H1634">
        <v>38.4</v>
      </c>
      <c r="I1634">
        <v>3</v>
      </c>
      <c r="J1634">
        <v>0</v>
      </c>
      <c r="K1634" s="1">
        <v>45163</v>
      </c>
      <c r="L1634" s="56">
        <v>0.42447045138888889</v>
      </c>
    </row>
    <row r="1635" spans="1:12" ht="15" customHeight="1" x14ac:dyDescent="0.25">
      <c r="A1635">
        <v>1634</v>
      </c>
      <c r="B1635">
        <v>279132</v>
      </c>
      <c r="C1635" t="s">
        <v>136</v>
      </c>
      <c r="D1635" t="s">
        <v>1605</v>
      </c>
      <c r="E1635" t="s">
        <v>1603</v>
      </c>
      <c r="F1635" t="s">
        <v>1615</v>
      </c>
      <c r="G1635">
        <v>34.6</v>
      </c>
      <c r="H1635">
        <v>27.4</v>
      </c>
      <c r="I1635">
        <v>3</v>
      </c>
      <c r="J1635">
        <v>0</v>
      </c>
      <c r="K1635" s="1">
        <v>45163</v>
      </c>
      <c r="L1635" s="56">
        <v>0.42438572916666667</v>
      </c>
    </row>
    <row r="1636" spans="1:12" ht="15" customHeight="1" x14ac:dyDescent="0.25">
      <c r="A1636">
        <v>1635</v>
      </c>
      <c r="B1636">
        <v>279131</v>
      </c>
      <c r="C1636" t="s">
        <v>124</v>
      </c>
      <c r="D1636" t="s">
        <v>1413</v>
      </c>
      <c r="E1636" t="s">
        <v>1603</v>
      </c>
      <c r="F1636" t="s">
        <v>1604</v>
      </c>
      <c r="G1636">
        <v>60.4</v>
      </c>
      <c r="H1636">
        <v>53.2</v>
      </c>
      <c r="I1636">
        <v>3</v>
      </c>
      <c r="J1636">
        <v>0</v>
      </c>
      <c r="K1636" s="1">
        <v>45163</v>
      </c>
      <c r="L1636" s="56">
        <v>0.42417719907407408</v>
      </c>
    </row>
    <row r="1637" spans="1:12" ht="15" customHeight="1" x14ac:dyDescent="0.25">
      <c r="A1637">
        <v>1636</v>
      </c>
      <c r="B1637">
        <v>279130</v>
      </c>
      <c r="C1637" t="s">
        <v>1534</v>
      </c>
      <c r="D1637" t="s">
        <v>1535</v>
      </c>
      <c r="E1637" t="s">
        <v>1611</v>
      </c>
      <c r="F1637" t="s">
        <v>1607</v>
      </c>
      <c r="G1637">
        <v>87.7</v>
      </c>
      <c r="H1637">
        <v>80.5</v>
      </c>
      <c r="I1637">
        <v>3</v>
      </c>
      <c r="J1637">
        <v>18</v>
      </c>
      <c r="K1637" s="1">
        <v>45163</v>
      </c>
      <c r="L1637" s="56">
        <v>0.42396631944444446</v>
      </c>
    </row>
    <row r="1638" spans="1:12" ht="15" customHeight="1" x14ac:dyDescent="0.25">
      <c r="A1638">
        <v>1637</v>
      </c>
      <c r="B1638">
        <v>279129</v>
      </c>
      <c r="C1638" t="s">
        <v>67</v>
      </c>
      <c r="D1638" t="s">
        <v>1318</v>
      </c>
      <c r="E1638" t="s">
        <v>1603</v>
      </c>
      <c r="F1638" t="s">
        <v>1613</v>
      </c>
      <c r="G1638">
        <v>36</v>
      </c>
      <c r="H1638">
        <v>28.8</v>
      </c>
      <c r="I1638">
        <v>3</v>
      </c>
      <c r="J1638">
        <v>0</v>
      </c>
      <c r="K1638" s="1">
        <v>45163</v>
      </c>
      <c r="L1638" s="56">
        <v>0.42379973379629626</v>
      </c>
    </row>
    <row r="1639" spans="1:12" ht="15" customHeight="1" x14ac:dyDescent="0.25">
      <c r="A1639">
        <v>1638</v>
      </c>
      <c r="B1639">
        <v>279128</v>
      </c>
      <c r="C1639" t="s">
        <v>121</v>
      </c>
      <c r="D1639" t="s">
        <v>122</v>
      </c>
      <c r="E1639" t="s">
        <v>1603</v>
      </c>
      <c r="F1639" t="s">
        <v>1610</v>
      </c>
      <c r="G1639">
        <v>64.5</v>
      </c>
      <c r="H1639">
        <v>57.3</v>
      </c>
      <c r="I1639">
        <v>3</v>
      </c>
      <c r="J1639">
        <v>0</v>
      </c>
      <c r="K1639" s="1">
        <v>45163</v>
      </c>
      <c r="L1639" s="56">
        <v>0.42370104166666667</v>
      </c>
    </row>
    <row r="1640" spans="1:12" ht="15" customHeight="1" x14ac:dyDescent="0.25">
      <c r="A1640">
        <v>1639</v>
      </c>
      <c r="B1640">
        <v>279127</v>
      </c>
      <c r="C1640" t="s">
        <v>141</v>
      </c>
      <c r="D1640" t="s">
        <v>1358</v>
      </c>
      <c r="E1640" t="s">
        <v>1603</v>
      </c>
      <c r="F1640" t="s">
        <v>1607</v>
      </c>
      <c r="G1640">
        <v>44.6</v>
      </c>
      <c r="H1640">
        <v>37.4</v>
      </c>
      <c r="I1640">
        <v>3</v>
      </c>
      <c r="J1640">
        <v>0</v>
      </c>
      <c r="K1640" s="1">
        <v>45163</v>
      </c>
      <c r="L1640" s="56">
        <v>0.42344664351851852</v>
      </c>
    </row>
    <row r="1641" spans="1:12" ht="15" customHeight="1" x14ac:dyDescent="0.25">
      <c r="A1641">
        <v>1640</v>
      </c>
      <c r="B1641">
        <v>279126</v>
      </c>
      <c r="C1641" t="s">
        <v>175</v>
      </c>
      <c r="D1641" t="s">
        <v>176</v>
      </c>
      <c r="E1641" t="s">
        <v>1603</v>
      </c>
      <c r="F1641" t="s">
        <v>1610</v>
      </c>
      <c r="G1641">
        <v>48.2</v>
      </c>
      <c r="H1641">
        <v>41</v>
      </c>
      <c r="I1641">
        <v>3</v>
      </c>
      <c r="J1641">
        <v>0</v>
      </c>
      <c r="K1641" s="1">
        <v>45163</v>
      </c>
      <c r="L1641" s="56">
        <v>0.42336631944444442</v>
      </c>
    </row>
    <row r="1642" spans="1:12" ht="15" customHeight="1" x14ac:dyDescent="0.25">
      <c r="A1642">
        <v>1641</v>
      </c>
      <c r="B1642">
        <v>279125</v>
      </c>
      <c r="C1642" t="s">
        <v>74</v>
      </c>
      <c r="D1642" t="s">
        <v>75</v>
      </c>
      <c r="E1642" t="s">
        <v>1611</v>
      </c>
      <c r="F1642" t="s">
        <v>1610</v>
      </c>
      <c r="G1642">
        <v>37.9</v>
      </c>
      <c r="H1642">
        <v>30.7</v>
      </c>
      <c r="I1642">
        <v>3</v>
      </c>
      <c r="J1642">
        <v>12</v>
      </c>
      <c r="K1642" s="1">
        <v>45163</v>
      </c>
      <c r="L1642" s="56">
        <v>0.42328483796296296</v>
      </c>
    </row>
    <row r="1643" spans="1:12" ht="15" customHeight="1" x14ac:dyDescent="0.25">
      <c r="A1643">
        <v>1642</v>
      </c>
      <c r="B1643">
        <v>279124</v>
      </c>
      <c r="C1643" t="s">
        <v>120</v>
      </c>
      <c r="D1643" t="s">
        <v>1411</v>
      </c>
      <c r="E1643" t="s">
        <v>1603</v>
      </c>
      <c r="F1643" t="s">
        <v>1613</v>
      </c>
      <c r="G1643">
        <v>46.5</v>
      </c>
      <c r="H1643">
        <v>39.299999999999997</v>
      </c>
      <c r="I1643">
        <v>3</v>
      </c>
      <c r="J1643">
        <v>0</v>
      </c>
      <c r="K1643" s="1">
        <v>45163</v>
      </c>
      <c r="L1643" s="56">
        <v>0.42312329861111109</v>
      </c>
    </row>
    <row r="1644" spans="1:12" ht="15" customHeight="1" x14ac:dyDescent="0.25">
      <c r="A1644">
        <v>1643</v>
      </c>
      <c r="B1644">
        <v>279123</v>
      </c>
      <c r="C1644" t="s">
        <v>137</v>
      </c>
      <c r="D1644" t="s">
        <v>1356</v>
      </c>
      <c r="E1644" t="s">
        <v>1603</v>
      </c>
      <c r="F1644" t="s">
        <v>1615</v>
      </c>
      <c r="G1644">
        <v>56.5</v>
      </c>
      <c r="H1644">
        <v>51.1</v>
      </c>
      <c r="I1644">
        <v>2</v>
      </c>
      <c r="J1644">
        <v>0</v>
      </c>
      <c r="K1644" s="1">
        <v>45163</v>
      </c>
      <c r="L1644" s="56">
        <v>0.42280752314814812</v>
      </c>
    </row>
    <row r="1645" spans="1:12" ht="15" customHeight="1" x14ac:dyDescent="0.25">
      <c r="A1645">
        <v>1644</v>
      </c>
      <c r="B1645">
        <v>279122</v>
      </c>
      <c r="C1645" t="s">
        <v>142</v>
      </c>
      <c r="D1645" t="s">
        <v>1612</v>
      </c>
      <c r="E1645" t="s">
        <v>1603</v>
      </c>
      <c r="F1645" t="s">
        <v>1604</v>
      </c>
      <c r="G1645">
        <v>33.700000000000003</v>
      </c>
      <c r="H1645">
        <v>26.5</v>
      </c>
      <c r="I1645">
        <v>3</v>
      </c>
      <c r="J1645">
        <v>0</v>
      </c>
      <c r="K1645" s="1">
        <v>45163</v>
      </c>
      <c r="L1645" s="56">
        <v>0.42226369212962966</v>
      </c>
    </row>
    <row r="1646" spans="1:12" ht="15" customHeight="1" x14ac:dyDescent="0.25">
      <c r="A1646">
        <v>1645</v>
      </c>
      <c r="B1646">
        <v>279121</v>
      </c>
      <c r="C1646" t="s">
        <v>74</v>
      </c>
      <c r="D1646" t="s">
        <v>75</v>
      </c>
      <c r="E1646" t="s">
        <v>1611</v>
      </c>
      <c r="F1646" t="s">
        <v>1610</v>
      </c>
      <c r="G1646">
        <v>55.5</v>
      </c>
      <c r="H1646">
        <v>48.3</v>
      </c>
      <c r="I1646">
        <v>3</v>
      </c>
      <c r="J1646">
        <v>24</v>
      </c>
      <c r="K1646" s="1">
        <v>45163</v>
      </c>
      <c r="L1646" s="56">
        <v>0.42218630787037043</v>
      </c>
    </row>
    <row r="1647" spans="1:12" ht="15" customHeight="1" x14ac:dyDescent="0.25">
      <c r="A1647">
        <v>1646</v>
      </c>
      <c r="B1647">
        <v>279120</v>
      </c>
      <c r="C1647" t="s">
        <v>124</v>
      </c>
      <c r="D1647" t="s">
        <v>1413</v>
      </c>
      <c r="E1647" t="s">
        <v>1603</v>
      </c>
      <c r="F1647" t="s">
        <v>1604</v>
      </c>
      <c r="G1647">
        <v>47.3</v>
      </c>
      <c r="H1647">
        <v>40.1</v>
      </c>
      <c r="I1647">
        <v>3</v>
      </c>
      <c r="J1647">
        <v>0</v>
      </c>
      <c r="K1647" s="1">
        <v>45163</v>
      </c>
      <c r="L1647" s="56">
        <v>0.4221015856481482</v>
      </c>
    </row>
    <row r="1648" spans="1:12" ht="15" customHeight="1" x14ac:dyDescent="0.25">
      <c r="A1648">
        <v>1647</v>
      </c>
      <c r="B1648">
        <v>279119</v>
      </c>
      <c r="C1648" t="s">
        <v>100</v>
      </c>
      <c r="D1648" t="s">
        <v>1271</v>
      </c>
      <c r="E1648" t="s">
        <v>1611</v>
      </c>
      <c r="F1648" t="s">
        <v>1607</v>
      </c>
      <c r="G1648">
        <v>72.5</v>
      </c>
      <c r="H1648">
        <v>65.3</v>
      </c>
      <c r="I1648">
        <v>3</v>
      </c>
      <c r="J1648">
        <v>0</v>
      </c>
      <c r="K1648" s="1">
        <v>45163</v>
      </c>
      <c r="L1648" s="56">
        <v>0.42194123842592596</v>
      </c>
    </row>
    <row r="1649" spans="1:12" ht="15" customHeight="1" x14ac:dyDescent="0.25">
      <c r="A1649">
        <v>1648</v>
      </c>
      <c r="B1649">
        <v>279118</v>
      </c>
      <c r="C1649" t="s">
        <v>85</v>
      </c>
      <c r="D1649" t="s">
        <v>1608</v>
      </c>
      <c r="E1649" t="s">
        <v>1603</v>
      </c>
      <c r="F1649" t="s">
        <v>1610</v>
      </c>
      <c r="G1649">
        <v>70.2</v>
      </c>
      <c r="H1649">
        <v>63</v>
      </c>
      <c r="I1649">
        <v>3</v>
      </c>
      <c r="J1649">
        <v>0</v>
      </c>
      <c r="K1649" s="1">
        <v>45163</v>
      </c>
      <c r="L1649" s="56">
        <v>0.42173854166666663</v>
      </c>
    </row>
    <row r="1650" spans="1:12" ht="15" customHeight="1" x14ac:dyDescent="0.25">
      <c r="A1650">
        <v>1649</v>
      </c>
      <c r="B1650">
        <v>279117</v>
      </c>
      <c r="C1650" t="s">
        <v>84</v>
      </c>
      <c r="D1650" t="s">
        <v>1609</v>
      </c>
      <c r="E1650" t="s">
        <v>1603</v>
      </c>
      <c r="F1650" t="s">
        <v>1610</v>
      </c>
      <c r="G1650">
        <v>63.7</v>
      </c>
      <c r="H1650">
        <v>56.5</v>
      </c>
      <c r="I1650">
        <v>3</v>
      </c>
      <c r="J1650">
        <v>0</v>
      </c>
      <c r="K1650" s="1">
        <v>45163</v>
      </c>
      <c r="L1650" s="56">
        <v>0.42147966435185186</v>
      </c>
    </row>
    <row r="1651" spans="1:12" ht="15" customHeight="1" x14ac:dyDescent="0.25">
      <c r="A1651">
        <v>1650</v>
      </c>
      <c r="B1651">
        <v>279116</v>
      </c>
      <c r="C1651" t="s">
        <v>124</v>
      </c>
      <c r="D1651" t="s">
        <v>1413</v>
      </c>
      <c r="E1651" t="s">
        <v>1603</v>
      </c>
      <c r="F1651" t="s">
        <v>1604</v>
      </c>
      <c r="G1651">
        <v>61.2</v>
      </c>
      <c r="H1651">
        <v>54</v>
      </c>
      <c r="I1651">
        <v>3</v>
      </c>
      <c r="J1651">
        <v>0</v>
      </c>
      <c r="K1651" s="1">
        <v>45163</v>
      </c>
      <c r="L1651" s="56">
        <v>0.4209775462962963</v>
      </c>
    </row>
    <row r="1652" spans="1:12" ht="15" customHeight="1" x14ac:dyDescent="0.25">
      <c r="A1652">
        <v>1651</v>
      </c>
      <c r="B1652">
        <v>279115</v>
      </c>
      <c r="C1652" t="s">
        <v>59</v>
      </c>
      <c r="D1652" t="s">
        <v>60</v>
      </c>
      <c r="E1652" t="s">
        <v>1611</v>
      </c>
      <c r="F1652" t="s">
        <v>1613</v>
      </c>
      <c r="G1652">
        <v>48.9</v>
      </c>
      <c r="H1652">
        <v>41.7</v>
      </c>
      <c r="I1652">
        <v>3</v>
      </c>
      <c r="J1652">
        <v>8</v>
      </c>
      <c r="K1652" s="1">
        <v>45163</v>
      </c>
      <c r="L1652" s="56">
        <v>0.42087827546296297</v>
      </c>
    </row>
    <row r="1653" spans="1:12" ht="15" customHeight="1" x14ac:dyDescent="0.25">
      <c r="A1653">
        <v>1652</v>
      </c>
      <c r="B1653">
        <v>279114</v>
      </c>
      <c r="C1653" t="s">
        <v>24</v>
      </c>
      <c r="D1653" t="s">
        <v>25</v>
      </c>
      <c r="E1653" t="s">
        <v>1611</v>
      </c>
      <c r="F1653" t="s">
        <v>1614</v>
      </c>
      <c r="G1653">
        <v>51.2</v>
      </c>
      <c r="H1653">
        <v>44</v>
      </c>
      <c r="I1653">
        <v>3</v>
      </c>
      <c r="J1653">
        <v>8</v>
      </c>
      <c r="K1653" s="1">
        <v>45163</v>
      </c>
      <c r="L1653" s="56">
        <v>0.42071454861111107</v>
      </c>
    </row>
    <row r="1654" spans="1:12" ht="15" customHeight="1" x14ac:dyDescent="0.25">
      <c r="A1654">
        <v>1653</v>
      </c>
      <c r="B1654">
        <v>279113</v>
      </c>
      <c r="C1654" t="s">
        <v>114</v>
      </c>
      <c r="D1654" t="s">
        <v>115</v>
      </c>
      <c r="E1654" t="s">
        <v>1603</v>
      </c>
      <c r="F1654" t="s">
        <v>1610</v>
      </c>
      <c r="G1654">
        <v>65.5</v>
      </c>
      <c r="H1654">
        <v>58.3</v>
      </c>
      <c r="I1654">
        <v>3</v>
      </c>
      <c r="J1654">
        <v>30</v>
      </c>
      <c r="K1654" s="1">
        <v>45163</v>
      </c>
      <c r="L1654" s="56">
        <v>0.42046817129629632</v>
      </c>
    </row>
    <row r="1655" spans="1:12" ht="15" customHeight="1" x14ac:dyDescent="0.25">
      <c r="A1655">
        <v>1654</v>
      </c>
      <c r="B1655">
        <v>279112</v>
      </c>
      <c r="C1655" t="s">
        <v>24</v>
      </c>
      <c r="D1655" t="s">
        <v>25</v>
      </c>
      <c r="E1655" t="s">
        <v>1611</v>
      </c>
      <c r="F1655" t="s">
        <v>1614</v>
      </c>
      <c r="G1655">
        <v>62.7</v>
      </c>
      <c r="H1655">
        <v>55.5</v>
      </c>
      <c r="I1655">
        <v>3</v>
      </c>
      <c r="J1655">
        <v>10</v>
      </c>
      <c r="K1655" s="1">
        <v>45163</v>
      </c>
      <c r="L1655" s="56">
        <v>0.42030181712962961</v>
      </c>
    </row>
    <row r="1656" spans="1:12" ht="15" customHeight="1" x14ac:dyDescent="0.25">
      <c r="A1656">
        <v>1655</v>
      </c>
      <c r="B1656">
        <v>279111</v>
      </c>
      <c r="C1656" t="s">
        <v>24</v>
      </c>
      <c r="D1656" t="s">
        <v>25</v>
      </c>
      <c r="E1656" t="s">
        <v>1611</v>
      </c>
      <c r="F1656" t="s">
        <v>1614</v>
      </c>
      <c r="G1656">
        <v>55.2</v>
      </c>
      <c r="H1656">
        <v>48</v>
      </c>
      <c r="I1656">
        <v>3</v>
      </c>
      <c r="J1656">
        <v>8</v>
      </c>
      <c r="K1656" s="1">
        <v>45163</v>
      </c>
      <c r="L1656" s="56">
        <v>0.42012789351851848</v>
      </c>
    </row>
    <row r="1657" spans="1:12" ht="15" customHeight="1" x14ac:dyDescent="0.25">
      <c r="A1657">
        <v>1656</v>
      </c>
      <c r="B1657">
        <v>279110</v>
      </c>
      <c r="C1657" t="s">
        <v>59</v>
      </c>
      <c r="D1657" t="s">
        <v>60</v>
      </c>
      <c r="E1657" t="s">
        <v>1611</v>
      </c>
      <c r="F1657" t="s">
        <v>1613</v>
      </c>
      <c r="G1657">
        <v>50.3</v>
      </c>
      <c r="H1657">
        <v>43.1</v>
      </c>
      <c r="I1657">
        <v>3</v>
      </c>
      <c r="J1657">
        <v>8</v>
      </c>
      <c r="K1657" s="1">
        <v>45163</v>
      </c>
      <c r="L1657" s="56">
        <v>0.41997642361111115</v>
      </c>
    </row>
    <row r="1658" spans="1:12" ht="15" customHeight="1" x14ac:dyDescent="0.25">
      <c r="A1658">
        <v>1657</v>
      </c>
      <c r="B1658">
        <v>279109</v>
      </c>
      <c r="C1658" t="s">
        <v>55</v>
      </c>
      <c r="D1658" t="s">
        <v>56</v>
      </c>
      <c r="E1658" t="s">
        <v>1611</v>
      </c>
      <c r="F1658" t="s">
        <v>1613</v>
      </c>
      <c r="G1658">
        <v>38.700000000000003</v>
      </c>
      <c r="H1658">
        <v>31.5</v>
      </c>
      <c r="I1658">
        <v>3</v>
      </c>
      <c r="J1658">
        <v>8</v>
      </c>
      <c r="K1658" s="1">
        <v>45163</v>
      </c>
      <c r="L1658" s="56">
        <v>0.41983063657407405</v>
      </c>
    </row>
    <row r="1659" spans="1:12" ht="15" customHeight="1" x14ac:dyDescent="0.25">
      <c r="A1659">
        <v>1658</v>
      </c>
      <c r="B1659">
        <v>279108</v>
      </c>
      <c r="C1659" t="s">
        <v>24</v>
      </c>
      <c r="D1659" t="s">
        <v>25</v>
      </c>
      <c r="E1659" t="s">
        <v>1611</v>
      </c>
      <c r="F1659" t="s">
        <v>1614</v>
      </c>
      <c r="G1659">
        <v>55.1</v>
      </c>
      <c r="H1659">
        <v>47.9</v>
      </c>
      <c r="I1659">
        <v>3</v>
      </c>
      <c r="J1659">
        <v>8</v>
      </c>
      <c r="K1659" s="1">
        <v>45163</v>
      </c>
      <c r="L1659" s="56">
        <v>0.41974968749999997</v>
      </c>
    </row>
    <row r="1660" spans="1:12" ht="15" customHeight="1" x14ac:dyDescent="0.25">
      <c r="A1660">
        <v>1659</v>
      </c>
      <c r="B1660">
        <v>279107</v>
      </c>
      <c r="C1660" t="s">
        <v>123</v>
      </c>
      <c r="D1660" t="s">
        <v>1412</v>
      </c>
      <c r="E1660" t="s">
        <v>1603</v>
      </c>
      <c r="F1660" t="s">
        <v>1614</v>
      </c>
      <c r="G1660">
        <v>53.5</v>
      </c>
      <c r="H1660">
        <v>46.3</v>
      </c>
      <c r="I1660">
        <v>3</v>
      </c>
      <c r="J1660">
        <v>0</v>
      </c>
      <c r="K1660" s="1">
        <v>45163</v>
      </c>
      <c r="L1660" s="56">
        <v>0.41956489583333334</v>
      </c>
    </row>
    <row r="1661" spans="1:12" ht="15" customHeight="1" x14ac:dyDescent="0.25">
      <c r="A1661">
        <v>1660</v>
      </c>
      <c r="B1661">
        <v>279106</v>
      </c>
      <c r="C1661" t="s">
        <v>121</v>
      </c>
      <c r="D1661" t="s">
        <v>122</v>
      </c>
      <c r="E1661" t="s">
        <v>1603</v>
      </c>
      <c r="F1661" t="s">
        <v>1610</v>
      </c>
      <c r="G1661">
        <v>46.5</v>
      </c>
      <c r="H1661">
        <v>39.299999999999997</v>
      </c>
      <c r="I1661">
        <v>3</v>
      </c>
      <c r="J1661">
        <v>0</v>
      </c>
      <c r="K1661" s="1">
        <v>45163</v>
      </c>
      <c r="L1661" s="56">
        <v>0.41944598379629627</v>
      </c>
    </row>
    <row r="1662" spans="1:12" ht="15" customHeight="1" x14ac:dyDescent="0.25">
      <c r="A1662">
        <v>1661</v>
      </c>
      <c r="B1662">
        <v>279105</v>
      </c>
      <c r="C1662" t="s">
        <v>121</v>
      </c>
      <c r="D1662" t="s">
        <v>122</v>
      </c>
      <c r="E1662" t="s">
        <v>1603</v>
      </c>
      <c r="F1662" t="s">
        <v>1613</v>
      </c>
      <c r="G1662">
        <v>53.8</v>
      </c>
      <c r="H1662">
        <v>46.6</v>
      </c>
      <c r="I1662">
        <v>3</v>
      </c>
      <c r="J1662">
        <v>0</v>
      </c>
      <c r="K1662" s="1">
        <v>45163</v>
      </c>
      <c r="L1662" s="56">
        <v>0.419315162037037</v>
      </c>
    </row>
    <row r="1663" spans="1:12" ht="15" customHeight="1" x14ac:dyDescent="0.25">
      <c r="A1663">
        <v>1662</v>
      </c>
      <c r="B1663">
        <v>279104</v>
      </c>
      <c r="C1663" t="s">
        <v>24</v>
      </c>
      <c r="D1663" t="s">
        <v>25</v>
      </c>
      <c r="E1663" t="s">
        <v>1611</v>
      </c>
      <c r="F1663" t="s">
        <v>1614</v>
      </c>
      <c r="G1663">
        <v>49.7</v>
      </c>
      <c r="H1663">
        <v>42.5</v>
      </c>
      <c r="I1663">
        <v>3</v>
      </c>
      <c r="J1663">
        <v>8</v>
      </c>
      <c r="K1663" s="1">
        <v>45163</v>
      </c>
      <c r="L1663" s="56">
        <v>0.41915991898148147</v>
      </c>
    </row>
    <row r="1664" spans="1:12" ht="15" customHeight="1" x14ac:dyDescent="0.25">
      <c r="A1664">
        <v>1663</v>
      </c>
      <c r="B1664">
        <v>279103</v>
      </c>
      <c r="C1664" t="s">
        <v>24</v>
      </c>
      <c r="D1664" t="s">
        <v>25</v>
      </c>
      <c r="E1664" t="s">
        <v>1611</v>
      </c>
      <c r="F1664" t="s">
        <v>1614</v>
      </c>
      <c r="G1664">
        <v>57</v>
      </c>
      <c r="H1664">
        <v>49.8</v>
      </c>
      <c r="I1664">
        <v>3</v>
      </c>
      <c r="J1664">
        <v>8</v>
      </c>
      <c r="K1664" s="1">
        <v>45163</v>
      </c>
      <c r="L1664" s="56">
        <v>0.41901288194444447</v>
      </c>
    </row>
    <row r="1665" spans="1:12" ht="15" customHeight="1" x14ac:dyDescent="0.25">
      <c r="A1665">
        <v>1664</v>
      </c>
      <c r="B1665">
        <v>279102</v>
      </c>
      <c r="C1665" t="s">
        <v>101</v>
      </c>
      <c r="D1665" t="s">
        <v>1326</v>
      </c>
      <c r="E1665" t="s">
        <v>1611</v>
      </c>
      <c r="F1665" t="s">
        <v>1607</v>
      </c>
      <c r="G1665">
        <v>41.5</v>
      </c>
      <c r="H1665">
        <v>34.299999999999997</v>
      </c>
      <c r="I1665">
        <v>3</v>
      </c>
      <c r="J1665">
        <v>0</v>
      </c>
      <c r="K1665" s="1">
        <v>45163</v>
      </c>
      <c r="L1665" s="56">
        <v>0.41888564814814816</v>
      </c>
    </row>
    <row r="1666" spans="1:12" ht="15" customHeight="1" x14ac:dyDescent="0.25">
      <c r="A1666">
        <v>1665</v>
      </c>
      <c r="B1666">
        <v>279101</v>
      </c>
      <c r="C1666" t="s">
        <v>141</v>
      </c>
      <c r="D1666" t="s">
        <v>1358</v>
      </c>
      <c r="E1666" t="s">
        <v>1603</v>
      </c>
      <c r="F1666" t="s">
        <v>1607</v>
      </c>
      <c r="G1666">
        <v>39.1</v>
      </c>
      <c r="H1666">
        <v>31.9</v>
      </c>
      <c r="I1666">
        <v>3</v>
      </c>
      <c r="J1666">
        <v>0</v>
      </c>
      <c r="K1666" s="1">
        <v>45163</v>
      </c>
      <c r="L1666" s="56">
        <v>0.41875957175925921</v>
      </c>
    </row>
    <row r="1667" spans="1:12" ht="15" customHeight="1" x14ac:dyDescent="0.25">
      <c r="A1667">
        <v>1666</v>
      </c>
      <c r="B1667">
        <v>279100</v>
      </c>
      <c r="C1667" t="s">
        <v>141</v>
      </c>
      <c r="D1667" t="s">
        <v>1358</v>
      </c>
      <c r="E1667" t="s">
        <v>1603</v>
      </c>
      <c r="F1667" t="s">
        <v>1607</v>
      </c>
      <c r="G1667">
        <v>41.4</v>
      </c>
      <c r="H1667">
        <v>34.200000000000003</v>
      </c>
      <c r="I1667">
        <v>3</v>
      </c>
      <c r="J1667">
        <v>0</v>
      </c>
      <c r="K1667" s="1">
        <v>45163</v>
      </c>
      <c r="L1667" s="56">
        <v>0.41860859953703705</v>
      </c>
    </row>
    <row r="1668" spans="1:12" ht="15" customHeight="1" x14ac:dyDescent="0.25">
      <c r="A1668">
        <v>1667</v>
      </c>
      <c r="B1668">
        <v>279099</v>
      </c>
      <c r="C1668" t="s">
        <v>24</v>
      </c>
      <c r="D1668" t="s">
        <v>25</v>
      </c>
      <c r="E1668" t="s">
        <v>1611</v>
      </c>
      <c r="F1668" t="s">
        <v>1614</v>
      </c>
      <c r="G1668">
        <v>47.5</v>
      </c>
      <c r="H1668">
        <v>40.299999999999997</v>
      </c>
      <c r="I1668">
        <v>3</v>
      </c>
      <c r="J1668">
        <v>8</v>
      </c>
      <c r="K1668" s="1">
        <v>45163</v>
      </c>
      <c r="L1668" s="56">
        <v>0.41847781249999999</v>
      </c>
    </row>
    <row r="1669" spans="1:12" ht="15" customHeight="1" x14ac:dyDescent="0.25">
      <c r="A1669">
        <v>1668</v>
      </c>
      <c r="B1669">
        <v>279098</v>
      </c>
      <c r="C1669" t="s">
        <v>67</v>
      </c>
      <c r="D1669" t="s">
        <v>1318</v>
      </c>
      <c r="E1669" t="s">
        <v>1603</v>
      </c>
      <c r="F1669" t="s">
        <v>1613</v>
      </c>
      <c r="G1669">
        <v>39.9</v>
      </c>
      <c r="H1669">
        <v>32.700000000000003</v>
      </c>
      <c r="I1669">
        <v>3</v>
      </c>
      <c r="J1669">
        <v>0</v>
      </c>
      <c r="K1669" s="1">
        <v>45163</v>
      </c>
      <c r="L1669" s="56">
        <v>0.4183355324074074</v>
      </c>
    </row>
    <row r="1670" spans="1:12" ht="15" customHeight="1" x14ac:dyDescent="0.25">
      <c r="A1670">
        <v>1669</v>
      </c>
      <c r="B1670">
        <v>279097</v>
      </c>
      <c r="C1670" t="s">
        <v>125</v>
      </c>
      <c r="D1670" t="s">
        <v>126</v>
      </c>
      <c r="E1670" t="s">
        <v>1603</v>
      </c>
      <c r="F1670" t="s">
        <v>1604</v>
      </c>
      <c r="G1670">
        <v>48.9</v>
      </c>
      <c r="H1670">
        <v>41.7</v>
      </c>
      <c r="I1670">
        <v>3</v>
      </c>
      <c r="J1670">
        <v>0</v>
      </c>
      <c r="K1670" s="1">
        <v>45163</v>
      </c>
      <c r="L1670" s="56">
        <v>0.41802716435185183</v>
      </c>
    </row>
    <row r="1671" spans="1:12" ht="15" customHeight="1" x14ac:dyDescent="0.25">
      <c r="A1671">
        <v>1670</v>
      </c>
      <c r="B1671">
        <v>279096</v>
      </c>
      <c r="C1671" t="s">
        <v>137</v>
      </c>
      <c r="D1671" t="s">
        <v>1356</v>
      </c>
      <c r="E1671" t="s">
        <v>1603</v>
      </c>
      <c r="F1671" t="s">
        <v>1616</v>
      </c>
      <c r="G1671">
        <v>43.4</v>
      </c>
      <c r="H1671">
        <v>38</v>
      </c>
      <c r="I1671">
        <v>2</v>
      </c>
      <c r="J1671">
        <v>0</v>
      </c>
      <c r="K1671" s="1">
        <v>45163</v>
      </c>
      <c r="L1671" s="56">
        <v>0.41741296296296299</v>
      </c>
    </row>
    <row r="1672" spans="1:12" ht="15" customHeight="1" x14ac:dyDescent="0.25">
      <c r="A1672">
        <v>1671</v>
      </c>
      <c r="B1672">
        <v>279095</v>
      </c>
      <c r="C1672" t="s">
        <v>123</v>
      </c>
      <c r="D1672" t="s">
        <v>1412</v>
      </c>
      <c r="E1672" t="s">
        <v>1603</v>
      </c>
      <c r="F1672" t="s">
        <v>1614</v>
      </c>
      <c r="G1672">
        <v>57.9</v>
      </c>
      <c r="H1672">
        <v>50.7</v>
      </c>
      <c r="I1672">
        <v>3</v>
      </c>
      <c r="J1672">
        <v>0</v>
      </c>
      <c r="K1672" s="1">
        <v>45163</v>
      </c>
      <c r="L1672" s="56">
        <v>0.41596956018518516</v>
      </c>
    </row>
    <row r="1673" spans="1:12" ht="15" customHeight="1" x14ac:dyDescent="0.25">
      <c r="A1673">
        <v>1672</v>
      </c>
      <c r="B1673">
        <v>279094</v>
      </c>
      <c r="C1673" t="s">
        <v>24</v>
      </c>
      <c r="D1673" t="s">
        <v>25</v>
      </c>
      <c r="E1673" t="s">
        <v>1611</v>
      </c>
      <c r="F1673" t="s">
        <v>1614</v>
      </c>
      <c r="G1673">
        <v>53.9</v>
      </c>
      <c r="H1673">
        <v>46.7</v>
      </c>
      <c r="I1673">
        <v>3</v>
      </c>
      <c r="J1673">
        <v>8</v>
      </c>
      <c r="K1673" s="1">
        <v>45163</v>
      </c>
      <c r="L1673" s="56">
        <v>0.4158644675925926</v>
      </c>
    </row>
    <row r="1674" spans="1:12" ht="15" customHeight="1" x14ac:dyDescent="0.25">
      <c r="A1674">
        <v>1673</v>
      </c>
      <c r="B1674">
        <v>279093</v>
      </c>
      <c r="C1674" t="s">
        <v>24</v>
      </c>
      <c r="D1674" t="s">
        <v>25</v>
      </c>
      <c r="E1674" t="s">
        <v>1611</v>
      </c>
      <c r="F1674" t="s">
        <v>1614</v>
      </c>
      <c r="G1674">
        <v>48.4</v>
      </c>
      <c r="H1674">
        <v>41.2</v>
      </c>
      <c r="I1674">
        <v>3</v>
      </c>
      <c r="J1674">
        <v>8</v>
      </c>
      <c r="K1674" s="1">
        <v>45163</v>
      </c>
      <c r="L1674" s="56">
        <v>0.41563515046296295</v>
      </c>
    </row>
    <row r="1675" spans="1:12" ht="15" customHeight="1" x14ac:dyDescent="0.25">
      <c r="A1675">
        <v>1674</v>
      </c>
      <c r="B1675">
        <v>279092</v>
      </c>
      <c r="C1675" t="s">
        <v>124</v>
      </c>
      <c r="D1675" t="s">
        <v>1413</v>
      </c>
      <c r="E1675" t="s">
        <v>1603</v>
      </c>
      <c r="F1675" t="s">
        <v>1604</v>
      </c>
      <c r="G1675">
        <v>47.6</v>
      </c>
      <c r="H1675">
        <v>40.4</v>
      </c>
      <c r="I1675">
        <v>3</v>
      </c>
      <c r="J1675">
        <v>0</v>
      </c>
      <c r="K1675" s="1">
        <v>45163</v>
      </c>
      <c r="L1675" s="56">
        <v>0.41520543981481484</v>
      </c>
    </row>
    <row r="1676" spans="1:12" ht="15" customHeight="1" x14ac:dyDescent="0.25">
      <c r="A1676">
        <v>1675</v>
      </c>
      <c r="B1676">
        <v>279091</v>
      </c>
      <c r="C1676" t="s">
        <v>24</v>
      </c>
      <c r="D1676" t="s">
        <v>25</v>
      </c>
      <c r="E1676" t="s">
        <v>1611</v>
      </c>
      <c r="F1676" t="s">
        <v>1614</v>
      </c>
      <c r="G1676">
        <v>55.6</v>
      </c>
      <c r="H1676">
        <v>48.4</v>
      </c>
      <c r="I1676">
        <v>3</v>
      </c>
      <c r="J1676">
        <v>8</v>
      </c>
      <c r="K1676" s="1">
        <v>45163</v>
      </c>
      <c r="L1676" s="56">
        <v>0.41497769675925927</v>
      </c>
    </row>
    <row r="1677" spans="1:12" ht="15" customHeight="1" x14ac:dyDescent="0.25">
      <c r="A1677">
        <v>1676</v>
      </c>
      <c r="B1677">
        <v>279090</v>
      </c>
      <c r="C1677" t="s">
        <v>121</v>
      </c>
      <c r="D1677" t="s">
        <v>122</v>
      </c>
      <c r="E1677" t="s">
        <v>1603</v>
      </c>
      <c r="F1677" t="s">
        <v>1610</v>
      </c>
      <c r="G1677">
        <v>33.5</v>
      </c>
      <c r="H1677">
        <v>26.3</v>
      </c>
      <c r="I1677">
        <v>3</v>
      </c>
      <c r="J1677">
        <v>0</v>
      </c>
      <c r="K1677" s="1">
        <v>45163</v>
      </c>
      <c r="L1677" s="56">
        <v>0.41479502314814815</v>
      </c>
    </row>
    <row r="1678" spans="1:12" ht="15" customHeight="1" x14ac:dyDescent="0.25">
      <c r="A1678">
        <v>1677</v>
      </c>
      <c r="B1678">
        <v>279089</v>
      </c>
      <c r="C1678" t="s">
        <v>59</v>
      </c>
      <c r="D1678" t="s">
        <v>60</v>
      </c>
      <c r="E1678" t="s">
        <v>1611</v>
      </c>
      <c r="F1678" t="s">
        <v>1613</v>
      </c>
      <c r="G1678">
        <v>49.4</v>
      </c>
      <c r="H1678">
        <v>42.2</v>
      </c>
      <c r="I1678">
        <v>3</v>
      </c>
      <c r="J1678">
        <v>8</v>
      </c>
      <c r="K1678" s="1">
        <v>45163</v>
      </c>
      <c r="L1678" s="56">
        <v>0.41454621527777774</v>
      </c>
    </row>
    <row r="1679" spans="1:12" ht="15" customHeight="1" x14ac:dyDescent="0.25">
      <c r="A1679">
        <v>1678</v>
      </c>
      <c r="B1679">
        <v>279088</v>
      </c>
      <c r="C1679" t="s">
        <v>120</v>
      </c>
      <c r="D1679" t="s">
        <v>1411</v>
      </c>
      <c r="E1679" t="s">
        <v>1603</v>
      </c>
      <c r="F1679" t="s">
        <v>1610</v>
      </c>
      <c r="G1679">
        <v>16.3</v>
      </c>
      <c r="H1679">
        <v>10.9</v>
      </c>
      <c r="I1679">
        <v>2</v>
      </c>
      <c r="J1679">
        <v>0</v>
      </c>
      <c r="K1679" s="1">
        <v>45163</v>
      </c>
      <c r="L1679" s="56">
        <v>0.4141974537037037</v>
      </c>
    </row>
    <row r="1680" spans="1:12" ht="15" customHeight="1" x14ac:dyDescent="0.25">
      <c r="A1680">
        <v>1679</v>
      </c>
      <c r="B1680">
        <v>279087</v>
      </c>
      <c r="C1680" t="s">
        <v>1534</v>
      </c>
      <c r="D1680" t="s">
        <v>1535</v>
      </c>
      <c r="E1680" t="s">
        <v>1611</v>
      </c>
      <c r="F1680" t="s">
        <v>1607</v>
      </c>
      <c r="G1680">
        <v>83.6</v>
      </c>
      <c r="H1680">
        <v>76.400000000000006</v>
      </c>
      <c r="I1680">
        <v>3</v>
      </c>
      <c r="J1680">
        <v>18</v>
      </c>
      <c r="K1680" s="1">
        <v>45163</v>
      </c>
      <c r="L1680" s="56">
        <v>0.41391871527777774</v>
      </c>
    </row>
    <row r="1681" spans="1:12" ht="15" customHeight="1" x14ac:dyDescent="0.25">
      <c r="A1681">
        <v>1680</v>
      </c>
      <c r="B1681">
        <v>279086</v>
      </c>
      <c r="C1681" t="s">
        <v>74</v>
      </c>
      <c r="D1681" t="s">
        <v>75</v>
      </c>
      <c r="E1681" t="s">
        <v>1611</v>
      </c>
      <c r="F1681" t="s">
        <v>1610</v>
      </c>
      <c r="G1681">
        <v>46.8</v>
      </c>
      <c r="H1681">
        <v>39.6</v>
      </c>
      <c r="I1681">
        <v>3</v>
      </c>
      <c r="J1681">
        <v>16</v>
      </c>
      <c r="K1681" s="1">
        <v>45163</v>
      </c>
      <c r="L1681" s="56">
        <v>0.41365991898148152</v>
      </c>
    </row>
    <row r="1682" spans="1:12" ht="15" customHeight="1" x14ac:dyDescent="0.25">
      <c r="A1682">
        <v>1681</v>
      </c>
      <c r="B1682">
        <v>279085</v>
      </c>
      <c r="C1682" t="s">
        <v>142</v>
      </c>
      <c r="D1682" t="s">
        <v>1612</v>
      </c>
      <c r="E1682" t="s">
        <v>1603</v>
      </c>
      <c r="F1682" t="s">
        <v>1604</v>
      </c>
      <c r="G1682">
        <v>40.9</v>
      </c>
      <c r="H1682">
        <v>33.700000000000003</v>
      </c>
      <c r="I1682">
        <v>3</v>
      </c>
      <c r="J1682">
        <v>0</v>
      </c>
      <c r="K1682" s="1">
        <v>45163</v>
      </c>
      <c r="L1682" s="56">
        <v>0.41342230324074075</v>
      </c>
    </row>
    <row r="1683" spans="1:12" ht="15" customHeight="1" x14ac:dyDescent="0.25">
      <c r="A1683">
        <v>1682</v>
      </c>
      <c r="B1683">
        <v>279084</v>
      </c>
      <c r="C1683" t="s">
        <v>173</v>
      </c>
      <c r="D1683" t="s">
        <v>1377</v>
      </c>
      <c r="E1683" t="s">
        <v>1611</v>
      </c>
      <c r="F1683" t="s">
        <v>1607</v>
      </c>
      <c r="G1683">
        <v>20.7</v>
      </c>
      <c r="H1683">
        <v>15.3</v>
      </c>
      <c r="I1683">
        <v>2</v>
      </c>
      <c r="J1683">
        <v>0</v>
      </c>
      <c r="K1683" s="1">
        <v>45163</v>
      </c>
      <c r="L1683" s="56">
        <v>0.4133207986111111</v>
      </c>
    </row>
    <row r="1684" spans="1:12" ht="15" customHeight="1" x14ac:dyDescent="0.25">
      <c r="A1684">
        <v>1683</v>
      </c>
      <c r="B1684">
        <v>279083</v>
      </c>
      <c r="C1684" t="s">
        <v>55</v>
      </c>
      <c r="D1684" t="s">
        <v>56</v>
      </c>
      <c r="E1684" t="s">
        <v>1611</v>
      </c>
      <c r="F1684" t="s">
        <v>1613</v>
      </c>
      <c r="G1684">
        <v>44.6</v>
      </c>
      <c r="H1684">
        <v>37.4</v>
      </c>
      <c r="I1684">
        <v>3</v>
      </c>
      <c r="J1684">
        <v>8</v>
      </c>
      <c r="K1684" s="1">
        <v>45163</v>
      </c>
      <c r="L1684" s="56">
        <v>0.41311177083333334</v>
      </c>
    </row>
    <row r="1685" spans="1:12" ht="15" customHeight="1" x14ac:dyDescent="0.25">
      <c r="A1685">
        <v>1684</v>
      </c>
      <c r="B1685">
        <v>279082</v>
      </c>
      <c r="C1685" t="s">
        <v>24</v>
      </c>
      <c r="D1685" t="s">
        <v>25</v>
      </c>
      <c r="E1685" t="s">
        <v>1611</v>
      </c>
      <c r="F1685" t="s">
        <v>1614</v>
      </c>
      <c r="G1685">
        <v>52</v>
      </c>
      <c r="H1685">
        <v>44.8</v>
      </c>
      <c r="I1685">
        <v>3</v>
      </c>
      <c r="J1685">
        <v>8</v>
      </c>
      <c r="K1685" s="1">
        <v>45163</v>
      </c>
      <c r="L1685" s="56">
        <v>0.41297743055555558</v>
      </c>
    </row>
    <row r="1686" spans="1:12" ht="15" customHeight="1" x14ac:dyDescent="0.25">
      <c r="A1686">
        <v>1685</v>
      </c>
      <c r="B1686">
        <v>279081</v>
      </c>
      <c r="C1686" t="s">
        <v>142</v>
      </c>
      <c r="D1686" t="s">
        <v>1612</v>
      </c>
      <c r="E1686" t="s">
        <v>1603</v>
      </c>
      <c r="F1686" t="s">
        <v>1604</v>
      </c>
      <c r="G1686">
        <v>49.7</v>
      </c>
      <c r="H1686">
        <v>42.5</v>
      </c>
      <c r="I1686">
        <v>3</v>
      </c>
      <c r="J1686">
        <v>0</v>
      </c>
      <c r="K1686" s="1">
        <v>45163</v>
      </c>
      <c r="L1686" s="56">
        <v>0.41278857638888894</v>
      </c>
    </row>
    <row r="1687" spans="1:12" ht="15" customHeight="1" x14ac:dyDescent="0.25">
      <c r="A1687">
        <v>1686</v>
      </c>
      <c r="B1687">
        <v>279080</v>
      </c>
      <c r="C1687" t="s">
        <v>125</v>
      </c>
      <c r="D1687" t="s">
        <v>126</v>
      </c>
      <c r="E1687" t="s">
        <v>1603</v>
      </c>
      <c r="F1687" t="s">
        <v>1604</v>
      </c>
      <c r="G1687">
        <v>47.8</v>
      </c>
      <c r="H1687">
        <v>40.6</v>
      </c>
      <c r="I1687">
        <v>3</v>
      </c>
      <c r="J1687">
        <v>0</v>
      </c>
      <c r="K1687" s="1">
        <v>45163</v>
      </c>
      <c r="L1687" s="56">
        <v>0.41260396990740739</v>
      </c>
    </row>
    <row r="1688" spans="1:12" ht="15" customHeight="1" x14ac:dyDescent="0.25">
      <c r="A1688">
        <v>1687</v>
      </c>
      <c r="B1688">
        <v>279079</v>
      </c>
      <c r="C1688" t="s">
        <v>142</v>
      </c>
      <c r="D1688" t="s">
        <v>1612</v>
      </c>
      <c r="E1688" t="s">
        <v>1603</v>
      </c>
      <c r="F1688" t="s">
        <v>1604</v>
      </c>
      <c r="G1688">
        <v>53.5</v>
      </c>
      <c r="H1688">
        <v>46.3</v>
      </c>
      <c r="I1688">
        <v>3</v>
      </c>
      <c r="J1688">
        <v>0</v>
      </c>
      <c r="K1688" s="1">
        <v>45163</v>
      </c>
      <c r="L1688" s="56">
        <v>0.41239302083333335</v>
      </c>
    </row>
    <row r="1689" spans="1:12" ht="15" customHeight="1" x14ac:dyDescent="0.25">
      <c r="A1689">
        <v>1688</v>
      </c>
      <c r="B1689">
        <v>279078</v>
      </c>
      <c r="C1689" t="s">
        <v>24</v>
      </c>
      <c r="D1689" t="s">
        <v>25</v>
      </c>
      <c r="E1689" t="s">
        <v>1611</v>
      </c>
      <c r="F1689" t="s">
        <v>1614</v>
      </c>
      <c r="G1689">
        <v>50.6</v>
      </c>
      <c r="H1689">
        <v>43.4</v>
      </c>
      <c r="I1689">
        <v>3</v>
      </c>
      <c r="J1689">
        <v>8</v>
      </c>
      <c r="K1689" s="1">
        <v>45163</v>
      </c>
      <c r="L1689" s="56">
        <v>0.41215922453703707</v>
      </c>
    </row>
    <row r="1690" spans="1:12" ht="15" customHeight="1" x14ac:dyDescent="0.25">
      <c r="A1690">
        <v>1689</v>
      </c>
      <c r="B1690">
        <v>279077</v>
      </c>
      <c r="C1690" t="s">
        <v>137</v>
      </c>
      <c r="D1690" t="s">
        <v>1356</v>
      </c>
      <c r="E1690" t="s">
        <v>1603</v>
      </c>
      <c r="F1690" t="s">
        <v>1615</v>
      </c>
      <c r="G1690">
        <v>74.2</v>
      </c>
      <c r="H1690">
        <v>67</v>
      </c>
      <c r="I1690">
        <v>3</v>
      </c>
      <c r="J1690">
        <v>0</v>
      </c>
      <c r="K1690" s="1">
        <v>45163</v>
      </c>
      <c r="L1690" s="56">
        <v>0.41201380787037034</v>
      </c>
    </row>
    <row r="1691" spans="1:12" ht="15" customHeight="1" x14ac:dyDescent="0.25">
      <c r="A1691">
        <v>1690</v>
      </c>
      <c r="B1691">
        <v>279076</v>
      </c>
      <c r="C1691" t="s">
        <v>55</v>
      </c>
      <c r="D1691" t="s">
        <v>56</v>
      </c>
      <c r="E1691" t="s">
        <v>1611</v>
      </c>
      <c r="F1691" t="s">
        <v>1613</v>
      </c>
      <c r="G1691">
        <v>50.2</v>
      </c>
      <c r="H1691">
        <v>43</v>
      </c>
      <c r="I1691">
        <v>3</v>
      </c>
      <c r="J1691">
        <v>8</v>
      </c>
      <c r="K1691" s="1">
        <v>45163</v>
      </c>
      <c r="L1691" s="56">
        <v>0.41190355324074074</v>
      </c>
    </row>
    <row r="1692" spans="1:12" ht="15" customHeight="1" x14ac:dyDescent="0.25">
      <c r="A1692">
        <v>1691</v>
      </c>
      <c r="B1692">
        <v>279075</v>
      </c>
      <c r="C1692" t="s">
        <v>84</v>
      </c>
      <c r="D1692" t="s">
        <v>1609</v>
      </c>
      <c r="E1692" t="s">
        <v>1603</v>
      </c>
      <c r="F1692" t="s">
        <v>1610</v>
      </c>
      <c r="G1692">
        <v>58.7</v>
      </c>
      <c r="H1692">
        <v>51.5</v>
      </c>
      <c r="I1692">
        <v>3</v>
      </c>
      <c r="J1692">
        <v>0</v>
      </c>
      <c r="K1692" s="1">
        <v>45163</v>
      </c>
      <c r="L1692" s="56">
        <v>0.411815162037037</v>
      </c>
    </row>
    <row r="1693" spans="1:12" ht="15" customHeight="1" x14ac:dyDescent="0.25">
      <c r="A1693">
        <v>1692</v>
      </c>
      <c r="B1693">
        <v>279074</v>
      </c>
      <c r="C1693" t="s">
        <v>121</v>
      </c>
      <c r="D1693" t="s">
        <v>122</v>
      </c>
      <c r="E1693" t="s">
        <v>1603</v>
      </c>
      <c r="F1693" t="s">
        <v>1610</v>
      </c>
      <c r="G1693">
        <v>49.1</v>
      </c>
      <c r="H1693">
        <v>41.9</v>
      </c>
      <c r="I1693">
        <v>3</v>
      </c>
      <c r="J1693">
        <v>0</v>
      </c>
      <c r="K1693" s="1">
        <v>45163</v>
      </c>
      <c r="L1693" s="56">
        <v>0.41174880787037038</v>
      </c>
    </row>
    <row r="1694" spans="1:12" ht="15" customHeight="1" x14ac:dyDescent="0.25">
      <c r="A1694">
        <v>1693</v>
      </c>
      <c r="B1694">
        <v>279073</v>
      </c>
      <c r="C1694" t="s">
        <v>24</v>
      </c>
      <c r="D1694" t="s">
        <v>25</v>
      </c>
      <c r="E1694" t="s">
        <v>1611</v>
      </c>
      <c r="F1694" t="s">
        <v>1614</v>
      </c>
      <c r="G1694">
        <v>71.400000000000006</v>
      </c>
      <c r="H1694">
        <v>64.2</v>
      </c>
      <c r="I1694">
        <v>3</v>
      </c>
      <c r="J1694">
        <v>12</v>
      </c>
      <c r="K1694" s="1">
        <v>45163</v>
      </c>
      <c r="L1694" s="56">
        <v>0.41167531249999995</v>
      </c>
    </row>
    <row r="1695" spans="1:12" ht="15" customHeight="1" x14ac:dyDescent="0.25">
      <c r="A1695">
        <v>1694</v>
      </c>
      <c r="B1695">
        <v>279072</v>
      </c>
      <c r="C1695" t="s">
        <v>59</v>
      </c>
      <c r="D1695" t="s">
        <v>60</v>
      </c>
      <c r="E1695" t="s">
        <v>1611</v>
      </c>
      <c r="F1695" t="s">
        <v>1613</v>
      </c>
      <c r="G1695">
        <v>74.5</v>
      </c>
      <c r="H1695">
        <v>67.3</v>
      </c>
      <c r="I1695">
        <v>3</v>
      </c>
      <c r="J1695">
        <v>12</v>
      </c>
      <c r="K1695" s="1">
        <v>45163</v>
      </c>
      <c r="L1695" s="56">
        <v>0.41159047453703707</v>
      </c>
    </row>
    <row r="1696" spans="1:12" ht="15" customHeight="1" x14ac:dyDescent="0.25">
      <c r="A1696">
        <v>1695</v>
      </c>
      <c r="B1696">
        <v>279071</v>
      </c>
      <c r="C1696" t="s">
        <v>124</v>
      </c>
      <c r="D1696" t="s">
        <v>1413</v>
      </c>
      <c r="E1696" t="s">
        <v>1603</v>
      </c>
      <c r="F1696" t="s">
        <v>1604</v>
      </c>
      <c r="G1696">
        <v>43.5</v>
      </c>
      <c r="H1696">
        <v>36.299999999999997</v>
      </c>
      <c r="I1696">
        <v>3</v>
      </c>
      <c r="J1696">
        <v>0</v>
      </c>
      <c r="K1696" s="1">
        <v>45163</v>
      </c>
      <c r="L1696" s="56">
        <v>0.41142546296296295</v>
      </c>
    </row>
    <row r="1697" spans="1:12" ht="15" customHeight="1" x14ac:dyDescent="0.25">
      <c r="A1697">
        <v>1696</v>
      </c>
      <c r="B1697">
        <v>279070</v>
      </c>
      <c r="C1697" t="s">
        <v>24</v>
      </c>
      <c r="D1697" t="s">
        <v>25</v>
      </c>
      <c r="E1697" t="s">
        <v>1611</v>
      </c>
      <c r="F1697" t="s">
        <v>1614</v>
      </c>
      <c r="G1697">
        <v>72.3</v>
      </c>
      <c r="H1697">
        <v>65.099999999999994</v>
      </c>
      <c r="I1697">
        <v>3</v>
      </c>
      <c r="J1697">
        <v>12</v>
      </c>
      <c r="K1697" s="1">
        <v>45163</v>
      </c>
      <c r="L1697" s="56">
        <v>0.41134707175925928</v>
      </c>
    </row>
    <row r="1698" spans="1:12" ht="15" customHeight="1" x14ac:dyDescent="0.25">
      <c r="A1698">
        <v>1697</v>
      </c>
      <c r="B1698">
        <v>279069</v>
      </c>
      <c r="C1698" t="s">
        <v>67</v>
      </c>
      <c r="D1698" t="s">
        <v>1318</v>
      </c>
      <c r="E1698" t="s">
        <v>1603</v>
      </c>
      <c r="F1698" t="s">
        <v>1613</v>
      </c>
      <c r="G1698">
        <v>42.6</v>
      </c>
      <c r="H1698">
        <v>35.4</v>
      </c>
      <c r="I1698">
        <v>3</v>
      </c>
      <c r="J1698">
        <v>0</v>
      </c>
      <c r="K1698" s="1">
        <v>45163</v>
      </c>
      <c r="L1698" s="56">
        <v>0.41108515046296296</v>
      </c>
    </row>
    <row r="1699" spans="1:12" ht="15" customHeight="1" x14ac:dyDescent="0.25">
      <c r="A1699">
        <v>1698</v>
      </c>
      <c r="B1699">
        <v>279068</v>
      </c>
      <c r="C1699" t="s">
        <v>123</v>
      </c>
      <c r="D1699" t="s">
        <v>1412</v>
      </c>
      <c r="E1699" t="s">
        <v>1603</v>
      </c>
      <c r="F1699" t="s">
        <v>1614</v>
      </c>
      <c r="G1699">
        <v>60.1</v>
      </c>
      <c r="H1699">
        <v>52.9</v>
      </c>
      <c r="I1699">
        <v>3</v>
      </c>
      <c r="J1699">
        <v>0</v>
      </c>
      <c r="K1699" s="1">
        <v>45163</v>
      </c>
      <c r="L1699" s="56">
        <v>0.41099464120370371</v>
      </c>
    </row>
    <row r="1700" spans="1:12" ht="15" customHeight="1" x14ac:dyDescent="0.25">
      <c r="A1700">
        <v>1699</v>
      </c>
      <c r="B1700">
        <v>279067</v>
      </c>
      <c r="C1700" t="s">
        <v>123</v>
      </c>
      <c r="D1700" t="s">
        <v>1412</v>
      </c>
      <c r="E1700" t="s">
        <v>1603</v>
      </c>
      <c r="F1700" t="s">
        <v>1613</v>
      </c>
      <c r="G1700">
        <v>53.3</v>
      </c>
      <c r="H1700">
        <v>46.1</v>
      </c>
      <c r="I1700">
        <v>3</v>
      </c>
      <c r="J1700">
        <v>0</v>
      </c>
      <c r="K1700" s="1">
        <v>45163</v>
      </c>
      <c r="L1700" s="56">
        <v>0.41094456018518516</v>
      </c>
    </row>
    <row r="1701" spans="1:12" ht="15" customHeight="1" x14ac:dyDescent="0.25">
      <c r="A1701">
        <v>1700</v>
      </c>
      <c r="B1701">
        <v>279066</v>
      </c>
      <c r="C1701" t="s">
        <v>24</v>
      </c>
      <c r="D1701" t="s">
        <v>25</v>
      </c>
      <c r="E1701" t="s">
        <v>1611</v>
      </c>
      <c r="F1701" t="s">
        <v>1614</v>
      </c>
      <c r="G1701">
        <v>67.599999999999994</v>
      </c>
      <c r="H1701">
        <v>60.4</v>
      </c>
      <c r="I1701">
        <v>3</v>
      </c>
      <c r="J1701">
        <v>12</v>
      </c>
      <c r="K1701" s="1">
        <v>45163</v>
      </c>
      <c r="L1701" s="56">
        <v>0.4107048611111111</v>
      </c>
    </row>
    <row r="1702" spans="1:12" ht="15" customHeight="1" x14ac:dyDescent="0.25">
      <c r="A1702">
        <v>1701</v>
      </c>
      <c r="B1702">
        <v>279065</v>
      </c>
      <c r="C1702" t="s">
        <v>85</v>
      </c>
      <c r="D1702" t="s">
        <v>1608</v>
      </c>
      <c r="E1702" t="s">
        <v>1603</v>
      </c>
      <c r="F1702" t="s">
        <v>1610</v>
      </c>
      <c r="G1702">
        <v>53.7</v>
      </c>
      <c r="H1702">
        <v>46.5</v>
      </c>
      <c r="I1702">
        <v>3</v>
      </c>
      <c r="J1702">
        <v>0</v>
      </c>
      <c r="K1702" s="1">
        <v>45163</v>
      </c>
      <c r="L1702" s="56">
        <v>0.41035725694444447</v>
      </c>
    </row>
    <row r="1703" spans="1:12" ht="15" customHeight="1" x14ac:dyDescent="0.25">
      <c r="A1703">
        <v>1702</v>
      </c>
      <c r="B1703">
        <v>279064</v>
      </c>
      <c r="C1703" t="s">
        <v>74</v>
      </c>
      <c r="D1703" t="s">
        <v>75</v>
      </c>
      <c r="E1703" t="s">
        <v>1611</v>
      </c>
      <c r="F1703" t="s">
        <v>1610</v>
      </c>
      <c r="G1703">
        <v>42.4</v>
      </c>
      <c r="H1703">
        <v>35.200000000000003</v>
      </c>
      <c r="I1703">
        <v>3</v>
      </c>
      <c r="J1703">
        <v>16</v>
      </c>
      <c r="K1703" s="1">
        <v>45163</v>
      </c>
      <c r="L1703" s="56">
        <v>0.41025567129629631</v>
      </c>
    </row>
    <row r="1704" spans="1:12" ht="15" customHeight="1" x14ac:dyDescent="0.25">
      <c r="A1704">
        <v>1703</v>
      </c>
      <c r="B1704">
        <v>279063</v>
      </c>
      <c r="C1704" t="s">
        <v>59</v>
      </c>
      <c r="D1704" t="s">
        <v>60</v>
      </c>
      <c r="E1704" t="s">
        <v>1611</v>
      </c>
      <c r="F1704" t="s">
        <v>1613</v>
      </c>
      <c r="G1704">
        <v>80.900000000000006</v>
      </c>
      <c r="H1704">
        <v>73.7</v>
      </c>
      <c r="I1704">
        <v>3</v>
      </c>
      <c r="J1704">
        <v>14</v>
      </c>
      <c r="K1704" s="1">
        <v>45163</v>
      </c>
      <c r="L1704" s="56">
        <v>0.41006096064814818</v>
      </c>
    </row>
    <row r="1705" spans="1:12" ht="15" customHeight="1" x14ac:dyDescent="0.25">
      <c r="A1705">
        <v>1704</v>
      </c>
      <c r="B1705">
        <v>279062</v>
      </c>
      <c r="C1705" t="s">
        <v>125</v>
      </c>
      <c r="D1705" t="s">
        <v>126</v>
      </c>
      <c r="E1705" t="s">
        <v>1603</v>
      </c>
      <c r="F1705" t="s">
        <v>1604</v>
      </c>
      <c r="G1705">
        <v>48.5</v>
      </c>
      <c r="H1705">
        <v>41.3</v>
      </c>
      <c r="I1705">
        <v>3</v>
      </c>
      <c r="J1705">
        <v>0</v>
      </c>
      <c r="K1705" s="1">
        <v>45163</v>
      </c>
      <c r="L1705" s="56">
        <v>0.4088042013888889</v>
      </c>
    </row>
    <row r="1706" spans="1:12" ht="15" customHeight="1" x14ac:dyDescent="0.25">
      <c r="A1706">
        <v>1705</v>
      </c>
      <c r="B1706">
        <v>279061</v>
      </c>
      <c r="C1706" t="s">
        <v>59</v>
      </c>
      <c r="D1706" t="s">
        <v>60</v>
      </c>
      <c r="E1706" t="s">
        <v>1611</v>
      </c>
      <c r="F1706" t="s">
        <v>1613</v>
      </c>
      <c r="G1706">
        <v>45.4</v>
      </c>
      <c r="H1706">
        <v>38.200000000000003</v>
      </c>
      <c r="I1706">
        <v>3</v>
      </c>
      <c r="J1706">
        <v>8</v>
      </c>
      <c r="K1706" s="1">
        <v>45163</v>
      </c>
      <c r="L1706" s="56">
        <v>0.40865644675925927</v>
      </c>
    </row>
    <row r="1707" spans="1:12" ht="15" customHeight="1" x14ac:dyDescent="0.25">
      <c r="A1707">
        <v>1706</v>
      </c>
      <c r="B1707">
        <v>279060</v>
      </c>
      <c r="C1707" t="s">
        <v>121</v>
      </c>
      <c r="D1707" t="s">
        <v>122</v>
      </c>
      <c r="E1707" t="s">
        <v>1603</v>
      </c>
      <c r="F1707" t="s">
        <v>1613</v>
      </c>
      <c r="G1707">
        <v>53.2</v>
      </c>
      <c r="H1707">
        <v>46</v>
      </c>
      <c r="I1707">
        <v>3</v>
      </c>
      <c r="J1707">
        <v>0</v>
      </c>
      <c r="K1707" s="1">
        <v>45163</v>
      </c>
      <c r="L1707" s="56">
        <v>0.40845269675925927</v>
      </c>
    </row>
    <row r="1708" spans="1:12" ht="15" customHeight="1" x14ac:dyDescent="0.25">
      <c r="A1708">
        <v>1707</v>
      </c>
      <c r="B1708">
        <v>279059</v>
      </c>
      <c r="C1708" t="s">
        <v>67</v>
      </c>
      <c r="D1708" t="s">
        <v>1318</v>
      </c>
      <c r="E1708" t="s">
        <v>1603</v>
      </c>
      <c r="F1708" t="s">
        <v>1613</v>
      </c>
      <c r="G1708">
        <v>35.700000000000003</v>
      </c>
      <c r="H1708">
        <v>28.5</v>
      </c>
      <c r="I1708">
        <v>3</v>
      </c>
      <c r="J1708">
        <v>0</v>
      </c>
      <c r="K1708" s="1">
        <v>45163</v>
      </c>
      <c r="L1708" s="56">
        <v>0.40838607638888891</v>
      </c>
    </row>
    <row r="1709" spans="1:12" ht="15" customHeight="1" x14ac:dyDescent="0.25">
      <c r="A1709">
        <v>1708</v>
      </c>
      <c r="B1709">
        <v>279058</v>
      </c>
      <c r="C1709" t="s">
        <v>67</v>
      </c>
      <c r="D1709" t="s">
        <v>1318</v>
      </c>
      <c r="E1709" t="s">
        <v>1603</v>
      </c>
      <c r="F1709" t="s">
        <v>1613</v>
      </c>
      <c r="G1709">
        <v>13.6</v>
      </c>
      <c r="H1709">
        <v>11.8</v>
      </c>
      <c r="I1709">
        <v>0</v>
      </c>
      <c r="J1709">
        <v>0</v>
      </c>
      <c r="K1709" s="1">
        <v>45163</v>
      </c>
      <c r="L1709" s="56">
        <v>0.4083129976851852</v>
      </c>
    </row>
    <row r="1710" spans="1:12" ht="15" customHeight="1" x14ac:dyDescent="0.25">
      <c r="A1710">
        <v>1709</v>
      </c>
      <c r="B1710">
        <v>279057</v>
      </c>
      <c r="C1710" t="s">
        <v>1534</v>
      </c>
      <c r="D1710" t="s">
        <v>1535</v>
      </c>
      <c r="E1710" t="s">
        <v>1611</v>
      </c>
      <c r="F1710" t="s">
        <v>1607</v>
      </c>
      <c r="G1710">
        <v>86.1</v>
      </c>
      <c r="H1710">
        <v>78.900000000000006</v>
      </c>
      <c r="I1710">
        <v>3</v>
      </c>
      <c r="J1710">
        <v>18</v>
      </c>
      <c r="K1710" s="1">
        <v>45163</v>
      </c>
      <c r="L1710" s="56">
        <v>0.40808854166666664</v>
      </c>
    </row>
    <row r="1711" spans="1:12" ht="15" customHeight="1" x14ac:dyDescent="0.25">
      <c r="A1711">
        <v>1710</v>
      </c>
      <c r="B1711">
        <v>279056</v>
      </c>
      <c r="C1711" t="s">
        <v>67</v>
      </c>
      <c r="D1711" t="s">
        <v>1318</v>
      </c>
      <c r="E1711" t="s">
        <v>1603</v>
      </c>
      <c r="F1711" t="s">
        <v>1613</v>
      </c>
      <c r="G1711">
        <v>14.4</v>
      </c>
      <c r="H1711">
        <v>12.6</v>
      </c>
      <c r="I1711">
        <v>0</v>
      </c>
      <c r="J1711">
        <v>0</v>
      </c>
      <c r="K1711" s="1">
        <v>45163</v>
      </c>
      <c r="L1711" s="56">
        <v>0.40693865740740742</v>
      </c>
    </row>
    <row r="1712" spans="1:12" ht="15" customHeight="1" x14ac:dyDescent="0.25">
      <c r="A1712">
        <v>1711</v>
      </c>
      <c r="B1712">
        <v>279055</v>
      </c>
      <c r="C1712" t="s">
        <v>67</v>
      </c>
      <c r="D1712" t="s">
        <v>1318</v>
      </c>
      <c r="E1712" t="s">
        <v>1603</v>
      </c>
      <c r="F1712" t="s">
        <v>1613</v>
      </c>
      <c r="G1712">
        <v>31.5</v>
      </c>
      <c r="H1712">
        <v>24.3</v>
      </c>
      <c r="I1712">
        <v>3</v>
      </c>
      <c r="J1712">
        <v>0</v>
      </c>
      <c r="K1712" s="1">
        <v>45163</v>
      </c>
      <c r="L1712" s="56">
        <v>0.40683753472222223</v>
      </c>
    </row>
    <row r="1713" spans="1:12" ht="15" customHeight="1" x14ac:dyDescent="0.25">
      <c r="A1713">
        <v>1712</v>
      </c>
      <c r="B1713">
        <v>279054</v>
      </c>
      <c r="C1713" t="s">
        <v>123</v>
      </c>
      <c r="D1713" t="s">
        <v>1412</v>
      </c>
      <c r="E1713" t="s">
        <v>1603</v>
      </c>
      <c r="F1713" t="s">
        <v>1613</v>
      </c>
      <c r="G1713">
        <v>49.6</v>
      </c>
      <c r="H1713">
        <v>42.4</v>
      </c>
      <c r="I1713">
        <v>3</v>
      </c>
      <c r="J1713">
        <v>0</v>
      </c>
      <c r="K1713" s="1">
        <v>45163</v>
      </c>
      <c r="L1713" s="56">
        <v>0.40654548611111108</v>
      </c>
    </row>
    <row r="1714" spans="1:12" ht="15" customHeight="1" x14ac:dyDescent="0.25">
      <c r="A1714">
        <v>1713</v>
      </c>
      <c r="B1714">
        <v>279053</v>
      </c>
      <c r="C1714" t="s">
        <v>24</v>
      </c>
      <c r="D1714" t="s">
        <v>25</v>
      </c>
      <c r="E1714" t="s">
        <v>1611</v>
      </c>
      <c r="F1714" t="s">
        <v>1614</v>
      </c>
      <c r="G1714">
        <v>53.4</v>
      </c>
      <c r="H1714">
        <v>46.2</v>
      </c>
      <c r="I1714">
        <v>3</v>
      </c>
      <c r="J1714">
        <v>8</v>
      </c>
      <c r="K1714" s="1">
        <v>45163</v>
      </c>
      <c r="L1714" s="56">
        <v>0.40640054398148151</v>
      </c>
    </row>
    <row r="1715" spans="1:12" ht="15" customHeight="1" x14ac:dyDescent="0.25">
      <c r="A1715">
        <v>1714</v>
      </c>
      <c r="B1715">
        <v>279052</v>
      </c>
      <c r="C1715" t="s">
        <v>59</v>
      </c>
      <c r="D1715" t="s">
        <v>60</v>
      </c>
      <c r="E1715" t="s">
        <v>1611</v>
      </c>
      <c r="F1715" t="s">
        <v>1613</v>
      </c>
      <c r="G1715">
        <v>52.3</v>
      </c>
      <c r="H1715">
        <v>45.1</v>
      </c>
      <c r="I1715">
        <v>3</v>
      </c>
      <c r="J1715">
        <v>8</v>
      </c>
      <c r="K1715" s="1">
        <v>45163</v>
      </c>
      <c r="L1715" s="56">
        <v>0.40615818287037037</v>
      </c>
    </row>
    <row r="1716" spans="1:12" ht="15" customHeight="1" x14ac:dyDescent="0.25">
      <c r="A1716">
        <v>1715</v>
      </c>
      <c r="B1716">
        <v>279051</v>
      </c>
      <c r="C1716" t="s">
        <v>175</v>
      </c>
      <c r="D1716" t="s">
        <v>176</v>
      </c>
      <c r="E1716" t="s">
        <v>1603</v>
      </c>
      <c r="F1716" t="s">
        <v>1610</v>
      </c>
      <c r="G1716">
        <v>49.4</v>
      </c>
      <c r="H1716">
        <v>42.2</v>
      </c>
      <c r="I1716">
        <v>3</v>
      </c>
      <c r="J1716">
        <v>0</v>
      </c>
      <c r="K1716" s="1">
        <v>45163</v>
      </c>
      <c r="L1716" s="56">
        <v>0.40599297453703703</v>
      </c>
    </row>
    <row r="1717" spans="1:12" ht="15" customHeight="1" x14ac:dyDescent="0.25">
      <c r="A1717">
        <v>1716</v>
      </c>
      <c r="B1717">
        <v>279050</v>
      </c>
      <c r="C1717" t="s">
        <v>24</v>
      </c>
      <c r="D1717" t="s">
        <v>25</v>
      </c>
      <c r="E1717" t="s">
        <v>1611</v>
      </c>
      <c r="F1717" t="s">
        <v>1614</v>
      </c>
      <c r="G1717">
        <v>53.5</v>
      </c>
      <c r="H1717">
        <v>46.3</v>
      </c>
      <c r="I1717">
        <v>3</v>
      </c>
      <c r="J1717">
        <v>8</v>
      </c>
      <c r="K1717" s="1">
        <v>45163</v>
      </c>
      <c r="L1717" s="56">
        <v>0.40581836805555555</v>
      </c>
    </row>
    <row r="1718" spans="1:12" ht="15" customHeight="1" x14ac:dyDescent="0.25">
      <c r="A1718">
        <v>1717</v>
      </c>
      <c r="B1718">
        <v>279049</v>
      </c>
      <c r="C1718" t="s">
        <v>74</v>
      </c>
      <c r="D1718" t="s">
        <v>75</v>
      </c>
      <c r="E1718" t="s">
        <v>1611</v>
      </c>
      <c r="F1718" t="s">
        <v>1610</v>
      </c>
      <c r="G1718">
        <v>40.299999999999997</v>
      </c>
      <c r="H1718">
        <v>33.1</v>
      </c>
      <c r="I1718">
        <v>3</v>
      </c>
      <c r="J1718">
        <v>16</v>
      </c>
      <c r="K1718" s="1">
        <v>45163</v>
      </c>
      <c r="L1718" s="56">
        <v>0.40492387731481477</v>
      </c>
    </row>
    <row r="1719" spans="1:12" ht="15" customHeight="1" x14ac:dyDescent="0.25">
      <c r="A1719">
        <v>1718</v>
      </c>
      <c r="B1719">
        <v>279048</v>
      </c>
      <c r="C1719" t="s">
        <v>84</v>
      </c>
      <c r="D1719" t="s">
        <v>1609</v>
      </c>
      <c r="E1719" t="s">
        <v>1603</v>
      </c>
      <c r="F1719" t="s">
        <v>1610</v>
      </c>
      <c r="G1719">
        <v>60.1</v>
      </c>
      <c r="H1719">
        <v>52.9</v>
      </c>
      <c r="I1719">
        <v>3</v>
      </c>
      <c r="J1719">
        <v>0</v>
      </c>
      <c r="K1719" s="1">
        <v>45163</v>
      </c>
      <c r="L1719" s="56">
        <v>0.40474019675925926</v>
      </c>
    </row>
    <row r="1720" spans="1:12" ht="15" customHeight="1" x14ac:dyDescent="0.25">
      <c r="A1720">
        <v>1719</v>
      </c>
      <c r="B1720">
        <v>279047</v>
      </c>
      <c r="C1720" t="s">
        <v>59</v>
      </c>
      <c r="D1720" t="s">
        <v>60</v>
      </c>
      <c r="E1720" t="s">
        <v>1611</v>
      </c>
      <c r="F1720" t="s">
        <v>1613</v>
      </c>
      <c r="G1720">
        <v>49.3</v>
      </c>
      <c r="H1720">
        <v>42.1</v>
      </c>
      <c r="I1720">
        <v>3</v>
      </c>
      <c r="J1720">
        <v>8</v>
      </c>
      <c r="K1720" s="1">
        <v>45163</v>
      </c>
      <c r="L1720" s="56">
        <v>0.40336967592592593</v>
      </c>
    </row>
    <row r="1721" spans="1:12" ht="15" customHeight="1" x14ac:dyDescent="0.25">
      <c r="A1721">
        <v>1720</v>
      </c>
      <c r="B1721">
        <v>279046</v>
      </c>
      <c r="C1721" t="s">
        <v>124</v>
      </c>
      <c r="D1721" t="s">
        <v>1413</v>
      </c>
      <c r="E1721" t="s">
        <v>1603</v>
      </c>
      <c r="F1721" t="s">
        <v>1604</v>
      </c>
      <c r="G1721">
        <v>46.3</v>
      </c>
      <c r="H1721">
        <v>39.1</v>
      </c>
      <c r="I1721">
        <v>3</v>
      </c>
      <c r="J1721">
        <v>0</v>
      </c>
      <c r="K1721" s="1">
        <v>45163</v>
      </c>
      <c r="L1721" s="56">
        <v>0.40313067129629632</v>
      </c>
    </row>
    <row r="1722" spans="1:12" ht="15" customHeight="1" x14ac:dyDescent="0.25">
      <c r="A1722">
        <v>1721</v>
      </c>
      <c r="B1722">
        <v>279045</v>
      </c>
      <c r="C1722" t="s">
        <v>59</v>
      </c>
      <c r="D1722" t="s">
        <v>60</v>
      </c>
      <c r="E1722" t="s">
        <v>1611</v>
      </c>
      <c r="F1722" t="s">
        <v>1613</v>
      </c>
      <c r="G1722">
        <v>51.6</v>
      </c>
      <c r="H1722">
        <v>44.4</v>
      </c>
      <c r="I1722">
        <v>3</v>
      </c>
      <c r="J1722">
        <v>8</v>
      </c>
      <c r="K1722" s="1">
        <v>45163</v>
      </c>
      <c r="L1722" s="56">
        <v>0.40304788194444446</v>
      </c>
    </row>
    <row r="1723" spans="1:12" ht="15" customHeight="1" x14ac:dyDescent="0.25">
      <c r="A1723">
        <v>1722</v>
      </c>
      <c r="B1723">
        <v>279044</v>
      </c>
      <c r="C1723" t="s">
        <v>24</v>
      </c>
      <c r="D1723" t="s">
        <v>25</v>
      </c>
      <c r="E1723" t="s">
        <v>1611</v>
      </c>
      <c r="F1723" t="s">
        <v>1614</v>
      </c>
      <c r="G1723">
        <v>48.1</v>
      </c>
      <c r="H1723">
        <v>40.9</v>
      </c>
      <c r="I1723">
        <v>3</v>
      </c>
      <c r="J1723">
        <v>8</v>
      </c>
      <c r="K1723" s="1">
        <v>45163</v>
      </c>
      <c r="L1723" s="56">
        <v>0.40287982638888886</v>
      </c>
    </row>
    <row r="1724" spans="1:12" ht="15" customHeight="1" x14ac:dyDescent="0.25">
      <c r="A1724">
        <v>1723</v>
      </c>
      <c r="B1724">
        <v>279043</v>
      </c>
      <c r="C1724" t="s">
        <v>55</v>
      </c>
      <c r="D1724" t="s">
        <v>56</v>
      </c>
      <c r="E1724" t="s">
        <v>1611</v>
      </c>
      <c r="F1724" t="s">
        <v>1613</v>
      </c>
      <c r="G1724">
        <v>50</v>
      </c>
      <c r="H1724">
        <v>42.8</v>
      </c>
      <c r="I1724">
        <v>3</v>
      </c>
      <c r="J1724">
        <v>8</v>
      </c>
      <c r="K1724" s="1">
        <v>45163</v>
      </c>
      <c r="L1724" s="56">
        <v>0.40244008101851853</v>
      </c>
    </row>
    <row r="1725" spans="1:12" ht="15" customHeight="1" x14ac:dyDescent="0.25">
      <c r="A1725">
        <v>1724</v>
      </c>
      <c r="B1725">
        <v>279042</v>
      </c>
      <c r="C1725" t="s">
        <v>59</v>
      </c>
      <c r="D1725" t="s">
        <v>60</v>
      </c>
      <c r="E1725" t="s">
        <v>1611</v>
      </c>
      <c r="F1725" t="s">
        <v>1613</v>
      </c>
      <c r="G1725">
        <v>57.4</v>
      </c>
      <c r="H1725">
        <v>50.2</v>
      </c>
      <c r="I1725">
        <v>3</v>
      </c>
      <c r="J1725">
        <v>12</v>
      </c>
      <c r="K1725" s="1">
        <v>45163</v>
      </c>
      <c r="L1725" s="56">
        <v>0.40230864583333337</v>
      </c>
    </row>
    <row r="1726" spans="1:12" ht="15" customHeight="1" x14ac:dyDescent="0.25">
      <c r="A1726">
        <v>1725</v>
      </c>
      <c r="B1726">
        <v>279041</v>
      </c>
      <c r="C1726" t="s">
        <v>24</v>
      </c>
      <c r="D1726" t="s">
        <v>25</v>
      </c>
      <c r="E1726" t="s">
        <v>1611</v>
      </c>
      <c r="F1726" t="s">
        <v>1614</v>
      </c>
      <c r="G1726">
        <v>52.4</v>
      </c>
      <c r="H1726">
        <v>45.2</v>
      </c>
      <c r="I1726">
        <v>3</v>
      </c>
      <c r="J1726">
        <v>8</v>
      </c>
      <c r="K1726" s="1">
        <v>45163</v>
      </c>
      <c r="L1726" s="56">
        <v>0.40212156250000003</v>
      </c>
    </row>
    <row r="1727" spans="1:12" ht="15" customHeight="1" x14ac:dyDescent="0.25">
      <c r="A1727">
        <v>1726</v>
      </c>
      <c r="B1727">
        <v>279040</v>
      </c>
      <c r="C1727" t="s">
        <v>24</v>
      </c>
      <c r="D1727" t="s">
        <v>25</v>
      </c>
      <c r="E1727" t="s">
        <v>1611</v>
      </c>
      <c r="F1727" t="s">
        <v>1614</v>
      </c>
      <c r="G1727">
        <v>49.8</v>
      </c>
      <c r="H1727">
        <v>42.6</v>
      </c>
      <c r="I1727">
        <v>3</v>
      </c>
      <c r="J1727">
        <v>8</v>
      </c>
      <c r="K1727" s="1">
        <v>45163</v>
      </c>
      <c r="L1727" s="56">
        <v>0.40195818287037038</v>
      </c>
    </row>
    <row r="1728" spans="1:12" ht="15" customHeight="1" x14ac:dyDescent="0.25">
      <c r="A1728">
        <v>1727</v>
      </c>
      <c r="B1728">
        <v>279039</v>
      </c>
      <c r="C1728" t="s">
        <v>143</v>
      </c>
      <c r="D1728" t="s">
        <v>1359</v>
      </c>
      <c r="E1728" t="s">
        <v>1603</v>
      </c>
      <c r="F1728" t="s">
        <v>1616</v>
      </c>
      <c r="G1728">
        <v>41.1</v>
      </c>
      <c r="H1728">
        <v>33.9</v>
      </c>
      <c r="I1728">
        <v>3</v>
      </c>
      <c r="J1728">
        <v>0</v>
      </c>
      <c r="K1728" s="1">
        <v>45163</v>
      </c>
      <c r="L1728" s="56">
        <v>0.3776554050925926</v>
      </c>
    </row>
    <row r="1729" spans="1:12" ht="15" customHeight="1" x14ac:dyDescent="0.25">
      <c r="A1729">
        <v>1728</v>
      </c>
      <c r="B1729">
        <v>279038</v>
      </c>
      <c r="C1729" t="s">
        <v>175</v>
      </c>
      <c r="D1729" t="s">
        <v>176</v>
      </c>
      <c r="E1729" t="s">
        <v>1603</v>
      </c>
      <c r="F1729" t="s">
        <v>1613</v>
      </c>
      <c r="G1729">
        <v>32.6</v>
      </c>
      <c r="H1729">
        <v>25.4</v>
      </c>
      <c r="I1729">
        <v>3</v>
      </c>
      <c r="J1729">
        <v>0</v>
      </c>
      <c r="K1729" s="1">
        <v>45163</v>
      </c>
      <c r="L1729" s="56">
        <v>0.37752665509259259</v>
      </c>
    </row>
    <row r="1730" spans="1:12" ht="15" customHeight="1" x14ac:dyDescent="0.25">
      <c r="A1730">
        <v>1729</v>
      </c>
      <c r="B1730">
        <v>279037</v>
      </c>
      <c r="C1730" t="s">
        <v>140</v>
      </c>
      <c r="D1730" t="s">
        <v>1357</v>
      </c>
      <c r="E1730" t="s">
        <v>1603</v>
      </c>
      <c r="F1730" t="s">
        <v>1607</v>
      </c>
      <c r="G1730">
        <v>30.8</v>
      </c>
      <c r="H1730">
        <v>25.4</v>
      </c>
      <c r="I1730">
        <v>2</v>
      </c>
      <c r="J1730">
        <v>0</v>
      </c>
      <c r="K1730" s="1">
        <v>45163</v>
      </c>
      <c r="L1730" s="56">
        <v>0.3774482291666667</v>
      </c>
    </row>
    <row r="1731" spans="1:12" ht="15" customHeight="1" x14ac:dyDescent="0.25">
      <c r="A1731">
        <v>1730</v>
      </c>
      <c r="B1731">
        <v>279036</v>
      </c>
      <c r="C1731" t="s">
        <v>137</v>
      </c>
      <c r="D1731" t="s">
        <v>1356</v>
      </c>
      <c r="E1731" t="s">
        <v>1603</v>
      </c>
      <c r="F1731" t="s">
        <v>1615</v>
      </c>
      <c r="G1731">
        <v>31.6</v>
      </c>
      <c r="H1731">
        <v>26.2</v>
      </c>
      <c r="I1731">
        <v>2</v>
      </c>
      <c r="J1731">
        <v>0</v>
      </c>
      <c r="K1731" s="1">
        <v>45163</v>
      </c>
      <c r="L1731" s="56">
        <v>0.37735451388888891</v>
      </c>
    </row>
    <row r="1732" spans="1:12" ht="15" customHeight="1" x14ac:dyDescent="0.25">
      <c r="A1732">
        <v>1731</v>
      </c>
      <c r="B1732">
        <v>279035</v>
      </c>
      <c r="C1732" t="s">
        <v>175</v>
      </c>
      <c r="D1732" t="s">
        <v>176</v>
      </c>
      <c r="E1732" t="s">
        <v>1603</v>
      </c>
      <c r="F1732" t="s">
        <v>1613</v>
      </c>
      <c r="G1732">
        <v>9.1999999999999993</v>
      </c>
      <c r="H1732">
        <v>7.4</v>
      </c>
      <c r="I1732">
        <v>0</v>
      </c>
      <c r="J1732">
        <v>0</v>
      </c>
      <c r="K1732" s="1">
        <v>45163</v>
      </c>
      <c r="L1732" s="56">
        <v>0.37723865740740742</v>
      </c>
    </row>
    <row r="1733" spans="1:12" ht="15" customHeight="1" x14ac:dyDescent="0.25">
      <c r="A1733">
        <v>1732</v>
      </c>
      <c r="B1733">
        <v>279034</v>
      </c>
      <c r="C1733" t="s">
        <v>175</v>
      </c>
      <c r="D1733" t="s">
        <v>176</v>
      </c>
      <c r="E1733" t="s">
        <v>1603</v>
      </c>
      <c r="F1733" t="s">
        <v>1614</v>
      </c>
      <c r="G1733">
        <v>40.4</v>
      </c>
      <c r="H1733">
        <v>33.200000000000003</v>
      </c>
      <c r="I1733">
        <v>3</v>
      </c>
      <c r="J1733">
        <v>0</v>
      </c>
      <c r="K1733" s="1">
        <v>45163</v>
      </c>
      <c r="L1733" s="56">
        <v>0.3768386226851852</v>
      </c>
    </row>
    <row r="1734" spans="1:12" ht="15" customHeight="1" x14ac:dyDescent="0.25">
      <c r="A1734">
        <v>1733</v>
      </c>
      <c r="B1734">
        <v>279033</v>
      </c>
      <c r="C1734" t="s">
        <v>175</v>
      </c>
      <c r="D1734" t="s">
        <v>176</v>
      </c>
      <c r="E1734" t="s">
        <v>1603</v>
      </c>
      <c r="F1734" t="s">
        <v>1614</v>
      </c>
      <c r="G1734">
        <v>8.6</v>
      </c>
      <c r="H1734">
        <v>6.8</v>
      </c>
      <c r="I1734">
        <v>0</v>
      </c>
      <c r="J1734">
        <v>0</v>
      </c>
      <c r="K1734" s="1">
        <v>45163</v>
      </c>
      <c r="L1734" s="56">
        <v>0.37676357638888885</v>
      </c>
    </row>
    <row r="1735" spans="1:12" ht="15" customHeight="1" x14ac:dyDescent="0.25">
      <c r="A1735">
        <v>1734</v>
      </c>
      <c r="B1735">
        <v>279032</v>
      </c>
      <c r="C1735" t="s">
        <v>53</v>
      </c>
      <c r="D1735" t="s">
        <v>54</v>
      </c>
      <c r="E1735" t="s">
        <v>1611</v>
      </c>
      <c r="F1735" t="s">
        <v>1613</v>
      </c>
      <c r="G1735">
        <v>28.6</v>
      </c>
      <c r="H1735">
        <v>23.2</v>
      </c>
      <c r="I1735">
        <v>2</v>
      </c>
      <c r="J1735">
        <v>15</v>
      </c>
      <c r="K1735" s="1">
        <v>45163</v>
      </c>
      <c r="L1735" s="56">
        <v>0.37666061342592588</v>
      </c>
    </row>
    <row r="1736" spans="1:12" ht="15" customHeight="1" x14ac:dyDescent="0.25">
      <c r="A1736">
        <v>1735</v>
      </c>
      <c r="B1736">
        <v>279031</v>
      </c>
      <c r="C1736" t="s">
        <v>100</v>
      </c>
      <c r="D1736" t="s">
        <v>1271</v>
      </c>
      <c r="E1736" t="s">
        <v>1611</v>
      </c>
      <c r="F1736" t="s">
        <v>1607</v>
      </c>
      <c r="G1736">
        <v>53.9</v>
      </c>
      <c r="H1736">
        <v>48.5</v>
      </c>
      <c r="I1736">
        <v>2</v>
      </c>
      <c r="J1736">
        <v>0</v>
      </c>
      <c r="K1736" s="1">
        <v>45163</v>
      </c>
      <c r="L1736" s="56">
        <v>0.3765102662037037</v>
      </c>
    </row>
    <row r="1737" spans="1:12" ht="15" customHeight="1" x14ac:dyDescent="0.25">
      <c r="A1737">
        <v>1736</v>
      </c>
      <c r="B1737">
        <v>279030</v>
      </c>
      <c r="C1737" t="s">
        <v>24</v>
      </c>
      <c r="D1737" t="s">
        <v>25</v>
      </c>
      <c r="E1737" t="s">
        <v>1611</v>
      </c>
      <c r="F1737" t="s">
        <v>1614</v>
      </c>
      <c r="G1737">
        <v>48.9</v>
      </c>
      <c r="H1737">
        <v>41.7</v>
      </c>
      <c r="I1737">
        <v>3</v>
      </c>
      <c r="J1737">
        <v>8</v>
      </c>
      <c r="K1737" s="1">
        <v>45163</v>
      </c>
      <c r="L1737" s="56">
        <v>0.3764049421296296</v>
      </c>
    </row>
    <row r="1738" spans="1:12" ht="15" customHeight="1" x14ac:dyDescent="0.25">
      <c r="A1738">
        <v>1737</v>
      </c>
      <c r="B1738">
        <v>279029</v>
      </c>
      <c r="C1738" t="s">
        <v>142</v>
      </c>
      <c r="D1738" t="s">
        <v>1612</v>
      </c>
      <c r="E1738" t="s">
        <v>1603</v>
      </c>
      <c r="F1738" t="s">
        <v>1604</v>
      </c>
      <c r="G1738">
        <v>46.6</v>
      </c>
      <c r="H1738">
        <v>39.4</v>
      </c>
      <c r="I1738">
        <v>3</v>
      </c>
      <c r="J1738">
        <v>0</v>
      </c>
      <c r="K1738" s="1">
        <v>45163</v>
      </c>
      <c r="L1738" s="56">
        <v>0.37618834490740743</v>
      </c>
    </row>
    <row r="1739" spans="1:12" ht="15" customHeight="1" x14ac:dyDescent="0.25">
      <c r="A1739">
        <v>1738</v>
      </c>
      <c r="B1739">
        <v>279028</v>
      </c>
      <c r="C1739" t="s">
        <v>51</v>
      </c>
      <c r="D1739" t="s">
        <v>52</v>
      </c>
      <c r="E1739" t="s">
        <v>1611</v>
      </c>
      <c r="F1739" t="s">
        <v>1613</v>
      </c>
      <c r="G1739">
        <v>47.3</v>
      </c>
      <c r="H1739">
        <v>40.1</v>
      </c>
      <c r="I1739">
        <v>3</v>
      </c>
      <c r="J1739">
        <v>15</v>
      </c>
      <c r="K1739" s="1">
        <v>45163</v>
      </c>
      <c r="L1739" s="56">
        <v>0.3760542824074074</v>
      </c>
    </row>
    <row r="1740" spans="1:12" ht="15" customHeight="1" x14ac:dyDescent="0.25">
      <c r="A1740">
        <v>1739</v>
      </c>
      <c r="B1740">
        <v>279027</v>
      </c>
      <c r="C1740" t="s">
        <v>125</v>
      </c>
      <c r="D1740" t="s">
        <v>126</v>
      </c>
      <c r="E1740" t="s">
        <v>1603</v>
      </c>
      <c r="F1740" t="s">
        <v>1604</v>
      </c>
      <c r="G1740">
        <v>14.7</v>
      </c>
      <c r="H1740">
        <v>9.3000000000000007</v>
      </c>
      <c r="I1740">
        <v>2</v>
      </c>
      <c r="J1740">
        <v>0</v>
      </c>
      <c r="K1740" s="1">
        <v>45163</v>
      </c>
      <c r="L1740" s="56">
        <v>0.37589760416666668</v>
      </c>
    </row>
    <row r="1741" spans="1:12" ht="15" customHeight="1" x14ac:dyDescent="0.25">
      <c r="A1741">
        <v>1740</v>
      </c>
      <c r="B1741">
        <v>279026</v>
      </c>
      <c r="C1741" t="s">
        <v>120</v>
      </c>
      <c r="D1741" t="s">
        <v>1411</v>
      </c>
      <c r="E1741" t="s">
        <v>1603</v>
      </c>
      <c r="F1741" t="s">
        <v>1613</v>
      </c>
      <c r="G1741">
        <v>28.6</v>
      </c>
      <c r="H1741">
        <v>23.2</v>
      </c>
      <c r="I1741">
        <v>2</v>
      </c>
      <c r="J1741">
        <v>0</v>
      </c>
      <c r="K1741" s="1">
        <v>45163</v>
      </c>
      <c r="L1741" s="56">
        <v>0.37580844907407407</v>
      </c>
    </row>
    <row r="1742" spans="1:12" ht="15" customHeight="1" x14ac:dyDescent="0.25">
      <c r="A1742">
        <v>1741</v>
      </c>
      <c r="B1742">
        <v>279025</v>
      </c>
      <c r="C1742" t="s">
        <v>55</v>
      </c>
      <c r="D1742" t="s">
        <v>56</v>
      </c>
      <c r="E1742" t="s">
        <v>1611</v>
      </c>
      <c r="F1742" t="s">
        <v>1613</v>
      </c>
      <c r="G1742">
        <v>39.4</v>
      </c>
      <c r="H1742">
        <v>32.200000000000003</v>
      </c>
      <c r="I1742">
        <v>3</v>
      </c>
      <c r="J1742">
        <v>7</v>
      </c>
      <c r="K1742" s="1">
        <v>45163</v>
      </c>
      <c r="L1742" s="56">
        <v>0.37569436342592594</v>
      </c>
    </row>
    <row r="1743" spans="1:12" ht="15" customHeight="1" x14ac:dyDescent="0.25">
      <c r="A1743">
        <v>1742</v>
      </c>
      <c r="B1743">
        <v>279024</v>
      </c>
      <c r="C1743" t="s">
        <v>121</v>
      </c>
      <c r="D1743" t="s">
        <v>122</v>
      </c>
      <c r="E1743" t="s">
        <v>1603</v>
      </c>
      <c r="F1743" t="s">
        <v>1613</v>
      </c>
      <c r="G1743">
        <v>10.3</v>
      </c>
      <c r="H1743">
        <v>4.9000000000000004</v>
      </c>
      <c r="I1743">
        <v>2</v>
      </c>
      <c r="J1743">
        <v>0</v>
      </c>
      <c r="K1743" s="1">
        <v>45163</v>
      </c>
      <c r="L1743" s="56">
        <v>0.37526195601851847</v>
      </c>
    </row>
    <row r="1744" spans="1:12" ht="15" customHeight="1" x14ac:dyDescent="0.25">
      <c r="A1744">
        <v>1743</v>
      </c>
      <c r="B1744">
        <v>279023</v>
      </c>
      <c r="C1744" t="s">
        <v>67</v>
      </c>
      <c r="D1744" t="s">
        <v>1318</v>
      </c>
      <c r="E1744" t="s">
        <v>1603</v>
      </c>
      <c r="F1744" t="s">
        <v>1613</v>
      </c>
      <c r="G1744">
        <v>31</v>
      </c>
      <c r="H1744">
        <v>23.8</v>
      </c>
      <c r="I1744">
        <v>3</v>
      </c>
      <c r="J1744">
        <v>0</v>
      </c>
      <c r="K1744" s="1">
        <v>45163</v>
      </c>
      <c r="L1744" s="56">
        <v>0.37508260416666667</v>
      </c>
    </row>
    <row r="1745" spans="1:12" ht="15" customHeight="1" x14ac:dyDescent="0.25">
      <c r="A1745">
        <v>1744</v>
      </c>
      <c r="B1745">
        <v>279022</v>
      </c>
      <c r="C1745" t="s">
        <v>105</v>
      </c>
      <c r="D1745" t="s">
        <v>106</v>
      </c>
      <c r="E1745" t="s">
        <v>1603</v>
      </c>
      <c r="F1745" t="s">
        <v>1610</v>
      </c>
      <c r="G1745">
        <v>35.5</v>
      </c>
      <c r="H1745">
        <v>30.1</v>
      </c>
      <c r="I1745">
        <v>2</v>
      </c>
      <c r="J1745">
        <v>10</v>
      </c>
      <c r="K1745" s="1">
        <v>45163</v>
      </c>
      <c r="L1745" s="56">
        <v>0.37500709490740741</v>
      </c>
    </row>
    <row r="1746" spans="1:12" ht="15" customHeight="1" x14ac:dyDescent="0.25">
      <c r="A1746">
        <v>1745</v>
      </c>
      <c r="B1746">
        <v>279021</v>
      </c>
      <c r="C1746" t="s">
        <v>136</v>
      </c>
      <c r="D1746" t="s">
        <v>1605</v>
      </c>
      <c r="E1746" t="s">
        <v>1603</v>
      </c>
      <c r="F1746" t="s">
        <v>1615</v>
      </c>
      <c r="G1746">
        <v>42.4</v>
      </c>
      <c r="H1746">
        <v>35.200000000000003</v>
      </c>
      <c r="I1746">
        <v>3</v>
      </c>
      <c r="J1746">
        <v>0</v>
      </c>
      <c r="K1746" s="1">
        <v>45163</v>
      </c>
      <c r="L1746" s="56">
        <v>0.37453857638888888</v>
      </c>
    </row>
    <row r="1747" spans="1:12" ht="15" customHeight="1" x14ac:dyDescent="0.25">
      <c r="A1747">
        <v>1746</v>
      </c>
      <c r="B1747">
        <v>279020</v>
      </c>
      <c r="C1747" t="s">
        <v>74</v>
      </c>
      <c r="D1747" t="s">
        <v>75</v>
      </c>
      <c r="E1747" t="s">
        <v>1611</v>
      </c>
      <c r="F1747" t="s">
        <v>1610</v>
      </c>
      <c r="G1747">
        <v>33.9</v>
      </c>
      <c r="H1747">
        <v>26.7</v>
      </c>
      <c r="I1747">
        <v>3</v>
      </c>
      <c r="J1747">
        <v>10</v>
      </c>
      <c r="K1747" s="1">
        <v>45163</v>
      </c>
      <c r="L1747" s="56">
        <v>0.37444313657407408</v>
      </c>
    </row>
    <row r="1748" spans="1:12" ht="15" customHeight="1" x14ac:dyDescent="0.25">
      <c r="A1748">
        <v>1747</v>
      </c>
      <c r="B1748">
        <v>279019</v>
      </c>
      <c r="C1748" t="s">
        <v>123</v>
      </c>
      <c r="D1748" t="s">
        <v>1412</v>
      </c>
      <c r="E1748" t="s">
        <v>1603</v>
      </c>
      <c r="F1748" t="s">
        <v>1614</v>
      </c>
      <c r="G1748">
        <v>58.3</v>
      </c>
      <c r="H1748">
        <v>51.1</v>
      </c>
      <c r="I1748">
        <v>3</v>
      </c>
      <c r="J1748">
        <v>0</v>
      </c>
      <c r="K1748" s="1">
        <v>45163</v>
      </c>
      <c r="L1748" s="56">
        <v>0.37423495370370369</v>
      </c>
    </row>
    <row r="1749" spans="1:12" ht="15" customHeight="1" x14ac:dyDescent="0.25">
      <c r="A1749">
        <v>1748</v>
      </c>
      <c r="B1749">
        <v>279018</v>
      </c>
      <c r="C1749" t="s">
        <v>139</v>
      </c>
      <c r="D1749" t="s">
        <v>1342</v>
      </c>
      <c r="E1749" t="s">
        <v>1603</v>
      </c>
      <c r="F1749" t="s">
        <v>1613</v>
      </c>
      <c r="G1749">
        <v>51.2</v>
      </c>
      <c r="H1749">
        <v>44</v>
      </c>
      <c r="I1749">
        <v>3</v>
      </c>
      <c r="J1749">
        <v>0</v>
      </c>
      <c r="K1749" s="1">
        <v>45163</v>
      </c>
      <c r="L1749" s="56">
        <v>0.37397508101851851</v>
      </c>
    </row>
    <row r="1750" spans="1:12" ht="15" customHeight="1" x14ac:dyDescent="0.25">
      <c r="A1750">
        <v>1749</v>
      </c>
      <c r="B1750">
        <v>279017</v>
      </c>
      <c r="C1750" t="s">
        <v>125</v>
      </c>
      <c r="D1750" t="s">
        <v>126</v>
      </c>
      <c r="E1750" t="s">
        <v>1603</v>
      </c>
      <c r="F1750" t="s">
        <v>1604</v>
      </c>
      <c r="G1750">
        <v>13.9</v>
      </c>
      <c r="H1750">
        <v>8.5</v>
      </c>
      <c r="I1750">
        <v>2</v>
      </c>
      <c r="J1750">
        <v>0</v>
      </c>
      <c r="K1750" s="1">
        <v>45163</v>
      </c>
      <c r="L1750" s="56">
        <v>0.37383545138888891</v>
      </c>
    </row>
    <row r="1751" spans="1:12" ht="15" customHeight="1" x14ac:dyDescent="0.25">
      <c r="A1751">
        <v>1750</v>
      </c>
      <c r="B1751">
        <v>279016</v>
      </c>
      <c r="C1751" t="s">
        <v>125</v>
      </c>
      <c r="D1751" t="s">
        <v>126</v>
      </c>
      <c r="E1751" t="s">
        <v>1603</v>
      </c>
      <c r="F1751" t="s">
        <v>1604</v>
      </c>
      <c r="G1751">
        <v>36.5</v>
      </c>
      <c r="H1751">
        <v>29.3</v>
      </c>
      <c r="I1751">
        <v>3</v>
      </c>
      <c r="J1751">
        <v>0</v>
      </c>
      <c r="K1751" s="1">
        <v>45163</v>
      </c>
      <c r="L1751" s="56">
        <v>0.37371223379629631</v>
      </c>
    </row>
    <row r="1752" spans="1:12" ht="15" customHeight="1" x14ac:dyDescent="0.25">
      <c r="A1752">
        <v>1751</v>
      </c>
      <c r="B1752">
        <v>279015</v>
      </c>
      <c r="C1752" t="s">
        <v>85</v>
      </c>
      <c r="D1752" t="s">
        <v>1608</v>
      </c>
      <c r="E1752" t="s">
        <v>1603</v>
      </c>
      <c r="F1752" t="s">
        <v>1610</v>
      </c>
      <c r="G1752">
        <v>35.1</v>
      </c>
      <c r="H1752">
        <v>27.9</v>
      </c>
      <c r="I1752">
        <v>3</v>
      </c>
      <c r="J1752">
        <v>0</v>
      </c>
      <c r="K1752" s="1">
        <v>45163</v>
      </c>
      <c r="L1752" s="56">
        <v>0.37355494212962964</v>
      </c>
    </row>
    <row r="1753" spans="1:12" ht="15" customHeight="1" x14ac:dyDescent="0.25">
      <c r="A1753">
        <v>1752</v>
      </c>
      <c r="B1753">
        <v>279014</v>
      </c>
      <c r="C1753" t="s">
        <v>114</v>
      </c>
      <c r="D1753" t="s">
        <v>115</v>
      </c>
      <c r="E1753" t="s">
        <v>1603</v>
      </c>
      <c r="F1753" t="s">
        <v>1610</v>
      </c>
      <c r="G1753">
        <v>39.200000000000003</v>
      </c>
      <c r="H1753">
        <v>33.799999999999997</v>
      </c>
      <c r="I1753">
        <v>2</v>
      </c>
      <c r="J1753">
        <v>18</v>
      </c>
      <c r="K1753" s="1">
        <v>45163</v>
      </c>
      <c r="L1753" s="56">
        <v>0.37347572916666666</v>
      </c>
    </row>
    <row r="1754" spans="1:12" ht="15" customHeight="1" x14ac:dyDescent="0.25">
      <c r="A1754">
        <v>1753</v>
      </c>
      <c r="B1754">
        <v>279013</v>
      </c>
      <c r="C1754" t="s">
        <v>121</v>
      </c>
      <c r="D1754" t="s">
        <v>122</v>
      </c>
      <c r="E1754" t="s">
        <v>1603</v>
      </c>
      <c r="F1754" t="s">
        <v>1610</v>
      </c>
      <c r="G1754">
        <v>40.9</v>
      </c>
      <c r="H1754">
        <v>33.700000000000003</v>
      </c>
      <c r="I1754">
        <v>3</v>
      </c>
      <c r="J1754">
        <v>0</v>
      </c>
      <c r="K1754" s="1">
        <v>45163</v>
      </c>
      <c r="L1754" s="56">
        <v>0.37317068287037042</v>
      </c>
    </row>
    <row r="1755" spans="1:12" ht="15" customHeight="1" x14ac:dyDescent="0.25">
      <c r="A1755">
        <v>1754</v>
      </c>
      <c r="B1755">
        <v>279012</v>
      </c>
      <c r="C1755" t="s">
        <v>120</v>
      </c>
      <c r="D1755" t="s">
        <v>1411</v>
      </c>
      <c r="E1755" t="s">
        <v>1603</v>
      </c>
      <c r="F1755" t="s">
        <v>1610</v>
      </c>
      <c r="G1755">
        <v>16.600000000000001</v>
      </c>
      <c r="H1755">
        <v>11.2</v>
      </c>
      <c r="I1755">
        <v>2</v>
      </c>
      <c r="J1755">
        <v>0</v>
      </c>
      <c r="K1755" s="1">
        <v>45163</v>
      </c>
      <c r="L1755" s="56">
        <v>0.37309537037037038</v>
      </c>
    </row>
    <row r="1756" spans="1:12" ht="15" customHeight="1" x14ac:dyDescent="0.25">
      <c r="A1756">
        <v>1755</v>
      </c>
      <c r="B1756">
        <v>279011</v>
      </c>
      <c r="C1756" t="s">
        <v>88</v>
      </c>
      <c r="D1756" t="s">
        <v>89</v>
      </c>
      <c r="E1756" t="s">
        <v>1611</v>
      </c>
      <c r="F1756" t="s">
        <v>1610</v>
      </c>
      <c r="G1756">
        <v>41.9</v>
      </c>
      <c r="H1756">
        <v>34.700000000000003</v>
      </c>
      <c r="I1756">
        <v>3</v>
      </c>
      <c r="J1756">
        <v>11</v>
      </c>
      <c r="K1756" s="1">
        <v>45163</v>
      </c>
      <c r="L1756" s="56">
        <v>0.37297677083333336</v>
      </c>
    </row>
    <row r="1757" spans="1:12" ht="15" customHeight="1" x14ac:dyDescent="0.25">
      <c r="A1757">
        <v>1756</v>
      </c>
      <c r="B1757">
        <v>279010</v>
      </c>
      <c r="C1757" t="s">
        <v>24</v>
      </c>
      <c r="D1757" t="s">
        <v>25</v>
      </c>
      <c r="E1757" t="s">
        <v>1611</v>
      </c>
      <c r="F1757" t="s">
        <v>1614</v>
      </c>
      <c r="G1757">
        <v>52.3</v>
      </c>
      <c r="H1757">
        <v>45.1</v>
      </c>
      <c r="I1757">
        <v>3</v>
      </c>
      <c r="J1757">
        <v>8</v>
      </c>
      <c r="K1757" s="1">
        <v>45163</v>
      </c>
      <c r="L1757" s="56">
        <v>0.37281288194444445</v>
      </c>
    </row>
    <row r="1758" spans="1:12" ht="15" customHeight="1" x14ac:dyDescent="0.25">
      <c r="A1758">
        <v>1757</v>
      </c>
      <c r="B1758">
        <v>279009</v>
      </c>
      <c r="C1758" t="s">
        <v>120</v>
      </c>
      <c r="D1758" t="s">
        <v>1411</v>
      </c>
      <c r="E1758" t="s">
        <v>1603</v>
      </c>
      <c r="F1758" t="s">
        <v>1614</v>
      </c>
      <c r="G1758">
        <v>42.2</v>
      </c>
      <c r="H1758">
        <v>35</v>
      </c>
      <c r="I1758">
        <v>3</v>
      </c>
      <c r="J1758">
        <v>0</v>
      </c>
      <c r="K1758" s="1">
        <v>45163</v>
      </c>
      <c r="L1758" s="56">
        <v>0.37267052083333335</v>
      </c>
    </row>
    <row r="1759" spans="1:12" ht="15" customHeight="1" x14ac:dyDescent="0.25">
      <c r="A1759">
        <v>1758</v>
      </c>
      <c r="B1759">
        <v>279008</v>
      </c>
      <c r="C1759" t="s">
        <v>86</v>
      </c>
      <c r="D1759" t="s">
        <v>87</v>
      </c>
      <c r="E1759" t="s">
        <v>1611</v>
      </c>
      <c r="F1759" t="s">
        <v>1610</v>
      </c>
      <c r="G1759">
        <v>38.9</v>
      </c>
      <c r="H1759">
        <v>31.7</v>
      </c>
      <c r="I1759">
        <v>3</v>
      </c>
      <c r="J1759">
        <v>8</v>
      </c>
      <c r="K1759" s="1">
        <v>45163</v>
      </c>
      <c r="L1759" s="56">
        <v>0.37257276620370372</v>
      </c>
    </row>
    <row r="1760" spans="1:12" ht="15" customHeight="1" x14ac:dyDescent="0.25">
      <c r="A1760">
        <v>1759</v>
      </c>
      <c r="B1760">
        <v>279007</v>
      </c>
      <c r="C1760" t="s">
        <v>78</v>
      </c>
      <c r="D1760" t="s">
        <v>79</v>
      </c>
      <c r="E1760" t="s">
        <v>1611</v>
      </c>
      <c r="F1760" t="s">
        <v>1610</v>
      </c>
      <c r="G1760">
        <v>16.7</v>
      </c>
      <c r="H1760">
        <v>11.3</v>
      </c>
      <c r="I1760">
        <v>2</v>
      </c>
      <c r="J1760">
        <v>5</v>
      </c>
      <c r="K1760" s="1">
        <v>45163</v>
      </c>
      <c r="L1760" s="56">
        <v>0.37245431712962968</v>
      </c>
    </row>
    <row r="1761" spans="1:12" ht="15" customHeight="1" x14ac:dyDescent="0.25">
      <c r="A1761">
        <v>1760</v>
      </c>
      <c r="B1761">
        <v>279006</v>
      </c>
      <c r="C1761" t="s">
        <v>125</v>
      </c>
      <c r="D1761" t="s">
        <v>126</v>
      </c>
      <c r="E1761" t="s">
        <v>1603</v>
      </c>
      <c r="F1761" t="s">
        <v>1604</v>
      </c>
      <c r="G1761">
        <v>54</v>
      </c>
      <c r="H1761">
        <v>46.8</v>
      </c>
      <c r="I1761">
        <v>3</v>
      </c>
      <c r="J1761">
        <v>0</v>
      </c>
      <c r="K1761" s="1">
        <v>45163</v>
      </c>
      <c r="L1761" s="56">
        <v>0.3722653125</v>
      </c>
    </row>
    <row r="1762" spans="1:12" ht="15" customHeight="1" x14ac:dyDescent="0.25">
      <c r="A1762">
        <v>1761</v>
      </c>
      <c r="B1762">
        <v>279005</v>
      </c>
      <c r="C1762" t="s">
        <v>120</v>
      </c>
      <c r="D1762" t="s">
        <v>1411</v>
      </c>
      <c r="E1762" t="s">
        <v>1603</v>
      </c>
      <c r="F1762" t="s">
        <v>1610</v>
      </c>
      <c r="G1762">
        <v>12</v>
      </c>
      <c r="H1762">
        <v>8.4</v>
      </c>
      <c r="I1762">
        <v>1</v>
      </c>
      <c r="J1762">
        <v>0</v>
      </c>
      <c r="K1762" s="1">
        <v>45163</v>
      </c>
      <c r="L1762" s="56">
        <v>0.37218306712962962</v>
      </c>
    </row>
    <row r="1763" spans="1:12" ht="15" customHeight="1" x14ac:dyDescent="0.25">
      <c r="A1763">
        <v>1762</v>
      </c>
      <c r="B1763">
        <v>279004</v>
      </c>
      <c r="C1763" t="s">
        <v>88</v>
      </c>
      <c r="D1763" t="s">
        <v>89</v>
      </c>
      <c r="E1763" t="s">
        <v>1611</v>
      </c>
      <c r="F1763" t="s">
        <v>1610</v>
      </c>
      <c r="G1763">
        <v>68.900000000000006</v>
      </c>
      <c r="H1763">
        <v>61.7</v>
      </c>
      <c r="I1763">
        <v>3</v>
      </c>
      <c r="J1763">
        <v>20</v>
      </c>
      <c r="K1763" s="1">
        <v>45163</v>
      </c>
      <c r="L1763" s="56">
        <v>0.37207109953703704</v>
      </c>
    </row>
    <row r="1764" spans="1:12" ht="15" customHeight="1" x14ac:dyDescent="0.25">
      <c r="A1764">
        <v>1763</v>
      </c>
      <c r="B1764">
        <v>279003</v>
      </c>
      <c r="C1764" t="s">
        <v>92</v>
      </c>
      <c r="D1764" t="s">
        <v>93</v>
      </c>
      <c r="E1764" t="s">
        <v>1611</v>
      </c>
      <c r="F1764" t="s">
        <v>1610</v>
      </c>
      <c r="G1764">
        <v>12.5</v>
      </c>
      <c r="H1764">
        <v>8.9</v>
      </c>
      <c r="I1764">
        <v>1</v>
      </c>
      <c r="J1764">
        <v>4</v>
      </c>
      <c r="K1764" s="1">
        <v>45163</v>
      </c>
      <c r="L1764" s="56">
        <v>0.37183653935185185</v>
      </c>
    </row>
    <row r="1765" spans="1:12" ht="15" customHeight="1" x14ac:dyDescent="0.25">
      <c r="A1765">
        <v>1764</v>
      </c>
      <c r="B1765">
        <v>279002</v>
      </c>
      <c r="C1765" t="s">
        <v>59</v>
      </c>
      <c r="D1765" t="s">
        <v>60</v>
      </c>
      <c r="E1765" t="s">
        <v>1611</v>
      </c>
      <c r="F1765" t="s">
        <v>1613</v>
      </c>
      <c r="G1765">
        <v>46.2</v>
      </c>
      <c r="H1765">
        <v>39</v>
      </c>
      <c r="I1765">
        <v>3</v>
      </c>
      <c r="J1765">
        <v>8</v>
      </c>
      <c r="K1765" s="1">
        <v>45163</v>
      </c>
      <c r="L1765" s="56">
        <v>0.37146369212962965</v>
      </c>
    </row>
    <row r="1766" spans="1:12" ht="15" customHeight="1" x14ac:dyDescent="0.25">
      <c r="A1766">
        <v>1765</v>
      </c>
      <c r="B1766">
        <v>279001</v>
      </c>
      <c r="C1766" t="s">
        <v>105</v>
      </c>
      <c r="D1766" t="s">
        <v>106</v>
      </c>
      <c r="E1766" t="s">
        <v>1603</v>
      </c>
      <c r="F1766" t="s">
        <v>1610</v>
      </c>
      <c r="G1766">
        <v>62.3</v>
      </c>
      <c r="H1766">
        <v>55.1</v>
      </c>
      <c r="I1766">
        <v>3</v>
      </c>
      <c r="J1766">
        <v>21</v>
      </c>
      <c r="K1766" s="1">
        <v>45163</v>
      </c>
      <c r="L1766" s="56">
        <v>0.3712963773148148</v>
      </c>
    </row>
    <row r="1767" spans="1:12" ht="15" customHeight="1" x14ac:dyDescent="0.25">
      <c r="A1767">
        <v>1766</v>
      </c>
      <c r="B1767">
        <v>279000</v>
      </c>
      <c r="C1767" t="s">
        <v>67</v>
      </c>
      <c r="D1767" t="s">
        <v>1318</v>
      </c>
      <c r="E1767" t="s">
        <v>1603</v>
      </c>
      <c r="F1767" t="s">
        <v>1613</v>
      </c>
      <c r="G1767">
        <v>34.799999999999997</v>
      </c>
      <c r="H1767">
        <v>27.6</v>
      </c>
      <c r="I1767">
        <v>3</v>
      </c>
      <c r="J1767">
        <v>0</v>
      </c>
      <c r="K1767" s="1">
        <v>45163</v>
      </c>
      <c r="L1767" s="56">
        <v>0.37113179398148149</v>
      </c>
    </row>
    <row r="1768" spans="1:12" ht="15" customHeight="1" x14ac:dyDescent="0.25">
      <c r="A1768">
        <v>1767</v>
      </c>
      <c r="B1768">
        <v>278999</v>
      </c>
      <c r="C1768" t="s">
        <v>55</v>
      </c>
      <c r="D1768" t="s">
        <v>56</v>
      </c>
      <c r="E1768" t="s">
        <v>1611</v>
      </c>
      <c r="F1768" t="s">
        <v>1613</v>
      </c>
      <c r="G1768">
        <v>43.1</v>
      </c>
      <c r="H1768">
        <v>35.9</v>
      </c>
      <c r="I1768">
        <v>3</v>
      </c>
      <c r="J1768">
        <v>8</v>
      </c>
      <c r="K1768" s="1">
        <v>45163</v>
      </c>
      <c r="L1768" s="56">
        <v>0.37104811342592597</v>
      </c>
    </row>
    <row r="1769" spans="1:12" ht="15" customHeight="1" x14ac:dyDescent="0.25">
      <c r="A1769">
        <v>1768</v>
      </c>
      <c r="B1769">
        <v>278998</v>
      </c>
      <c r="C1769" t="s">
        <v>114</v>
      </c>
      <c r="D1769" t="s">
        <v>115</v>
      </c>
      <c r="E1769" t="s">
        <v>1603</v>
      </c>
      <c r="F1769" t="s">
        <v>1610</v>
      </c>
      <c r="G1769">
        <v>65</v>
      </c>
      <c r="H1769">
        <v>57.8</v>
      </c>
      <c r="I1769">
        <v>3</v>
      </c>
      <c r="J1769">
        <v>30</v>
      </c>
      <c r="K1769" s="1">
        <v>45163</v>
      </c>
      <c r="L1769" s="56">
        <v>0.37094672453703703</v>
      </c>
    </row>
    <row r="1770" spans="1:12" ht="15" customHeight="1" x14ac:dyDescent="0.25">
      <c r="A1770">
        <v>1769</v>
      </c>
      <c r="B1770">
        <v>278997</v>
      </c>
      <c r="C1770" t="s">
        <v>24</v>
      </c>
      <c r="D1770" t="s">
        <v>25</v>
      </c>
      <c r="E1770" t="s">
        <v>1611</v>
      </c>
      <c r="F1770" t="s">
        <v>1614</v>
      </c>
      <c r="G1770">
        <v>48.6</v>
      </c>
      <c r="H1770">
        <v>41.4</v>
      </c>
      <c r="I1770">
        <v>3</v>
      </c>
      <c r="J1770">
        <v>8</v>
      </c>
      <c r="K1770" s="1">
        <v>45163</v>
      </c>
      <c r="L1770" s="56">
        <v>0.37078082175925925</v>
      </c>
    </row>
    <row r="1771" spans="1:12" ht="15" customHeight="1" x14ac:dyDescent="0.25">
      <c r="A1771">
        <v>1770</v>
      </c>
      <c r="B1771">
        <v>278996</v>
      </c>
      <c r="C1771" t="s">
        <v>24</v>
      </c>
      <c r="D1771" t="s">
        <v>25</v>
      </c>
      <c r="E1771" t="s">
        <v>1611</v>
      </c>
      <c r="F1771" t="s">
        <v>1614</v>
      </c>
      <c r="G1771">
        <v>48.4</v>
      </c>
      <c r="H1771">
        <v>41.2</v>
      </c>
      <c r="I1771">
        <v>3</v>
      </c>
      <c r="J1771">
        <v>8</v>
      </c>
      <c r="K1771" s="1">
        <v>45163</v>
      </c>
      <c r="L1771" s="56">
        <v>0.3706109953703704</v>
      </c>
    </row>
    <row r="1772" spans="1:12" ht="15" customHeight="1" x14ac:dyDescent="0.25">
      <c r="A1772">
        <v>1771</v>
      </c>
      <c r="B1772">
        <v>278995</v>
      </c>
      <c r="C1772" t="s">
        <v>59</v>
      </c>
      <c r="D1772" t="s">
        <v>60</v>
      </c>
      <c r="E1772" t="s">
        <v>1611</v>
      </c>
      <c r="F1772" t="s">
        <v>1613</v>
      </c>
      <c r="G1772">
        <v>45.6</v>
      </c>
      <c r="H1772">
        <v>38.4</v>
      </c>
      <c r="I1772">
        <v>3</v>
      </c>
      <c r="J1772">
        <v>8</v>
      </c>
      <c r="K1772" s="1">
        <v>45163</v>
      </c>
      <c r="L1772" s="56">
        <v>0.37045806712962964</v>
      </c>
    </row>
    <row r="1773" spans="1:12" ht="15" customHeight="1" x14ac:dyDescent="0.25">
      <c r="A1773">
        <v>1772</v>
      </c>
      <c r="B1773">
        <v>278994</v>
      </c>
      <c r="C1773" t="s">
        <v>121</v>
      </c>
      <c r="D1773" t="s">
        <v>122</v>
      </c>
      <c r="E1773" t="s">
        <v>1603</v>
      </c>
      <c r="F1773" t="s">
        <v>1613</v>
      </c>
      <c r="G1773">
        <v>39</v>
      </c>
      <c r="H1773">
        <v>31.8</v>
      </c>
      <c r="I1773">
        <v>3</v>
      </c>
      <c r="J1773">
        <v>0</v>
      </c>
      <c r="K1773" s="1">
        <v>45163</v>
      </c>
      <c r="L1773" s="56">
        <v>0.3703179050925926</v>
      </c>
    </row>
    <row r="1774" spans="1:12" ht="15" customHeight="1" x14ac:dyDescent="0.25">
      <c r="A1774">
        <v>1773</v>
      </c>
      <c r="B1774">
        <v>278993</v>
      </c>
      <c r="C1774" t="s">
        <v>175</v>
      </c>
      <c r="D1774" t="s">
        <v>176</v>
      </c>
      <c r="E1774" t="s">
        <v>1603</v>
      </c>
      <c r="F1774" t="s">
        <v>1610</v>
      </c>
      <c r="G1774">
        <v>48.9</v>
      </c>
      <c r="H1774">
        <v>41.7</v>
      </c>
      <c r="I1774">
        <v>3</v>
      </c>
      <c r="J1774">
        <v>0</v>
      </c>
      <c r="K1774" s="1">
        <v>45163</v>
      </c>
      <c r="L1774" s="56">
        <v>0.37024077546296291</v>
      </c>
    </row>
    <row r="1775" spans="1:12" ht="15" customHeight="1" x14ac:dyDescent="0.25">
      <c r="A1775">
        <v>1774</v>
      </c>
      <c r="B1775">
        <v>278992</v>
      </c>
      <c r="C1775" t="s">
        <v>123</v>
      </c>
      <c r="D1775" t="s">
        <v>1412</v>
      </c>
      <c r="E1775" t="s">
        <v>1603</v>
      </c>
      <c r="F1775" t="s">
        <v>1614</v>
      </c>
      <c r="G1775">
        <v>55.3</v>
      </c>
      <c r="H1775">
        <v>48.1</v>
      </c>
      <c r="I1775">
        <v>3</v>
      </c>
      <c r="J1775">
        <v>0</v>
      </c>
      <c r="K1775" s="1">
        <v>45163</v>
      </c>
      <c r="L1775" s="56">
        <v>0.37016299768518518</v>
      </c>
    </row>
    <row r="1776" spans="1:12" ht="15" customHeight="1" x14ac:dyDescent="0.25">
      <c r="A1776">
        <v>1775</v>
      </c>
      <c r="B1776">
        <v>278991</v>
      </c>
      <c r="C1776" t="s">
        <v>118</v>
      </c>
      <c r="D1776" t="s">
        <v>119</v>
      </c>
      <c r="E1776" t="s">
        <v>1603</v>
      </c>
      <c r="F1776" t="s">
        <v>1616</v>
      </c>
      <c r="G1776">
        <v>2148</v>
      </c>
      <c r="H1776">
        <v>2148</v>
      </c>
      <c r="I1776">
        <v>-1</v>
      </c>
      <c r="J1776">
        <v>0</v>
      </c>
      <c r="K1776" s="1">
        <v>45163</v>
      </c>
      <c r="L1776" s="56">
        <v>0.37008017361111106</v>
      </c>
    </row>
    <row r="1777" spans="1:12" ht="15" customHeight="1" x14ac:dyDescent="0.25">
      <c r="A1777">
        <v>1776</v>
      </c>
      <c r="B1777">
        <v>278990</v>
      </c>
      <c r="C1777" t="s">
        <v>137</v>
      </c>
      <c r="D1777" t="s">
        <v>1356</v>
      </c>
      <c r="E1777" t="s">
        <v>1603</v>
      </c>
      <c r="F1777" t="s">
        <v>1615</v>
      </c>
      <c r="G1777">
        <v>29</v>
      </c>
      <c r="H1777">
        <v>23.6</v>
      </c>
      <c r="I1777">
        <v>2</v>
      </c>
      <c r="J1777">
        <v>0</v>
      </c>
      <c r="K1777" s="1">
        <v>45163</v>
      </c>
      <c r="L1777" s="56">
        <v>0.36990223379629628</v>
      </c>
    </row>
    <row r="1778" spans="1:12" ht="15" customHeight="1" x14ac:dyDescent="0.25">
      <c r="A1778">
        <v>1777</v>
      </c>
      <c r="B1778">
        <v>278989</v>
      </c>
      <c r="C1778" t="s">
        <v>125</v>
      </c>
      <c r="D1778" t="s">
        <v>126</v>
      </c>
      <c r="E1778" t="s">
        <v>1603</v>
      </c>
      <c r="F1778" t="s">
        <v>1604</v>
      </c>
      <c r="G1778">
        <v>45.6</v>
      </c>
      <c r="H1778">
        <v>38.4</v>
      </c>
      <c r="I1778">
        <v>3</v>
      </c>
      <c r="J1778">
        <v>0</v>
      </c>
      <c r="K1778" s="1">
        <v>45163</v>
      </c>
      <c r="L1778" s="56">
        <v>0.36965447916666666</v>
      </c>
    </row>
    <row r="1779" spans="1:12" ht="15" customHeight="1" x14ac:dyDescent="0.25">
      <c r="A1779">
        <v>1778</v>
      </c>
      <c r="B1779">
        <v>278988</v>
      </c>
      <c r="C1779" t="s">
        <v>1532</v>
      </c>
      <c r="D1779" t="s">
        <v>1533</v>
      </c>
      <c r="E1779" t="s">
        <v>1603</v>
      </c>
      <c r="F1779" t="s">
        <v>1607</v>
      </c>
      <c r="G1779">
        <v>8.6</v>
      </c>
      <c r="H1779">
        <v>3.2</v>
      </c>
      <c r="I1779">
        <v>2</v>
      </c>
      <c r="J1779">
        <v>0</v>
      </c>
      <c r="K1779" s="1">
        <v>45163</v>
      </c>
      <c r="L1779" s="56">
        <v>0.36933437499999999</v>
      </c>
    </row>
    <row r="1780" spans="1:12" ht="15" customHeight="1" x14ac:dyDescent="0.25">
      <c r="A1780">
        <v>1779</v>
      </c>
      <c r="B1780">
        <v>278987</v>
      </c>
      <c r="C1780" t="s">
        <v>141</v>
      </c>
      <c r="D1780" t="s">
        <v>1358</v>
      </c>
      <c r="E1780" t="s">
        <v>1603</v>
      </c>
      <c r="F1780" t="s">
        <v>1607</v>
      </c>
      <c r="G1780">
        <v>33.6</v>
      </c>
      <c r="H1780">
        <v>26.4</v>
      </c>
      <c r="I1780">
        <v>3</v>
      </c>
      <c r="J1780">
        <v>0</v>
      </c>
      <c r="K1780" s="1">
        <v>45163</v>
      </c>
      <c r="L1780" s="56">
        <v>0.36915072916666669</v>
      </c>
    </row>
    <row r="1781" spans="1:12" ht="15" customHeight="1" x14ac:dyDescent="0.25">
      <c r="A1781">
        <v>1780</v>
      </c>
      <c r="B1781">
        <v>278986</v>
      </c>
      <c r="C1781" t="s">
        <v>88</v>
      </c>
      <c r="D1781" t="s">
        <v>89</v>
      </c>
      <c r="E1781" t="s">
        <v>1611</v>
      </c>
      <c r="F1781" t="s">
        <v>1610</v>
      </c>
      <c r="G1781">
        <v>44.3</v>
      </c>
      <c r="H1781">
        <v>37.1</v>
      </c>
      <c r="I1781">
        <v>3</v>
      </c>
      <c r="J1781">
        <v>14</v>
      </c>
      <c r="K1781" s="1">
        <v>45163</v>
      </c>
      <c r="L1781" s="56">
        <v>0.36902207175925922</v>
      </c>
    </row>
    <row r="1782" spans="1:12" ht="15" customHeight="1" x14ac:dyDescent="0.25">
      <c r="A1782">
        <v>1781</v>
      </c>
      <c r="B1782">
        <v>278985</v>
      </c>
      <c r="C1782" t="s">
        <v>86</v>
      </c>
      <c r="D1782" t="s">
        <v>87</v>
      </c>
      <c r="E1782" t="s">
        <v>1611</v>
      </c>
      <c r="F1782" t="s">
        <v>1610</v>
      </c>
      <c r="G1782">
        <v>42.8</v>
      </c>
      <c r="H1782">
        <v>35.6</v>
      </c>
      <c r="I1782">
        <v>3</v>
      </c>
      <c r="J1782">
        <v>10</v>
      </c>
      <c r="K1782" s="1">
        <v>45163</v>
      </c>
      <c r="L1782" s="56">
        <v>0.36887577546296296</v>
      </c>
    </row>
    <row r="1783" spans="1:12" ht="15" customHeight="1" x14ac:dyDescent="0.25">
      <c r="A1783">
        <v>1782</v>
      </c>
      <c r="B1783">
        <v>278984</v>
      </c>
      <c r="C1783" t="s">
        <v>24</v>
      </c>
      <c r="D1783" t="s">
        <v>25</v>
      </c>
      <c r="E1783" t="s">
        <v>1611</v>
      </c>
      <c r="F1783" t="s">
        <v>1614</v>
      </c>
      <c r="G1783">
        <v>56.8</v>
      </c>
      <c r="H1783">
        <v>49.6</v>
      </c>
      <c r="I1783">
        <v>3</v>
      </c>
      <c r="J1783">
        <v>8</v>
      </c>
      <c r="K1783" s="1">
        <v>45163</v>
      </c>
      <c r="L1783" s="56">
        <v>0.36860243055555553</v>
      </c>
    </row>
    <row r="1784" spans="1:12" ht="15" customHeight="1" x14ac:dyDescent="0.25">
      <c r="A1784">
        <v>1783</v>
      </c>
      <c r="B1784">
        <v>278983</v>
      </c>
      <c r="C1784" t="s">
        <v>124</v>
      </c>
      <c r="D1784" t="s">
        <v>1413</v>
      </c>
      <c r="E1784" t="s">
        <v>1603</v>
      </c>
      <c r="F1784" t="s">
        <v>1604</v>
      </c>
      <c r="G1784">
        <v>43.8</v>
      </c>
      <c r="H1784">
        <v>36.6</v>
      </c>
      <c r="I1784">
        <v>3</v>
      </c>
      <c r="J1784">
        <v>0</v>
      </c>
      <c r="K1784" s="1">
        <v>45163</v>
      </c>
      <c r="L1784" s="56">
        <v>0.36847947916666662</v>
      </c>
    </row>
    <row r="1785" spans="1:12" ht="15" customHeight="1" x14ac:dyDescent="0.25">
      <c r="A1785">
        <v>1784</v>
      </c>
      <c r="B1785">
        <v>278982</v>
      </c>
      <c r="C1785" t="s">
        <v>24</v>
      </c>
      <c r="D1785" t="s">
        <v>25</v>
      </c>
      <c r="E1785" t="s">
        <v>1611</v>
      </c>
      <c r="F1785" t="s">
        <v>1614</v>
      </c>
      <c r="G1785">
        <v>49.3</v>
      </c>
      <c r="H1785">
        <v>42.1</v>
      </c>
      <c r="I1785">
        <v>3</v>
      </c>
      <c r="J1785">
        <v>8</v>
      </c>
      <c r="K1785" s="1">
        <v>45163</v>
      </c>
      <c r="L1785" s="56">
        <v>0.36835567129629632</v>
      </c>
    </row>
    <row r="1786" spans="1:12" ht="15" customHeight="1" x14ac:dyDescent="0.25">
      <c r="A1786">
        <v>1785</v>
      </c>
      <c r="B1786">
        <v>278981</v>
      </c>
      <c r="C1786" t="s">
        <v>101</v>
      </c>
      <c r="D1786" t="s">
        <v>1326</v>
      </c>
      <c r="E1786" t="s">
        <v>1611</v>
      </c>
      <c r="F1786" t="s">
        <v>1607</v>
      </c>
      <c r="G1786">
        <v>39.299999999999997</v>
      </c>
      <c r="H1786">
        <v>32.1</v>
      </c>
      <c r="I1786">
        <v>3</v>
      </c>
      <c r="J1786">
        <v>0</v>
      </c>
      <c r="K1786" s="1">
        <v>45163</v>
      </c>
      <c r="L1786" s="56">
        <v>0.36822978009259261</v>
      </c>
    </row>
    <row r="1787" spans="1:12" ht="15" customHeight="1" x14ac:dyDescent="0.25">
      <c r="A1787">
        <v>1786</v>
      </c>
      <c r="B1787">
        <v>278980</v>
      </c>
      <c r="C1787" t="s">
        <v>51</v>
      </c>
      <c r="D1787" t="s">
        <v>52</v>
      </c>
      <c r="E1787" t="s">
        <v>1611</v>
      </c>
      <c r="F1787" t="s">
        <v>1613</v>
      </c>
      <c r="G1787">
        <v>60.8</v>
      </c>
      <c r="H1787">
        <v>53.6</v>
      </c>
      <c r="I1787">
        <v>3</v>
      </c>
      <c r="J1787">
        <v>20</v>
      </c>
      <c r="K1787" s="1">
        <v>45163</v>
      </c>
      <c r="L1787" s="56">
        <v>0.36808063657407408</v>
      </c>
    </row>
    <row r="1788" spans="1:12" ht="15" customHeight="1" x14ac:dyDescent="0.25">
      <c r="A1788">
        <v>1787</v>
      </c>
      <c r="B1788">
        <v>278979</v>
      </c>
      <c r="C1788" t="s">
        <v>142</v>
      </c>
      <c r="D1788" t="s">
        <v>1612</v>
      </c>
      <c r="E1788" t="s">
        <v>1603</v>
      </c>
      <c r="F1788" t="s">
        <v>1604</v>
      </c>
      <c r="G1788">
        <v>46.1</v>
      </c>
      <c r="H1788">
        <v>38.9</v>
      </c>
      <c r="I1788">
        <v>3</v>
      </c>
      <c r="J1788">
        <v>0</v>
      </c>
      <c r="K1788" s="1">
        <v>45163</v>
      </c>
      <c r="L1788" s="56">
        <v>0.36790856481481482</v>
      </c>
    </row>
    <row r="1789" spans="1:12" ht="15" customHeight="1" x14ac:dyDescent="0.25">
      <c r="A1789">
        <v>1788</v>
      </c>
      <c r="B1789">
        <v>278978</v>
      </c>
      <c r="C1789" t="s">
        <v>125</v>
      </c>
      <c r="D1789" t="s">
        <v>126</v>
      </c>
      <c r="E1789" t="s">
        <v>1603</v>
      </c>
      <c r="F1789" t="s">
        <v>1604</v>
      </c>
      <c r="G1789">
        <v>41</v>
      </c>
      <c r="H1789">
        <v>33.799999999999997</v>
      </c>
      <c r="I1789">
        <v>3</v>
      </c>
      <c r="J1789">
        <v>0</v>
      </c>
      <c r="K1789" s="1">
        <v>45163</v>
      </c>
      <c r="L1789" s="56">
        <v>0.36778333333333335</v>
      </c>
    </row>
    <row r="1790" spans="1:12" ht="15" customHeight="1" x14ac:dyDescent="0.25">
      <c r="A1790">
        <v>1789</v>
      </c>
      <c r="B1790">
        <v>278977</v>
      </c>
      <c r="C1790" t="s">
        <v>55</v>
      </c>
      <c r="D1790" t="s">
        <v>56</v>
      </c>
      <c r="E1790" t="s">
        <v>1611</v>
      </c>
      <c r="F1790" t="s">
        <v>1613</v>
      </c>
      <c r="G1790">
        <v>36.700000000000003</v>
      </c>
      <c r="H1790">
        <v>29.5</v>
      </c>
      <c r="I1790">
        <v>3</v>
      </c>
      <c r="J1790">
        <v>8</v>
      </c>
      <c r="K1790" s="1">
        <v>45163</v>
      </c>
      <c r="L1790" s="56">
        <v>0.36771805555555553</v>
      </c>
    </row>
    <row r="1791" spans="1:12" ht="15" customHeight="1" x14ac:dyDescent="0.25">
      <c r="A1791">
        <v>1790</v>
      </c>
      <c r="B1791">
        <v>278976</v>
      </c>
      <c r="C1791" t="s">
        <v>24</v>
      </c>
      <c r="D1791" t="s">
        <v>25</v>
      </c>
      <c r="E1791" t="s">
        <v>1611</v>
      </c>
      <c r="F1791" t="s">
        <v>1614</v>
      </c>
      <c r="G1791">
        <v>50.4</v>
      </c>
      <c r="H1791">
        <v>43.2</v>
      </c>
      <c r="I1791">
        <v>3</v>
      </c>
      <c r="J1791">
        <v>8</v>
      </c>
      <c r="K1791" s="1">
        <v>45163</v>
      </c>
      <c r="L1791" s="56">
        <v>0.36763452546296294</v>
      </c>
    </row>
    <row r="1792" spans="1:12" ht="15" customHeight="1" x14ac:dyDescent="0.25">
      <c r="A1792">
        <v>1791</v>
      </c>
      <c r="B1792">
        <v>278975</v>
      </c>
      <c r="C1792" t="s">
        <v>123</v>
      </c>
      <c r="D1792" t="s">
        <v>1412</v>
      </c>
      <c r="E1792" t="s">
        <v>1603</v>
      </c>
      <c r="F1792" t="s">
        <v>1614</v>
      </c>
      <c r="G1792">
        <v>53.1</v>
      </c>
      <c r="H1792">
        <v>45.9</v>
      </c>
      <c r="I1792">
        <v>3</v>
      </c>
      <c r="J1792">
        <v>0</v>
      </c>
      <c r="K1792" s="1">
        <v>45163</v>
      </c>
      <c r="L1792" s="56">
        <v>0.36736481481481481</v>
      </c>
    </row>
    <row r="1793" spans="1:12" ht="15" customHeight="1" x14ac:dyDescent="0.25">
      <c r="A1793">
        <v>1792</v>
      </c>
      <c r="B1793">
        <v>278974</v>
      </c>
      <c r="C1793" t="s">
        <v>1534</v>
      </c>
      <c r="D1793" t="s">
        <v>1535</v>
      </c>
      <c r="E1793" t="s">
        <v>1611</v>
      </c>
      <c r="F1793" t="s">
        <v>1607</v>
      </c>
      <c r="G1793">
        <v>30.9</v>
      </c>
      <c r="H1793">
        <v>25.5</v>
      </c>
      <c r="I1793">
        <v>2</v>
      </c>
      <c r="J1793">
        <v>6</v>
      </c>
      <c r="K1793" s="1">
        <v>45163</v>
      </c>
      <c r="L1793" s="56">
        <v>0.36725709490740743</v>
      </c>
    </row>
    <row r="1794" spans="1:12" ht="15" customHeight="1" x14ac:dyDescent="0.25">
      <c r="A1794">
        <v>1793</v>
      </c>
      <c r="B1794">
        <v>278973</v>
      </c>
      <c r="C1794" t="s">
        <v>84</v>
      </c>
      <c r="D1794" t="s">
        <v>1609</v>
      </c>
      <c r="E1794" t="s">
        <v>1603</v>
      </c>
      <c r="F1794" t="s">
        <v>1610</v>
      </c>
      <c r="G1794">
        <v>62.5</v>
      </c>
      <c r="H1794">
        <v>55.3</v>
      </c>
      <c r="I1794">
        <v>3</v>
      </c>
      <c r="J1794">
        <v>0</v>
      </c>
      <c r="K1794" s="1">
        <v>45163</v>
      </c>
      <c r="L1794" s="56">
        <v>0.3671103819444444</v>
      </c>
    </row>
    <row r="1795" spans="1:12" ht="15" customHeight="1" x14ac:dyDescent="0.25">
      <c r="A1795">
        <v>1794</v>
      </c>
      <c r="B1795">
        <v>278972</v>
      </c>
      <c r="C1795" t="s">
        <v>24</v>
      </c>
      <c r="D1795" t="s">
        <v>25</v>
      </c>
      <c r="E1795" t="s">
        <v>1611</v>
      </c>
      <c r="F1795" t="s">
        <v>1614</v>
      </c>
      <c r="G1795">
        <v>55.2</v>
      </c>
      <c r="H1795">
        <v>48</v>
      </c>
      <c r="I1795">
        <v>3</v>
      </c>
      <c r="J1795">
        <v>8</v>
      </c>
      <c r="K1795" s="1">
        <v>45163</v>
      </c>
      <c r="L1795" s="56">
        <v>0.36692843749999998</v>
      </c>
    </row>
    <row r="1796" spans="1:12" ht="15" customHeight="1" x14ac:dyDescent="0.25">
      <c r="A1796">
        <v>1795</v>
      </c>
      <c r="B1796">
        <v>278971</v>
      </c>
      <c r="C1796" t="s">
        <v>51</v>
      </c>
      <c r="D1796" t="s">
        <v>52</v>
      </c>
      <c r="E1796" t="s">
        <v>1611</v>
      </c>
      <c r="F1796" t="s">
        <v>1613</v>
      </c>
      <c r="G1796">
        <v>59.8</v>
      </c>
      <c r="H1796">
        <v>52.6</v>
      </c>
      <c r="I1796">
        <v>3</v>
      </c>
      <c r="J1796">
        <v>20</v>
      </c>
      <c r="K1796" s="1">
        <v>45163</v>
      </c>
      <c r="L1796" s="56">
        <v>0.36674239583333335</v>
      </c>
    </row>
    <row r="1797" spans="1:12" ht="15" customHeight="1" x14ac:dyDescent="0.25">
      <c r="A1797">
        <v>1796</v>
      </c>
      <c r="B1797">
        <v>278970</v>
      </c>
      <c r="C1797" t="s">
        <v>141</v>
      </c>
      <c r="D1797" t="s">
        <v>1358</v>
      </c>
      <c r="E1797" t="s">
        <v>1603</v>
      </c>
      <c r="F1797" t="s">
        <v>1607</v>
      </c>
      <c r="G1797">
        <v>38</v>
      </c>
      <c r="H1797">
        <v>30.8</v>
      </c>
      <c r="I1797">
        <v>3</v>
      </c>
      <c r="J1797">
        <v>0</v>
      </c>
      <c r="K1797" s="1">
        <v>45163</v>
      </c>
      <c r="L1797" s="56">
        <v>0.36656315972222225</v>
      </c>
    </row>
    <row r="1798" spans="1:12" ht="15" customHeight="1" x14ac:dyDescent="0.25">
      <c r="A1798">
        <v>1797</v>
      </c>
      <c r="B1798">
        <v>278969</v>
      </c>
      <c r="C1798" t="s">
        <v>24</v>
      </c>
      <c r="D1798" t="s">
        <v>25</v>
      </c>
      <c r="E1798" t="s">
        <v>1611</v>
      </c>
      <c r="F1798" t="s">
        <v>1614</v>
      </c>
      <c r="G1798">
        <v>49.9</v>
      </c>
      <c r="H1798">
        <v>42.7</v>
      </c>
      <c r="I1798">
        <v>3</v>
      </c>
      <c r="J1798">
        <v>8</v>
      </c>
      <c r="K1798" s="1">
        <v>45163</v>
      </c>
      <c r="L1798" s="56">
        <v>0.36645968749999996</v>
      </c>
    </row>
    <row r="1799" spans="1:12" ht="15" customHeight="1" x14ac:dyDescent="0.25">
      <c r="A1799">
        <v>1798</v>
      </c>
      <c r="B1799">
        <v>278968</v>
      </c>
      <c r="C1799" t="s">
        <v>68</v>
      </c>
      <c r="D1799" t="s">
        <v>69</v>
      </c>
      <c r="E1799" t="s">
        <v>1611</v>
      </c>
      <c r="F1799" t="s">
        <v>1613</v>
      </c>
      <c r="G1799">
        <v>108.9</v>
      </c>
      <c r="H1799">
        <v>101.7</v>
      </c>
      <c r="I1799">
        <v>3</v>
      </c>
      <c r="J1799">
        <v>34</v>
      </c>
      <c r="K1799" s="1">
        <v>45163</v>
      </c>
      <c r="L1799" s="56">
        <v>0.3660818287037037</v>
      </c>
    </row>
    <row r="1800" spans="1:12" ht="15" customHeight="1" x14ac:dyDescent="0.25">
      <c r="A1800">
        <v>1799</v>
      </c>
      <c r="B1800">
        <v>278967</v>
      </c>
      <c r="C1800" t="s">
        <v>59</v>
      </c>
      <c r="D1800" t="s">
        <v>60</v>
      </c>
      <c r="E1800" t="s">
        <v>1611</v>
      </c>
      <c r="F1800" t="s">
        <v>1613</v>
      </c>
      <c r="G1800">
        <v>49.4</v>
      </c>
      <c r="H1800">
        <v>42.2</v>
      </c>
      <c r="I1800">
        <v>3</v>
      </c>
      <c r="J1800">
        <v>8</v>
      </c>
      <c r="K1800" s="1">
        <v>45163</v>
      </c>
      <c r="L1800" s="56">
        <v>0.36542225694444447</v>
      </c>
    </row>
    <row r="1801" spans="1:12" ht="15" customHeight="1" x14ac:dyDescent="0.25">
      <c r="A1801">
        <v>1800</v>
      </c>
      <c r="B1801">
        <v>278966</v>
      </c>
      <c r="C1801" t="s">
        <v>67</v>
      </c>
      <c r="D1801" t="s">
        <v>1318</v>
      </c>
      <c r="E1801" t="s">
        <v>1603</v>
      </c>
      <c r="F1801" t="s">
        <v>1613</v>
      </c>
      <c r="G1801">
        <v>30.6</v>
      </c>
      <c r="H1801">
        <v>23.4</v>
      </c>
      <c r="I1801">
        <v>3</v>
      </c>
      <c r="J1801">
        <v>0</v>
      </c>
      <c r="K1801" s="1">
        <v>45163</v>
      </c>
      <c r="L1801" s="56">
        <v>0.36529594907407409</v>
      </c>
    </row>
    <row r="1802" spans="1:12" ht="15" customHeight="1" x14ac:dyDescent="0.25">
      <c r="A1802">
        <v>1801</v>
      </c>
      <c r="B1802">
        <v>278965</v>
      </c>
      <c r="C1802" t="s">
        <v>1534</v>
      </c>
      <c r="D1802" t="s">
        <v>1535</v>
      </c>
      <c r="E1802" t="s">
        <v>1611</v>
      </c>
      <c r="F1802" t="s">
        <v>1607</v>
      </c>
      <c r="G1802">
        <v>91.5</v>
      </c>
      <c r="H1802">
        <v>84.3</v>
      </c>
      <c r="I1802">
        <v>3</v>
      </c>
      <c r="J1802">
        <v>18</v>
      </c>
      <c r="K1802" s="1">
        <v>45163</v>
      </c>
      <c r="L1802" s="56">
        <v>0.36487063657407409</v>
      </c>
    </row>
    <row r="1803" spans="1:12" ht="15" customHeight="1" x14ac:dyDescent="0.25">
      <c r="A1803">
        <v>1802</v>
      </c>
      <c r="B1803">
        <v>278964</v>
      </c>
      <c r="C1803" t="s">
        <v>55</v>
      </c>
      <c r="D1803" t="s">
        <v>56</v>
      </c>
      <c r="E1803" t="s">
        <v>1611</v>
      </c>
      <c r="F1803" t="s">
        <v>1613</v>
      </c>
      <c r="G1803">
        <v>42.3</v>
      </c>
      <c r="H1803">
        <v>35.1</v>
      </c>
      <c r="I1803">
        <v>3</v>
      </c>
      <c r="J1803">
        <v>8</v>
      </c>
      <c r="K1803" s="1">
        <v>45163</v>
      </c>
      <c r="L1803" s="56">
        <v>0.36464965277777778</v>
      </c>
    </row>
    <row r="1804" spans="1:12" ht="15" customHeight="1" x14ac:dyDescent="0.25">
      <c r="A1804">
        <v>1803</v>
      </c>
      <c r="B1804">
        <v>278963</v>
      </c>
      <c r="C1804" t="s">
        <v>105</v>
      </c>
      <c r="D1804" t="s">
        <v>106</v>
      </c>
      <c r="E1804" t="s">
        <v>1603</v>
      </c>
      <c r="F1804" t="s">
        <v>1610</v>
      </c>
      <c r="G1804">
        <v>60.6</v>
      </c>
      <c r="H1804">
        <v>53.4</v>
      </c>
      <c r="I1804">
        <v>3</v>
      </c>
      <c r="J1804">
        <v>21</v>
      </c>
      <c r="K1804" s="1">
        <v>45163</v>
      </c>
      <c r="L1804" s="56">
        <v>0.36445914351851849</v>
      </c>
    </row>
    <row r="1805" spans="1:12" ht="15" customHeight="1" x14ac:dyDescent="0.25">
      <c r="A1805">
        <v>1804</v>
      </c>
      <c r="B1805">
        <v>278962</v>
      </c>
      <c r="C1805" t="s">
        <v>67</v>
      </c>
      <c r="D1805" t="s">
        <v>1318</v>
      </c>
      <c r="E1805" t="s">
        <v>1603</v>
      </c>
      <c r="F1805" t="s">
        <v>1613</v>
      </c>
      <c r="G1805">
        <v>37.5</v>
      </c>
      <c r="H1805">
        <v>30.3</v>
      </c>
      <c r="I1805">
        <v>3</v>
      </c>
      <c r="J1805">
        <v>0</v>
      </c>
      <c r="K1805" s="1">
        <v>45163</v>
      </c>
      <c r="L1805" s="56">
        <v>0.36420717592592594</v>
      </c>
    </row>
    <row r="1806" spans="1:12" ht="15" customHeight="1" x14ac:dyDescent="0.25">
      <c r="A1806">
        <v>1805</v>
      </c>
      <c r="B1806">
        <v>278961</v>
      </c>
      <c r="C1806" t="s">
        <v>24</v>
      </c>
      <c r="D1806" t="s">
        <v>25</v>
      </c>
      <c r="E1806" t="s">
        <v>1611</v>
      </c>
      <c r="F1806" t="s">
        <v>1614</v>
      </c>
      <c r="G1806">
        <v>52.5</v>
      </c>
      <c r="H1806">
        <v>45.3</v>
      </c>
      <c r="I1806">
        <v>3</v>
      </c>
      <c r="J1806">
        <v>8</v>
      </c>
      <c r="K1806" s="1">
        <v>45163</v>
      </c>
      <c r="L1806" s="56">
        <v>0.36389568287037038</v>
      </c>
    </row>
    <row r="1807" spans="1:12" ht="15" customHeight="1" x14ac:dyDescent="0.25">
      <c r="A1807">
        <v>1806</v>
      </c>
      <c r="B1807">
        <v>278960</v>
      </c>
      <c r="C1807" t="s">
        <v>88</v>
      </c>
      <c r="D1807" t="s">
        <v>89</v>
      </c>
      <c r="E1807" t="s">
        <v>1611</v>
      </c>
      <c r="F1807" t="s">
        <v>1610</v>
      </c>
      <c r="G1807">
        <v>45.5</v>
      </c>
      <c r="H1807">
        <v>38.299999999999997</v>
      </c>
      <c r="I1807">
        <v>3</v>
      </c>
      <c r="J1807">
        <v>14</v>
      </c>
      <c r="K1807" s="1">
        <v>45163</v>
      </c>
      <c r="L1807" s="56">
        <v>0.36375783564814812</v>
      </c>
    </row>
    <row r="1808" spans="1:12" ht="15" customHeight="1" x14ac:dyDescent="0.25">
      <c r="A1808">
        <v>1807</v>
      </c>
      <c r="B1808">
        <v>278959</v>
      </c>
      <c r="C1808" t="s">
        <v>86</v>
      </c>
      <c r="D1808" t="s">
        <v>87</v>
      </c>
      <c r="E1808" t="s">
        <v>1611</v>
      </c>
      <c r="F1808" t="s">
        <v>1610</v>
      </c>
      <c r="G1808">
        <v>43.4</v>
      </c>
      <c r="H1808">
        <v>36.200000000000003</v>
      </c>
      <c r="I1808">
        <v>3</v>
      </c>
      <c r="J1808">
        <v>10</v>
      </c>
      <c r="K1808" s="1">
        <v>45163</v>
      </c>
      <c r="L1808" s="56">
        <v>0.36352662037037037</v>
      </c>
    </row>
    <row r="1809" spans="1:12" ht="15" customHeight="1" x14ac:dyDescent="0.25">
      <c r="A1809">
        <v>1808</v>
      </c>
      <c r="B1809">
        <v>278958</v>
      </c>
      <c r="C1809" t="s">
        <v>24</v>
      </c>
      <c r="D1809" t="s">
        <v>25</v>
      </c>
      <c r="E1809" t="s">
        <v>1611</v>
      </c>
      <c r="F1809" t="s">
        <v>1614</v>
      </c>
      <c r="G1809">
        <v>50.7</v>
      </c>
      <c r="H1809">
        <v>43.5</v>
      </c>
      <c r="I1809">
        <v>3</v>
      </c>
      <c r="J1809">
        <v>8</v>
      </c>
      <c r="K1809" s="1">
        <v>45163</v>
      </c>
      <c r="L1809" s="56">
        <v>0.36336049768518519</v>
      </c>
    </row>
    <row r="1810" spans="1:12" ht="15" customHeight="1" x14ac:dyDescent="0.25">
      <c r="A1810">
        <v>1809</v>
      </c>
      <c r="B1810">
        <v>278957</v>
      </c>
      <c r="C1810" t="s">
        <v>123</v>
      </c>
      <c r="D1810" t="s">
        <v>1412</v>
      </c>
      <c r="E1810" t="s">
        <v>1603</v>
      </c>
      <c r="F1810" t="s">
        <v>1614</v>
      </c>
      <c r="G1810">
        <v>50.3</v>
      </c>
      <c r="H1810">
        <v>43.1</v>
      </c>
      <c r="I1810">
        <v>3</v>
      </c>
      <c r="J1810">
        <v>0</v>
      </c>
      <c r="K1810" s="1">
        <v>45163</v>
      </c>
      <c r="L1810" s="56">
        <v>0.36309594907407411</v>
      </c>
    </row>
    <row r="1811" spans="1:12" ht="15" customHeight="1" x14ac:dyDescent="0.25">
      <c r="A1811">
        <v>1810</v>
      </c>
      <c r="B1811">
        <v>278956</v>
      </c>
      <c r="C1811" t="s">
        <v>124</v>
      </c>
      <c r="D1811" t="s">
        <v>1413</v>
      </c>
      <c r="E1811" t="s">
        <v>1603</v>
      </c>
      <c r="F1811" t="s">
        <v>1604</v>
      </c>
      <c r="G1811">
        <v>45.2</v>
      </c>
      <c r="H1811">
        <v>38</v>
      </c>
      <c r="I1811">
        <v>3</v>
      </c>
      <c r="J1811">
        <v>0</v>
      </c>
      <c r="K1811" s="1">
        <v>45163</v>
      </c>
      <c r="L1811" s="56">
        <v>0.36264846064814815</v>
      </c>
    </row>
    <row r="1812" spans="1:12" ht="15" customHeight="1" x14ac:dyDescent="0.25">
      <c r="A1812">
        <v>1811</v>
      </c>
      <c r="B1812">
        <v>278955</v>
      </c>
      <c r="C1812" t="s">
        <v>55</v>
      </c>
      <c r="D1812" t="s">
        <v>56</v>
      </c>
      <c r="E1812" t="s">
        <v>1611</v>
      </c>
      <c r="F1812" t="s">
        <v>1613</v>
      </c>
      <c r="G1812">
        <v>43.4</v>
      </c>
      <c r="H1812">
        <v>36.200000000000003</v>
      </c>
      <c r="I1812">
        <v>3</v>
      </c>
      <c r="J1812">
        <v>8</v>
      </c>
      <c r="K1812" s="1">
        <v>45163</v>
      </c>
      <c r="L1812" s="56">
        <v>0.36215381944444447</v>
      </c>
    </row>
    <row r="1813" spans="1:12" ht="15" customHeight="1" x14ac:dyDescent="0.25">
      <c r="A1813">
        <v>1812</v>
      </c>
      <c r="B1813">
        <v>278954</v>
      </c>
      <c r="C1813" t="s">
        <v>24</v>
      </c>
      <c r="D1813" t="s">
        <v>25</v>
      </c>
      <c r="E1813" t="s">
        <v>1611</v>
      </c>
      <c r="F1813" t="s">
        <v>1614</v>
      </c>
      <c r="G1813">
        <v>50.4</v>
      </c>
      <c r="H1813">
        <v>43.2</v>
      </c>
      <c r="I1813">
        <v>3</v>
      </c>
      <c r="J1813">
        <v>8</v>
      </c>
      <c r="K1813" s="1">
        <v>45163</v>
      </c>
      <c r="L1813" s="56">
        <v>0.36184351851851854</v>
      </c>
    </row>
    <row r="1814" spans="1:12" ht="15" customHeight="1" x14ac:dyDescent="0.25">
      <c r="A1814">
        <v>1813</v>
      </c>
      <c r="B1814">
        <v>278953</v>
      </c>
      <c r="C1814" t="s">
        <v>88</v>
      </c>
      <c r="D1814" t="s">
        <v>89</v>
      </c>
      <c r="E1814" t="s">
        <v>1611</v>
      </c>
      <c r="F1814" t="s">
        <v>1610</v>
      </c>
      <c r="G1814">
        <v>44.5</v>
      </c>
      <c r="H1814">
        <v>37.299999999999997</v>
      </c>
      <c r="I1814">
        <v>3</v>
      </c>
      <c r="J1814">
        <v>14</v>
      </c>
      <c r="K1814" s="1">
        <v>45163</v>
      </c>
      <c r="L1814" s="56">
        <v>0.36128989583333332</v>
      </c>
    </row>
    <row r="1815" spans="1:12" ht="15" customHeight="1" x14ac:dyDescent="0.25">
      <c r="A1815">
        <v>1814</v>
      </c>
      <c r="B1815">
        <v>278952</v>
      </c>
      <c r="C1815" t="s">
        <v>125</v>
      </c>
      <c r="D1815" t="s">
        <v>126</v>
      </c>
      <c r="E1815" t="s">
        <v>1603</v>
      </c>
      <c r="F1815" t="s">
        <v>1604</v>
      </c>
      <c r="G1815">
        <v>50</v>
      </c>
      <c r="H1815">
        <v>42.8</v>
      </c>
      <c r="I1815">
        <v>3</v>
      </c>
      <c r="J1815">
        <v>0</v>
      </c>
      <c r="K1815" s="1">
        <v>45163</v>
      </c>
      <c r="L1815" s="56">
        <v>0.36104548611111115</v>
      </c>
    </row>
    <row r="1816" spans="1:12" ht="15" customHeight="1" x14ac:dyDescent="0.25">
      <c r="A1816">
        <v>1815</v>
      </c>
      <c r="B1816">
        <v>278951</v>
      </c>
      <c r="C1816" t="s">
        <v>142</v>
      </c>
      <c r="D1816" t="s">
        <v>1612</v>
      </c>
      <c r="E1816" t="s">
        <v>1603</v>
      </c>
      <c r="F1816" t="s">
        <v>1604</v>
      </c>
      <c r="G1816">
        <v>44.6</v>
      </c>
      <c r="H1816">
        <v>37.4</v>
      </c>
      <c r="I1816">
        <v>3</v>
      </c>
      <c r="J1816">
        <v>0</v>
      </c>
      <c r="K1816" s="1">
        <v>45163</v>
      </c>
      <c r="L1816" s="56">
        <v>0.36090624999999998</v>
      </c>
    </row>
    <row r="1817" spans="1:12" ht="15" customHeight="1" x14ac:dyDescent="0.25">
      <c r="A1817">
        <v>1816</v>
      </c>
      <c r="B1817">
        <v>278950</v>
      </c>
      <c r="C1817" t="s">
        <v>55</v>
      </c>
      <c r="D1817" t="s">
        <v>56</v>
      </c>
      <c r="E1817" t="s">
        <v>1611</v>
      </c>
      <c r="F1817" t="s">
        <v>1613</v>
      </c>
      <c r="G1817">
        <v>43.1</v>
      </c>
      <c r="H1817">
        <v>35.9</v>
      </c>
      <c r="I1817">
        <v>3</v>
      </c>
      <c r="J1817">
        <v>8</v>
      </c>
      <c r="K1817" s="1">
        <v>45163</v>
      </c>
      <c r="L1817" s="56">
        <v>0.36081030092592598</v>
      </c>
    </row>
    <row r="1818" spans="1:12" ht="15" customHeight="1" x14ac:dyDescent="0.25">
      <c r="A1818">
        <v>1817</v>
      </c>
      <c r="B1818">
        <v>278949</v>
      </c>
      <c r="C1818" t="s">
        <v>120</v>
      </c>
      <c r="D1818" t="s">
        <v>1411</v>
      </c>
      <c r="E1818" t="s">
        <v>1603</v>
      </c>
      <c r="F1818" t="s">
        <v>1610</v>
      </c>
      <c r="G1818">
        <v>30.7</v>
      </c>
      <c r="H1818">
        <v>25.3</v>
      </c>
      <c r="I1818">
        <v>2</v>
      </c>
      <c r="J1818">
        <v>0</v>
      </c>
      <c r="K1818" s="1">
        <v>45163</v>
      </c>
      <c r="L1818" s="56">
        <v>0.36073614583333335</v>
      </c>
    </row>
    <row r="1819" spans="1:12" ht="15" customHeight="1" x14ac:dyDescent="0.25">
      <c r="A1819">
        <v>1818</v>
      </c>
      <c r="B1819">
        <v>278948</v>
      </c>
      <c r="C1819" t="s">
        <v>175</v>
      </c>
      <c r="D1819" t="s">
        <v>176</v>
      </c>
      <c r="E1819" t="s">
        <v>1603</v>
      </c>
      <c r="F1819" t="s">
        <v>1610</v>
      </c>
      <c r="G1819">
        <v>45.5</v>
      </c>
      <c r="H1819">
        <v>38.299999999999997</v>
      </c>
      <c r="I1819">
        <v>3</v>
      </c>
      <c r="J1819">
        <v>0</v>
      </c>
      <c r="K1819" s="1">
        <v>45163</v>
      </c>
      <c r="L1819" s="56">
        <v>0.36053214120370369</v>
      </c>
    </row>
    <row r="1820" spans="1:12" ht="15" customHeight="1" x14ac:dyDescent="0.25">
      <c r="A1820">
        <v>1819</v>
      </c>
      <c r="B1820">
        <v>278947</v>
      </c>
      <c r="C1820" t="s">
        <v>24</v>
      </c>
      <c r="D1820" t="s">
        <v>25</v>
      </c>
      <c r="E1820" t="s">
        <v>1611</v>
      </c>
      <c r="F1820" t="s">
        <v>1614</v>
      </c>
      <c r="G1820">
        <v>51.9</v>
      </c>
      <c r="H1820">
        <v>44.7</v>
      </c>
      <c r="I1820">
        <v>3</v>
      </c>
      <c r="J1820">
        <v>8</v>
      </c>
      <c r="K1820" s="1">
        <v>45163</v>
      </c>
      <c r="L1820" s="56">
        <v>0.36041674768518517</v>
      </c>
    </row>
    <row r="1821" spans="1:12" ht="15" customHeight="1" x14ac:dyDescent="0.25">
      <c r="A1821">
        <v>1820</v>
      </c>
      <c r="B1821">
        <v>278946</v>
      </c>
      <c r="C1821" t="s">
        <v>24</v>
      </c>
      <c r="D1821" t="s">
        <v>25</v>
      </c>
      <c r="E1821" t="s">
        <v>1611</v>
      </c>
      <c r="F1821" t="s">
        <v>1614</v>
      </c>
      <c r="G1821">
        <v>54.8</v>
      </c>
      <c r="H1821">
        <v>47.6</v>
      </c>
      <c r="I1821">
        <v>3</v>
      </c>
      <c r="J1821">
        <v>8</v>
      </c>
      <c r="K1821" s="1">
        <v>45163</v>
      </c>
      <c r="L1821" s="56">
        <v>0.36028568287037038</v>
      </c>
    </row>
    <row r="1822" spans="1:12" ht="15" customHeight="1" x14ac:dyDescent="0.25">
      <c r="A1822">
        <v>1821</v>
      </c>
      <c r="B1822">
        <v>278945</v>
      </c>
      <c r="C1822" t="s">
        <v>123</v>
      </c>
      <c r="D1822" t="s">
        <v>1412</v>
      </c>
      <c r="E1822" t="s">
        <v>1603</v>
      </c>
      <c r="F1822" t="s">
        <v>1613</v>
      </c>
      <c r="G1822">
        <v>44.1</v>
      </c>
      <c r="H1822">
        <v>36.9</v>
      </c>
      <c r="I1822">
        <v>3</v>
      </c>
      <c r="J1822">
        <v>0</v>
      </c>
      <c r="K1822" s="1">
        <v>45163</v>
      </c>
      <c r="L1822" s="56">
        <v>0.36013217592592595</v>
      </c>
    </row>
    <row r="1823" spans="1:12" ht="15" customHeight="1" x14ac:dyDescent="0.25">
      <c r="A1823">
        <v>1822</v>
      </c>
      <c r="B1823">
        <v>278944</v>
      </c>
      <c r="C1823" t="s">
        <v>137</v>
      </c>
      <c r="D1823" t="s">
        <v>1356</v>
      </c>
      <c r="E1823" t="s">
        <v>1603</v>
      </c>
      <c r="F1823" t="s">
        <v>1615</v>
      </c>
      <c r="G1823">
        <v>91.7</v>
      </c>
      <c r="H1823">
        <v>84.5</v>
      </c>
      <c r="I1823">
        <v>3</v>
      </c>
      <c r="J1823">
        <v>0</v>
      </c>
      <c r="K1823" s="1">
        <v>45163</v>
      </c>
      <c r="L1823" s="56">
        <v>0.35975366898148148</v>
      </c>
    </row>
    <row r="1824" spans="1:12" ht="15" customHeight="1" x14ac:dyDescent="0.25">
      <c r="A1824">
        <v>1823</v>
      </c>
      <c r="B1824">
        <v>278943</v>
      </c>
      <c r="C1824" t="s">
        <v>100</v>
      </c>
      <c r="D1824" t="s">
        <v>1271</v>
      </c>
      <c r="E1824" t="s">
        <v>1611</v>
      </c>
      <c r="F1824" t="s">
        <v>1607</v>
      </c>
      <c r="G1824">
        <v>75.599999999999994</v>
      </c>
      <c r="H1824">
        <v>68.400000000000006</v>
      </c>
      <c r="I1824">
        <v>3</v>
      </c>
      <c r="J1824">
        <v>0</v>
      </c>
      <c r="K1824" s="1">
        <v>45163</v>
      </c>
      <c r="L1824" s="56">
        <v>0.3594437152777778</v>
      </c>
    </row>
    <row r="1825" spans="1:12" ht="15" customHeight="1" x14ac:dyDescent="0.25">
      <c r="A1825">
        <v>1824</v>
      </c>
      <c r="B1825">
        <v>278942</v>
      </c>
      <c r="C1825" t="s">
        <v>86</v>
      </c>
      <c r="D1825" t="s">
        <v>87</v>
      </c>
      <c r="E1825" t="s">
        <v>1611</v>
      </c>
      <c r="F1825" t="s">
        <v>1610</v>
      </c>
      <c r="G1825">
        <v>43.2</v>
      </c>
      <c r="H1825">
        <v>36</v>
      </c>
      <c r="I1825">
        <v>3</v>
      </c>
      <c r="J1825">
        <v>10</v>
      </c>
      <c r="K1825" s="1">
        <v>45163</v>
      </c>
      <c r="L1825" s="56">
        <v>0.35927357638888885</v>
      </c>
    </row>
    <row r="1826" spans="1:12" ht="15" customHeight="1" x14ac:dyDescent="0.25">
      <c r="A1826">
        <v>1825</v>
      </c>
      <c r="B1826">
        <v>278941</v>
      </c>
      <c r="C1826" t="s">
        <v>124</v>
      </c>
      <c r="D1826" t="s">
        <v>1413</v>
      </c>
      <c r="E1826" t="s">
        <v>1603</v>
      </c>
      <c r="F1826" t="s">
        <v>1604</v>
      </c>
      <c r="G1826">
        <v>45.6</v>
      </c>
      <c r="H1826">
        <v>38.4</v>
      </c>
      <c r="I1826">
        <v>3</v>
      </c>
      <c r="J1826">
        <v>0</v>
      </c>
      <c r="K1826" s="1">
        <v>45163</v>
      </c>
      <c r="L1826" s="56">
        <v>0.35907901620370369</v>
      </c>
    </row>
    <row r="1827" spans="1:12" ht="15" customHeight="1" x14ac:dyDescent="0.25">
      <c r="A1827">
        <v>1826</v>
      </c>
      <c r="B1827">
        <v>278940</v>
      </c>
      <c r="C1827" t="s">
        <v>24</v>
      </c>
      <c r="D1827" t="s">
        <v>25</v>
      </c>
      <c r="E1827" t="s">
        <v>1611</v>
      </c>
      <c r="F1827" t="s">
        <v>1614</v>
      </c>
      <c r="G1827">
        <v>54.2</v>
      </c>
      <c r="H1827">
        <v>47</v>
      </c>
      <c r="I1827">
        <v>3</v>
      </c>
      <c r="J1827">
        <v>8</v>
      </c>
      <c r="K1827" s="1">
        <v>45163</v>
      </c>
      <c r="L1827" s="56">
        <v>0.35896188657407407</v>
      </c>
    </row>
    <row r="1828" spans="1:12" ht="15" customHeight="1" x14ac:dyDescent="0.25">
      <c r="A1828">
        <v>1827</v>
      </c>
      <c r="B1828">
        <v>278939</v>
      </c>
      <c r="C1828" t="s">
        <v>24</v>
      </c>
      <c r="D1828" t="s">
        <v>25</v>
      </c>
      <c r="E1828" t="s">
        <v>1611</v>
      </c>
      <c r="F1828" t="s">
        <v>1614</v>
      </c>
      <c r="G1828">
        <v>47.2</v>
      </c>
      <c r="H1828">
        <v>40</v>
      </c>
      <c r="I1828">
        <v>3</v>
      </c>
      <c r="J1828">
        <v>8</v>
      </c>
      <c r="K1828" s="1">
        <v>45163</v>
      </c>
      <c r="L1828" s="56">
        <v>0.35877820601851851</v>
      </c>
    </row>
    <row r="1829" spans="1:12" ht="15" customHeight="1" x14ac:dyDescent="0.25">
      <c r="A1829">
        <v>1828</v>
      </c>
      <c r="B1829">
        <v>278938</v>
      </c>
      <c r="C1829" t="s">
        <v>24</v>
      </c>
      <c r="D1829" t="s">
        <v>25</v>
      </c>
      <c r="E1829" t="s">
        <v>1611</v>
      </c>
      <c r="F1829" t="s">
        <v>1614</v>
      </c>
      <c r="G1829">
        <v>55.3</v>
      </c>
      <c r="H1829">
        <v>48.1</v>
      </c>
      <c r="I1829">
        <v>3</v>
      </c>
      <c r="J1829">
        <v>8</v>
      </c>
      <c r="K1829" s="1">
        <v>45163</v>
      </c>
      <c r="L1829" s="56">
        <v>0.35864239583333335</v>
      </c>
    </row>
    <row r="1830" spans="1:12" ht="15" customHeight="1" x14ac:dyDescent="0.25">
      <c r="A1830">
        <v>1829</v>
      </c>
      <c r="B1830">
        <v>278937</v>
      </c>
      <c r="C1830" t="s">
        <v>175</v>
      </c>
      <c r="D1830" t="s">
        <v>176</v>
      </c>
      <c r="E1830" t="s">
        <v>1603</v>
      </c>
      <c r="F1830" t="s">
        <v>1613</v>
      </c>
      <c r="G1830">
        <v>33.200000000000003</v>
      </c>
      <c r="H1830">
        <v>26</v>
      </c>
      <c r="I1830">
        <v>3</v>
      </c>
      <c r="J1830">
        <v>0</v>
      </c>
      <c r="K1830" s="1">
        <v>45163</v>
      </c>
      <c r="L1830" s="56">
        <v>0.35851681712962963</v>
      </c>
    </row>
    <row r="1831" spans="1:12" ht="15" customHeight="1" x14ac:dyDescent="0.25">
      <c r="A1831">
        <v>1830</v>
      </c>
      <c r="B1831">
        <v>278936</v>
      </c>
      <c r="C1831" t="s">
        <v>175</v>
      </c>
      <c r="D1831" t="s">
        <v>176</v>
      </c>
      <c r="E1831" t="s">
        <v>1603</v>
      </c>
      <c r="F1831" t="s">
        <v>1613</v>
      </c>
      <c r="G1831">
        <v>32.5</v>
      </c>
      <c r="H1831">
        <v>25.3</v>
      </c>
      <c r="I1831">
        <v>3</v>
      </c>
      <c r="J1831">
        <v>0</v>
      </c>
      <c r="K1831" s="1">
        <v>45163</v>
      </c>
      <c r="L1831" s="56">
        <v>0.35842280092592588</v>
      </c>
    </row>
    <row r="1832" spans="1:12" ht="15" customHeight="1" x14ac:dyDescent="0.25">
      <c r="A1832">
        <v>1831</v>
      </c>
      <c r="B1832">
        <v>278935</v>
      </c>
      <c r="C1832" t="s">
        <v>24</v>
      </c>
      <c r="D1832" t="s">
        <v>25</v>
      </c>
      <c r="E1832" t="s">
        <v>1611</v>
      </c>
      <c r="F1832" t="s">
        <v>1614</v>
      </c>
      <c r="G1832">
        <v>52</v>
      </c>
      <c r="H1832">
        <v>44.8</v>
      </c>
      <c r="I1832">
        <v>3</v>
      </c>
      <c r="J1832">
        <v>8</v>
      </c>
      <c r="K1832" s="1">
        <v>45163</v>
      </c>
      <c r="L1832" s="56">
        <v>0.35816674768518514</v>
      </c>
    </row>
    <row r="1833" spans="1:12" ht="15" customHeight="1" x14ac:dyDescent="0.25">
      <c r="A1833">
        <v>1832</v>
      </c>
      <c r="B1833">
        <v>278934</v>
      </c>
      <c r="C1833" t="s">
        <v>105</v>
      </c>
      <c r="D1833" t="s">
        <v>106</v>
      </c>
      <c r="E1833" t="s">
        <v>1603</v>
      </c>
      <c r="F1833" t="s">
        <v>1610</v>
      </c>
      <c r="G1833">
        <v>64.900000000000006</v>
      </c>
      <c r="H1833">
        <v>57.7</v>
      </c>
      <c r="I1833">
        <v>3</v>
      </c>
      <c r="J1833">
        <v>21</v>
      </c>
      <c r="K1833" s="1">
        <v>45163</v>
      </c>
      <c r="L1833" s="56">
        <v>0.35803591435185184</v>
      </c>
    </row>
    <row r="1834" spans="1:12" ht="15" customHeight="1" x14ac:dyDescent="0.25">
      <c r="A1834">
        <v>1833</v>
      </c>
      <c r="B1834">
        <v>278933</v>
      </c>
      <c r="C1834" t="s">
        <v>1534</v>
      </c>
      <c r="D1834" t="s">
        <v>1535</v>
      </c>
      <c r="E1834" t="s">
        <v>1611</v>
      </c>
      <c r="F1834" t="s">
        <v>1607</v>
      </c>
      <c r="G1834">
        <v>88.6</v>
      </c>
      <c r="H1834">
        <v>81.400000000000006</v>
      </c>
      <c r="I1834">
        <v>3</v>
      </c>
      <c r="J1834">
        <v>18</v>
      </c>
      <c r="K1834" s="1">
        <v>45163</v>
      </c>
      <c r="L1834" s="56">
        <v>0.35722751157407412</v>
      </c>
    </row>
    <row r="1835" spans="1:12" ht="15" customHeight="1" x14ac:dyDescent="0.25">
      <c r="A1835">
        <v>1834</v>
      </c>
      <c r="B1835">
        <v>278932</v>
      </c>
      <c r="C1835" t="s">
        <v>55</v>
      </c>
      <c r="D1835" t="s">
        <v>56</v>
      </c>
      <c r="E1835" t="s">
        <v>1611</v>
      </c>
      <c r="F1835" t="s">
        <v>1613</v>
      </c>
      <c r="G1835">
        <v>43.2</v>
      </c>
      <c r="H1835">
        <v>36</v>
      </c>
      <c r="I1835">
        <v>3</v>
      </c>
      <c r="J1835">
        <v>8</v>
      </c>
      <c r="K1835" s="1">
        <v>45163</v>
      </c>
      <c r="L1835" s="56">
        <v>0.35682731481481483</v>
      </c>
    </row>
    <row r="1836" spans="1:12" ht="15" customHeight="1" x14ac:dyDescent="0.25">
      <c r="A1836">
        <v>1835</v>
      </c>
      <c r="B1836">
        <v>278931</v>
      </c>
      <c r="C1836" t="s">
        <v>88</v>
      </c>
      <c r="D1836" t="s">
        <v>89</v>
      </c>
      <c r="E1836" t="s">
        <v>1611</v>
      </c>
      <c r="F1836" t="s">
        <v>1610</v>
      </c>
      <c r="G1836">
        <v>46.2</v>
      </c>
      <c r="H1836">
        <v>39</v>
      </c>
      <c r="I1836">
        <v>3</v>
      </c>
      <c r="J1836">
        <v>14</v>
      </c>
      <c r="K1836" s="1">
        <v>45163</v>
      </c>
      <c r="L1836" s="56">
        <v>0.35673981481481482</v>
      </c>
    </row>
    <row r="1837" spans="1:12" ht="15" customHeight="1" x14ac:dyDescent="0.25">
      <c r="A1837">
        <v>1836</v>
      </c>
      <c r="B1837">
        <v>278930</v>
      </c>
      <c r="C1837" t="s">
        <v>84</v>
      </c>
      <c r="D1837" t="s">
        <v>1609</v>
      </c>
      <c r="E1837" t="s">
        <v>1603</v>
      </c>
      <c r="F1837" t="s">
        <v>1610</v>
      </c>
      <c r="G1837">
        <v>55.3</v>
      </c>
      <c r="H1837">
        <v>48.1</v>
      </c>
      <c r="I1837">
        <v>3</v>
      </c>
      <c r="J1837">
        <v>0</v>
      </c>
      <c r="K1837" s="1">
        <v>45163</v>
      </c>
      <c r="L1837" s="56">
        <v>0.35634837962962962</v>
      </c>
    </row>
    <row r="1838" spans="1:12" ht="15" customHeight="1" x14ac:dyDescent="0.25">
      <c r="A1838">
        <v>1837</v>
      </c>
      <c r="B1838">
        <v>278929</v>
      </c>
      <c r="C1838" t="s">
        <v>24</v>
      </c>
      <c r="D1838" t="s">
        <v>25</v>
      </c>
      <c r="E1838" t="s">
        <v>1611</v>
      </c>
      <c r="F1838" t="s">
        <v>1614</v>
      </c>
      <c r="G1838">
        <v>52.5</v>
      </c>
      <c r="H1838">
        <v>45.3</v>
      </c>
      <c r="I1838">
        <v>3</v>
      </c>
      <c r="J1838">
        <v>8</v>
      </c>
      <c r="K1838" s="1">
        <v>45163</v>
      </c>
      <c r="L1838" s="56">
        <v>0.3557513078703704</v>
      </c>
    </row>
    <row r="1839" spans="1:12" ht="15" customHeight="1" x14ac:dyDescent="0.25">
      <c r="A1839">
        <v>1838</v>
      </c>
      <c r="B1839">
        <v>278928</v>
      </c>
      <c r="C1839" t="s">
        <v>124</v>
      </c>
      <c r="D1839" t="s">
        <v>1413</v>
      </c>
      <c r="E1839" t="s">
        <v>1603</v>
      </c>
      <c r="F1839" t="s">
        <v>1604</v>
      </c>
      <c r="G1839">
        <v>47.6</v>
      </c>
      <c r="H1839">
        <v>40.4</v>
      </c>
      <c r="I1839">
        <v>3</v>
      </c>
      <c r="J1839">
        <v>0</v>
      </c>
      <c r="K1839" s="1">
        <v>45163</v>
      </c>
      <c r="L1839" s="56">
        <v>0.35548607638888891</v>
      </c>
    </row>
    <row r="1840" spans="1:12" ht="15" customHeight="1" x14ac:dyDescent="0.25">
      <c r="A1840">
        <v>1839</v>
      </c>
      <c r="B1840">
        <v>278927</v>
      </c>
      <c r="C1840" t="s">
        <v>103</v>
      </c>
      <c r="D1840" t="s">
        <v>104</v>
      </c>
      <c r="E1840" t="s">
        <v>1603</v>
      </c>
      <c r="F1840" t="s">
        <v>1610</v>
      </c>
      <c r="G1840">
        <v>40.299999999999997</v>
      </c>
      <c r="H1840">
        <v>33.1</v>
      </c>
      <c r="I1840">
        <v>3</v>
      </c>
      <c r="J1840">
        <v>10</v>
      </c>
      <c r="K1840" s="1">
        <v>45163</v>
      </c>
      <c r="L1840" s="56">
        <v>0.35528521990740741</v>
      </c>
    </row>
    <row r="1841" spans="1:12" ht="15" customHeight="1" x14ac:dyDescent="0.25">
      <c r="A1841">
        <v>1840</v>
      </c>
      <c r="B1841">
        <v>278926</v>
      </c>
      <c r="C1841" t="s">
        <v>141</v>
      </c>
      <c r="D1841" t="s">
        <v>1358</v>
      </c>
      <c r="E1841" t="s">
        <v>1603</v>
      </c>
      <c r="F1841" t="s">
        <v>1607</v>
      </c>
      <c r="G1841">
        <v>41.6</v>
      </c>
      <c r="H1841">
        <v>34.4</v>
      </c>
      <c r="I1841">
        <v>3</v>
      </c>
      <c r="J1841">
        <v>0</v>
      </c>
      <c r="K1841" s="1">
        <v>45163</v>
      </c>
      <c r="L1841" s="56">
        <v>0.35490478009259258</v>
      </c>
    </row>
    <row r="1842" spans="1:12" ht="15" customHeight="1" x14ac:dyDescent="0.25">
      <c r="A1842">
        <v>1841</v>
      </c>
      <c r="B1842">
        <v>278925</v>
      </c>
      <c r="C1842" t="s">
        <v>142</v>
      </c>
      <c r="D1842" t="s">
        <v>1612</v>
      </c>
      <c r="E1842" t="s">
        <v>1603</v>
      </c>
      <c r="F1842" t="s">
        <v>1604</v>
      </c>
      <c r="G1842">
        <v>44.9</v>
      </c>
      <c r="H1842">
        <v>37.700000000000003</v>
      </c>
      <c r="I1842">
        <v>3</v>
      </c>
      <c r="J1842">
        <v>0</v>
      </c>
      <c r="K1842" s="1">
        <v>45163</v>
      </c>
      <c r="L1842" s="56">
        <v>0.35469031249999999</v>
      </c>
    </row>
    <row r="1843" spans="1:12" ht="15" customHeight="1" x14ac:dyDescent="0.25">
      <c r="A1843">
        <v>1842</v>
      </c>
      <c r="B1843">
        <v>278924</v>
      </c>
      <c r="C1843" t="s">
        <v>124</v>
      </c>
      <c r="D1843" t="s">
        <v>1413</v>
      </c>
      <c r="E1843" t="s">
        <v>1603</v>
      </c>
      <c r="F1843" t="s">
        <v>1604</v>
      </c>
      <c r="G1843">
        <v>44.5</v>
      </c>
      <c r="H1843">
        <v>37.299999999999997</v>
      </c>
      <c r="I1843">
        <v>3</v>
      </c>
      <c r="J1843">
        <v>0</v>
      </c>
      <c r="K1843" s="1">
        <v>45163</v>
      </c>
      <c r="L1843" s="56">
        <v>0.35444537037037033</v>
      </c>
    </row>
    <row r="1844" spans="1:12" ht="15" customHeight="1" x14ac:dyDescent="0.25">
      <c r="A1844">
        <v>1843</v>
      </c>
      <c r="B1844">
        <v>278923</v>
      </c>
      <c r="C1844" t="s">
        <v>125</v>
      </c>
      <c r="D1844" t="s">
        <v>126</v>
      </c>
      <c r="E1844" t="s">
        <v>1603</v>
      </c>
      <c r="F1844" t="s">
        <v>1604</v>
      </c>
      <c r="G1844">
        <v>50</v>
      </c>
      <c r="H1844">
        <v>42.8</v>
      </c>
      <c r="I1844">
        <v>3</v>
      </c>
      <c r="J1844">
        <v>0</v>
      </c>
      <c r="K1844" s="1">
        <v>45163</v>
      </c>
      <c r="L1844" s="56">
        <v>0.35424313657407408</v>
      </c>
    </row>
    <row r="1845" spans="1:12" ht="15" customHeight="1" x14ac:dyDescent="0.25">
      <c r="A1845">
        <v>1844</v>
      </c>
      <c r="B1845">
        <v>278922</v>
      </c>
      <c r="C1845" t="s">
        <v>67</v>
      </c>
      <c r="D1845" t="s">
        <v>1318</v>
      </c>
      <c r="E1845" t="s">
        <v>1603</v>
      </c>
      <c r="F1845" t="s">
        <v>1613</v>
      </c>
      <c r="G1845">
        <v>31.5</v>
      </c>
      <c r="H1845">
        <v>24.3</v>
      </c>
      <c r="I1845">
        <v>3</v>
      </c>
      <c r="J1845">
        <v>0</v>
      </c>
      <c r="K1845" s="1">
        <v>45163</v>
      </c>
      <c r="L1845" s="56">
        <v>0.35411003472222219</v>
      </c>
    </row>
    <row r="1846" spans="1:12" ht="15" customHeight="1" x14ac:dyDescent="0.25">
      <c r="A1846">
        <v>1845</v>
      </c>
      <c r="B1846">
        <v>278921</v>
      </c>
      <c r="C1846" t="s">
        <v>55</v>
      </c>
      <c r="D1846" t="s">
        <v>56</v>
      </c>
      <c r="E1846" t="s">
        <v>1611</v>
      </c>
      <c r="F1846" t="s">
        <v>1613</v>
      </c>
      <c r="G1846">
        <v>44.3</v>
      </c>
      <c r="H1846">
        <v>37.1</v>
      </c>
      <c r="I1846">
        <v>3</v>
      </c>
      <c r="J1846">
        <v>8</v>
      </c>
      <c r="K1846" s="1">
        <v>45163</v>
      </c>
      <c r="L1846" s="56">
        <v>0.35403329861111116</v>
      </c>
    </row>
    <row r="1847" spans="1:12" ht="15" customHeight="1" x14ac:dyDescent="0.25">
      <c r="A1847">
        <v>1846</v>
      </c>
      <c r="B1847">
        <v>278920</v>
      </c>
      <c r="C1847" t="s">
        <v>123</v>
      </c>
      <c r="D1847" t="s">
        <v>1412</v>
      </c>
      <c r="E1847" t="s">
        <v>1603</v>
      </c>
      <c r="F1847" t="s">
        <v>1613</v>
      </c>
      <c r="G1847">
        <v>46.6</v>
      </c>
      <c r="H1847">
        <v>39.4</v>
      </c>
      <c r="I1847">
        <v>3</v>
      </c>
      <c r="J1847">
        <v>0</v>
      </c>
      <c r="K1847" s="1">
        <v>45163</v>
      </c>
      <c r="L1847" s="56">
        <v>0.35388753472222217</v>
      </c>
    </row>
    <row r="1848" spans="1:12" ht="15" customHeight="1" x14ac:dyDescent="0.25">
      <c r="A1848">
        <v>1847</v>
      </c>
      <c r="B1848">
        <v>278919</v>
      </c>
      <c r="C1848" t="s">
        <v>121</v>
      </c>
      <c r="D1848" t="s">
        <v>122</v>
      </c>
      <c r="E1848" t="s">
        <v>1603</v>
      </c>
      <c r="F1848" t="s">
        <v>1610</v>
      </c>
      <c r="G1848">
        <v>44.7</v>
      </c>
      <c r="H1848">
        <v>37.5</v>
      </c>
      <c r="I1848">
        <v>3</v>
      </c>
      <c r="J1848">
        <v>0</v>
      </c>
      <c r="K1848" s="1">
        <v>45163</v>
      </c>
      <c r="L1848" s="56">
        <v>0.3537591087962963</v>
      </c>
    </row>
    <row r="1849" spans="1:12" ht="15" customHeight="1" x14ac:dyDescent="0.25">
      <c r="A1849">
        <v>1848</v>
      </c>
      <c r="B1849">
        <v>278918</v>
      </c>
      <c r="C1849" t="s">
        <v>86</v>
      </c>
      <c r="D1849" t="s">
        <v>87</v>
      </c>
      <c r="E1849" t="s">
        <v>1611</v>
      </c>
      <c r="F1849" t="s">
        <v>1610</v>
      </c>
      <c r="G1849">
        <v>41.5</v>
      </c>
      <c r="H1849">
        <v>34.299999999999997</v>
      </c>
      <c r="I1849">
        <v>3</v>
      </c>
      <c r="J1849">
        <v>10</v>
      </c>
      <c r="K1849" s="1">
        <v>45163</v>
      </c>
      <c r="L1849" s="56">
        <v>0.35349027777777775</v>
      </c>
    </row>
    <row r="1850" spans="1:12" ht="15" customHeight="1" x14ac:dyDescent="0.25">
      <c r="A1850">
        <v>1849</v>
      </c>
      <c r="B1850">
        <v>278917</v>
      </c>
      <c r="C1850" t="s">
        <v>137</v>
      </c>
      <c r="D1850" t="s">
        <v>1356</v>
      </c>
      <c r="E1850" t="s">
        <v>1603</v>
      </c>
      <c r="F1850" t="s">
        <v>1616</v>
      </c>
      <c r="G1850">
        <v>6.1</v>
      </c>
      <c r="H1850">
        <v>2.5</v>
      </c>
      <c r="I1850">
        <v>1</v>
      </c>
      <c r="J1850">
        <v>0</v>
      </c>
      <c r="K1850" s="1">
        <v>45163</v>
      </c>
      <c r="L1850" s="56">
        <v>0.35339980324074077</v>
      </c>
    </row>
    <row r="1851" spans="1:12" ht="15" customHeight="1" x14ac:dyDescent="0.25">
      <c r="A1851">
        <v>1850</v>
      </c>
      <c r="B1851">
        <v>278916</v>
      </c>
      <c r="C1851" t="s">
        <v>59</v>
      </c>
      <c r="D1851" t="s">
        <v>60</v>
      </c>
      <c r="E1851" t="s">
        <v>1611</v>
      </c>
      <c r="F1851" t="s">
        <v>1613</v>
      </c>
      <c r="G1851">
        <v>45.7</v>
      </c>
      <c r="H1851">
        <v>38.5</v>
      </c>
      <c r="I1851">
        <v>3</v>
      </c>
      <c r="J1851">
        <v>8</v>
      </c>
      <c r="K1851" s="1">
        <v>45163</v>
      </c>
      <c r="L1851" s="56">
        <v>0.35318052083333334</v>
      </c>
    </row>
    <row r="1852" spans="1:12" ht="15" customHeight="1" x14ac:dyDescent="0.25">
      <c r="A1852">
        <v>1851</v>
      </c>
      <c r="B1852">
        <v>278915</v>
      </c>
      <c r="C1852" t="s">
        <v>114</v>
      </c>
      <c r="D1852" t="s">
        <v>115</v>
      </c>
      <c r="E1852" t="s">
        <v>1603</v>
      </c>
      <c r="F1852" t="s">
        <v>1610</v>
      </c>
      <c r="G1852">
        <v>64.599999999999994</v>
      </c>
      <c r="H1852">
        <v>57.4</v>
      </c>
      <c r="I1852">
        <v>3</v>
      </c>
      <c r="J1852">
        <v>30</v>
      </c>
      <c r="K1852" s="1">
        <v>45163</v>
      </c>
      <c r="L1852" s="56">
        <v>0.35310112268518518</v>
      </c>
    </row>
    <row r="1853" spans="1:12" ht="15" customHeight="1" x14ac:dyDescent="0.25">
      <c r="A1853">
        <v>1852</v>
      </c>
      <c r="B1853">
        <v>278914</v>
      </c>
      <c r="C1853" t="s">
        <v>175</v>
      </c>
      <c r="D1853" t="s">
        <v>176</v>
      </c>
      <c r="E1853" t="s">
        <v>1603</v>
      </c>
      <c r="F1853" t="s">
        <v>1614</v>
      </c>
      <c r="G1853">
        <v>40.700000000000003</v>
      </c>
      <c r="H1853">
        <v>33.5</v>
      </c>
      <c r="I1853">
        <v>3</v>
      </c>
      <c r="J1853">
        <v>0</v>
      </c>
      <c r="K1853" s="1">
        <v>45163</v>
      </c>
      <c r="L1853" s="56">
        <v>0.35270269675925925</v>
      </c>
    </row>
    <row r="1854" spans="1:12" ht="15" customHeight="1" x14ac:dyDescent="0.25">
      <c r="A1854">
        <v>1853</v>
      </c>
      <c r="B1854">
        <v>278913</v>
      </c>
      <c r="C1854" t="s">
        <v>175</v>
      </c>
      <c r="D1854" t="s">
        <v>176</v>
      </c>
      <c r="E1854" t="s">
        <v>1603</v>
      </c>
      <c r="F1854" t="s">
        <v>1614</v>
      </c>
      <c r="G1854">
        <v>8.6</v>
      </c>
      <c r="H1854">
        <v>6.8</v>
      </c>
      <c r="I1854">
        <v>0</v>
      </c>
      <c r="J1854">
        <v>0</v>
      </c>
      <c r="K1854" s="1">
        <v>45163</v>
      </c>
      <c r="L1854" s="56">
        <v>0.352634375</v>
      </c>
    </row>
    <row r="1855" spans="1:12" ht="15" customHeight="1" x14ac:dyDescent="0.25">
      <c r="A1855">
        <v>1854</v>
      </c>
      <c r="B1855">
        <v>278912</v>
      </c>
      <c r="C1855" t="s">
        <v>142</v>
      </c>
      <c r="D1855" t="s">
        <v>1612</v>
      </c>
      <c r="E1855" t="s">
        <v>1603</v>
      </c>
      <c r="F1855" t="s">
        <v>1604</v>
      </c>
      <c r="G1855">
        <v>46.1</v>
      </c>
      <c r="H1855">
        <v>38.9</v>
      </c>
      <c r="I1855">
        <v>3</v>
      </c>
      <c r="J1855">
        <v>0</v>
      </c>
      <c r="K1855" s="1">
        <v>45163</v>
      </c>
      <c r="L1855" s="56">
        <v>0.35251223379629631</v>
      </c>
    </row>
    <row r="1856" spans="1:12" ht="15" customHeight="1" x14ac:dyDescent="0.25">
      <c r="A1856">
        <v>1855</v>
      </c>
      <c r="B1856">
        <v>278911</v>
      </c>
      <c r="C1856" t="s">
        <v>59</v>
      </c>
      <c r="D1856" t="s">
        <v>60</v>
      </c>
      <c r="E1856" t="s">
        <v>1611</v>
      </c>
      <c r="F1856" t="s">
        <v>1613</v>
      </c>
      <c r="G1856">
        <v>51.5</v>
      </c>
      <c r="H1856">
        <v>44.3</v>
      </c>
      <c r="I1856">
        <v>3</v>
      </c>
      <c r="J1856">
        <v>8</v>
      </c>
      <c r="K1856" s="1">
        <v>45163</v>
      </c>
      <c r="L1856" s="56">
        <v>0.35234140046296297</v>
      </c>
    </row>
    <row r="1857" spans="1:12" ht="15" customHeight="1" x14ac:dyDescent="0.25">
      <c r="A1857">
        <v>1856</v>
      </c>
      <c r="B1857">
        <v>278910</v>
      </c>
      <c r="C1857" t="s">
        <v>55</v>
      </c>
      <c r="D1857" t="s">
        <v>56</v>
      </c>
      <c r="E1857" t="s">
        <v>1611</v>
      </c>
      <c r="F1857" t="s">
        <v>1613</v>
      </c>
      <c r="G1857">
        <v>47</v>
      </c>
      <c r="H1857">
        <v>39.799999999999997</v>
      </c>
      <c r="I1857">
        <v>3</v>
      </c>
      <c r="J1857">
        <v>8</v>
      </c>
      <c r="K1857" s="1">
        <v>45163</v>
      </c>
      <c r="L1857" s="56">
        <v>0.35222341435185184</v>
      </c>
    </row>
    <row r="1858" spans="1:12" ht="15" customHeight="1" x14ac:dyDescent="0.25">
      <c r="A1858">
        <v>1857</v>
      </c>
      <c r="B1858">
        <v>278909</v>
      </c>
      <c r="C1858" t="s">
        <v>24</v>
      </c>
      <c r="D1858" t="s">
        <v>25</v>
      </c>
      <c r="E1858" t="s">
        <v>1611</v>
      </c>
      <c r="F1858" t="s">
        <v>1614</v>
      </c>
      <c r="G1858">
        <v>51.6</v>
      </c>
      <c r="H1858">
        <v>44.4</v>
      </c>
      <c r="I1858">
        <v>3</v>
      </c>
      <c r="J1858">
        <v>8</v>
      </c>
      <c r="K1858" s="1">
        <v>45163</v>
      </c>
      <c r="L1858" s="56">
        <v>0.3521519675925926</v>
      </c>
    </row>
    <row r="1859" spans="1:12" ht="15" customHeight="1" x14ac:dyDescent="0.25">
      <c r="A1859">
        <v>1858</v>
      </c>
      <c r="B1859">
        <v>278908</v>
      </c>
      <c r="C1859" t="s">
        <v>74</v>
      </c>
      <c r="D1859" t="s">
        <v>75</v>
      </c>
      <c r="E1859" t="s">
        <v>1611</v>
      </c>
      <c r="F1859" t="s">
        <v>1610</v>
      </c>
      <c r="G1859">
        <v>42.1</v>
      </c>
      <c r="H1859">
        <v>34.9</v>
      </c>
      <c r="I1859">
        <v>3</v>
      </c>
      <c r="J1859">
        <v>16</v>
      </c>
      <c r="K1859" s="1">
        <v>45163</v>
      </c>
      <c r="L1859" s="56">
        <v>0.35202473379629629</v>
      </c>
    </row>
    <row r="1860" spans="1:12" ht="15" customHeight="1" x14ac:dyDescent="0.25">
      <c r="A1860">
        <v>1859</v>
      </c>
      <c r="B1860">
        <v>278907</v>
      </c>
      <c r="C1860" t="s">
        <v>55</v>
      </c>
      <c r="D1860" t="s">
        <v>56</v>
      </c>
      <c r="E1860" t="s">
        <v>1611</v>
      </c>
      <c r="F1860" t="s">
        <v>1613</v>
      </c>
      <c r="G1860">
        <v>48.7</v>
      </c>
      <c r="H1860">
        <v>41.5</v>
      </c>
      <c r="I1860">
        <v>3</v>
      </c>
      <c r="J1860">
        <v>8</v>
      </c>
      <c r="K1860" s="1">
        <v>45163</v>
      </c>
      <c r="L1860" s="56">
        <v>0.3514300578703704</v>
      </c>
    </row>
    <row r="1861" spans="1:12" ht="15" customHeight="1" x14ac:dyDescent="0.25">
      <c r="A1861">
        <v>1860</v>
      </c>
      <c r="B1861">
        <v>278906</v>
      </c>
      <c r="C1861" t="s">
        <v>24</v>
      </c>
      <c r="D1861" t="s">
        <v>25</v>
      </c>
      <c r="E1861" t="s">
        <v>1611</v>
      </c>
      <c r="F1861" t="s">
        <v>1614</v>
      </c>
      <c r="G1861">
        <v>46.2</v>
      </c>
      <c r="H1861">
        <v>39</v>
      </c>
      <c r="I1861">
        <v>3</v>
      </c>
      <c r="J1861">
        <v>8</v>
      </c>
      <c r="K1861" s="1">
        <v>45163</v>
      </c>
      <c r="L1861" s="56">
        <v>0.35134019675925926</v>
      </c>
    </row>
    <row r="1862" spans="1:12" ht="15" customHeight="1" x14ac:dyDescent="0.25">
      <c r="A1862">
        <v>1861</v>
      </c>
      <c r="B1862">
        <v>278905</v>
      </c>
      <c r="C1862" t="s">
        <v>124</v>
      </c>
      <c r="D1862" t="s">
        <v>1413</v>
      </c>
      <c r="E1862" t="s">
        <v>1603</v>
      </c>
      <c r="F1862" t="s">
        <v>1604</v>
      </c>
      <c r="G1862">
        <v>47.8</v>
      </c>
      <c r="H1862">
        <v>40.6</v>
      </c>
      <c r="I1862">
        <v>3</v>
      </c>
      <c r="J1862">
        <v>0</v>
      </c>
      <c r="K1862" s="1">
        <v>45163</v>
      </c>
      <c r="L1862" s="56">
        <v>0.35105879629629633</v>
      </c>
    </row>
    <row r="1863" spans="1:12" ht="15" customHeight="1" x14ac:dyDescent="0.25">
      <c r="A1863">
        <v>1862</v>
      </c>
      <c r="B1863">
        <v>278904</v>
      </c>
      <c r="C1863" t="s">
        <v>114</v>
      </c>
      <c r="D1863" t="s">
        <v>115</v>
      </c>
      <c r="E1863" t="s">
        <v>1603</v>
      </c>
      <c r="F1863" t="s">
        <v>1610</v>
      </c>
      <c r="G1863">
        <v>68.2</v>
      </c>
      <c r="H1863">
        <v>61</v>
      </c>
      <c r="I1863">
        <v>3</v>
      </c>
      <c r="J1863">
        <v>30</v>
      </c>
      <c r="K1863" s="1">
        <v>45163</v>
      </c>
      <c r="L1863" s="56">
        <v>0.35092392361111108</v>
      </c>
    </row>
    <row r="1864" spans="1:12" ht="15" customHeight="1" x14ac:dyDescent="0.25">
      <c r="A1864">
        <v>1863</v>
      </c>
      <c r="B1864">
        <v>278903</v>
      </c>
      <c r="C1864" t="s">
        <v>103</v>
      </c>
      <c r="D1864" t="s">
        <v>104</v>
      </c>
      <c r="E1864" t="s">
        <v>1603</v>
      </c>
      <c r="F1864" t="s">
        <v>1610</v>
      </c>
      <c r="G1864">
        <v>43.2</v>
      </c>
      <c r="H1864">
        <v>36</v>
      </c>
      <c r="I1864">
        <v>3</v>
      </c>
      <c r="J1864">
        <v>10</v>
      </c>
      <c r="K1864" s="1">
        <v>45163</v>
      </c>
      <c r="L1864" s="56">
        <v>0.35062835648148144</v>
      </c>
    </row>
    <row r="1865" spans="1:12" ht="15" customHeight="1" x14ac:dyDescent="0.25">
      <c r="A1865">
        <v>1864</v>
      </c>
      <c r="B1865">
        <v>278902</v>
      </c>
      <c r="C1865" t="s">
        <v>10</v>
      </c>
      <c r="D1865" t="s">
        <v>11</v>
      </c>
      <c r="E1865" t="s">
        <v>1611</v>
      </c>
      <c r="F1865" t="s">
        <v>1614</v>
      </c>
      <c r="G1865">
        <v>37</v>
      </c>
      <c r="H1865">
        <v>31.6</v>
      </c>
      <c r="I1865">
        <v>2</v>
      </c>
      <c r="J1865">
        <v>6</v>
      </c>
      <c r="K1865" s="1">
        <v>45163</v>
      </c>
      <c r="L1865" s="56">
        <v>0.35043579861111113</v>
      </c>
    </row>
    <row r="1866" spans="1:12" ht="15" customHeight="1" x14ac:dyDescent="0.25">
      <c r="A1866">
        <v>1865</v>
      </c>
      <c r="B1866">
        <v>278901</v>
      </c>
      <c r="C1866" t="s">
        <v>10</v>
      </c>
      <c r="D1866" t="s">
        <v>11</v>
      </c>
      <c r="E1866" t="s">
        <v>1611</v>
      </c>
      <c r="F1866" t="s">
        <v>1614</v>
      </c>
      <c r="G1866">
        <v>64.5</v>
      </c>
      <c r="H1866">
        <v>57.3</v>
      </c>
      <c r="I1866">
        <v>3</v>
      </c>
      <c r="J1866">
        <v>11</v>
      </c>
      <c r="K1866" s="1">
        <v>45163</v>
      </c>
      <c r="L1866" s="56">
        <v>0.35029973379629631</v>
      </c>
    </row>
    <row r="1867" spans="1:12" ht="15" customHeight="1" x14ac:dyDescent="0.25">
      <c r="A1867">
        <v>1866</v>
      </c>
      <c r="B1867">
        <v>278900</v>
      </c>
      <c r="C1867" t="s">
        <v>10</v>
      </c>
      <c r="D1867" t="s">
        <v>11</v>
      </c>
      <c r="E1867" t="s">
        <v>1611</v>
      </c>
      <c r="F1867" t="s">
        <v>1614</v>
      </c>
      <c r="G1867">
        <v>57.4</v>
      </c>
      <c r="H1867">
        <v>50.2</v>
      </c>
      <c r="I1867">
        <v>3</v>
      </c>
      <c r="J1867">
        <v>10</v>
      </c>
      <c r="K1867" s="1">
        <v>45163</v>
      </c>
      <c r="L1867" s="56">
        <v>0.35006450231481478</v>
      </c>
    </row>
    <row r="1868" spans="1:12" ht="15" customHeight="1" x14ac:dyDescent="0.25">
      <c r="A1868">
        <v>1867</v>
      </c>
      <c r="B1868">
        <v>278899</v>
      </c>
      <c r="C1868" t="s">
        <v>10</v>
      </c>
      <c r="D1868" t="s">
        <v>11</v>
      </c>
      <c r="E1868" t="s">
        <v>1611</v>
      </c>
      <c r="F1868" t="s">
        <v>1614</v>
      </c>
      <c r="G1868">
        <v>53.4</v>
      </c>
      <c r="H1868">
        <v>46.2</v>
      </c>
      <c r="I1868">
        <v>3</v>
      </c>
      <c r="J1868">
        <v>9</v>
      </c>
      <c r="K1868" s="1">
        <v>45163</v>
      </c>
      <c r="L1868" s="56">
        <v>0.34986357638888888</v>
      </c>
    </row>
    <row r="1869" spans="1:12" ht="15" customHeight="1" x14ac:dyDescent="0.25">
      <c r="A1869">
        <v>1868</v>
      </c>
      <c r="B1869">
        <v>278898</v>
      </c>
      <c r="C1869" t="s">
        <v>10</v>
      </c>
      <c r="D1869" t="s">
        <v>11</v>
      </c>
      <c r="E1869" t="s">
        <v>1611</v>
      </c>
      <c r="F1869" t="s">
        <v>1614</v>
      </c>
      <c r="G1869">
        <v>59.8</v>
      </c>
      <c r="H1869">
        <v>52.6</v>
      </c>
      <c r="I1869">
        <v>3</v>
      </c>
      <c r="J1869">
        <v>11</v>
      </c>
      <c r="K1869" s="1">
        <v>45163</v>
      </c>
      <c r="L1869" s="56">
        <v>0.34973846064814818</v>
      </c>
    </row>
    <row r="1870" spans="1:12" ht="15" customHeight="1" x14ac:dyDescent="0.25">
      <c r="A1870">
        <v>1869</v>
      </c>
      <c r="B1870">
        <v>278897</v>
      </c>
      <c r="C1870" t="s">
        <v>10</v>
      </c>
      <c r="D1870" t="s">
        <v>11</v>
      </c>
      <c r="E1870" t="s">
        <v>1611</v>
      </c>
      <c r="F1870" t="s">
        <v>1614</v>
      </c>
      <c r="G1870">
        <v>62.8</v>
      </c>
      <c r="H1870">
        <v>55.6</v>
      </c>
      <c r="I1870">
        <v>3</v>
      </c>
      <c r="J1870">
        <v>11</v>
      </c>
      <c r="K1870" s="1">
        <v>45163</v>
      </c>
      <c r="L1870" s="56">
        <v>0.34948591435185183</v>
      </c>
    </row>
    <row r="1871" spans="1:12" ht="15" customHeight="1" x14ac:dyDescent="0.25">
      <c r="A1871">
        <v>1870</v>
      </c>
      <c r="B1871">
        <v>278896</v>
      </c>
      <c r="C1871" t="s">
        <v>88</v>
      </c>
      <c r="D1871" t="s">
        <v>89</v>
      </c>
      <c r="E1871" t="s">
        <v>1611</v>
      </c>
      <c r="F1871" t="s">
        <v>1610</v>
      </c>
      <c r="G1871">
        <v>47.1</v>
      </c>
      <c r="H1871">
        <v>39.9</v>
      </c>
      <c r="I1871">
        <v>3</v>
      </c>
      <c r="J1871">
        <v>14</v>
      </c>
      <c r="K1871" s="1">
        <v>45163</v>
      </c>
      <c r="L1871" s="56">
        <v>0.34911709490740739</v>
      </c>
    </row>
    <row r="1872" spans="1:12" ht="15" customHeight="1" x14ac:dyDescent="0.25">
      <c r="A1872">
        <v>1871</v>
      </c>
      <c r="B1872">
        <v>278895</v>
      </c>
      <c r="C1872" t="s">
        <v>137</v>
      </c>
      <c r="D1872" t="s">
        <v>1356</v>
      </c>
      <c r="E1872" t="s">
        <v>1603</v>
      </c>
      <c r="F1872" t="s">
        <v>1616</v>
      </c>
      <c r="G1872">
        <v>68.8</v>
      </c>
      <c r="H1872">
        <v>61.6</v>
      </c>
      <c r="I1872">
        <v>3</v>
      </c>
      <c r="J1872">
        <v>0</v>
      </c>
      <c r="K1872" s="1">
        <v>45163</v>
      </c>
      <c r="L1872" s="56">
        <v>0.34870239583333335</v>
      </c>
    </row>
    <row r="1873" spans="1:12" ht="15" customHeight="1" x14ac:dyDescent="0.25">
      <c r="A1873">
        <v>1872</v>
      </c>
      <c r="B1873">
        <v>278894</v>
      </c>
      <c r="C1873" t="s">
        <v>137</v>
      </c>
      <c r="D1873" t="s">
        <v>1356</v>
      </c>
      <c r="E1873" t="s">
        <v>1603</v>
      </c>
      <c r="F1873" t="s">
        <v>1616</v>
      </c>
      <c r="G1873">
        <v>22.4</v>
      </c>
      <c r="H1873">
        <v>20.6</v>
      </c>
      <c r="I1873">
        <v>0</v>
      </c>
      <c r="J1873">
        <v>0</v>
      </c>
      <c r="K1873" s="1">
        <v>45163</v>
      </c>
      <c r="L1873" s="56">
        <v>0.3485114583333333</v>
      </c>
    </row>
    <row r="1874" spans="1:12" ht="15" customHeight="1" x14ac:dyDescent="0.25">
      <c r="A1874">
        <v>1873</v>
      </c>
      <c r="B1874">
        <v>278893</v>
      </c>
      <c r="C1874" t="s">
        <v>123</v>
      </c>
      <c r="D1874" t="s">
        <v>1412</v>
      </c>
      <c r="E1874" t="s">
        <v>1603</v>
      </c>
      <c r="F1874" t="s">
        <v>1614</v>
      </c>
      <c r="G1874">
        <v>50.5</v>
      </c>
      <c r="H1874">
        <v>43.3</v>
      </c>
      <c r="I1874">
        <v>3</v>
      </c>
      <c r="J1874">
        <v>0</v>
      </c>
      <c r="K1874" s="1">
        <v>45163</v>
      </c>
      <c r="L1874" s="56">
        <v>0.34832172453703708</v>
      </c>
    </row>
    <row r="1875" spans="1:12" ht="15" customHeight="1" x14ac:dyDescent="0.25">
      <c r="A1875">
        <v>1874</v>
      </c>
      <c r="B1875">
        <v>278892</v>
      </c>
      <c r="C1875" t="s">
        <v>103</v>
      </c>
      <c r="D1875" t="s">
        <v>104</v>
      </c>
      <c r="E1875" t="s">
        <v>1603</v>
      </c>
      <c r="F1875" t="s">
        <v>1610</v>
      </c>
      <c r="G1875">
        <v>40.799999999999997</v>
      </c>
      <c r="H1875">
        <v>33.6</v>
      </c>
      <c r="I1875">
        <v>3</v>
      </c>
      <c r="J1875">
        <v>10</v>
      </c>
      <c r="K1875" s="1">
        <v>45163</v>
      </c>
      <c r="L1875" s="56">
        <v>0.34816570601851854</v>
      </c>
    </row>
    <row r="1876" spans="1:12" ht="15" customHeight="1" x14ac:dyDescent="0.25">
      <c r="A1876">
        <v>1875</v>
      </c>
      <c r="B1876">
        <v>278891</v>
      </c>
      <c r="C1876" t="s">
        <v>14</v>
      </c>
      <c r="D1876" t="s">
        <v>15</v>
      </c>
      <c r="E1876" t="s">
        <v>1611</v>
      </c>
      <c r="F1876" t="s">
        <v>1614</v>
      </c>
      <c r="G1876">
        <v>61.5</v>
      </c>
      <c r="H1876">
        <v>54.3</v>
      </c>
      <c r="I1876">
        <v>3</v>
      </c>
      <c r="J1876">
        <v>10</v>
      </c>
      <c r="K1876" s="1">
        <v>45163</v>
      </c>
      <c r="L1876" s="56">
        <v>0.34799224537037038</v>
      </c>
    </row>
    <row r="1877" spans="1:12" ht="15" customHeight="1" x14ac:dyDescent="0.25">
      <c r="A1877">
        <v>1876</v>
      </c>
      <c r="B1877">
        <v>278890</v>
      </c>
      <c r="C1877" t="s">
        <v>1534</v>
      </c>
      <c r="D1877" t="s">
        <v>1535</v>
      </c>
      <c r="E1877" t="s">
        <v>1611</v>
      </c>
      <c r="F1877" t="s">
        <v>1607</v>
      </c>
      <c r="G1877">
        <v>87.4</v>
      </c>
      <c r="H1877">
        <v>80.2</v>
      </c>
      <c r="I1877">
        <v>3</v>
      </c>
      <c r="J1877">
        <v>18</v>
      </c>
      <c r="K1877" s="1">
        <v>45163</v>
      </c>
      <c r="L1877" s="56">
        <v>0.34765277777777781</v>
      </c>
    </row>
    <row r="1878" spans="1:12" ht="15" customHeight="1" x14ac:dyDescent="0.25">
      <c r="A1878">
        <v>1877</v>
      </c>
      <c r="B1878">
        <v>278889</v>
      </c>
      <c r="C1878" t="s">
        <v>24</v>
      </c>
      <c r="D1878" t="s">
        <v>25</v>
      </c>
      <c r="E1878" t="s">
        <v>1611</v>
      </c>
      <c r="F1878" t="s">
        <v>1614</v>
      </c>
      <c r="G1878">
        <v>53.2</v>
      </c>
      <c r="H1878">
        <v>46</v>
      </c>
      <c r="I1878">
        <v>3</v>
      </c>
      <c r="J1878">
        <v>8</v>
      </c>
      <c r="K1878" s="1">
        <v>45163</v>
      </c>
      <c r="L1878" s="56">
        <v>0.34748028935185182</v>
      </c>
    </row>
    <row r="1879" spans="1:12" ht="15" customHeight="1" x14ac:dyDescent="0.25">
      <c r="A1879">
        <v>1878</v>
      </c>
      <c r="B1879">
        <v>278888</v>
      </c>
      <c r="C1879" t="s">
        <v>142</v>
      </c>
      <c r="D1879" t="s">
        <v>1612</v>
      </c>
      <c r="E1879" t="s">
        <v>1603</v>
      </c>
      <c r="F1879" t="s">
        <v>1604</v>
      </c>
      <c r="G1879">
        <v>47.5</v>
      </c>
      <c r="H1879">
        <v>40.299999999999997</v>
      </c>
      <c r="I1879">
        <v>3</v>
      </c>
      <c r="J1879">
        <v>0</v>
      </c>
      <c r="K1879" s="1">
        <v>45163</v>
      </c>
      <c r="L1879" s="56">
        <v>0.34720841435185185</v>
      </c>
    </row>
    <row r="1880" spans="1:12" ht="15" customHeight="1" x14ac:dyDescent="0.25">
      <c r="A1880">
        <v>1879</v>
      </c>
      <c r="B1880">
        <v>278887</v>
      </c>
      <c r="C1880" t="s">
        <v>55</v>
      </c>
      <c r="D1880" t="s">
        <v>56</v>
      </c>
      <c r="E1880" t="s">
        <v>1611</v>
      </c>
      <c r="F1880" t="s">
        <v>1613</v>
      </c>
      <c r="G1880">
        <v>47.7</v>
      </c>
      <c r="H1880">
        <v>40.5</v>
      </c>
      <c r="I1880">
        <v>3</v>
      </c>
      <c r="J1880">
        <v>8</v>
      </c>
      <c r="K1880" s="1">
        <v>45163</v>
      </c>
      <c r="L1880" s="56">
        <v>0.34703723379629631</v>
      </c>
    </row>
    <row r="1881" spans="1:12" ht="15" customHeight="1" x14ac:dyDescent="0.25">
      <c r="A1881">
        <v>1880</v>
      </c>
      <c r="B1881">
        <v>278886</v>
      </c>
      <c r="C1881" t="s">
        <v>141</v>
      </c>
      <c r="D1881" t="s">
        <v>1358</v>
      </c>
      <c r="E1881" t="s">
        <v>1603</v>
      </c>
      <c r="F1881" t="s">
        <v>1607</v>
      </c>
      <c r="G1881">
        <v>35.4</v>
      </c>
      <c r="H1881">
        <v>28.2</v>
      </c>
      <c r="I1881">
        <v>3</v>
      </c>
      <c r="J1881">
        <v>0</v>
      </c>
      <c r="K1881" s="1">
        <v>45163</v>
      </c>
      <c r="L1881" s="56">
        <v>0.34685208333333334</v>
      </c>
    </row>
    <row r="1882" spans="1:12" ht="15" customHeight="1" x14ac:dyDescent="0.25">
      <c r="A1882">
        <v>1881</v>
      </c>
      <c r="B1882">
        <v>278885</v>
      </c>
      <c r="C1882" t="s">
        <v>125</v>
      </c>
      <c r="D1882" t="s">
        <v>126</v>
      </c>
      <c r="E1882" t="s">
        <v>1603</v>
      </c>
      <c r="F1882" t="s">
        <v>1604</v>
      </c>
      <c r="G1882">
        <v>45.6</v>
      </c>
      <c r="H1882">
        <v>38.4</v>
      </c>
      <c r="I1882">
        <v>3</v>
      </c>
      <c r="J1882">
        <v>0</v>
      </c>
      <c r="K1882" s="1">
        <v>45163</v>
      </c>
      <c r="L1882" s="56">
        <v>0.34669771990740744</v>
      </c>
    </row>
    <row r="1883" spans="1:12" ht="15" customHeight="1" x14ac:dyDescent="0.25">
      <c r="A1883">
        <v>1882</v>
      </c>
      <c r="B1883">
        <v>278884</v>
      </c>
      <c r="C1883" t="s">
        <v>86</v>
      </c>
      <c r="D1883" t="s">
        <v>87</v>
      </c>
      <c r="E1883" t="s">
        <v>1611</v>
      </c>
      <c r="F1883" t="s">
        <v>1610</v>
      </c>
      <c r="G1883">
        <v>45.6</v>
      </c>
      <c r="H1883">
        <v>38.4</v>
      </c>
      <c r="I1883">
        <v>3</v>
      </c>
      <c r="J1883">
        <v>10</v>
      </c>
      <c r="K1883" s="1">
        <v>45163</v>
      </c>
      <c r="L1883" s="56">
        <v>0.34654741898148145</v>
      </c>
    </row>
    <row r="1884" spans="1:12" ht="15" customHeight="1" x14ac:dyDescent="0.25">
      <c r="A1884">
        <v>1883</v>
      </c>
      <c r="B1884">
        <v>278883</v>
      </c>
      <c r="C1884" t="s">
        <v>103</v>
      </c>
      <c r="D1884" t="s">
        <v>104</v>
      </c>
      <c r="E1884" t="s">
        <v>1603</v>
      </c>
      <c r="F1884" t="s">
        <v>1610</v>
      </c>
      <c r="G1884">
        <v>43.5</v>
      </c>
      <c r="H1884">
        <v>36.299999999999997</v>
      </c>
      <c r="I1884">
        <v>3</v>
      </c>
      <c r="J1884">
        <v>10</v>
      </c>
      <c r="K1884" s="1">
        <v>45163</v>
      </c>
      <c r="L1884" s="56">
        <v>0.34640362268518521</v>
      </c>
    </row>
    <row r="1885" spans="1:12" ht="15" customHeight="1" x14ac:dyDescent="0.25">
      <c r="A1885">
        <v>1884</v>
      </c>
      <c r="B1885">
        <v>278882</v>
      </c>
      <c r="C1885" t="s">
        <v>142</v>
      </c>
      <c r="D1885" t="s">
        <v>1612</v>
      </c>
      <c r="E1885" t="s">
        <v>1603</v>
      </c>
      <c r="F1885" t="s">
        <v>1604</v>
      </c>
      <c r="G1885">
        <v>42.6</v>
      </c>
      <c r="H1885">
        <v>35.4</v>
      </c>
      <c r="I1885">
        <v>3</v>
      </c>
      <c r="J1885">
        <v>0</v>
      </c>
      <c r="K1885" s="1">
        <v>45163</v>
      </c>
      <c r="L1885" s="56">
        <v>0.34617931712962963</v>
      </c>
    </row>
    <row r="1886" spans="1:12" ht="15" customHeight="1" x14ac:dyDescent="0.25">
      <c r="A1886">
        <v>1885</v>
      </c>
      <c r="B1886">
        <v>278881</v>
      </c>
      <c r="C1886" t="s">
        <v>103</v>
      </c>
      <c r="D1886" t="s">
        <v>104</v>
      </c>
      <c r="E1886" t="s">
        <v>1603</v>
      </c>
      <c r="F1886" t="s">
        <v>1610</v>
      </c>
      <c r="G1886">
        <v>40</v>
      </c>
      <c r="H1886">
        <v>32.799999999999997</v>
      </c>
      <c r="I1886">
        <v>3</v>
      </c>
      <c r="J1886">
        <v>10</v>
      </c>
      <c r="K1886" s="1">
        <v>45163</v>
      </c>
      <c r="L1886" s="56">
        <v>0.34609116898148146</v>
      </c>
    </row>
    <row r="1887" spans="1:12" ht="15" customHeight="1" x14ac:dyDescent="0.25">
      <c r="A1887">
        <v>1886</v>
      </c>
      <c r="B1887">
        <v>278880</v>
      </c>
      <c r="C1887" t="s">
        <v>124</v>
      </c>
      <c r="D1887" t="s">
        <v>1413</v>
      </c>
      <c r="E1887" t="s">
        <v>1603</v>
      </c>
      <c r="F1887" t="s">
        <v>1604</v>
      </c>
      <c r="G1887">
        <v>40.700000000000003</v>
      </c>
      <c r="H1887">
        <v>33.5</v>
      </c>
      <c r="I1887">
        <v>3</v>
      </c>
      <c r="J1887">
        <v>0</v>
      </c>
      <c r="K1887" s="1">
        <v>45163</v>
      </c>
      <c r="L1887" s="56">
        <v>0.34591697916666669</v>
      </c>
    </row>
    <row r="1888" spans="1:12" ht="15" customHeight="1" x14ac:dyDescent="0.25">
      <c r="A1888">
        <v>1887</v>
      </c>
      <c r="B1888">
        <v>278879</v>
      </c>
      <c r="C1888" t="s">
        <v>120</v>
      </c>
      <c r="D1888" t="s">
        <v>1411</v>
      </c>
      <c r="E1888" t="s">
        <v>1603</v>
      </c>
      <c r="F1888" t="s">
        <v>1614</v>
      </c>
      <c r="G1888">
        <v>41.1</v>
      </c>
      <c r="H1888">
        <v>33.9</v>
      </c>
      <c r="I1888">
        <v>3</v>
      </c>
      <c r="J1888">
        <v>0</v>
      </c>
      <c r="K1888" s="1">
        <v>45163</v>
      </c>
      <c r="L1888" s="56">
        <v>0.34580760416666667</v>
      </c>
    </row>
    <row r="1889" spans="1:12" ht="15" customHeight="1" x14ac:dyDescent="0.25">
      <c r="A1889">
        <v>1888</v>
      </c>
      <c r="B1889">
        <v>278878</v>
      </c>
      <c r="C1889" t="s">
        <v>67</v>
      </c>
      <c r="D1889" t="s">
        <v>1318</v>
      </c>
      <c r="E1889" t="s">
        <v>1603</v>
      </c>
      <c r="F1889" t="s">
        <v>1613</v>
      </c>
      <c r="G1889">
        <v>38.700000000000003</v>
      </c>
      <c r="H1889">
        <v>31.5</v>
      </c>
      <c r="I1889">
        <v>3</v>
      </c>
      <c r="J1889">
        <v>0</v>
      </c>
      <c r="K1889" s="1">
        <v>45163</v>
      </c>
      <c r="L1889" s="56">
        <v>0.34562858796296297</v>
      </c>
    </row>
    <row r="1890" spans="1:12" ht="15" customHeight="1" x14ac:dyDescent="0.25">
      <c r="A1890">
        <v>1889</v>
      </c>
      <c r="B1890">
        <v>278877</v>
      </c>
      <c r="C1890" t="s">
        <v>67</v>
      </c>
      <c r="D1890" t="s">
        <v>1318</v>
      </c>
      <c r="E1890" t="s">
        <v>1603</v>
      </c>
      <c r="F1890" t="s">
        <v>1613</v>
      </c>
      <c r="G1890">
        <v>35.200000000000003</v>
      </c>
      <c r="H1890">
        <v>28</v>
      </c>
      <c r="I1890">
        <v>3</v>
      </c>
      <c r="J1890">
        <v>0</v>
      </c>
      <c r="K1890" s="1">
        <v>45163</v>
      </c>
      <c r="L1890" s="56">
        <v>0.34548730324074078</v>
      </c>
    </row>
    <row r="1891" spans="1:12" ht="15" customHeight="1" x14ac:dyDescent="0.25">
      <c r="A1891">
        <v>1890</v>
      </c>
      <c r="B1891">
        <v>278876</v>
      </c>
      <c r="C1891" t="s">
        <v>59</v>
      </c>
      <c r="D1891" t="s">
        <v>60</v>
      </c>
      <c r="E1891" t="s">
        <v>1611</v>
      </c>
      <c r="F1891" t="s">
        <v>1613</v>
      </c>
      <c r="G1891">
        <v>49.6</v>
      </c>
      <c r="H1891">
        <v>42.4</v>
      </c>
      <c r="I1891">
        <v>3</v>
      </c>
      <c r="J1891">
        <v>8</v>
      </c>
      <c r="K1891" s="1">
        <v>45163</v>
      </c>
      <c r="L1891" s="56">
        <v>0.34540949074074073</v>
      </c>
    </row>
    <row r="1892" spans="1:12" ht="15" customHeight="1" x14ac:dyDescent="0.25">
      <c r="A1892">
        <v>1891</v>
      </c>
      <c r="B1892">
        <v>278875</v>
      </c>
      <c r="C1892" t="s">
        <v>125</v>
      </c>
      <c r="D1892" t="s">
        <v>126</v>
      </c>
      <c r="E1892" t="s">
        <v>1603</v>
      </c>
      <c r="F1892" t="s">
        <v>1604</v>
      </c>
      <c r="G1892">
        <v>40</v>
      </c>
      <c r="H1892">
        <v>32.799999999999997</v>
      </c>
      <c r="I1892">
        <v>3</v>
      </c>
      <c r="J1892">
        <v>0</v>
      </c>
      <c r="K1892" s="1">
        <v>45163</v>
      </c>
      <c r="L1892" s="56">
        <v>0.344787037037037</v>
      </c>
    </row>
    <row r="1893" spans="1:12" ht="15" customHeight="1" x14ac:dyDescent="0.25">
      <c r="A1893">
        <v>1892</v>
      </c>
      <c r="B1893">
        <v>278874</v>
      </c>
      <c r="C1893" t="s">
        <v>121</v>
      </c>
      <c r="D1893" t="s">
        <v>122</v>
      </c>
      <c r="E1893" t="s">
        <v>1603</v>
      </c>
      <c r="F1893" t="s">
        <v>1610</v>
      </c>
      <c r="G1893">
        <v>39.1</v>
      </c>
      <c r="H1893">
        <v>31.9</v>
      </c>
      <c r="I1893">
        <v>3</v>
      </c>
      <c r="J1893">
        <v>0</v>
      </c>
      <c r="K1893" s="1">
        <v>45163</v>
      </c>
      <c r="L1893" s="56">
        <v>0.34458938657407406</v>
      </c>
    </row>
    <row r="1894" spans="1:12" ht="15" customHeight="1" x14ac:dyDescent="0.25">
      <c r="A1894">
        <v>1893</v>
      </c>
      <c r="B1894">
        <v>278873</v>
      </c>
      <c r="C1894" t="s">
        <v>53</v>
      </c>
      <c r="D1894" t="s">
        <v>54</v>
      </c>
      <c r="E1894" t="s">
        <v>1611</v>
      </c>
      <c r="F1894" t="s">
        <v>1613</v>
      </c>
      <c r="G1894">
        <v>64.400000000000006</v>
      </c>
      <c r="H1894">
        <v>57.2</v>
      </c>
      <c r="I1894">
        <v>3</v>
      </c>
      <c r="J1894">
        <v>30</v>
      </c>
      <c r="K1894" s="1">
        <v>45163</v>
      </c>
      <c r="L1894" s="56">
        <v>0.34449097222222225</v>
      </c>
    </row>
    <row r="1895" spans="1:12" ht="15" customHeight="1" x14ac:dyDescent="0.25">
      <c r="A1895">
        <v>1894</v>
      </c>
      <c r="B1895">
        <v>278872</v>
      </c>
      <c r="C1895" t="s">
        <v>55</v>
      </c>
      <c r="D1895" t="s">
        <v>56</v>
      </c>
      <c r="E1895" t="s">
        <v>1611</v>
      </c>
      <c r="F1895" t="s">
        <v>1613</v>
      </c>
      <c r="G1895">
        <v>46.3</v>
      </c>
      <c r="H1895">
        <v>39.1</v>
      </c>
      <c r="I1895">
        <v>3</v>
      </c>
      <c r="J1895">
        <v>8</v>
      </c>
      <c r="K1895" s="1">
        <v>45163</v>
      </c>
      <c r="L1895" s="56">
        <v>0.34399274305555555</v>
      </c>
    </row>
    <row r="1896" spans="1:12" ht="15" customHeight="1" x14ac:dyDescent="0.25">
      <c r="A1896">
        <v>1895</v>
      </c>
      <c r="B1896">
        <v>278871</v>
      </c>
      <c r="C1896" t="s">
        <v>74</v>
      </c>
      <c r="D1896" t="s">
        <v>75</v>
      </c>
      <c r="E1896" t="s">
        <v>1611</v>
      </c>
      <c r="F1896" t="s">
        <v>1610</v>
      </c>
      <c r="G1896">
        <v>41.8</v>
      </c>
      <c r="H1896">
        <v>34.6</v>
      </c>
      <c r="I1896">
        <v>3</v>
      </c>
      <c r="J1896">
        <v>16</v>
      </c>
      <c r="K1896" s="1">
        <v>45163</v>
      </c>
      <c r="L1896" s="56">
        <v>0.34248159722222221</v>
      </c>
    </row>
    <row r="1897" spans="1:12" ht="15" customHeight="1" x14ac:dyDescent="0.25">
      <c r="A1897">
        <v>1896</v>
      </c>
      <c r="B1897">
        <v>278870</v>
      </c>
      <c r="C1897" t="s">
        <v>123</v>
      </c>
      <c r="D1897" t="s">
        <v>1412</v>
      </c>
      <c r="E1897" t="s">
        <v>1603</v>
      </c>
      <c r="F1897" t="s">
        <v>1614</v>
      </c>
      <c r="G1897">
        <v>52</v>
      </c>
      <c r="H1897">
        <v>44.8</v>
      </c>
      <c r="I1897">
        <v>3</v>
      </c>
      <c r="J1897">
        <v>0</v>
      </c>
      <c r="K1897" s="1">
        <v>45163</v>
      </c>
      <c r="L1897" s="56">
        <v>0.34218295138888893</v>
      </c>
    </row>
    <row r="1898" spans="1:12" ht="15" customHeight="1" x14ac:dyDescent="0.25">
      <c r="A1898">
        <v>1897</v>
      </c>
      <c r="B1898">
        <v>278869</v>
      </c>
      <c r="C1898" t="s">
        <v>124</v>
      </c>
      <c r="D1898" t="s">
        <v>1413</v>
      </c>
      <c r="E1898" t="s">
        <v>1603</v>
      </c>
      <c r="F1898" t="s">
        <v>1604</v>
      </c>
      <c r="G1898">
        <v>43.2</v>
      </c>
      <c r="H1898">
        <v>36</v>
      </c>
      <c r="I1898">
        <v>3</v>
      </c>
      <c r="J1898">
        <v>0</v>
      </c>
      <c r="K1898" s="1">
        <v>45163</v>
      </c>
      <c r="L1898" s="56">
        <v>0.34183449074074074</v>
      </c>
    </row>
    <row r="1899" spans="1:12" ht="15" customHeight="1" x14ac:dyDescent="0.25">
      <c r="A1899">
        <v>1898</v>
      </c>
      <c r="B1899">
        <v>278868</v>
      </c>
      <c r="C1899" t="s">
        <v>137</v>
      </c>
      <c r="D1899" t="s">
        <v>1356</v>
      </c>
      <c r="E1899" t="s">
        <v>1603</v>
      </c>
      <c r="F1899" t="s">
        <v>1616</v>
      </c>
      <c r="G1899">
        <v>63.5</v>
      </c>
      <c r="H1899">
        <v>58.1</v>
      </c>
      <c r="I1899">
        <v>2</v>
      </c>
      <c r="J1899">
        <v>0</v>
      </c>
      <c r="K1899" s="1">
        <v>45163</v>
      </c>
      <c r="L1899" s="56">
        <v>0.3414653587962963</v>
      </c>
    </row>
    <row r="1900" spans="1:12" ht="15" customHeight="1" x14ac:dyDescent="0.25">
      <c r="A1900">
        <v>1899</v>
      </c>
      <c r="B1900">
        <v>278867</v>
      </c>
      <c r="C1900" t="s">
        <v>59</v>
      </c>
      <c r="D1900" t="s">
        <v>60</v>
      </c>
      <c r="E1900" t="s">
        <v>1611</v>
      </c>
      <c r="F1900" t="s">
        <v>1613</v>
      </c>
      <c r="G1900">
        <v>48.8</v>
      </c>
      <c r="H1900">
        <v>41.6</v>
      </c>
      <c r="I1900">
        <v>3</v>
      </c>
      <c r="J1900">
        <v>8</v>
      </c>
      <c r="K1900" s="1">
        <v>45163</v>
      </c>
      <c r="L1900" s="56">
        <v>0.34048758101851856</v>
      </c>
    </row>
    <row r="1901" spans="1:12" ht="15" customHeight="1" x14ac:dyDescent="0.25">
      <c r="A1901">
        <v>1900</v>
      </c>
      <c r="B1901">
        <v>278866</v>
      </c>
      <c r="C1901" t="s">
        <v>55</v>
      </c>
      <c r="D1901" t="s">
        <v>56</v>
      </c>
      <c r="E1901" t="s">
        <v>1611</v>
      </c>
      <c r="F1901" t="s">
        <v>1613</v>
      </c>
      <c r="G1901">
        <v>49.2</v>
      </c>
      <c r="H1901">
        <v>42</v>
      </c>
      <c r="I1901">
        <v>3</v>
      </c>
      <c r="J1901">
        <v>8</v>
      </c>
      <c r="K1901" s="1">
        <v>45163</v>
      </c>
      <c r="L1901" s="56">
        <v>0.34029641203703703</v>
      </c>
    </row>
    <row r="1902" spans="1:12" ht="15" customHeight="1" x14ac:dyDescent="0.25">
      <c r="A1902">
        <v>1901</v>
      </c>
      <c r="B1902">
        <v>278865</v>
      </c>
      <c r="C1902" t="s">
        <v>175</v>
      </c>
      <c r="D1902" t="s">
        <v>176</v>
      </c>
      <c r="E1902" t="s">
        <v>1603</v>
      </c>
      <c r="F1902" t="s">
        <v>1610</v>
      </c>
      <c r="G1902">
        <v>51.3</v>
      </c>
      <c r="H1902">
        <v>44.1</v>
      </c>
      <c r="I1902">
        <v>3</v>
      </c>
      <c r="J1902">
        <v>0</v>
      </c>
      <c r="K1902" s="1">
        <v>45163</v>
      </c>
      <c r="L1902" s="56">
        <v>0.33952986111111111</v>
      </c>
    </row>
    <row r="1903" spans="1:12" ht="15" customHeight="1" x14ac:dyDescent="0.25">
      <c r="A1903">
        <v>1902</v>
      </c>
      <c r="B1903">
        <v>278864</v>
      </c>
      <c r="C1903" t="s">
        <v>84</v>
      </c>
      <c r="D1903" t="s">
        <v>1609</v>
      </c>
      <c r="E1903" t="s">
        <v>1603</v>
      </c>
      <c r="F1903" t="s">
        <v>1610</v>
      </c>
      <c r="G1903">
        <v>61.5</v>
      </c>
      <c r="H1903">
        <v>54.3</v>
      </c>
      <c r="I1903">
        <v>3</v>
      </c>
      <c r="J1903">
        <v>0</v>
      </c>
      <c r="K1903" s="1">
        <v>45163</v>
      </c>
      <c r="L1903" s="56">
        <v>0.33940231481481481</v>
      </c>
    </row>
    <row r="1904" spans="1:12" ht="15" customHeight="1" x14ac:dyDescent="0.25">
      <c r="A1904">
        <v>1903</v>
      </c>
      <c r="B1904">
        <v>278863</v>
      </c>
      <c r="C1904" t="s">
        <v>59</v>
      </c>
      <c r="D1904" t="s">
        <v>60</v>
      </c>
      <c r="E1904" t="s">
        <v>1611</v>
      </c>
      <c r="F1904" t="s">
        <v>1613</v>
      </c>
      <c r="G1904">
        <v>51.2</v>
      </c>
      <c r="H1904">
        <v>44</v>
      </c>
      <c r="I1904">
        <v>3</v>
      </c>
      <c r="J1904">
        <v>8</v>
      </c>
      <c r="K1904" s="1">
        <v>45163</v>
      </c>
      <c r="L1904" s="56">
        <v>0.33922265046296296</v>
      </c>
    </row>
    <row r="1905" spans="1:12" ht="15" customHeight="1" x14ac:dyDescent="0.25">
      <c r="A1905">
        <v>1904</v>
      </c>
      <c r="B1905">
        <v>278862</v>
      </c>
      <c r="C1905" t="s">
        <v>85</v>
      </c>
      <c r="D1905" t="s">
        <v>1608</v>
      </c>
      <c r="E1905" t="s">
        <v>1603</v>
      </c>
      <c r="F1905" t="s">
        <v>1610</v>
      </c>
      <c r="G1905">
        <v>45.6</v>
      </c>
      <c r="H1905">
        <v>38.4</v>
      </c>
      <c r="I1905">
        <v>3</v>
      </c>
      <c r="J1905">
        <v>0</v>
      </c>
      <c r="K1905" s="1">
        <v>45163</v>
      </c>
      <c r="L1905" s="56">
        <v>0.33903017361111115</v>
      </c>
    </row>
    <row r="1906" spans="1:12" ht="15" customHeight="1" x14ac:dyDescent="0.25">
      <c r="A1906">
        <v>1905</v>
      </c>
      <c r="B1906">
        <v>278861</v>
      </c>
      <c r="C1906" t="s">
        <v>74</v>
      </c>
      <c r="D1906" t="s">
        <v>75</v>
      </c>
      <c r="E1906" t="s">
        <v>1611</v>
      </c>
      <c r="F1906" t="s">
        <v>1610</v>
      </c>
      <c r="G1906">
        <v>42.3</v>
      </c>
      <c r="H1906">
        <v>35.1</v>
      </c>
      <c r="I1906">
        <v>3</v>
      </c>
      <c r="J1906">
        <v>16</v>
      </c>
      <c r="K1906" s="1">
        <v>45163</v>
      </c>
      <c r="L1906" s="56">
        <v>0.33885413194444447</v>
      </c>
    </row>
    <row r="1907" spans="1:12" ht="15" customHeight="1" x14ac:dyDescent="0.25">
      <c r="A1907">
        <v>1906</v>
      </c>
      <c r="B1907">
        <v>278860</v>
      </c>
      <c r="C1907" t="s">
        <v>121</v>
      </c>
      <c r="D1907" t="s">
        <v>122</v>
      </c>
      <c r="E1907" t="s">
        <v>1603</v>
      </c>
      <c r="F1907" t="s">
        <v>1610</v>
      </c>
      <c r="G1907">
        <v>40.9</v>
      </c>
      <c r="H1907">
        <v>33.700000000000003</v>
      </c>
      <c r="I1907">
        <v>3</v>
      </c>
      <c r="J1907">
        <v>0</v>
      </c>
      <c r="K1907" s="1">
        <v>45163</v>
      </c>
      <c r="L1907" s="56">
        <v>0.33866697916666672</v>
      </c>
    </row>
    <row r="1908" spans="1:12" ht="15" customHeight="1" x14ac:dyDescent="0.25">
      <c r="A1908">
        <v>1907</v>
      </c>
      <c r="B1908">
        <v>278859</v>
      </c>
      <c r="C1908" t="s">
        <v>24</v>
      </c>
      <c r="D1908" t="s">
        <v>25</v>
      </c>
      <c r="E1908" t="s">
        <v>1611</v>
      </c>
      <c r="F1908" t="s">
        <v>1614</v>
      </c>
      <c r="G1908">
        <v>52.9</v>
      </c>
      <c r="H1908">
        <v>45.7</v>
      </c>
      <c r="I1908">
        <v>3</v>
      </c>
      <c r="J1908">
        <v>8</v>
      </c>
      <c r="K1908" s="1">
        <v>45163</v>
      </c>
      <c r="L1908" s="56">
        <v>0.33838260416666666</v>
      </c>
    </row>
    <row r="1909" spans="1:12" ht="15" customHeight="1" x14ac:dyDescent="0.25">
      <c r="A1909">
        <v>1908</v>
      </c>
      <c r="B1909">
        <v>278858</v>
      </c>
      <c r="C1909" t="s">
        <v>67</v>
      </c>
      <c r="D1909" t="s">
        <v>1318</v>
      </c>
      <c r="E1909" t="s">
        <v>1603</v>
      </c>
      <c r="F1909" t="s">
        <v>1613</v>
      </c>
      <c r="G1909">
        <v>39.700000000000003</v>
      </c>
      <c r="H1909">
        <v>32.5</v>
      </c>
      <c r="I1909">
        <v>3</v>
      </c>
      <c r="J1909">
        <v>0</v>
      </c>
      <c r="K1909" s="1">
        <v>45163</v>
      </c>
      <c r="L1909" s="56">
        <v>0.33811840277777777</v>
      </c>
    </row>
    <row r="1910" spans="1:12" ht="15" customHeight="1" x14ac:dyDescent="0.25">
      <c r="A1910">
        <v>1909</v>
      </c>
      <c r="B1910">
        <v>278857</v>
      </c>
      <c r="C1910" t="s">
        <v>59</v>
      </c>
      <c r="D1910" t="s">
        <v>60</v>
      </c>
      <c r="E1910" t="s">
        <v>1611</v>
      </c>
      <c r="F1910" t="s">
        <v>1613</v>
      </c>
      <c r="G1910">
        <v>49.1</v>
      </c>
      <c r="H1910">
        <v>41.9</v>
      </c>
      <c r="I1910">
        <v>3</v>
      </c>
      <c r="J1910">
        <v>8</v>
      </c>
      <c r="K1910" s="1">
        <v>45163</v>
      </c>
      <c r="L1910" s="56">
        <v>0.33798402777777775</v>
      </c>
    </row>
    <row r="1911" spans="1:12" ht="15" customHeight="1" x14ac:dyDescent="0.25">
      <c r="A1911">
        <v>1910</v>
      </c>
      <c r="B1911">
        <v>278856</v>
      </c>
      <c r="C1911" t="s">
        <v>123</v>
      </c>
      <c r="D1911" t="s">
        <v>1412</v>
      </c>
      <c r="E1911" t="s">
        <v>1603</v>
      </c>
      <c r="F1911" t="s">
        <v>1613</v>
      </c>
      <c r="G1911">
        <v>43.8</v>
      </c>
      <c r="H1911">
        <v>36.6</v>
      </c>
      <c r="I1911">
        <v>3</v>
      </c>
      <c r="J1911">
        <v>0</v>
      </c>
      <c r="K1911" s="1">
        <v>45163</v>
      </c>
      <c r="L1911" s="56">
        <v>0.33776689814814814</v>
      </c>
    </row>
    <row r="1912" spans="1:12" ht="15" customHeight="1" x14ac:dyDescent="0.25">
      <c r="A1912">
        <v>1911</v>
      </c>
      <c r="B1912">
        <v>278855</v>
      </c>
      <c r="C1912" t="s">
        <v>125</v>
      </c>
      <c r="D1912" t="s">
        <v>126</v>
      </c>
      <c r="E1912" t="s">
        <v>1603</v>
      </c>
      <c r="F1912" t="s">
        <v>1604</v>
      </c>
      <c r="G1912">
        <v>37.799999999999997</v>
      </c>
      <c r="H1912">
        <v>30.6</v>
      </c>
      <c r="I1912">
        <v>3</v>
      </c>
      <c r="J1912">
        <v>0</v>
      </c>
      <c r="K1912" s="1">
        <v>45163</v>
      </c>
      <c r="L1912" s="56">
        <v>0.33760706018518521</v>
      </c>
    </row>
    <row r="1913" spans="1:12" ht="15" customHeight="1" x14ac:dyDescent="0.25">
      <c r="A1913">
        <v>1912</v>
      </c>
      <c r="B1913">
        <v>278854</v>
      </c>
      <c r="C1913" t="s">
        <v>121</v>
      </c>
      <c r="D1913" t="s">
        <v>122</v>
      </c>
      <c r="E1913" t="s">
        <v>1603</v>
      </c>
      <c r="F1913" t="s">
        <v>1613</v>
      </c>
      <c r="G1913">
        <v>47.2</v>
      </c>
      <c r="H1913">
        <v>40</v>
      </c>
      <c r="I1913">
        <v>3</v>
      </c>
      <c r="J1913">
        <v>0</v>
      </c>
      <c r="K1913" s="1">
        <v>45163</v>
      </c>
      <c r="L1913" s="56">
        <v>0.33727218749999999</v>
      </c>
    </row>
    <row r="1914" spans="1:12" ht="15" customHeight="1" x14ac:dyDescent="0.25">
      <c r="A1914">
        <v>1913</v>
      </c>
      <c r="B1914">
        <v>278853</v>
      </c>
      <c r="C1914" t="s">
        <v>124</v>
      </c>
      <c r="D1914" t="s">
        <v>1413</v>
      </c>
      <c r="E1914" t="s">
        <v>1603</v>
      </c>
      <c r="F1914" t="s">
        <v>1604</v>
      </c>
      <c r="G1914">
        <v>43.6</v>
      </c>
      <c r="H1914">
        <v>36.4</v>
      </c>
      <c r="I1914">
        <v>3</v>
      </c>
      <c r="J1914">
        <v>0</v>
      </c>
      <c r="K1914" s="1">
        <v>45163</v>
      </c>
      <c r="L1914" s="56">
        <v>0.33645532407407402</v>
      </c>
    </row>
    <row r="1915" spans="1:12" ht="15" customHeight="1" x14ac:dyDescent="0.25">
      <c r="A1915">
        <v>1914</v>
      </c>
      <c r="B1915">
        <v>278852</v>
      </c>
      <c r="C1915" t="s">
        <v>74</v>
      </c>
      <c r="D1915" t="s">
        <v>75</v>
      </c>
      <c r="E1915" t="s">
        <v>1611</v>
      </c>
      <c r="F1915" t="s">
        <v>1610</v>
      </c>
      <c r="G1915">
        <v>35.299999999999997</v>
      </c>
      <c r="H1915">
        <v>28.1</v>
      </c>
      <c r="I1915">
        <v>3</v>
      </c>
      <c r="J1915">
        <v>12</v>
      </c>
      <c r="K1915" s="1">
        <v>45163</v>
      </c>
      <c r="L1915" s="56">
        <v>0.33495385416666662</v>
      </c>
    </row>
    <row r="1916" spans="1:12" ht="15" customHeight="1" x14ac:dyDescent="0.25">
      <c r="A1916">
        <v>1915</v>
      </c>
      <c r="B1916">
        <v>278851</v>
      </c>
      <c r="C1916" t="s">
        <v>141</v>
      </c>
      <c r="D1916" t="s">
        <v>1358</v>
      </c>
      <c r="E1916" t="s">
        <v>1603</v>
      </c>
      <c r="F1916" t="s">
        <v>1607</v>
      </c>
      <c r="G1916">
        <v>42.9</v>
      </c>
      <c r="H1916">
        <v>35.700000000000003</v>
      </c>
      <c r="I1916">
        <v>3</v>
      </c>
      <c r="J1916">
        <v>0</v>
      </c>
      <c r="K1916" s="1">
        <v>45163</v>
      </c>
      <c r="L1916" s="56">
        <v>0.33470413194444443</v>
      </c>
    </row>
    <row r="1917" spans="1:12" ht="15" customHeight="1" x14ac:dyDescent="0.25">
      <c r="A1917">
        <v>1916</v>
      </c>
      <c r="B1917">
        <v>278850</v>
      </c>
      <c r="C1917" t="s">
        <v>24</v>
      </c>
      <c r="D1917" t="s">
        <v>25</v>
      </c>
      <c r="E1917" t="s">
        <v>1611</v>
      </c>
      <c r="F1917" t="s">
        <v>1614</v>
      </c>
      <c r="G1917">
        <v>49.4</v>
      </c>
      <c r="H1917">
        <v>42.2</v>
      </c>
      <c r="I1917">
        <v>3</v>
      </c>
      <c r="J1917">
        <v>8</v>
      </c>
      <c r="K1917" s="1">
        <v>45163</v>
      </c>
      <c r="L1917" s="56">
        <v>0.33460995370370372</v>
      </c>
    </row>
    <row r="1918" spans="1:12" ht="15" customHeight="1" x14ac:dyDescent="0.25">
      <c r="A1918">
        <v>1917</v>
      </c>
      <c r="B1918">
        <v>278849</v>
      </c>
      <c r="C1918" t="s">
        <v>120</v>
      </c>
      <c r="D1918" t="s">
        <v>1411</v>
      </c>
      <c r="E1918" t="s">
        <v>1603</v>
      </c>
      <c r="F1918" t="s">
        <v>1614</v>
      </c>
      <c r="G1918">
        <v>42.4</v>
      </c>
      <c r="H1918">
        <v>35.200000000000003</v>
      </c>
      <c r="I1918">
        <v>3</v>
      </c>
      <c r="J1918">
        <v>0</v>
      </c>
      <c r="K1918" s="1">
        <v>45163</v>
      </c>
      <c r="L1918" s="56">
        <v>0.33385899305555555</v>
      </c>
    </row>
    <row r="1919" spans="1:12" ht="15" customHeight="1" x14ac:dyDescent="0.25">
      <c r="A1919">
        <v>1918</v>
      </c>
      <c r="B1919">
        <v>278848</v>
      </c>
      <c r="C1919" t="s">
        <v>142</v>
      </c>
      <c r="D1919" t="s">
        <v>1612</v>
      </c>
      <c r="E1919" t="s">
        <v>1603</v>
      </c>
      <c r="F1919" t="s">
        <v>1604</v>
      </c>
      <c r="G1919">
        <v>49.7</v>
      </c>
      <c r="H1919">
        <v>42.5</v>
      </c>
      <c r="I1919">
        <v>3</v>
      </c>
      <c r="J1919">
        <v>0</v>
      </c>
      <c r="K1919" s="1">
        <v>45163</v>
      </c>
      <c r="L1919" s="56">
        <v>0.33333278935185184</v>
      </c>
    </row>
    <row r="1920" spans="1:12" ht="15" customHeight="1" x14ac:dyDescent="0.25">
      <c r="A1920">
        <v>1919</v>
      </c>
      <c r="B1920">
        <v>278847</v>
      </c>
      <c r="C1920" t="s">
        <v>55</v>
      </c>
      <c r="D1920" t="s">
        <v>56</v>
      </c>
      <c r="E1920" t="s">
        <v>1611</v>
      </c>
      <c r="F1920" t="s">
        <v>1613</v>
      </c>
      <c r="G1920">
        <v>48.6</v>
      </c>
      <c r="H1920">
        <v>41.4</v>
      </c>
      <c r="I1920">
        <v>3</v>
      </c>
      <c r="J1920">
        <v>8</v>
      </c>
      <c r="K1920" s="1">
        <v>45163</v>
      </c>
      <c r="L1920" s="56">
        <v>0.33285489583333333</v>
      </c>
    </row>
    <row r="1921" spans="1:12" ht="15" customHeight="1" x14ac:dyDescent="0.25">
      <c r="A1921">
        <v>1920</v>
      </c>
      <c r="B1921">
        <v>278846</v>
      </c>
      <c r="C1921" t="s">
        <v>129</v>
      </c>
      <c r="D1921" t="s">
        <v>1619</v>
      </c>
      <c r="E1921" t="s">
        <v>1603</v>
      </c>
      <c r="F1921" t="s">
        <v>1616</v>
      </c>
      <c r="G1921">
        <v>31.8</v>
      </c>
      <c r="H1921">
        <v>26.4</v>
      </c>
      <c r="I1921">
        <v>2</v>
      </c>
      <c r="J1921">
        <v>0</v>
      </c>
      <c r="K1921" s="1">
        <v>45163</v>
      </c>
      <c r="L1921" s="56">
        <v>0.3326687152777778</v>
      </c>
    </row>
    <row r="1922" spans="1:12" ht="15" customHeight="1" x14ac:dyDescent="0.25">
      <c r="A1922">
        <v>1921</v>
      </c>
      <c r="B1922">
        <v>278845</v>
      </c>
      <c r="C1922" t="s">
        <v>120</v>
      </c>
      <c r="D1922" t="s">
        <v>1411</v>
      </c>
      <c r="E1922" t="s">
        <v>1603</v>
      </c>
      <c r="F1922" t="s">
        <v>1616</v>
      </c>
      <c r="G1922">
        <v>21.3</v>
      </c>
      <c r="H1922">
        <v>15.9</v>
      </c>
      <c r="I1922">
        <v>2</v>
      </c>
      <c r="J1922">
        <v>0</v>
      </c>
      <c r="K1922" s="1">
        <v>45163</v>
      </c>
      <c r="L1922" s="56">
        <v>0.33254537037037041</v>
      </c>
    </row>
    <row r="1923" spans="1:12" ht="15" customHeight="1" x14ac:dyDescent="0.25">
      <c r="A1923">
        <v>1922</v>
      </c>
      <c r="B1923">
        <v>278844</v>
      </c>
      <c r="C1923" t="s">
        <v>24</v>
      </c>
      <c r="D1923" t="s">
        <v>25</v>
      </c>
      <c r="E1923" t="s">
        <v>1611</v>
      </c>
      <c r="F1923" t="s">
        <v>1614</v>
      </c>
      <c r="G1923">
        <v>47.1</v>
      </c>
      <c r="H1923">
        <v>39.9</v>
      </c>
      <c r="I1923">
        <v>3</v>
      </c>
      <c r="J1923">
        <v>8</v>
      </c>
      <c r="K1923" s="1">
        <v>45163</v>
      </c>
      <c r="L1923" s="56">
        <v>0.3323934837962963</v>
      </c>
    </row>
    <row r="1924" spans="1:12" ht="15" customHeight="1" x14ac:dyDescent="0.25">
      <c r="A1924">
        <v>1923</v>
      </c>
      <c r="B1924">
        <v>278843</v>
      </c>
      <c r="C1924" t="s">
        <v>130</v>
      </c>
      <c r="D1924" t="s">
        <v>1354</v>
      </c>
      <c r="E1924" t="s">
        <v>1603</v>
      </c>
      <c r="F1924" t="s">
        <v>1616</v>
      </c>
      <c r="G1924">
        <v>37.200000000000003</v>
      </c>
      <c r="H1924">
        <v>31.8</v>
      </c>
      <c r="I1924">
        <v>2</v>
      </c>
      <c r="J1924">
        <v>0</v>
      </c>
      <c r="K1924" s="1">
        <v>45163</v>
      </c>
      <c r="L1924" s="56">
        <v>0.3321923263888889</v>
      </c>
    </row>
    <row r="1925" spans="1:12" ht="15" customHeight="1" x14ac:dyDescent="0.25">
      <c r="A1925">
        <v>1924</v>
      </c>
      <c r="B1925">
        <v>278842</v>
      </c>
      <c r="C1925" t="s">
        <v>133</v>
      </c>
      <c r="D1925" t="s">
        <v>134</v>
      </c>
      <c r="E1925" t="s">
        <v>1603</v>
      </c>
      <c r="F1925" t="s">
        <v>1616</v>
      </c>
      <c r="G1925">
        <v>74.8</v>
      </c>
      <c r="H1925">
        <v>67.599999999999994</v>
      </c>
      <c r="I1925">
        <v>3</v>
      </c>
      <c r="J1925">
        <v>0</v>
      </c>
      <c r="K1925" s="1">
        <v>45163</v>
      </c>
      <c r="L1925" s="56">
        <v>0.33199262731481483</v>
      </c>
    </row>
    <row r="1926" spans="1:12" ht="15" customHeight="1" x14ac:dyDescent="0.25">
      <c r="A1926">
        <v>1925</v>
      </c>
      <c r="B1926">
        <v>278841</v>
      </c>
      <c r="C1926" t="s">
        <v>130</v>
      </c>
      <c r="D1926" t="s">
        <v>1354</v>
      </c>
      <c r="E1926" t="s">
        <v>1603</v>
      </c>
      <c r="F1926" t="s">
        <v>1616</v>
      </c>
      <c r="G1926">
        <v>13.2</v>
      </c>
      <c r="H1926">
        <v>7.8</v>
      </c>
      <c r="I1926">
        <v>2</v>
      </c>
      <c r="J1926">
        <v>0</v>
      </c>
      <c r="K1926" s="1">
        <v>45163</v>
      </c>
      <c r="L1926" s="56">
        <v>0.33175200231481483</v>
      </c>
    </row>
    <row r="1927" spans="1:12" ht="15" customHeight="1" x14ac:dyDescent="0.25">
      <c r="A1927">
        <v>1926</v>
      </c>
      <c r="B1927">
        <v>278840</v>
      </c>
      <c r="C1927" t="s">
        <v>130</v>
      </c>
      <c r="D1927" t="s">
        <v>1354</v>
      </c>
      <c r="E1927" t="s">
        <v>1603</v>
      </c>
      <c r="F1927" t="s">
        <v>1616</v>
      </c>
      <c r="G1927">
        <v>9.9</v>
      </c>
      <c r="H1927">
        <v>4.5</v>
      </c>
      <c r="I1927">
        <v>2</v>
      </c>
      <c r="J1927">
        <v>0</v>
      </c>
      <c r="K1927" s="1">
        <v>45163</v>
      </c>
      <c r="L1927" s="56">
        <v>0.33164209490740743</v>
      </c>
    </row>
    <row r="1928" spans="1:12" ht="15" customHeight="1" x14ac:dyDescent="0.25">
      <c r="A1928">
        <v>1927</v>
      </c>
      <c r="B1928">
        <v>278839</v>
      </c>
      <c r="C1928" t="s">
        <v>123</v>
      </c>
      <c r="D1928" t="s">
        <v>1412</v>
      </c>
      <c r="E1928" t="s">
        <v>1603</v>
      </c>
      <c r="F1928" t="s">
        <v>1613</v>
      </c>
      <c r="G1928">
        <v>47.5</v>
      </c>
      <c r="H1928">
        <v>40.299999999999997</v>
      </c>
      <c r="I1928">
        <v>3</v>
      </c>
      <c r="J1928">
        <v>0</v>
      </c>
      <c r="K1928" s="1">
        <v>45163</v>
      </c>
      <c r="L1928" s="56">
        <v>0.33150320601851851</v>
      </c>
    </row>
    <row r="1929" spans="1:12" ht="15" customHeight="1" x14ac:dyDescent="0.25">
      <c r="A1929">
        <v>1928</v>
      </c>
      <c r="B1929">
        <v>278838</v>
      </c>
      <c r="C1929" t="s">
        <v>124</v>
      </c>
      <c r="D1929" t="s">
        <v>1413</v>
      </c>
      <c r="E1929" t="s">
        <v>1603</v>
      </c>
      <c r="F1929" t="s">
        <v>1604</v>
      </c>
      <c r="G1929">
        <v>47.9</v>
      </c>
      <c r="H1929">
        <v>40.700000000000003</v>
      </c>
      <c r="I1929">
        <v>3</v>
      </c>
      <c r="J1929">
        <v>0</v>
      </c>
      <c r="K1929" s="1">
        <v>45163</v>
      </c>
      <c r="L1929" s="56">
        <v>0.3313726851851852</v>
      </c>
    </row>
    <row r="1930" spans="1:12" ht="15" customHeight="1" x14ac:dyDescent="0.25">
      <c r="A1930">
        <v>1929</v>
      </c>
      <c r="B1930">
        <v>278837</v>
      </c>
      <c r="C1930" t="s">
        <v>67</v>
      </c>
      <c r="D1930" t="s">
        <v>1318</v>
      </c>
      <c r="E1930" t="s">
        <v>1603</v>
      </c>
      <c r="F1930" t="s">
        <v>1613</v>
      </c>
      <c r="G1930">
        <v>33.200000000000003</v>
      </c>
      <c r="H1930">
        <v>26</v>
      </c>
      <c r="I1930">
        <v>3</v>
      </c>
      <c r="J1930">
        <v>0</v>
      </c>
      <c r="K1930" s="1">
        <v>45163</v>
      </c>
      <c r="L1930" s="56">
        <v>0.33108645833333333</v>
      </c>
    </row>
    <row r="1931" spans="1:12" ht="15" customHeight="1" x14ac:dyDescent="0.25">
      <c r="A1931">
        <v>1930</v>
      </c>
      <c r="B1931">
        <v>278836</v>
      </c>
      <c r="C1931" t="s">
        <v>137</v>
      </c>
      <c r="D1931" t="s">
        <v>1356</v>
      </c>
      <c r="E1931" t="s">
        <v>1603</v>
      </c>
      <c r="F1931" t="s">
        <v>1616</v>
      </c>
      <c r="G1931">
        <v>70.3</v>
      </c>
      <c r="H1931">
        <v>63.1</v>
      </c>
      <c r="I1931">
        <v>3</v>
      </c>
      <c r="J1931">
        <v>0</v>
      </c>
      <c r="K1931" s="1">
        <v>45163</v>
      </c>
      <c r="L1931" s="56">
        <v>0.33069456018518517</v>
      </c>
    </row>
    <row r="1932" spans="1:12" ht="15" customHeight="1" x14ac:dyDescent="0.25">
      <c r="A1932">
        <v>1931</v>
      </c>
      <c r="B1932">
        <v>278835</v>
      </c>
      <c r="C1932" t="s">
        <v>120</v>
      </c>
      <c r="D1932" t="s">
        <v>1411</v>
      </c>
      <c r="E1932" t="s">
        <v>1603</v>
      </c>
      <c r="F1932" t="s">
        <v>1614</v>
      </c>
      <c r="G1932">
        <v>42.5</v>
      </c>
      <c r="H1932">
        <v>35.299999999999997</v>
      </c>
      <c r="I1932">
        <v>3</v>
      </c>
      <c r="J1932">
        <v>0</v>
      </c>
      <c r="K1932" s="1">
        <v>45163</v>
      </c>
      <c r="L1932" s="56">
        <v>0.33042384259259255</v>
      </c>
    </row>
    <row r="1933" spans="1:12" ht="15" customHeight="1" x14ac:dyDescent="0.25">
      <c r="A1933">
        <v>1932</v>
      </c>
      <c r="B1933">
        <v>278834</v>
      </c>
      <c r="C1933" t="s">
        <v>59</v>
      </c>
      <c r="D1933" t="s">
        <v>60</v>
      </c>
      <c r="E1933" t="s">
        <v>1611</v>
      </c>
      <c r="F1933" t="s">
        <v>1613</v>
      </c>
      <c r="G1933">
        <v>44.2</v>
      </c>
      <c r="H1933">
        <v>37</v>
      </c>
      <c r="I1933">
        <v>3</v>
      </c>
      <c r="J1933">
        <v>8</v>
      </c>
      <c r="K1933" s="1">
        <v>45163</v>
      </c>
      <c r="L1933" s="56">
        <v>0.33025200231481483</v>
      </c>
    </row>
    <row r="1934" spans="1:12" ht="15" customHeight="1" x14ac:dyDescent="0.25">
      <c r="A1934">
        <v>1933</v>
      </c>
      <c r="B1934">
        <v>278833</v>
      </c>
      <c r="C1934" t="s">
        <v>59</v>
      </c>
      <c r="D1934" t="s">
        <v>60</v>
      </c>
      <c r="E1934" t="s">
        <v>1611</v>
      </c>
      <c r="F1934" t="s">
        <v>1613</v>
      </c>
      <c r="G1934">
        <v>50.8</v>
      </c>
      <c r="H1934">
        <v>43.6</v>
      </c>
      <c r="I1934">
        <v>3</v>
      </c>
      <c r="J1934">
        <v>8</v>
      </c>
      <c r="K1934" s="1">
        <v>45163</v>
      </c>
      <c r="L1934" s="56">
        <v>0.3301393865740741</v>
      </c>
    </row>
    <row r="1935" spans="1:12" ht="15" customHeight="1" x14ac:dyDescent="0.25">
      <c r="A1935">
        <v>1934</v>
      </c>
      <c r="B1935">
        <v>278832</v>
      </c>
      <c r="C1935" t="s">
        <v>73</v>
      </c>
      <c r="D1935" t="s">
        <v>1321</v>
      </c>
      <c r="E1935" t="s">
        <v>1611</v>
      </c>
      <c r="F1935" t="s">
        <v>1607</v>
      </c>
      <c r="G1935">
        <v>14.8</v>
      </c>
      <c r="H1935">
        <v>13</v>
      </c>
      <c r="I1935">
        <v>0</v>
      </c>
      <c r="J1935">
        <v>0</v>
      </c>
      <c r="K1935" s="1">
        <v>45163</v>
      </c>
      <c r="L1935" s="56">
        <v>0.32973649305555558</v>
      </c>
    </row>
    <row r="1936" spans="1:12" ht="15" customHeight="1" x14ac:dyDescent="0.25">
      <c r="A1936">
        <v>1935</v>
      </c>
      <c r="B1936">
        <v>278831</v>
      </c>
      <c r="C1936" t="s">
        <v>73</v>
      </c>
      <c r="D1936" t="s">
        <v>1321</v>
      </c>
      <c r="E1936" t="s">
        <v>1611</v>
      </c>
      <c r="F1936" t="s">
        <v>1607</v>
      </c>
      <c r="G1936">
        <v>68.2</v>
      </c>
      <c r="H1936">
        <v>61</v>
      </c>
      <c r="I1936">
        <v>3</v>
      </c>
      <c r="J1936">
        <v>0</v>
      </c>
      <c r="K1936" s="1">
        <v>45163</v>
      </c>
      <c r="L1936" s="56">
        <v>0.32927052083333336</v>
      </c>
    </row>
    <row r="1937" spans="1:12" ht="15" customHeight="1" x14ac:dyDescent="0.25">
      <c r="A1937">
        <v>1936</v>
      </c>
      <c r="B1937">
        <v>278830</v>
      </c>
      <c r="C1937" t="s">
        <v>130</v>
      </c>
      <c r="D1937" t="s">
        <v>1354</v>
      </c>
      <c r="E1937" t="s">
        <v>1603</v>
      </c>
      <c r="F1937" t="s">
        <v>1616</v>
      </c>
      <c r="G1937">
        <v>56.7</v>
      </c>
      <c r="H1937">
        <v>49.5</v>
      </c>
      <c r="I1937">
        <v>3</v>
      </c>
      <c r="J1937">
        <v>0</v>
      </c>
      <c r="K1937" s="1">
        <v>45163</v>
      </c>
      <c r="L1937" s="56">
        <v>0.32869031249999997</v>
      </c>
    </row>
    <row r="1938" spans="1:12" ht="15" customHeight="1" x14ac:dyDescent="0.25">
      <c r="A1938">
        <v>1937</v>
      </c>
      <c r="B1938">
        <v>278829</v>
      </c>
      <c r="C1938" t="s">
        <v>140</v>
      </c>
      <c r="D1938" t="s">
        <v>1357</v>
      </c>
      <c r="E1938" t="s">
        <v>1603</v>
      </c>
      <c r="F1938" t="s">
        <v>1607</v>
      </c>
      <c r="G1938">
        <v>33.200000000000003</v>
      </c>
      <c r="H1938">
        <v>26</v>
      </c>
      <c r="I1938">
        <v>3</v>
      </c>
      <c r="J1938">
        <v>0</v>
      </c>
      <c r="K1938" s="1">
        <v>45163</v>
      </c>
      <c r="L1938" s="56">
        <v>0.32844332175925928</v>
      </c>
    </row>
    <row r="1939" spans="1:12" ht="15" customHeight="1" x14ac:dyDescent="0.25">
      <c r="A1939">
        <v>1938</v>
      </c>
      <c r="B1939">
        <v>278828</v>
      </c>
      <c r="C1939" t="s">
        <v>101</v>
      </c>
      <c r="D1939" t="s">
        <v>1326</v>
      </c>
      <c r="E1939" t="s">
        <v>1611</v>
      </c>
      <c r="F1939" t="s">
        <v>1607</v>
      </c>
      <c r="G1939">
        <v>38.1</v>
      </c>
      <c r="H1939">
        <v>30.9</v>
      </c>
      <c r="I1939">
        <v>3</v>
      </c>
      <c r="J1939">
        <v>0</v>
      </c>
      <c r="K1939" s="1">
        <v>45163</v>
      </c>
      <c r="L1939" s="56">
        <v>0.32823946759259259</v>
      </c>
    </row>
    <row r="1940" spans="1:12" ht="15" customHeight="1" x14ac:dyDescent="0.25">
      <c r="A1940">
        <v>1939</v>
      </c>
      <c r="B1940">
        <v>278827</v>
      </c>
      <c r="C1940" t="s">
        <v>125</v>
      </c>
      <c r="D1940" t="s">
        <v>126</v>
      </c>
      <c r="E1940" t="s">
        <v>1603</v>
      </c>
      <c r="F1940" t="s">
        <v>1604</v>
      </c>
      <c r="G1940">
        <v>29.1</v>
      </c>
      <c r="H1940">
        <v>23.7</v>
      </c>
      <c r="I1940">
        <v>2</v>
      </c>
      <c r="J1940">
        <v>0</v>
      </c>
      <c r="K1940" s="1">
        <v>45163</v>
      </c>
      <c r="L1940" s="56">
        <v>0.32812754629629631</v>
      </c>
    </row>
    <row r="1941" spans="1:12" ht="15" customHeight="1" x14ac:dyDescent="0.25">
      <c r="A1941">
        <v>1940</v>
      </c>
      <c r="B1941">
        <v>278826</v>
      </c>
      <c r="C1941" t="s">
        <v>121</v>
      </c>
      <c r="D1941" t="s">
        <v>122</v>
      </c>
      <c r="E1941" t="s">
        <v>1603</v>
      </c>
      <c r="F1941" t="s">
        <v>1610</v>
      </c>
      <c r="G1941">
        <v>50.2</v>
      </c>
      <c r="H1941">
        <v>43</v>
      </c>
      <c r="I1941">
        <v>3</v>
      </c>
      <c r="J1941">
        <v>0</v>
      </c>
      <c r="K1941" s="1">
        <v>45163</v>
      </c>
      <c r="L1941" s="56">
        <v>0.32763098379629629</v>
      </c>
    </row>
    <row r="1942" spans="1:12" ht="15" customHeight="1" x14ac:dyDescent="0.25">
      <c r="A1942">
        <v>1941</v>
      </c>
      <c r="B1942">
        <v>278825</v>
      </c>
      <c r="C1942" t="s">
        <v>114</v>
      </c>
      <c r="D1942" t="s">
        <v>115</v>
      </c>
      <c r="E1942" t="s">
        <v>1603</v>
      </c>
      <c r="F1942" t="s">
        <v>1610</v>
      </c>
      <c r="G1942">
        <v>65.400000000000006</v>
      </c>
      <c r="H1942">
        <v>58.2</v>
      </c>
      <c r="I1942">
        <v>3</v>
      </c>
      <c r="J1942">
        <v>25</v>
      </c>
      <c r="K1942" s="1">
        <v>45163</v>
      </c>
      <c r="L1942" s="56">
        <v>0.32749417824074073</v>
      </c>
    </row>
    <row r="1943" spans="1:12" ht="15" customHeight="1" x14ac:dyDescent="0.25">
      <c r="A1943">
        <v>1942</v>
      </c>
      <c r="B1943">
        <v>278824</v>
      </c>
      <c r="C1943" t="s">
        <v>114</v>
      </c>
      <c r="D1943" t="s">
        <v>115</v>
      </c>
      <c r="E1943" t="s">
        <v>1603</v>
      </c>
      <c r="F1943" t="s">
        <v>1610</v>
      </c>
      <c r="G1943">
        <v>85.7</v>
      </c>
      <c r="H1943">
        <v>78.5</v>
      </c>
      <c r="I1943">
        <v>3</v>
      </c>
      <c r="J1943">
        <v>25</v>
      </c>
      <c r="K1943" s="1">
        <v>45163</v>
      </c>
      <c r="L1943" s="56">
        <v>0.32722060185185181</v>
      </c>
    </row>
    <row r="1944" spans="1:12" ht="15" customHeight="1" x14ac:dyDescent="0.25">
      <c r="A1944">
        <v>1943</v>
      </c>
      <c r="B1944">
        <v>278823</v>
      </c>
      <c r="C1944" t="s">
        <v>125</v>
      </c>
      <c r="D1944" t="s">
        <v>126</v>
      </c>
      <c r="E1944" t="s">
        <v>1603</v>
      </c>
      <c r="F1944" t="s">
        <v>1604</v>
      </c>
      <c r="G1944">
        <v>11.7</v>
      </c>
      <c r="H1944">
        <v>6.3</v>
      </c>
      <c r="I1944">
        <v>2</v>
      </c>
      <c r="J1944">
        <v>0</v>
      </c>
      <c r="K1944" s="1">
        <v>45163</v>
      </c>
      <c r="L1944" s="56">
        <v>0.32675667824074073</v>
      </c>
    </row>
    <row r="1945" spans="1:12" ht="15" customHeight="1" x14ac:dyDescent="0.25">
      <c r="A1945">
        <v>1944</v>
      </c>
      <c r="B1945">
        <v>278822</v>
      </c>
      <c r="C1945" t="s">
        <v>120</v>
      </c>
      <c r="D1945" t="s">
        <v>1411</v>
      </c>
      <c r="E1945" t="s">
        <v>1603</v>
      </c>
      <c r="F1945" t="s">
        <v>1610</v>
      </c>
      <c r="G1945">
        <v>19.100000000000001</v>
      </c>
      <c r="H1945">
        <v>15.5</v>
      </c>
      <c r="I1945">
        <v>1</v>
      </c>
      <c r="J1945">
        <v>0</v>
      </c>
      <c r="K1945" s="1">
        <v>45163</v>
      </c>
      <c r="L1945" s="56">
        <v>0.3266246527777778</v>
      </c>
    </row>
    <row r="1946" spans="1:12" ht="15" customHeight="1" x14ac:dyDescent="0.25">
      <c r="A1946">
        <v>1945</v>
      </c>
      <c r="B1946">
        <v>278821</v>
      </c>
      <c r="C1946" t="s">
        <v>175</v>
      </c>
      <c r="D1946" t="s">
        <v>176</v>
      </c>
      <c r="E1946" t="s">
        <v>1603</v>
      </c>
      <c r="F1946" t="s">
        <v>1614</v>
      </c>
      <c r="G1946">
        <v>42.6</v>
      </c>
      <c r="H1946">
        <v>35.4</v>
      </c>
      <c r="I1946">
        <v>3</v>
      </c>
      <c r="J1946">
        <v>0</v>
      </c>
      <c r="K1946" s="1">
        <v>45163</v>
      </c>
      <c r="L1946" s="56">
        <v>0.32593850694444443</v>
      </c>
    </row>
    <row r="1947" spans="1:12" ht="15" customHeight="1" x14ac:dyDescent="0.25">
      <c r="A1947">
        <v>1946</v>
      </c>
      <c r="B1947">
        <v>278820</v>
      </c>
      <c r="C1947" t="s">
        <v>142</v>
      </c>
      <c r="D1947" t="s">
        <v>1612</v>
      </c>
      <c r="E1947" t="s">
        <v>1603</v>
      </c>
      <c r="F1947" t="s">
        <v>1604</v>
      </c>
      <c r="G1947">
        <v>32.9</v>
      </c>
      <c r="H1947">
        <v>27.5</v>
      </c>
      <c r="I1947">
        <v>2</v>
      </c>
      <c r="J1947">
        <v>0</v>
      </c>
      <c r="K1947" s="1">
        <v>45163</v>
      </c>
      <c r="L1947" s="56">
        <v>0.3255852662037037</v>
      </c>
    </row>
    <row r="1948" spans="1:12" ht="15" customHeight="1" x14ac:dyDescent="0.25">
      <c r="A1948">
        <v>1947</v>
      </c>
      <c r="B1948">
        <v>278819</v>
      </c>
      <c r="C1948" t="s">
        <v>84</v>
      </c>
      <c r="D1948" t="s">
        <v>1609</v>
      </c>
      <c r="E1948" t="s">
        <v>1603</v>
      </c>
      <c r="F1948" t="s">
        <v>1610</v>
      </c>
      <c r="G1948">
        <v>53.1</v>
      </c>
      <c r="H1948">
        <v>45.9</v>
      </c>
      <c r="I1948">
        <v>3</v>
      </c>
      <c r="J1948">
        <v>0</v>
      </c>
      <c r="K1948" s="1">
        <v>45163</v>
      </c>
      <c r="L1948" s="56">
        <v>0.32543587962962967</v>
      </c>
    </row>
    <row r="1949" spans="1:12" ht="15" customHeight="1" x14ac:dyDescent="0.25">
      <c r="A1949">
        <v>1948</v>
      </c>
      <c r="B1949">
        <v>278818</v>
      </c>
      <c r="C1949" t="s">
        <v>88</v>
      </c>
      <c r="D1949" t="s">
        <v>89</v>
      </c>
      <c r="E1949" t="s">
        <v>1611</v>
      </c>
      <c r="F1949" t="s">
        <v>1610</v>
      </c>
      <c r="G1949">
        <v>14.3</v>
      </c>
      <c r="H1949">
        <v>8.9</v>
      </c>
      <c r="I1949">
        <v>2</v>
      </c>
      <c r="J1949">
        <v>2</v>
      </c>
      <c r="K1949" s="1">
        <v>45163</v>
      </c>
      <c r="L1949" s="56">
        <v>0.32533599537037033</v>
      </c>
    </row>
    <row r="1950" spans="1:12" ht="15" customHeight="1" x14ac:dyDescent="0.25">
      <c r="A1950">
        <v>1949</v>
      </c>
      <c r="B1950">
        <v>278817</v>
      </c>
      <c r="C1950" t="s">
        <v>175</v>
      </c>
      <c r="D1950" t="s">
        <v>176</v>
      </c>
      <c r="E1950" t="s">
        <v>1603</v>
      </c>
      <c r="F1950" t="s">
        <v>1613</v>
      </c>
      <c r="G1950">
        <v>48.4</v>
      </c>
      <c r="H1950">
        <v>41.2</v>
      </c>
      <c r="I1950">
        <v>3</v>
      </c>
      <c r="J1950">
        <v>0</v>
      </c>
      <c r="K1950" s="1">
        <v>45163</v>
      </c>
      <c r="L1950" s="56">
        <v>0.32498240740740741</v>
      </c>
    </row>
    <row r="1951" spans="1:12" ht="15" customHeight="1" x14ac:dyDescent="0.25">
      <c r="A1951">
        <v>1950</v>
      </c>
      <c r="B1951">
        <v>278816</v>
      </c>
      <c r="C1951" t="s">
        <v>121</v>
      </c>
      <c r="D1951" t="s">
        <v>122</v>
      </c>
      <c r="E1951" t="s">
        <v>1603</v>
      </c>
      <c r="F1951" t="s">
        <v>1613</v>
      </c>
      <c r="G1951">
        <v>40.299999999999997</v>
      </c>
      <c r="H1951">
        <v>33.1</v>
      </c>
      <c r="I1951">
        <v>3</v>
      </c>
      <c r="J1951">
        <v>0</v>
      </c>
      <c r="K1951" s="1">
        <v>45163</v>
      </c>
      <c r="L1951" s="56">
        <v>0.32485100694444441</v>
      </c>
    </row>
    <row r="1952" spans="1:12" ht="15" customHeight="1" x14ac:dyDescent="0.25">
      <c r="A1952">
        <v>1951</v>
      </c>
      <c r="B1952">
        <v>278815</v>
      </c>
      <c r="C1952" t="s">
        <v>88</v>
      </c>
      <c r="D1952" t="s">
        <v>89</v>
      </c>
      <c r="E1952" t="s">
        <v>1611</v>
      </c>
      <c r="F1952" t="s">
        <v>1610</v>
      </c>
      <c r="G1952">
        <v>51.1</v>
      </c>
      <c r="H1952">
        <v>43.9</v>
      </c>
      <c r="I1952">
        <v>3</v>
      </c>
      <c r="J1952">
        <v>10</v>
      </c>
      <c r="K1952" s="1">
        <v>45163</v>
      </c>
      <c r="L1952" s="56">
        <v>0.32476987268518515</v>
      </c>
    </row>
    <row r="1953" spans="1:12" ht="15" customHeight="1" x14ac:dyDescent="0.25">
      <c r="A1953">
        <v>1952</v>
      </c>
      <c r="B1953">
        <v>278814</v>
      </c>
      <c r="C1953" t="s">
        <v>175</v>
      </c>
      <c r="D1953" t="s">
        <v>176</v>
      </c>
      <c r="E1953" t="s">
        <v>1603</v>
      </c>
      <c r="F1953" t="s">
        <v>1610</v>
      </c>
      <c r="G1953">
        <v>40.9</v>
      </c>
      <c r="H1953">
        <v>33.700000000000003</v>
      </c>
      <c r="I1953">
        <v>3</v>
      </c>
      <c r="J1953">
        <v>0</v>
      </c>
      <c r="K1953" s="1">
        <v>45163</v>
      </c>
      <c r="L1953" s="56">
        <v>0.32458822916666669</v>
      </c>
    </row>
    <row r="1954" spans="1:12" ht="15" customHeight="1" x14ac:dyDescent="0.25">
      <c r="A1954">
        <v>1953</v>
      </c>
      <c r="B1954">
        <v>278813</v>
      </c>
      <c r="C1954" t="s">
        <v>88</v>
      </c>
      <c r="D1954" t="s">
        <v>89</v>
      </c>
      <c r="E1954" t="s">
        <v>1611</v>
      </c>
      <c r="F1954" t="s">
        <v>1610</v>
      </c>
      <c r="G1954">
        <v>46.5</v>
      </c>
      <c r="H1954">
        <v>39.299999999999997</v>
      </c>
      <c r="I1954">
        <v>3</v>
      </c>
      <c r="J1954">
        <v>8</v>
      </c>
      <c r="K1954" s="1">
        <v>45163</v>
      </c>
      <c r="L1954" s="56">
        <v>0.32439394675925926</v>
      </c>
    </row>
    <row r="1955" spans="1:12" ht="15" customHeight="1" x14ac:dyDescent="0.25">
      <c r="A1955">
        <v>1954</v>
      </c>
      <c r="B1955">
        <v>278812</v>
      </c>
      <c r="C1955" t="s">
        <v>120</v>
      </c>
      <c r="D1955" t="s">
        <v>1411</v>
      </c>
      <c r="E1955" t="s">
        <v>1603</v>
      </c>
      <c r="F1955" t="s">
        <v>1613</v>
      </c>
      <c r="G1955">
        <v>37.6</v>
      </c>
      <c r="H1955">
        <v>30.4</v>
      </c>
      <c r="I1955">
        <v>3</v>
      </c>
      <c r="J1955">
        <v>0</v>
      </c>
      <c r="K1955" s="1">
        <v>45163</v>
      </c>
      <c r="L1955" s="56">
        <v>0.3241335300925926</v>
      </c>
    </row>
    <row r="1956" spans="1:12" ht="15" customHeight="1" x14ac:dyDescent="0.25">
      <c r="A1956">
        <v>1955</v>
      </c>
      <c r="B1956">
        <v>278811</v>
      </c>
      <c r="C1956" t="s">
        <v>116</v>
      </c>
      <c r="D1956" t="s">
        <v>117</v>
      </c>
      <c r="E1956" t="s">
        <v>1603</v>
      </c>
      <c r="F1956" t="s">
        <v>1613</v>
      </c>
      <c r="G1956">
        <v>9.1999999999999993</v>
      </c>
      <c r="H1956">
        <v>7.4</v>
      </c>
      <c r="I1956">
        <v>0</v>
      </c>
      <c r="J1956">
        <v>0</v>
      </c>
      <c r="K1956" s="1">
        <v>45163</v>
      </c>
      <c r="L1956" s="56">
        <v>0.32397557870370369</v>
      </c>
    </row>
    <row r="1957" spans="1:12" ht="15" customHeight="1" x14ac:dyDescent="0.25">
      <c r="A1957">
        <v>1956</v>
      </c>
      <c r="B1957">
        <v>278810</v>
      </c>
      <c r="C1957" t="s">
        <v>59</v>
      </c>
      <c r="D1957" t="s">
        <v>60</v>
      </c>
      <c r="E1957" t="s">
        <v>1611</v>
      </c>
      <c r="F1957" t="s">
        <v>1613</v>
      </c>
      <c r="G1957">
        <v>40.1</v>
      </c>
      <c r="H1957">
        <v>32.9</v>
      </c>
      <c r="I1957">
        <v>3</v>
      </c>
      <c r="J1957">
        <v>6</v>
      </c>
      <c r="K1957" s="1">
        <v>45163</v>
      </c>
      <c r="L1957" s="56">
        <v>0.32378318287037039</v>
      </c>
    </row>
    <row r="1958" spans="1:12" ht="15" customHeight="1" x14ac:dyDescent="0.25">
      <c r="A1958">
        <v>1957</v>
      </c>
      <c r="B1958">
        <v>278809</v>
      </c>
      <c r="C1958" t="s">
        <v>123</v>
      </c>
      <c r="D1958" t="s">
        <v>1412</v>
      </c>
      <c r="E1958" t="s">
        <v>1603</v>
      </c>
      <c r="F1958" t="s">
        <v>1614</v>
      </c>
      <c r="G1958">
        <v>39.799999999999997</v>
      </c>
      <c r="H1958">
        <v>32.6</v>
      </c>
      <c r="I1958">
        <v>3</v>
      </c>
      <c r="J1958">
        <v>0</v>
      </c>
      <c r="K1958" s="1">
        <v>45163</v>
      </c>
      <c r="L1958" s="56">
        <v>0.32360239583333333</v>
      </c>
    </row>
    <row r="1959" spans="1:12" ht="15" customHeight="1" x14ac:dyDescent="0.25">
      <c r="A1959">
        <v>1958</v>
      </c>
      <c r="B1959">
        <v>278808</v>
      </c>
      <c r="C1959" t="s">
        <v>123</v>
      </c>
      <c r="D1959" t="s">
        <v>1412</v>
      </c>
      <c r="E1959" t="s">
        <v>1603</v>
      </c>
      <c r="F1959" t="s">
        <v>1614</v>
      </c>
      <c r="G1959">
        <v>15.4</v>
      </c>
      <c r="H1959">
        <v>13.6</v>
      </c>
      <c r="I1959">
        <v>0</v>
      </c>
      <c r="J1959">
        <v>0</v>
      </c>
      <c r="K1959" s="1">
        <v>45163</v>
      </c>
      <c r="L1959" s="56">
        <v>0.32353086805555559</v>
      </c>
    </row>
    <row r="1960" spans="1:12" ht="15" customHeight="1" x14ac:dyDescent="0.25">
      <c r="A1960">
        <v>1959</v>
      </c>
      <c r="B1960">
        <v>278807</v>
      </c>
      <c r="C1960" t="s">
        <v>136</v>
      </c>
      <c r="D1960" t="s">
        <v>1605</v>
      </c>
      <c r="E1960" t="s">
        <v>1603</v>
      </c>
      <c r="F1960" t="s">
        <v>1615</v>
      </c>
      <c r="G1960">
        <v>20.2</v>
      </c>
      <c r="H1960">
        <v>14.8</v>
      </c>
      <c r="I1960">
        <v>2</v>
      </c>
      <c r="J1960">
        <v>0</v>
      </c>
      <c r="K1960" s="1">
        <v>45163</v>
      </c>
      <c r="L1960" s="56">
        <v>0.32341871527777777</v>
      </c>
    </row>
    <row r="1961" spans="1:12" ht="15" customHeight="1" x14ac:dyDescent="0.25">
      <c r="A1961">
        <v>1960</v>
      </c>
      <c r="B1961">
        <v>278806</v>
      </c>
      <c r="C1961" t="s">
        <v>53</v>
      </c>
      <c r="D1961" t="s">
        <v>54</v>
      </c>
      <c r="E1961" t="s">
        <v>1611</v>
      </c>
      <c r="F1961" t="s">
        <v>1613</v>
      </c>
      <c r="G1961">
        <v>70.599999999999994</v>
      </c>
      <c r="H1961">
        <v>63.4</v>
      </c>
      <c r="I1961">
        <v>3</v>
      </c>
      <c r="J1961">
        <v>32</v>
      </c>
      <c r="K1961" s="1">
        <v>45163</v>
      </c>
      <c r="L1961" s="56">
        <v>0.32319278935185186</v>
      </c>
    </row>
    <row r="1962" spans="1:12" ht="15" customHeight="1" x14ac:dyDescent="0.25">
      <c r="A1962">
        <v>1961</v>
      </c>
      <c r="B1962">
        <v>278805</v>
      </c>
      <c r="C1962" t="s">
        <v>123</v>
      </c>
      <c r="D1962" t="s">
        <v>1412</v>
      </c>
      <c r="E1962" t="s">
        <v>1603</v>
      </c>
      <c r="F1962" t="s">
        <v>1614</v>
      </c>
      <c r="G1962">
        <v>55.6</v>
      </c>
      <c r="H1962">
        <v>48.4</v>
      </c>
      <c r="I1962">
        <v>3</v>
      </c>
      <c r="J1962">
        <v>0</v>
      </c>
      <c r="K1962" s="1">
        <v>45163</v>
      </c>
      <c r="L1962" s="56">
        <v>0.32287126157407409</v>
      </c>
    </row>
    <row r="1963" spans="1:12" ht="15" customHeight="1" x14ac:dyDescent="0.25">
      <c r="A1963">
        <v>1962</v>
      </c>
      <c r="B1963">
        <v>278804</v>
      </c>
      <c r="C1963" t="s">
        <v>120</v>
      </c>
      <c r="D1963" t="s">
        <v>1411</v>
      </c>
      <c r="E1963" t="s">
        <v>1603</v>
      </c>
      <c r="F1963" t="s">
        <v>1614</v>
      </c>
      <c r="G1963">
        <v>39</v>
      </c>
      <c r="H1963">
        <v>31.8</v>
      </c>
      <c r="I1963">
        <v>3</v>
      </c>
      <c r="J1963">
        <v>0</v>
      </c>
      <c r="K1963" s="1">
        <v>45163</v>
      </c>
      <c r="L1963" s="56">
        <v>0.32272557870370372</v>
      </c>
    </row>
    <row r="1964" spans="1:12" ht="15" customHeight="1" x14ac:dyDescent="0.25">
      <c r="A1964">
        <v>1963</v>
      </c>
      <c r="B1964">
        <v>278803</v>
      </c>
      <c r="C1964" t="s">
        <v>123</v>
      </c>
      <c r="D1964" t="s">
        <v>1412</v>
      </c>
      <c r="E1964" t="s">
        <v>1603</v>
      </c>
      <c r="F1964" t="s">
        <v>1614</v>
      </c>
      <c r="G1964">
        <v>56.2</v>
      </c>
      <c r="H1964">
        <v>49</v>
      </c>
      <c r="I1964">
        <v>3</v>
      </c>
      <c r="J1964">
        <v>0</v>
      </c>
      <c r="K1964" s="1">
        <v>45163</v>
      </c>
      <c r="L1964" s="56">
        <v>0.32247283564814816</v>
      </c>
    </row>
    <row r="1965" spans="1:12" ht="15" customHeight="1" x14ac:dyDescent="0.25">
      <c r="A1965">
        <v>1964</v>
      </c>
      <c r="B1965">
        <v>278802</v>
      </c>
      <c r="C1965" t="s">
        <v>67</v>
      </c>
      <c r="D1965" t="s">
        <v>1318</v>
      </c>
      <c r="E1965" t="s">
        <v>1603</v>
      </c>
      <c r="F1965" t="s">
        <v>1613</v>
      </c>
      <c r="G1965">
        <v>33</v>
      </c>
      <c r="H1965">
        <v>25.8</v>
      </c>
      <c r="I1965">
        <v>3</v>
      </c>
      <c r="J1965">
        <v>0</v>
      </c>
      <c r="K1965" s="1">
        <v>45163</v>
      </c>
      <c r="L1965" s="56">
        <v>0.32238579861111111</v>
      </c>
    </row>
    <row r="1966" spans="1:12" ht="15" customHeight="1" x14ac:dyDescent="0.25">
      <c r="A1966">
        <v>1965</v>
      </c>
      <c r="B1966">
        <v>278801</v>
      </c>
      <c r="C1966" t="s">
        <v>24</v>
      </c>
      <c r="D1966" t="s">
        <v>25</v>
      </c>
      <c r="E1966" t="s">
        <v>1611</v>
      </c>
      <c r="F1966" t="s">
        <v>1614</v>
      </c>
      <c r="G1966">
        <v>54.4</v>
      </c>
      <c r="H1966">
        <v>47.2</v>
      </c>
      <c r="I1966">
        <v>3</v>
      </c>
      <c r="J1966">
        <v>6</v>
      </c>
      <c r="K1966" s="1">
        <v>45163</v>
      </c>
      <c r="L1966" s="56">
        <v>0.32227283564814813</v>
      </c>
    </row>
    <row r="1967" spans="1:12" ht="15" customHeight="1" x14ac:dyDescent="0.25">
      <c r="A1967">
        <v>1966</v>
      </c>
      <c r="B1967">
        <v>278800</v>
      </c>
      <c r="C1967" t="s">
        <v>175</v>
      </c>
      <c r="D1967" t="s">
        <v>176</v>
      </c>
      <c r="E1967" t="s">
        <v>1603</v>
      </c>
      <c r="F1967" t="s">
        <v>1610</v>
      </c>
      <c r="G1967">
        <v>48.9</v>
      </c>
      <c r="H1967">
        <v>41.7</v>
      </c>
      <c r="I1967">
        <v>3</v>
      </c>
      <c r="J1967">
        <v>0</v>
      </c>
      <c r="K1967" s="1">
        <v>45163</v>
      </c>
      <c r="L1967" s="56">
        <v>0.32095917824074077</v>
      </c>
    </row>
    <row r="1968" spans="1:12" ht="15" customHeight="1" x14ac:dyDescent="0.25">
      <c r="A1968">
        <v>1967</v>
      </c>
      <c r="B1968">
        <v>278799</v>
      </c>
      <c r="C1968" t="s">
        <v>59</v>
      </c>
      <c r="D1968" t="s">
        <v>60</v>
      </c>
      <c r="E1968" t="s">
        <v>1611</v>
      </c>
      <c r="F1968" t="s">
        <v>1613</v>
      </c>
      <c r="G1968">
        <v>48</v>
      </c>
      <c r="H1968">
        <v>40.799999999999997</v>
      </c>
      <c r="I1968">
        <v>3</v>
      </c>
      <c r="J1968">
        <v>8</v>
      </c>
      <c r="K1968" s="1">
        <v>45163</v>
      </c>
      <c r="L1968" s="56">
        <v>0.32055633101851849</v>
      </c>
    </row>
    <row r="1969" spans="1:12" ht="15" customHeight="1" x14ac:dyDescent="0.25">
      <c r="A1969">
        <v>1968</v>
      </c>
      <c r="B1969">
        <v>278798</v>
      </c>
      <c r="C1969" t="s">
        <v>24</v>
      </c>
      <c r="D1969" t="s">
        <v>25</v>
      </c>
      <c r="E1969" t="s">
        <v>1611</v>
      </c>
      <c r="F1969" t="s">
        <v>1614</v>
      </c>
      <c r="G1969">
        <v>49.5</v>
      </c>
      <c r="H1969">
        <v>42.3</v>
      </c>
      <c r="I1969">
        <v>3</v>
      </c>
      <c r="J1969">
        <v>6</v>
      </c>
      <c r="K1969" s="1">
        <v>45163</v>
      </c>
      <c r="L1969" s="56">
        <v>0.3202981134259259</v>
      </c>
    </row>
    <row r="1970" spans="1:12" ht="15" customHeight="1" x14ac:dyDescent="0.25">
      <c r="A1970">
        <v>1969</v>
      </c>
      <c r="B1970">
        <v>278797</v>
      </c>
      <c r="C1970" t="s">
        <v>125</v>
      </c>
      <c r="D1970" t="s">
        <v>126</v>
      </c>
      <c r="E1970" t="s">
        <v>1603</v>
      </c>
      <c r="F1970" t="s">
        <v>1604</v>
      </c>
      <c r="G1970">
        <v>47.1</v>
      </c>
      <c r="H1970">
        <v>39.9</v>
      </c>
      <c r="I1970">
        <v>3</v>
      </c>
      <c r="J1970">
        <v>0</v>
      </c>
      <c r="K1970" s="1">
        <v>45163</v>
      </c>
      <c r="L1970" s="56">
        <v>0.32014105324074077</v>
      </c>
    </row>
    <row r="1971" spans="1:12" ht="15" customHeight="1" x14ac:dyDescent="0.25">
      <c r="A1971">
        <v>1970</v>
      </c>
      <c r="B1971">
        <v>278796</v>
      </c>
      <c r="C1971" t="s">
        <v>88</v>
      </c>
      <c r="D1971" t="s">
        <v>89</v>
      </c>
      <c r="E1971" t="s">
        <v>1611</v>
      </c>
      <c r="F1971" t="s">
        <v>1610</v>
      </c>
      <c r="G1971">
        <v>51</v>
      </c>
      <c r="H1971">
        <v>43.8</v>
      </c>
      <c r="I1971">
        <v>3</v>
      </c>
      <c r="J1971">
        <v>10</v>
      </c>
      <c r="K1971" s="1">
        <v>45163</v>
      </c>
      <c r="L1971" s="56">
        <v>0.31998012731481479</v>
      </c>
    </row>
    <row r="1972" spans="1:12" ht="15" customHeight="1" x14ac:dyDescent="0.25">
      <c r="A1972">
        <v>1971</v>
      </c>
      <c r="B1972">
        <v>278795</v>
      </c>
      <c r="C1972" t="s">
        <v>130</v>
      </c>
      <c r="D1972" t="s">
        <v>1354</v>
      </c>
      <c r="E1972" t="s">
        <v>1603</v>
      </c>
      <c r="F1972" t="s">
        <v>1616</v>
      </c>
      <c r="G1972">
        <v>58.6</v>
      </c>
      <c r="H1972">
        <v>51.4</v>
      </c>
      <c r="I1972">
        <v>3</v>
      </c>
      <c r="J1972">
        <v>0</v>
      </c>
      <c r="K1972" s="1">
        <v>45163</v>
      </c>
      <c r="L1972" s="56">
        <v>0.31985748842592593</v>
      </c>
    </row>
    <row r="1973" spans="1:12" ht="15" customHeight="1" x14ac:dyDescent="0.25">
      <c r="A1973">
        <v>1972</v>
      </c>
      <c r="B1973">
        <v>278794</v>
      </c>
      <c r="C1973" t="s">
        <v>24</v>
      </c>
      <c r="D1973" t="s">
        <v>25</v>
      </c>
      <c r="E1973" t="s">
        <v>1611</v>
      </c>
      <c r="F1973" t="s">
        <v>1614</v>
      </c>
      <c r="G1973">
        <v>51</v>
      </c>
      <c r="H1973">
        <v>43.8</v>
      </c>
      <c r="I1973">
        <v>3</v>
      </c>
      <c r="J1973">
        <v>6</v>
      </c>
      <c r="K1973" s="1">
        <v>45163</v>
      </c>
      <c r="L1973" s="56">
        <v>0.31961994212962963</v>
      </c>
    </row>
    <row r="1974" spans="1:12" ht="15" customHeight="1" x14ac:dyDescent="0.25">
      <c r="A1974">
        <v>1973</v>
      </c>
      <c r="B1974">
        <v>278793</v>
      </c>
      <c r="C1974" t="s">
        <v>123</v>
      </c>
      <c r="D1974" t="s">
        <v>1412</v>
      </c>
      <c r="E1974" t="s">
        <v>1603</v>
      </c>
      <c r="F1974" t="s">
        <v>1614</v>
      </c>
      <c r="G1974">
        <v>49.5</v>
      </c>
      <c r="H1974">
        <v>42.3</v>
      </c>
      <c r="I1974">
        <v>3</v>
      </c>
      <c r="J1974">
        <v>0</v>
      </c>
      <c r="K1974" s="1">
        <v>45163</v>
      </c>
      <c r="L1974" s="56">
        <v>0.31947326388888891</v>
      </c>
    </row>
    <row r="1975" spans="1:12" ht="15" customHeight="1" x14ac:dyDescent="0.25">
      <c r="A1975">
        <v>1974</v>
      </c>
      <c r="B1975">
        <v>278792</v>
      </c>
      <c r="C1975" t="s">
        <v>24</v>
      </c>
      <c r="D1975" t="s">
        <v>25</v>
      </c>
      <c r="E1975" t="s">
        <v>1611</v>
      </c>
      <c r="F1975" t="s">
        <v>1614</v>
      </c>
      <c r="G1975">
        <v>48.4</v>
      </c>
      <c r="H1975">
        <v>41.2</v>
      </c>
      <c r="I1975">
        <v>3</v>
      </c>
      <c r="J1975">
        <v>6</v>
      </c>
      <c r="K1975" s="1">
        <v>45163</v>
      </c>
      <c r="L1975" s="56">
        <v>0.31936840277777778</v>
      </c>
    </row>
    <row r="1976" spans="1:12" ht="15" customHeight="1" x14ac:dyDescent="0.25">
      <c r="A1976">
        <v>1975</v>
      </c>
      <c r="B1976">
        <v>278791</v>
      </c>
      <c r="C1976" t="s">
        <v>24</v>
      </c>
      <c r="D1976" t="s">
        <v>25</v>
      </c>
      <c r="E1976" t="s">
        <v>1611</v>
      </c>
      <c r="F1976" t="s">
        <v>1614</v>
      </c>
      <c r="G1976">
        <v>51.6</v>
      </c>
      <c r="H1976">
        <v>44.4</v>
      </c>
      <c r="I1976">
        <v>3</v>
      </c>
      <c r="J1976">
        <v>6</v>
      </c>
      <c r="K1976" s="1">
        <v>45163</v>
      </c>
      <c r="L1976" s="56">
        <v>0.31919459490740737</v>
      </c>
    </row>
    <row r="1977" spans="1:12" ht="15" customHeight="1" x14ac:dyDescent="0.25">
      <c r="A1977">
        <v>1976</v>
      </c>
      <c r="B1977">
        <v>278790</v>
      </c>
      <c r="C1977" t="s">
        <v>24</v>
      </c>
      <c r="D1977" t="s">
        <v>25</v>
      </c>
      <c r="E1977" t="s">
        <v>1611</v>
      </c>
      <c r="F1977" t="s">
        <v>1614</v>
      </c>
      <c r="G1977">
        <v>51.6</v>
      </c>
      <c r="H1977">
        <v>44.4</v>
      </c>
      <c r="I1977">
        <v>3</v>
      </c>
      <c r="J1977">
        <v>6</v>
      </c>
      <c r="K1977" s="1">
        <v>45163</v>
      </c>
      <c r="L1977" s="56">
        <v>0.31902866898148147</v>
      </c>
    </row>
    <row r="1978" spans="1:12" ht="15" customHeight="1" x14ac:dyDescent="0.25">
      <c r="A1978">
        <v>1977</v>
      </c>
      <c r="B1978">
        <v>278789</v>
      </c>
      <c r="C1978" t="s">
        <v>24</v>
      </c>
      <c r="D1978" t="s">
        <v>25</v>
      </c>
      <c r="E1978" t="s">
        <v>1611</v>
      </c>
      <c r="F1978" t="s">
        <v>1614</v>
      </c>
      <c r="G1978">
        <v>51.4</v>
      </c>
      <c r="H1978">
        <v>44.2</v>
      </c>
      <c r="I1978">
        <v>3</v>
      </c>
      <c r="J1978">
        <v>6</v>
      </c>
      <c r="K1978" s="1">
        <v>45163</v>
      </c>
      <c r="L1978" s="56">
        <v>0.31892901620370367</v>
      </c>
    </row>
    <row r="1979" spans="1:12" ht="15" customHeight="1" x14ac:dyDescent="0.25">
      <c r="A1979">
        <v>1978</v>
      </c>
      <c r="B1979">
        <v>278788</v>
      </c>
      <c r="C1979" t="s">
        <v>24</v>
      </c>
      <c r="D1979" t="s">
        <v>25</v>
      </c>
      <c r="E1979" t="s">
        <v>1611</v>
      </c>
      <c r="F1979" t="s">
        <v>1614</v>
      </c>
      <c r="G1979">
        <v>51.6</v>
      </c>
      <c r="H1979">
        <v>44.4</v>
      </c>
      <c r="I1979">
        <v>3</v>
      </c>
      <c r="J1979">
        <v>6</v>
      </c>
      <c r="K1979" s="1">
        <v>45163</v>
      </c>
      <c r="L1979" s="56">
        <v>0.31879707175925925</v>
      </c>
    </row>
    <row r="1980" spans="1:12" ht="15" customHeight="1" x14ac:dyDescent="0.25">
      <c r="A1980">
        <v>1979</v>
      </c>
      <c r="B1980">
        <v>278787</v>
      </c>
      <c r="C1980" t="s">
        <v>88</v>
      </c>
      <c r="D1980" t="s">
        <v>89</v>
      </c>
      <c r="E1980" t="s">
        <v>1611</v>
      </c>
      <c r="F1980" t="s">
        <v>1610</v>
      </c>
      <c r="G1980">
        <v>47.8</v>
      </c>
      <c r="H1980">
        <v>40.6</v>
      </c>
      <c r="I1980">
        <v>3</v>
      </c>
      <c r="J1980">
        <v>10</v>
      </c>
      <c r="K1980" s="1">
        <v>45163</v>
      </c>
      <c r="L1980" s="56">
        <v>0.31829942129629629</v>
      </c>
    </row>
    <row r="1981" spans="1:12" ht="15" customHeight="1" x14ac:dyDescent="0.25">
      <c r="A1981">
        <v>1980</v>
      </c>
      <c r="B1981">
        <v>278786</v>
      </c>
      <c r="C1981" t="s">
        <v>109</v>
      </c>
      <c r="D1981" t="s">
        <v>110</v>
      </c>
      <c r="E1981" t="s">
        <v>1603</v>
      </c>
      <c r="F1981" t="s">
        <v>1610</v>
      </c>
      <c r="G1981">
        <v>79</v>
      </c>
      <c r="H1981">
        <v>71.8</v>
      </c>
      <c r="I1981">
        <v>3</v>
      </c>
      <c r="J1981">
        <v>35</v>
      </c>
      <c r="K1981" s="1">
        <v>45163</v>
      </c>
      <c r="L1981" s="56">
        <v>0.31805671296296295</v>
      </c>
    </row>
    <row r="1982" spans="1:12" ht="15" customHeight="1" x14ac:dyDescent="0.25">
      <c r="A1982">
        <v>1981</v>
      </c>
      <c r="B1982">
        <v>278785</v>
      </c>
      <c r="C1982" t="s">
        <v>114</v>
      </c>
      <c r="D1982" t="s">
        <v>115</v>
      </c>
      <c r="E1982" t="s">
        <v>1603</v>
      </c>
      <c r="F1982" t="s">
        <v>1610</v>
      </c>
      <c r="G1982">
        <v>83.1</v>
      </c>
      <c r="H1982">
        <v>75.900000000000006</v>
      </c>
      <c r="I1982">
        <v>3</v>
      </c>
      <c r="J1982">
        <v>25</v>
      </c>
      <c r="K1982" s="1">
        <v>45163</v>
      </c>
      <c r="L1982" s="56">
        <v>0.3178710300925926</v>
      </c>
    </row>
    <row r="1983" spans="1:12" ht="15" customHeight="1" x14ac:dyDescent="0.25">
      <c r="A1983">
        <v>1982</v>
      </c>
      <c r="B1983">
        <v>278784</v>
      </c>
      <c r="C1983" t="s">
        <v>142</v>
      </c>
      <c r="D1983" t="s">
        <v>1612</v>
      </c>
      <c r="E1983" t="s">
        <v>1603</v>
      </c>
      <c r="F1983" t="s">
        <v>1604</v>
      </c>
      <c r="G1983">
        <v>55</v>
      </c>
      <c r="H1983">
        <v>47.8</v>
      </c>
      <c r="I1983">
        <v>3</v>
      </c>
      <c r="J1983">
        <v>0</v>
      </c>
      <c r="K1983" s="1">
        <v>45163</v>
      </c>
      <c r="L1983" s="56">
        <v>0.31761990740740742</v>
      </c>
    </row>
    <row r="1984" spans="1:12" ht="15" customHeight="1" x14ac:dyDescent="0.25">
      <c r="A1984">
        <v>1983</v>
      </c>
      <c r="B1984">
        <v>278783</v>
      </c>
      <c r="C1984" t="s">
        <v>59</v>
      </c>
      <c r="D1984" t="s">
        <v>60</v>
      </c>
      <c r="E1984" t="s">
        <v>1611</v>
      </c>
      <c r="F1984" t="s">
        <v>1613</v>
      </c>
      <c r="G1984">
        <v>52.2</v>
      </c>
      <c r="H1984">
        <v>45</v>
      </c>
      <c r="I1984">
        <v>3</v>
      </c>
      <c r="J1984">
        <v>8</v>
      </c>
      <c r="K1984" s="1">
        <v>45163</v>
      </c>
      <c r="L1984" s="56">
        <v>0.31749464120370369</v>
      </c>
    </row>
    <row r="1985" spans="1:12" ht="15" customHeight="1" x14ac:dyDescent="0.25">
      <c r="A1985">
        <v>1984</v>
      </c>
      <c r="B1985">
        <v>278782</v>
      </c>
      <c r="C1985" t="s">
        <v>127</v>
      </c>
      <c r="D1985" t="s">
        <v>128</v>
      </c>
      <c r="E1985" t="s">
        <v>1603</v>
      </c>
      <c r="F1985" t="s">
        <v>1616</v>
      </c>
      <c r="G1985">
        <v>50.3</v>
      </c>
      <c r="H1985">
        <v>43.1</v>
      </c>
      <c r="I1985">
        <v>3</v>
      </c>
      <c r="J1985">
        <v>0</v>
      </c>
      <c r="K1985" s="1">
        <v>45163</v>
      </c>
      <c r="L1985" s="56">
        <v>0.31733556712962963</v>
      </c>
    </row>
    <row r="1986" spans="1:12" ht="15" customHeight="1" x14ac:dyDescent="0.25">
      <c r="A1986">
        <v>1985</v>
      </c>
      <c r="B1986">
        <v>278781</v>
      </c>
      <c r="C1986" t="s">
        <v>67</v>
      </c>
      <c r="D1986" t="s">
        <v>1318</v>
      </c>
      <c r="E1986" t="s">
        <v>1603</v>
      </c>
      <c r="F1986" t="s">
        <v>1613</v>
      </c>
      <c r="G1986">
        <v>37.9</v>
      </c>
      <c r="H1986">
        <v>30.7</v>
      </c>
      <c r="I1986">
        <v>3</v>
      </c>
      <c r="J1986">
        <v>0</v>
      </c>
      <c r="K1986" s="1">
        <v>45163</v>
      </c>
      <c r="L1986" s="56">
        <v>0.31720575231481479</v>
      </c>
    </row>
    <row r="1987" spans="1:12" ht="15" customHeight="1" x14ac:dyDescent="0.25">
      <c r="A1987">
        <v>1986</v>
      </c>
      <c r="B1987">
        <v>278780</v>
      </c>
      <c r="C1987" t="s">
        <v>67</v>
      </c>
      <c r="D1987" t="s">
        <v>1318</v>
      </c>
      <c r="E1987" t="s">
        <v>1603</v>
      </c>
      <c r="F1987" t="s">
        <v>1613</v>
      </c>
      <c r="G1987">
        <v>19.600000000000001</v>
      </c>
      <c r="H1987">
        <v>17.8</v>
      </c>
      <c r="I1987">
        <v>0</v>
      </c>
      <c r="J1987">
        <v>0</v>
      </c>
      <c r="K1987" s="1">
        <v>45163</v>
      </c>
      <c r="L1987" s="56">
        <v>0.31681450231481484</v>
      </c>
    </row>
    <row r="1988" spans="1:12" ht="15" customHeight="1" x14ac:dyDescent="0.25">
      <c r="A1988">
        <v>1987</v>
      </c>
      <c r="B1988">
        <v>278779</v>
      </c>
      <c r="C1988" t="s">
        <v>120</v>
      </c>
      <c r="D1988" t="s">
        <v>1411</v>
      </c>
      <c r="E1988" t="s">
        <v>1603</v>
      </c>
      <c r="F1988" t="s">
        <v>1616</v>
      </c>
      <c r="G1988">
        <v>57.4</v>
      </c>
      <c r="H1988">
        <v>50.2</v>
      </c>
      <c r="I1988">
        <v>3</v>
      </c>
      <c r="J1988">
        <v>0</v>
      </c>
      <c r="K1988" s="1">
        <v>45163</v>
      </c>
      <c r="L1988" s="56">
        <v>0.3167860300925926</v>
      </c>
    </row>
    <row r="1989" spans="1:12" ht="15" customHeight="1" x14ac:dyDescent="0.25">
      <c r="A1989">
        <v>1988</v>
      </c>
      <c r="B1989">
        <v>278778</v>
      </c>
      <c r="C1989" t="s">
        <v>137</v>
      </c>
      <c r="D1989" t="s">
        <v>1356</v>
      </c>
      <c r="E1989" t="s">
        <v>1603</v>
      </c>
      <c r="F1989" t="s">
        <v>1616</v>
      </c>
      <c r="G1989">
        <v>71.599999999999994</v>
      </c>
      <c r="H1989">
        <v>64.400000000000006</v>
      </c>
      <c r="I1989">
        <v>3</v>
      </c>
      <c r="J1989">
        <v>0</v>
      </c>
      <c r="K1989" s="1">
        <v>45163</v>
      </c>
      <c r="L1989" s="56">
        <v>0.31645929398148148</v>
      </c>
    </row>
    <row r="1990" spans="1:12" ht="15" customHeight="1" x14ac:dyDescent="0.25">
      <c r="A1990">
        <v>1989</v>
      </c>
      <c r="B1990">
        <v>278777</v>
      </c>
      <c r="C1990" t="s">
        <v>137</v>
      </c>
      <c r="D1990" t="s">
        <v>1356</v>
      </c>
      <c r="E1990" t="s">
        <v>1603</v>
      </c>
      <c r="F1990" t="s">
        <v>1616</v>
      </c>
      <c r="G1990">
        <v>72.2</v>
      </c>
      <c r="H1990">
        <v>65</v>
      </c>
      <c r="I1990">
        <v>3</v>
      </c>
      <c r="J1990">
        <v>0</v>
      </c>
      <c r="K1990" s="1">
        <v>45163</v>
      </c>
      <c r="L1990" s="56">
        <v>0.31623665509259258</v>
      </c>
    </row>
    <row r="1991" spans="1:12" ht="15" customHeight="1" x14ac:dyDescent="0.25">
      <c r="A1991">
        <v>1990</v>
      </c>
      <c r="B1991">
        <v>278776</v>
      </c>
      <c r="C1991" t="s">
        <v>88</v>
      </c>
      <c r="D1991" t="s">
        <v>89</v>
      </c>
      <c r="E1991" t="s">
        <v>1611</v>
      </c>
      <c r="F1991" t="s">
        <v>1610</v>
      </c>
      <c r="G1991">
        <v>51.4</v>
      </c>
      <c r="H1991">
        <v>44.2</v>
      </c>
      <c r="I1991">
        <v>3</v>
      </c>
      <c r="J1991">
        <v>10</v>
      </c>
      <c r="K1991" s="1">
        <v>45163</v>
      </c>
      <c r="L1991" s="56">
        <v>0.31590482638888889</v>
      </c>
    </row>
    <row r="1992" spans="1:12" ht="15" customHeight="1" x14ac:dyDescent="0.25">
      <c r="A1992">
        <v>1991</v>
      </c>
      <c r="B1992">
        <v>278775</v>
      </c>
      <c r="C1992" t="s">
        <v>59</v>
      </c>
      <c r="D1992" t="s">
        <v>60</v>
      </c>
      <c r="E1992" t="s">
        <v>1611</v>
      </c>
      <c r="F1992" t="s">
        <v>1613</v>
      </c>
      <c r="G1992">
        <v>45.8</v>
      </c>
      <c r="H1992">
        <v>38.6</v>
      </c>
      <c r="I1992">
        <v>3</v>
      </c>
      <c r="J1992">
        <v>8</v>
      </c>
      <c r="K1992" s="1">
        <v>45163</v>
      </c>
      <c r="L1992" s="56">
        <v>0.31578491898148148</v>
      </c>
    </row>
    <row r="1993" spans="1:12" ht="15" customHeight="1" x14ac:dyDescent="0.25">
      <c r="A1993">
        <v>1992</v>
      </c>
      <c r="B1993">
        <v>278774</v>
      </c>
      <c r="C1993" t="s">
        <v>84</v>
      </c>
      <c r="D1993" t="s">
        <v>1609</v>
      </c>
      <c r="E1993" t="s">
        <v>1603</v>
      </c>
      <c r="F1993" t="s">
        <v>1610</v>
      </c>
      <c r="G1993">
        <v>69.400000000000006</v>
      </c>
      <c r="H1993">
        <v>62.2</v>
      </c>
      <c r="I1993">
        <v>3</v>
      </c>
      <c r="J1993">
        <v>0</v>
      </c>
      <c r="K1993" s="1">
        <v>45163</v>
      </c>
      <c r="L1993" s="56">
        <v>0.31561276620370371</v>
      </c>
    </row>
    <row r="1994" spans="1:12" ht="15" customHeight="1" x14ac:dyDescent="0.25">
      <c r="A1994">
        <v>1993</v>
      </c>
      <c r="B1994">
        <v>278773</v>
      </c>
      <c r="C1994" t="s">
        <v>120</v>
      </c>
      <c r="D1994" t="s">
        <v>1411</v>
      </c>
      <c r="E1994" t="s">
        <v>1603</v>
      </c>
      <c r="F1994" t="s">
        <v>1613</v>
      </c>
      <c r="G1994">
        <v>55.8</v>
      </c>
      <c r="H1994">
        <v>48.6</v>
      </c>
      <c r="I1994">
        <v>3</v>
      </c>
      <c r="J1994">
        <v>0</v>
      </c>
      <c r="K1994" s="1">
        <v>45163</v>
      </c>
      <c r="L1994" s="56">
        <v>0.31554591435185186</v>
      </c>
    </row>
    <row r="1995" spans="1:12" ht="15" customHeight="1" x14ac:dyDescent="0.25">
      <c r="A1995">
        <v>1994</v>
      </c>
      <c r="B1995">
        <v>278772</v>
      </c>
      <c r="C1995" t="s">
        <v>53</v>
      </c>
      <c r="D1995" t="s">
        <v>54</v>
      </c>
      <c r="E1995" t="s">
        <v>1611</v>
      </c>
      <c r="F1995" t="s">
        <v>1613</v>
      </c>
      <c r="G1995">
        <v>66.8</v>
      </c>
      <c r="H1995">
        <v>59.6</v>
      </c>
      <c r="I1995">
        <v>3</v>
      </c>
      <c r="J1995">
        <v>30</v>
      </c>
      <c r="K1995" s="1">
        <v>45163</v>
      </c>
      <c r="L1995" s="56">
        <v>0.31544487268518517</v>
      </c>
    </row>
    <row r="1996" spans="1:12" ht="15" customHeight="1" x14ac:dyDescent="0.25">
      <c r="A1996">
        <v>1995</v>
      </c>
      <c r="B1996">
        <v>278771</v>
      </c>
      <c r="C1996" t="s">
        <v>24</v>
      </c>
      <c r="D1996" t="s">
        <v>25</v>
      </c>
      <c r="E1996" t="s">
        <v>1611</v>
      </c>
      <c r="F1996" t="s">
        <v>1614</v>
      </c>
      <c r="G1996">
        <v>48.3</v>
      </c>
      <c r="H1996">
        <v>41.1</v>
      </c>
      <c r="I1996">
        <v>3</v>
      </c>
      <c r="J1996">
        <v>6</v>
      </c>
      <c r="K1996" s="1">
        <v>45163</v>
      </c>
      <c r="L1996" s="56">
        <v>0.31400471064814811</v>
      </c>
    </row>
    <row r="1997" spans="1:12" ht="15" customHeight="1" x14ac:dyDescent="0.25">
      <c r="A1997">
        <v>1996</v>
      </c>
      <c r="B1997">
        <v>278770</v>
      </c>
      <c r="C1997" t="s">
        <v>24</v>
      </c>
      <c r="D1997" t="s">
        <v>25</v>
      </c>
      <c r="E1997" t="s">
        <v>1611</v>
      </c>
      <c r="F1997" t="s">
        <v>1614</v>
      </c>
      <c r="G1997">
        <v>52.7</v>
      </c>
      <c r="H1997">
        <v>45.5</v>
      </c>
      <c r="I1997">
        <v>3</v>
      </c>
      <c r="J1997">
        <v>6</v>
      </c>
      <c r="K1997" s="1">
        <v>45163</v>
      </c>
      <c r="L1997" s="56">
        <v>0.31392129629629628</v>
      </c>
    </row>
    <row r="1998" spans="1:12" ht="15" customHeight="1" x14ac:dyDescent="0.25">
      <c r="A1998">
        <v>1997</v>
      </c>
      <c r="B1998">
        <v>278769</v>
      </c>
      <c r="C1998" t="s">
        <v>24</v>
      </c>
      <c r="D1998" t="s">
        <v>25</v>
      </c>
      <c r="E1998" t="s">
        <v>1611</v>
      </c>
      <c r="F1998" t="s">
        <v>1614</v>
      </c>
      <c r="G1998">
        <v>49</v>
      </c>
      <c r="H1998">
        <v>41.8</v>
      </c>
      <c r="I1998">
        <v>3</v>
      </c>
      <c r="J1998">
        <v>6</v>
      </c>
      <c r="K1998" s="1">
        <v>45163</v>
      </c>
      <c r="L1998" s="56">
        <v>0.31376921296296295</v>
      </c>
    </row>
    <row r="1999" spans="1:12" ht="15" customHeight="1" x14ac:dyDescent="0.25">
      <c r="A1999">
        <v>1998</v>
      </c>
      <c r="B1999">
        <v>278768</v>
      </c>
      <c r="C1999" t="s">
        <v>127</v>
      </c>
      <c r="D1999" t="s">
        <v>128</v>
      </c>
      <c r="E1999" t="s">
        <v>1603</v>
      </c>
      <c r="F1999" t="s">
        <v>1616</v>
      </c>
      <c r="G1999">
        <v>57.4</v>
      </c>
      <c r="H1999">
        <v>50.2</v>
      </c>
      <c r="I1999">
        <v>3</v>
      </c>
      <c r="J1999">
        <v>0</v>
      </c>
      <c r="K1999" s="1">
        <v>45163</v>
      </c>
      <c r="L1999" s="56">
        <v>0.31361952546296296</v>
      </c>
    </row>
    <row r="2000" spans="1:12" ht="15" customHeight="1" x14ac:dyDescent="0.25">
      <c r="A2000">
        <v>1999</v>
      </c>
      <c r="B2000">
        <v>278767</v>
      </c>
      <c r="C2000" t="s">
        <v>127</v>
      </c>
      <c r="D2000" t="s">
        <v>128</v>
      </c>
      <c r="E2000" t="s">
        <v>1603</v>
      </c>
      <c r="F2000" t="s">
        <v>1616</v>
      </c>
      <c r="G2000">
        <v>14.8</v>
      </c>
      <c r="H2000">
        <v>13</v>
      </c>
      <c r="I2000">
        <v>0</v>
      </c>
      <c r="J2000">
        <v>0</v>
      </c>
      <c r="K2000" s="1">
        <v>45163</v>
      </c>
      <c r="L2000" s="56">
        <v>0.31349278935185182</v>
      </c>
    </row>
    <row r="2001" spans="1:12" ht="15" customHeight="1" x14ac:dyDescent="0.25">
      <c r="A2001">
        <v>2000</v>
      </c>
      <c r="B2001">
        <v>278766</v>
      </c>
      <c r="C2001" t="s">
        <v>127</v>
      </c>
      <c r="D2001" t="s">
        <v>128</v>
      </c>
      <c r="E2001" t="s">
        <v>1603</v>
      </c>
      <c r="F2001" t="s">
        <v>1616</v>
      </c>
      <c r="G2001">
        <v>52.9</v>
      </c>
      <c r="H2001">
        <v>45.7</v>
      </c>
      <c r="I2001">
        <v>3</v>
      </c>
      <c r="J2001">
        <v>0</v>
      </c>
      <c r="K2001" s="1">
        <v>45163</v>
      </c>
      <c r="L2001" s="56">
        <v>0.31339452546296293</v>
      </c>
    </row>
    <row r="2002" spans="1:12" ht="15" customHeight="1" x14ac:dyDescent="0.25">
      <c r="A2002">
        <v>2001</v>
      </c>
      <c r="B2002">
        <v>278765</v>
      </c>
      <c r="C2002" t="s">
        <v>127</v>
      </c>
      <c r="D2002" t="s">
        <v>128</v>
      </c>
      <c r="E2002" t="s">
        <v>1603</v>
      </c>
      <c r="F2002" t="s">
        <v>1616</v>
      </c>
      <c r="G2002">
        <v>55.3</v>
      </c>
      <c r="H2002">
        <v>48.1</v>
      </c>
      <c r="I2002">
        <v>3</v>
      </c>
      <c r="J2002">
        <v>0</v>
      </c>
      <c r="K2002" s="1">
        <v>45163</v>
      </c>
      <c r="L2002" s="56">
        <v>0.31331577546296296</v>
      </c>
    </row>
    <row r="2003" spans="1:12" ht="15" customHeight="1" x14ac:dyDescent="0.25">
      <c r="A2003">
        <v>2002</v>
      </c>
      <c r="B2003">
        <v>278764</v>
      </c>
      <c r="C2003" t="s">
        <v>127</v>
      </c>
      <c r="D2003" t="s">
        <v>128</v>
      </c>
      <c r="E2003" t="s">
        <v>1603</v>
      </c>
      <c r="F2003" t="s">
        <v>1616</v>
      </c>
      <c r="G2003">
        <v>51.6</v>
      </c>
      <c r="H2003">
        <v>44.4</v>
      </c>
      <c r="I2003">
        <v>3</v>
      </c>
      <c r="J2003">
        <v>0</v>
      </c>
      <c r="K2003" s="1">
        <v>45163</v>
      </c>
      <c r="L2003" s="56">
        <v>0.31315320601851854</v>
      </c>
    </row>
    <row r="2004" spans="1:12" ht="15" customHeight="1" x14ac:dyDescent="0.25">
      <c r="A2004">
        <v>2003</v>
      </c>
      <c r="B2004">
        <v>278763</v>
      </c>
      <c r="C2004" t="s">
        <v>24</v>
      </c>
      <c r="D2004" t="s">
        <v>25</v>
      </c>
      <c r="E2004" t="s">
        <v>1611</v>
      </c>
      <c r="F2004" t="s">
        <v>1614</v>
      </c>
      <c r="G2004">
        <v>53.8</v>
      </c>
      <c r="H2004">
        <v>46.6</v>
      </c>
      <c r="I2004">
        <v>3</v>
      </c>
      <c r="J2004">
        <v>6</v>
      </c>
      <c r="K2004" s="1">
        <v>45163</v>
      </c>
      <c r="L2004" s="56">
        <v>0.31305709490740741</v>
      </c>
    </row>
    <row r="2005" spans="1:12" ht="15" customHeight="1" x14ac:dyDescent="0.25">
      <c r="A2005">
        <v>2004</v>
      </c>
      <c r="B2005">
        <v>278762</v>
      </c>
      <c r="C2005" t="s">
        <v>88</v>
      </c>
      <c r="D2005" t="s">
        <v>89</v>
      </c>
      <c r="E2005" t="s">
        <v>1611</v>
      </c>
      <c r="F2005" t="s">
        <v>1610</v>
      </c>
      <c r="G2005">
        <v>47.1</v>
      </c>
      <c r="H2005">
        <v>39.9</v>
      </c>
      <c r="I2005">
        <v>3</v>
      </c>
      <c r="J2005">
        <v>10</v>
      </c>
      <c r="K2005" s="1">
        <v>45163</v>
      </c>
      <c r="L2005" s="56">
        <v>0.31290177083333331</v>
      </c>
    </row>
    <row r="2006" spans="1:12" ht="15" customHeight="1" x14ac:dyDescent="0.25">
      <c r="A2006">
        <v>2005</v>
      </c>
      <c r="B2006">
        <v>278761</v>
      </c>
      <c r="C2006" t="s">
        <v>127</v>
      </c>
      <c r="D2006" t="s">
        <v>128</v>
      </c>
      <c r="E2006" t="s">
        <v>1603</v>
      </c>
      <c r="F2006" t="s">
        <v>1616</v>
      </c>
      <c r="G2006">
        <v>45.9</v>
      </c>
      <c r="H2006">
        <v>38.700000000000003</v>
      </c>
      <c r="I2006">
        <v>3</v>
      </c>
      <c r="J2006">
        <v>0</v>
      </c>
      <c r="K2006" s="1">
        <v>45163</v>
      </c>
      <c r="L2006" s="56">
        <v>0.31238356481481483</v>
      </c>
    </row>
    <row r="2007" spans="1:12" ht="15" customHeight="1" x14ac:dyDescent="0.25">
      <c r="A2007">
        <v>2006</v>
      </c>
      <c r="B2007">
        <v>278760</v>
      </c>
      <c r="C2007" t="s">
        <v>24</v>
      </c>
      <c r="D2007" t="s">
        <v>25</v>
      </c>
      <c r="E2007" t="s">
        <v>1611</v>
      </c>
      <c r="F2007" t="s">
        <v>1614</v>
      </c>
      <c r="G2007">
        <v>51.4</v>
      </c>
      <c r="H2007">
        <v>44.2</v>
      </c>
      <c r="I2007">
        <v>3</v>
      </c>
      <c r="J2007">
        <v>6</v>
      </c>
      <c r="K2007" s="1">
        <v>45163</v>
      </c>
      <c r="L2007" s="56">
        <v>0.31227693287037034</v>
      </c>
    </row>
    <row r="2008" spans="1:12" ht="15" customHeight="1" x14ac:dyDescent="0.25">
      <c r="A2008">
        <v>2007</v>
      </c>
      <c r="B2008">
        <v>278759</v>
      </c>
      <c r="C2008" t="s">
        <v>127</v>
      </c>
      <c r="D2008" t="s">
        <v>128</v>
      </c>
      <c r="E2008" t="s">
        <v>1603</v>
      </c>
      <c r="F2008" t="s">
        <v>1616</v>
      </c>
      <c r="G2008">
        <v>52.3</v>
      </c>
      <c r="H2008">
        <v>45.1</v>
      </c>
      <c r="I2008">
        <v>3</v>
      </c>
      <c r="J2008">
        <v>0</v>
      </c>
      <c r="K2008" s="1">
        <v>45163</v>
      </c>
      <c r="L2008" s="56">
        <v>0.31219440972222223</v>
      </c>
    </row>
    <row r="2009" spans="1:12" ht="15" customHeight="1" x14ac:dyDescent="0.25">
      <c r="A2009">
        <v>2008</v>
      </c>
      <c r="B2009">
        <v>278758</v>
      </c>
      <c r="C2009" t="s">
        <v>127</v>
      </c>
      <c r="D2009" t="s">
        <v>128</v>
      </c>
      <c r="E2009" t="s">
        <v>1603</v>
      </c>
      <c r="F2009" t="s">
        <v>1616</v>
      </c>
      <c r="G2009">
        <v>57.7</v>
      </c>
      <c r="H2009">
        <v>50.5</v>
      </c>
      <c r="I2009">
        <v>3</v>
      </c>
      <c r="J2009">
        <v>0</v>
      </c>
      <c r="K2009" s="1">
        <v>45163</v>
      </c>
      <c r="L2009" s="56">
        <v>0.31194409722222222</v>
      </c>
    </row>
    <row r="2010" spans="1:12" ht="15" customHeight="1" x14ac:dyDescent="0.25">
      <c r="A2010">
        <v>2009</v>
      </c>
      <c r="B2010">
        <v>278757</v>
      </c>
      <c r="C2010" t="s">
        <v>88</v>
      </c>
      <c r="D2010" t="s">
        <v>89</v>
      </c>
      <c r="E2010" t="s">
        <v>1611</v>
      </c>
      <c r="F2010" t="s">
        <v>1610</v>
      </c>
      <c r="G2010">
        <v>51.8</v>
      </c>
      <c r="H2010">
        <v>44.6</v>
      </c>
      <c r="I2010">
        <v>3</v>
      </c>
      <c r="J2010">
        <v>10</v>
      </c>
      <c r="K2010" s="1">
        <v>45163</v>
      </c>
      <c r="L2010" s="56">
        <v>0.31186443287037036</v>
      </c>
    </row>
    <row r="2011" spans="1:12" ht="15" customHeight="1" x14ac:dyDescent="0.25">
      <c r="A2011">
        <v>2010</v>
      </c>
      <c r="B2011">
        <v>278756</v>
      </c>
      <c r="C2011" t="s">
        <v>121</v>
      </c>
      <c r="D2011" t="s">
        <v>122</v>
      </c>
      <c r="E2011" t="s">
        <v>1603</v>
      </c>
      <c r="F2011" t="s">
        <v>1613</v>
      </c>
      <c r="G2011">
        <v>52.3</v>
      </c>
      <c r="H2011">
        <v>45.1</v>
      </c>
      <c r="I2011">
        <v>3</v>
      </c>
      <c r="J2011">
        <v>0</v>
      </c>
      <c r="K2011" s="1">
        <v>45163</v>
      </c>
      <c r="L2011" s="56">
        <v>0.31167511574074075</v>
      </c>
    </row>
    <row r="2012" spans="1:12" ht="15" customHeight="1" x14ac:dyDescent="0.25">
      <c r="A2012">
        <v>2011</v>
      </c>
      <c r="B2012">
        <v>278755</v>
      </c>
      <c r="C2012" t="s">
        <v>123</v>
      </c>
      <c r="D2012" t="s">
        <v>1412</v>
      </c>
      <c r="E2012" t="s">
        <v>1603</v>
      </c>
      <c r="F2012" t="s">
        <v>1613</v>
      </c>
      <c r="G2012">
        <v>45.7</v>
      </c>
      <c r="H2012">
        <v>38.5</v>
      </c>
      <c r="I2012">
        <v>3</v>
      </c>
      <c r="J2012">
        <v>0</v>
      </c>
      <c r="K2012" s="1">
        <v>45163</v>
      </c>
      <c r="L2012" s="56">
        <v>0.31151681712962964</v>
      </c>
    </row>
    <row r="2013" spans="1:12" ht="15" customHeight="1" x14ac:dyDescent="0.25">
      <c r="A2013">
        <v>2012</v>
      </c>
      <c r="B2013">
        <v>278754</v>
      </c>
      <c r="C2013" t="s">
        <v>59</v>
      </c>
      <c r="D2013" t="s">
        <v>60</v>
      </c>
      <c r="E2013" t="s">
        <v>1611</v>
      </c>
      <c r="F2013" t="s">
        <v>1613</v>
      </c>
      <c r="G2013">
        <v>47.8</v>
      </c>
      <c r="H2013">
        <v>40.6</v>
      </c>
      <c r="I2013">
        <v>3</v>
      </c>
      <c r="J2013">
        <v>8</v>
      </c>
      <c r="K2013" s="1">
        <v>45163</v>
      </c>
      <c r="L2013" s="56">
        <v>0.31139371527777776</v>
      </c>
    </row>
    <row r="2014" spans="1:12" ht="15" customHeight="1" x14ac:dyDescent="0.25">
      <c r="A2014">
        <v>2013</v>
      </c>
      <c r="B2014">
        <v>278753</v>
      </c>
      <c r="C2014" t="s">
        <v>24</v>
      </c>
      <c r="D2014" t="s">
        <v>25</v>
      </c>
      <c r="E2014" t="s">
        <v>1611</v>
      </c>
      <c r="F2014" t="s">
        <v>1614</v>
      </c>
      <c r="G2014">
        <v>53.4</v>
      </c>
      <c r="H2014">
        <v>46.2</v>
      </c>
      <c r="I2014">
        <v>3</v>
      </c>
      <c r="J2014">
        <v>6</v>
      </c>
      <c r="K2014" s="1">
        <v>45163</v>
      </c>
      <c r="L2014" s="56">
        <v>0.3112314814814815</v>
      </c>
    </row>
    <row r="2015" spans="1:12" ht="15" customHeight="1" x14ac:dyDescent="0.25">
      <c r="A2015">
        <v>2014</v>
      </c>
      <c r="B2015">
        <v>278752</v>
      </c>
      <c r="C2015" t="s">
        <v>24</v>
      </c>
      <c r="D2015" t="s">
        <v>25</v>
      </c>
      <c r="E2015" t="s">
        <v>1611</v>
      </c>
      <c r="F2015" t="s">
        <v>1614</v>
      </c>
      <c r="G2015">
        <v>52.2</v>
      </c>
      <c r="H2015">
        <v>45</v>
      </c>
      <c r="I2015">
        <v>3</v>
      </c>
      <c r="J2015">
        <v>6</v>
      </c>
      <c r="K2015" s="1">
        <v>45163</v>
      </c>
      <c r="L2015" s="56">
        <v>0.31109325231481483</v>
      </c>
    </row>
    <row r="2016" spans="1:12" ht="15" customHeight="1" x14ac:dyDescent="0.25">
      <c r="A2016">
        <v>2015</v>
      </c>
      <c r="B2016">
        <v>278751</v>
      </c>
      <c r="C2016" t="s">
        <v>24</v>
      </c>
      <c r="D2016" t="s">
        <v>25</v>
      </c>
      <c r="E2016" t="s">
        <v>1611</v>
      </c>
      <c r="F2016" t="s">
        <v>1614</v>
      </c>
      <c r="G2016">
        <v>55.1</v>
      </c>
      <c r="H2016">
        <v>47.9</v>
      </c>
      <c r="I2016">
        <v>3</v>
      </c>
      <c r="J2016">
        <v>6</v>
      </c>
      <c r="K2016" s="1">
        <v>45163</v>
      </c>
      <c r="L2016" s="56">
        <v>0.31095563657407405</v>
      </c>
    </row>
    <row r="2017" spans="1:12" ht="15" customHeight="1" x14ac:dyDescent="0.25">
      <c r="A2017">
        <v>2016</v>
      </c>
      <c r="B2017">
        <v>278750</v>
      </c>
      <c r="C2017" t="s">
        <v>130</v>
      </c>
      <c r="D2017" t="s">
        <v>1354</v>
      </c>
      <c r="E2017" t="s">
        <v>1603</v>
      </c>
      <c r="F2017" t="s">
        <v>1622</v>
      </c>
      <c r="G2017">
        <v>6.8</v>
      </c>
      <c r="H2017">
        <v>5</v>
      </c>
      <c r="I2017">
        <v>0</v>
      </c>
      <c r="J2017">
        <v>0</v>
      </c>
      <c r="K2017" s="1">
        <v>45163</v>
      </c>
      <c r="L2017" s="56">
        <v>0.31087152777777777</v>
      </c>
    </row>
    <row r="2018" spans="1:12" ht="15" customHeight="1" x14ac:dyDescent="0.25">
      <c r="A2018">
        <v>2017</v>
      </c>
      <c r="B2018">
        <v>278749</v>
      </c>
      <c r="C2018" t="s">
        <v>129</v>
      </c>
      <c r="D2018" t="s">
        <v>1619</v>
      </c>
      <c r="E2018" t="s">
        <v>1603</v>
      </c>
      <c r="F2018" t="s">
        <v>1622</v>
      </c>
      <c r="G2018">
        <v>3.2</v>
      </c>
      <c r="H2018">
        <v>1.4</v>
      </c>
      <c r="I2018">
        <v>0</v>
      </c>
      <c r="J2018">
        <v>0</v>
      </c>
      <c r="K2018" s="1">
        <v>45163</v>
      </c>
      <c r="L2018" s="56">
        <v>0.31068750000000001</v>
      </c>
    </row>
    <row r="2019" spans="1:12" ht="15" customHeight="1" x14ac:dyDescent="0.25">
      <c r="A2019">
        <v>2018</v>
      </c>
      <c r="B2019">
        <v>278748</v>
      </c>
      <c r="C2019" t="s">
        <v>133</v>
      </c>
      <c r="D2019" t="s">
        <v>134</v>
      </c>
      <c r="E2019" t="s">
        <v>1603</v>
      </c>
      <c r="F2019" t="s">
        <v>1622</v>
      </c>
      <c r="G2019">
        <v>5.9</v>
      </c>
      <c r="H2019">
        <v>2.2999999999999998</v>
      </c>
      <c r="I2019">
        <v>1</v>
      </c>
      <c r="J2019">
        <v>0</v>
      </c>
      <c r="K2019" s="1">
        <v>45163</v>
      </c>
      <c r="L2019" s="56">
        <v>0.31054174768518522</v>
      </c>
    </row>
    <row r="2020" spans="1:12" ht="15" customHeight="1" x14ac:dyDescent="0.25">
      <c r="A2020">
        <v>2019</v>
      </c>
      <c r="B2020">
        <v>278747</v>
      </c>
      <c r="C2020" t="s">
        <v>24</v>
      </c>
      <c r="D2020" t="s">
        <v>25</v>
      </c>
      <c r="E2020" t="s">
        <v>1611</v>
      </c>
      <c r="F2020" t="s">
        <v>1614</v>
      </c>
      <c r="G2020">
        <v>52.4</v>
      </c>
      <c r="H2020">
        <v>45.2</v>
      </c>
      <c r="I2020">
        <v>3</v>
      </c>
      <c r="J2020">
        <v>6</v>
      </c>
      <c r="K2020" s="1">
        <v>45163</v>
      </c>
      <c r="L2020" s="56">
        <v>0.30943063657407405</v>
      </c>
    </row>
    <row r="2021" spans="1:12" ht="15" customHeight="1" x14ac:dyDescent="0.25">
      <c r="A2021">
        <v>2020</v>
      </c>
      <c r="B2021">
        <v>278746</v>
      </c>
      <c r="C2021" t="s">
        <v>24</v>
      </c>
      <c r="D2021" t="s">
        <v>25</v>
      </c>
      <c r="E2021" t="s">
        <v>1611</v>
      </c>
      <c r="F2021" t="s">
        <v>1614</v>
      </c>
      <c r="G2021">
        <v>52.5</v>
      </c>
      <c r="H2021">
        <v>45.3</v>
      </c>
      <c r="I2021">
        <v>3</v>
      </c>
      <c r="J2021">
        <v>6</v>
      </c>
      <c r="K2021" s="1">
        <v>45163</v>
      </c>
      <c r="L2021" s="56">
        <v>0.30933741898148148</v>
      </c>
    </row>
    <row r="2022" spans="1:12" ht="15" customHeight="1" x14ac:dyDescent="0.25">
      <c r="A2022">
        <v>2021</v>
      </c>
      <c r="B2022">
        <v>278745</v>
      </c>
      <c r="C2022" t="s">
        <v>67</v>
      </c>
      <c r="D2022" t="s">
        <v>1318</v>
      </c>
      <c r="E2022" t="s">
        <v>1603</v>
      </c>
      <c r="F2022" t="s">
        <v>1613</v>
      </c>
      <c r="G2022">
        <v>27.1</v>
      </c>
      <c r="H2022">
        <v>19.899999999999999</v>
      </c>
      <c r="I2022">
        <v>3</v>
      </c>
      <c r="J2022">
        <v>0</v>
      </c>
      <c r="K2022" s="1">
        <v>45163</v>
      </c>
      <c r="L2022" s="56">
        <v>0.30890401620370372</v>
      </c>
    </row>
    <row r="2023" spans="1:12" ht="15" customHeight="1" x14ac:dyDescent="0.25">
      <c r="A2023">
        <v>2022</v>
      </c>
      <c r="B2023">
        <v>278744</v>
      </c>
      <c r="C2023" t="s">
        <v>67</v>
      </c>
      <c r="D2023" t="s">
        <v>1318</v>
      </c>
      <c r="E2023" t="s">
        <v>1603</v>
      </c>
      <c r="F2023" t="s">
        <v>1613</v>
      </c>
      <c r="G2023">
        <v>18.100000000000001</v>
      </c>
      <c r="H2023">
        <v>16.3</v>
      </c>
      <c r="I2023">
        <v>0</v>
      </c>
      <c r="J2023">
        <v>0</v>
      </c>
      <c r="K2023" s="1">
        <v>45163</v>
      </c>
      <c r="L2023" s="56">
        <v>0.30882190972222223</v>
      </c>
    </row>
    <row r="2024" spans="1:12" ht="15" customHeight="1" x14ac:dyDescent="0.25">
      <c r="A2024">
        <v>2023</v>
      </c>
      <c r="B2024">
        <v>278743</v>
      </c>
      <c r="C2024" t="s">
        <v>120</v>
      </c>
      <c r="D2024" t="s">
        <v>1411</v>
      </c>
      <c r="E2024" t="s">
        <v>1603</v>
      </c>
      <c r="F2024" t="s">
        <v>1616</v>
      </c>
      <c r="G2024">
        <v>13.5</v>
      </c>
      <c r="H2024">
        <v>8.1</v>
      </c>
      <c r="I2024">
        <v>2</v>
      </c>
      <c r="J2024">
        <v>0</v>
      </c>
      <c r="K2024" s="1">
        <v>45163</v>
      </c>
      <c r="L2024" s="56">
        <v>0.30841658564814817</v>
      </c>
    </row>
    <row r="2025" spans="1:12" ht="15" customHeight="1" x14ac:dyDescent="0.25">
      <c r="A2025">
        <v>2024</v>
      </c>
      <c r="B2025">
        <v>278742</v>
      </c>
      <c r="C2025" t="s">
        <v>129</v>
      </c>
      <c r="D2025" t="s">
        <v>1619</v>
      </c>
      <c r="E2025" t="s">
        <v>1603</v>
      </c>
      <c r="F2025" t="s">
        <v>1616</v>
      </c>
      <c r="G2025">
        <v>11.3</v>
      </c>
      <c r="H2025">
        <v>5.9</v>
      </c>
      <c r="I2025">
        <v>2</v>
      </c>
      <c r="J2025">
        <v>0</v>
      </c>
      <c r="K2025" s="1">
        <v>45163</v>
      </c>
      <c r="L2025" s="56">
        <v>0.30822133101851851</v>
      </c>
    </row>
    <row r="2026" spans="1:12" ht="15" customHeight="1" x14ac:dyDescent="0.25">
      <c r="A2026">
        <v>2025</v>
      </c>
      <c r="B2026">
        <v>278741</v>
      </c>
      <c r="C2026" t="s">
        <v>53</v>
      </c>
      <c r="D2026" t="s">
        <v>54</v>
      </c>
      <c r="E2026" t="s">
        <v>1611</v>
      </c>
      <c r="F2026" t="s">
        <v>1613</v>
      </c>
      <c r="G2026">
        <v>83.2</v>
      </c>
      <c r="H2026">
        <v>76</v>
      </c>
      <c r="I2026">
        <v>3</v>
      </c>
      <c r="J2026">
        <v>38</v>
      </c>
      <c r="K2026" s="1">
        <v>45163</v>
      </c>
      <c r="L2026" s="56">
        <v>0.30802734953703703</v>
      </c>
    </row>
    <row r="2027" spans="1:12" ht="15" customHeight="1" x14ac:dyDescent="0.25">
      <c r="A2027">
        <v>2026</v>
      </c>
      <c r="B2027">
        <v>278740</v>
      </c>
      <c r="C2027" t="s">
        <v>59</v>
      </c>
      <c r="D2027" t="s">
        <v>60</v>
      </c>
      <c r="E2027" t="s">
        <v>1611</v>
      </c>
      <c r="F2027" t="s">
        <v>1613</v>
      </c>
      <c r="G2027">
        <v>41.3</v>
      </c>
      <c r="H2027">
        <v>34.1</v>
      </c>
      <c r="I2027">
        <v>3</v>
      </c>
      <c r="J2027">
        <v>6</v>
      </c>
      <c r="K2027" s="1">
        <v>45163</v>
      </c>
      <c r="L2027" s="56">
        <v>0.30778376157407411</v>
      </c>
    </row>
    <row r="2028" spans="1:12" ht="15" customHeight="1" x14ac:dyDescent="0.25">
      <c r="A2028">
        <v>2027</v>
      </c>
      <c r="B2028">
        <v>278739</v>
      </c>
      <c r="C2028" t="s">
        <v>88</v>
      </c>
      <c r="D2028" t="s">
        <v>89</v>
      </c>
      <c r="E2028" t="s">
        <v>1611</v>
      </c>
      <c r="F2028" t="s">
        <v>1610</v>
      </c>
      <c r="G2028">
        <v>50.9</v>
      </c>
      <c r="H2028">
        <v>43.7</v>
      </c>
      <c r="I2028">
        <v>3</v>
      </c>
      <c r="J2028">
        <v>10</v>
      </c>
      <c r="K2028" s="1">
        <v>45163</v>
      </c>
      <c r="L2028" s="56">
        <v>0.30758788194444447</v>
      </c>
    </row>
    <row r="2029" spans="1:12" ht="15" customHeight="1" x14ac:dyDescent="0.25">
      <c r="A2029">
        <v>2028</v>
      </c>
      <c r="B2029">
        <v>278738</v>
      </c>
      <c r="C2029" t="s">
        <v>88</v>
      </c>
      <c r="D2029" t="s">
        <v>89</v>
      </c>
      <c r="E2029" t="s">
        <v>1611</v>
      </c>
      <c r="F2029" t="s">
        <v>1610</v>
      </c>
      <c r="G2029">
        <v>49.9</v>
      </c>
      <c r="H2029">
        <v>42.7</v>
      </c>
      <c r="I2029">
        <v>3</v>
      </c>
      <c r="J2029">
        <v>10</v>
      </c>
      <c r="K2029" s="1">
        <v>45163</v>
      </c>
      <c r="L2029" s="56">
        <v>0.30746516203703705</v>
      </c>
    </row>
    <row r="2030" spans="1:12" ht="15" customHeight="1" x14ac:dyDescent="0.25">
      <c r="A2030">
        <v>2029</v>
      </c>
      <c r="B2030">
        <v>278737</v>
      </c>
      <c r="C2030" t="s">
        <v>133</v>
      </c>
      <c r="D2030" t="s">
        <v>134</v>
      </c>
      <c r="E2030" t="s">
        <v>1603</v>
      </c>
      <c r="F2030" t="s">
        <v>1616</v>
      </c>
      <c r="G2030">
        <v>23.4</v>
      </c>
      <c r="H2030">
        <v>18</v>
      </c>
      <c r="I2030">
        <v>2</v>
      </c>
      <c r="J2030">
        <v>0</v>
      </c>
      <c r="K2030" s="1">
        <v>45163</v>
      </c>
      <c r="L2030" s="56">
        <v>0.30710543981481481</v>
      </c>
    </row>
    <row r="2031" spans="1:12" ht="15" customHeight="1" x14ac:dyDescent="0.25">
      <c r="A2031">
        <v>2030</v>
      </c>
      <c r="B2031">
        <v>278736</v>
      </c>
      <c r="C2031" t="s">
        <v>67</v>
      </c>
      <c r="D2031" t="s">
        <v>1318</v>
      </c>
      <c r="E2031" t="s">
        <v>1603</v>
      </c>
      <c r="F2031" t="s">
        <v>1613</v>
      </c>
      <c r="G2031">
        <v>29.5</v>
      </c>
      <c r="H2031">
        <v>22.3</v>
      </c>
      <c r="I2031">
        <v>3</v>
      </c>
      <c r="J2031">
        <v>0</v>
      </c>
      <c r="K2031" s="1">
        <v>45163</v>
      </c>
      <c r="L2031" s="56">
        <v>0.30664563657407407</v>
      </c>
    </row>
    <row r="2032" spans="1:12" ht="15" customHeight="1" x14ac:dyDescent="0.25">
      <c r="A2032">
        <v>2031</v>
      </c>
      <c r="B2032">
        <v>278735</v>
      </c>
      <c r="C2032" t="s">
        <v>67</v>
      </c>
      <c r="D2032" t="s">
        <v>1318</v>
      </c>
      <c r="E2032" t="s">
        <v>1603</v>
      </c>
      <c r="F2032" t="s">
        <v>1613</v>
      </c>
      <c r="G2032">
        <v>13.6</v>
      </c>
      <c r="H2032">
        <v>11.8</v>
      </c>
      <c r="I2032">
        <v>0</v>
      </c>
      <c r="J2032">
        <v>0</v>
      </c>
      <c r="K2032" s="1">
        <v>45163</v>
      </c>
      <c r="L2032" s="56">
        <v>0.30655146990740739</v>
      </c>
    </row>
    <row r="2033" spans="1:12" ht="15" customHeight="1" x14ac:dyDescent="0.25">
      <c r="A2033">
        <v>2032</v>
      </c>
      <c r="B2033">
        <v>278734</v>
      </c>
      <c r="C2033" t="s">
        <v>129</v>
      </c>
      <c r="D2033" t="s">
        <v>1619</v>
      </c>
      <c r="E2033" t="s">
        <v>1603</v>
      </c>
      <c r="F2033" t="s">
        <v>1616</v>
      </c>
      <c r="G2033">
        <v>47.3</v>
      </c>
      <c r="H2033">
        <v>40.1</v>
      </c>
      <c r="I2033">
        <v>3</v>
      </c>
      <c r="J2033">
        <v>0</v>
      </c>
      <c r="K2033" s="1">
        <v>45163</v>
      </c>
      <c r="L2033" s="56">
        <v>0.30641103009259257</v>
      </c>
    </row>
    <row r="2034" spans="1:12" ht="15" customHeight="1" x14ac:dyDescent="0.25">
      <c r="A2034">
        <v>2033</v>
      </c>
      <c r="B2034">
        <v>278733</v>
      </c>
      <c r="C2034" t="s">
        <v>130</v>
      </c>
      <c r="D2034" t="s">
        <v>1354</v>
      </c>
      <c r="E2034" t="s">
        <v>1603</v>
      </c>
      <c r="F2034" t="s">
        <v>1616</v>
      </c>
      <c r="G2034">
        <v>43.6</v>
      </c>
      <c r="H2034">
        <v>36.4</v>
      </c>
      <c r="I2034">
        <v>3</v>
      </c>
      <c r="J2034">
        <v>0</v>
      </c>
      <c r="K2034" s="1">
        <v>45163</v>
      </c>
      <c r="L2034" s="56">
        <v>0.30614973379629629</v>
      </c>
    </row>
    <row r="2035" spans="1:12" ht="15" customHeight="1" x14ac:dyDescent="0.25">
      <c r="A2035">
        <v>2034</v>
      </c>
      <c r="B2035">
        <v>278732</v>
      </c>
      <c r="C2035" t="s">
        <v>143</v>
      </c>
      <c r="D2035" t="s">
        <v>1359</v>
      </c>
      <c r="E2035" t="s">
        <v>1603</v>
      </c>
      <c r="F2035" t="s">
        <v>1616</v>
      </c>
      <c r="G2035">
        <v>47.1</v>
      </c>
      <c r="H2035">
        <v>39.9</v>
      </c>
      <c r="I2035">
        <v>3</v>
      </c>
      <c r="J2035">
        <v>0</v>
      </c>
      <c r="K2035" s="1">
        <v>45163</v>
      </c>
      <c r="L2035" s="56">
        <v>0.30605123842592591</v>
      </c>
    </row>
    <row r="2036" spans="1:12" ht="15" customHeight="1" x14ac:dyDescent="0.25">
      <c r="A2036">
        <v>2035</v>
      </c>
      <c r="B2036">
        <v>278731</v>
      </c>
      <c r="C2036" t="s">
        <v>143</v>
      </c>
      <c r="D2036" t="s">
        <v>1359</v>
      </c>
      <c r="E2036" t="s">
        <v>1603</v>
      </c>
      <c r="F2036" t="s">
        <v>1616</v>
      </c>
      <c r="G2036">
        <v>14.8</v>
      </c>
      <c r="H2036">
        <v>13</v>
      </c>
      <c r="I2036">
        <v>0</v>
      </c>
      <c r="J2036">
        <v>0</v>
      </c>
      <c r="K2036" s="1">
        <v>45163</v>
      </c>
      <c r="L2036" s="56">
        <v>0.30594059027777781</v>
      </c>
    </row>
    <row r="2037" spans="1:12" ht="15" customHeight="1" x14ac:dyDescent="0.25">
      <c r="A2037">
        <v>2036</v>
      </c>
      <c r="B2037">
        <v>278730</v>
      </c>
      <c r="C2037" t="s">
        <v>143</v>
      </c>
      <c r="D2037" t="s">
        <v>1359</v>
      </c>
      <c r="E2037" t="s">
        <v>1603</v>
      </c>
      <c r="F2037" t="s">
        <v>1616</v>
      </c>
      <c r="G2037">
        <v>50.5</v>
      </c>
      <c r="H2037">
        <v>43.3</v>
      </c>
      <c r="I2037">
        <v>3</v>
      </c>
      <c r="J2037">
        <v>0</v>
      </c>
      <c r="K2037" s="1">
        <v>45163</v>
      </c>
      <c r="L2037" s="56">
        <v>0.30578206018518517</v>
      </c>
    </row>
    <row r="2038" spans="1:12" ht="15" customHeight="1" x14ac:dyDescent="0.25">
      <c r="A2038">
        <v>2037</v>
      </c>
      <c r="B2038">
        <v>278729</v>
      </c>
      <c r="C2038" t="s">
        <v>143</v>
      </c>
      <c r="D2038" t="s">
        <v>1359</v>
      </c>
      <c r="E2038" t="s">
        <v>1603</v>
      </c>
      <c r="F2038" t="s">
        <v>1616</v>
      </c>
      <c r="G2038">
        <v>51.8</v>
      </c>
      <c r="H2038">
        <v>44.6</v>
      </c>
      <c r="I2038">
        <v>3</v>
      </c>
      <c r="J2038">
        <v>0</v>
      </c>
      <c r="K2038" s="1">
        <v>45163</v>
      </c>
      <c r="L2038" s="56">
        <v>0.30566188657407406</v>
      </c>
    </row>
    <row r="2039" spans="1:12" ht="15" customHeight="1" x14ac:dyDescent="0.25">
      <c r="A2039">
        <v>2038</v>
      </c>
      <c r="B2039">
        <v>278728</v>
      </c>
      <c r="C2039" t="s">
        <v>59</v>
      </c>
      <c r="D2039" t="s">
        <v>60</v>
      </c>
      <c r="E2039" t="s">
        <v>1611</v>
      </c>
      <c r="F2039" t="s">
        <v>1613</v>
      </c>
      <c r="G2039">
        <v>43.6</v>
      </c>
      <c r="H2039">
        <v>36.4</v>
      </c>
      <c r="I2039">
        <v>3</v>
      </c>
      <c r="J2039">
        <v>6</v>
      </c>
      <c r="K2039" s="1">
        <v>45163</v>
      </c>
      <c r="L2039" s="56">
        <v>0.30558938657407408</v>
      </c>
    </row>
    <row r="2040" spans="1:12" ht="15" customHeight="1" x14ac:dyDescent="0.25">
      <c r="A2040">
        <v>2039</v>
      </c>
      <c r="B2040">
        <v>278727</v>
      </c>
      <c r="C2040" t="s">
        <v>118</v>
      </c>
      <c r="D2040" t="s">
        <v>119</v>
      </c>
      <c r="E2040" t="s">
        <v>1603</v>
      </c>
      <c r="F2040" t="s">
        <v>1616</v>
      </c>
      <c r="G2040">
        <v>64.599999999999994</v>
      </c>
      <c r="H2040">
        <v>57.4</v>
      </c>
      <c r="I2040">
        <v>3</v>
      </c>
      <c r="J2040">
        <v>0</v>
      </c>
      <c r="K2040" s="1">
        <v>45163</v>
      </c>
      <c r="L2040" s="56">
        <v>0.3046205208333333</v>
      </c>
    </row>
    <row r="2041" spans="1:12" ht="15" customHeight="1" x14ac:dyDescent="0.25">
      <c r="A2041">
        <v>2040</v>
      </c>
      <c r="B2041">
        <v>278726</v>
      </c>
      <c r="C2041" t="s">
        <v>118</v>
      </c>
      <c r="D2041" t="s">
        <v>119</v>
      </c>
      <c r="E2041" t="s">
        <v>1603</v>
      </c>
      <c r="F2041" t="s">
        <v>1616</v>
      </c>
      <c r="G2041">
        <v>44.1</v>
      </c>
      <c r="H2041">
        <v>42.3</v>
      </c>
      <c r="I2041">
        <v>0</v>
      </c>
      <c r="J2041">
        <v>0</v>
      </c>
      <c r="K2041" s="1">
        <v>45163</v>
      </c>
      <c r="L2041" s="56">
        <v>0.30436130787037036</v>
      </c>
    </row>
    <row r="2042" spans="1:12" ht="15" customHeight="1" x14ac:dyDescent="0.25">
      <c r="A2042">
        <v>2041</v>
      </c>
      <c r="B2042">
        <v>278725</v>
      </c>
      <c r="C2042" t="s">
        <v>118</v>
      </c>
      <c r="D2042" t="s">
        <v>119</v>
      </c>
      <c r="E2042" t="s">
        <v>1603</v>
      </c>
      <c r="F2042" t="s">
        <v>1616</v>
      </c>
      <c r="G2042">
        <v>73.099999999999994</v>
      </c>
      <c r="H2042">
        <v>65.900000000000006</v>
      </c>
      <c r="I2042">
        <v>3</v>
      </c>
      <c r="J2042">
        <v>0</v>
      </c>
      <c r="K2042" s="1">
        <v>45163</v>
      </c>
      <c r="L2042" s="56">
        <v>0.30337086805555552</v>
      </c>
    </row>
    <row r="2043" spans="1:12" ht="15" customHeight="1" x14ac:dyDescent="0.25">
      <c r="A2043">
        <v>2042</v>
      </c>
      <c r="B2043">
        <v>278724</v>
      </c>
      <c r="C2043" t="s">
        <v>88</v>
      </c>
      <c r="D2043" t="s">
        <v>89</v>
      </c>
      <c r="E2043" t="s">
        <v>1611</v>
      </c>
      <c r="F2043" t="s">
        <v>1610</v>
      </c>
      <c r="G2043">
        <v>50</v>
      </c>
      <c r="H2043">
        <v>42.8</v>
      </c>
      <c r="I2043">
        <v>3</v>
      </c>
      <c r="J2043">
        <v>10</v>
      </c>
      <c r="K2043" s="1">
        <v>45163</v>
      </c>
      <c r="L2043" s="56">
        <v>0.30317160879629629</v>
      </c>
    </row>
    <row r="2044" spans="1:12" ht="15" customHeight="1" x14ac:dyDescent="0.25">
      <c r="A2044">
        <v>2043</v>
      </c>
      <c r="B2044">
        <v>278723</v>
      </c>
      <c r="C2044" t="s">
        <v>127</v>
      </c>
      <c r="D2044" t="s">
        <v>128</v>
      </c>
      <c r="E2044" t="s">
        <v>1603</v>
      </c>
      <c r="F2044" t="s">
        <v>1616</v>
      </c>
      <c r="G2044">
        <v>37.1</v>
      </c>
      <c r="H2044">
        <v>29.9</v>
      </c>
      <c r="I2044">
        <v>3</v>
      </c>
      <c r="J2044">
        <v>0</v>
      </c>
      <c r="K2044" s="1">
        <v>45163</v>
      </c>
      <c r="L2044" s="56">
        <v>0.30303961805555557</v>
      </c>
    </row>
    <row r="2045" spans="1:12" ht="15" customHeight="1" x14ac:dyDescent="0.25">
      <c r="A2045">
        <v>2044</v>
      </c>
      <c r="B2045">
        <v>278722</v>
      </c>
      <c r="C2045" t="s">
        <v>118</v>
      </c>
      <c r="D2045" t="s">
        <v>119</v>
      </c>
      <c r="E2045" t="s">
        <v>1603</v>
      </c>
      <c r="F2045" t="s">
        <v>1616</v>
      </c>
      <c r="G2045">
        <v>74.400000000000006</v>
      </c>
      <c r="H2045">
        <v>67.2</v>
      </c>
      <c r="I2045">
        <v>3</v>
      </c>
      <c r="J2045">
        <v>0</v>
      </c>
      <c r="K2045" s="1">
        <v>45163</v>
      </c>
      <c r="L2045" s="56">
        <v>0.30234035879629628</v>
      </c>
    </row>
    <row r="2046" spans="1:12" ht="15" customHeight="1" x14ac:dyDescent="0.25">
      <c r="A2046">
        <v>2045</v>
      </c>
      <c r="B2046">
        <v>278721</v>
      </c>
      <c r="C2046" t="s">
        <v>59</v>
      </c>
      <c r="D2046" t="s">
        <v>60</v>
      </c>
      <c r="E2046" t="s">
        <v>1611</v>
      </c>
      <c r="F2046" t="s">
        <v>1613</v>
      </c>
      <c r="G2046">
        <v>44.8</v>
      </c>
      <c r="H2046">
        <v>37.6</v>
      </c>
      <c r="I2046">
        <v>3</v>
      </c>
      <c r="J2046">
        <v>8</v>
      </c>
      <c r="K2046" s="1">
        <v>45163</v>
      </c>
      <c r="L2046" s="56">
        <v>0.30222751157407407</v>
      </c>
    </row>
    <row r="2047" spans="1:12" ht="15" customHeight="1" x14ac:dyDescent="0.25">
      <c r="A2047">
        <v>2046</v>
      </c>
      <c r="B2047">
        <v>278720</v>
      </c>
      <c r="C2047" t="s">
        <v>1536</v>
      </c>
      <c r="D2047" t="s">
        <v>1537</v>
      </c>
      <c r="E2047" t="s">
        <v>1606</v>
      </c>
      <c r="F2047" t="s">
        <v>1607</v>
      </c>
      <c r="G2047">
        <v>52.6</v>
      </c>
      <c r="H2047">
        <v>45.4</v>
      </c>
      <c r="I2047">
        <v>3</v>
      </c>
      <c r="J2047">
        <v>0</v>
      </c>
      <c r="K2047" s="1">
        <v>45163</v>
      </c>
      <c r="L2047" s="56">
        <v>0.30205605324074075</v>
      </c>
    </row>
    <row r="2048" spans="1:12" ht="15" customHeight="1" x14ac:dyDescent="0.25">
      <c r="A2048">
        <v>2047</v>
      </c>
      <c r="B2048">
        <v>278719</v>
      </c>
      <c r="C2048" t="s">
        <v>1536</v>
      </c>
      <c r="D2048" t="s">
        <v>1537</v>
      </c>
      <c r="E2048" t="s">
        <v>1606</v>
      </c>
      <c r="F2048" t="s">
        <v>1607</v>
      </c>
      <c r="G2048">
        <v>53.6</v>
      </c>
      <c r="H2048">
        <v>46.4</v>
      </c>
      <c r="I2048">
        <v>3</v>
      </c>
      <c r="J2048">
        <v>0</v>
      </c>
      <c r="K2048" s="1">
        <v>45163</v>
      </c>
      <c r="L2048" s="56">
        <v>0.30190431712962962</v>
      </c>
    </row>
    <row r="2049" spans="1:12" ht="15" customHeight="1" x14ac:dyDescent="0.25">
      <c r="A2049">
        <v>2048</v>
      </c>
      <c r="B2049">
        <v>278718</v>
      </c>
      <c r="C2049" t="s">
        <v>1536</v>
      </c>
      <c r="D2049" t="s">
        <v>1537</v>
      </c>
      <c r="E2049" t="s">
        <v>1606</v>
      </c>
      <c r="F2049" t="s">
        <v>1607</v>
      </c>
      <c r="G2049">
        <v>53.9</v>
      </c>
      <c r="H2049">
        <v>46.7</v>
      </c>
      <c r="I2049">
        <v>3</v>
      </c>
      <c r="J2049">
        <v>0</v>
      </c>
      <c r="K2049" s="1">
        <v>45163</v>
      </c>
      <c r="L2049" s="56">
        <v>0.30176550925925927</v>
      </c>
    </row>
    <row r="2050" spans="1:12" ht="15" customHeight="1" x14ac:dyDescent="0.25">
      <c r="A2050">
        <v>2049</v>
      </c>
      <c r="B2050">
        <v>278717</v>
      </c>
      <c r="C2050" t="s">
        <v>1536</v>
      </c>
      <c r="D2050" t="s">
        <v>1537</v>
      </c>
      <c r="E2050" t="s">
        <v>1606</v>
      </c>
      <c r="F2050" t="s">
        <v>1607</v>
      </c>
      <c r="G2050">
        <v>55.6</v>
      </c>
      <c r="H2050">
        <v>48.4</v>
      </c>
      <c r="I2050">
        <v>3</v>
      </c>
      <c r="J2050">
        <v>0</v>
      </c>
      <c r="K2050" s="1">
        <v>45163</v>
      </c>
      <c r="L2050" s="56">
        <v>0.30161084490740742</v>
      </c>
    </row>
    <row r="2051" spans="1:12" ht="15" customHeight="1" x14ac:dyDescent="0.25">
      <c r="A2051">
        <v>2050</v>
      </c>
      <c r="B2051">
        <v>278716</v>
      </c>
      <c r="C2051" t="s">
        <v>1536</v>
      </c>
      <c r="D2051" t="s">
        <v>1537</v>
      </c>
      <c r="E2051" t="s">
        <v>1606</v>
      </c>
      <c r="F2051" t="s">
        <v>1607</v>
      </c>
      <c r="G2051">
        <v>47.7</v>
      </c>
      <c r="H2051">
        <v>40.5</v>
      </c>
      <c r="I2051">
        <v>3</v>
      </c>
      <c r="J2051">
        <v>0</v>
      </c>
      <c r="K2051" s="1">
        <v>45163</v>
      </c>
      <c r="L2051" s="56">
        <v>0.30149467592592594</v>
      </c>
    </row>
    <row r="2052" spans="1:12" ht="15" customHeight="1" x14ac:dyDescent="0.25">
      <c r="A2052">
        <v>2051</v>
      </c>
      <c r="B2052">
        <v>278715</v>
      </c>
      <c r="C2052" t="s">
        <v>1536</v>
      </c>
      <c r="D2052" t="s">
        <v>1537</v>
      </c>
      <c r="E2052" t="s">
        <v>1606</v>
      </c>
      <c r="F2052" t="s">
        <v>1607</v>
      </c>
      <c r="G2052">
        <v>56.4</v>
      </c>
      <c r="H2052">
        <v>49.2</v>
      </c>
      <c r="I2052">
        <v>3</v>
      </c>
      <c r="J2052">
        <v>0</v>
      </c>
      <c r="K2052" s="1">
        <v>45163</v>
      </c>
      <c r="L2052" s="56">
        <v>0.30137028935185184</v>
      </c>
    </row>
    <row r="2053" spans="1:12" ht="15" customHeight="1" x14ac:dyDescent="0.25">
      <c r="A2053">
        <v>2052</v>
      </c>
      <c r="B2053">
        <v>278714</v>
      </c>
      <c r="C2053" t="s">
        <v>1536</v>
      </c>
      <c r="D2053" t="s">
        <v>1537</v>
      </c>
      <c r="E2053" t="s">
        <v>1606</v>
      </c>
      <c r="F2053" t="s">
        <v>1607</v>
      </c>
      <c r="G2053">
        <v>60.8</v>
      </c>
      <c r="H2053">
        <v>53.6</v>
      </c>
      <c r="I2053">
        <v>3</v>
      </c>
      <c r="J2053">
        <v>0</v>
      </c>
      <c r="K2053" s="1">
        <v>45163</v>
      </c>
      <c r="L2053" s="56">
        <v>0.30124479166666668</v>
      </c>
    </row>
    <row r="2054" spans="1:12" ht="15" customHeight="1" x14ac:dyDescent="0.25">
      <c r="A2054">
        <v>2053</v>
      </c>
      <c r="B2054">
        <v>278713</v>
      </c>
      <c r="C2054" t="s">
        <v>1536</v>
      </c>
      <c r="D2054" t="s">
        <v>1537</v>
      </c>
      <c r="E2054" t="s">
        <v>1606</v>
      </c>
      <c r="F2054" t="s">
        <v>1607</v>
      </c>
      <c r="G2054">
        <v>50.8</v>
      </c>
      <c r="H2054">
        <v>43.6</v>
      </c>
      <c r="I2054">
        <v>3</v>
      </c>
      <c r="J2054">
        <v>0</v>
      </c>
      <c r="K2054" s="1">
        <v>45163</v>
      </c>
      <c r="L2054" s="56">
        <v>0.30112959490740737</v>
      </c>
    </row>
    <row r="2055" spans="1:12" ht="15" customHeight="1" x14ac:dyDescent="0.25">
      <c r="A2055">
        <v>2054</v>
      </c>
      <c r="B2055">
        <v>278712</v>
      </c>
      <c r="C2055" t="s">
        <v>1536</v>
      </c>
      <c r="D2055" t="s">
        <v>1537</v>
      </c>
      <c r="E2055" t="s">
        <v>1606</v>
      </c>
      <c r="F2055" t="s">
        <v>1607</v>
      </c>
      <c r="G2055">
        <v>52.2</v>
      </c>
      <c r="H2055">
        <v>45</v>
      </c>
      <c r="I2055">
        <v>3</v>
      </c>
      <c r="J2055">
        <v>0</v>
      </c>
      <c r="K2055" s="1">
        <v>45163</v>
      </c>
      <c r="L2055" s="56">
        <v>0.30101628472222225</v>
      </c>
    </row>
    <row r="2056" spans="1:12" ht="15" customHeight="1" x14ac:dyDescent="0.25">
      <c r="A2056">
        <v>2055</v>
      </c>
      <c r="B2056">
        <v>278711</v>
      </c>
      <c r="C2056" t="s">
        <v>1536</v>
      </c>
      <c r="D2056" t="s">
        <v>1537</v>
      </c>
      <c r="E2056" t="s">
        <v>1606</v>
      </c>
      <c r="F2056" t="s">
        <v>1607</v>
      </c>
      <c r="G2056">
        <v>54.3</v>
      </c>
      <c r="H2056">
        <v>47.1</v>
      </c>
      <c r="I2056">
        <v>3</v>
      </c>
      <c r="J2056">
        <v>0</v>
      </c>
      <c r="K2056" s="1">
        <v>45163</v>
      </c>
      <c r="L2056" s="56">
        <v>0.30065274305555556</v>
      </c>
    </row>
    <row r="2057" spans="1:12" ht="15" customHeight="1" x14ac:dyDescent="0.25">
      <c r="A2057">
        <v>2056</v>
      </c>
      <c r="B2057">
        <v>278710</v>
      </c>
      <c r="C2057" t="s">
        <v>1536</v>
      </c>
      <c r="D2057" t="s">
        <v>1537</v>
      </c>
      <c r="E2057" t="s">
        <v>1606</v>
      </c>
      <c r="F2057" t="s">
        <v>1607</v>
      </c>
      <c r="G2057">
        <v>53.6</v>
      </c>
      <c r="H2057">
        <v>46.4</v>
      </c>
      <c r="I2057">
        <v>3</v>
      </c>
      <c r="J2057">
        <v>0</v>
      </c>
      <c r="K2057" s="1">
        <v>45163</v>
      </c>
      <c r="L2057" s="56">
        <v>0.30052430555555554</v>
      </c>
    </row>
    <row r="2058" spans="1:12" ht="15" customHeight="1" x14ac:dyDescent="0.25">
      <c r="A2058">
        <v>2057</v>
      </c>
      <c r="B2058">
        <v>278709</v>
      </c>
      <c r="C2058" t="s">
        <v>59</v>
      </c>
      <c r="D2058" t="s">
        <v>60</v>
      </c>
      <c r="E2058" t="s">
        <v>1611</v>
      </c>
      <c r="F2058" t="s">
        <v>1613</v>
      </c>
      <c r="G2058">
        <v>41.5</v>
      </c>
      <c r="H2058">
        <v>34.299999999999997</v>
      </c>
      <c r="I2058">
        <v>3</v>
      </c>
      <c r="J2058">
        <v>6</v>
      </c>
      <c r="K2058" s="1">
        <v>45163</v>
      </c>
      <c r="L2058" s="56">
        <v>0.30041663194444446</v>
      </c>
    </row>
    <row r="2059" spans="1:12" ht="15" customHeight="1" x14ac:dyDescent="0.25">
      <c r="A2059">
        <v>2058</v>
      </c>
      <c r="B2059">
        <v>278708</v>
      </c>
      <c r="C2059" t="s">
        <v>118</v>
      </c>
      <c r="D2059" t="s">
        <v>119</v>
      </c>
      <c r="E2059" t="s">
        <v>1603</v>
      </c>
      <c r="F2059" t="s">
        <v>1616</v>
      </c>
      <c r="G2059">
        <v>77.099999999999994</v>
      </c>
      <c r="H2059">
        <v>69.900000000000006</v>
      </c>
      <c r="I2059">
        <v>3</v>
      </c>
      <c r="J2059">
        <v>0</v>
      </c>
      <c r="K2059" s="1">
        <v>45163</v>
      </c>
      <c r="L2059" s="56">
        <v>0.29987265046296296</v>
      </c>
    </row>
    <row r="2060" spans="1:12" ht="15" customHeight="1" x14ac:dyDescent="0.25">
      <c r="A2060">
        <v>2059</v>
      </c>
      <c r="B2060">
        <v>278707</v>
      </c>
      <c r="C2060" t="s">
        <v>118</v>
      </c>
      <c r="D2060" t="s">
        <v>119</v>
      </c>
      <c r="E2060" t="s">
        <v>1603</v>
      </c>
      <c r="F2060" t="s">
        <v>1616</v>
      </c>
      <c r="G2060">
        <v>76.3</v>
      </c>
      <c r="H2060">
        <v>69.099999999999994</v>
      </c>
      <c r="I2060">
        <v>3</v>
      </c>
      <c r="J2060">
        <v>0</v>
      </c>
      <c r="K2060" s="1">
        <v>45163</v>
      </c>
      <c r="L2060" s="56">
        <v>0.29945408564814818</v>
      </c>
    </row>
    <row r="2061" spans="1:12" ht="15" customHeight="1" x14ac:dyDescent="0.25">
      <c r="A2061">
        <v>2060</v>
      </c>
      <c r="B2061">
        <v>278706</v>
      </c>
      <c r="C2061" t="s">
        <v>1538</v>
      </c>
      <c r="D2061" t="s">
        <v>1539</v>
      </c>
      <c r="E2061" t="s">
        <v>1606</v>
      </c>
      <c r="F2061" t="s">
        <v>1607</v>
      </c>
      <c r="G2061">
        <v>44.9</v>
      </c>
      <c r="H2061">
        <v>39.5</v>
      </c>
      <c r="I2061">
        <v>2</v>
      </c>
      <c r="J2061">
        <v>0</v>
      </c>
      <c r="K2061" s="1">
        <v>45163</v>
      </c>
      <c r="L2061" s="56">
        <v>0.2992943287037037</v>
      </c>
    </row>
    <row r="2062" spans="1:12" ht="15" customHeight="1" x14ac:dyDescent="0.25">
      <c r="A2062">
        <v>2061</v>
      </c>
      <c r="B2062">
        <v>278705</v>
      </c>
      <c r="C2062" t="s">
        <v>130</v>
      </c>
      <c r="D2062" t="s">
        <v>1354</v>
      </c>
      <c r="E2062" t="s">
        <v>1603</v>
      </c>
      <c r="F2062" t="s">
        <v>1616</v>
      </c>
      <c r="G2062">
        <v>62.2</v>
      </c>
      <c r="H2062">
        <v>55</v>
      </c>
      <c r="I2062">
        <v>3</v>
      </c>
      <c r="J2062">
        <v>0</v>
      </c>
      <c r="K2062" s="1">
        <v>45163</v>
      </c>
      <c r="L2062" s="56">
        <v>0.29913410879629626</v>
      </c>
    </row>
    <row r="2063" spans="1:12" ht="15" customHeight="1" x14ac:dyDescent="0.25">
      <c r="A2063">
        <v>2062</v>
      </c>
      <c r="B2063">
        <v>278704</v>
      </c>
      <c r="C2063" t="s">
        <v>130</v>
      </c>
      <c r="D2063" t="s">
        <v>1354</v>
      </c>
      <c r="E2063" t="s">
        <v>1603</v>
      </c>
      <c r="F2063" t="s">
        <v>1616</v>
      </c>
      <c r="G2063">
        <v>57.7</v>
      </c>
      <c r="H2063">
        <v>50.5</v>
      </c>
      <c r="I2063">
        <v>3</v>
      </c>
      <c r="J2063">
        <v>0</v>
      </c>
      <c r="K2063" s="1">
        <v>45163</v>
      </c>
      <c r="L2063" s="56">
        <v>0.29898082175925927</v>
      </c>
    </row>
    <row r="2064" spans="1:12" ht="15" customHeight="1" x14ac:dyDescent="0.25">
      <c r="A2064">
        <v>2063</v>
      </c>
      <c r="B2064">
        <v>278703</v>
      </c>
      <c r="C2064" t="s">
        <v>1536</v>
      </c>
      <c r="D2064" t="s">
        <v>1537</v>
      </c>
      <c r="E2064" t="s">
        <v>1606</v>
      </c>
      <c r="F2064" t="s">
        <v>1607</v>
      </c>
      <c r="G2064">
        <v>49.3</v>
      </c>
      <c r="H2064">
        <v>42.1</v>
      </c>
      <c r="I2064">
        <v>3</v>
      </c>
      <c r="J2064">
        <v>0</v>
      </c>
      <c r="K2064" s="1">
        <v>45163</v>
      </c>
      <c r="L2064" s="56">
        <v>0.29884618055555556</v>
      </c>
    </row>
    <row r="2065" spans="1:12" ht="15" customHeight="1" x14ac:dyDescent="0.25">
      <c r="A2065">
        <v>2064</v>
      </c>
      <c r="B2065">
        <v>278702</v>
      </c>
      <c r="C2065" t="s">
        <v>1536</v>
      </c>
      <c r="D2065" t="s">
        <v>1537</v>
      </c>
      <c r="E2065" t="s">
        <v>1606</v>
      </c>
      <c r="F2065" t="s">
        <v>1607</v>
      </c>
      <c r="G2065">
        <v>49.2</v>
      </c>
      <c r="H2065">
        <v>42</v>
      </c>
      <c r="I2065">
        <v>3</v>
      </c>
      <c r="J2065">
        <v>0</v>
      </c>
      <c r="K2065" s="1">
        <v>45163</v>
      </c>
      <c r="L2065" s="56">
        <v>0.29870706018518517</v>
      </c>
    </row>
    <row r="2066" spans="1:12" ht="15" customHeight="1" x14ac:dyDescent="0.25">
      <c r="A2066">
        <v>2065</v>
      </c>
      <c r="B2066">
        <v>278701</v>
      </c>
      <c r="C2066" t="s">
        <v>1536</v>
      </c>
      <c r="D2066" t="s">
        <v>1537</v>
      </c>
      <c r="E2066" t="s">
        <v>1606</v>
      </c>
      <c r="F2066" t="s">
        <v>1607</v>
      </c>
      <c r="G2066">
        <v>48.2</v>
      </c>
      <c r="H2066">
        <v>41</v>
      </c>
      <c r="I2066">
        <v>3</v>
      </c>
      <c r="J2066">
        <v>0</v>
      </c>
      <c r="K2066" s="1">
        <v>45163</v>
      </c>
      <c r="L2066" s="56">
        <v>0.29859961805555557</v>
      </c>
    </row>
    <row r="2067" spans="1:12" ht="15" customHeight="1" x14ac:dyDescent="0.25">
      <c r="A2067">
        <v>2066</v>
      </c>
      <c r="B2067">
        <v>278700</v>
      </c>
      <c r="C2067" t="s">
        <v>1536</v>
      </c>
      <c r="D2067" t="s">
        <v>1537</v>
      </c>
      <c r="E2067" t="s">
        <v>1606</v>
      </c>
      <c r="F2067" t="s">
        <v>1607</v>
      </c>
      <c r="G2067">
        <v>49.9</v>
      </c>
      <c r="H2067">
        <v>42.7</v>
      </c>
      <c r="I2067">
        <v>3</v>
      </c>
      <c r="J2067">
        <v>0</v>
      </c>
      <c r="K2067" s="1">
        <v>45163</v>
      </c>
      <c r="L2067" s="56">
        <v>0.2984806712962963</v>
      </c>
    </row>
    <row r="2068" spans="1:12" ht="15" customHeight="1" x14ac:dyDescent="0.25">
      <c r="A2068">
        <v>2067</v>
      </c>
      <c r="B2068">
        <v>278699</v>
      </c>
      <c r="C2068" t="s">
        <v>1536</v>
      </c>
      <c r="D2068" t="s">
        <v>1537</v>
      </c>
      <c r="E2068" t="s">
        <v>1606</v>
      </c>
      <c r="F2068" t="s">
        <v>1607</v>
      </c>
      <c r="G2068">
        <v>51.9</v>
      </c>
      <c r="H2068">
        <v>44.7</v>
      </c>
      <c r="I2068">
        <v>3</v>
      </c>
      <c r="J2068">
        <v>0</v>
      </c>
      <c r="K2068" s="1">
        <v>45163</v>
      </c>
      <c r="L2068" s="56">
        <v>0.29834302083333336</v>
      </c>
    </row>
    <row r="2069" spans="1:12" ht="15" customHeight="1" x14ac:dyDescent="0.25">
      <c r="A2069">
        <v>2068</v>
      </c>
      <c r="B2069">
        <v>278698</v>
      </c>
      <c r="C2069" t="s">
        <v>133</v>
      </c>
      <c r="D2069" t="s">
        <v>134</v>
      </c>
      <c r="E2069" t="s">
        <v>1603</v>
      </c>
      <c r="F2069" t="s">
        <v>1616</v>
      </c>
      <c r="G2069">
        <v>72.3</v>
      </c>
      <c r="H2069">
        <v>65.099999999999994</v>
      </c>
      <c r="I2069">
        <v>3</v>
      </c>
      <c r="J2069">
        <v>0</v>
      </c>
      <c r="K2069" s="1">
        <v>45163</v>
      </c>
      <c r="L2069" s="56">
        <v>0.29821334490740742</v>
      </c>
    </row>
    <row r="2070" spans="1:12" ht="15" customHeight="1" x14ac:dyDescent="0.25">
      <c r="A2070">
        <v>2069</v>
      </c>
      <c r="B2070">
        <v>278697</v>
      </c>
      <c r="C2070" t="s">
        <v>127</v>
      </c>
      <c r="D2070" t="s">
        <v>128</v>
      </c>
      <c r="E2070" t="s">
        <v>1603</v>
      </c>
      <c r="F2070" t="s">
        <v>1616</v>
      </c>
      <c r="G2070">
        <v>48.5</v>
      </c>
      <c r="H2070">
        <v>41.3</v>
      </c>
      <c r="I2070">
        <v>3</v>
      </c>
      <c r="J2070">
        <v>0</v>
      </c>
      <c r="K2070" s="1">
        <v>45163</v>
      </c>
      <c r="L2070" s="56">
        <v>0.29811350694444444</v>
      </c>
    </row>
    <row r="2071" spans="1:12" ht="15" customHeight="1" x14ac:dyDescent="0.25">
      <c r="A2071">
        <v>2070</v>
      </c>
      <c r="B2071">
        <v>278696</v>
      </c>
      <c r="C2071" t="s">
        <v>127</v>
      </c>
      <c r="D2071" t="s">
        <v>128</v>
      </c>
      <c r="E2071" t="s">
        <v>1603</v>
      </c>
      <c r="F2071" t="s">
        <v>1616</v>
      </c>
      <c r="G2071">
        <v>61.4</v>
      </c>
      <c r="H2071">
        <v>54.2</v>
      </c>
      <c r="I2071">
        <v>3</v>
      </c>
      <c r="J2071">
        <v>0</v>
      </c>
      <c r="K2071" s="1">
        <v>45163</v>
      </c>
      <c r="L2071" s="56">
        <v>0.29804290509259262</v>
      </c>
    </row>
    <row r="2072" spans="1:12" ht="15" customHeight="1" x14ac:dyDescent="0.25">
      <c r="A2072">
        <v>2071</v>
      </c>
      <c r="B2072">
        <v>278695</v>
      </c>
      <c r="C2072" t="s">
        <v>1538</v>
      </c>
      <c r="D2072" t="s">
        <v>1539</v>
      </c>
      <c r="E2072" t="s">
        <v>1606</v>
      </c>
      <c r="F2072" t="s">
        <v>1607</v>
      </c>
      <c r="G2072">
        <v>69.5</v>
      </c>
      <c r="H2072">
        <v>62.3</v>
      </c>
      <c r="I2072">
        <v>3</v>
      </c>
      <c r="J2072">
        <v>0</v>
      </c>
      <c r="K2072" s="1">
        <v>45163</v>
      </c>
      <c r="L2072" s="56">
        <v>0.29797751157407409</v>
      </c>
    </row>
    <row r="2073" spans="1:12" ht="15" customHeight="1" x14ac:dyDescent="0.25">
      <c r="A2073">
        <v>2072</v>
      </c>
      <c r="B2073">
        <v>278694</v>
      </c>
      <c r="C2073" t="s">
        <v>1536</v>
      </c>
      <c r="D2073" t="s">
        <v>1537</v>
      </c>
      <c r="E2073" t="s">
        <v>1606</v>
      </c>
      <c r="F2073" t="s">
        <v>1607</v>
      </c>
      <c r="G2073">
        <v>50.6</v>
      </c>
      <c r="H2073">
        <v>43.4</v>
      </c>
      <c r="I2073">
        <v>3</v>
      </c>
      <c r="J2073">
        <v>0</v>
      </c>
      <c r="K2073" s="1">
        <v>45163</v>
      </c>
      <c r="L2073" s="56">
        <v>0.29742924768518519</v>
      </c>
    </row>
    <row r="2074" spans="1:12" ht="15" customHeight="1" x14ac:dyDescent="0.25">
      <c r="A2074">
        <v>2073</v>
      </c>
      <c r="B2074">
        <v>278693</v>
      </c>
      <c r="C2074" t="s">
        <v>1536</v>
      </c>
      <c r="D2074" t="s">
        <v>1537</v>
      </c>
      <c r="E2074" t="s">
        <v>1606</v>
      </c>
      <c r="F2074" t="s">
        <v>1607</v>
      </c>
      <c r="G2074">
        <v>47.8</v>
      </c>
      <c r="H2074">
        <v>40.6</v>
      </c>
      <c r="I2074">
        <v>3</v>
      </c>
      <c r="J2074">
        <v>0</v>
      </c>
      <c r="K2074" s="1">
        <v>45163</v>
      </c>
      <c r="L2074" s="56">
        <v>0.29727908564814814</v>
      </c>
    </row>
    <row r="2075" spans="1:12" ht="15" customHeight="1" x14ac:dyDescent="0.25">
      <c r="A2075">
        <v>2074</v>
      </c>
      <c r="B2075">
        <v>278692</v>
      </c>
      <c r="C2075" t="s">
        <v>130</v>
      </c>
      <c r="D2075" t="s">
        <v>1354</v>
      </c>
      <c r="E2075" t="s">
        <v>1603</v>
      </c>
      <c r="F2075" t="s">
        <v>1616</v>
      </c>
      <c r="G2075">
        <v>60.3</v>
      </c>
      <c r="H2075">
        <v>53.1</v>
      </c>
      <c r="I2075">
        <v>3</v>
      </c>
      <c r="J2075">
        <v>0</v>
      </c>
      <c r="K2075" s="1">
        <v>45163</v>
      </c>
      <c r="L2075" s="56">
        <v>0.2971184375</v>
      </c>
    </row>
    <row r="2076" spans="1:12" ht="15" customHeight="1" x14ac:dyDescent="0.25">
      <c r="A2076">
        <v>2075</v>
      </c>
      <c r="B2076">
        <v>278691</v>
      </c>
      <c r="C2076" t="s">
        <v>179</v>
      </c>
      <c r="D2076" t="s">
        <v>1378</v>
      </c>
      <c r="E2076" t="s">
        <v>1603</v>
      </c>
      <c r="F2076" t="s">
        <v>1607</v>
      </c>
      <c r="G2076">
        <v>1125.7</v>
      </c>
      <c r="H2076">
        <v>1125.7</v>
      </c>
      <c r="I2076">
        <v>-1</v>
      </c>
      <c r="J2076">
        <v>0</v>
      </c>
      <c r="K2076" s="1">
        <v>45162</v>
      </c>
      <c r="L2076" s="56">
        <v>0.65340489583333328</v>
      </c>
    </row>
    <row r="2077" spans="1:12" ht="15" customHeight="1" x14ac:dyDescent="0.25">
      <c r="A2077">
        <v>2076</v>
      </c>
      <c r="B2077">
        <v>278690</v>
      </c>
      <c r="C2077" t="s">
        <v>177</v>
      </c>
      <c r="D2077" t="s">
        <v>178</v>
      </c>
      <c r="E2077" t="s">
        <v>1611</v>
      </c>
      <c r="F2077" t="s">
        <v>1607</v>
      </c>
      <c r="G2077">
        <v>1666.2</v>
      </c>
      <c r="H2077">
        <v>1666.2</v>
      </c>
      <c r="I2077">
        <v>-1</v>
      </c>
      <c r="J2077">
        <v>0</v>
      </c>
      <c r="K2077" s="1">
        <v>45162</v>
      </c>
      <c r="L2077" s="56">
        <v>0.65319498842592594</v>
      </c>
    </row>
    <row r="2078" spans="1:12" ht="15" customHeight="1" x14ac:dyDescent="0.25">
      <c r="A2078">
        <v>2077</v>
      </c>
      <c r="B2078">
        <v>278689</v>
      </c>
      <c r="C2078" t="s">
        <v>123</v>
      </c>
      <c r="D2078" t="s">
        <v>1412</v>
      </c>
      <c r="E2078" t="s">
        <v>1603</v>
      </c>
      <c r="F2078" t="s">
        <v>1613</v>
      </c>
      <c r="G2078">
        <v>62.6</v>
      </c>
      <c r="H2078">
        <v>55.4</v>
      </c>
      <c r="I2078">
        <v>3</v>
      </c>
      <c r="J2078">
        <v>0</v>
      </c>
      <c r="K2078" s="1">
        <v>45162</v>
      </c>
      <c r="L2078" s="56">
        <v>0.64978209490740746</v>
      </c>
    </row>
    <row r="2079" spans="1:12" ht="15" customHeight="1" x14ac:dyDescent="0.25">
      <c r="A2079">
        <v>2078</v>
      </c>
      <c r="B2079">
        <v>278688</v>
      </c>
      <c r="C2079" t="s">
        <v>123</v>
      </c>
      <c r="D2079" t="s">
        <v>1412</v>
      </c>
      <c r="E2079" t="s">
        <v>1603</v>
      </c>
      <c r="F2079" t="s">
        <v>1614</v>
      </c>
      <c r="G2079">
        <v>56.3</v>
      </c>
      <c r="H2079">
        <v>49.1</v>
      </c>
      <c r="I2079">
        <v>3</v>
      </c>
      <c r="J2079">
        <v>0</v>
      </c>
      <c r="K2079" s="1">
        <v>45162</v>
      </c>
      <c r="L2079" s="56">
        <v>0.64911087962962966</v>
      </c>
    </row>
    <row r="2080" spans="1:12" ht="15" customHeight="1" x14ac:dyDescent="0.25">
      <c r="A2080">
        <v>2079</v>
      </c>
      <c r="B2080">
        <v>278687</v>
      </c>
      <c r="C2080" t="s">
        <v>67</v>
      </c>
      <c r="D2080" t="s">
        <v>1318</v>
      </c>
      <c r="E2080" t="s">
        <v>1606</v>
      </c>
      <c r="F2080" t="s">
        <v>1607</v>
      </c>
      <c r="G2080">
        <v>1314.7</v>
      </c>
      <c r="H2080">
        <v>1314.7</v>
      </c>
      <c r="I2080">
        <v>-1</v>
      </c>
      <c r="J2080">
        <v>0</v>
      </c>
      <c r="K2080" s="1">
        <v>45162</v>
      </c>
      <c r="L2080" s="56">
        <v>0.64817056712962962</v>
      </c>
    </row>
    <row r="2081" spans="1:12" ht="15" customHeight="1" x14ac:dyDescent="0.25">
      <c r="A2081">
        <v>2080</v>
      </c>
      <c r="B2081">
        <v>278686</v>
      </c>
      <c r="C2081" t="s">
        <v>85</v>
      </c>
      <c r="D2081" t="s">
        <v>1608</v>
      </c>
      <c r="E2081" t="s">
        <v>1606</v>
      </c>
      <c r="F2081" t="s">
        <v>1607</v>
      </c>
      <c r="G2081">
        <v>645.6</v>
      </c>
      <c r="H2081">
        <v>645.6</v>
      </c>
      <c r="I2081">
        <v>-1</v>
      </c>
      <c r="J2081">
        <v>0</v>
      </c>
      <c r="K2081" s="1">
        <v>45162</v>
      </c>
      <c r="L2081" s="56">
        <v>0.64799822916666672</v>
      </c>
    </row>
    <row r="2082" spans="1:12" ht="15" customHeight="1" x14ac:dyDescent="0.25">
      <c r="A2082">
        <v>2081</v>
      </c>
      <c r="B2082">
        <v>278685</v>
      </c>
      <c r="C2082" t="s">
        <v>136</v>
      </c>
      <c r="D2082" t="s">
        <v>1605</v>
      </c>
      <c r="E2082" t="s">
        <v>1606</v>
      </c>
      <c r="F2082" t="s">
        <v>1607</v>
      </c>
      <c r="G2082">
        <v>160.80000000000001</v>
      </c>
      <c r="H2082">
        <v>160.80000000000001</v>
      </c>
      <c r="I2082">
        <v>-1</v>
      </c>
      <c r="J2082">
        <v>0</v>
      </c>
      <c r="K2082" s="1">
        <v>45162</v>
      </c>
      <c r="L2082" s="56">
        <v>0.64779004629629633</v>
      </c>
    </row>
    <row r="2083" spans="1:12" ht="15" customHeight="1" x14ac:dyDescent="0.25">
      <c r="A2083">
        <v>2082</v>
      </c>
      <c r="B2083">
        <v>278684</v>
      </c>
      <c r="C2083" t="s">
        <v>172</v>
      </c>
      <c r="D2083" t="s">
        <v>1376</v>
      </c>
      <c r="E2083" t="s">
        <v>1603</v>
      </c>
      <c r="F2083" t="s">
        <v>1607</v>
      </c>
      <c r="G2083">
        <v>32.6</v>
      </c>
      <c r="H2083">
        <v>27.2</v>
      </c>
      <c r="I2083">
        <v>2</v>
      </c>
      <c r="J2083">
        <v>0</v>
      </c>
      <c r="K2083" s="1">
        <v>45162</v>
      </c>
      <c r="L2083" s="56">
        <v>0.64752577546296297</v>
      </c>
    </row>
    <row r="2084" spans="1:12" ht="15" customHeight="1" x14ac:dyDescent="0.25">
      <c r="A2084">
        <v>2083</v>
      </c>
      <c r="B2084">
        <v>278683</v>
      </c>
      <c r="C2084" t="s">
        <v>145</v>
      </c>
      <c r="D2084" t="s">
        <v>1360</v>
      </c>
      <c r="E2084" t="s">
        <v>1603</v>
      </c>
      <c r="F2084" t="s">
        <v>1607</v>
      </c>
      <c r="G2084">
        <v>12.7</v>
      </c>
      <c r="H2084">
        <v>7.3</v>
      </c>
      <c r="I2084">
        <v>2</v>
      </c>
      <c r="J2084">
        <v>0</v>
      </c>
      <c r="K2084" s="1">
        <v>45162</v>
      </c>
      <c r="L2084" s="56">
        <v>0.63266223379629627</v>
      </c>
    </row>
    <row r="2085" spans="1:12" ht="15" customHeight="1" x14ac:dyDescent="0.25">
      <c r="A2085">
        <v>2084</v>
      </c>
      <c r="B2085">
        <v>278682</v>
      </c>
      <c r="C2085" t="s">
        <v>173</v>
      </c>
      <c r="D2085" t="s">
        <v>1377</v>
      </c>
      <c r="E2085" t="s">
        <v>1611</v>
      </c>
      <c r="F2085" t="s">
        <v>1607</v>
      </c>
      <c r="G2085">
        <v>44.4</v>
      </c>
      <c r="H2085">
        <v>37.200000000000003</v>
      </c>
      <c r="I2085">
        <v>3</v>
      </c>
      <c r="J2085">
        <v>0</v>
      </c>
      <c r="K2085" s="1">
        <v>45162</v>
      </c>
      <c r="L2085" s="56">
        <v>0.62683244212962963</v>
      </c>
    </row>
    <row r="2086" spans="1:12" ht="15" customHeight="1" x14ac:dyDescent="0.25">
      <c r="A2086">
        <v>2085</v>
      </c>
      <c r="B2086">
        <v>278681</v>
      </c>
      <c r="C2086" t="s">
        <v>151</v>
      </c>
      <c r="D2086" t="s">
        <v>1368</v>
      </c>
      <c r="E2086" t="s">
        <v>1611</v>
      </c>
      <c r="F2086" t="s">
        <v>1607</v>
      </c>
      <c r="G2086">
        <v>26</v>
      </c>
      <c r="H2086">
        <v>20.6</v>
      </c>
      <c r="I2086">
        <v>2</v>
      </c>
      <c r="J2086">
        <v>0</v>
      </c>
      <c r="K2086" s="1">
        <v>45162</v>
      </c>
      <c r="L2086" s="56">
        <v>0.62144849537037039</v>
      </c>
    </row>
    <row r="2087" spans="1:12" ht="15" customHeight="1" x14ac:dyDescent="0.25">
      <c r="A2087">
        <v>2086</v>
      </c>
      <c r="B2087">
        <v>278680</v>
      </c>
      <c r="C2087" t="s">
        <v>133</v>
      </c>
      <c r="D2087" t="s">
        <v>134</v>
      </c>
      <c r="E2087" t="s">
        <v>1603</v>
      </c>
      <c r="F2087" t="s">
        <v>1616</v>
      </c>
      <c r="G2087">
        <v>3.7</v>
      </c>
      <c r="H2087">
        <v>1.9</v>
      </c>
      <c r="I2087">
        <v>0</v>
      </c>
      <c r="J2087">
        <v>0</v>
      </c>
      <c r="K2087" s="1">
        <v>45162</v>
      </c>
      <c r="L2087" s="56">
        <v>0.62135447916666664</v>
      </c>
    </row>
    <row r="2088" spans="1:12" ht="15" customHeight="1" x14ac:dyDescent="0.25">
      <c r="A2088">
        <v>2087</v>
      </c>
      <c r="B2088">
        <v>278679</v>
      </c>
      <c r="C2088" t="s">
        <v>121</v>
      </c>
      <c r="D2088" t="s">
        <v>122</v>
      </c>
      <c r="E2088" t="s">
        <v>1603</v>
      </c>
      <c r="F2088" t="s">
        <v>1610</v>
      </c>
      <c r="G2088">
        <v>10.3</v>
      </c>
      <c r="H2088">
        <v>4.9000000000000004</v>
      </c>
      <c r="I2088">
        <v>2</v>
      </c>
      <c r="J2088">
        <v>0</v>
      </c>
      <c r="K2088" s="1">
        <v>45162</v>
      </c>
      <c r="L2088" s="56">
        <v>0.62117928240740738</v>
      </c>
    </row>
    <row r="2089" spans="1:12" ht="15" customHeight="1" x14ac:dyDescent="0.25">
      <c r="A2089">
        <v>2088</v>
      </c>
      <c r="B2089">
        <v>278678</v>
      </c>
      <c r="C2089" t="s">
        <v>116</v>
      </c>
      <c r="D2089" t="s">
        <v>117</v>
      </c>
      <c r="E2089" t="s">
        <v>1603</v>
      </c>
      <c r="F2089" t="s">
        <v>1613</v>
      </c>
      <c r="G2089">
        <v>22.3</v>
      </c>
      <c r="H2089">
        <v>16.899999999999999</v>
      </c>
      <c r="I2089">
        <v>2</v>
      </c>
      <c r="J2089">
        <v>0</v>
      </c>
      <c r="K2089" s="1">
        <v>45162</v>
      </c>
      <c r="L2089" s="56">
        <v>0.61989563657407409</v>
      </c>
    </row>
    <row r="2090" spans="1:12" ht="15" customHeight="1" x14ac:dyDescent="0.25">
      <c r="A2090">
        <v>2089</v>
      </c>
      <c r="B2090">
        <v>278677</v>
      </c>
      <c r="C2090" t="s">
        <v>120</v>
      </c>
      <c r="D2090" t="s">
        <v>1411</v>
      </c>
      <c r="E2090" t="s">
        <v>1603</v>
      </c>
      <c r="F2090" t="s">
        <v>1613</v>
      </c>
      <c r="G2090">
        <v>8.1</v>
      </c>
      <c r="H2090">
        <v>2.7</v>
      </c>
      <c r="I2090">
        <v>2</v>
      </c>
      <c r="J2090">
        <v>0</v>
      </c>
      <c r="K2090" s="1">
        <v>45162</v>
      </c>
      <c r="L2090" s="56">
        <v>0.61975008101851847</v>
      </c>
    </row>
    <row r="2091" spans="1:12" ht="15" customHeight="1" x14ac:dyDescent="0.25">
      <c r="A2091">
        <v>2090</v>
      </c>
      <c r="B2091">
        <v>278676</v>
      </c>
      <c r="C2091" t="s">
        <v>159</v>
      </c>
      <c r="D2091" t="s">
        <v>1372</v>
      </c>
      <c r="E2091" t="s">
        <v>1603</v>
      </c>
      <c r="F2091" t="s">
        <v>1604</v>
      </c>
      <c r="G2091">
        <v>16.899999999999999</v>
      </c>
      <c r="H2091">
        <v>11.5</v>
      </c>
      <c r="I2091">
        <v>2</v>
      </c>
      <c r="J2091">
        <v>0</v>
      </c>
      <c r="K2091" s="1">
        <v>45162</v>
      </c>
      <c r="L2091" s="56">
        <v>0.61953700231481479</v>
      </c>
    </row>
    <row r="2092" spans="1:12" ht="15" customHeight="1" x14ac:dyDescent="0.25">
      <c r="A2092">
        <v>2091</v>
      </c>
      <c r="B2092">
        <v>278675</v>
      </c>
      <c r="C2092" t="s">
        <v>114</v>
      </c>
      <c r="D2092" t="s">
        <v>115</v>
      </c>
      <c r="E2092" t="s">
        <v>1603</v>
      </c>
      <c r="F2092" t="s">
        <v>1610</v>
      </c>
      <c r="G2092">
        <v>49.5</v>
      </c>
      <c r="H2092">
        <v>42.3</v>
      </c>
      <c r="I2092">
        <v>3</v>
      </c>
      <c r="J2092">
        <v>24</v>
      </c>
      <c r="K2092" s="1">
        <v>45162</v>
      </c>
      <c r="L2092" s="56">
        <v>0.61931087962962961</v>
      </c>
    </row>
    <row r="2093" spans="1:12" ht="15" customHeight="1" x14ac:dyDescent="0.25">
      <c r="A2093">
        <v>2092</v>
      </c>
      <c r="B2093">
        <v>278674</v>
      </c>
      <c r="C2093" t="s">
        <v>121</v>
      </c>
      <c r="D2093" t="s">
        <v>122</v>
      </c>
      <c r="E2093" t="s">
        <v>1603</v>
      </c>
      <c r="F2093" t="s">
        <v>1610</v>
      </c>
      <c r="G2093">
        <v>48.5</v>
      </c>
      <c r="H2093">
        <v>41.3</v>
      </c>
      <c r="I2093">
        <v>3</v>
      </c>
      <c r="J2093">
        <v>0</v>
      </c>
      <c r="K2093" s="1">
        <v>45162</v>
      </c>
      <c r="L2093" s="56">
        <v>0.61908133101851848</v>
      </c>
    </row>
    <row r="2094" spans="1:12" ht="15" customHeight="1" x14ac:dyDescent="0.25">
      <c r="A2094">
        <v>2093</v>
      </c>
      <c r="B2094">
        <v>278673</v>
      </c>
      <c r="C2094" t="s">
        <v>141</v>
      </c>
      <c r="D2094" t="s">
        <v>1358</v>
      </c>
      <c r="E2094" t="s">
        <v>1603</v>
      </c>
      <c r="F2094" t="s">
        <v>1607</v>
      </c>
      <c r="G2094">
        <v>42.9</v>
      </c>
      <c r="H2094">
        <v>35.700000000000003</v>
      </c>
      <c r="I2094">
        <v>3</v>
      </c>
      <c r="J2094">
        <v>0</v>
      </c>
      <c r="K2094" s="1">
        <v>45162</v>
      </c>
      <c r="L2094" s="56">
        <v>0.6190010416666667</v>
      </c>
    </row>
    <row r="2095" spans="1:12" ht="15" customHeight="1" x14ac:dyDescent="0.25">
      <c r="A2095">
        <v>2094</v>
      </c>
      <c r="B2095">
        <v>278672</v>
      </c>
      <c r="C2095" t="s">
        <v>125</v>
      </c>
      <c r="D2095" t="s">
        <v>126</v>
      </c>
      <c r="E2095" t="s">
        <v>1603</v>
      </c>
      <c r="F2095" t="s">
        <v>1604</v>
      </c>
      <c r="G2095">
        <v>26.5</v>
      </c>
      <c r="H2095">
        <v>21.1</v>
      </c>
      <c r="I2095">
        <v>2</v>
      </c>
      <c r="J2095">
        <v>0</v>
      </c>
      <c r="K2095" s="1">
        <v>45162</v>
      </c>
      <c r="L2095" s="56">
        <v>0.61867600694444447</v>
      </c>
    </row>
    <row r="2096" spans="1:12" ht="15" customHeight="1" x14ac:dyDescent="0.25">
      <c r="A2096">
        <v>2095</v>
      </c>
      <c r="B2096">
        <v>278671</v>
      </c>
      <c r="C2096" t="s">
        <v>125</v>
      </c>
      <c r="D2096" t="s">
        <v>126</v>
      </c>
      <c r="E2096" t="s">
        <v>1603</v>
      </c>
      <c r="F2096" t="s">
        <v>1604</v>
      </c>
      <c r="G2096">
        <v>10.5</v>
      </c>
      <c r="H2096">
        <v>5.0999999999999996</v>
      </c>
      <c r="I2096">
        <v>2</v>
      </c>
      <c r="J2096">
        <v>0</v>
      </c>
      <c r="K2096" s="1">
        <v>45162</v>
      </c>
      <c r="L2096" s="56">
        <v>0.61841628472222221</v>
      </c>
    </row>
    <row r="2097" spans="1:12" ht="15" customHeight="1" x14ac:dyDescent="0.25">
      <c r="A2097">
        <v>2096</v>
      </c>
      <c r="B2097">
        <v>278670</v>
      </c>
      <c r="C2097" t="s">
        <v>124</v>
      </c>
      <c r="D2097" t="s">
        <v>1413</v>
      </c>
      <c r="E2097" t="s">
        <v>1603</v>
      </c>
      <c r="F2097" t="s">
        <v>1604</v>
      </c>
      <c r="G2097">
        <v>25.5</v>
      </c>
      <c r="H2097">
        <v>20.100000000000001</v>
      </c>
      <c r="I2097">
        <v>2</v>
      </c>
      <c r="J2097">
        <v>0</v>
      </c>
      <c r="K2097" s="1">
        <v>45162</v>
      </c>
      <c r="L2097" s="56">
        <v>0.61831288194444445</v>
      </c>
    </row>
    <row r="2098" spans="1:12" ht="15" customHeight="1" x14ac:dyDescent="0.25">
      <c r="A2098">
        <v>2097</v>
      </c>
      <c r="B2098">
        <v>278669</v>
      </c>
      <c r="C2098" t="s">
        <v>114</v>
      </c>
      <c r="D2098" t="s">
        <v>115</v>
      </c>
      <c r="E2098" t="s">
        <v>1603</v>
      </c>
      <c r="F2098" t="s">
        <v>1610</v>
      </c>
      <c r="G2098">
        <v>69.2</v>
      </c>
      <c r="H2098">
        <v>62</v>
      </c>
      <c r="I2098">
        <v>3</v>
      </c>
      <c r="J2098">
        <v>30</v>
      </c>
      <c r="K2098" s="1">
        <v>45162</v>
      </c>
      <c r="L2098" s="56">
        <v>0.6181603356481481</v>
      </c>
    </row>
    <row r="2099" spans="1:12" ht="15" customHeight="1" x14ac:dyDescent="0.25">
      <c r="A2099">
        <v>2098</v>
      </c>
      <c r="B2099">
        <v>278668</v>
      </c>
      <c r="C2099" t="s">
        <v>101</v>
      </c>
      <c r="D2099" t="s">
        <v>1326</v>
      </c>
      <c r="E2099" t="s">
        <v>1611</v>
      </c>
      <c r="F2099" t="s">
        <v>1607</v>
      </c>
      <c r="G2099">
        <v>40.799999999999997</v>
      </c>
      <c r="H2099">
        <v>33.6</v>
      </c>
      <c r="I2099">
        <v>3</v>
      </c>
      <c r="J2099">
        <v>0</v>
      </c>
      <c r="K2099" s="1">
        <v>45162</v>
      </c>
      <c r="L2099" s="56">
        <v>0.61776168981481483</v>
      </c>
    </row>
    <row r="2100" spans="1:12" ht="15" customHeight="1" x14ac:dyDescent="0.25">
      <c r="A2100">
        <v>2099</v>
      </c>
      <c r="B2100">
        <v>278667</v>
      </c>
      <c r="C2100" t="s">
        <v>141</v>
      </c>
      <c r="D2100" t="s">
        <v>1358</v>
      </c>
      <c r="E2100" t="s">
        <v>1603</v>
      </c>
      <c r="F2100" t="s">
        <v>1607</v>
      </c>
      <c r="G2100">
        <v>35.700000000000003</v>
      </c>
      <c r="H2100">
        <v>28.5</v>
      </c>
      <c r="I2100">
        <v>3</v>
      </c>
      <c r="J2100">
        <v>0</v>
      </c>
      <c r="K2100" s="1">
        <v>45162</v>
      </c>
      <c r="L2100" s="56">
        <v>0.61740679398148146</v>
      </c>
    </row>
    <row r="2101" spans="1:12" ht="15" customHeight="1" x14ac:dyDescent="0.25">
      <c r="A2101">
        <v>2100</v>
      </c>
      <c r="B2101">
        <v>278666</v>
      </c>
      <c r="C2101" t="s">
        <v>175</v>
      </c>
      <c r="D2101" t="s">
        <v>176</v>
      </c>
      <c r="E2101" t="s">
        <v>1603</v>
      </c>
      <c r="F2101" t="s">
        <v>1614</v>
      </c>
      <c r="G2101">
        <v>42.1</v>
      </c>
      <c r="H2101">
        <v>34.9</v>
      </c>
      <c r="I2101">
        <v>3</v>
      </c>
      <c r="J2101">
        <v>0</v>
      </c>
      <c r="K2101" s="1">
        <v>45162</v>
      </c>
      <c r="L2101" s="56">
        <v>0.6151920486111111</v>
      </c>
    </row>
    <row r="2102" spans="1:12" ht="15" customHeight="1" x14ac:dyDescent="0.25">
      <c r="A2102">
        <v>2101</v>
      </c>
      <c r="B2102">
        <v>278665</v>
      </c>
      <c r="C2102" t="s">
        <v>175</v>
      </c>
      <c r="D2102" t="s">
        <v>176</v>
      </c>
      <c r="E2102" t="s">
        <v>1603</v>
      </c>
      <c r="F2102" t="s">
        <v>1614</v>
      </c>
      <c r="G2102">
        <v>18.899999999999999</v>
      </c>
      <c r="H2102">
        <v>17.100000000000001</v>
      </c>
      <c r="I2102">
        <v>0</v>
      </c>
      <c r="J2102">
        <v>0</v>
      </c>
      <c r="K2102" s="1">
        <v>45162</v>
      </c>
      <c r="L2102" s="56">
        <v>0.61507361111111114</v>
      </c>
    </row>
    <row r="2103" spans="1:12" ht="15" customHeight="1" x14ac:dyDescent="0.25">
      <c r="A2103">
        <v>2102</v>
      </c>
      <c r="B2103">
        <v>278664</v>
      </c>
      <c r="C2103" t="s">
        <v>175</v>
      </c>
      <c r="D2103" t="s">
        <v>176</v>
      </c>
      <c r="E2103" t="s">
        <v>1603</v>
      </c>
      <c r="F2103" t="s">
        <v>1613</v>
      </c>
      <c r="G2103">
        <v>34.6</v>
      </c>
      <c r="H2103">
        <v>27.4</v>
      </c>
      <c r="I2103">
        <v>3</v>
      </c>
      <c r="J2103">
        <v>0</v>
      </c>
      <c r="K2103" s="1">
        <v>45162</v>
      </c>
      <c r="L2103" s="56">
        <v>0.61491218749999998</v>
      </c>
    </row>
    <row r="2104" spans="1:12" ht="15" customHeight="1" x14ac:dyDescent="0.25">
      <c r="A2104">
        <v>2103</v>
      </c>
      <c r="B2104">
        <v>278663</v>
      </c>
      <c r="C2104" t="s">
        <v>175</v>
      </c>
      <c r="D2104" t="s">
        <v>176</v>
      </c>
      <c r="E2104" t="s">
        <v>1603</v>
      </c>
      <c r="F2104" t="s">
        <v>1613</v>
      </c>
      <c r="G2104">
        <v>35.9</v>
      </c>
      <c r="H2104">
        <v>28.7</v>
      </c>
      <c r="I2104">
        <v>3</v>
      </c>
      <c r="J2104">
        <v>0</v>
      </c>
      <c r="K2104" s="1">
        <v>45162</v>
      </c>
      <c r="L2104" s="56">
        <v>0.61481038194444448</v>
      </c>
    </row>
    <row r="2105" spans="1:12" ht="15" customHeight="1" x14ac:dyDescent="0.25">
      <c r="A2105">
        <v>2104</v>
      </c>
      <c r="B2105">
        <v>278662</v>
      </c>
      <c r="C2105" t="s">
        <v>175</v>
      </c>
      <c r="D2105" t="s">
        <v>176</v>
      </c>
      <c r="E2105" t="s">
        <v>1603</v>
      </c>
      <c r="F2105" t="s">
        <v>1613</v>
      </c>
      <c r="G2105">
        <v>37.9</v>
      </c>
      <c r="H2105">
        <v>30.7</v>
      </c>
      <c r="I2105">
        <v>3</v>
      </c>
      <c r="J2105">
        <v>0</v>
      </c>
      <c r="K2105" s="1">
        <v>45162</v>
      </c>
      <c r="L2105" s="56">
        <v>0.61446478009259253</v>
      </c>
    </row>
    <row r="2106" spans="1:12" ht="15" customHeight="1" x14ac:dyDescent="0.25">
      <c r="A2106">
        <v>2105</v>
      </c>
      <c r="B2106">
        <v>278661</v>
      </c>
      <c r="C2106" t="s">
        <v>124</v>
      </c>
      <c r="D2106" t="s">
        <v>1413</v>
      </c>
      <c r="E2106" t="s">
        <v>1603</v>
      </c>
      <c r="F2106" t="s">
        <v>1604</v>
      </c>
      <c r="G2106">
        <v>44.2</v>
      </c>
      <c r="H2106">
        <v>37</v>
      </c>
      <c r="I2106">
        <v>3</v>
      </c>
      <c r="J2106">
        <v>0</v>
      </c>
      <c r="K2106" s="1">
        <v>45162</v>
      </c>
      <c r="L2106" s="56">
        <v>0.61417387731481476</v>
      </c>
    </row>
    <row r="2107" spans="1:12" ht="15" customHeight="1" x14ac:dyDescent="0.25">
      <c r="A2107">
        <v>2106</v>
      </c>
      <c r="B2107">
        <v>278660</v>
      </c>
      <c r="C2107" t="s">
        <v>151</v>
      </c>
      <c r="D2107" t="s">
        <v>1368</v>
      </c>
      <c r="E2107" t="s">
        <v>1611</v>
      </c>
      <c r="F2107" t="s">
        <v>1607</v>
      </c>
      <c r="G2107">
        <v>35.299999999999997</v>
      </c>
      <c r="H2107">
        <v>28.1</v>
      </c>
      <c r="I2107">
        <v>3</v>
      </c>
      <c r="J2107">
        <v>0</v>
      </c>
      <c r="K2107" s="1">
        <v>45162</v>
      </c>
      <c r="L2107" s="56">
        <v>0.61401033564814822</v>
      </c>
    </row>
    <row r="2108" spans="1:12" ht="15" customHeight="1" x14ac:dyDescent="0.25">
      <c r="A2108">
        <v>2107</v>
      </c>
      <c r="B2108">
        <v>278659</v>
      </c>
      <c r="C2108" t="s">
        <v>125</v>
      </c>
      <c r="D2108" t="s">
        <v>126</v>
      </c>
      <c r="E2108" t="s">
        <v>1603</v>
      </c>
      <c r="F2108" t="s">
        <v>1604</v>
      </c>
      <c r="G2108">
        <v>31.3</v>
      </c>
      <c r="H2108">
        <v>25.9</v>
      </c>
      <c r="I2108">
        <v>2</v>
      </c>
      <c r="J2108">
        <v>0</v>
      </c>
      <c r="K2108" s="1">
        <v>45162</v>
      </c>
      <c r="L2108" s="56">
        <v>0.61366519675925923</v>
      </c>
    </row>
    <row r="2109" spans="1:12" ht="15" customHeight="1" x14ac:dyDescent="0.25">
      <c r="A2109">
        <v>2108</v>
      </c>
      <c r="B2109">
        <v>278658</v>
      </c>
      <c r="C2109" t="s">
        <v>125</v>
      </c>
      <c r="D2109" t="s">
        <v>126</v>
      </c>
      <c r="E2109" t="s">
        <v>1603</v>
      </c>
      <c r="F2109" t="s">
        <v>1604</v>
      </c>
      <c r="G2109">
        <v>52.6</v>
      </c>
      <c r="H2109">
        <v>45.4</v>
      </c>
      <c r="I2109">
        <v>3</v>
      </c>
      <c r="J2109">
        <v>0</v>
      </c>
      <c r="K2109" s="1">
        <v>45162</v>
      </c>
      <c r="L2109" s="56">
        <v>0.61338109953703701</v>
      </c>
    </row>
    <row r="2110" spans="1:12" ht="15" customHeight="1" x14ac:dyDescent="0.25">
      <c r="A2110">
        <v>2109</v>
      </c>
      <c r="B2110">
        <v>278657</v>
      </c>
      <c r="C2110" t="s">
        <v>84</v>
      </c>
      <c r="D2110" t="s">
        <v>1609</v>
      </c>
      <c r="E2110" t="s">
        <v>1603</v>
      </c>
      <c r="F2110" t="s">
        <v>1610</v>
      </c>
      <c r="G2110">
        <v>45.9</v>
      </c>
      <c r="H2110">
        <v>40.5</v>
      </c>
      <c r="I2110">
        <v>2</v>
      </c>
      <c r="J2110">
        <v>0</v>
      </c>
      <c r="K2110" s="1">
        <v>45162</v>
      </c>
      <c r="L2110" s="56">
        <v>0.61288815972222221</v>
      </c>
    </row>
    <row r="2111" spans="1:12" ht="15" customHeight="1" x14ac:dyDescent="0.25">
      <c r="A2111">
        <v>2110</v>
      </c>
      <c r="B2111">
        <v>278656</v>
      </c>
      <c r="C2111" t="s">
        <v>124</v>
      </c>
      <c r="D2111" t="s">
        <v>1413</v>
      </c>
      <c r="E2111" t="s">
        <v>1603</v>
      </c>
      <c r="F2111" t="s">
        <v>1604</v>
      </c>
      <c r="G2111">
        <v>46.2</v>
      </c>
      <c r="H2111">
        <v>39</v>
      </c>
      <c r="I2111">
        <v>3</v>
      </c>
      <c r="J2111">
        <v>0</v>
      </c>
      <c r="K2111" s="1">
        <v>45162</v>
      </c>
      <c r="L2111" s="56">
        <v>0.61269394675925926</v>
      </c>
    </row>
    <row r="2112" spans="1:12" ht="15" customHeight="1" x14ac:dyDescent="0.25">
      <c r="A2112">
        <v>2111</v>
      </c>
      <c r="B2112">
        <v>278655</v>
      </c>
      <c r="C2112" t="s">
        <v>142</v>
      </c>
      <c r="D2112" t="s">
        <v>1612</v>
      </c>
      <c r="E2112" t="s">
        <v>1603</v>
      </c>
      <c r="F2112" t="s">
        <v>1604</v>
      </c>
      <c r="G2112">
        <v>44.4</v>
      </c>
      <c r="H2112">
        <v>37.200000000000003</v>
      </c>
      <c r="I2112">
        <v>3</v>
      </c>
      <c r="J2112">
        <v>0</v>
      </c>
      <c r="K2112" s="1">
        <v>45162</v>
      </c>
      <c r="L2112" s="56">
        <v>0.61256554398148155</v>
      </c>
    </row>
    <row r="2113" spans="1:12" ht="15" customHeight="1" x14ac:dyDescent="0.25">
      <c r="A2113">
        <v>2112</v>
      </c>
      <c r="B2113">
        <v>278654</v>
      </c>
      <c r="C2113" t="s">
        <v>74</v>
      </c>
      <c r="D2113" t="s">
        <v>75</v>
      </c>
      <c r="E2113" t="s">
        <v>1611</v>
      </c>
      <c r="F2113" t="s">
        <v>1610</v>
      </c>
      <c r="G2113">
        <v>46.8</v>
      </c>
      <c r="H2113">
        <v>39.6</v>
      </c>
      <c r="I2113">
        <v>3</v>
      </c>
      <c r="J2113">
        <v>18</v>
      </c>
      <c r="K2113" s="1">
        <v>45162</v>
      </c>
      <c r="L2113" s="56">
        <v>0.61241855324074079</v>
      </c>
    </row>
    <row r="2114" spans="1:12" ht="15" customHeight="1" x14ac:dyDescent="0.25">
      <c r="A2114">
        <v>2113</v>
      </c>
      <c r="B2114">
        <v>278653</v>
      </c>
      <c r="C2114" t="s">
        <v>74</v>
      </c>
      <c r="D2114" t="s">
        <v>75</v>
      </c>
      <c r="E2114" t="s">
        <v>1611</v>
      </c>
      <c r="F2114" t="s">
        <v>1610</v>
      </c>
      <c r="G2114">
        <v>33</v>
      </c>
      <c r="H2114">
        <v>25.8</v>
      </c>
      <c r="I2114">
        <v>3</v>
      </c>
      <c r="J2114">
        <v>12</v>
      </c>
      <c r="K2114" s="1">
        <v>45162</v>
      </c>
      <c r="L2114" s="56">
        <v>0.61226435185185191</v>
      </c>
    </row>
    <row r="2115" spans="1:12" ht="15" customHeight="1" x14ac:dyDescent="0.25">
      <c r="A2115">
        <v>2114</v>
      </c>
      <c r="B2115">
        <v>278652</v>
      </c>
      <c r="C2115" t="s">
        <v>124</v>
      </c>
      <c r="D2115" t="s">
        <v>1413</v>
      </c>
      <c r="E2115" t="s">
        <v>1603</v>
      </c>
      <c r="F2115" t="s">
        <v>1604</v>
      </c>
      <c r="G2115">
        <v>37.1</v>
      </c>
      <c r="H2115">
        <v>29.9</v>
      </c>
      <c r="I2115">
        <v>3</v>
      </c>
      <c r="J2115">
        <v>0</v>
      </c>
      <c r="K2115" s="1">
        <v>45162</v>
      </c>
      <c r="L2115" s="56">
        <v>0.61213310185185188</v>
      </c>
    </row>
    <row r="2116" spans="1:12" ht="15" customHeight="1" x14ac:dyDescent="0.25">
      <c r="A2116">
        <v>2115</v>
      </c>
      <c r="B2116">
        <v>278651</v>
      </c>
      <c r="C2116" t="s">
        <v>85</v>
      </c>
      <c r="D2116" t="s">
        <v>1608</v>
      </c>
      <c r="E2116" t="s">
        <v>1603</v>
      </c>
      <c r="F2116" t="s">
        <v>1610</v>
      </c>
      <c r="G2116">
        <v>37.5</v>
      </c>
      <c r="H2116">
        <v>30.3</v>
      </c>
      <c r="I2116">
        <v>3</v>
      </c>
      <c r="J2116">
        <v>0</v>
      </c>
      <c r="K2116" s="1">
        <v>45162</v>
      </c>
      <c r="L2116" s="56">
        <v>0.61196524305555555</v>
      </c>
    </row>
    <row r="2117" spans="1:12" ht="15" customHeight="1" x14ac:dyDescent="0.25">
      <c r="A2117">
        <v>2116</v>
      </c>
      <c r="B2117">
        <v>278650</v>
      </c>
      <c r="C2117" t="s">
        <v>124</v>
      </c>
      <c r="D2117" t="s">
        <v>1413</v>
      </c>
      <c r="E2117" t="s">
        <v>1603</v>
      </c>
      <c r="F2117" t="s">
        <v>1604</v>
      </c>
      <c r="G2117">
        <v>38.6</v>
      </c>
      <c r="H2117">
        <v>31.4</v>
      </c>
      <c r="I2117">
        <v>3</v>
      </c>
      <c r="J2117">
        <v>0</v>
      </c>
      <c r="K2117" s="1">
        <v>45162</v>
      </c>
      <c r="L2117" s="56">
        <v>0.61152781249999999</v>
      </c>
    </row>
    <row r="2118" spans="1:12" ht="15" customHeight="1" x14ac:dyDescent="0.25">
      <c r="A2118">
        <v>2117</v>
      </c>
      <c r="B2118">
        <v>278649</v>
      </c>
      <c r="C2118" t="s">
        <v>85</v>
      </c>
      <c r="D2118" t="s">
        <v>1608</v>
      </c>
      <c r="E2118" t="s">
        <v>1603</v>
      </c>
      <c r="F2118" t="s">
        <v>1610</v>
      </c>
      <c r="G2118">
        <v>12</v>
      </c>
      <c r="H2118">
        <v>6.6</v>
      </c>
      <c r="I2118">
        <v>2</v>
      </c>
      <c r="J2118">
        <v>0</v>
      </c>
      <c r="K2118" s="1">
        <v>45162</v>
      </c>
      <c r="L2118" s="56">
        <v>0.6114173263888889</v>
      </c>
    </row>
    <row r="2119" spans="1:12" ht="15" customHeight="1" x14ac:dyDescent="0.25">
      <c r="A2119">
        <v>2118</v>
      </c>
      <c r="B2119">
        <v>278648</v>
      </c>
      <c r="C2119" t="s">
        <v>142</v>
      </c>
      <c r="D2119" t="s">
        <v>1612</v>
      </c>
      <c r="E2119" t="s">
        <v>1603</v>
      </c>
      <c r="F2119" t="s">
        <v>1604</v>
      </c>
      <c r="G2119">
        <v>44.3</v>
      </c>
      <c r="H2119">
        <v>37.1</v>
      </c>
      <c r="I2119">
        <v>3</v>
      </c>
      <c r="J2119">
        <v>0</v>
      </c>
      <c r="K2119" s="1">
        <v>45162</v>
      </c>
      <c r="L2119" s="56">
        <v>0.61124722222222216</v>
      </c>
    </row>
    <row r="2120" spans="1:12" ht="15" customHeight="1" x14ac:dyDescent="0.25">
      <c r="A2120">
        <v>2119</v>
      </c>
      <c r="B2120">
        <v>278647</v>
      </c>
      <c r="C2120" t="s">
        <v>139</v>
      </c>
      <c r="D2120" t="s">
        <v>1342</v>
      </c>
      <c r="E2120" t="s">
        <v>1603</v>
      </c>
      <c r="F2120" t="s">
        <v>1613</v>
      </c>
      <c r="G2120">
        <v>17.8</v>
      </c>
      <c r="H2120">
        <v>12.4</v>
      </c>
      <c r="I2120">
        <v>2</v>
      </c>
      <c r="J2120">
        <v>0</v>
      </c>
      <c r="K2120" s="1">
        <v>45162</v>
      </c>
      <c r="L2120" s="56">
        <v>0.61115540509259259</v>
      </c>
    </row>
    <row r="2121" spans="1:12" ht="15" customHeight="1" x14ac:dyDescent="0.25">
      <c r="A2121">
        <v>2120</v>
      </c>
      <c r="B2121">
        <v>278646</v>
      </c>
      <c r="C2121" t="s">
        <v>124</v>
      </c>
      <c r="D2121" t="s">
        <v>1413</v>
      </c>
      <c r="E2121" t="s">
        <v>1603</v>
      </c>
      <c r="F2121" t="s">
        <v>1604</v>
      </c>
      <c r="G2121">
        <v>43.6</v>
      </c>
      <c r="H2121">
        <v>36.4</v>
      </c>
      <c r="I2121">
        <v>3</v>
      </c>
      <c r="J2121">
        <v>0</v>
      </c>
      <c r="K2121" s="1">
        <v>45162</v>
      </c>
      <c r="L2121" s="56">
        <v>0.6110293171296296</v>
      </c>
    </row>
    <row r="2122" spans="1:12" ht="15" customHeight="1" x14ac:dyDescent="0.25">
      <c r="A2122">
        <v>2121</v>
      </c>
      <c r="B2122">
        <v>278645</v>
      </c>
      <c r="C2122" t="s">
        <v>121</v>
      </c>
      <c r="D2122" t="s">
        <v>122</v>
      </c>
      <c r="E2122" t="s">
        <v>1603</v>
      </c>
      <c r="F2122" t="s">
        <v>1610</v>
      </c>
      <c r="G2122">
        <v>49.4</v>
      </c>
      <c r="H2122">
        <v>42.2</v>
      </c>
      <c r="I2122">
        <v>3</v>
      </c>
      <c r="J2122">
        <v>0</v>
      </c>
      <c r="K2122" s="1">
        <v>45162</v>
      </c>
      <c r="L2122" s="56">
        <v>0.61092503472222226</v>
      </c>
    </row>
    <row r="2123" spans="1:12" ht="15" customHeight="1" x14ac:dyDescent="0.25">
      <c r="A2123">
        <v>2122</v>
      </c>
      <c r="B2123">
        <v>278644</v>
      </c>
      <c r="C2123" t="s">
        <v>141</v>
      </c>
      <c r="D2123" t="s">
        <v>1358</v>
      </c>
      <c r="E2123" t="s">
        <v>1603</v>
      </c>
      <c r="F2123" t="s">
        <v>1607</v>
      </c>
      <c r="G2123">
        <v>44.1</v>
      </c>
      <c r="H2123">
        <v>36.9</v>
      </c>
      <c r="I2123">
        <v>3</v>
      </c>
      <c r="J2123">
        <v>0</v>
      </c>
      <c r="K2123" s="1">
        <v>45162</v>
      </c>
      <c r="L2123" s="56">
        <v>0.61083047453703709</v>
      </c>
    </row>
    <row r="2124" spans="1:12" ht="15" customHeight="1" x14ac:dyDescent="0.25">
      <c r="A2124">
        <v>2123</v>
      </c>
      <c r="B2124">
        <v>278643</v>
      </c>
      <c r="C2124" t="s">
        <v>59</v>
      </c>
      <c r="D2124" t="s">
        <v>60</v>
      </c>
      <c r="E2124" t="s">
        <v>1611</v>
      </c>
      <c r="F2124" t="s">
        <v>1613</v>
      </c>
      <c r="G2124">
        <v>54.7</v>
      </c>
      <c r="H2124">
        <v>47.5</v>
      </c>
      <c r="I2124">
        <v>3</v>
      </c>
      <c r="J2124">
        <v>10</v>
      </c>
      <c r="K2124" s="1">
        <v>45162</v>
      </c>
      <c r="L2124" s="56">
        <v>0.6107484143518519</v>
      </c>
    </row>
    <row r="2125" spans="1:12" ht="15" customHeight="1" x14ac:dyDescent="0.25">
      <c r="A2125">
        <v>2124</v>
      </c>
      <c r="B2125">
        <v>278642</v>
      </c>
      <c r="C2125" t="s">
        <v>59</v>
      </c>
      <c r="D2125" t="s">
        <v>60</v>
      </c>
      <c r="E2125" t="s">
        <v>1611</v>
      </c>
      <c r="F2125" t="s">
        <v>1613</v>
      </c>
      <c r="G2125">
        <v>51.1</v>
      </c>
      <c r="H2125">
        <v>43.9</v>
      </c>
      <c r="I2125">
        <v>3</v>
      </c>
      <c r="J2125">
        <v>8</v>
      </c>
      <c r="K2125" s="1">
        <v>45162</v>
      </c>
      <c r="L2125" s="56">
        <v>0.61063376157407412</v>
      </c>
    </row>
    <row r="2126" spans="1:12" ht="15" customHeight="1" x14ac:dyDescent="0.25">
      <c r="A2126">
        <v>2125</v>
      </c>
      <c r="B2126">
        <v>278641</v>
      </c>
      <c r="C2126" t="s">
        <v>114</v>
      </c>
      <c r="D2126" t="s">
        <v>115</v>
      </c>
      <c r="E2126" t="s">
        <v>1603</v>
      </c>
      <c r="F2126" t="s">
        <v>1610</v>
      </c>
      <c r="G2126">
        <v>68.5</v>
      </c>
      <c r="H2126">
        <v>61.3</v>
      </c>
      <c r="I2126">
        <v>3</v>
      </c>
      <c r="J2126">
        <v>30</v>
      </c>
      <c r="K2126" s="1">
        <v>45162</v>
      </c>
      <c r="L2126" s="56">
        <v>0.61031670138888894</v>
      </c>
    </row>
    <row r="2127" spans="1:12" ht="15" customHeight="1" x14ac:dyDescent="0.25">
      <c r="A2127">
        <v>2126</v>
      </c>
      <c r="B2127">
        <v>278640</v>
      </c>
      <c r="C2127" t="s">
        <v>67</v>
      </c>
      <c r="D2127" t="s">
        <v>1318</v>
      </c>
      <c r="E2127" t="s">
        <v>1603</v>
      </c>
      <c r="F2127" t="s">
        <v>1613</v>
      </c>
      <c r="G2127">
        <v>16.7</v>
      </c>
      <c r="H2127">
        <v>11.3</v>
      </c>
      <c r="I2127">
        <v>2</v>
      </c>
      <c r="J2127">
        <v>0</v>
      </c>
      <c r="K2127" s="1">
        <v>45162</v>
      </c>
      <c r="L2127" s="56">
        <v>0.6101974189814815</v>
      </c>
    </row>
    <row r="2128" spans="1:12" ht="15" customHeight="1" x14ac:dyDescent="0.25">
      <c r="A2128">
        <v>2127</v>
      </c>
      <c r="B2128">
        <v>278639</v>
      </c>
      <c r="C2128" t="s">
        <v>100</v>
      </c>
      <c r="D2128" t="s">
        <v>1271</v>
      </c>
      <c r="E2128" t="s">
        <v>1611</v>
      </c>
      <c r="F2128" t="s">
        <v>1607</v>
      </c>
      <c r="G2128">
        <v>77.8</v>
      </c>
      <c r="H2128">
        <v>70.599999999999994</v>
      </c>
      <c r="I2128">
        <v>3</v>
      </c>
      <c r="J2128">
        <v>0</v>
      </c>
      <c r="K2128" s="1">
        <v>45162</v>
      </c>
      <c r="L2128" s="56">
        <v>0.61001651620370367</v>
      </c>
    </row>
    <row r="2129" spans="1:12" ht="15" customHeight="1" x14ac:dyDescent="0.25">
      <c r="A2129">
        <v>2128</v>
      </c>
      <c r="B2129">
        <v>278638</v>
      </c>
      <c r="C2129" t="s">
        <v>124</v>
      </c>
      <c r="D2129" t="s">
        <v>1413</v>
      </c>
      <c r="E2129" t="s">
        <v>1603</v>
      </c>
      <c r="F2129" t="s">
        <v>1604</v>
      </c>
      <c r="G2129">
        <v>41.2</v>
      </c>
      <c r="H2129">
        <v>34</v>
      </c>
      <c r="I2129">
        <v>3</v>
      </c>
      <c r="J2129">
        <v>0</v>
      </c>
      <c r="K2129" s="1">
        <v>45162</v>
      </c>
      <c r="L2129" s="56">
        <v>0.6098735300925926</v>
      </c>
    </row>
    <row r="2130" spans="1:12" ht="15" customHeight="1" x14ac:dyDescent="0.25">
      <c r="A2130">
        <v>2129</v>
      </c>
      <c r="B2130">
        <v>278637</v>
      </c>
      <c r="C2130" t="s">
        <v>120</v>
      </c>
      <c r="D2130" t="s">
        <v>1411</v>
      </c>
      <c r="E2130" t="s">
        <v>1603</v>
      </c>
      <c r="F2130" t="s">
        <v>1614</v>
      </c>
      <c r="G2130">
        <v>24.6</v>
      </c>
      <c r="H2130">
        <v>19.2</v>
      </c>
      <c r="I2130">
        <v>2</v>
      </c>
      <c r="J2130">
        <v>0</v>
      </c>
      <c r="K2130" s="1">
        <v>45162</v>
      </c>
      <c r="L2130" s="56">
        <v>0.60971327546296294</v>
      </c>
    </row>
    <row r="2131" spans="1:12" ht="15" customHeight="1" x14ac:dyDescent="0.25">
      <c r="A2131">
        <v>2130</v>
      </c>
      <c r="B2131">
        <v>278636</v>
      </c>
      <c r="C2131" t="s">
        <v>125</v>
      </c>
      <c r="D2131" t="s">
        <v>126</v>
      </c>
      <c r="E2131" t="s">
        <v>1603</v>
      </c>
      <c r="F2131" t="s">
        <v>1604</v>
      </c>
      <c r="G2131">
        <v>10.3</v>
      </c>
      <c r="H2131">
        <v>4.9000000000000004</v>
      </c>
      <c r="I2131">
        <v>2</v>
      </c>
      <c r="J2131">
        <v>0</v>
      </c>
      <c r="K2131" s="1">
        <v>45162</v>
      </c>
      <c r="L2131" s="56">
        <v>0.60959158564814808</v>
      </c>
    </row>
    <row r="2132" spans="1:12" ht="15" customHeight="1" x14ac:dyDescent="0.25">
      <c r="A2132">
        <v>2131</v>
      </c>
      <c r="B2132">
        <v>278635</v>
      </c>
      <c r="C2132" t="s">
        <v>121</v>
      </c>
      <c r="D2132" t="s">
        <v>122</v>
      </c>
      <c r="E2132" t="s">
        <v>1603</v>
      </c>
      <c r="F2132" t="s">
        <v>1613</v>
      </c>
      <c r="G2132">
        <v>23.9</v>
      </c>
      <c r="H2132">
        <v>18.5</v>
      </c>
      <c r="I2132">
        <v>2</v>
      </c>
      <c r="J2132">
        <v>0</v>
      </c>
      <c r="K2132" s="1">
        <v>45162</v>
      </c>
      <c r="L2132" s="56">
        <v>0.60944950231481487</v>
      </c>
    </row>
    <row r="2133" spans="1:12" ht="15" customHeight="1" x14ac:dyDescent="0.25">
      <c r="A2133">
        <v>2132</v>
      </c>
      <c r="B2133">
        <v>278634</v>
      </c>
      <c r="C2133" t="s">
        <v>59</v>
      </c>
      <c r="D2133" t="s">
        <v>60</v>
      </c>
      <c r="E2133" t="s">
        <v>1611</v>
      </c>
      <c r="F2133" t="s">
        <v>1613</v>
      </c>
      <c r="G2133">
        <v>45.5</v>
      </c>
      <c r="H2133">
        <v>38.299999999999997</v>
      </c>
      <c r="I2133">
        <v>3</v>
      </c>
      <c r="J2133">
        <v>8</v>
      </c>
      <c r="K2133" s="1">
        <v>45162</v>
      </c>
      <c r="L2133" s="56">
        <v>0.60885975694444439</v>
      </c>
    </row>
    <row r="2134" spans="1:12" ht="15" customHeight="1" x14ac:dyDescent="0.25">
      <c r="A2134">
        <v>2133</v>
      </c>
      <c r="B2134">
        <v>278633</v>
      </c>
      <c r="C2134" t="s">
        <v>123</v>
      </c>
      <c r="D2134" t="s">
        <v>1412</v>
      </c>
      <c r="E2134" t="s">
        <v>1603</v>
      </c>
      <c r="F2134" t="s">
        <v>1613</v>
      </c>
      <c r="G2134">
        <v>40.6</v>
      </c>
      <c r="H2134">
        <v>33.4</v>
      </c>
      <c r="I2134">
        <v>3</v>
      </c>
      <c r="J2134">
        <v>0</v>
      </c>
      <c r="K2134" s="1">
        <v>45162</v>
      </c>
      <c r="L2134" s="56">
        <v>0.60869537037037036</v>
      </c>
    </row>
    <row r="2135" spans="1:12" ht="15" customHeight="1" x14ac:dyDescent="0.25">
      <c r="A2135">
        <v>2134</v>
      </c>
      <c r="B2135">
        <v>278632</v>
      </c>
      <c r="C2135" t="s">
        <v>59</v>
      </c>
      <c r="D2135" t="s">
        <v>60</v>
      </c>
      <c r="E2135" t="s">
        <v>1611</v>
      </c>
      <c r="F2135" t="s">
        <v>1613</v>
      </c>
      <c r="G2135">
        <v>50.2</v>
      </c>
      <c r="H2135">
        <v>43</v>
      </c>
      <c r="I2135">
        <v>3</v>
      </c>
      <c r="J2135">
        <v>8</v>
      </c>
      <c r="K2135" s="1">
        <v>45162</v>
      </c>
      <c r="L2135" s="56">
        <v>0.60846597222222221</v>
      </c>
    </row>
    <row r="2136" spans="1:12" ht="15" customHeight="1" x14ac:dyDescent="0.25">
      <c r="A2136">
        <v>2135</v>
      </c>
      <c r="B2136">
        <v>278631</v>
      </c>
      <c r="C2136" t="s">
        <v>55</v>
      </c>
      <c r="D2136" t="s">
        <v>56</v>
      </c>
      <c r="E2136" t="s">
        <v>1611</v>
      </c>
      <c r="F2136" t="s">
        <v>1613</v>
      </c>
      <c r="G2136">
        <v>37.5</v>
      </c>
      <c r="H2136">
        <v>30.3</v>
      </c>
      <c r="I2136">
        <v>3</v>
      </c>
      <c r="J2136">
        <v>8</v>
      </c>
      <c r="K2136" s="1">
        <v>45162</v>
      </c>
      <c r="L2136" s="56">
        <v>0.60823515046296295</v>
      </c>
    </row>
    <row r="2137" spans="1:12" ht="15" customHeight="1" x14ac:dyDescent="0.25">
      <c r="A2137">
        <v>2136</v>
      </c>
      <c r="B2137">
        <v>278630</v>
      </c>
      <c r="C2137" t="s">
        <v>120</v>
      </c>
      <c r="D2137" t="s">
        <v>1411</v>
      </c>
      <c r="E2137" t="s">
        <v>1603</v>
      </c>
      <c r="F2137" t="s">
        <v>1610</v>
      </c>
      <c r="G2137">
        <v>22.9</v>
      </c>
      <c r="H2137">
        <v>17.5</v>
      </c>
      <c r="I2137">
        <v>2</v>
      </c>
      <c r="J2137">
        <v>0</v>
      </c>
      <c r="K2137" s="1">
        <v>45162</v>
      </c>
      <c r="L2137" s="56">
        <v>0.60770089120370374</v>
      </c>
    </row>
    <row r="2138" spans="1:12" ht="15" customHeight="1" x14ac:dyDescent="0.25">
      <c r="A2138">
        <v>2137</v>
      </c>
      <c r="B2138">
        <v>278629</v>
      </c>
      <c r="C2138" t="s">
        <v>74</v>
      </c>
      <c r="D2138" t="s">
        <v>75</v>
      </c>
      <c r="E2138" t="s">
        <v>1611</v>
      </c>
      <c r="F2138" t="s">
        <v>1610</v>
      </c>
      <c r="G2138">
        <v>46.3</v>
      </c>
      <c r="H2138">
        <v>39.1</v>
      </c>
      <c r="I2138">
        <v>3</v>
      </c>
      <c r="J2138">
        <v>16</v>
      </c>
      <c r="K2138" s="1">
        <v>45162</v>
      </c>
      <c r="L2138" s="56">
        <v>0.60713101851851847</v>
      </c>
    </row>
    <row r="2139" spans="1:12" ht="15" customHeight="1" x14ac:dyDescent="0.25">
      <c r="A2139">
        <v>2138</v>
      </c>
      <c r="B2139">
        <v>278628</v>
      </c>
      <c r="C2139" t="s">
        <v>24</v>
      </c>
      <c r="D2139" t="s">
        <v>25</v>
      </c>
      <c r="E2139" t="s">
        <v>1611</v>
      </c>
      <c r="F2139" t="s">
        <v>1614</v>
      </c>
      <c r="G2139">
        <v>49.5</v>
      </c>
      <c r="H2139">
        <v>42.3</v>
      </c>
      <c r="I2139">
        <v>3</v>
      </c>
      <c r="J2139">
        <v>8</v>
      </c>
      <c r="K2139" s="1">
        <v>45162</v>
      </c>
      <c r="L2139" s="56">
        <v>0.6070138078703704</v>
      </c>
    </row>
    <row r="2140" spans="1:12" ht="15" customHeight="1" x14ac:dyDescent="0.25">
      <c r="A2140">
        <v>2139</v>
      </c>
      <c r="B2140">
        <v>278627</v>
      </c>
      <c r="C2140" t="s">
        <v>139</v>
      </c>
      <c r="D2140" t="s">
        <v>1342</v>
      </c>
      <c r="E2140" t="s">
        <v>1603</v>
      </c>
      <c r="F2140" t="s">
        <v>1613</v>
      </c>
      <c r="G2140">
        <v>51.8</v>
      </c>
      <c r="H2140">
        <v>44.6</v>
      </c>
      <c r="I2140">
        <v>3</v>
      </c>
      <c r="J2140">
        <v>0</v>
      </c>
      <c r="K2140" s="1">
        <v>45162</v>
      </c>
      <c r="L2140" s="56">
        <v>0.60670570601851848</v>
      </c>
    </row>
    <row r="2141" spans="1:12" ht="15" customHeight="1" x14ac:dyDescent="0.25">
      <c r="A2141">
        <v>2140</v>
      </c>
      <c r="B2141">
        <v>278626</v>
      </c>
      <c r="C2141" t="s">
        <v>78</v>
      </c>
      <c r="D2141" t="s">
        <v>79</v>
      </c>
      <c r="E2141" t="s">
        <v>1611</v>
      </c>
      <c r="F2141" t="s">
        <v>1610</v>
      </c>
      <c r="G2141">
        <v>58.7</v>
      </c>
      <c r="H2141">
        <v>51.5</v>
      </c>
      <c r="I2141">
        <v>3</v>
      </c>
      <c r="J2141">
        <v>20</v>
      </c>
      <c r="K2141" s="1">
        <v>45162</v>
      </c>
      <c r="L2141" s="56">
        <v>0.60655355324074078</v>
      </c>
    </row>
    <row r="2142" spans="1:12" ht="15" customHeight="1" x14ac:dyDescent="0.25">
      <c r="A2142">
        <v>2141</v>
      </c>
      <c r="B2142">
        <v>278625</v>
      </c>
      <c r="C2142" t="s">
        <v>140</v>
      </c>
      <c r="D2142" t="s">
        <v>1357</v>
      </c>
      <c r="E2142" t="s">
        <v>1603</v>
      </c>
      <c r="F2142" t="s">
        <v>1607</v>
      </c>
      <c r="G2142">
        <v>48.3</v>
      </c>
      <c r="H2142">
        <v>42.9</v>
      </c>
      <c r="I2142">
        <v>2</v>
      </c>
      <c r="J2142">
        <v>0</v>
      </c>
      <c r="K2142" s="1">
        <v>45162</v>
      </c>
      <c r="L2142" s="56">
        <v>0.60633900462962964</v>
      </c>
    </row>
    <row r="2143" spans="1:12" ht="15" customHeight="1" x14ac:dyDescent="0.25">
      <c r="A2143">
        <v>2142</v>
      </c>
      <c r="B2143">
        <v>278624</v>
      </c>
      <c r="C2143" t="s">
        <v>141</v>
      </c>
      <c r="D2143" t="s">
        <v>1358</v>
      </c>
      <c r="E2143" t="s">
        <v>1603</v>
      </c>
      <c r="F2143" t="s">
        <v>1607</v>
      </c>
      <c r="G2143">
        <v>38.299999999999997</v>
      </c>
      <c r="H2143">
        <v>31.1</v>
      </c>
      <c r="I2143">
        <v>3</v>
      </c>
      <c r="J2143">
        <v>0</v>
      </c>
      <c r="K2143" s="1">
        <v>45162</v>
      </c>
      <c r="L2143" s="56">
        <v>0.60549236111111104</v>
      </c>
    </row>
    <row r="2144" spans="1:12" ht="15" customHeight="1" x14ac:dyDescent="0.25">
      <c r="A2144">
        <v>2143</v>
      </c>
      <c r="B2144">
        <v>278623</v>
      </c>
      <c r="C2144" t="s">
        <v>125</v>
      </c>
      <c r="D2144" t="s">
        <v>126</v>
      </c>
      <c r="E2144" t="s">
        <v>1603</v>
      </c>
      <c r="F2144" t="s">
        <v>1604</v>
      </c>
      <c r="G2144">
        <v>36.700000000000003</v>
      </c>
      <c r="H2144">
        <v>29.5</v>
      </c>
      <c r="I2144">
        <v>3</v>
      </c>
      <c r="J2144">
        <v>0</v>
      </c>
      <c r="K2144" s="1">
        <v>45162</v>
      </c>
      <c r="L2144" s="56">
        <v>0.60530844907407411</v>
      </c>
    </row>
    <row r="2145" spans="1:12" ht="15" customHeight="1" x14ac:dyDescent="0.25">
      <c r="A2145">
        <v>2144</v>
      </c>
      <c r="B2145">
        <v>278622</v>
      </c>
      <c r="C2145" t="s">
        <v>114</v>
      </c>
      <c r="D2145" t="s">
        <v>115</v>
      </c>
      <c r="E2145" t="s">
        <v>1603</v>
      </c>
      <c r="F2145" t="s">
        <v>1610</v>
      </c>
      <c r="G2145">
        <v>63.1</v>
      </c>
      <c r="H2145">
        <v>55.9</v>
      </c>
      <c r="I2145">
        <v>3</v>
      </c>
      <c r="J2145">
        <v>30</v>
      </c>
      <c r="K2145" s="1">
        <v>45162</v>
      </c>
      <c r="L2145" s="56">
        <v>0.60514556712962964</v>
      </c>
    </row>
    <row r="2146" spans="1:12" ht="15" customHeight="1" x14ac:dyDescent="0.25">
      <c r="A2146">
        <v>2145</v>
      </c>
      <c r="B2146">
        <v>278621</v>
      </c>
      <c r="C2146" t="s">
        <v>67</v>
      </c>
      <c r="D2146" t="s">
        <v>1318</v>
      </c>
      <c r="E2146" t="s">
        <v>1603</v>
      </c>
      <c r="F2146" t="s">
        <v>1613</v>
      </c>
      <c r="G2146">
        <v>31.2</v>
      </c>
      <c r="H2146">
        <v>24</v>
      </c>
      <c r="I2146">
        <v>3</v>
      </c>
      <c r="J2146">
        <v>0</v>
      </c>
      <c r="K2146" s="1">
        <v>45162</v>
      </c>
      <c r="L2146" s="56">
        <v>0.60446778935185186</v>
      </c>
    </row>
    <row r="2147" spans="1:12" ht="15" customHeight="1" x14ac:dyDescent="0.25">
      <c r="A2147">
        <v>2146</v>
      </c>
      <c r="B2147">
        <v>278620</v>
      </c>
      <c r="C2147" t="s">
        <v>151</v>
      </c>
      <c r="D2147" t="s">
        <v>1368</v>
      </c>
      <c r="E2147" t="s">
        <v>1611</v>
      </c>
      <c r="F2147" t="s">
        <v>1607</v>
      </c>
      <c r="G2147">
        <v>37.4</v>
      </c>
      <c r="H2147">
        <v>30.2</v>
      </c>
      <c r="I2147">
        <v>3</v>
      </c>
      <c r="J2147">
        <v>0</v>
      </c>
      <c r="K2147" s="1">
        <v>45162</v>
      </c>
      <c r="L2147" s="56">
        <v>0.60412303240740739</v>
      </c>
    </row>
    <row r="2148" spans="1:12" ht="15" customHeight="1" x14ac:dyDescent="0.25">
      <c r="A2148">
        <v>2147</v>
      </c>
      <c r="B2148">
        <v>278619</v>
      </c>
      <c r="C2148" t="s">
        <v>137</v>
      </c>
      <c r="D2148" t="s">
        <v>1356</v>
      </c>
      <c r="E2148" t="s">
        <v>1603</v>
      </c>
      <c r="F2148" t="s">
        <v>1616</v>
      </c>
      <c r="G2148">
        <v>34.1</v>
      </c>
      <c r="H2148">
        <v>28.7</v>
      </c>
      <c r="I2148">
        <v>2</v>
      </c>
      <c r="J2148">
        <v>0</v>
      </c>
      <c r="K2148" s="1">
        <v>45162</v>
      </c>
      <c r="L2148" s="56">
        <v>0.60404895833333339</v>
      </c>
    </row>
    <row r="2149" spans="1:12" ht="15" customHeight="1" x14ac:dyDescent="0.25">
      <c r="A2149">
        <v>2148</v>
      </c>
      <c r="B2149">
        <v>278618</v>
      </c>
      <c r="C2149" t="s">
        <v>143</v>
      </c>
      <c r="D2149" t="s">
        <v>1359</v>
      </c>
      <c r="E2149" t="s">
        <v>1603</v>
      </c>
      <c r="F2149" t="s">
        <v>1616</v>
      </c>
      <c r="G2149">
        <v>18.100000000000001</v>
      </c>
      <c r="H2149">
        <v>14.5</v>
      </c>
      <c r="I2149">
        <v>1</v>
      </c>
      <c r="J2149">
        <v>0</v>
      </c>
      <c r="K2149" s="1">
        <v>45162</v>
      </c>
      <c r="L2149" s="56">
        <v>0.60374471064814816</v>
      </c>
    </row>
    <row r="2150" spans="1:12" ht="15" customHeight="1" x14ac:dyDescent="0.25">
      <c r="A2150">
        <v>2149</v>
      </c>
      <c r="B2150">
        <v>278617</v>
      </c>
      <c r="C2150" t="s">
        <v>143</v>
      </c>
      <c r="D2150" t="s">
        <v>1359</v>
      </c>
      <c r="E2150" t="s">
        <v>1603</v>
      </c>
      <c r="F2150" t="s">
        <v>1616</v>
      </c>
      <c r="G2150">
        <v>43.4</v>
      </c>
      <c r="H2150">
        <v>36.200000000000003</v>
      </c>
      <c r="I2150">
        <v>3</v>
      </c>
      <c r="J2150">
        <v>0</v>
      </c>
      <c r="K2150" s="1">
        <v>45162</v>
      </c>
      <c r="L2150" s="56">
        <v>0.60361994212962966</v>
      </c>
    </row>
    <row r="2151" spans="1:12" ht="15" customHeight="1" x14ac:dyDescent="0.25">
      <c r="A2151">
        <v>2150</v>
      </c>
      <c r="B2151">
        <v>278616</v>
      </c>
      <c r="C2151" t="s">
        <v>24</v>
      </c>
      <c r="D2151" t="s">
        <v>25</v>
      </c>
      <c r="E2151" t="s">
        <v>1611</v>
      </c>
      <c r="F2151" t="s">
        <v>1614</v>
      </c>
      <c r="G2151">
        <v>53.4</v>
      </c>
      <c r="H2151">
        <v>46.2</v>
      </c>
      <c r="I2151">
        <v>3</v>
      </c>
      <c r="J2151">
        <v>8</v>
      </c>
      <c r="K2151" s="1">
        <v>45162</v>
      </c>
      <c r="L2151" s="56">
        <v>0.60288005787037036</v>
      </c>
    </row>
    <row r="2152" spans="1:12" ht="15" customHeight="1" x14ac:dyDescent="0.25">
      <c r="A2152">
        <v>2151</v>
      </c>
      <c r="B2152">
        <v>278615</v>
      </c>
      <c r="C2152" t="s">
        <v>136</v>
      </c>
      <c r="D2152" t="s">
        <v>1605</v>
      </c>
      <c r="E2152" t="s">
        <v>1603</v>
      </c>
      <c r="F2152" t="s">
        <v>1615</v>
      </c>
      <c r="G2152">
        <v>11.7</v>
      </c>
      <c r="H2152">
        <v>6.3</v>
      </c>
      <c r="I2152">
        <v>2</v>
      </c>
      <c r="J2152">
        <v>0</v>
      </c>
      <c r="K2152" s="1">
        <v>45162</v>
      </c>
      <c r="L2152" s="56">
        <v>0.60272734953703699</v>
      </c>
    </row>
    <row r="2153" spans="1:12" ht="15" customHeight="1" x14ac:dyDescent="0.25">
      <c r="A2153">
        <v>2152</v>
      </c>
      <c r="B2153">
        <v>278614</v>
      </c>
      <c r="C2153" t="s">
        <v>59</v>
      </c>
      <c r="D2153" t="s">
        <v>60</v>
      </c>
      <c r="E2153" t="s">
        <v>1611</v>
      </c>
      <c r="F2153" t="s">
        <v>1613</v>
      </c>
      <c r="G2153">
        <v>48.5</v>
      </c>
      <c r="H2153">
        <v>41.3</v>
      </c>
      <c r="I2153">
        <v>3</v>
      </c>
      <c r="J2153">
        <v>8</v>
      </c>
      <c r="K2153" s="1">
        <v>45162</v>
      </c>
      <c r="L2153" s="56">
        <v>0.6022443287037037</v>
      </c>
    </row>
    <row r="2154" spans="1:12" ht="15" customHeight="1" x14ac:dyDescent="0.25">
      <c r="A2154">
        <v>2153</v>
      </c>
      <c r="B2154">
        <v>278613</v>
      </c>
      <c r="C2154" t="s">
        <v>142</v>
      </c>
      <c r="D2154" t="s">
        <v>1612</v>
      </c>
      <c r="E2154" t="s">
        <v>1603</v>
      </c>
      <c r="F2154" t="s">
        <v>1604</v>
      </c>
      <c r="G2154">
        <v>38.6</v>
      </c>
      <c r="H2154">
        <v>31.4</v>
      </c>
      <c r="I2154">
        <v>3</v>
      </c>
      <c r="J2154">
        <v>0</v>
      </c>
      <c r="K2154" s="1">
        <v>45162</v>
      </c>
      <c r="L2154" s="56">
        <v>0.60157704861111105</v>
      </c>
    </row>
    <row r="2155" spans="1:12" ht="15" customHeight="1" x14ac:dyDescent="0.25">
      <c r="A2155">
        <v>2154</v>
      </c>
      <c r="B2155">
        <v>278612</v>
      </c>
      <c r="C2155" t="s">
        <v>141</v>
      </c>
      <c r="D2155" t="s">
        <v>1358</v>
      </c>
      <c r="E2155" t="s">
        <v>1603</v>
      </c>
      <c r="F2155" t="s">
        <v>1607</v>
      </c>
      <c r="G2155">
        <v>38.5</v>
      </c>
      <c r="H2155">
        <v>31.3</v>
      </c>
      <c r="I2155">
        <v>3</v>
      </c>
      <c r="J2155">
        <v>0</v>
      </c>
      <c r="K2155" s="1">
        <v>45162</v>
      </c>
      <c r="L2155" s="56">
        <v>0.60139012731481478</v>
      </c>
    </row>
    <row r="2156" spans="1:12" ht="15" customHeight="1" x14ac:dyDescent="0.25">
      <c r="A2156">
        <v>2155</v>
      </c>
      <c r="B2156">
        <v>278611</v>
      </c>
      <c r="C2156" t="s">
        <v>124</v>
      </c>
      <c r="D2156" t="s">
        <v>1413</v>
      </c>
      <c r="E2156" t="s">
        <v>1603</v>
      </c>
      <c r="F2156" t="s">
        <v>1604</v>
      </c>
      <c r="G2156">
        <v>44.8</v>
      </c>
      <c r="H2156">
        <v>37.6</v>
      </c>
      <c r="I2156">
        <v>3</v>
      </c>
      <c r="J2156">
        <v>0</v>
      </c>
      <c r="K2156" s="1">
        <v>45162</v>
      </c>
      <c r="L2156" s="56">
        <v>0.60112774305555561</v>
      </c>
    </row>
    <row r="2157" spans="1:12" ht="15" customHeight="1" x14ac:dyDescent="0.25">
      <c r="A2157">
        <v>2156</v>
      </c>
      <c r="B2157">
        <v>278610</v>
      </c>
      <c r="C2157" t="s">
        <v>24</v>
      </c>
      <c r="D2157" t="s">
        <v>25</v>
      </c>
      <c r="E2157" t="s">
        <v>1611</v>
      </c>
      <c r="F2157" t="s">
        <v>1614</v>
      </c>
      <c r="G2157">
        <v>55.4</v>
      </c>
      <c r="H2157">
        <v>48.2</v>
      </c>
      <c r="I2157">
        <v>3</v>
      </c>
      <c r="J2157">
        <v>8</v>
      </c>
      <c r="K2157" s="1">
        <v>45162</v>
      </c>
      <c r="L2157" s="56">
        <v>0.60096813657407411</v>
      </c>
    </row>
    <row r="2158" spans="1:12" ht="15" customHeight="1" x14ac:dyDescent="0.25">
      <c r="A2158">
        <v>2157</v>
      </c>
      <c r="B2158">
        <v>278609</v>
      </c>
      <c r="C2158" t="s">
        <v>24</v>
      </c>
      <c r="D2158" t="s">
        <v>25</v>
      </c>
      <c r="E2158" t="s">
        <v>1611</v>
      </c>
      <c r="F2158" t="s">
        <v>1614</v>
      </c>
      <c r="G2158">
        <v>46.9</v>
      </c>
      <c r="H2158">
        <v>39.700000000000003</v>
      </c>
      <c r="I2158">
        <v>3</v>
      </c>
      <c r="J2158">
        <v>8</v>
      </c>
      <c r="K2158" s="1">
        <v>45162</v>
      </c>
      <c r="L2158" s="56">
        <v>0.60077797453703707</v>
      </c>
    </row>
    <row r="2159" spans="1:12" ht="15" customHeight="1" x14ac:dyDescent="0.25">
      <c r="A2159">
        <v>2158</v>
      </c>
      <c r="B2159">
        <v>278608</v>
      </c>
      <c r="C2159" t="s">
        <v>175</v>
      </c>
      <c r="D2159" t="s">
        <v>176</v>
      </c>
      <c r="E2159" t="s">
        <v>1603</v>
      </c>
      <c r="F2159" t="s">
        <v>1610</v>
      </c>
      <c r="G2159">
        <v>50.7</v>
      </c>
      <c r="H2159">
        <v>43.5</v>
      </c>
      <c r="I2159">
        <v>3</v>
      </c>
      <c r="J2159">
        <v>0</v>
      </c>
      <c r="K2159" s="1">
        <v>45162</v>
      </c>
      <c r="L2159" s="56">
        <v>0.60052508101851854</v>
      </c>
    </row>
    <row r="2160" spans="1:12" ht="15" customHeight="1" x14ac:dyDescent="0.25">
      <c r="A2160">
        <v>2159</v>
      </c>
      <c r="B2160">
        <v>278607</v>
      </c>
      <c r="C2160" t="s">
        <v>123</v>
      </c>
      <c r="D2160" t="s">
        <v>1412</v>
      </c>
      <c r="E2160" t="s">
        <v>1603</v>
      </c>
      <c r="F2160" t="s">
        <v>1613</v>
      </c>
      <c r="G2160">
        <v>50</v>
      </c>
      <c r="H2160">
        <v>42.8</v>
      </c>
      <c r="I2160">
        <v>3</v>
      </c>
      <c r="J2160">
        <v>0</v>
      </c>
      <c r="K2160" s="1">
        <v>45162</v>
      </c>
      <c r="L2160" s="56">
        <v>0.6004297106481481</v>
      </c>
    </row>
    <row r="2161" spans="1:12" ht="15" customHeight="1" x14ac:dyDescent="0.25">
      <c r="A2161">
        <v>2160</v>
      </c>
      <c r="B2161">
        <v>278606</v>
      </c>
      <c r="C2161" t="s">
        <v>125</v>
      </c>
      <c r="D2161" t="s">
        <v>126</v>
      </c>
      <c r="E2161" t="s">
        <v>1603</v>
      </c>
      <c r="F2161" t="s">
        <v>1604</v>
      </c>
      <c r="G2161">
        <v>44.2</v>
      </c>
      <c r="H2161">
        <v>37</v>
      </c>
      <c r="I2161">
        <v>3</v>
      </c>
      <c r="J2161">
        <v>0</v>
      </c>
      <c r="K2161" s="1">
        <v>45162</v>
      </c>
      <c r="L2161" s="56">
        <v>0.60020505787037037</v>
      </c>
    </row>
    <row r="2162" spans="1:12" ht="15" customHeight="1" x14ac:dyDescent="0.25">
      <c r="A2162">
        <v>2161</v>
      </c>
      <c r="B2162">
        <v>278605</v>
      </c>
      <c r="C2162" t="s">
        <v>67</v>
      </c>
      <c r="D2162" t="s">
        <v>1318</v>
      </c>
      <c r="E2162" t="s">
        <v>1603</v>
      </c>
      <c r="F2162" t="s">
        <v>1613</v>
      </c>
      <c r="G2162">
        <v>41.3</v>
      </c>
      <c r="H2162">
        <v>34.1</v>
      </c>
      <c r="I2162">
        <v>3</v>
      </c>
      <c r="J2162">
        <v>0</v>
      </c>
      <c r="K2162" s="1">
        <v>45162</v>
      </c>
      <c r="L2162" s="56">
        <v>0.59998086805555551</v>
      </c>
    </row>
    <row r="2163" spans="1:12" ht="15" customHeight="1" x14ac:dyDescent="0.25">
      <c r="A2163">
        <v>2162</v>
      </c>
      <c r="B2163">
        <v>278604</v>
      </c>
      <c r="C2163" t="s">
        <v>124</v>
      </c>
      <c r="D2163" t="s">
        <v>1413</v>
      </c>
      <c r="E2163" t="s">
        <v>1603</v>
      </c>
      <c r="F2163" t="s">
        <v>1604</v>
      </c>
      <c r="G2163">
        <v>45.8</v>
      </c>
      <c r="H2163">
        <v>38.6</v>
      </c>
      <c r="I2163">
        <v>3</v>
      </c>
      <c r="J2163">
        <v>0</v>
      </c>
      <c r="K2163" s="1">
        <v>45162</v>
      </c>
      <c r="L2163" s="56">
        <v>0.59979012731481485</v>
      </c>
    </row>
    <row r="2164" spans="1:12" ht="15" customHeight="1" x14ac:dyDescent="0.25">
      <c r="A2164">
        <v>2163</v>
      </c>
      <c r="B2164">
        <v>278603</v>
      </c>
      <c r="C2164" t="s">
        <v>137</v>
      </c>
      <c r="D2164" t="s">
        <v>1356</v>
      </c>
      <c r="E2164" t="s">
        <v>1603</v>
      </c>
      <c r="F2164" t="s">
        <v>1615</v>
      </c>
      <c r="G2164">
        <v>68.3</v>
      </c>
      <c r="H2164">
        <v>61.1</v>
      </c>
      <c r="I2164">
        <v>3</v>
      </c>
      <c r="J2164">
        <v>0</v>
      </c>
      <c r="K2164" s="1">
        <v>45162</v>
      </c>
      <c r="L2164" s="56">
        <v>0.59961003472222218</v>
      </c>
    </row>
    <row r="2165" spans="1:12" ht="15" customHeight="1" x14ac:dyDescent="0.25">
      <c r="A2165">
        <v>2164</v>
      </c>
      <c r="B2165">
        <v>278602</v>
      </c>
      <c r="C2165" t="s">
        <v>124</v>
      </c>
      <c r="D2165" t="s">
        <v>1413</v>
      </c>
      <c r="E2165" t="s">
        <v>1603</v>
      </c>
      <c r="F2165" t="s">
        <v>1604</v>
      </c>
      <c r="G2165">
        <v>47.6</v>
      </c>
      <c r="H2165">
        <v>40.4</v>
      </c>
      <c r="I2165">
        <v>3</v>
      </c>
      <c r="J2165">
        <v>0</v>
      </c>
      <c r="K2165" s="1">
        <v>45162</v>
      </c>
      <c r="L2165" s="56">
        <v>0.59933599537037041</v>
      </c>
    </row>
    <row r="2166" spans="1:12" ht="15" customHeight="1" x14ac:dyDescent="0.25">
      <c r="A2166">
        <v>2165</v>
      </c>
      <c r="B2166">
        <v>278601</v>
      </c>
      <c r="C2166" t="s">
        <v>120</v>
      </c>
      <c r="D2166" t="s">
        <v>1411</v>
      </c>
      <c r="E2166" t="s">
        <v>1603</v>
      </c>
      <c r="F2166" t="s">
        <v>1613</v>
      </c>
      <c r="G2166">
        <v>37.4</v>
      </c>
      <c r="H2166">
        <v>30.2</v>
      </c>
      <c r="I2166">
        <v>3</v>
      </c>
      <c r="J2166">
        <v>0</v>
      </c>
      <c r="K2166" s="1">
        <v>45162</v>
      </c>
      <c r="L2166" s="56">
        <v>0.59920659722222225</v>
      </c>
    </row>
    <row r="2167" spans="1:12" ht="15" customHeight="1" x14ac:dyDescent="0.25">
      <c r="A2167">
        <v>2166</v>
      </c>
      <c r="B2167">
        <v>278600</v>
      </c>
      <c r="C2167" t="s">
        <v>142</v>
      </c>
      <c r="D2167" t="s">
        <v>1612</v>
      </c>
      <c r="E2167" t="s">
        <v>1603</v>
      </c>
      <c r="F2167" t="s">
        <v>1604</v>
      </c>
      <c r="G2167">
        <v>37.200000000000003</v>
      </c>
      <c r="H2167">
        <v>30</v>
      </c>
      <c r="I2167">
        <v>3</v>
      </c>
      <c r="J2167">
        <v>0</v>
      </c>
      <c r="K2167" s="1">
        <v>45162</v>
      </c>
      <c r="L2167" s="56">
        <v>0.59904849537037042</v>
      </c>
    </row>
    <row r="2168" spans="1:12" ht="15" customHeight="1" x14ac:dyDescent="0.25">
      <c r="A2168">
        <v>2167</v>
      </c>
      <c r="B2168">
        <v>278599</v>
      </c>
      <c r="C2168" t="s">
        <v>24</v>
      </c>
      <c r="D2168" t="s">
        <v>25</v>
      </c>
      <c r="E2168" t="s">
        <v>1611</v>
      </c>
      <c r="F2168" t="s">
        <v>1614</v>
      </c>
      <c r="G2168">
        <v>58.9</v>
      </c>
      <c r="H2168">
        <v>51.7</v>
      </c>
      <c r="I2168">
        <v>3</v>
      </c>
      <c r="J2168">
        <v>10</v>
      </c>
      <c r="K2168" s="1">
        <v>45162</v>
      </c>
      <c r="L2168" s="56">
        <v>0.59889120370370363</v>
      </c>
    </row>
    <row r="2169" spans="1:12" ht="15" customHeight="1" x14ac:dyDescent="0.25">
      <c r="A2169">
        <v>2168</v>
      </c>
      <c r="B2169">
        <v>278598</v>
      </c>
      <c r="C2169" t="s">
        <v>124</v>
      </c>
      <c r="D2169" t="s">
        <v>1413</v>
      </c>
      <c r="E2169" t="s">
        <v>1603</v>
      </c>
      <c r="F2169" t="s">
        <v>1604</v>
      </c>
      <c r="G2169">
        <v>50.1</v>
      </c>
      <c r="H2169">
        <v>42.9</v>
      </c>
      <c r="I2169">
        <v>3</v>
      </c>
      <c r="J2169">
        <v>0</v>
      </c>
      <c r="K2169" s="1">
        <v>45162</v>
      </c>
      <c r="L2169" s="56">
        <v>0.59873792824074068</v>
      </c>
    </row>
    <row r="2170" spans="1:12" ht="15" customHeight="1" x14ac:dyDescent="0.25">
      <c r="A2170">
        <v>2169</v>
      </c>
      <c r="B2170">
        <v>278597</v>
      </c>
      <c r="C2170" t="s">
        <v>74</v>
      </c>
      <c r="D2170" t="s">
        <v>75</v>
      </c>
      <c r="E2170" t="s">
        <v>1611</v>
      </c>
      <c r="F2170" t="s">
        <v>1610</v>
      </c>
      <c r="G2170">
        <v>42.3</v>
      </c>
      <c r="H2170">
        <v>35.1</v>
      </c>
      <c r="I2170">
        <v>3</v>
      </c>
      <c r="J2170">
        <v>16</v>
      </c>
      <c r="K2170" s="1">
        <v>45162</v>
      </c>
      <c r="L2170" s="56">
        <v>0.59860552083333329</v>
      </c>
    </row>
    <row r="2171" spans="1:12" ht="15" customHeight="1" x14ac:dyDescent="0.25">
      <c r="A2171">
        <v>2170</v>
      </c>
      <c r="B2171">
        <v>278596</v>
      </c>
      <c r="C2171" t="s">
        <v>121</v>
      </c>
      <c r="D2171" t="s">
        <v>122</v>
      </c>
      <c r="E2171" t="s">
        <v>1603</v>
      </c>
      <c r="F2171" t="s">
        <v>1613</v>
      </c>
      <c r="G2171">
        <v>52.6</v>
      </c>
      <c r="H2171">
        <v>45.4</v>
      </c>
      <c r="I2171">
        <v>3</v>
      </c>
      <c r="J2171">
        <v>0</v>
      </c>
      <c r="K2171" s="1">
        <v>45162</v>
      </c>
      <c r="L2171" s="56">
        <v>0.59850871527777783</v>
      </c>
    </row>
    <row r="2172" spans="1:12" ht="15" customHeight="1" x14ac:dyDescent="0.25">
      <c r="A2172">
        <v>2171</v>
      </c>
      <c r="B2172">
        <v>278595</v>
      </c>
      <c r="C2172" t="s">
        <v>141</v>
      </c>
      <c r="D2172" t="s">
        <v>1358</v>
      </c>
      <c r="E2172" t="s">
        <v>1603</v>
      </c>
      <c r="F2172" t="s">
        <v>1607</v>
      </c>
      <c r="G2172">
        <v>38.700000000000003</v>
      </c>
      <c r="H2172">
        <v>31.5</v>
      </c>
      <c r="I2172">
        <v>3</v>
      </c>
      <c r="J2172">
        <v>0</v>
      </c>
      <c r="K2172" s="1">
        <v>45162</v>
      </c>
      <c r="L2172" s="56">
        <v>0.59830003472222215</v>
      </c>
    </row>
    <row r="2173" spans="1:12" ht="15" customHeight="1" x14ac:dyDescent="0.25">
      <c r="A2173">
        <v>2172</v>
      </c>
      <c r="B2173">
        <v>278594</v>
      </c>
      <c r="C2173" t="s">
        <v>24</v>
      </c>
      <c r="D2173" t="s">
        <v>25</v>
      </c>
      <c r="E2173" t="s">
        <v>1611</v>
      </c>
      <c r="F2173" t="s">
        <v>1614</v>
      </c>
      <c r="G2173">
        <v>51.6</v>
      </c>
      <c r="H2173">
        <v>44.4</v>
      </c>
      <c r="I2173">
        <v>3</v>
      </c>
      <c r="J2173">
        <v>8</v>
      </c>
      <c r="K2173" s="1">
        <v>45162</v>
      </c>
      <c r="L2173" s="56">
        <v>0.59798892361111111</v>
      </c>
    </row>
    <row r="2174" spans="1:12" ht="15" customHeight="1" x14ac:dyDescent="0.25">
      <c r="A2174">
        <v>2173</v>
      </c>
      <c r="B2174">
        <v>278593</v>
      </c>
      <c r="C2174" t="s">
        <v>59</v>
      </c>
      <c r="D2174" t="s">
        <v>60</v>
      </c>
      <c r="E2174" t="s">
        <v>1611</v>
      </c>
      <c r="F2174" t="s">
        <v>1613</v>
      </c>
      <c r="G2174">
        <v>45.8</v>
      </c>
      <c r="H2174">
        <v>38.6</v>
      </c>
      <c r="I2174">
        <v>3</v>
      </c>
      <c r="J2174">
        <v>8</v>
      </c>
      <c r="K2174" s="1">
        <v>45162</v>
      </c>
      <c r="L2174" s="56">
        <v>0.59773047453703698</v>
      </c>
    </row>
    <row r="2175" spans="1:12" ht="15" customHeight="1" x14ac:dyDescent="0.25">
      <c r="A2175">
        <v>2174</v>
      </c>
      <c r="B2175">
        <v>278592</v>
      </c>
      <c r="C2175" t="s">
        <v>24</v>
      </c>
      <c r="D2175" t="s">
        <v>25</v>
      </c>
      <c r="E2175" t="s">
        <v>1611</v>
      </c>
      <c r="F2175" t="s">
        <v>1614</v>
      </c>
      <c r="G2175">
        <v>52.2</v>
      </c>
      <c r="H2175">
        <v>45</v>
      </c>
      <c r="I2175">
        <v>3</v>
      </c>
      <c r="J2175">
        <v>8</v>
      </c>
      <c r="K2175" s="1">
        <v>45162</v>
      </c>
      <c r="L2175" s="56">
        <v>0.59744297453703699</v>
      </c>
    </row>
    <row r="2176" spans="1:12" ht="15" customHeight="1" x14ac:dyDescent="0.25">
      <c r="A2176">
        <v>2175</v>
      </c>
      <c r="B2176">
        <v>278591</v>
      </c>
      <c r="C2176" t="s">
        <v>141</v>
      </c>
      <c r="D2176" t="s">
        <v>1358</v>
      </c>
      <c r="E2176" t="s">
        <v>1603</v>
      </c>
      <c r="F2176" t="s">
        <v>1607</v>
      </c>
      <c r="G2176">
        <v>43.2</v>
      </c>
      <c r="H2176">
        <v>36</v>
      </c>
      <c r="I2176">
        <v>3</v>
      </c>
      <c r="J2176">
        <v>0</v>
      </c>
      <c r="K2176" s="1">
        <v>45162</v>
      </c>
      <c r="L2176" s="56">
        <v>0.59725251157407411</v>
      </c>
    </row>
    <row r="2177" spans="1:12" ht="15" customHeight="1" x14ac:dyDescent="0.25">
      <c r="A2177">
        <v>2176</v>
      </c>
      <c r="B2177">
        <v>278590</v>
      </c>
      <c r="C2177" t="s">
        <v>84</v>
      </c>
      <c r="D2177" t="s">
        <v>1609</v>
      </c>
      <c r="E2177" t="s">
        <v>1603</v>
      </c>
      <c r="F2177" t="s">
        <v>1610</v>
      </c>
      <c r="G2177">
        <v>56.1</v>
      </c>
      <c r="H2177">
        <v>48.9</v>
      </c>
      <c r="I2177">
        <v>3</v>
      </c>
      <c r="J2177">
        <v>0</v>
      </c>
      <c r="K2177" s="1">
        <v>45162</v>
      </c>
      <c r="L2177" s="56">
        <v>0.59695512731481482</v>
      </c>
    </row>
    <row r="2178" spans="1:12" ht="15" customHeight="1" x14ac:dyDescent="0.25">
      <c r="A2178">
        <v>2177</v>
      </c>
      <c r="B2178">
        <v>278589</v>
      </c>
      <c r="C2178" t="s">
        <v>142</v>
      </c>
      <c r="D2178" t="s">
        <v>1612</v>
      </c>
      <c r="E2178" t="s">
        <v>1603</v>
      </c>
      <c r="F2178" t="s">
        <v>1604</v>
      </c>
      <c r="G2178">
        <v>37.6</v>
      </c>
      <c r="H2178">
        <v>30.4</v>
      </c>
      <c r="I2178">
        <v>3</v>
      </c>
      <c r="J2178">
        <v>0</v>
      </c>
      <c r="K2178" s="1">
        <v>45162</v>
      </c>
      <c r="L2178" s="56">
        <v>0.59575528935185185</v>
      </c>
    </row>
    <row r="2179" spans="1:12" ht="15" customHeight="1" x14ac:dyDescent="0.25">
      <c r="A2179">
        <v>2178</v>
      </c>
      <c r="B2179">
        <v>278588</v>
      </c>
      <c r="C2179" t="s">
        <v>74</v>
      </c>
      <c r="D2179" t="s">
        <v>75</v>
      </c>
      <c r="E2179" t="s">
        <v>1611</v>
      </c>
      <c r="F2179" t="s">
        <v>1610</v>
      </c>
      <c r="G2179">
        <v>43.6</v>
      </c>
      <c r="H2179">
        <v>36.4</v>
      </c>
      <c r="I2179">
        <v>3</v>
      </c>
      <c r="J2179">
        <v>16</v>
      </c>
      <c r="K2179" s="1">
        <v>45162</v>
      </c>
      <c r="L2179" s="56">
        <v>0.59562214120370371</v>
      </c>
    </row>
    <row r="2180" spans="1:12" ht="15" customHeight="1" x14ac:dyDescent="0.25">
      <c r="A2180">
        <v>2179</v>
      </c>
      <c r="B2180">
        <v>278587</v>
      </c>
      <c r="C2180" t="s">
        <v>141</v>
      </c>
      <c r="D2180" t="s">
        <v>1358</v>
      </c>
      <c r="E2180" t="s">
        <v>1603</v>
      </c>
      <c r="F2180" t="s">
        <v>1607</v>
      </c>
      <c r="G2180">
        <v>38.9</v>
      </c>
      <c r="H2180">
        <v>31.7</v>
      </c>
      <c r="I2180">
        <v>3</v>
      </c>
      <c r="J2180">
        <v>0</v>
      </c>
      <c r="K2180" s="1">
        <v>45162</v>
      </c>
      <c r="L2180" s="56">
        <v>0.5954691319444444</v>
      </c>
    </row>
    <row r="2181" spans="1:12" ht="15" customHeight="1" x14ac:dyDescent="0.25">
      <c r="A2181">
        <v>2180</v>
      </c>
      <c r="B2181">
        <v>278586</v>
      </c>
      <c r="C2181" t="s">
        <v>59</v>
      </c>
      <c r="D2181" t="s">
        <v>60</v>
      </c>
      <c r="E2181" t="s">
        <v>1611</v>
      </c>
      <c r="F2181" t="s">
        <v>1613</v>
      </c>
      <c r="G2181">
        <v>46.5</v>
      </c>
      <c r="H2181">
        <v>39.299999999999997</v>
      </c>
      <c r="I2181">
        <v>3</v>
      </c>
      <c r="J2181">
        <v>8</v>
      </c>
      <c r="K2181" s="1">
        <v>45162</v>
      </c>
      <c r="L2181" s="56">
        <v>0.59532978009259263</v>
      </c>
    </row>
    <row r="2182" spans="1:12" ht="15" customHeight="1" x14ac:dyDescent="0.25">
      <c r="A2182">
        <v>2181</v>
      </c>
      <c r="B2182">
        <v>278585</v>
      </c>
      <c r="C2182" t="s">
        <v>59</v>
      </c>
      <c r="D2182" t="s">
        <v>60</v>
      </c>
      <c r="E2182" t="s">
        <v>1611</v>
      </c>
      <c r="F2182" t="s">
        <v>1613</v>
      </c>
      <c r="G2182">
        <v>53.8</v>
      </c>
      <c r="H2182">
        <v>46.6</v>
      </c>
      <c r="I2182">
        <v>3</v>
      </c>
      <c r="J2182">
        <v>8</v>
      </c>
      <c r="K2182" s="1">
        <v>45162</v>
      </c>
      <c r="L2182" s="56">
        <v>0.59517369212962967</v>
      </c>
    </row>
    <row r="2183" spans="1:12" ht="15" customHeight="1" x14ac:dyDescent="0.25">
      <c r="A2183">
        <v>2182</v>
      </c>
      <c r="B2183">
        <v>278584</v>
      </c>
      <c r="C2183" t="s">
        <v>121</v>
      </c>
      <c r="D2183" t="s">
        <v>122</v>
      </c>
      <c r="E2183" t="s">
        <v>1603</v>
      </c>
      <c r="F2183" t="s">
        <v>1610</v>
      </c>
      <c r="G2183">
        <v>49.1</v>
      </c>
      <c r="H2183">
        <v>41.9</v>
      </c>
      <c r="I2183">
        <v>3</v>
      </c>
      <c r="J2183">
        <v>0</v>
      </c>
      <c r="K2183" s="1">
        <v>45162</v>
      </c>
      <c r="L2183" s="56">
        <v>0.59494042824074078</v>
      </c>
    </row>
    <row r="2184" spans="1:12" ht="15" customHeight="1" x14ac:dyDescent="0.25">
      <c r="A2184">
        <v>2183</v>
      </c>
      <c r="B2184">
        <v>278583</v>
      </c>
      <c r="C2184" t="s">
        <v>124</v>
      </c>
      <c r="D2184" t="s">
        <v>1413</v>
      </c>
      <c r="E2184" t="s">
        <v>1603</v>
      </c>
      <c r="F2184" t="s">
        <v>1604</v>
      </c>
      <c r="G2184">
        <v>44.4</v>
      </c>
      <c r="H2184">
        <v>37.200000000000003</v>
      </c>
      <c r="I2184">
        <v>3</v>
      </c>
      <c r="J2184">
        <v>0</v>
      </c>
      <c r="K2184" s="1">
        <v>45162</v>
      </c>
      <c r="L2184" s="56">
        <v>0.59479568287037032</v>
      </c>
    </row>
    <row r="2185" spans="1:12" ht="15" customHeight="1" x14ac:dyDescent="0.25">
      <c r="A2185">
        <v>2184</v>
      </c>
      <c r="B2185">
        <v>278582</v>
      </c>
      <c r="C2185" t="s">
        <v>24</v>
      </c>
      <c r="D2185" t="s">
        <v>25</v>
      </c>
      <c r="E2185" t="s">
        <v>1611</v>
      </c>
      <c r="F2185" t="s">
        <v>1614</v>
      </c>
      <c r="G2185">
        <v>47.5</v>
      </c>
      <c r="H2185">
        <v>40.299999999999997</v>
      </c>
      <c r="I2185">
        <v>3</v>
      </c>
      <c r="J2185">
        <v>8</v>
      </c>
      <c r="K2185" s="1">
        <v>45162</v>
      </c>
      <c r="L2185" s="56">
        <v>0.59470883101851857</v>
      </c>
    </row>
    <row r="2186" spans="1:12" ht="15" customHeight="1" x14ac:dyDescent="0.25">
      <c r="A2186">
        <v>2185</v>
      </c>
      <c r="B2186">
        <v>278581</v>
      </c>
      <c r="C2186" t="s">
        <v>136</v>
      </c>
      <c r="D2186" t="s">
        <v>1605</v>
      </c>
      <c r="E2186" t="s">
        <v>1603</v>
      </c>
      <c r="F2186" t="s">
        <v>1615</v>
      </c>
      <c r="G2186">
        <v>41.4</v>
      </c>
      <c r="H2186">
        <v>34.200000000000003</v>
      </c>
      <c r="I2186">
        <v>3</v>
      </c>
      <c r="J2186">
        <v>0</v>
      </c>
      <c r="K2186" s="1">
        <v>45162</v>
      </c>
      <c r="L2186" s="56">
        <v>0.59454525462962959</v>
      </c>
    </row>
    <row r="2187" spans="1:12" ht="15" customHeight="1" x14ac:dyDescent="0.25">
      <c r="A2187">
        <v>2186</v>
      </c>
      <c r="B2187">
        <v>278580</v>
      </c>
      <c r="C2187" t="s">
        <v>123</v>
      </c>
      <c r="D2187" t="s">
        <v>1412</v>
      </c>
      <c r="E2187" t="s">
        <v>1603</v>
      </c>
      <c r="F2187" t="s">
        <v>1613</v>
      </c>
      <c r="G2187">
        <v>46.1</v>
      </c>
      <c r="H2187">
        <v>38.9</v>
      </c>
      <c r="I2187">
        <v>3</v>
      </c>
      <c r="J2187">
        <v>0</v>
      </c>
      <c r="K2187" s="1">
        <v>45162</v>
      </c>
      <c r="L2187" s="56">
        <v>0.59441084490740737</v>
      </c>
    </row>
    <row r="2188" spans="1:12" ht="15" customHeight="1" x14ac:dyDescent="0.25">
      <c r="A2188">
        <v>2187</v>
      </c>
      <c r="B2188">
        <v>278579</v>
      </c>
      <c r="C2188" t="s">
        <v>67</v>
      </c>
      <c r="D2188" t="s">
        <v>1318</v>
      </c>
      <c r="E2188" t="s">
        <v>1603</v>
      </c>
      <c r="F2188" t="s">
        <v>1613</v>
      </c>
      <c r="G2188">
        <v>31.5</v>
      </c>
      <c r="H2188">
        <v>24.3</v>
      </c>
      <c r="I2188">
        <v>3</v>
      </c>
      <c r="J2188">
        <v>0</v>
      </c>
      <c r="K2188" s="1">
        <v>45162</v>
      </c>
      <c r="L2188" s="56">
        <v>0.59429432870370369</v>
      </c>
    </row>
    <row r="2189" spans="1:12" ht="15" customHeight="1" x14ac:dyDescent="0.25">
      <c r="A2189">
        <v>2188</v>
      </c>
      <c r="B2189">
        <v>278578</v>
      </c>
      <c r="C2189" t="s">
        <v>59</v>
      </c>
      <c r="D2189" t="s">
        <v>60</v>
      </c>
      <c r="E2189" t="s">
        <v>1611</v>
      </c>
      <c r="F2189" t="s">
        <v>1613</v>
      </c>
      <c r="G2189">
        <v>47.5</v>
      </c>
      <c r="H2189">
        <v>40.299999999999997</v>
      </c>
      <c r="I2189">
        <v>3</v>
      </c>
      <c r="J2189">
        <v>8</v>
      </c>
      <c r="K2189" s="1">
        <v>45162</v>
      </c>
      <c r="L2189" s="56">
        <v>0.59292989583333333</v>
      </c>
    </row>
    <row r="2190" spans="1:12" ht="15" customHeight="1" x14ac:dyDescent="0.25">
      <c r="A2190">
        <v>2189</v>
      </c>
      <c r="B2190">
        <v>278577</v>
      </c>
      <c r="C2190" t="s">
        <v>24</v>
      </c>
      <c r="D2190" t="s">
        <v>25</v>
      </c>
      <c r="E2190" t="s">
        <v>1611</v>
      </c>
      <c r="F2190" t="s">
        <v>1614</v>
      </c>
      <c r="G2190">
        <v>51.8</v>
      </c>
      <c r="H2190">
        <v>44.6</v>
      </c>
      <c r="I2190">
        <v>3</v>
      </c>
      <c r="J2190">
        <v>8</v>
      </c>
      <c r="K2190" s="1">
        <v>45162</v>
      </c>
      <c r="L2190" s="56">
        <v>0.59275424768518514</v>
      </c>
    </row>
    <row r="2191" spans="1:12" ht="15" customHeight="1" x14ac:dyDescent="0.25">
      <c r="A2191">
        <v>2190</v>
      </c>
      <c r="B2191">
        <v>278576</v>
      </c>
      <c r="C2191" t="s">
        <v>125</v>
      </c>
      <c r="D2191" t="s">
        <v>126</v>
      </c>
      <c r="E2191" t="s">
        <v>1603</v>
      </c>
      <c r="F2191" t="s">
        <v>1604</v>
      </c>
      <c r="G2191">
        <v>47.6</v>
      </c>
      <c r="H2191">
        <v>40.4</v>
      </c>
      <c r="I2191">
        <v>3</v>
      </c>
      <c r="J2191">
        <v>0</v>
      </c>
      <c r="K2191" s="1">
        <v>45162</v>
      </c>
      <c r="L2191" s="56">
        <v>0.59240883101851849</v>
      </c>
    </row>
    <row r="2192" spans="1:12" ht="15" customHeight="1" x14ac:dyDescent="0.25">
      <c r="A2192">
        <v>2191</v>
      </c>
      <c r="B2192">
        <v>278575</v>
      </c>
      <c r="C2192" t="s">
        <v>142</v>
      </c>
      <c r="D2192" t="s">
        <v>1612</v>
      </c>
      <c r="E2192" t="s">
        <v>1603</v>
      </c>
      <c r="F2192" t="s">
        <v>1604</v>
      </c>
      <c r="G2192">
        <v>43.1</v>
      </c>
      <c r="H2192">
        <v>35.9</v>
      </c>
      <c r="I2192">
        <v>3</v>
      </c>
      <c r="J2192">
        <v>0</v>
      </c>
      <c r="K2192" s="1">
        <v>45162</v>
      </c>
      <c r="L2192" s="56">
        <v>0.59220153935185182</v>
      </c>
    </row>
    <row r="2193" spans="1:12" ht="15" customHeight="1" x14ac:dyDescent="0.25">
      <c r="A2193">
        <v>2192</v>
      </c>
      <c r="B2193">
        <v>278574</v>
      </c>
      <c r="C2193" t="s">
        <v>78</v>
      </c>
      <c r="D2193" t="s">
        <v>79</v>
      </c>
      <c r="E2193" t="s">
        <v>1611</v>
      </c>
      <c r="F2193" t="s">
        <v>1610</v>
      </c>
      <c r="G2193">
        <v>59.6</v>
      </c>
      <c r="H2193">
        <v>52.4</v>
      </c>
      <c r="I2193">
        <v>3</v>
      </c>
      <c r="J2193">
        <v>20</v>
      </c>
      <c r="K2193" s="1">
        <v>45162</v>
      </c>
      <c r="L2193" s="56">
        <v>0.59174714120370375</v>
      </c>
    </row>
    <row r="2194" spans="1:12" ht="15" customHeight="1" x14ac:dyDescent="0.25">
      <c r="A2194">
        <v>2193</v>
      </c>
      <c r="B2194">
        <v>278573</v>
      </c>
      <c r="C2194" t="s">
        <v>125</v>
      </c>
      <c r="D2194" t="s">
        <v>126</v>
      </c>
      <c r="E2194" t="s">
        <v>1603</v>
      </c>
      <c r="F2194" t="s">
        <v>1604</v>
      </c>
      <c r="G2194">
        <v>43.2</v>
      </c>
      <c r="H2194">
        <v>36</v>
      </c>
      <c r="I2194">
        <v>3</v>
      </c>
      <c r="J2194">
        <v>0</v>
      </c>
      <c r="K2194" s="1">
        <v>45162</v>
      </c>
      <c r="L2194" s="56">
        <v>0.59157855324074071</v>
      </c>
    </row>
    <row r="2195" spans="1:12" ht="15" customHeight="1" x14ac:dyDescent="0.25">
      <c r="A2195">
        <v>2194</v>
      </c>
      <c r="B2195">
        <v>278572</v>
      </c>
      <c r="C2195" t="s">
        <v>114</v>
      </c>
      <c r="D2195" t="s">
        <v>115</v>
      </c>
      <c r="E2195" t="s">
        <v>1603</v>
      </c>
      <c r="F2195" t="s">
        <v>1610</v>
      </c>
      <c r="G2195">
        <v>64.2</v>
      </c>
      <c r="H2195">
        <v>57</v>
      </c>
      <c r="I2195">
        <v>3</v>
      </c>
      <c r="J2195">
        <v>30</v>
      </c>
      <c r="K2195" s="1">
        <v>45162</v>
      </c>
      <c r="L2195" s="56">
        <v>0.59137658564814821</v>
      </c>
    </row>
    <row r="2196" spans="1:12" ht="15" customHeight="1" x14ac:dyDescent="0.25">
      <c r="A2196">
        <v>2195</v>
      </c>
      <c r="B2196">
        <v>278571</v>
      </c>
      <c r="C2196" t="s">
        <v>125</v>
      </c>
      <c r="D2196" t="s">
        <v>126</v>
      </c>
      <c r="E2196" t="s">
        <v>1603</v>
      </c>
      <c r="F2196" t="s">
        <v>1604</v>
      </c>
      <c r="G2196">
        <v>33.5</v>
      </c>
      <c r="H2196">
        <v>26.3</v>
      </c>
      <c r="I2196">
        <v>3</v>
      </c>
      <c r="J2196">
        <v>0</v>
      </c>
      <c r="K2196" s="1">
        <v>45162</v>
      </c>
      <c r="L2196" s="56">
        <v>0.59120026620370369</v>
      </c>
    </row>
    <row r="2197" spans="1:12" ht="15" customHeight="1" x14ac:dyDescent="0.25">
      <c r="A2197">
        <v>2196</v>
      </c>
      <c r="B2197">
        <v>278570</v>
      </c>
      <c r="C2197" t="s">
        <v>74</v>
      </c>
      <c r="D2197" t="s">
        <v>75</v>
      </c>
      <c r="E2197" t="s">
        <v>1611</v>
      </c>
      <c r="F2197" t="s">
        <v>1610</v>
      </c>
      <c r="G2197">
        <v>44.9</v>
      </c>
      <c r="H2197">
        <v>37.700000000000003</v>
      </c>
      <c r="I2197">
        <v>3</v>
      </c>
      <c r="J2197">
        <v>16</v>
      </c>
      <c r="K2197" s="1">
        <v>45162</v>
      </c>
      <c r="L2197" s="56">
        <v>0.59110092592592589</v>
      </c>
    </row>
    <row r="2198" spans="1:12" ht="15" customHeight="1" x14ac:dyDescent="0.25">
      <c r="A2198">
        <v>2197</v>
      </c>
      <c r="B2198">
        <v>278569</v>
      </c>
      <c r="C2198" t="s">
        <v>85</v>
      </c>
      <c r="D2198" t="s">
        <v>1608</v>
      </c>
      <c r="E2198" t="s">
        <v>1603</v>
      </c>
      <c r="F2198" t="s">
        <v>1610</v>
      </c>
      <c r="G2198">
        <v>45.2</v>
      </c>
      <c r="H2198">
        <v>38</v>
      </c>
      <c r="I2198">
        <v>3</v>
      </c>
      <c r="J2198">
        <v>0</v>
      </c>
      <c r="K2198" s="1">
        <v>45162</v>
      </c>
      <c r="L2198" s="56">
        <v>0.59088973379629628</v>
      </c>
    </row>
    <row r="2199" spans="1:12" ht="15" customHeight="1" x14ac:dyDescent="0.25">
      <c r="A2199">
        <v>2198</v>
      </c>
      <c r="B2199">
        <v>278568</v>
      </c>
      <c r="C2199" t="s">
        <v>24</v>
      </c>
      <c r="D2199" t="s">
        <v>25</v>
      </c>
      <c r="E2199" t="s">
        <v>1611</v>
      </c>
      <c r="F2199" t="s">
        <v>1614</v>
      </c>
      <c r="G2199">
        <v>49.3</v>
      </c>
      <c r="H2199">
        <v>42.1</v>
      </c>
      <c r="I2199">
        <v>3</v>
      </c>
      <c r="J2199">
        <v>8</v>
      </c>
      <c r="K2199" s="1">
        <v>45162</v>
      </c>
      <c r="L2199" s="56">
        <v>0.59073460648148146</v>
      </c>
    </row>
    <row r="2200" spans="1:12" ht="15" customHeight="1" x14ac:dyDescent="0.25">
      <c r="A2200">
        <v>2199</v>
      </c>
      <c r="B2200">
        <v>278567</v>
      </c>
      <c r="C2200" t="s">
        <v>124</v>
      </c>
      <c r="D2200" t="s">
        <v>1413</v>
      </c>
      <c r="E2200" t="s">
        <v>1603</v>
      </c>
      <c r="F2200" t="s">
        <v>1604</v>
      </c>
      <c r="G2200">
        <v>40.700000000000003</v>
      </c>
      <c r="H2200">
        <v>33.5</v>
      </c>
      <c r="I2200">
        <v>3</v>
      </c>
      <c r="J2200">
        <v>0</v>
      </c>
      <c r="K2200" s="1">
        <v>45162</v>
      </c>
      <c r="L2200" s="56">
        <v>0.59057572916666667</v>
      </c>
    </row>
    <row r="2201" spans="1:12" ht="15" customHeight="1" x14ac:dyDescent="0.25">
      <c r="A2201">
        <v>2200</v>
      </c>
      <c r="B2201">
        <v>278566</v>
      </c>
      <c r="C2201" t="s">
        <v>74</v>
      </c>
      <c r="D2201" t="s">
        <v>75</v>
      </c>
      <c r="E2201" t="s">
        <v>1611</v>
      </c>
      <c r="F2201" t="s">
        <v>1610</v>
      </c>
      <c r="G2201">
        <v>45.4</v>
      </c>
      <c r="H2201">
        <v>38.200000000000003</v>
      </c>
      <c r="I2201">
        <v>3</v>
      </c>
      <c r="J2201">
        <v>16</v>
      </c>
      <c r="K2201" s="1">
        <v>45162</v>
      </c>
      <c r="L2201" s="56">
        <v>0.59044325231481476</v>
      </c>
    </row>
    <row r="2202" spans="1:12" ht="15" customHeight="1" x14ac:dyDescent="0.25">
      <c r="A2202">
        <v>2201</v>
      </c>
      <c r="B2202">
        <v>278565</v>
      </c>
      <c r="C2202" t="s">
        <v>123</v>
      </c>
      <c r="D2202" t="s">
        <v>1412</v>
      </c>
      <c r="E2202" t="s">
        <v>1603</v>
      </c>
      <c r="F2202" t="s">
        <v>1613</v>
      </c>
      <c r="G2202">
        <v>45.6</v>
      </c>
      <c r="H2202">
        <v>38.4</v>
      </c>
      <c r="I2202">
        <v>3</v>
      </c>
      <c r="J2202">
        <v>0</v>
      </c>
      <c r="K2202" s="1">
        <v>45162</v>
      </c>
      <c r="L2202" s="56">
        <v>0.59026524305555561</v>
      </c>
    </row>
    <row r="2203" spans="1:12" ht="15" customHeight="1" x14ac:dyDescent="0.25">
      <c r="A2203">
        <v>2202</v>
      </c>
      <c r="B2203">
        <v>278564</v>
      </c>
      <c r="C2203" t="s">
        <v>24</v>
      </c>
      <c r="D2203" t="s">
        <v>25</v>
      </c>
      <c r="E2203" t="s">
        <v>1611</v>
      </c>
      <c r="F2203" t="s">
        <v>1614</v>
      </c>
      <c r="G2203">
        <v>54.8</v>
      </c>
      <c r="H2203">
        <v>47.6</v>
      </c>
      <c r="I2203">
        <v>3</v>
      </c>
      <c r="J2203">
        <v>8</v>
      </c>
      <c r="K2203" s="1">
        <v>45162</v>
      </c>
      <c r="L2203" s="56">
        <v>0.58998487268518518</v>
      </c>
    </row>
    <row r="2204" spans="1:12" ht="15" customHeight="1" x14ac:dyDescent="0.25">
      <c r="A2204">
        <v>2203</v>
      </c>
      <c r="B2204">
        <v>278563</v>
      </c>
      <c r="C2204" t="s">
        <v>124</v>
      </c>
      <c r="D2204" t="s">
        <v>1413</v>
      </c>
      <c r="E2204" t="s">
        <v>1603</v>
      </c>
      <c r="F2204" t="s">
        <v>1604</v>
      </c>
      <c r="G2204">
        <v>49.2</v>
      </c>
      <c r="H2204">
        <v>42</v>
      </c>
      <c r="I2204">
        <v>3</v>
      </c>
      <c r="J2204">
        <v>0</v>
      </c>
      <c r="K2204" s="1">
        <v>45162</v>
      </c>
      <c r="L2204" s="56">
        <v>0.58985462962962965</v>
      </c>
    </row>
    <row r="2205" spans="1:12" ht="15" customHeight="1" x14ac:dyDescent="0.25">
      <c r="A2205">
        <v>2204</v>
      </c>
      <c r="B2205">
        <v>278562</v>
      </c>
      <c r="C2205" t="s">
        <v>67</v>
      </c>
      <c r="D2205" t="s">
        <v>1318</v>
      </c>
      <c r="E2205" t="s">
        <v>1603</v>
      </c>
      <c r="F2205" t="s">
        <v>1613</v>
      </c>
      <c r="G2205">
        <v>33.1</v>
      </c>
      <c r="H2205">
        <v>25.9</v>
      </c>
      <c r="I2205">
        <v>3</v>
      </c>
      <c r="J2205">
        <v>0</v>
      </c>
      <c r="K2205" s="1">
        <v>45162</v>
      </c>
      <c r="L2205" s="56">
        <v>0.58962839120370369</v>
      </c>
    </row>
    <row r="2206" spans="1:12" ht="15" customHeight="1" x14ac:dyDescent="0.25">
      <c r="A2206">
        <v>2205</v>
      </c>
      <c r="B2206">
        <v>278561</v>
      </c>
      <c r="C2206" t="s">
        <v>114</v>
      </c>
      <c r="D2206" t="s">
        <v>115</v>
      </c>
      <c r="E2206" t="s">
        <v>1603</v>
      </c>
      <c r="F2206" t="s">
        <v>1610</v>
      </c>
      <c r="G2206">
        <v>64.599999999999994</v>
      </c>
      <c r="H2206">
        <v>57.4</v>
      </c>
      <c r="I2206">
        <v>3</v>
      </c>
      <c r="J2206">
        <v>30</v>
      </c>
      <c r="K2206" s="1">
        <v>45162</v>
      </c>
      <c r="L2206" s="56">
        <v>0.5895034375</v>
      </c>
    </row>
    <row r="2207" spans="1:12" ht="15" customHeight="1" x14ac:dyDescent="0.25">
      <c r="A2207">
        <v>2206</v>
      </c>
      <c r="B2207">
        <v>278560</v>
      </c>
      <c r="C2207" t="s">
        <v>124</v>
      </c>
      <c r="D2207" t="s">
        <v>1413</v>
      </c>
      <c r="E2207" t="s">
        <v>1603</v>
      </c>
      <c r="F2207" t="s">
        <v>1604</v>
      </c>
      <c r="G2207">
        <v>41.4</v>
      </c>
      <c r="H2207">
        <v>34.200000000000003</v>
      </c>
      <c r="I2207">
        <v>3</v>
      </c>
      <c r="J2207">
        <v>0</v>
      </c>
      <c r="K2207" s="1">
        <v>45162</v>
      </c>
      <c r="L2207" s="56">
        <v>0.58939545138888894</v>
      </c>
    </row>
    <row r="2208" spans="1:12" ht="15" customHeight="1" x14ac:dyDescent="0.25">
      <c r="A2208">
        <v>2207</v>
      </c>
      <c r="B2208">
        <v>278559</v>
      </c>
      <c r="C2208" t="s">
        <v>74</v>
      </c>
      <c r="D2208" t="s">
        <v>75</v>
      </c>
      <c r="E2208" t="s">
        <v>1611</v>
      </c>
      <c r="F2208" t="s">
        <v>1610</v>
      </c>
      <c r="G2208">
        <v>42.2</v>
      </c>
      <c r="H2208">
        <v>35</v>
      </c>
      <c r="I2208">
        <v>3</v>
      </c>
      <c r="J2208">
        <v>16</v>
      </c>
      <c r="K2208" s="1">
        <v>45162</v>
      </c>
      <c r="L2208" s="56">
        <v>0.58910373842592589</v>
      </c>
    </row>
    <row r="2209" spans="1:12" ht="15" customHeight="1" x14ac:dyDescent="0.25">
      <c r="A2209">
        <v>2208</v>
      </c>
      <c r="B2209">
        <v>278558</v>
      </c>
      <c r="C2209" t="s">
        <v>55</v>
      </c>
      <c r="D2209" t="s">
        <v>56</v>
      </c>
      <c r="E2209" t="s">
        <v>1611</v>
      </c>
      <c r="F2209" t="s">
        <v>1613</v>
      </c>
      <c r="G2209">
        <v>45.5</v>
      </c>
      <c r="H2209">
        <v>38.299999999999997</v>
      </c>
      <c r="I2209">
        <v>3</v>
      </c>
      <c r="J2209">
        <v>8</v>
      </c>
      <c r="K2209" s="1">
        <v>45162</v>
      </c>
      <c r="L2209" s="56">
        <v>0.5889106481481482</v>
      </c>
    </row>
    <row r="2210" spans="1:12" ht="15" customHeight="1" x14ac:dyDescent="0.25">
      <c r="A2210">
        <v>2209</v>
      </c>
      <c r="B2210">
        <v>278557</v>
      </c>
      <c r="C2210" t="s">
        <v>142</v>
      </c>
      <c r="D2210" t="s">
        <v>1612</v>
      </c>
      <c r="E2210" t="s">
        <v>1603</v>
      </c>
      <c r="F2210" t="s">
        <v>1604</v>
      </c>
      <c r="G2210">
        <v>45.5</v>
      </c>
      <c r="H2210">
        <v>38.299999999999997</v>
      </c>
      <c r="I2210">
        <v>3</v>
      </c>
      <c r="J2210">
        <v>0</v>
      </c>
      <c r="K2210" s="1">
        <v>45162</v>
      </c>
      <c r="L2210" s="56">
        <v>0.58877839120370368</v>
      </c>
    </row>
    <row r="2211" spans="1:12" ht="15" customHeight="1" x14ac:dyDescent="0.25">
      <c r="A2211">
        <v>2210</v>
      </c>
      <c r="B2211">
        <v>278556</v>
      </c>
      <c r="C2211" t="s">
        <v>137</v>
      </c>
      <c r="D2211" t="s">
        <v>1356</v>
      </c>
      <c r="E2211" t="s">
        <v>1603</v>
      </c>
      <c r="F2211" t="s">
        <v>1615</v>
      </c>
      <c r="G2211">
        <v>72.900000000000006</v>
      </c>
      <c r="H2211">
        <v>65.7</v>
      </c>
      <c r="I2211">
        <v>3</v>
      </c>
      <c r="J2211">
        <v>0</v>
      </c>
      <c r="K2211" s="1">
        <v>45162</v>
      </c>
      <c r="L2211" s="56">
        <v>0.58859780092592595</v>
      </c>
    </row>
    <row r="2212" spans="1:12" ht="15" customHeight="1" x14ac:dyDescent="0.25">
      <c r="A2212">
        <v>2211</v>
      </c>
      <c r="B2212">
        <v>278555</v>
      </c>
      <c r="C2212" t="s">
        <v>124</v>
      </c>
      <c r="D2212" t="s">
        <v>1413</v>
      </c>
      <c r="E2212" t="s">
        <v>1603</v>
      </c>
      <c r="F2212" t="s">
        <v>1604</v>
      </c>
      <c r="G2212">
        <v>44.2</v>
      </c>
      <c r="H2212">
        <v>37</v>
      </c>
      <c r="I2212">
        <v>3</v>
      </c>
      <c r="J2212">
        <v>0</v>
      </c>
      <c r="K2212" s="1">
        <v>45162</v>
      </c>
      <c r="L2212" s="56">
        <v>0.58840370370370365</v>
      </c>
    </row>
    <row r="2213" spans="1:12" ht="15" customHeight="1" x14ac:dyDescent="0.25">
      <c r="A2213">
        <v>2212</v>
      </c>
      <c r="B2213">
        <v>278554</v>
      </c>
      <c r="C2213" t="s">
        <v>59</v>
      </c>
      <c r="D2213" t="s">
        <v>60</v>
      </c>
      <c r="E2213" t="s">
        <v>1611</v>
      </c>
      <c r="F2213" t="s">
        <v>1613</v>
      </c>
      <c r="G2213">
        <v>46.2</v>
      </c>
      <c r="H2213">
        <v>39</v>
      </c>
      <c r="I2213">
        <v>3</v>
      </c>
      <c r="J2213">
        <v>8</v>
      </c>
      <c r="K2213" s="1">
        <v>45162</v>
      </c>
      <c r="L2213" s="56">
        <v>0.58822438657407405</v>
      </c>
    </row>
    <row r="2214" spans="1:12" ht="15" customHeight="1" x14ac:dyDescent="0.25">
      <c r="A2214">
        <v>2213</v>
      </c>
      <c r="B2214">
        <v>278553</v>
      </c>
      <c r="C2214" t="s">
        <v>101</v>
      </c>
      <c r="D2214" t="s">
        <v>1326</v>
      </c>
      <c r="E2214" t="s">
        <v>1611</v>
      </c>
      <c r="F2214" t="s">
        <v>1607</v>
      </c>
      <c r="G2214">
        <v>41.6</v>
      </c>
      <c r="H2214">
        <v>34.4</v>
      </c>
      <c r="I2214">
        <v>3</v>
      </c>
      <c r="J2214">
        <v>0</v>
      </c>
      <c r="K2214" s="1">
        <v>45162</v>
      </c>
      <c r="L2214" s="56">
        <v>0.58804097222222229</v>
      </c>
    </row>
    <row r="2215" spans="1:12" ht="15" customHeight="1" x14ac:dyDescent="0.25">
      <c r="A2215">
        <v>2214</v>
      </c>
      <c r="B2215">
        <v>278552</v>
      </c>
      <c r="C2215" t="s">
        <v>24</v>
      </c>
      <c r="D2215" t="s">
        <v>25</v>
      </c>
      <c r="E2215" t="s">
        <v>1611</v>
      </c>
      <c r="F2215" t="s">
        <v>1614</v>
      </c>
      <c r="G2215">
        <v>50.6</v>
      </c>
      <c r="H2215">
        <v>43.4</v>
      </c>
      <c r="I2215">
        <v>3</v>
      </c>
      <c r="J2215">
        <v>8</v>
      </c>
      <c r="K2215" s="1">
        <v>45162</v>
      </c>
      <c r="L2215" s="56">
        <v>0.58784212962962956</v>
      </c>
    </row>
    <row r="2216" spans="1:12" ht="15" customHeight="1" x14ac:dyDescent="0.25">
      <c r="A2216">
        <v>2215</v>
      </c>
      <c r="B2216">
        <v>278551</v>
      </c>
      <c r="C2216" t="s">
        <v>114</v>
      </c>
      <c r="D2216" t="s">
        <v>115</v>
      </c>
      <c r="E2216" t="s">
        <v>1603</v>
      </c>
      <c r="F2216" t="s">
        <v>1610</v>
      </c>
      <c r="G2216">
        <v>67.2</v>
      </c>
      <c r="H2216">
        <v>60</v>
      </c>
      <c r="I2216">
        <v>3</v>
      </c>
      <c r="J2216">
        <v>30</v>
      </c>
      <c r="K2216" s="1">
        <v>45162</v>
      </c>
      <c r="L2216" s="56">
        <v>0.58773329861111112</v>
      </c>
    </row>
    <row r="2217" spans="1:12" ht="15" customHeight="1" x14ac:dyDescent="0.25">
      <c r="A2217">
        <v>2216</v>
      </c>
      <c r="B2217">
        <v>278550</v>
      </c>
      <c r="C2217" t="s">
        <v>74</v>
      </c>
      <c r="D2217" t="s">
        <v>75</v>
      </c>
      <c r="E2217" t="s">
        <v>1611</v>
      </c>
      <c r="F2217" t="s">
        <v>1610</v>
      </c>
      <c r="G2217">
        <v>42.9</v>
      </c>
      <c r="H2217">
        <v>35.700000000000003</v>
      </c>
      <c r="I2217">
        <v>3</v>
      </c>
      <c r="J2217">
        <v>16</v>
      </c>
      <c r="K2217" s="1">
        <v>45162</v>
      </c>
      <c r="L2217" s="56">
        <v>0.5875390046296296</v>
      </c>
    </row>
    <row r="2218" spans="1:12" ht="15" customHeight="1" x14ac:dyDescent="0.25">
      <c r="A2218">
        <v>2217</v>
      </c>
      <c r="B2218">
        <v>278549</v>
      </c>
      <c r="C2218" t="s">
        <v>59</v>
      </c>
      <c r="D2218" t="s">
        <v>60</v>
      </c>
      <c r="E2218" t="s">
        <v>1611</v>
      </c>
      <c r="F2218" t="s">
        <v>1613</v>
      </c>
      <c r="G2218">
        <v>52.2</v>
      </c>
      <c r="H2218">
        <v>45</v>
      </c>
      <c r="I2218">
        <v>3</v>
      </c>
      <c r="J2218">
        <v>8</v>
      </c>
      <c r="K2218" s="1">
        <v>45162</v>
      </c>
      <c r="L2218" s="56">
        <v>0.58726964120370373</v>
      </c>
    </row>
    <row r="2219" spans="1:12" ht="15" customHeight="1" x14ac:dyDescent="0.25">
      <c r="A2219">
        <v>2218</v>
      </c>
      <c r="B2219">
        <v>278548</v>
      </c>
      <c r="C2219" t="s">
        <v>24</v>
      </c>
      <c r="D2219" t="s">
        <v>25</v>
      </c>
      <c r="E2219" t="s">
        <v>1611</v>
      </c>
      <c r="F2219" t="s">
        <v>1614</v>
      </c>
      <c r="G2219">
        <v>48.2</v>
      </c>
      <c r="H2219">
        <v>41</v>
      </c>
      <c r="I2219">
        <v>3</v>
      </c>
      <c r="J2219">
        <v>8</v>
      </c>
      <c r="K2219" s="1">
        <v>45162</v>
      </c>
      <c r="L2219" s="56">
        <v>0.58716582175925924</v>
      </c>
    </row>
    <row r="2220" spans="1:12" ht="15" customHeight="1" x14ac:dyDescent="0.25">
      <c r="A2220">
        <v>2219</v>
      </c>
      <c r="B2220">
        <v>278547</v>
      </c>
      <c r="C2220" t="s">
        <v>67</v>
      </c>
      <c r="D2220" t="s">
        <v>1318</v>
      </c>
      <c r="E2220" t="s">
        <v>1603</v>
      </c>
      <c r="F2220" t="s">
        <v>1613</v>
      </c>
      <c r="G2220">
        <v>36.799999999999997</v>
      </c>
      <c r="H2220">
        <v>29.6</v>
      </c>
      <c r="I2220">
        <v>3</v>
      </c>
      <c r="J2220">
        <v>0</v>
      </c>
      <c r="K2220" s="1">
        <v>45162</v>
      </c>
      <c r="L2220" s="56">
        <v>0.58698799768518517</v>
      </c>
    </row>
    <row r="2221" spans="1:12" ht="15" customHeight="1" x14ac:dyDescent="0.25">
      <c r="A2221">
        <v>2220</v>
      </c>
      <c r="B2221">
        <v>278546</v>
      </c>
      <c r="C2221" t="s">
        <v>123</v>
      </c>
      <c r="D2221" t="s">
        <v>1412</v>
      </c>
      <c r="E2221" t="s">
        <v>1603</v>
      </c>
      <c r="F2221" t="s">
        <v>1613</v>
      </c>
      <c r="G2221">
        <v>48</v>
      </c>
      <c r="H2221">
        <v>40.799999999999997</v>
      </c>
      <c r="I2221">
        <v>3</v>
      </c>
      <c r="J2221">
        <v>0</v>
      </c>
      <c r="K2221" s="1">
        <v>45162</v>
      </c>
      <c r="L2221" s="56">
        <v>0.58685089120370371</v>
      </c>
    </row>
    <row r="2222" spans="1:12" ht="15" customHeight="1" x14ac:dyDescent="0.25">
      <c r="A2222">
        <v>2221</v>
      </c>
      <c r="B2222">
        <v>278545</v>
      </c>
      <c r="C2222" t="s">
        <v>24</v>
      </c>
      <c r="D2222" t="s">
        <v>25</v>
      </c>
      <c r="E2222" t="s">
        <v>1611</v>
      </c>
      <c r="F2222" t="s">
        <v>1614</v>
      </c>
      <c r="G2222">
        <v>47.9</v>
      </c>
      <c r="H2222">
        <v>40.700000000000003</v>
      </c>
      <c r="I2222">
        <v>3</v>
      </c>
      <c r="J2222">
        <v>8</v>
      </c>
      <c r="K2222" s="1">
        <v>45162</v>
      </c>
      <c r="L2222" s="56">
        <v>0.5867388541666666</v>
      </c>
    </row>
    <row r="2223" spans="1:12" ht="15" customHeight="1" x14ac:dyDescent="0.25">
      <c r="A2223">
        <v>2222</v>
      </c>
      <c r="B2223">
        <v>278544</v>
      </c>
      <c r="C2223" t="s">
        <v>175</v>
      </c>
      <c r="D2223" t="s">
        <v>176</v>
      </c>
      <c r="E2223" t="s">
        <v>1603</v>
      </c>
      <c r="F2223" t="s">
        <v>1610</v>
      </c>
      <c r="G2223">
        <v>40.5</v>
      </c>
      <c r="H2223">
        <v>33.299999999999997</v>
      </c>
      <c r="I2223">
        <v>3</v>
      </c>
      <c r="J2223">
        <v>0</v>
      </c>
      <c r="K2223" s="1">
        <v>45162</v>
      </c>
      <c r="L2223" s="56">
        <v>0.58662623842592587</v>
      </c>
    </row>
    <row r="2224" spans="1:12" ht="15" customHeight="1" x14ac:dyDescent="0.25">
      <c r="A2224">
        <v>2223</v>
      </c>
      <c r="B2224">
        <v>278543</v>
      </c>
      <c r="C2224" t="s">
        <v>53</v>
      </c>
      <c r="D2224" t="s">
        <v>54</v>
      </c>
      <c r="E2224" t="s">
        <v>1611</v>
      </c>
      <c r="F2224" t="s">
        <v>1613</v>
      </c>
      <c r="G2224">
        <v>48.8</v>
      </c>
      <c r="H2224">
        <v>41.6</v>
      </c>
      <c r="I2224">
        <v>3</v>
      </c>
      <c r="J2224">
        <v>26</v>
      </c>
      <c r="K2224" s="1">
        <v>45162</v>
      </c>
      <c r="L2224" s="56">
        <v>0.58653888888888883</v>
      </c>
    </row>
    <row r="2225" spans="1:12" ht="15" customHeight="1" x14ac:dyDescent="0.25">
      <c r="A2225">
        <v>2224</v>
      </c>
      <c r="B2225">
        <v>278542</v>
      </c>
      <c r="C2225" t="s">
        <v>125</v>
      </c>
      <c r="D2225" t="s">
        <v>126</v>
      </c>
      <c r="E2225" t="s">
        <v>1603</v>
      </c>
      <c r="F2225" t="s">
        <v>1604</v>
      </c>
      <c r="G2225">
        <v>47.4</v>
      </c>
      <c r="H2225">
        <v>40.200000000000003</v>
      </c>
      <c r="I2225">
        <v>3</v>
      </c>
      <c r="J2225">
        <v>0</v>
      </c>
      <c r="K2225" s="1">
        <v>45162</v>
      </c>
      <c r="L2225" s="56">
        <v>0.58641944444444449</v>
      </c>
    </row>
    <row r="2226" spans="1:12" ht="15" customHeight="1" x14ac:dyDescent="0.25">
      <c r="A2226">
        <v>2225</v>
      </c>
      <c r="B2226">
        <v>278541</v>
      </c>
      <c r="C2226" t="s">
        <v>121</v>
      </c>
      <c r="D2226" t="s">
        <v>122</v>
      </c>
      <c r="E2226" t="s">
        <v>1603</v>
      </c>
      <c r="F2226" t="s">
        <v>1613</v>
      </c>
      <c r="G2226">
        <v>43.7</v>
      </c>
      <c r="H2226">
        <v>36.5</v>
      </c>
      <c r="I2226">
        <v>3</v>
      </c>
      <c r="J2226">
        <v>0</v>
      </c>
      <c r="K2226" s="1">
        <v>45162</v>
      </c>
      <c r="L2226" s="56">
        <v>0.58632210648148153</v>
      </c>
    </row>
    <row r="2227" spans="1:12" ht="15" customHeight="1" x14ac:dyDescent="0.25">
      <c r="A2227">
        <v>2226</v>
      </c>
      <c r="B2227">
        <v>278540</v>
      </c>
      <c r="C2227" t="s">
        <v>74</v>
      </c>
      <c r="D2227" t="s">
        <v>75</v>
      </c>
      <c r="E2227" t="s">
        <v>1611</v>
      </c>
      <c r="F2227" t="s">
        <v>1610</v>
      </c>
      <c r="G2227">
        <v>45.2</v>
      </c>
      <c r="H2227">
        <v>38</v>
      </c>
      <c r="I2227">
        <v>3</v>
      </c>
      <c r="J2227">
        <v>16</v>
      </c>
      <c r="K2227" s="1">
        <v>45162</v>
      </c>
      <c r="L2227" s="56">
        <v>0.58578098379629628</v>
      </c>
    </row>
    <row r="2228" spans="1:12" ht="15" customHeight="1" x14ac:dyDescent="0.25">
      <c r="A2228">
        <v>2227</v>
      </c>
      <c r="B2228">
        <v>278539</v>
      </c>
      <c r="C2228" t="s">
        <v>59</v>
      </c>
      <c r="D2228" t="s">
        <v>60</v>
      </c>
      <c r="E2228" t="s">
        <v>1611</v>
      </c>
      <c r="F2228" t="s">
        <v>1613</v>
      </c>
      <c r="G2228">
        <v>45.3</v>
      </c>
      <c r="H2228">
        <v>38.1</v>
      </c>
      <c r="I2228">
        <v>3</v>
      </c>
      <c r="J2228">
        <v>8</v>
      </c>
      <c r="K2228" s="1">
        <v>45162</v>
      </c>
      <c r="L2228" s="56">
        <v>0.58451458333333328</v>
      </c>
    </row>
    <row r="2229" spans="1:12" ht="15" customHeight="1" x14ac:dyDescent="0.25">
      <c r="A2229">
        <v>2228</v>
      </c>
      <c r="B2229">
        <v>278538</v>
      </c>
      <c r="C2229" t="s">
        <v>141</v>
      </c>
      <c r="D2229" t="s">
        <v>1358</v>
      </c>
      <c r="E2229" t="s">
        <v>1603</v>
      </c>
      <c r="F2229" t="s">
        <v>1607</v>
      </c>
      <c r="G2229">
        <v>38.200000000000003</v>
      </c>
      <c r="H2229">
        <v>31</v>
      </c>
      <c r="I2229">
        <v>3</v>
      </c>
      <c r="J2229">
        <v>0</v>
      </c>
      <c r="K2229" s="1">
        <v>45162</v>
      </c>
      <c r="L2229" s="56">
        <v>0.58373116898148147</v>
      </c>
    </row>
    <row r="2230" spans="1:12" ht="15" customHeight="1" x14ac:dyDescent="0.25">
      <c r="A2230">
        <v>2229</v>
      </c>
      <c r="B2230">
        <v>278537</v>
      </c>
      <c r="C2230" t="s">
        <v>141</v>
      </c>
      <c r="D2230" t="s">
        <v>1358</v>
      </c>
      <c r="E2230" t="s">
        <v>1603</v>
      </c>
      <c r="F2230" t="s">
        <v>1607</v>
      </c>
      <c r="G2230">
        <v>40.700000000000003</v>
      </c>
      <c r="H2230">
        <v>33.5</v>
      </c>
      <c r="I2230">
        <v>3</v>
      </c>
      <c r="J2230">
        <v>0</v>
      </c>
      <c r="K2230" s="1">
        <v>45162</v>
      </c>
      <c r="L2230" s="56">
        <v>0.58342572916666668</v>
      </c>
    </row>
    <row r="2231" spans="1:12" ht="15" customHeight="1" x14ac:dyDescent="0.25">
      <c r="A2231">
        <v>2230</v>
      </c>
      <c r="B2231">
        <v>278536</v>
      </c>
      <c r="C2231" t="s">
        <v>24</v>
      </c>
      <c r="D2231" t="s">
        <v>25</v>
      </c>
      <c r="E2231" t="s">
        <v>1611</v>
      </c>
      <c r="F2231" t="s">
        <v>1614</v>
      </c>
      <c r="G2231">
        <v>47.4</v>
      </c>
      <c r="H2231">
        <v>40.200000000000003</v>
      </c>
      <c r="I2231">
        <v>3</v>
      </c>
      <c r="J2231">
        <v>8</v>
      </c>
      <c r="K2231" s="1">
        <v>45162</v>
      </c>
      <c r="L2231" s="56">
        <v>0.58323434027777776</v>
      </c>
    </row>
    <row r="2232" spans="1:12" ht="15" customHeight="1" x14ac:dyDescent="0.25">
      <c r="A2232">
        <v>2231</v>
      </c>
      <c r="B2232">
        <v>278535</v>
      </c>
      <c r="C2232" t="s">
        <v>74</v>
      </c>
      <c r="D2232" t="s">
        <v>75</v>
      </c>
      <c r="E2232" t="s">
        <v>1611</v>
      </c>
      <c r="F2232" t="s">
        <v>1610</v>
      </c>
      <c r="G2232">
        <v>43.7</v>
      </c>
      <c r="H2232">
        <v>36.5</v>
      </c>
      <c r="I2232">
        <v>3</v>
      </c>
      <c r="J2232">
        <v>16</v>
      </c>
      <c r="K2232" s="1">
        <v>45162</v>
      </c>
      <c r="L2232" s="56">
        <v>0.58299776620370369</v>
      </c>
    </row>
    <row r="2233" spans="1:12" ht="15" customHeight="1" x14ac:dyDescent="0.25">
      <c r="A2233">
        <v>2232</v>
      </c>
      <c r="B2233">
        <v>278534</v>
      </c>
      <c r="C2233" t="s">
        <v>84</v>
      </c>
      <c r="D2233" t="s">
        <v>1609</v>
      </c>
      <c r="E2233" t="s">
        <v>1603</v>
      </c>
      <c r="F2233" t="s">
        <v>1610</v>
      </c>
      <c r="G2233">
        <v>58.2</v>
      </c>
      <c r="H2233">
        <v>51</v>
      </c>
      <c r="I2233">
        <v>3</v>
      </c>
      <c r="J2233">
        <v>0</v>
      </c>
      <c r="K2233" s="1">
        <v>45162</v>
      </c>
      <c r="L2233" s="56">
        <v>0.58274880787037031</v>
      </c>
    </row>
    <row r="2234" spans="1:12" ht="15" customHeight="1" x14ac:dyDescent="0.25">
      <c r="A2234">
        <v>2233</v>
      </c>
      <c r="B2234">
        <v>278533</v>
      </c>
      <c r="C2234" t="s">
        <v>142</v>
      </c>
      <c r="D2234" t="s">
        <v>1612</v>
      </c>
      <c r="E2234" t="s">
        <v>1603</v>
      </c>
      <c r="F2234" t="s">
        <v>1604</v>
      </c>
      <c r="G2234">
        <v>52.1</v>
      </c>
      <c r="H2234">
        <v>44.9</v>
      </c>
      <c r="I2234">
        <v>3</v>
      </c>
      <c r="J2234">
        <v>0</v>
      </c>
      <c r="K2234" s="1">
        <v>45162</v>
      </c>
      <c r="L2234" s="56">
        <v>0.58249869212962968</v>
      </c>
    </row>
    <row r="2235" spans="1:12" ht="15" customHeight="1" x14ac:dyDescent="0.25">
      <c r="A2235">
        <v>2234</v>
      </c>
      <c r="B2235">
        <v>278532</v>
      </c>
      <c r="C2235" t="s">
        <v>24</v>
      </c>
      <c r="D2235" t="s">
        <v>25</v>
      </c>
      <c r="E2235" t="s">
        <v>1611</v>
      </c>
      <c r="F2235" t="s">
        <v>1614</v>
      </c>
      <c r="G2235">
        <v>50.6</v>
      </c>
      <c r="H2235">
        <v>43.4</v>
      </c>
      <c r="I2235">
        <v>3</v>
      </c>
      <c r="J2235">
        <v>8</v>
      </c>
      <c r="K2235" s="1">
        <v>45162</v>
      </c>
      <c r="L2235" s="56">
        <v>0.58223873842592588</v>
      </c>
    </row>
    <row r="2236" spans="1:12" ht="15" customHeight="1" x14ac:dyDescent="0.25">
      <c r="A2236">
        <v>2235</v>
      </c>
      <c r="B2236">
        <v>278531</v>
      </c>
      <c r="C2236" t="s">
        <v>59</v>
      </c>
      <c r="D2236" t="s">
        <v>60</v>
      </c>
      <c r="E2236" t="s">
        <v>1611</v>
      </c>
      <c r="F2236" t="s">
        <v>1613</v>
      </c>
      <c r="G2236">
        <v>46.1</v>
      </c>
      <c r="H2236">
        <v>38.9</v>
      </c>
      <c r="I2236">
        <v>3</v>
      </c>
      <c r="J2236">
        <v>8</v>
      </c>
      <c r="K2236" s="1">
        <v>45162</v>
      </c>
      <c r="L2236" s="56">
        <v>0.58205833333333334</v>
      </c>
    </row>
    <row r="2237" spans="1:12" ht="15" customHeight="1" x14ac:dyDescent="0.25">
      <c r="A2237">
        <v>2236</v>
      </c>
      <c r="B2237">
        <v>278530</v>
      </c>
      <c r="C2237" t="s">
        <v>142</v>
      </c>
      <c r="D2237" t="s">
        <v>1612</v>
      </c>
      <c r="E2237" t="s">
        <v>1603</v>
      </c>
      <c r="F2237" t="s">
        <v>1604</v>
      </c>
      <c r="G2237">
        <v>42.5</v>
      </c>
      <c r="H2237">
        <v>35.299999999999997</v>
      </c>
      <c r="I2237">
        <v>3</v>
      </c>
      <c r="J2237">
        <v>0</v>
      </c>
      <c r="K2237" s="1">
        <v>45162</v>
      </c>
      <c r="L2237" s="56">
        <v>0.58192052083333334</v>
      </c>
    </row>
    <row r="2238" spans="1:12" ht="15" customHeight="1" x14ac:dyDescent="0.25">
      <c r="A2238">
        <v>2237</v>
      </c>
      <c r="B2238">
        <v>278529</v>
      </c>
      <c r="C2238" t="s">
        <v>123</v>
      </c>
      <c r="D2238" t="s">
        <v>1412</v>
      </c>
      <c r="E2238" t="s">
        <v>1603</v>
      </c>
      <c r="F2238" t="s">
        <v>1613</v>
      </c>
      <c r="G2238">
        <v>50.8</v>
      </c>
      <c r="H2238">
        <v>43.6</v>
      </c>
      <c r="I2238">
        <v>3</v>
      </c>
      <c r="J2238">
        <v>0</v>
      </c>
      <c r="K2238" s="1">
        <v>45162</v>
      </c>
      <c r="L2238" s="56">
        <v>0.58171396990740742</v>
      </c>
    </row>
    <row r="2239" spans="1:12" ht="15" customHeight="1" x14ac:dyDescent="0.25">
      <c r="A2239">
        <v>2238</v>
      </c>
      <c r="B2239">
        <v>278528</v>
      </c>
      <c r="C2239" t="s">
        <v>120</v>
      </c>
      <c r="D2239" t="s">
        <v>1411</v>
      </c>
      <c r="E2239" t="s">
        <v>1603</v>
      </c>
      <c r="F2239" t="s">
        <v>1610</v>
      </c>
      <c r="G2239">
        <v>21</v>
      </c>
      <c r="H2239">
        <v>17.399999999999999</v>
      </c>
      <c r="I2239">
        <v>1</v>
      </c>
      <c r="J2239">
        <v>0</v>
      </c>
      <c r="K2239" s="1">
        <v>45162</v>
      </c>
      <c r="L2239" s="56">
        <v>0.58151160879629626</v>
      </c>
    </row>
    <row r="2240" spans="1:12" ht="15" customHeight="1" x14ac:dyDescent="0.25">
      <c r="A2240">
        <v>2239</v>
      </c>
      <c r="B2240">
        <v>278527</v>
      </c>
      <c r="C2240" t="s">
        <v>74</v>
      </c>
      <c r="D2240" t="s">
        <v>75</v>
      </c>
      <c r="E2240" t="s">
        <v>1611</v>
      </c>
      <c r="F2240" t="s">
        <v>1610</v>
      </c>
      <c r="G2240">
        <v>49.5</v>
      </c>
      <c r="H2240">
        <v>42.3</v>
      </c>
      <c r="I2240">
        <v>3</v>
      </c>
      <c r="J2240">
        <v>18</v>
      </c>
      <c r="K2240" s="1">
        <v>45162</v>
      </c>
      <c r="L2240" s="56">
        <v>0.58129386574074071</v>
      </c>
    </row>
    <row r="2241" spans="1:12" ht="15" customHeight="1" x14ac:dyDescent="0.25">
      <c r="A2241">
        <v>2240</v>
      </c>
      <c r="B2241">
        <v>278526</v>
      </c>
      <c r="C2241" t="s">
        <v>124</v>
      </c>
      <c r="D2241" t="s">
        <v>1413</v>
      </c>
      <c r="E2241" t="s">
        <v>1603</v>
      </c>
      <c r="F2241" t="s">
        <v>1604</v>
      </c>
      <c r="G2241">
        <v>49.1</v>
      </c>
      <c r="H2241">
        <v>41.9</v>
      </c>
      <c r="I2241">
        <v>3</v>
      </c>
      <c r="J2241">
        <v>0</v>
      </c>
      <c r="K2241" s="1">
        <v>45162</v>
      </c>
      <c r="L2241" s="56">
        <v>0.58114525462962963</v>
      </c>
    </row>
    <row r="2242" spans="1:12" ht="15" customHeight="1" x14ac:dyDescent="0.25">
      <c r="A2242">
        <v>2241</v>
      </c>
      <c r="B2242">
        <v>278525</v>
      </c>
      <c r="C2242" t="s">
        <v>85</v>
      </c>
      <c r="D2242" t="s">
        <v>1608</v>
      </c>
      <c r="E2242" t="s">
        <v>1603</v>
      </c>
      <c r="F2242" t="s">
        <v>1610</v>
      </c>
      <c r="G2242">
        <v>56.9</v>
      </c>
      <c r="H2242">
        <v>49.7</v>
      </c>
      <c r="I2242">
        <v>3</v>
      </c>
      <c r="J2242">
        <v>0</v>
      </c>
      <c r="K2242" s="1">
        <v>45162</v>
      </c>
      <c r="L2242" s="56">
        <v>0.58097500000000002</v>
      </c>
    </row>
    <row r="2243" spans="1:12" ht="15" customHeight="1" x14ac:dyDescent="0.25">
      <c r="A2243">
        <v>2242</v>
      </c>
      <c r="B2243">
        <v>278524</v>
      </c>
      <c r="C2243" t="s">
        <v>24</v>
      </c>
      <c r="D2243" t="s">
        <v>25</v>
      </c>
      <c r="E2243" t="s">
        <v>1611</v>
      </c>
      <c r="F2243" t="s">
        <v>1614</v>
      </c>
      <c r="G2243">
        <v>50.4</v>
      </c>
      <c r="H2243">
        <v>43.2</v>
      </c>
      <c r="I2243">
        <v>3</v>
      </c>
      <c r="J2243">
        <v>8</v>
      </c>
      <c r="K2243" s="1">
        <v>45162</v>
      </c>
      <c r="L2243" s="56">
        <v>0.58087114583333332</v>
      </c>
    </row>
    <row r="2244" spans="1:12" ht="15" customHeight="1" x14ac:dyDescent="0.25">
      <c r="A2244">
        <v>2243</v>
      </c>
      <c r="B2244">
        <v>278523</v>
      </c>
      <c r="C2244" t="s">
        <v>121</v>
      </c>
      <c r="D2244" t="s">
        <v>122</v>
      </c>
      <c r="E2244" t="s">
        <v>1603</v>
      </c>
      <c r="F2244" t="s">
        <v>1610</v>
      </c>
      <c r="G2244">
        <v>56.2</v>
      </c>
      <c r="H2244">
        <v>49</v>
      </c>
      <c r="I2244">
        <v>3</v>
      </c>
      <c r="J2244">
        <v>0</v>
      </c>
      <c r="K2244" s="1">
        <v>45162</v>
      </c>
      <c r="L2244" s="56">
        <v>0.58060292824074067</v>
      </c>
    </row>
    <row r="2245" spans="1:12" ht="15" customHeight="1" x14ac:dyDescent="0.25">
      <c r="A2245">
        <v>2244</v>
      </c>
      <c r="B2245">
        <v>278522</v>
      </c>
      <c r="C2245" t="s">
        <v>59</v>
      </c>
      <c r="D2245" t="s">
        <v>60</v>
      </c>
      <c r="E2245" t="s">
        <v>1611</v>
      </c>
      <c r="F2245" t="s">
        <v>1613</v>
      </c>
      <c r="G2245">
        <v>50.1</v>
      </c>
      <c r="H2245">
        <v>42.9</v>
      </c>
      <c r="I2245">
        <v>3</v>
      </c>
      <c r="J2245">
        <v>8</v>
      </c>
      <c r="K2245" s="1">
        <v>45162</v>
      </c>
      <c r="L2245" s="56">
        <v>0.58039131944444444</v>
      </c>
    </row>
    <row r="2246" spans="1:12" ht="15" customHeight="1" x14ac:dyDescent="0.25">
      <c r="A2246">
        <v>2245</v>
      </c>
      <c r="B2246">
        <v>278521</v>
      </c>
      <c r="C2246" t="s">
        <v>74</v>
      </c>
      <c r="D2246" t="s">
        <v>75</v>
      </c>
      <c r="E2246" t="s">
        <v>1611</v>
      </c>
      <c r="F2246" t="s">
        <v>1610</v>
      </c>
      <c r="G2246">
        <v>40.5</v>
      </c>
      <c r="H2246">
        <v>33.299999999999997</v>
      </c>
      <c r="I2246">
        <v>3</v>
      </c>
      <c r="J2246">
        <v>14</v>
      </c>
      <c r="K2246" s="1">
        <v>45162</v>
      </c>
      <c r="L2246" s="56">
        <v>0.57995667824074071</v>
      </c>
    </row>
    <row r="2247" spans="1:12" ht="15" customHeight="1" x14ac:dyDescent="0.25">
      <c r="A2247">
        <v>2246</v>
      </c>
      <c r="B2247">
        <v>278520</v>
      </c>
      <c r="C2247" t="s">
        <v>24</v>
      </c>
      <c r="D2247" t="s">
        <v>25</v>
      </c>
      <c r="E2247" t="s">
        <v>1611</v>
      </c>
      <c r="F2247" t="s">
        <v>1614</v>
      </c>
      <c r="G2247">
        <v>52.9</v>
      </c>
      <c r="H2247">
        <v>45.7</v>
      </c>
      <c r="I2247">
        <v>3</v>
      </c>
      <c r="J2247">
        <v>8</v>
      </c>
      <c r="K2247" s="1">
        <v>45162</v>
      </c>
      <c r="L2247" s="56">
        <v>0.57973422453703705</v>
      </c>
    </row>
    <row r="2248" spans="1:12" ht="15" customHeight="1" x14ac:dyDescent="0.25">
      <c r="A2248">
        <v>2247</v>
      </c>
      <c r="B2248">
        <v>278519</v>
      </c>
      <c r="C2248" t="s">
        <v>24</v>
      </c>
      <c r="D2248" t="s">
        <v>25</v>
      </c>
      <c r="E2248" t="s">
        <v>1611</v>
      </c>
      <c r="F2248" t="s">
        <v>1614</v>
      </c>
      <c r="G2248">
        <v>50.9</v>
      </c>
      <c r="H2248">
        <v>43.7</v>
      </c>
      <c r="I2248">
        <v>3</v>
      </c>
      <c r="J2248">
        <v>8</v>
      </c>
      <c r="K2248" s="1">
        <v>45162</v>
      </c>
      <c r="L2248" s="56">
        <v>0.57959690972222222</v>
      </c>
    </row>
    <row r="2249" spans="1:12" ht="15" customHeight="1" x14ac:dyDescent="0.25">
      <c r="A2249">
        <v>2248</v>
      </c>
      <c r="B2249">
        <v>278518</v>
      </c>
      <c r="C2249" t="s">
        <v>67</v>
      </c>
      <c r="D2249" t="s">
        <v>1318</v>
      </c>
      <c r="E2249" t="s">
        <v>1603</v>
      </c>
      <c r="F2249" t="s">
        <v>1613</v>
      </c>
      <c r="G2249">
        <v>35.200000000000003</v>
      </c>
      <c r="H2249">
        <v>28</v>
      </c>
      <c r="I2249">
        <v>3</v>
      </c>
      <c r="J2249">
        <v>0</v>
      </c>
      <c r="K2249" s="1">
        <v>45162</v>
      </c>
      <c r="L2249" s="56">
        <v>0.5794227662037037</v>
      </c>
    </row>
    <row r="2250" spans="1:12" ht="15" customHeight="1" x14ac:dyDescent="0.25">
      <c r="A2250">
        <v>2249</v>
      </c>
      <c r="B2250">
        <v>278517</v>
      </c>
      <c r="C2250" t="s">
        <v>67</v>
      </c>
      <c r="D2250" t="s">
        <v>1318</v>
      </c>
      <c r="E2250" t="s">
        <v>1603</v>
      </c>
      <c r="F2250" t="s">
        <v>1613</v>
      </c>
      <c r="G2250">
        <v>36.299999999999997</v>
      </c>
      <c r="H2250">
        <v>29.1</v>
      </c>
      <c r="I2250">
        <v>3</v>
      </c>
      <c r="J2250">
        <v>0</v>
      </c>
      <c r="K2250" s="1">
        <v>45162</v>
      </c>
      <c r="L2250" s="56">
        <v>0.57897028935185191</v>
      </c>
    </row>
    <row r="2251" spans="1:12" ht="15" customHeight="1" x14ac:dyDescent="0.25">
      <c r="A2251">
        <v>2250</v>
      </c>
      <c r="B2251">
        <v>278516</v>
      </c>
      <c r="C2251" t="s">
        <v>118</v>
      </c>
      <c r="D2251" t="s">
        <v>119</v>
      </c>
      <c r="E2251" t="s">
        <v>1603</v>
      </c>
      <c r="F2251" t="s">
        <v>1616</v>
      </c>
      <c r="G2251">
        <v>2343</v>
      </c>
      <c r="H2251">
        <v>2343</v>
      </c>
      <c r="I2251">
        <v>-1</v>
      </c>
      <c r="J2251">
        <v>555</v>
      </c>
      <c r="K2251" s="1">
        <v>45162</v>
      </c>
      <c r="L2251" s="56">
        <v>0.57882989583333333</v>
      </c>
    </row>
    <row r="2252" spans="1:12" ht="15" customHeight="1" x14ac:dyDescent="0.25">
      <c r="A2252">
        <v>2251</v>
      </c>
      <c r="B2252">
        <v>278515</v>
      </c>
      <c r="C2252" t="s">
        <v>123</v>
      </c>
      <c r="D2252" t="s">
        <v>1412</v>
      </c>
      <c r="E2252" t="s">
        <v>1603</v>
      </c>
      <c r="F2252" t="s">
        <v>1614</v>
      </c>
      <c r="G2252">
        <v>63.1</v>
      </c>
      <c r="H2252">
        <v>55.9</v>
      </c>
      <c r="I2252">
        <v>3</v>
      </c>
      <c r="J2252">
        <v>0</v>
      </c>
      <c r="K2252" s="1">
        <v>45162</v>
      </c>
      <c r="L2252" s="56">
        <v>0.57855902777777779</v>
      </c>
    </row>
    <row r="2253" spans="1:12" ht="15" customHeight="1" x14ac:dyDescent="0.25">
      <c r="A2253">
        <v>2252</v>
      </c>
      <c r="B2253">
        <v>278514</v>
      </c>
      <c r="C2253" t="s">
        <v>114</v>
      </c>
      <c r="D2253" t="s">
        <v>115</v>
      </c>
      <c r="E2253" t="s">
        <v>1603</v>
      </c>
      <c r="F2253" t="s">
        <v>1610</v>
      </c>
      <c r="G2253">
        <v>64.5</v>
      </c>
      <c r="H2253">
        <v>57.3</v>
      </c>
      <c r="I2253">
        <v>3</v>
      </c>
      <c r="J2253">
        <v>30</v>
      </c>
      <c r="K2253" s="1">
        <v>45162</v>
      </c>
      <c r="L2253" s="56">
        <v>0.57829163194444444</v>
      </c>
    </row>
    <row r="2254" spans="1:12" ht="15" customHeight="1" x14ac:dyDescent="0.25">
      <c r="A2254">
        <v>2253</v>
      </c>
      <c r="B2254">
        <v>278513</v>
      </c>
      <c r="C2254" t="s">
        <v>59</v>
      </c>
      <c r="D2254" t="s">
        <v>60</v>
      </c>
      <c r="E2254" t="s">
        <v>1611</v>
      </c>
      <c r="F2254" t="s">
        <v>1613</v>
      </c>
      <c r="G2254">
        <v>46.9</v>
      </c>
      <c r="H2254">
        <v>39.700000000000003</v>
      </c>
      <c r="I2254">
        <v>3</v>
      </c>
      <c r="J2254">
        <v>8</v>
      </c>
      <c r="K2254" s="1">
        <v>45162</v>
      </c>
      <c r="L2254" s="56">
        <v>0.57808255787037044</v>
      </c>
    </row>
    <row r="2255" spans="1:12" ht="15" customHeight="1" x14ac:dyDescent="0.25">
      <c r="A2255">
        <v>2254</v>
      </c>
      <c r="B2255">
        <v>278512</v>
      </c>
      <c r="C2255" t="s">
        <v>59</v>
      </c>
      <c r="D2255" t="s">
        <v>60</v>
      </c>
      <c r="E2255" t="s">
        <v>1611</v>
      </c>
      <c r="F2255" t="s">
        <v>1613</v>
      </c>
      <c r="G2255">
        <v>43.3</v>
      </c>
      <c r="H2255">
        <v>36.1</v>
      </c>
      <c r="I2255">
        <v>3</v>
      </c>
      <c r="J2255">
        <v>6</v>
      </c>
      <c r="K2255" s="1">
        <v>45162</v>
      </c>
      <c r="L2255" s="56">
        <v>0.57796732638888892</v>
      </c>
    </row>
    <row r="2256" spans="1:12" ht="15" customHeight="1" x14ac:dyDescent="0.25">
      <c r="A2256">
        <v>2255</v>
      </c>
      <c r="B2256">
        <v>278511</v>
      </c>
      <c r="C2256" t="s">
        <v>123</v>
      </c>
      <c r="D2256" t="s">
        <v>1412</v>
      </c>
      <c r="E2256" t="s">
        <v>1603</v>
      </c>
      <c r="F2256" t="s">
        <v>1614</v>
      </c>
      <c r="G2256">
        <v>58.5</v>
      </c>
      <c r="H2256">
        <v>51.3</v>
      </c>
      <c r="I2256">
        <v>3</v>
      </c>
      <c r="J2256">
        <v>0</v>
      </c>
      <c r="K2256" s="1">
        <v>45162</v>
      </c>
      <c r="L2256" s="56">
        <v>0.57775408564814812</v>
      </c>
    </row>
    <row r="2257" spans="1:12" ht="15" customHeight="1" x14ac:dyDescent="0.25">
      <c r="A2257">
        <v>2256</v>
      </c>
      <c r="B2257">
        <v>278510</v>
      </c>
      <c r="C2257" t="s">
        <v>55</v>
      </c>
      <c r="D2257" t="s">
        <v>56</v>
      </c>
      <c r="E2257" t="s">
        <v>1611</v>
      </c>
      <c r="F2257" t="s">
        <v>1613</v>
      </c>
      <c r="G2257">
        <v>50.2</v>
      </c>
      <c r="H2257">
        <v>43</v>
      </c>
      <c r="I2257">
        <v>3</v>
      </c>
      <c r="J2257">
        <v>8</v>
      </c>
      <c r="K2257" s="1">
        <v>45162</v>
      </c>
      <c r="L2257" s="56">
        <v>0.57759082175925924</v>
      </c>
    </row>
    <row r="2258" spans="1:12" ht="15" customHeight="1" x14ac:dyDescent="0.25">
      <c r="A2258">
        <v>2257</v>
      </c>
      <c r="B2258">
        <v>278509</v>
      </c>
      <c r="C2258" t="s">
        <v>151</v>
      </c>
      <c r="D2258" t="s">
        <v>1368</v>
      </c>
      <c r="E2258" t="s">
        <v>1611</v>
      </c>
      <c r="F2258" t="s">
        <v>1607</v>
      </c>
      <c r="G2258">
        <v>38.5</v>
      </c>
      <c r="H2258">
        <v>31.3</v>
      </c>
      <c r="I2258">
        <v>3</v>
      </c>
      <c r="J2258">
        <v>0</v>
      </c>
      <c r="K2258" s="1">
        <v>45162</v>
      </c>
      <c r="L2258" s="56">
        <v>0.57740813657407408</v>
      </c>
    </row>
    <row r="2259" spans="1:12" ht="15" customHeight="1" x14ac:dyDescent="0.25">
      <c r="A2259">
        <v>2258</v>
      </c>
      <c r="B2259">
        <v>278508</v>
      </c>
      <c r="C2259" t="s">
        <v>114</v>
      </c>
      <c r="D2259" t="s">
        <v>115</v>
      </c>
      <c r="E2259" t="s">
        <v>1603</v>
      </c>
      <c r="F2259" t="s">
        <v>1610</v>
      </c>
      <c r="G2259">
        <v>62.5</v>
      </c>
      <c r="H2259">
        <v>55.3</v>
      </c>
      <c r="I2259">
        <v>3</v>
      </c>
      <c r="J2259">
        <v>30</v>
      </c>
      <c r="K2259" s="1">
        <v>45162</v>
      </c>
      <c r="L2259" s="56">
        <v>0.57725170138888882</v>
      </c>
    </row>
    <row r="2260" spans="1:12" ht="15" customHeight="1" x14ac:dyDescent="0.25">
      <c r="A2260">
        <v>2259</v>
      </c>
      <c r="B2260">
        <v>278507</v>
      </c>
      <c r="C2260" t="s">
        <v>124</v>
      </c>
      <c r="D2260" t="s">
        <v>1413</v>
      </c>
      <c r="E2260" t="s">
        <v>1603</v>
      </c>
      <c r="F2260" t="s">
        <v>1604</v>
      </c>
      <c r="G2260">
        <v>44.8</v>
      </c>
      <c r="H2260">
        <v>37.6</v>
      </c>
      <c r="I2260">
        <v>3</v>
      </c>
      <c r="J2260">
        <v>0</v>
      </c>
      <c r="K2260" s="1">
        <v>45162</v>
      </c>
      <c r="L2260" s="56">
        <v>0.57605829861111113</v>
      </c>
    </row>
    <row r="2261" spans="1:12" ht="15" customHeight="1" x14ac:dyDescent="0.25">
      <c r="A2261">
        <v>2260</v>
      </c>
      <c r="B2261">
        <v>278506</v>
      </c>
      <c r="C2261" t="s">
        <v>84</v>
      </c>
      <c r="D2261" t="s">
        <v>1609</v>
      </c>
      <c r="E2261" t="s">
        <v>1603</v>
      </c>
      <c r="F2261" t="s">
        <v>1610</v>
      </c>
      <c r="G2261">
        <v>57.7</v>
      </c>
      <c r="H2261">
        <v>50.5</v>
      </c>
      <c r="I2261">
        <v>3</v>
      </c>
      <c r="J2261">
        <v>0</v>
      </c>
      <c r="K2261" s="1">
        <v>45162</v>
      </c>
      <c r="L2261" s="56">
        <v>0.57592222222222222</v>
      </c>
    </row>
    <row r="2262" spans="1:12" ht="15" customHeight="1" x14ac:dyDescent="0.25">
      <c r="A2262">
        <v>2261</v>
      </c>
      <c r="B2262">
        <v>278505</v>
      </c>
      <c r="C2262" t="s">
        <v>141</v>
      </c>
      <c r="D2262" t="s">
        <v>1358</v>
      </c>
      <c r="E2262" t="s">
        <v>1603</v>
      </c>
      <c r="F2262" t="s">
        <v>1607</v>
      </c>
      <c r="G2262">
        <v>41.4</v>
      </c>
      <c r="H2262">
        <v>34.200000000000003</v>
      </c>
      <c r="I2262">
        <v>3</v>
      </c>
      <c r="J2262">
        <v>0</v>
      </c>
      <c r="K2262" s="1">
        <v>45162</v>
      </c>
      <c r="L2262" s="56">
        <v>0.5757547453703703</v>
      </c>
    </row>
    <row r="2263" spans="1:12" ht="15" customHeight="1" x14ac:dyDescent="0.25">
      <c r="A2263">
        <v>2262</v>
      </c>
      <c r="B2263">
        <v>278504</v>
      </c>
      <c r="C2263" t="s">
        <v>24</v>
      </c>
      <c r="D2263" t="s">
        <v>25</v>
      </c>
      <c r="E2263" t="s">
        <v>1611</v>
      </c>
      <c r="F2263" t="s">
        <v>1614</v>
      </c>
      <c r="G2263">
        <v>47.3</v>
      </c>
      <c r="H2263">
        <v>40.1</v>
      </c>
      <c r="I2263">
        <v>3</v>
      </c>
      <c r="J2263">
        <v>8</v>
      </c>
      <c r="K2263" s="1">
        <v>45162</v>
      </c>
      <c r="L2263" s="56">
        <v>0.5755992708333334</v>
      </c>
    </row>
    <row r="2264" spans="1:12" ht="15" customHeight="1" x14ac:dyDescent="0.25">
      <c r="A2264">
        <v>2263</v>
      </c>
      <c r="B2264">
        <v>278503</v>
      </c>
      <c r="C2264" t="s">
        <v>59</v>
      </c>
      <c r="D2264" t="s">
        <v>60</v>
      </c>
      <c r="E2264" t="s">
        <v>1611</v>
      </c>
      <c r="F2264" t="s">
        <v>1613</v>
      </c>
      <c r="G2264">
        <v>44.9</v>
      </c>
      <c r="H2264">
        <v>37.700000000000003</v>
      </c>
      <c r="I2264">
        <v>3</v>
      </c>
      <c r="J2264">
        <v>8</v>
      </c>
      <c r="K2264" s="1">
        <v>45162</v>
      </c>
      <c r="L2264" s="56">
        <v>0.57544660879629628</v>
      </c>
    </row>
    <row r="2265" spans="1:12" ht="15" customHeight="1" x14ac:dyDescent="0.25">
      <c r="A2265">
        <v>2264</v>
      </c>
      <c r="B2265">
        <v>278502</v>
      </c>
      <c r="C2265" t="s">
        <v>24</v>
      </c>
      <c r="D2265" t="s">
        <v>25</v>
      </c>
      <c r="E2265" t="s">
        <v>1611</v>
      </c>
      <c r="F2265" t="s">
        <v>1614</v>
      </c>
      <c r="G2265">
        <v>52.4</v>
      </c>
      <c r="H2265">
        <v>45.2</v>
      </c>
      <c r="I2265">
        <v>3</v>
      </c>
      <c r="J2265">
        <v>8</v>
      </c>
      <c r="K2265" s="1">
        <v>45162</v>
      </c>
      <c r="L2265" s="56">
        <v>0.57531689814814813</v>
      </c>
    </row>
    <row r="2266" spans="1:12" ht="15" customHeight="1" x14ac:dyDescent="0.25">
      <c r="A2266">
        <v>2265</v>
      </c>
      <c r="B2266">
        <v>278501</v>
      </c>
      <c r="C2266" t="s">
        <v>125</v>
      </c>
      <c r="D2266" t="s">
        <v>126</v>
      </c>
      <c r="E2266" t="s">
        <v>1603</v>
      </c>
      <c r="F2266" t="s">
        <v>1604</v>
      </c>
      <c r="G2266">
        <v>43.9</v>
      </c>
      <c r="H2266">
        <v>36.700000000000003</v>
      </c>
      <c r="I2266">
        <v>3</v>
      </c>
      <c r="J2266">
        <v>0</v>
      </c>
      <c r="K2266" s="1">
        <v>45162</v>
      </c>
      <c r="L2266" s="56">
        <v>0.57516041666666673</v>
      </c>
    </row>
    <row r="2267" spans="1:12" ht="15" customHeight="1" x14ac:dyDescent="0.25">
      <c r="A2267">
        <v>2266</v>
      </c>
      <c r="B2267">
        <v>278500</v>
      </c>
      <c r="C2267" t="s">
        <v>121</v>
      </c>
      <c r="D2267" t="s">
        <v>122</v>
      </c>
      <c r="E2267" t="s">
        <v>1603</v>
      </c>
      <c r="F2267" t="s">
        <v>1613</v>
      </c>
      <c r="G2267">
        <v>42.9</v>
      </c>
      <c r="H2267">
        <v>35.700000000000003</v>
      </c>
      <c r="I2267">
        <v>3</v>
      </c>
      <c r="J2267">
        <v>0</v>
      </c>
      <c r="K2267" s="1">
        <v>45162</v>
      </c>
      <c r="L2267" s="56">
        <v>0.57504093749999996</v>
      </c>
    </row>
    <row r="2268" spans="1:12" ht="15" customHeight="1" x14ac:dyDescent="0.25">
      <c r="A2268">
        <v>2267</v>
      </c>
      <c r="B2268">
        <v>278499</v>
      </c>
      <c r="C2268" t="s">
        <v>100</v>
      </c>
      <c r="D2268" t="s">
        <v>1271</v>
      </c>
      <c r="E2268" t="s">
        <v>1611</v>
      </c>
      <c r="F2268" t="s">
        <v>1607</v>
      </c>
      <c r="G2268">
        <v>73.400000000000006</v>
      </c>
      <c r="H2268">
        <v>66.2</v>
      </c>
      <c r="I2268">
        <v>3</v>
      </c>
      <c r="J2268">
        <v>0</v>
      </c>
      <c r="K2268" s="1">
        <v>45162</v>
      </c>
      <c r="L2268" s="56">
        <v>0.57446913194444449</v>
      </c>
    </row>
    <row r="2269" spans="1:12" ht="15" customHeight="1" x14ac:dyDescent="0.25">
      <c r="A2269">
        <v>2268</v>
      </c>
      <c r="B2269">
        <v>278498</v>
      </c>
      <c r="C2269" t="s">
        <v>67</v>
      </c>
      <c r="D2269" t="s">
        <v>1318</v>
      </c>
      <c r="E2269" t="s">
        <v>1603</v>
      </c>
      <c r="F2269" t="s">
        <v>1613</v>
      </c>
      <c r="G2269">
        <v>34.799999999999997</v>
      </c>
      <c r="H2269">
        <v>27.6</v>
      </c>
      <c r="I2269">
        <v>3</v>
      </c>
      <c r="J2269">
        <v>0</v>
      </c>
      <c r="K2269" s="1">
        <v>45162</v>
      </c>
      <c r="L2269" s="56">
        <v>0.57424741898148146</v>
      </c>
    </row>
    <row r="2270" spans="1:12" ht="15" customHeight="1" x14ac:dyDescent="0.25">
      <c r="A2270">
        <v>2269</v>
      </c>
      <c r="B2270">
        <v>278497</v>
      </c>
      <c r="C2270" t="s">
        <v>55</v>
      </c>
      <c r="D2270" t="s">
        <v>56</v>
      </c>
      <c r="E2270" t="s">
        <v>1611</v>
      </c>
      <c r="F2270" t="s">
        <v>1613</v>
      </c>
      <c r="G2270">
        <v>48.9</v>
      </c>
      <c r="H2270">
        <v>41.7</v>
      </c>
      <c r="I2270">
        <v>3</v>
      </c>
      <c r="J2270">
        <v>8</v>
      </c>
      <c r="K2270" s="1">
        <v>45162</v>
      </c>
      <c r="L2270" s="56">
        <v>0.57403306712962965</v>
      </c>
    </row>
    <row r="2271" spans="1:12" ht="15" customHeight="1" x14ac:dyDescent="0.25">
      <c r="A2271">
        <v>2270</v>
      </c>
      <c r="B2271">
        <v>278496</v>
      </c>
      <c r="C2271" t="s">
        <v>142</v>
      </c>
      <c r="D2271" t="s">
        <v>1612</v>
      </c>
      <c r="E2271" t="s">
        <v>1603</v>
      </c>
      <c r="F2271" t="s">
        <v>1604</v>
      </c>
      <c r="G2271">
        <v>49.3</v>
      </c>
      <c r="H2271">
        <v>42.1</v>
      </c>
      <c r="I2271">
        <v>3</v>
      </c>
      <c r="J2271">
        <v>0</v>
      </c>
      <c r="K2271" s="1">
        <v>45162</v>
      </c>
      <c r="L2271" s="56">
        <v>0.57383475694444441</v>
      </c>
    </row>
    <row r="2272" spans="1:12" ht="15" customHeight="1" x14ac:dyDescent="0.25">
      <c r="A2272">
        <v>2271</v>
      </c>
      <c r="B2272">
        <v>278495</v>
      </c>
      <c r="C2272" t="s">
        <v>74</v>
      </c>
      <c r="D2272" t="s">
        <v>75</v>
      </c>
      <c r="E2272" t="s">
        <v>1611</v>
      </c>
      <c r="F2272" t="s">
        <v>1610</v>
      </c>
      <c r="G2272">
        <v>44.6</v>
      </c>
      <c r="H2272">
        <v>37.4</v>
      </c>
      <c r="I2272">
        <v>3</v>
      </c>
      <c r="J2272">
        <v>16</v>
      </c>
      <c r="K2272" s="1">
        <v>45162</v>
      </c>
      <c r="L2272" s="56">
        <v>0.57365729166666668</v>
      </c>
    </row>
    <row r="2273" spans="1:12" ht="15" customHeight="1" x14ac:dyDescent="0.25">
      <c r="A2273">
        <v>2272</v>
      </c>
      <c r="B2273">
        <v>278494</v>
      </c>
      <c r="C2273" t="s">
        <v>142</v>
      </c>
      <c r="D2273" t="s">
        <v>1612</v>
      </c>
      <c r="E2273" t="s">
        <v>1603</v>
      </c>
      <c r="F2273" t="s">
        <v>1604</v>
      </c>
      <c r="G2273">
        <v>39.6</v>
      </c>
      <c r="H2273">
        <v>32.4</v>
      </c>
      <c r="I2273">
        <v>3</v>
      </c>
      <c r="J2273">
        <v>0</v>
      </c>
      <c r="K2273" s="1">
        <v>45162</v>
      </c>
      <c r="L2273" s="56">
        <v>0.57339062499999993</v>
      </c>
    </row>
    <row r="2274" spans="1:12" ht="15" customHeight="1" x14ac:dyDescent="0.25">
      <c r="A2274">
        <v>2273</v>
      </c>
      <c r="B2274">
        <v>278493</v>
      </c>
      <c r="C2274" t="s">
        <v>123</v>
      </c>
      <c r="D2274" t="s">
        <v>1412</v>
      </c>
      <c r="E2274" t="s">
        <v>1603</v>
      </c>
      <c r="F2274" t="s">
        <v>1613</v>
      </c>
      <c r="G2274">
        <v>68.2</v>
      </c>
      <c r="H2274">
        <v>61</v>
      </c>
      <c r="I2274">
        <v>3</v>
      </c>
      <c r="J2274">
        <v>0</v>
      </c>
      <c r="K2274" s="1">
        <v>45162</v>
      </c>
      <c r="L2274" s="56">
        <v>0.57303445601851855</v>
      </c>
    </row>
    <row r="2275" spans="1:12" ht="15" customHeight="1" x14ac:dyDescent="0.25">
      <c r="A2275">
        <v>2274</v>
      </c>
      <c r="B2275">
        <v>278492</v>
      </c>
      <c r="C2275" t="s">
        <v>123</v>
      </c>
      <c r="D2275" t="s">
        <v>1412</v>
      </c>
      <c r="E2275" t="s">
        <v>1603</v>
      </c>
      <c r="F2275" t="s">
        <v>1614</v>
      </c>
      <c r="G2275">
        <v>57.1</v>
      </c>
      <c r="H2275">
        <v>49.9</v>
      </c>
      <c r="I2275">
        <v>3</v>
      </c>
      <c r="J2275">
        <v>0</v>
      </c>
      <c r="K2275" s="1">
        <v>45162</v>
      </c>
      <c r="L2275" s="56">
        <v>0.57279684027777777</v>
      </c>
    </row>
    <row r="2276" spans="1:12" ht="15" customHeight="1" x14ac:dyDescent="0.25">
      <c r="A2276">
        <v>2275</v>
      </c>
      <c r="B2276">
        <v>278491</v>
      </c>
      <c r="C2276" t="s">
        <v>175</v>
      </c>
      <c r="D2276" t="s">
        <v>176</v>
      </c>
      <c r="E2276" t="s">
        <v>1603</v>
      </c>
      <c r="F2276" t="s">
        <v>1610</v>
      </c>
      <c r="G2276">
        <v>48.9</v>
      </c>
      <c r="H2276">
        <v>41.7</v>
      </c>
      <c r="I2276">
        <v>3</v>
      </c>
      <c r="J2276">
        <v>0</v>
      </c>
      <c r="K2276" s="1">
        <v>45162</v>
      </c>
      <c r="L2276" s="56">
        <v>0.5726223032407407</v>
      </c>
    </row>
    <row r="2277" spans="1:12" ht="15" customHeight="1" x14ac:dyDescent="0.25">
      <c r="A2277">
        <v>2276</v>
      </c>
      <c r="B2277">
        <v>278490</v>
      </c>
      <c r="C2277" t="s">
        <v>24</v>
      </c>
      <c r="D2277" t="s">
        <v>25</v>
      </c>
      <c r="E2277" t="s">
        <v>1611</v>
      </c>
      <c r="F2277" t="s">
        <v>1614</v>
      </c>
      <c r="G2277">
        <v>50.5</v>
      </c>
      <c r="H2277">
        <v>43.3</v>
      </c>
      <c r="I2277">
        <v>3</v>
      </c>
      <c r="J2277">
        <v>8</v>
      </c>
      <c r="K2277" s="1">
        <v>45162</v>
      </c>
      <c r="L2277" s="56">
        <v>0.57246200231481481</v>
      </c>
    </row>
    <row r="2278" spans="1:12" ht="15" customHeight="1" x14ac:dyDescent="0.25">
      <c r="A2278">
        <v>2277</v>
      </c>
      <c r="B2278">
        <v>278489</v>
      </c>
      <c r="C2278" t="s">
        <v>24</v>
      </c>
      <c r="D2278" t="s">
        <v>25</v>
      </c>
      <c r="E2278" t="s">
        <v>1611</v>
      </c>
      <c r="F2278" t="s">
        <v>1614</v>
      </c>
      <c r="G2278">
        <v>47.2</v>
      </c>
      <c r="H2278">
        <v>40</v>
      </c>
      <c r="I2278">
        <v>3</v>
      </c>
      <c r="J2278">
        <v>8</v>
      </c>
      <c r="K2278" s="1">
        <v>45162</v>
      </c>
      <c r="L2278" s="56">
        <v>0.5723255439814815</v>
      </c>
    </row>
    <row r="2279" spans="1:12" ht="15" customHeight="1" x14ac:dyDescent="0.25">
      <c r="A2279">
        <v>2278</v>
      </c>
      <c r="B2279">
        <v>278488</v>
      </c>
      <c r="C2279" t="s">
        <v>59</v>
      </c>
      <c r="D2279" t="s">
        <v>60</v>
      </c>
      <c r="E2279" t="s">
        <v>1611</v>
      </c>
      <c r="F2279" t="s">
        <v>1613</v>
      </c>
      <c r="G2279">
        <v>46.9</v>
      </c>
      <c r="H2279">
        <v>39.700000000000003</v>
      </c>
      <c r="I2279">
        <v>3</v>
      </c>
      <c r="J2279">
        <v>8</v>
      </c>
      <c r="K2279" s="1">
        <v>45162</v>
      </c>
      <c r="L2279" s="56">
        <v>0.57205119212962963</v>
      </c>
    </row>
    <row r="2280" spans="1:12" ht="15" customHeight="1" x14ac:dyDescent="0.25">
      <c r="A2280">
        <v>2279</v>
      </c>
      <c r="B2280">
        <v>278487</v>
      </c>
      <c r="C2280" t="s">
        <v>24</v>
      </c>
      <c r="D2280" t="s">
        <v>25</v>
      </c>
      <c r="E2280" t="s">
        <v>1611</v>
      </c>
      <c r="F2280" t="s">
        <v>1614</v>
      </c>
      <c r="G2280">
        <v>58.6</v>
      </c>
      <c r="H2280">
        <v>51.4</v>
      </c>
      <c r="I2280">
        <v>3</v>
      </c>
      <c r="J2280">
        <v>10</v>
      </c>
      <c r="K2280" s="1">
        <v>45162</v>
      </c>
      <c r="L2280" s="56">
        <v>0.57189432870370371</v>
      </c>
    </row>
    <row r="2281" spans="1:12" ht="15" customHeight="1" x14ac:dyDescent="0.25">
      <c r="A2281">
        <v>2280</v>
      </c>
      <c r="B2281">
        <v>278486</v>
      </c>
      <c r="C2281" t="s">
        <v>74</v>
      </c>
      <c r="D2281" t="s">
        <v>75</v>
      </c>
      <c r="E2281" t="s">
        <v>1611</v>
      </c>
      <c r="F2281" t="s">
        <v>1610</v>
      </c>
      <c r="G2281">
        <v>44.2</v>
      </c>
      <c r="H2281">
        <v>37</v>
      </c>
      <c r="I2281">
        <v>3</v>
      </c>
      <c r="J2281">
        <v>16</v>
      </c>
      <c r="K2281" s="1">
        <v>45162</v>
      </c>
      <c r="L2281" s="56">
        <v>0.57083105324074068</v>
      </c>
    </row>
    <row r="2282" spans="1:12" ht="15" customHeight="1" x14ac:dyDescent="0.25">
      <c r="A2282">
        <v>2281</v>
      </c>
      <c r="B2282">
        <v>278485</v>
      </c>
      <c r="C2282" t="s">
        <v>141</v>
      </c>
      <c r="D2282" t="s">
        <v>1358</v>
      </c>
      <c r="E2282" t="s">
        <v>1603</v>
      </c>
      <c r="F2282" t="s">
        <v>1607</v>
      </c>
      <c r="G2282">
        <v>38.5</v>
      </c>
      <c r="H2282">
        <v>31.3</v>
      </c>
      <c r="I2282">
        <v>3</v>
      </c>
      <c r="J2282">
        <v>0</v>
      </c>
      <c r="K2282" s="1">
        <v>45162</v>
      </c>
      <c r="L2282" s="56">
        <v>0.57051709490740743</v>
      </c>
    </row>
    <row r="2283" spans="1:12" ht="15" customHeight="1" x14ac:dyDescent="0.25">
      <c r="A2283">
        <v>2282</v>
      </c>
      <c r="B2283">
        <v>278484</v>
      </c>
      <c r="C2283" t="s">
        <v>141</v>
      </c>
      <c r="D2283" t="s">
        <v>1358</v>
      </c>
      <c r="E2283" t="s">
        <v>1603</v>
      </c>
      <c r="F2283" t="s">
        <v>1607</v>
      </c>
      <c r="G2283">
        <v>39.799999999999997</v>
      </c>
      <c r="H2283">
        <v>32.6</v>
      </c>
      <c r="I2283">
        <v>3</v>
      </c>
      <c r="J2283">
        <v>0</v>
      </c>
      <c r="K2283" s="1">
        <v>45162</v>
      </c>
      <c r="L2283" s="56">
        <v>0.57030358796296299</v>
      </c>
    </row>
    <row r="2284" spans="1:12" ht="15" customHeight="1" x14ac:dyDescent="0.25">
      <c r="A2284">
        <v>2283</v>
      </c>
      <c r="B2284">
        <v>278483</v>
      </c>
      <c r="C2284" t="s">
        <v>85</v>
      </c>
      <c r="D2284" t="s">
        <v>1608</v>
      </c>
      <c r="E2284" t="s">
        <v>1603</v>
      </c>
      <c r="F2284" t="s">
        <v>1610</v>
      </c>
      <c r="G2284">
        <v>61.4</v>
      </c>
      <c r="H2284">
        <v>54.2</v>
      </c>
      <c r="I2284">
        <v>3</v>
      </c>
      <c r="J2284">
        <v>0</v>
      </c>
      <c r="K2284" s="1">
        <v>45162</v>
      </c>
      <c r="L2284" s="56">
        <v>0.57005802083333335</v>
      </c>
    </row>
    <row r="2285" spans="1:12" ht="15" customHeight="1" x14ac:dyDescent="0.25">
      <c r="A2285">
        <v>2284</v>
      </c>
      <c r="B2285">
        <v>278482</v>
      </c>
      <c r="C2285" t="s">
        <v>124</v>
      </c>
      <c r="D2285" t="s">
        <v>1413</v>
      </c>
      <c r="E2285" t="s">
        <v>1603</v>
      </c>
      <c r="F2285" t="s">
        <v>1604</v>
      </c>
      <c r="G2285">
        <v>50.1</v>
      </c>
      <c r="H2285">
        <v>42.9</v>
      </c>
      <c r="I2285">
        <v>3</v>
      </c>
      <c r="J2285">
        <v>0</v>
      </c>
      <c r="K2285" s="1">
        <v>45162</v>
      </c>
      <c r="L2285" s="56">
        <v>0.56948784722222223</v>
      </c>
    </row>
    <row r="2286" spans="1:12" ht="15" customHeight="1" x14ac:dyDescent="0.25">
      <c r="A2286">
        <v>2285</v>
      </c>
      <c r="B2286">
        <v>278481</v>
      </c>
      <c r="C2286" t="s">
        <v>84</v>
      </c>
      <c r="D2286" t="s">
        <v>1609</v>
      </c>
      <c r="E2286" t="s">
        <v>1603</v>
      </c>
      <c r="F2286" t="s">
        <v>1610</v>
      </c>
      <c r="G2286">
        <v>62.8</v>
      </c>
      <c r="H2286">
        <v>55.6</v>
      </c>
      <c r="I2286">
        <v>3</v>
      </c>
      <c r="J2286">
        <v>0</v>
      </c>
      <c r="K2286" s="1">
        <v>45162</v>
      </c>
      <c r="L2286" s="56">
        <v>0.5691663194444444</v>
      </c>
    </row>
    <row r="2287" spans="1:12" ht="15" customHeight="1" x14ac:dyDescent="0.25">
      <c r="A2287">
        <v>2286</v>
      </c>
      <c r="B2287">
        <v>278480</v>
      </c>
      <c r="C2287" t="s">
        <v>59</v>
      </c>
      <c r="D2287" t="s">
        <v>60</v>
      </c>
      <c r="E2287" t="s">
        <v>1611</v>
      </c>
      <c r="F2287" t="s">
        <v>1613</v>
      </c>
      <c r="G2287">
        <v>47.3</v>
      </c>
      <c r="H2287">
        <v>40.1</v>
      </c>
      <c r="I2287">
        <v>3</v>
      </c>
      <c r="J2287">
        <v>8</v>
      </c>
      <c r="K2287" s="1">
        <v>45162</v>
      </c>
      <c r="L2287" s="56">
        <v>0.56886049768518521</v>
      </c>
    </row>
    <row r="2288" spans="1:12" ht="15" customHeight="1" x14ac:dyDescent="0.25">
      <c r="A2288">
        <v>2287</v>
      </c>
      <c r="B2288">
        <v>278479</v>
      </c>
      <c r="C2288" t="s">
        <v>59</v>
      </c>
      <c r="D2288" t="s">
        <v>60</v>
      </c>
      <c r="E2288" t="s">
        <v>1611</v>
      </c>
      <c r="F2288" t="s">
        <v>1613</v>
      </c>
      <c r="G2288">
        <v>51.1</v>
      </c>
      <c r="H2288">
        <v>43.9</v>
      </c>
      <c r="I2288">
        <v>3</v>
      </c>
      <c r="J2288">
        <v>8</v>
      </c>
      <c r="K2288" s="1">
        <v>45162</v>
      </c>
      <c r="L2288" s="56">
        <v>0.56869174768518516</v>
      </c>
    </row>
    <row r="2289" spans="1:12" ht="15" customHeight="1" x14ac:dyDescent="0.25">
      <c r="A2289">
        <v>2288</v>
      </c>
      <c r="B2289">
        <v>278478</v>
      </c>
      <c r="C2289" t="s">
        <v>24</v>
      </c>
      <c r="D2289" t="s">
        <v>25</v>
      </c>
      <c r="E2289" t="s">
        <v>1611</v>
      </c>
      <c r="F2289" t="s">
        <v>1614</v>
      </c>
      <c r="G2289">
        <v>52.8</v>
      </c>
      <c r="H2289">
        <v>45.6</v>
      </c>
      <c r="I2289">
        <v>3</v>
      </c>
      <c r="J2289">
        <v>8</v>
      </c>
      <c r="K2289" s="1">
        <v>45162</v>
      </c>
      <c r="L2289" s="56">
        <v>0.56855269675925924</v>
      </c>
    </row>
    <row r="2290" spans="1:12" ht="15" customHeight="1" x14ac:dyDescent="0.25">
      <c r="A2290">
        <v>2289</v>
      </c>
      <c r="B2290">
        <v>278477</v>
      </c>
      <c r="C2290" t="s">
        <v>142</v>
      </c>
      <c r="D2290" t="s">
        <v>1612</v>
      </c>
      <c r="E2290" t="s">
        <v>1603</v>
      </c>
      <c r="F2290" t="s">
        <v>1604</v>
      </c>
      <c r="G2290">
        <v>35.9</v>
      </c>
      <c r="H2290">
        <v>28.7</v>
      </c>
      <c r="I2290">
        <v>3</v>
      </c>
      <c r="J2290">
        <v>0</v>
      </c>
      <c r="K2290" s="1">
        <v>45162</v>
      </c>
      <c r="L2290" s="56">
        <v>0.56837334490740743</v>
      </c>
    </row>
    <row r="2291" spans="1:12" ht="15" customHeight="1" x14ac:dyDescent="0.25">
      <c r="A2291">
        <v>2290</v>
      </c>
      <c r="B2291">
        <v>278476</v>
      </c>
      <c r="C2291" t="s">
        <v>142</v>
      </c>
      <c r="D2291" t="s">
        <v>1612</v>
      </c>
      <c r="E2291" t="s">
        <v>1603</v>
      </c>
      <c r="F2291" t="s">
        <v>1604</v>
      </c>
      <c r="G2291">
        <v>30.1</v>
      </c>
      <c r="H2291">
        <v>22.9</v>
      </c>
      <c r="I2291">
        <v>3</v>
      </c>
      <c r="J2291">
        <v>0</v>
      </c>
      <c r="K2291" s="1">
        <v>45162</v>
      </c>
      <c r="L2291" s="56">
        <v>0.5681853009259259</v>
      </c>
    </row>
    <row r="2292" spans="1:12" ht="15" customHeight="1" x14ac:dyDescent="0.25">
      <c r="A2292">
        <v>2291</v>
      </c>
      <c r="B2292">
        <v>278475</v>
      </c>
      <c r="C2292" t="s">
        <v>124</v>
      </c>
      <c r="D2292" t="s">
        <v>1413</v>
      </c>
      <c r="E2292" t="s">
        <v>1603</v>
      </c>
      <c r="F2292" t="s">
        <v>1604</v>
      </c>
      <c r="G2292">
        <v>47.4</v>
      </c>
      <c r="H2292">
        <v>40.200000000000003</v>
      </c>
      <c r="I2292">
        <v>3</v>
      </c>
      <c r="J2292">
        <v>0</v>
      </c>
      <c r="K2292" s="1">
        <v>45162</v>
      </c>
      <c r="L2292" s="56">
        <v>0.56770216435185183</v>
      </c>
    </row>
    <row r="2293" spans="1:12" ht="15" customHeight="1" x14ac:dyDescent="0.25">
      <c r="A2293">
        <v>2292</v>
      </c>
      <c r="B2293">
        <v>278474</v>
      </c>
      <c r="C2293" t="s">
        <v>55</v>
      </c>
      <c r="D2293" t="s">
        <v>56</v>
      </c>
      <c r="E2293" t="s">
        <v>1611</v>
      </c>
      <c r="F2293" t="s">
        <v>1613</v>
      </c>
      <c r="G2293">
        <v>50</v>
      </c>
      <c r="H2293">
        <v>42.8</v>
      </c>
      <c r="I2293">
        <v>3</v>
      </c>
      <c r="J2293">
        <v>8</v>
      </c>
      <c r="K2293" s="1">
        <v>45162</v>
      </c>
      <c r="L2293" s="56">
        <v>0.56734637731481474</v>
      </c>
    </row>
    <row r="2294" spans="1:12" ht="15" customHeight="1" x14ac:dyDescent="0.25">
      <c r="A2294">
        <v>2293</v>
      </c>
      <c r="B2294">
        <v>278473</v>
      </c>
      <c r="C2294" t="s">
        <v>175</v>
      </c>
      <c r="D2294" t="s">
        <v>176</v>
      </c>
      <c r="E2294" t="s">
        <v>1603</v>
      </c>
      <c r="F2294" t="s">
        <v>1610</v>
      </c>
      <c r="G2294">
        <v>47.5</v>
      </c>
      <c r="H2294">
        <v>40.299999999999997</v>
      </c>
      <c r="I2294">
        <v>3</v>
      </c>
      <c r="J2294">
        <v>0</v>
      </c>
      <c r="K2294" s="1">
        <v>45162</v>
      </c>
      <c r="L2294" s="56">
        <v>0.56703695601851856</v>
      </c>
    </row>
    <row r="2295" spans="1:12" ht="15" customHeight="1" x14ac:dyDescent="0.25">
      <c r="A2295">
        <v>2294</v>
      </c>
      <c r="B2295">
        <v>278472</v>
      </c>
      <c r="C2295" t="s">
        <v>55</v>
      </c>
      <c r="D2295" t="s">
        <v>56</v>
      </c>
      <c r="E2295" t="s">
        <v>1611</v>
      </c>
      <c r="F2295" t="s">
        <v>1613</v>
      </c>
      <c r="G2295">
        <v>43.3</v>
      </c>
      <c r="H2295">
        <v>36.1</v>
      </c>
      <c r="I2295">
        <v>3</v>
      </c>
      <c r="J2295">
        <v>8</v>
      </c>
      <c r="K2295" s="1">
        <v>45162</v>
      </c>
      <c r="L2295" s="56">
        <v>0.56672106481481477</v>
      </c>
    </row>
    <row r="2296" spans="1:12" ht="15" customHeight="1" x14ac:dyDescent="0.25">
      <c r="A2296">
        <v>2295</v>
      </c>
      <c r="B2296">
        <v>278471</v>
      </c>
      <c r="C2296" t="s">
        <v>55</v>
      </c>
      <c r="D2296" t="s">
        <v>56</v>
      </c>
      <c r="E2296" t="s">
        <v>1611</v>
      </c>
      <c r="F2296" t="s">
        <v>1613</v>
      </c>
      <c r="G2296">
        <v>44.3</v>
      </c>
      <c r="H2296">
        <v>37.1</v>
      </c>
      <c r="I2296">
        <v>3</v>
      </c>
      <c r="J2296">
        <v>8</v>
      </c>
      <c r="K2296" s="1">
        <v>45162</v>
      </c>
      <c r="L2296" s="56">
        <v>0.56656153935185183</v>
      </c>
    </row>
    <row r="2297" spans="1:12" ht="15" customHeight="1" x14ac:dyDescent="0.25">
      <c r="A2297">
        <v>2296</v>
      </c>
      <c r="B2297">
        <v>278470</v>
      </c>
      <c r="C2297" t="s">
        <v>74</v>
      </c>
      <c r="D2297" t="s">
        <v>75</v>
      </c>
      <c r="E2297" t="s">
        <v>1611</v>
      </c>
      <c r="F2297" t="s">
        <v>1610</v>
      </c>
      <c r="G2297">
        <v>45.6</v>
      </c>
      <c r="H2297">
        <v>38.4</v>
      </c>
      <c r="I2297">
        <v>3</v>
      </c>
      <c r="J2297">
        <v>16</v>
      </c>
      <c r="K2297" s="1">
        <v>45162</v>
      </c>
      <c r="L2297" s="56">
        <v>0.56626018518518517</v>
      </c>
    </row>
    <row r="2298" spans="1:12" ht="15" customHeight="1" x14ac:dyDescent="0.25">
      <c r="A2298">
        <v>2297</v>
      </c>
      <c r="B2298">
        <v>278469</v>
      </c>
      <c r="C2298" t="s">
        <v>74</v>
      </c>
      <c r="D2298" t="s">
        <v>75</v>
      </c>
      <c r="E2298" t="s">
        <v>1611</v>
      </c>
      <c r="F2298" t="s">
        <v>1610</v>
      </c>
      <c r="G2298">
        <v>39.5</v>
      </c>
      <c r="H2298">
        <v>32.299999999999997</v>
      </c>
      <c r="I2298">
        <v>3</v>
      </c>
      <c r="J2298">
        <v>14</v>
      </c>
      <c r="K2298" s="1">
        <v>45162</v>
      </c>
      <c r="L2298" s="56">
        <v>0.56597665509259254</v>
      </c>
    </row>
    <row r="2299" spans="1:12" ht="15" customHeight="1" x14ac:dyDescent="0.25">
      <c r="A2299">
        <v>2298</v>
      </c>
      <c r="B2299">
        <v>278468</v>
      </c>
      <c r="C2299" t="s">
        <v>24</v>
      </c>
      <c r="D2299" t="s">
        <v>25</v>
      </c>
      <c r="E2299" t="s">
        <v>1611</v>
      </c>
      <c r="F2299" t="s">
        <v>1614</v>
      </c>
      <c r="G2299">
        <v>48.9</v>
      </c>
      <c r="H2299">
        <v>41.7</v>
      </c>
      <c r="I2299">
        <v>3</v>
      </c>
      <c r="J2299">
        <v>8</v>
      </c>
      <c r="K2299" s="1">
        <v>45162</v>
      </c>
      <c r="L2299" s="56">
        <v>0.56575031249999996</v>
      </c>
    </row>
    <row r="2300" spans="1:12" ht="15" customHeight="1" x14ac:dyDescent="0.25">
      <c r="A2300">
        <v>2299</v>
      </c>
      <c r="B2300">
        <v>278467</v>
      </c>
      <c r="C2300" t="s">
        <v>24</v>
      </c>
      <c r="D2300" t="s">
        <v>25</v>
      </c>
      <c r="E2300" t="s">
        <v>1611</v>
      </c>
      <c r="F2300" t="s">
        <v>1614</v>
      </c>
      <c r="G2300">
        <v>54.2</v>
      </c>
      <c r="H2300">
        <v>47</v>
      </c>
      <c r="I2300">
        <v>3</v>
      </c>
      <c r="J2300">
        <v>8</v>
      </c>
      <c r="K2300" s="1">
        <v>45162</v>
      </c>
      <c r="L2300" s="56">
        <v>0.5654425115740741</v>
      </c>
    </row>
    <row r="2301" spans="1:12" ht="15" customHeight="1" x14ac:dyDescent="0.25">
      <c r="A2301">
        <v>2300</v>
      </c>
      <c r="B2301">
        <v>278466</v>
      </c>
      <c r="C2301" t="s">
        <v>59</v>
      </c>
      <c r="D2301" t="s">
        <v>60</v>
      </c>
      <c r="E2301" t="s">
        <v>1611</v>
      </c>
      <c r="F2301" t="s">
        <v>1613</v>
      </c>
      <c r="G2301">
        <v>45.5</v>
      </c>
      <c r="H2301">
        <v>38.299999999999997</v>
      </c>
      <c r="I2301">
        <v>3</v>
      </c>
      <c r="J2301">
        <v>8</v>
      </c>
      <c r="K2301" s="1">
        <v>45162</v>
      </c>
      <c r="L2301" s="56">
        <v>0.56524290509259256</v>
      </c>
    </row>
    <row r="2302" spans="1:12" ht="15" customHeight="1" x14ac:dyDescent="0.25">
      <c r="A2302">
        <v>2301</v>
      </c>
      <c r="B2302">
        <v>278465</v>
      </c>
      <c r="C2302" t="s">
        <v>142</v>
      </c>
      <c r="D2302" t="s">
        <v>1612</v>
      </c>
      <c r="E2302" t="s">
        <v>1603</v>
      </c>
      <c r="F2302" t="s">
        <v>1604</v>
      </c>
      <c r="G2302">
        <v>38.1</v>
      </c>
      <c r="H2302">
        <v>30.9</v>
      </c>
      <c r="I2302">
        <v>3</v>
      </c>
      <c r="J2302">
        <v>0</v>
      </c>
      <c r="K2302" s="1">
        <v>45162</v>
      </c>
      <c r="L2302" s="56">
        <v>0.56415547453703707</v>
      </c>
    </row>
    <row r="2303" spans="1:12" ht="15" customHeight="1" x14ac:dyDescent="0.25">
      <c r="A2303">
        <v>2302</v>
      </c>
      <c r="B2303">
        <v>278464</v>
      </c>
      <c r="C2303" t="s">
        <v>124</v>
      </c>
      <c r="D2303" t="s">
        <v>1413</v>
      </c>
      <c r="E2303" t="s">
        <v>1603</v>
      </c>
      <c r="F2303" t="s">
        <v>1604</v>
      </c>
      <c r="G2303">
        <v>43.2</v>
      </c>
      <c r="H2303">
        <v>36</v>
      </c>
      <c r="I2303">
        <v>3</v>
      </c>
      <c r="J2303">
        <v>0</v>
      </c>
      <c r="K2303" s="1">
        <v>45162</v>
      </c>
      <c r="L2303" s="56">
        <v>0.56385439814814819</v>
      </c>
    </row>
    <row r="2304" spans="1:12" ht="15" customHeight="1" x14ac:dyDescent="0.25">
      <c r="A2304">
        <v>2303</v>
      </c>
      <c r="B2304">
        <v>278463</v>
      </c>
      <c r="C2304" t="s">
        <v>124</v>
      </c>
      <c r="D2304" t="s">
        <v>1413</v>
      </c>
      <c r="E2304" t="s">
        <v>1603</v>
      </c>
      <c r="F2304" t="s">
        <v>1604</v>
      </c>
      <c r="G2304">
        <v>46.1</v>
      </c>
      <c r="H2304">
        <v>38.9</v>
      </c>
      <c r="I2304">
        <v>3</v>
      </c>
      <c r="J2304">
        <v>0</v>
      </c>
      <c r="K2304" s="1">
        <v>45162</v>
      </c>
      <c r="L2304" s="56">
        <v>0.56364140046296296</v>
      </c>
    </row>
    <row r="2305" spans="1:12" ht="15" customHeight="1" x14ac:dyDescent="0.25">
      <c r="A2305">
        <v>2304</v>
      </c>
      <c r="B2305">
        <v>278462</v>
      </c>
      <c r="C2305" t="s">
        <v>24</v>
      </c>
      <c r="D2305" t="s">
        <v>25</v>
      </c>
      <c r="E2305" t="s">
        <v>1611</v>
      </c>
      <c r="F2305" t="s">
        <v>1614</v>
      </c>
      <c r="G2305">
        <v>50.1</v>
      </c>
      <c r="H2305">
        <v>42.9</v>
      </c>
      <c r="I2305">
        <v>3</v>
      </c>
      <c r="J2305">
        <v>8</v>
      </c>
      <c r="K2305" s="1">
        <v>45162</v>
      </c>
      <c r="L2305" s="56">
        <v>0.56345000000000001</v>
      </c>
    </row>
    <row r="2306" spans="1:12" ht="15" customHeight="1" x14ac:dyDescent="0.25">
      <c r="A2306">
        <v>2305</v>
      </c>
      <c r="B2306">
        <v>278461</v>
      </c>
      <c r="C2306" t="s">
        <v>24</v>
      </c>
      <c r="D2306" t="s">
        <v>25</v>
      </c>
      <c r="E2306" t="s">
        <v>1611</v>
      </c>
      <c r="F2306" t="s">
        <v>1614</v>
      </c>
      <c r="G2306">
        <v>46.4</v>
      </c>
      <c r="H2306">
        <v>39.200000000000003</v>
      </c>
      <c r="I2306">
        <v>3</v>
      </c>
      <c r="J2306">
        <v>8</v>
      </c>
      <c r="K2306" s="1">
        <v>45162</v>
      </c>
      <c r="L2306" s="56">
        <v>0.56327037037037042</v>
      </c>
    </row>
    <row r="2307" spans="1:12" ht="15" customHeight="1" x14ac:dyDescent="0.25">
      <c r="A2307">
        <v>2306</v>
      </c>
      <c r="B2307">
        <v>278460</v>
      </c>
      <c r="C2307" t="s">
        <v>121</v>
      </c>
      <c r="D2307" t="s">
        <v>122</v>
      </c>
      <c r="E2307" t="s">
        <v>1603</v>
      </c>
      <c r="F2307" t="s">
        <v>1613</v>
      </c>
      <c r="G2307">
        <v>58.6</v>
      </c>
      <c r="H2307">
        <v>51.4</v>
      </c>
      <c r="I2307">
        <v>3</v>
      </c>
      <c r="J2307">
        <v>0</v>
      </c>
      <c r="K2307" s="1">
        <v>45162</v>
      </c>
      <c r="L2307" s="56">
        <v>0.56301921296296298</v>
      </c>
    </row>
    <row r="2308" spans="1:12" ht="15" customHeight="1" x14ac:dyDescent="0.25">
      <c r="A2308">
        <v>2307</v>
      </c>
      <c r="B2308">
        <v>278459</v>
      </c>
      <c r="C2308" t="s">
        <v>124</v>
      </c>
      <c r="D2308" t="s">
        <v>1413</v>
      </c>
      <c r="E2308" t="s">
        <v>1603</v>
      </c>
      <c r="F2308" t="s">
        <v>1604</v>
      </c>
      <c r="G2308">
        <v>41.3</v>
      </c>
      <c r="H2308">
        <v>34.1</v>
      </c>
      <c r="I2308">
        <v>3</v>
      </c>
      <c r="J2308">
        <v>0</v>
      </c>
      <c r="K2308" s="1">
        <v>45162</v>
      </c>
      <c r="L2308" s="56">
        <v>0.56255871527777779</v>
      </c>
    </row>
    <row r="2309" spans="1:12" ht="15" customHeight="1" x14ac:dyDescent="0.25">
      <c r="A2309">
        <v>2308</v>
      </c>
      <c r="B2309">
        <v>278458</v>
      </c>
      <c r="C2309" t="s">
        <v>124</v>
      </c>
      <c r="D2309" t="s">
        <v>1413</v>
      </c>
      <c r="E2309" t="s">
        <v>1603</v>
      </c>
      <c r="F2309" t="s">
        <v>1604</v>
      </c>
      <c r="G2309">
        <v>36.9</v>
      </c>
      <c r="H2309">
        <v>29.7</v>
      </c>
      <c r="I2309">
        <v>3</v>
      </c>
      <c r="J2309">
        <v>0</v>
      </c>
      <c r="K2309" s="1">
        <v>45162</v>
      </c>
      <c r="L2309" s="56">
        <v>0.56243425925925927</v>
      </c>
    </row>
    <row r="2310" spans="1:12" ht="15" customHeight="1" x14ac:dyDescent="0.25">
      <c r="A2310">
        <v>2309</v>
      </c>
      <c r="B2310">
        <v>278457</v>
      </c>
      <c r="C2310" t="s">
        <v>59</v>
      </c>
      <c r="D2310" t="s">
        <v>60</v>
      </c>
      <c r="E2310" t="s">
        <v>1611</v>
      </c>
      <c r="F2310" t="s">
        <v>1613</v>
      </c>
      <c r="G2310">
        <v>45.6</v>
      </c>
      <c r="H2310">
        <v>38.4</v>
      </c>
      <c r="I2310">
        <v>3</v>
      </c>
      <c r="J2310">
        <v>8</v>
      </c>
      <c r="K2310" s="1">
        <v>45162</v>
      </c>
      <c r="L2310" s="56">
        <v>0.56229336805555552</v>
      </c>
    </row>
    <row r="2311" spans="1:12" ht="15" customHeight="1" x14ac:dyDescent="0.25">
      <c r="A2311">
        <v>2310</v>
      </c>
      <c r="B2311">
        <v>278456</v>
      </c>
      <c r="C2311" t="s">
        <v>101</v>
      </c>
      <c r="D2311" t="s">
        <v>1326</v>
      </c>
      <c r="E2311" t="s">
        <v>1611</v>
      </c>
      <c r="F2311" t="s">
        <v>1607</v>
      </c>
      <c r="G2311">
        <v>39</v>
      </c>
      <c r="H2311">
        <v>31.8</v>
      </c>
      <c r="I2311">
        <v>3</v>
      </c>
      <c r="J2311">
        <v>0</v>
      </c>
      <c r="K2311" s="1">
        <v>45162</v>
      </c>
      <c r="L2311" s="56">
        <v>0.56214537037037038</v>
      </c>
    </row>
    <row r="2312" spans="1:12" ht="15" customHeight="1" x14ac:dyDescent="0.25">
      <c r="A2312">
        <v>2311</v>
      </c>
      <c r="B2312">
        <v>278455</v>
      </c>
      <c r="C2312" t="s">
        <v>125</v>
      </c>
      <c r="D2312" t="s">
        <v>126</v>
      </c>
      <c r="E2312" t="s">
        <v>1603</v>
      </c>
      <c r="F2312" t="s">
        <v>1604</v>
      </c>
      <c r="G2312">
        <v>49.9</v>
      </c>
      <c r="H2312">
        <v>42.7</v>
      </c>
      <c r="I2312">
        <v>3</v>
      </c>
      <c r="J2312">
        <v>0</v>
      </c>
      <c r="K2312" s="1">
        <v>45162</v>
      </c>
      <c r="L2312" s="56">
        <v>0.56201319444444442</v>
      </c>
    </row>
    <row r="2313" spans="1:12" ht="15" customHeight="1" x14ac:dyDescent="0.25">
      <c r="A2313">
        <v>2312</v>
      </c>
      <c r="B2313">
        <v>278454</v>
      </c>
      <c r="C2313" t="s">
        <v>141</v>
      </c>
      <c r="D2313" t="s">
        <v>1358</v>
      </c>
      <c r="E2313" t="s">
        <v>1603</v>
      </c>
      <c r="F2313" t="s">
        <v>1607</v>
      </c>
      <c r="G2313">
        <v>42.5</v>
      </c>
      <c r="H2313">
        <v>35.299999999999997</v>
      </c>
      <c r="I2313">
        <v>3</v>
      </c>
      <c r="J2313">
        <v>0</v>
      </c>
      <c r="K2313" s="1">
        <v>45162</v>
      </c>
      <c r="L2313" s="56">
        <v>0.56184270833333338</v>
      </c>
    </row>
    <row r="2314" spans="1:12" ht="15" customHeight="1" x14ac:dyDescent="0.25">
      <c r="A2314">
        <v>2313</v>
      </c>
      <c r="B2314">
        <v>278453</v>
      </c>
      <c r="C2314" t="s">
        <v>141</v>
      </c>
      <c r="D2314" t="s">
        <v>1358</v>
      </c>
      <c r="E2314" t="s">
        <v>1603</v>
      </c>
      <c r="F2314" t="s">
        <v>1607</v>
      </c>
      <c r="G2314">
        <v>35.6</v>
      </c>
      <c r="H2314">
        <v>28.4</v>
      </c>
      <c r="I2314">
        <v>3</v>
      </c>
      <c r="J2314">
        <v>0</v>
      </c>
      <c r="K2314" s="1">
        <v>45162</v>
      </c>
      <c r="L2314" s="56">
        <v>0.56170563657407413</v>
      </c>
    </row>
    <row r="2315" spans="1:12" ht="15" customHeight="1" x14ac:dyDescent="0.25">
      <c r="A2315">
        <v>2314</v>
      </c>
      <c r="B2315">
        <v>278452</v>
      </c>
      <c r="C2315" t="s">
        <v>59</v>
      </c>
      <c r="D2315" t="s">
        <v>60</v>
      </c>
      <c r="E2315" t="s">
        <v>1611</v>
      </c>
      <c r="F2315" t="s">
        <v>1613</v>
      </c>
      <c r="G2315">
        <v>50.5</v>
      </c>
      <c r="H2315">
        <v>43.3</v>
      </c>
      <c r="I2315">
        <v>3</v>
      </c>
      <c r="J2315">
        <v>8</v>
      </c>
      <c r="K2315" s="1">
        <v>45162</v>
      </c>
      <c r="L2315" s="56">
        <v>0.56157103009259257</v>
      </c>
    </row>
    <row r="2316" spans="1:12" ht="15" customHeight="1" x14ac:dyDescent="0.25">
      <c r="A2316">
        <v>2315</v>
      </c>
      <c r="B2316">
        <v>278451</v>
      </c>
      <c r="C2316" t="s">
        <v>24</v>
      </c>
      <c r="D2316" t="s">
        <v>25</v>
      </c>
      <c r="E2316" t="s">
        <v>1611</v>
      </c>
      <c r="F2316" t="s">
        <v>1614</v>
      </c>
      <c r="G2316">
        <v>49.8</v>
      </c>
      <c r="H2316">
        <v>42.6</v>
      </c>
      <c r="I2316">
        <v>3</v>
      </c>
      <c r="J2316">
        <v>8</v>
      </c>
      <c r="K2316" s="1">
        <v>45162</v>
      </c>
      <c r="L2316" s="56">
        <v>0.5614768171296296</v>
      </c>
    </row>
    <row r="2317" spans="1:12" ht="15" customHeight="1" x14ac:dyDescent="0.25">
      <c r="A2317">
        <v>2316</v>
      </c>
      <c r="B2317">
        <v>278450</v>
      </c>
      <c r="C2317" t="s">
        <v>59</v>
      </c>
      <c r="D2317" t="s">
        <v>60</v>
      </c>
      <c r="E2317" t="s">
        <v>1611</v>
      </c>
      <c r="F2317" t="s">
        <v>1613</v>
      </c>
      <c r="G2317">
        <v>51.8</v>
      </c>
      <c r="H2317">
        <v>44.6</v>
      </c>
      <c r="I2317">
        <v>3</v>
      </c>
      <c r="J2317">
        <v>8</v>
      </c>
      <c r="K2317" s="1">
        <v>45162</v>
      </c>
      <c r="L2317" s="56">
        <v>0.56119621527777774</v>
      </c>
    </row>
    <row r="2318" spans="1:12" ht="15" customHeight="1" x14ac:dyDescent="0.25">
      <c r="A2318">
        <v>2317</v>
      </c>
      <c r="B2318">
        <v>278449</v>
      </c>
      <c r="C2318" t="s">
        <v>137</v>
      </c>
      <c r="D2318" t="s">
        <v>1356</v>
      </c>
      <c r="E2318" t="s">
        <v>1603</v>
      </c>
      <c r="F2318" t="s">
        <v>1615</v>
      </c>
      <c r="G2318">
        <v>24.2</v>
      </c>
      <c r="H2318">
        <v>22.4</v>
      </c>
      <c r="I2318">
        <v>0</v>
      </c>
      <c r="J2318">
        <v>0</v>
      </c>
      <c r="K2318" s="1">
        <v>45162</v>
      </c>
      <c r="L2318" s="56">
        <v>0.56094244212962963</v>
      </c>
    </row>
    <row r="2319" spans="1:12" ht="15" customHeight="1" x14ac:dyDescent="0.25">
      <c r="A2319">
        <v>2318</v>
      </c>
      <c r="B2319">
        <v>278448</v>
      </c>
      <c r="C2319" t="s">
        <v>137</v>
      </c>
      <c r="D2319" t="s">
        <v>1356</v>
      </c>
      <c r="E2319" t="s">
        <v>1603</v>
      </c>
      <c r="F2319" t="s">
        <v>1615</v>
      </c>
      <c r="G2319">
        <v>67.2</v>
      </c>
      <c r="H2319">
        <v>60</v>
      </c>
      <c r="I2319">
        <v>3</v>
      </c>
      <c r="J2319">
        <v>0</v>
      </c>
      <c r="K2319" s="1">
        <v>45162</v>
      </c>
      <c r="L2319" s="56">
        <v>0.5608322569444445</v>
      </c>
    </row>
    <row r="2320" spans="1:12" ht="15" customHeight="1" x14ac:dyDescent="0.25">
      <c r="A2320">
        <v>2319</v>
      </c>
      <c r="B2320">
        <v>278447</v>
      </c>
      <c r="C2320" t="s">
        <v>24</v>
      </c>
      <c r="D2320" t="s">
        <v>25</v>
      </c>
      <c r="E2320" t="s">
        <v>1611</v>
      </c>
      <c r="F2320" t="s">
        <v>1614</v>
      </c>
      <c r="G2320">
        <v>52.6</v>
      </c>
      <c r="H2320">
        <v>45.4</v>
      </c>
      <c r="I2320">
        <v>3</v>
      </c>
      <c r="J2320">
        <v>8</v>
      </c>
      <c r="K2320" s="1">
        <v>45162</v>
      </c>
      <c r="L2320" s="56">
        <v>0.56023769675925927</v>
      </c>
    </row>
    <row r="2321" spans="1:12" ht="15" customHeight="1" x14ac:dyDescent="0.25">
      <c r="A2321">
        <v>2320</v>
      </c>
      <c r="B2321">
        <v>278446</v>
      </c>
      <c r="C2321" t="s">
        <v>59</v>
      </c>
      <c r="D2321" t="s">
        <v>60</v>
      </c>
      <c r="E2321" t="s">
        <v>1611</v>
      </c>
      <c r="F2321" t="s">
        <v>1613</v>
      </c>
      <c r="G2321">
        <v>48.9</v>
      </c>
      <c r="H2321">
        <v>41.7</v>
      </c>
      <c r="I2321">
        <v>3</v>
      </c>
      <c r="J2321">
        <v>8</v>
      </c>
      <c r="K2321" s="1">
        <v>45162</v>
      </c>
      <c r="L2321" s="56">
        <v>0.56009768518518521</v>
      </c>
    </row>
    <row r="2322" spans="1:12" ht="15" customHeight="1" x14ac:dyDescent="0.25">
      <c r="A2322">
        <v>2321</v>
      </c>
      <c r="B2322">
        <v>278445</v>
      </c>
      <c r="C2322" t="s">
        <v>24</v>
      </c>
      <c r="D2322" t="s">
        <v>25</v>
      </c>
      <c r="E2322" t="s">
        <v>1611</v>
      </c>
      <c r="F2322" t="s">
        <v>1614</v>
      </c>
      <c r="G2322">
        <v>52.1</v>
      </c>
      <c r="H2322">
        <v>44.9</v>
      </c>
      <c r="I2322">
        <v>3</v>
      </c>
      <c r="J2322">
        <v>8</v>
      </c>
      <c r="K2322" s="1">
        <v>45162</v>
      </c>
      <c r="L2322" s="56">
        <v>0.55996550925925925</v>
      </c>
    </row>
    <row r="2323" spans="1:12" ht="15" customHeight="1" x14ac:dyDescent="0.25">
      <c r="A2323">
        <v>2322</v>
      </c>
      <c r="B2323">
        <v>278444</v>
      </c>
      <c r="C2323" t="s">
        <v>24</v>
      </c>
      <c r="D2323" t="s">
        <v>25</v>
      </c>
      <c r="E2323" t="s">
        <v>1611</v>
      </c>
      <c r="F2323" t="s">
        <v>1614</v>
      </c>
      <c r="G2323">
        <v>52.9</v>
      </c>
      <c r="H2323">
        <v>45.7</v>
      </c>
      <c r="I2323">
        <v>3</v>
      </c>
      <c r="J2323">
        <v>8</v>
      </c>
      <c r="K2323" s="1">
        <v>45162</v>
      </c>
      <c r="L2323" s="56">
        <v>0.55984012731481481</v>
      </c>
    </row>
    <row r="2324" spans="1:12" ht="15" customHeight="1" x14ac:dyDescent="0.25">
      <c r="A2324">
        <v>2323</v>
      </c>
      <c r="B2324">
        <v>278443</v>
      </c>
      <c r="C2324" t="s">
        <v>55</v>
      </c>
      <c r="D2324" t="s">
        <v>56</v>
      </c>
      <c r="E2324" t="s">
        <v>1611</v>
      </c>
      <c r="F2324" t="s">
        <v>1613</v>
      </c>
      <c r="G2324">
        <v>44.9</v>
      </c>
      <c r="H2324">
        <v>37.700000000000003</v>
      </c>
      <c r="I2324">
        <v>3</v>
      </c>
      <c r="J2324">
        <v>8</v>
      </c>
      <c r="K2324" s="1">
        <v>45162</v>
      </c>
      <c r="L2324" s="56">
        <v>0.55971021990740744</v>
      </c>
    </row>
    <row r="2325" spans="1:12" ht="15" customHeight="1" x14ac:dyDescent="0.25">
      <c r="A2325">
        <v>2324</v>
      </c>
      <c r="B2325">
        <v>278442</v>
      </c>
      <c r="C2325" t="s">
        <v>55</v>
      </c>
      <c r="D2325" t="s">
        <v>56</v>
      </c>
      <c r="E2325" t="s">
        <v>1611</v>
      </c>
      <c r="F2325" t="s">
        <v>1613</v>
      </c>
      <c r="G2325">
        <v>43.6</v>
      </c>
      <c r="H2325">
        <v>36.4</v>
      </c>
      <c r="I2325">
        <v>3</v>
      </c>
      <c r="J2325">
        <v>8</v>
      </c>
      <c r="K2325" s="1">
        <v>45162</v>
      </c>
      <c r="L2325" s="56">
        <v>0.55959131944444451</v>
      </c>
    </row>
    <row r="2326" spans="1:12" ht="15" customHeight="1" x14ac:dyDescent="0.25">
      <c r="A2326">
        <v>2325</v>
      </c>
      <c r="B2326">
        <v>278441</v>
      </c>
      <c r="C2326" t="s">
        <v>141</v>
      </c>
      <c r="D2326" t="s">
        <v>1358</v>
      </c>
      <c r="E2326" t="s">
        <v>1603</v>
      </c>
      <c r="F2326" t="s">
        <v>1607</v>
      </c>
      <c r="G2326">
        <v>39.4</v>
      </c>
      <c r="H2326">
        <v>32.200000000000003</v>
      </c>
      <c r="I2326">
        <v>3</v>
      </c>
      <c r="J2326">
        <v>0</v>
      </c>
      <c r="K2326" s="1">
        <v>45162</v>
      </c>
      <c r="L2326" s="56">
        <v>0.55932407407407403</v>
      </c>
    </row>
    <row r="2327" spans="1:12" ht="15" customHeight="1" x14ac:dyDescent="0.25">
      <c r="A2327">
        <v>2326</v>
      </c>
      <c r="B2327">
        <v>278440</v>
      </c>
      <c r="C2327" t="s">
        <v>74</v>
      </c>
      <c r="D2327" t="s">
        <v>75</v>
      </c>
      <c r="E2327" t="s">
        <v>1611</v>
      </c>
      <c r="F2327" t="s">
        <v>1610</v>
      </c>
      <c r="G2327">
        <v>42.4</v>
      </c>
      <c r="H2327">
        <v>35.200000000000003</v>
      </c>
      <c r="I2327">
        <v>3</v>
      </c>
      <c r="J2327">
        <v>16</v>
      </c>
      <c r="K2327" s="1">
        <v>45162</v>
      </c>
      <c r="L2327" s="56">
        <v>0.55915744212962959</v>
      </c>
    </row>
    <row r="2328" spans="1:12" ht="15" customHeight="1" x14ac:dyDescent="0.25">
      <c r="A2328">
        <v>2327</v>
      </c>
      <c r="B2328">
        <v>278439</v>
      </c>
      <c r="C2328" t="s">
        <v>151</v>
      </c>
      <c r="D2328" t="s">
        <v>1368</v>
      </c>
      <c r="E2328" t="s">
        <v>1611</v>
      </c>
      <c r="F2328" t="s">
        <v>1607</v>
      </c>
      <c r="G2328">
        <v>37.4</v>
      </c>
      <c r="H2328">
        <v>30.2</v>
      </c>
      <c r="I2328">
        <v>3</v>
      </c>
      <c r="J2328">
        <v>0</v>
      </c>
      <c r="K2328" s="1">
        <v>45162</v>
      </c>
      <c r="L2328" s="56">
        <v>0.55897800925925922</v>
      </c>
    </row>
    <row r="2329" spans="1:12" ht="15" customHeight="1" x14ac:dyDescent="0.25">
      <c r="A2329">
        <v>2328</v>
      </c>
      <c r="B2329">
        <v>278438</v>
      </c>
      <c r="C2329" t="s">
        <v>124</v>
      </c>
      <c r="D2329" t="s">
        <v>1413</v>
      </c>
      <c r="E2329" t="s">
        <v>1603</v>
      </c>
      <c r="F2329" t="s">
        <v>1604</v>
      </c>
      <c r="G2329">
        <v>43.5</v>
      </c>
      <c r="H2329">
        <v>36.299999999999997</v>
      </c>
      <c r="I2329">
        <v>3</v>
      </c>
      <c r="J2329">
        <v>0</v>
      </c>
      <c r="K2329" s="1">
        <v>45162</v>
      </c>
      <c r="L2329" s="56">
        <v>0.55883221064814814</v>
      </c>
    </row>
    <row r="2330" spans="1:12" ht="15" customHeight="1" x14ac:dyDescent="0.25">
      <c r="A2330">
        <v>2329</v>
      </c>
      <c r="B2330">
        <v>278437</v>
      </c>
      <c r="C2330" t="s">
        <v>55</v>
      </c>
      <c r="D2330" t="s">
        <v>56</v>
      </c>
      <c r="E2330" t="s">
        <v>1611</v>
      </c>
      <c r="F2330" t="s">
        <v>1613</v>
      </c>
      <c r="G2330">
        <v>48.4</v>
      </c>
      <c r="H2330">
        <v>41.2</v>
      </c>
      <c r="I2330">
        <v>3</v>
      </c>
      <c r="J2330">
        <v>8</v>
      </c>
      <c r="K2330" s="1">
        <v>45162</v>
      </c>
      <c r="L2330" s="56">
        <v>0.5587124189814815</v>
      </c>
    </row>
    <row r="2331" spans="1:12" ht="15" customHeight="1" x14ac:dyDescent="0.25">
      <c r="A2331">
        <v>2330</v>
      </c>
      <c r="B2331">
        <v>278436</v>
      </c>
      <c r="C2331" t="s">
        <v>121</v>
      </c>
      <c r="D2331" t="s">
        <v>122</v>
      </c>
      <c r="E2331" t="s">
        <v>1603</v>
      </c>
      <c r="F2331" t="s">
        <v>1610</v>
      </c>
      <c r="G2331">
        <v>50.9</v>
      </c>
      <c r="H2331">
        <v>43.7</v>
      </c>
      <c r="I2331">
        <v>3</v>
      </c>
      <c r="J2331">
        <v>0</v>
      </c>
      <c r="K2331" s="1">
        <v>45162</v>
      </c>
      <c r="L2331" s="56">
        <v>0.55860413194444447</v>
      </c>
    </row>
    <row r="2332" spans="1:12" ht="15" customHeight="1" x14ac:dyDescent="0.25">
      <c r="A2332">
        <v>2331</v>
      </c>
      <c r="B2332">
        <v>278435</v>
      </c>
      <c r="C2332" t="s">
        <v>24</v>
      </c>
      <c r="D2332" t="s">
        <v>25</v>
      </c>
      <c r="E2332" t="s">
        <v>1611</v>
      </c>
      <c r="F2332" t="s">
        <v>1614</v>
      </c>
      <c r="G2332">
        <v>54.2</v>
      </c>
      <c r="H2332">
        <v>47</v>
      </c>
      <c r="I2332">
        <v>3</v>
      </c>
      <c r="J2332">
        <v>8</v>
      </c>
      <c r="K2332" s="1">
        <v>45162</v>
      </c>
      <c r="L2332" s="56">
        <v>0.55850806712962964</v>
      </c>
    </row>
    <row r="2333" spans="1:12" ht="15" customHeight="1" x14ac:dyDescent="0.25">
      <c r="A2333">
        <v>2332</v>
      </c>
      <c r="B2333">
        <v>278434</v>
      </c>
      <c r="C2333" t="s">
        <v>175</v>
      </c>
      <c r="D2333" t="s">
        <v>176</v>
      </c>
      <c r="E2333" t="s">
        <v>1603</v>
      </c>
      <c r="F2333" t="s">
        <v>1614</v>
      </c>
      <c r="G2333">
        <v>39.1</v>
      </c>
      <c r="H2333">
        <v>31.9</v>
      </c>
      <c r="I2333">
        <v>3</v>
      </c>
      <c r="J2333">
        <v>0</v>
      </c>
      <c r="K2333" s="1">
        <v>45162</v>
      </c>
      <c r="L2333" s="56">
        <v>0.52450656249999994</v>
      </c>
    </row>
    <row r="2334" spans="1:12" ht="15" customHeight="1" x14ac:dyDescent="0.25">
      <c r="A2334">
        <v>2333</v>
      </c>
      <c r="B2334">
        <v>278433</v>
      </c>
      <c r="C2334" t="s">
        <v>175</v>
      </c>
      <c r="D2334" t="s">
        <v>176</v>
      </c>
      <c r="E2334" t="s">
        <v>1603</v>
      </c>
      <c r="F2334" t="s">
        <v>1614</v>
      </c>
      <c r="G2334">
        <v>42.1</v>
      </c>
      <c r="H2334">
        <v>34.9</v>
      </c>
      <c r="I2334">
        <v>3</v>
      </c>
      <c r="J2334">
        <v>0</v>
      </c>
      <c r="K2334" s="1">
        <v>45162</v>
      </c>
      <c r="L2334" s="56">
        <v>0.52441512731481488</v>
      </c>
    </row>
    <row r="2335" spans="1:12" ht="15" customHeight="1" x14ac:dyDescent="0.25">
      <c r="A2335">
        <v>2334</v>
      </c>
      <c r="B2335">
        <v>278432</v>
      </c>
      <c r="C2335" t="s">
        <v>159</v>
      </c>
      <c r="D2335" t="s">
        <v>1372</v>
      </c>
      <c r="E2335" t="s">
        <v>1603</v>
      </c>
      <c r="F2335" t="s">
        <v>1604</v>
      </c>
      <c r="G2335">
        <v>35.6</v>
      </c>
      <c r="H2335">
        <v>28.4</v>
      </c>
      <c r="I2335">
        <v>3</v>
      </c>
      <c r="J2335">
        <v>0</v>
      </c>
      <c r="K2335" s="1">
        <v>45162</v>
      </c>
      <c r="L2335" s="56">
        <v>0.52246739583333335</v>
      </c>
    </row>
    <row r="2336" spans="1:12" ht="15" customHeight="1" x14ac:dyDescent="0.25">
      <c r="A2336">
        <v>2335</v>
      </c>
      <c r="B2336">
        <v>278431</v>
      </c>
      <c r="C2336" t="s">
        <v>159</v>
      </c>
      <c r="D2336" t="s">
        <v>1372</v>
      </c>
      <c r="E2336" t="s">
        <v>1603</v>
      </c>
      <c r="F2336" t="s">
        <v>1604</v>
      </c>
      <c r="G2336">
        <v>42.1</v>
      </c>
      <c r="H2336">
        <v>34.9</v>
      </c>
      <c r="I2336">
        <v>3</v>
      </c>
      <c r="J2336">
        <v>0</v>
      </c>
      <c r="K2336" s="1">
        <v>45162</v>
      </c>
      <c r="L2336" s="56">
        <v>0.52202511574074073</v>
      </c>
    </row>
    <row r="2337" spans="1:12" ht="15" customHeight="1" x14ac:dyDescent="0.25">
      <c r="A2337">
        <v>2336</v>
      </c>
      <c r="B2337">
        <v>278430</v>
      </c>
      <c r="C2337" t="s">
        <v>125</v>
      </c>
      <c r="D2337" t="s">
        <v>126</v>
      </c>
      <c r="E2337" t="s">
        <v>1603</v>
      </c>
      <c r="F2337" t="s">
        <v>1604</v>
      </c>
      <c r="G2337">
        <v>11.6</v>
      </c>
      <c r="H2337">
        <v>6.2</v>
      </c>
      <c r="I2337">
        <v>2</v>
      </c>
      <c r="J2337">
        <v>0</v>
      </c>
      <c r="K2337" s="1">
        <v>45162</v>
      </c>
      <c r="L2337" s="56">
        <v>0.52144479166666668</v>
      </c>
    </row>
    <row r="2338" spans="1:12" ht="15" customHeight="1" x14ac:dyDescent="0.25">
      <c r="A2338">
        <v>2337</v>
      </c>
      <c r="B2338">
        <v>278429</v>
      </c>
      <c r="C2338" t="s">
        <v>140</v>
      </c>
      <c r="D2338" t="s">
        <v>1357</v>
      </c>
      <c r="E2338" t="s">
        <v>1603</v>
      </c>
      <c r="F2338" t="s">
        <v>1607</v>
      </c>
      <c r="G2338">
        <v>9.6999999999999993</v>
      </c>
      <c r="H2338">
        <v>4.3</v>
      </c>
      <c r="I2338">
        <v>2</v>
      </c>
      <c r="J2338">
        <v>0</v>
      </c>
      <c r="K2338" s="1">
        <v>45162</v>
      </c>
      <c r="L2338" s="56">
        <v>0.52132843750000002</v>
      </c>
    </row>
    <row r="2339" spans="1:12" ht="15" customHeight="1" x14ac:dyDescent="0.25">
      <c r="A2339">
        <v>2338</v>
      </c>
      <c r="B2339">
        <v>278428</v>
      </c>
      <c r="C2339" t="s">
        <v>100</v>
      </c>
      <c r="D2339" t="s">
        <v>1271</v>
      </c>
      <c r="E2339" t="s">
        <v>1611</v>
      </c>
      <c r="F2339" t="s">
        <v>1607</v>
      </c>
      <c r="G2339">
        <v>11.5</v>
      </c>
      <c r="H2339">
        <v>6.1</v>
      </c>
      <c r="I2339">
        <v>2</v>
      </c>
      <c r="J2339">
        <v>0</v>
      </c>
      <c r="K2339" s="1">
        <v>45162</v>
      </c>
      <c r="L2339" s="56">
        <v>0.52120216435185185</v>
      </c>
    </row>
    <row r="2340" spans="1:12" ht="15" customHeight="1" x14ac:dyDescent="0.25">
      <c r="A2340">
        <v>2339</v>
      </c>
      <c r="B2340">
        <v>278427</v>
      </c>
      <c r="C2340" t="s">
        <v>142</v>
      </c>
      <c r="D2340" t="s">
        <v>1612</v>
      </c>
      <c r="E2340" t="s">
        <v>1603</v>
      </c>
      <c r="F2340" t="s">
        <v>1604</v>
      </c>
      <c r="G2340">
        <v>26.4</v>
      </c>
      <c r="H2340">
        <v>21</v>
      </c>
      <c r="I2340">
        <v>2</v>
      </c>
      <c r="J2340">
        <v>0</v>
      </c>
      <c r="K2340" s="1">
        <v>45162</v>
      </c>
      <c r="L2340" s="56">
        <v>0.52083475694444448</v>
      </c>
    </row>
    <row r="2341" spans="1:12" ht="15" customHeight="1" x14ac:dyDescent="0.25">
      <c r="A2341">
        <v>2340</v>
      </c>
      <c r="B2341">
        <v>278426</v>
      </c>
      <c r="C2341" t="s">
        <v>175</v>
      </c>
      <c r="D2341" t="s">
        <v>176</v>
      </c>
      <c r="E2341" t="s">
        <v>1603</v>
      </c>
      <c r="F2341" t="s">
        <v>1613</v>
      </c>
      <c r="G2341">
        <v>34.9</v>
      </c>
      <c r="H2341">
        <v>27.7</v>
      </c>
      <c r="I2341">
        <v>3</v>
      </c>
      <c r="J2341">
        <v>0</v>
      </c>
      <c r="K2341" s="1">
        <v>45162</v>
      </c>
      <c r="L2341" s="56">
        <v>0.52026021990740745</v>
      </c>
    </row>
    <row r="2342" spans="1:12" ht="15" customHeight="1" x14ac:dyDescent="0.25">
      <c r="A2342">
        <v>2341</v>
      </c>
      <c r="B2342">
        <v>278425</v>
      </c>
      <c r="C2342" t="s">
        <v>175</v>
      </c>
      <c r="D2342" t="s">
        <v>176</v>
      </c>
      <c r="E2342" t="s">
        <v>1603</v>
      </c>
      <c r="F2342" t="s">
        <v>1613</v>
      </c>
      <c r="G2342">
        <v>12.5</v>
      </c>
      <c r="H2342">
        <v>10.7</v>
      </c>
      <c r="I2342">
        <v>0</v>
      </c>
      <c r="J2342">
        <v>0</v>
      </c>
      <c r="K2342" s="1">
        <v>45162</v>
      </c>
      <c r="L2342" s="56">
        <v>0.52016744212962962</v>
      </c>
    </row>
    <row r="2343" spans="1:12" ht="15" customHeight="1" x14ac:dyDescent="0.25">
      <c r="A2343">
        <v>2342</v>
      </c>
      <c r="B2343">
        <v>278424</v>
      </c>
      <c r="C2343" t="s">
        <v>175</v>
      </c>
      <c r="D2343" t="s">
        <v>176</v>
      </c>
      <c r="E2343" t="s">
        <v>1603</v>
      </c>
      <c r="F2343" t="s">
        <v>1613</v>
      </c>
      <c r="G2343">
        <v>36.200000000000003</v>
      </c>
      <c r="H2343">
        <v>29</v>
      </c>
      <c r="I2343">
        <v>3</v>
      </c>
      <c r="J2343">
        <v>0</v>
      </c>
      <c r="K2343" s="1">
        <v>45162</v>
      </c>
      <c r="L2343" s="56">
        <v>0.52006192129629636</v>
      </c>
    </row>
    <row r="2344" spans="1:12" ht="15" customHeight="1" x14ac:dyDescent="0.25">
      <c r="A2344">
        <v>2343</v>
      </c>
      <c r="B2344">
        <v>278423</v>
      </c>
      <c r="C2344" t="s">
        <v>121</v>
      </c>
      <c r="D2344" t="s">
        <v>122</v>
      </c>
      <c r="E2344" t="s">
        <v>1603</v>
      </c>
      <c r="F2344" t="s">
        <v>1613</v>
      </c>
      <c r="G2344">
        <v>4.0999999999999996</v>
      </c>
      <c r="H2344">
        <v>2.2999999999999998</v>
      </c>
      <c r="I2344">
        <v>0</v>
      </c>
      <c r="J2344">
        <v>0</v>
      </c>
      <c r="K2344" s="1">
        <v>45162</v>
      </c>
      <c r="L2344" s="56">
        <v>0.51996339120370372</v>
      </c>
    </row>
    <row r="2345" spans="1:12" ht="15" customHeight="1" x14ac:dyDescent="0.25">
      <c r="A2345">
        <v>2344</v>
      </c>
      <c r="B2345">
        <v>278422</v>
      </c>
      <c r="C2345" t="s">
        <v>125</v>
      </c>
      <c r="D2345" t="s">
        <v>126</v>
      </c>
      <c r="E2345" t="s">
        <v>1603</v>
      </c>
      <c r="F2345" t="s">
        <v>1604</v>
      </c>
      <c r="G2345">
        <v>56.8</v>
      </c>
      <c r="H2345">
        <v>49.6</v>
      </c>
      <c r="I2345">
        <v>3</v>
      </c>
      <c r="J2345">
        <v>0</v>
      </c>
      <c r="K2345" s="1">
        <v>45162</v>
      </c>
      <c r="L2345" s="56">
        <v>0.51984637731481487</v>
      </c>
    </row>
    <row r="2346" spans="1:12" ht="15" customHeight="1" x14ac:dyDescent="0.25">
      <c r="A2346">
        <v>2345</v>
      </c>
      <c r="B2346">
        <v>278421</v>
      </c>
      <c r="C2346" t="s">
        <v>123</v>
      </c>
      <c r="D2346" t="s">
        <v>1412</v>
      </c>
      <c r="E2346" t="s">
        <v>1603</v>
      </c>
      <c r="F2346" t="s">
        <v>1613</v>
      </c>
      <c r="G2346">
        <v>48.5</v>
      </c>
      <c r="H2346">
        <v>41.3</v>
      </c>
      <c r="I2346">
        <v>3</v>
      </c>
      <c r="J2346">
        <v>0</v>
      </c>
      <c r="K2346" s="1">
        <v>45162</v>
      </c>
      <c r="L2346" s="56">
        <v>0.51968244212962966</v>
      </c>
    </row>
    <row r="2347" spans="1:12" ht="15" customHeight="1" x14ac:dyDescent="0.25">
      <c r="A2347">
        <v>2346</v>
      </c>
      <c r="B2347">
        <v>278420</v>
      </c>
      <c r="C2347" t="s">
        <v>59</v>
      </c>
      <c r="D2347" t="s">
        <v>60</v>
      </c>
      <c r="E2347" t="s">
        <v>1611</v>
      </c>
      <c r="F2347" t="s">
        <v>1613</v>
      </c>
      <c r="G2347">
        <v>53.3</v>
      </c>
      <c r="H2347">
        <v>46.1</v>
      </c>
      <c r="I2347">
        <v>3</v>
      </c>
      <c r="J2347">
        <v>8</v>
      </c>
      <c r="K2347" s="1">
        <v>45162</v>
      </c>
      <c r="L2347" s="56">
        <v>0.51950972222222225</v>
      </c>
    </row>
    <row r="2348" spans="1:12" ht="15" customHeight="1" x14ac:dyDescent="0.25">
      <c r="A2348">
        <v>2347</v>
      </c>
      <c r="B2348">
        <v>278419</v>
      </c>
      <c r="C2348" t="s">
        <v>55</v>
      </c>
      <c r="D2348" t="s">
        <v>56</v>
      </c>
      <c r="E2348" t="s">
        <v>1611</v>
      </c>
      <c r="F2348" t="s">
        <v>1613</v>
      </c>
      <c r="G2348">
        <v>43.6</v>
      </c>
      <c r="H2348">
        <v>36.4</v>
      </c>
      <c r="I2348">
        <v>3</v>
      </c>
      <c r="J2348">
        <v>7</v>
      </c>
      <c r="K2348" s="1">
        <v>45162</v>
      </c>
      <c r="L2348" s="56">
        <v>0.51938811342592595</v>
      </c>
    </row>
    <row r="2349" spans="1:12" ht="15" customHeight="1" x14ac:dyDescent="0.25">
      <c r="A2349">
        <v>2348</v>
      </c>
      <c r="B2349">
        <v>278418</v>
      </c>
      <c r="C2349" t="s">
        <v>120</v>
      </c>
      <c r="D2349" t="s">
        <v>1411</v>
      </c>
      <c r="E2349" t="s">
        <v>1603</v>
      </c>
      <c r="F2349" t="s">
        <v>1613</v>
      </c>
      <c r="G2349">
        <v>26.9</v>
      </c>
      <c r="H2349">
        <v>21.5</v>
      </c>
      <c r="I2349">
        <v>2</v>
      </c>
      <c r="J2349">
        <v>0</v>
      </c>
      <c r="K2349" s="1">
        <v>45162</v>
      </c>
      <c r="L2349" s="56">
        <v>0.51928237268518518</v>
      </c>
    </row>
    <row r="2350" spans="1:12" ht="15" customHeight="1" x14ac:dyDescent="0.25">
      <c r="A2350">
        <v>2349</v>
      </c>
      <c r="B2350">
        <v>278417</v>
      </c>
      <c r="C2350" t="s">
        <v>53</v>
      </c>
      <c r="D2350" t="s">
        <v>54</v>
      </c>
      <c r="E2350" t="s">
        <v>1611</v>
      </c>
      <c r="F2350" t="s">
        <v>1613</v>
      </c>
      <c r="G2350">
        <v>23.8</v>
      </c>
      <c r="H2350">
        <v>18.399999999999999</v>
      </c>
      <c r="I2350">
        <v>2</v>
      </c>
      <c r="J2350">
        <v>12</v>
      </c>
      <c r="K2350" s="1">
        <v>45162</v>
      </c>
      <c r="L2350" s="56">
        <v>0.51917118055555556</v>
      </c>
    </row>
    <row r="2351" spans="1:12" ht="15" customHeight="1" x14ac:dyDescent="0.25">
      <c r="A2351">
        <v>2350</v>
      </c>
      <c r="B2351">
        <v>278416</v>
      </c>
      <c r="C2351" t="s">
        <v>125</v>
      </c>
      <c r="D2351" t="s">
        <v>126</v>
      </c>
      <c r="E2351" t="s">
        <v>1603</v>
      </c>
      <c r="F2351" t="s">
        <v>1604</v>
      </c>
      <c r="G2351">
        <v>41.6</v>
      </c>
      <c r="H2351">
        <v>34.4</v>
      </c>
      <c r="I2351">
        <v>3</v>
      </c>
      <c r="J2351">
        <v>0</v>
      </c>
      <c r="K2351" s="1">
        <v>45162</v>
      </c>
      <c r="L2351" s="56">
        <v>0.51904274305555553</v>
      </c>
    </row>
    <row r="2352" spans="1:12" ht="15" customHeight="1" x14ac:dyDescent="0.25">
      <c r="A2352">
        <v>2351</v>
      </c>
      <c r="B2352">
        <v>278415</v>
      </c>
      <c r="C2352" t="s">
        <v>139</v>
      </c>
      <c r="D2352" t="s">
        <v>1342</v>
      </c>
      <c r="E2352" t="s">
        <v>1603</v>
      </c>
      <c r="F2352" t="s">
        <v>1613</v>
      </c>
      <c r="G2352">
        <v>6.4</v>
      </c>
      <c r="H2352">
        <v>1</v>
      </c>
      <c r="I2352">
        <v>2</v>
      </c>
      <c r="J2352">
        <v>0</v>
      </c>
      <c r="K2352" s="1">
        <v>45162</v>
      </c>
      <c r="L2352" s="56">
        <v>0.51876871527777779</v>
      </c>
    </row>
    <row r="2353" spans="1:12" ht="15" customHeight="1" x14ac:dyDescent="0.25">
      <c r="A2353">
        <v>2352</v>
      </c>
      <c r="B2353">
        <v>278414</v>
      </c>
      <c r="C2353" t="s">
        <v>59</v>
      </c>
      <c r="D2353" t="s">
        <v>60</v>
      </c>
      <c r="E2353" t="s">
        <v>1611</v>
      </c>
      <c r="F2353" t="s">
        <v>1613</v>
      </c>
      <c r="G2353">
        <v>52.5</v>
      </c>
      <c r="H2353">
        <v>45.3</v>
      </c>
      <c r="I2353">
        <v>3</v>
      </c>
      <c r="J2353">
        <v>8</v>
      </c>
      <c r="K2353" s="1">
        <v>45162</v>
      </c>
      <c r="L2353" s="56">
        <v>0.51864687500000006</v>
      </c>
    </row>
    <row r="2354" spans="1:12" ht="15" customHeight="1" x14ac:dyDescent="0.25">
      <c r="A2354">
        <v>2353</v>
      </c>
      <c r="B2354">
        <v>278413</v>
      </c>
      <c r="C2354" t="s">
        <v>136</v>
      </c>
      <c r="D2354" t="s">
        <v>1605</v>
      </c>
      <c r="E2354" t="s">
        <v>1603</v>
      </c>
      <c r="F2354" t="s">
        <v>1615</v>
      </c>
      <c r="G2354">
        <v>39.1</v>
      </c>
      <c r="H2354">
        <v>31.9</v>
      </c>
      <c r="I2354">
        <v>3</v>
      </c>
      <c r="J2354">
        <v>0</v>
      </c>
      <c r="K2354" s="1">
        <v>45162</v>
      </c>
      <c r="L2354" s="56">
        <v>0.51853376157407405</v>
      </c>
    </row>
    <row r="2355" spans="1:12" ht="15" customHeight="1" x14ac:dyDescent="0.25">
      <c r="A2355">
        <v>2354</v>
      </c>
      <c r="B2355">
        <v>278412</v>
      </c>
      <c r="C2355" t="s">
        <v>114</v>
      </c>
      <c r="D2355" t="s">
        <v>115</v>
      </c>
      <c r="E2355" t="s">
        <v>1603</v>
      </c>
      <c r="F2355" t="s">
        <v>1610</v>
      </c>
      <c r="G2355">
        <v>47.2</v>
      </c>
      <c r="H2355">
        <v>41.8</v>
      </c>
      <c r="I2355">
        <v>2</v>
      </c>
      <c r="J2355">
        <v>22</v>
      </c>
      <c r="K2355" s="1">
        <v>45162</v>
      </c>
      <c r="L2355" s="56">
        <v>0.51785717592592595</v>
      </c>
    </row>
    <row r="2356" spans="1:12" ht="15" customHeight="1" x14ac:dyDescent="0.25">
      <c r="A2356">
        <v>2355</v>
      </c>
      <c r="B2356">
        <v>278411</v>
      </c>
      <c r="C2356" t="s">
        <v>125</v>
      </c>
      <c r="D2356" t="s">
        <v>126</v>
      </c>
      <c r="E2356" t="s">
        <v>1603</v>
      </c>
      <c r="F2356" t="s">
        <v>1604</v>
      </c>
      <c r="G2356">
        <v>42.1</v>
      </c>
      <c r="H2356">
        <v>34.9</v>
      </c>
      <c r="I2356">
        <v>3</v>
      </c>
      <c r="J2356">
        <v>0</v>
      </c>
      <c r="K2356" s="1">
        <v>45162</v>
      </c>
      <c r="L2356" s="56">
        <v>0.51763784722222217</v>
      </c>
    </row>
    <row r="2357" spans="1:12" ht="15" customHeight="1" x14ac:dyDescent="0.25">
      <c r="A2357">
        <v>2356</v>
      </c>
      <c r="B2357">
        <v>278410</v>
      </c>
      <c r="C2357" t="s">
        <v>74</v>
      </c>
      <c r="D2357" t="s">
        <v>75</v>
      </c>
      <c r="E2357" t="s">
        <v>1611</v>
      </c>
      <c r="F2357" t="s">
        <v>1610</v>
      </c>
      <c r="G2357">
        <v>18.600000000000001</v>
      </c>
      <c r="H2357">
        <v>13.2</v>
      </c>
      <c r="I2357">
        <v>2</v>
      </c>
      <c r="J2357">
        <v>6</v>
      </c>
      <c r="K2357" s="1">
        <v>45162</v>
      </c>
      <c r="L2357" s="56">
        <v>0.51755787037037038</v>
      </c>
    </row>
    <row r="2358" spans="1:12" ht="15" customHeight="1" x14ac:dyDescent="0.25">
      <c r="A2358">
        <v>2357</v>
      </c>
      <c r="B2358">
        <v>278409</v>
      </c>
      <c r="C2358" t="s">
        <v>120</v>
      </c>
      <c r="D2358" t="s">
        <v>1411</v>
      </c>
      <c r="E2358" t="s">
        <v>1603</v>
      </c>
      <c r="F2358" t="s">
        <v>1610</v>
      </c>
      <c r="G2358">
        <v>17.5</v>
      </c>
      <c r="H2358">
        <v>10.3</v>
      </c>
      <c r="I2358">
        <v>3</v>
      </c>
      <c r="J2358">
        <v>0</v>
      </c>
      <c r="K2358" s="1">
        <v>45162</v>
      </c>
      <c r="L2358" s="56">
        <v>0.51743383101851859</v>
      </c>
    </row>
    <row r="2359" spans="1:12" ht="15" customHeight="1" x14ac:dyDescent="0.25">
      <c r="A2359">
        <v>2358</v>
      </c>
      <c r="B2359">
        <v>278408</v>
      </c>
      <c r="C2359" t="s">
        <v>84</v>
      </c>
      <c r="D2359" t="s">
        <v>1609</v>
      </c>
      <c r="E2359" t="s">
        <v>1603</v>
      </c>
      <c r="F2359" t="s">
        <v>1610</v>
      </c>
      <c r="G2359">
        <v>47.2</v>
      </c>
      <c r="H2359">
        <v>40</v>
      </c>
      <c r="I2359">
        <v>3</v>
      </c>
      <c r="J2359">
        <v>0</v>
      </c>
      <c r="K2359" s="1">
        <v>45162</v>
      </c>
      <c r="L2359" s="56">
        <v>0.5172982986111111</v>
      </c>
    </row>
    <row r="2360" spans="1:12" ht="15" customHeight="1" x14ac:dyDescent="0.25">
      <c r="A2360">
        <v>2359</v>
      </c>
      <c r="B2360">
        <v>278407</v>
      </c>
      <c r="C2360" t="s">
        <v>85</v>
      </c>
      <c r="D2360" t="s">
        <v>1608</v>
      </c>
      <c r="E2360" t="s">
        <v>1603</v>
      </c>
      <c r="F2360" t="s">
        <v>1610</v>
      </c>
      <c r="G2360">
        <v>20.5</v>
      </c>
      <c r="H2360">
        <v>15.1</v>
      </c>
      <c r="I2360">
        <v>2</v>
      </c>
      <c r="J2360">
        <v>0</v>
      </c>
      <c r="K2360" s="1">
        <v>45162</v>
      </c>
      <c r="L2360" s="56">
        <v>0.51721559027777775</v>
      </c>
    </row>
    <row r="2361" spans="1:12" ht="15" customHeight="1" x14ac:dyDescent="0.25">
      <c r="A2361">
        <v>2360</v>
      </c>
      <c r="B2361">
        <v>278406</v>
      </c>
      <c r="C2361" t="s">
        <v>139</v>
      </c>
      <c r="D2361" t="s">
        <v>1342</v>
      </c>
      <c r="E2361" t="s">
        <v>1603</v>
      </c>
      <c r="F2361" t="s">
        <v>1613</v>
      </c>
      <c r="G2361">
        <v>15.9</v>
      </c>
      <c r="H2361">
        <v>10.5</v>
      </c>
      <c r="I2361">
        <v>2</v>
      </c>
      <c r="J2361">
        <v>0</v>
      </c>
      <c r="K2361" s="1">
        <v>45162</v>
      </c>
      <c r="L2361" s="56">
        <v>0.51710204861111109</v>
      </c>
    </row>
    <row r="2362" spans="1:12" ht="15" customHeight="1" x14ac:dyDescent="0.25">
      <c r="A2362">
        <v>2361</v>
      </c>
      <c r="B2362">
        <v>278405</v>
      </c>
      <c r="C2362" t="s">
        <v>67</v>
      </c>
      <c r="D2362" t="s">
        <v>1318</v>
      </c>
      <c r="E2362" t="s">
        <v>1603</v>
      </c>
      <c r="F2362" t="s">
        <v>1613</v>
      </c>
      <c r="G2362">
        <v>34.4</v>
      </c>
      <c r="H2362">
        <v>27.2</v>
      </c>
      <c r="I2362">
        <v>3</v>
      </c>
      <c r="J2362">
        <v>0</v>
      </c>
      <c r="K2362" s="1">
        <v>45162</v>
      </c>
      <c r="L2362" s="56">
        <v>0.51694097222222224</v>
      </c>
    </row>
    <row r="2363" spans="1:12" ht="15" customHeight="1" x14ac:dyDescent="0.25">
      <c r="A2363">
        <v>2362</v>
      </c>
      <c r="B2363">
        <v>278404</v>
      </c>
      <c r="C2363" t="s">
        <v>124</v>
      </c>
      <c r="D2363" t="s">
        <v>1413</v>
      </c>
      <c r="E2363" t="s">
        <v>1603</v>
      </c>
      <c r="F2363" t="s">
        <v>1604</v>
      </c>
      <c r="G2363">
        <v>46.3</v>
      </c>
      <c r="H2363">
        <v>39.1</v>
      </c>
      <c r="I2363">
        <v>3</v>
      </c>
      <c r="J2363">
        <v>0</v>
      </c>
      <c r="K2363" s="1">
        <v>45162</v>
      </c>
      <c r="L2363" s="56">
        <v>0.51685228009259265</v>
      </c>
    </row>
    <row r="2364" spans="1:12" ht="15" customHeight="1" x14ac:dyDescent="0.25">
      <c r="A2364">
        <v>2363</v>
      </c>
      <c r="B2364">
        <v>278403</v>
      </c>
      <c r="C2364" t="s">
        <v>121</v>
      </c>
      <c r="D2364" t="s">
        <v>122</v>
      </c>
      <c r="E2364" t="s">
        <v>1603</v>
      </c>
      <c r="F2364" t="s">
        <v>1610</v>
      </c>
      <c r="G2364">
        <v>31.5</v>
      </c>
      <c r="H2364">
        <v>24.3</v>
      </c>
      <c r="I2364">
        <v>3</v>
      </c>
      <c r="J2364">
        <v>0</v>
      </c>
      <c r="K2364" s="1">
        <v>45162</v>
      </c>
      <c r="L2364" s="56">
        <v>0.51675158564814816</v>
      </c>
    </row>
    <row r="2365" spans="1:12" ht="15" customHeight="1" x14ac:dyDescent="0.25">
      <c r="A2365">
        <v>2364</v>
      </c>
      <c r="B2365">
        <v>278402</v>
      </c>
      <c r="C2365" t="s">
        <v>78</v>
      </c>
      <c r="D2365" t="s">
        <v>79</v>
      </c>
      <c r="E2365" t="s">
        <v>1611</v>
      </c>
      <c r="F2365" t="s">
        <v>1610</v>
      </c>
      <c r="G2365">
        <v>24.3</v>
      </c>
      <c r="H2365">
        <v>18.899999999999999</v>
      </c>
      <c r="I2365">
        <v>2</v>
      </c>
      <c r="J2365">
        <v>6</v>
      </c>
      <c r="K2365" s="1">
        <v>45162</v>
      </c>
      <c r="L2365" s="56">
        <v>0.51665859953703708</v>
      </c>
    </row>
    <row r="2366" spans="1:12" ht="15" customHeight="1" x14ac:dyDescent="0.25">
      <c r="A2366">
        <v>2365</v>
      </c>
      <c r="B2366">
        <v>278401</v>
      </c>
      <c r="C2366" t="s">
        <v>67</v>
      </c>
      <c r="D2366" t="s">
        <v>1318</v>
      </c>
      <c r="E2366" t="s">
        <v>1603</v>
      </c>
      <c r="F2366" t="s">
        <v>1613</v>
      </c>
      <c r="G2366">
        <v>36.799999999999997</v>
      </c>
      <c r="H2366">
        <v>29.6</v>
      </c>
      <c r="I2366">
        <v>3</v>
      </c>
      <c r="J2366">
        <v>0</v>
      </c>
      <c r="K2366" s="1">
        <v>45162</v>
      </c>
      <c r="L2366" s="56">
        <v>0.51620046296296296</v>
      </c>
    </row>
    <row r="2367" spans="1:12" ht="15" customHeight="1" x14ac:dyDescent="0.25">
      <c r="A2367">
        <v>2366</v>
      </c>
      <c r="B2367">
        <v>278400</v>
      </c>
      <c r="C2367" t="s">
        <v>121</v>
      </c>
      <c r="D2367" t="s">
        <v>122</v>
      </c>
      <c r="E2367" t="s">
        <v>1603</v>
      </c>
      <c r="F2367" t="s">
        <v>1613</v>
      </c>
      <c r="G2367">
        <v>39.4</v>
      </c>
      <c r="H2367">
        <v>32.200000000000003</v>
      </c>
      <c r="I2367">
        <v>3</v>
      </c>
      <c r="J2367">
        <v>0</v>
      </c>
      <c r="K2367" s="1">
        <v>45162</v>
      </c>
      <c r="L2367" s="56">
        <v>0.51611469907407403</v>
      </c>
    </row>
    <row r="2368" spans="1:12" ht="15" customHeight="1" x14ac:dyDescent="0.25">
      <c r="A2368">
        <v>2367</v>
      </c>
      <c r="B2368">
        <v>278399</v>
      </c>
      <c r="C2368" t="s">
        <v>59</v>
      </c>
      <c r="D2368" t="s">
        <v>60</v>
      </c>
      <c r="E2368" t="s">
        <v>1611</v>
      </c>
      <c r="F2368" t="s">
        <v>1613</v>
      </c>
      <c r="G2368">
        <v>49.1</v>
      </c>
      <c r="H2368">
        <v>41.9</v>
      </c>
      <c r="I2368">
        <v>3</v>
      </c>
      <c r="J2368">
        <v>8</v>
      </c>
      <c r="K2368" s="1">
        <v>45162</v>
      </c>
      <c r="L2368" s="56">
        <v>0.51590910879629626</v>
      </c>
    </row>
    <row r="2369" spans="1:12" ht="15" customHeight="1" x14ac:dyDescent="0.25">
      <c r="A2369">
        <v>2368</v>
      </c>
      <c r="B2369">
        <v>278398</v>
      </c>
      <c r="C2369" t="s">
        <v>100</v>
      </c>
      <c r="D2369" t="s">
        <v>1271</v>
      </c>
      <c r="E2369" t="s">
        <v>1611</v>
      </c>
      <c r="F2369" t="s">
        <v>1607</v>
      </c>
      <c r="G2369">
        <v>69.599999999999994</v>
      </c>
      <c r="H2369">
        <v>62.4</v>
      </c>
      <c r="I2369">
        <v>3</v>
      </c>
      <c r="J2369">
        <v>0</v>
      </c>
      <c r="K2369" s="1">
        <v>45162</v>
      </c>
      <c r="L2369" s="56">
        <v>0.51581454861111109</v>
      </c>
    </row>
    <row r="2370" spans="1:12" ht="15" customHeight="1" x14ac:dyDescent="0.25">
      <c r="A2370">
        <v>2369</v>
      </c>
      <c r="B2370">
        <v>278397</v>
      </c>
      <c r="C2370" t="s">
        <v>100</v>
      </c>
      <c r="D2370" t="s">
        <v>1271</v>
      </c>
      <c r="E2370" t="s">
        <v>1611</v>
      </c>
      <c r="F2370" t="s">
        <v>1607</v>
      </c>
      <c r="G2370">
        <v>32.9</v>
      </c>
      <c r="H2370">
        <v>27.5</v>
      </c>
      <c r="I2370">
        <v>2</v>
      </c>
      <c r="J2370">
        <v>0</v>
      </c>
      <c r="K2370" s="1">
        <v>45162</v>
      </c>
      <c r="L2370" s="56">
        <v>0.51542190972222224</v>
      </c>
    </row>
    <row r="2371" spans="1:12" ht="15" customHeight="1" x14ac:dyDescent="0.25">
      <c r="A2371">
        <v>2370</v>
      </c>
      <c r="B2371">
        <v>278396</v>
      </c>
      <c r="C2371" t="s">
        <v>140</v>
      </c>
      <c r="D2371" t="s">
        <v>1357</v>
      </c>
      <c r="E2371" t="s">
        <v>1603</v>
      </c>
      <c r="F2371" t="s">
        <v>1607</v>
      </c>
      <c r="G2371">
        <v>21.6</v>
      </c>
      <c r="H2371">
        <v>18</v>
      </c>
      <c r="I2371">
        <v>1</v>
      </c>
      <c r="J2371">
        <v>0</v>
      </c>
      <c r="K2371" s="1">
        <v>45162</v>
      </c>
      <c r="L2371" s="56">
        <v>0.51519707175925922</v>
      </c>
    </row>
    <row r="2372" spans="1:12" ht="15" customHeight="1" x14ac:dyDescent="0.25">
      <c r="A2372">
        <v>2371</v>
      </c>
      <c r="B2372">
        <v>278395</v>
      </c>
      <c r="C2372" t="s">
        <v>142</v>
      </c>
      <c r="D2372" t="s">
        <v>1612</v>
      </c>
      <c r="E2372" t="s">
        <v>1603</v>
      </c>
      <c r="F2372" t="s">
        <v>1604</v>
      </c>
      <c r="G2372">
        <v>41.4</v>
      </c>
      <c r="H2372">
        <v>34.200000000000003</v>
      </c>
      <c r="I2372">
        <v>3</v>
      </c>
      <c r="J2372">
        <v>0</v>
      </c>
      <c r="K2372" s="1">
        <v>45162</v>
      </c>
      <c r="L2372" s="56">
        <v>0.51507222222222226</v>
      </c>
    </row>
    <row r="2373" spans="1:12" ht="15" customHeight="1" x14ac:dyDescent="0.25">
      <c r="A2373">
        <v>2372</v>
      </c>
      <c r="B2373">
        <v>278394</v>
      </c>
      <c r="C2373" t="s">
        <v>74</v>
      </c>
      <c r="D2373" t="s">
        <v>75</v>
      </c>
      <c r="E2373" t="s">
        <v>1611</v>
      </c>
      <c r="F2373" t="s">
        <v>1610</v>
      </c>
      <c r="G2373">
        <v>41.9</v>
      </c>
      <c r="H2373">
        <v>34.700000000000003</v>
      </c>
      <c r="I2373">
        <v>3</v>
      </c>
      <c r="J2373">
        <v>16</v>
      </c>
      <c r="K2373" s="1">
        <v>45162</v>
      </c>
      <c r="L2373" s="56">
        <v>0.51495628472222221</v>
      </c>
    </row>
    <row r="2374" spans="1:12" ht="15" customHeight="1" x14ac:dyDescent="0.25">
      <c r="A2374">
        <v>2373</v>
      </c>
      <c r="B2374">
        <v>278393</v>
      </c>
      <c r="C2374" t="s">
        <v>24</v>
      </c>
      <c r="D2374" t="s">
        <v>25</v>
      </c>
      <c r="E2374" t="s">
        <v>1611</v>
      </c>
      <c r="F2374" t="s">
        <v>1614</v>
      </c>
      <c r="G2374">
        <v>54.1</v>
      </c>
      <c r="H2374">
        <v>46.9</v>
      </c>
      <c r="I2374">
        <v>3</v>
      </c>
      <c r="J2374">
        <v>8</v>
      </c>
      <c r="K2374" s="1">
        <v>45162</v>
      </c>
      <c r="L2374" s="56">
        <v>0.51480821759259265</v>
      </c>
    </row>
    <row r="2375" spans="1:12" ht="15" customHeight="1" x14ac:dyDescent="0.25">
      <c r="A2375">
        <v>2374</v>
      </c>
      <c r="B2375">
        <v>278392</v>
      </c>
      <c r="C2375" t="s">
        <v>175</v>
      </c>
      <c r="D2375" t="s">
        <v>176</v>
      </c>
      <c r="E2375" t="s">
        <v>1603</v>
      </c>
      <c r="F2375" t="s">
        <v>1610</v>
      </c>
      <c r="G2375">
        <v>41.4</v>
      </c>
      <c r="H2375">
        <v>34.200000000000003</v>
      </c>
      <c r="I2375">
        <v>3</v>
      </c>
      <c r="J2375">
        <v>0</v>
      </c>
      <c r="K2375" s="1">
        <v>45162</v>
      </c>
      <c r="L2375" s="56">
        <v>0.51455725694444443</v>
      </c>
    </row>
    <row r="2376" spans="1:12" ht="15" customHeight="1" x14ac:dyDescent="0.25">
      <c r="A2376">
        <v>2375</v>
      </c>
      <c r="B2376">
        <v>278391</v>
      </c>
      <c r="C2376" t="s">
        <v>12</v>
      </c>
      <c r="D2376" t="s">
        <v>13</v>
      </c>
      <c r="E2376" t="s">
        <v>1611</v>
      </c>
      <c r="F2376" t="s">
        <v>1614</v>
      </c>
      <c r="G2376">
        <v>67.400000000000006</v>
      </c>
      <c r="H2376">
        <v>60.2</v>
      </c>
      <c r="I2376">
        <v>3</v>
      </c>
      <c r="J2376">
        <v>9</v>
      </c>
      <c r="K2376" s="1">
        <v>45162</v>
      </c>
      <c r="L2376" s="56">
        <v>0.51440251157407413</v>
      </c>
    </row>
    <row r="2377" spans="1:12" ht="15" customHeight="1" x14ac:dyDescent="0.25">
      <c r="A2377">
        <v>2376</v>
      </c>
      <c r="B2377">
        <v>278390</v>
      </c>
      <c r="C2377" t="s">
        <v>1532</v>
      </c>
      <c r="D2377" t="s">
        <v>1533</v>
      </c>
      <c r="E2377" t="s">
        <v>1603</v>
      </c>
      <c r="F2377" t="s">
        <v>1607</v>
      </c>
      <c r="G2377">
        <v>18.5</v>
      </c>
      <c r="H2377">
        <v>13.1</v>
      </c>
      <c r="I2377">
        <v>2</v>
      </c>
      <c r="J2377">
        <v>0</v>
      </c>
      <c r="K2377" s="1">
        <v>45162</v>
      </c>
      <c r="L2377" s="56">
        <v>0.51380980324074077</v>
      </c>
    </row>
    <row r="2378" spans="1:12" ht="15" customHeight="1" x14ac:dyDescent="0.25">
      <c r="A2378">
        <v>2377</v>
      </c>
      <c r="B2378">
        <v>278389</v>
      </c>
      <c r="C2378" t="s">
        <v>142</v>
      </c>
      <c r="D2378" t="s">
        <v>1612</v>
      </c>
      <c r="E2378" t="s">
        <v>1603</v>
      </c>
      <c r="F2378" t="s">
        <v>1604</v>
      </c>
      <c r="G2378">
        <v>40.4</v>
      </c>
      <c r="H2378">
        <v>33.200000000000003</v>
      </c>
      <c r="I2378">
        <v>3</v>
      </c>
      <c r="J2378">
        <v>0</v>
      </c>
      <c r="K2378" s="1">
        <v>45162</v>
      </c>
      <c r="L2378" s="56">
        <v>0.51369267361111104</v>
      </c>
    </row>
    <row r="2379" spans="1:12" ht="15" customHeight="1" x14ac:dyDescent="0.25">
      <c r="A2379">
        <v>2378</v>
      </c>
      <c r="B2379">
        <v>278388</v>
      </c>
      <c r="C2379" t="s">
        <v>1534</v>
      </c>
      <c r="D2379" t="s">
        <v>1535</v>
      </c>
      <c r="E2379" t="s">
        <v>1611</v>
      </c>
      <c r="F2379" t="s">
        <v>1607</v>
      </c>
      <c r="G2379">
        <v>83.1</v>
      </c>
      <c r="H2379">
        <v>75.900000000000006</v>
      </c>
      <c r="I2379">
        <v>3</v>
      </c>
      <c r="J2379">
        <v>18</v>
      </c>
      <c r="K2379" s="1">
        <v>45162</v>
      </c>
      <c r="L2379" s="56">
        <v>0.51357175925925924</v>
      </c>
    </row>
    <row r="2380" spans="1:12" ht="15" customHeight="1" x14ac:dyDescent="0.25">
      <c r="A2380">
        <v>2379</v>
      </c>
      <c r="B2380">
        <v>278387</v>
      </c>
      <c r="C2380" t="s">
        <v>124</v>
      </c>
      <c r="D2380" t="s">
        <v>1413</v>
      </c>
      <c r="E2380" t="s">
        <v>1603</v>
      </c>
      <c r="F2380" t="s">
        <v>1604</v>
      </c>
      <c r="G2380">
        <v>44.6</v>
      </c>
      <c r="H2380">
        <v>37.4</v>
      </c>
      <c r="I2380">
        <v>3</v>
      </c>
      <c r="J2380">
        <v>0</v>
      </c>
      <c r="K2380" s="1">
        <v>45162</v>
      </c>
      <c r="L2380" s="56">
        <v>0.51347839120370364</v>
      </c>
    </row>
    <row r="2381" spans="1:12" ht="15" customHeight="1" x14ac:dyDescent="0.25">
      <c r="A2381">
        <v>2380</v>
      </c>
      <c r="B2381">
        <v>278386</v>
      </c>
      <c r="C2381" t="s">
        <v>59</v>
      </c>
      <c r="D2381" t="s">
        <v>60</v>
      </c>
      <c r="E2381" t="s">
        <v>1611</v>
      </c>
      <c r="F2381" t="s">
        <v>1613</v>
      </c>
      <c r="G2381">
        <v>49.5</v>
      </c>
      <c r="H2381">
        <v>42.3</v>
      </c>
      <c r="I2381">
        <v>3</v>
      </c>
      <c r="J2381">
        <v>8</v>
      </c>
      <c r="K2381" s="1">
        <v>45162</v>
      </c>
      <c r="L2381" s="56">
        <v>0.51336998842592596</v>
      </c>
    </row>
    <row r="2382" spans="1:12" ht="15" customHeight="1" x14ac:dyDescent="0.25">
      <c r="A2382">
        <v>2381</v>
      </c>
      <c r="B2382">
        <v>278385</v>
      </c>
      <c r="C2382" t="s">
        <v>74</v>
      </c>
      <c r="D2382" t="s">
        <v>75</v>
      </c>
      <c r="E2382" t="s">
        <v>1611</v>
      </c>
      <c r="F2382" t="s">
        <v>1610</v>
      </c>
      <c r="G2382">
        <v>45.7</v>
      </c>
      <c r="H2382">
        <v>38.5</v>
      </c>
      <c r="I2382">
        <v>3</v>
      </c>
      <c r="J2382">
        <v>16</v>
      </c>
      <c r="K2382" s="1">
        <v>45162</v>
      </c>
      <c r="L2382" s="56">
        <v>0.51332017361111115</v>
      </c>
    </row>
    <row r="2383" spans="1:12" ht="15" customHeight="1" x14ac:dyDescent="0.25">
      <c r="A2383">
        <v>2382</v>
      </c>
      <c r="B2383">
        <v>278384</v>
      </c>
      <c r="C2383" t="s">
        <v>53</v>
      </c>
      <c r="D2383" t="s">
        <v>54</v>
      </c>
      <c r="E2383" t="s">
        <v>1611</v>
      </c>
      <c r="F2383" t="s">
        <v>1613</v>
      </c>
      <c r="G2383">
        <v>54.5</v>
      </c>
      <c r="H2383">
        <v>47.3</v>
      </c>
      <c r="I2383">
        <v>3</v>
      </c>
      <c r="J2383">
        <v>30</v>
      </c>
      <c r="K2383" s="1">
        <v>45162</v>
      </c>
      <c r="L2383" s="56">
        <v>0.5131007291666666</v>
      </c>
    </row>
    <row r="2384" spans="1:12" ht="15" customHeight="1" x14ac:dyDescent="0.25">
      <c r="A2384">
        <v>2383</v>
      </c>
      <c r="B2384">
        <v>278383</v>
      </c>
      <c r="C2384" t="s">
        <v>24</v>
      </c>
      <c r="D2384" t="s">
        <v>25</v>
      </c>
      <c r="E2384" t="s">
        <v>1611</v>
      </c>
      <c r="F2384" t="s">
        <v>1614</v>
      </c>
      <c r="G2384">
        <v>50.9</v>
      </c>
      <c r="H2384">
        <v>43.7</v>
      </c>
      <c r="I2384">
        <v>3</v>
      </c>
      <c r="J2384">
        <v>8</v>
      </c>
      <c r="K2384" s="1">
        <v>45162</v>
      </c>
      <c r="L2384" s="56">
        <v>0.51293295138888884</v>
      </c>
    </row>
    <row r="2385" spans="1:12" ht="15" customHeight="1" x14ac:dyDescent="0.25">
      <c r="A2385">
        <v>2384</v>
      </c>
      <c r="B2385">
        <v>278382</v>
      </c>
      <c r="C2385" t="s">
        <v>24</v>
      </c>
      <c r="D2385" t="s">
        <v>25</v>
      </c>
      <c r="E2385" t="s">
        <v>1611</v>
      </c>
      <c r="F2385" t="s">
        <v>1614</v>
      </c>
      <c r="G2385">
        <v>55.2</v>
      </c>
      <c r="H2385">
        <v>48</v>
      </c>
      <c r="I2385">
        <v>3</v>
      </c>
      <c r="J2385">
        <v>8</v>
      </c>
      <c r="K2385" s="1">
        <v>45162</v>
      </c>
      <c r="L2385" s="56">
        <v>0.5127466087962963</v>
      </c>
    </row>
    <row r="2386" spans="1:12" ht="15" customHeight="1" x14ac:dyDescent="0.25">
      <c r="A2386">
        <v>2385</v>
      </c>
      <c r="B2386">
        <v>278381</v>
      </c>
      <c r="C2386" t="s">
        <v>59</v>
      </c>
      <c r="D2386" t="s">
        <v>60</v>
      </c>
      <c r="E2386" t="s">
        <v>1611</v>
      </c>
      <c r="F2386" t="s">
        <v>1613</v>
      </c>
      <c r="G2386">
        <v>48.9</v>
      </c>
      <c r="H2386">
        <v>41.7</v>
      </c>
      <c r="I2386">
        <v>3</v>
      </c>
      <c r="J2386">
        <v>8</v>
      </c>
      <c r="K2386" s="1">
        <v>45162</v>
      </c>
      <c r="L2386" s="56">
        <v>0.51261616898148155</v>
      </c>
    </row>
    <row r="2387" spans="1:12" ht="15" customHeight="1" x14ac:dyDescent="0.25">
      <c r="A2387">
        <v>2386</v>
      </c>
      <c r="B2387">
        <v>278380</v>
      </c>
      <c r="C2387" t="s">
        <v>1534</v>
      </c>
      <c r="D2387" t="s">
        <v>1535</v>
      </c>
      <c r="E2387" t="s">
        <v>1611</v>
      </c>
      <c r="F2387" t="s">
        <v>1607</v>
      </c>
      <c r="G2387">
        <v>50.3</v>
      </c>
      <c r="H2387">
        <v>43.1</v>
      </c>
      <c r="I2387">
        <v>3</v>
      </c>
      <c r="J2387">
        <v>11</v>
      </c>
      <c r="K2387" s="1">
        <v>45162</v>
      </c>
      <c r="L2387" s="56">
        <v>0.51239471064814812</v>
      </c>
    </row>
    <row r="2388" spans="1:12" ht="15" customHeight="1" x14ac:dyDescent="0.25">
      <c r="A2388">
        <v>2387</v>
      </c>
      <c r="B2388">
        <v>278379</v>
      </c>
      <c r="C2388" t="s">
        <v>125</v>
      </c>
      <c r="D2388" t="s">
        <v>126</v>
      </c>
      <c r="E2388" t="s">
        <v>1603</v>
      </c>
      <c r="F2388" t="s">
        <v>1604</v>
      </c>
      <c r="G2388">
        <v>51.3</v>
      </c>
      <c r="H2388">
        <v>44.1</v>
      </c>
      <c r="I2388">
        <v>3</v>
      </c>
      <c r="J2388">
        <v>0</v>
      </c>
      <c r="K2388" s="1">
        <v>45162</v>
      </c>
      <c r="L2388" s="56">
        <v>0.51219378472222221</v>
      </c>
    </row>
    <row r="2389" spans="1:12" ht="15" customHeight="1" x14ac:dyDescent="0.25">
      <c r="A2389">
        <v>2388</v>
      </c>
      <c r="B2389">
        <v>278378</v>
      </c>
      <c r="C2389" t="s">
        <v>124</v>
      </c>
      <c r="D2389" t="s">
        <v>1413</v>
      </c>
      <c r="E2389" t="s">
        <v>1603</v>
      </c>
      <c r="F2389" t="s">
        <v>1604</v>
      </c>
      <c r="G2389">
        <v>41.8</v>
      </c>
      <c r="H2389">
        <v>34.6</v>
      </c>
      <c r="I2389">
        <v>3</v>
      </c>
      <c r="J2389">
        <v>0</v>
      </c>
      <c r="K2389" s="1">
        <v>45162</v>
      </c>
      <c r="L2389" s="56">
        <v>0.51197612268518522</v>
      </c>
    </row>
    <row r="2390" spans="1:12" ht="15" customHeight="1" x14ac:dyDescent="0.25">
      <c r="A2390">
        <v>2389</v>
      </c>
      <c r="B2390">
        <v>278377</v>
      </c>
      <c r="C2390" t="s">
        <v>124</v>
      </c>
      <c r="D2390" t="s">
        <v>1413</v>
      </c>
      <c r="E2390" t="s">
        <v>1603</v>
      </c>
      <c r="F2390" t="s">
        <v>1604</v>
      </c>
      <c r="G2390">
        <v>45.3</v>
      </c>
      <c r="H2390">
        <v>38.1</v>
      </c>
      <c r="I2390">
        <v>3</v>
      </c>
      <c r="J2390">
        <v>0</v>
      </c>
      <c r="K2390" s="1">
        <v>45162</v>
      </c>
      <c r="L2390" s="56">
        <v>0.51183885416666663</v>
      </c>
    </row>
    <row r="2391" spans="1:12" ht="15" customHeight="1" x14ac:dyDescent="0.25">
      <c r="A2391">
        <v>2390</v>
      </c>
      <c r="B2391">
        <v>278376</v>
      </c>
      <c r="C2391" t="s">
        <v>123</v>
      </c>
      <c r="D2391" t="s">
        <v>1412</v>
      </c>
      <c r="E2391" t="s">
        <v>1603</v>
      </c>
      <c r="F2391" t="s">
        <v>1613</v>
      </c>
      <c r="G2391">
        <v>54.6</v>
      </c>
      <c r="H2391">
        <v>47.4</v>
      </c>
      <c r="I2391">
        <v>3</v>
      </c>
      <c r="J2391">
        <v>0</v>
      </c>
      <c r="K2391" s="1">
        <v>45162</v>
      </c>
      <c r="L2391" s="56">
        <v>0.51169953703703708</v>
      </c>
    </row>
    <row r="2392" spans="1:12" ht="15" customHeight="1" x14ac:dyDescent="0.25">
      <c r="A2392">
        <v>2391</v>
      </c>
      <c r="B2392">
        <v>278375</v>
      </c>
      <c r="C2392" t="s">
        <v>67</v>
      </c>
      <c r="D2392" t="s">
        <v>1318</v>
      </c>
      <c r="E2392" t="s">
        <v>1603</v>
      </c>
      <c r="F2392" t="s">
        <v>1613</v>
      </c>
      <c r="G2392">
        <v>39.1</v>
      </c>
      <c r="H2392">
        <v>31.9</v>
      </c>
      <c r="I2392">
        <v>3</v>
      </c>
      <c r="J2392">
        <v>0</v>
      </c>
      <c r="K2392" s="1">
        <v>45162</v>
      </c>
      <c r="L2392" s="56">
        <v>0.51159170138888888</v>
      </c>
    </row>
    <row r="2393" spans="1:12" ht="15" customHeight="1" x14ac:dyDescent="0.25">
      <c r="A2393">
        <v>2392</v>
      </c>
      <c r="B2393">
        <v>278374</v>
      </c>
      <c r="C2393" t="s">
        <v>85</v>
      </c>
      <c r="D2393" t="s">
        <v>1608</v>
      </c>
      <c r="E2393" t="s">
        <v>1603</v>
      </c>
      <c r="F2393" t="s">
        <v>1610</v>
      </c>
      <c r="G2393">
        <v>46.2</v>
      </c>
      <c r="H2393">
        <v>39</v>
      </c>
      <c r="I2393">
        <v>3</v>
      </c>
      <c r="J2393">
        <v>0</v>
      </c>
      <c r="K2393" s="1">
        <v>45162</v>
      </c>
      <c r="L2393" s="56">
        <v>0.51137820601851847</v>
      </c>
    </row>
    <row r="2394" spans="1:12" ht="15" customHeight="1" x14ac:dyDescent="0.25">
      <c r="A2394">
        <v>2393</v>
      </c>
      <c r="B2394">
        <v>278373</v>
      </c>
      <c r="C2394" t="s">
        <v>67</v>
      </c>
      <c r="D2394" t="s">
        <v>1318</v>
      </c>
      <c r="E2394" t="s">
        <v>1603</v>
      </c>
      <c r="F2394" t="s">
        <v>1613</v>
      </c>
      <c r="G2394">
        <v>31.5</v>
      </c>
      <c r="H2394">
        <v>24.3</v>
      </c>
      <c r="I2394">
        <v>3</v>
      </c>
      <c r="J2394">
        <v>0</v>
      </c>
      <c r="K2394" s="1">
        <v>45162</v>
      </c>
      <c r="L2394" s="56">
        <v>0.5111059375</v>
      </c>
    </row>
    <row r="2395" spans="1:12" ht="15" customHeight="1" x14ac:dyDescent="0.25">
      <c r="A2395">
        <v>2394</v>
      </c>
      <c r="B2395">
        <v>278372</v>
      </c>
      <c r="C2395" t="s">
        <v>74</v>
      </c>
      <c r="D2395" t="s">
        <v>75</v>
      </c>
      <c r="E2395" t="s">
        <v>1611</v>
      </c>
      <c r="F2395" t="s">
        <v>1610</v>
      </c>
      <c r="G2395">
        <v>39.6</v>
      </c>
      <c r="H2395">
        <v>32.4</v>
      </c>
      <c r="I2395">
        <v>3</v>
      </c>
      <c r="J2395">
        <v>14</v>
      </c>
      <c r="K2395" s="1">
        <v>45162</v>
      </c>
      <c r="L2395" s="56">
        <v>0.51107966435185181</v>
      </c>
    </row>
    <row r="2396" spans="1:12" ht="15" customHeight="1" x14ac:dyDescent="0.25">
      <c r="A2396">
        <v>2395</v>
      </c>
      <c r="B2396">
        <v>278371</v>
      </c>
      <c r="C2396" t="s">
        <v>74</v>
      </c>
      <c r="D2396" t="s">
        <v>75</v>
      </c>
      <c r="E2396" t="s">
        <v>1611</v>
      </c>
      <c r="F2396" t="s">
        <v>1610</v>
      </c>
      <c r="G2396">
        <v>40.200000000000003</v>
      </c>
      <c r="H2396">
        <v>33</v>
      </c>
      <c r="I2396">
        <v>3</v>
      </c>
      <c r="J2396">
        <v>14</v>
      </c>
      <c r="K2396" s="1">
        <v>45162</v>
      </c>
      <c r="L2396" s="56">
        <v>0.51059024305555556</v>
      </c>
    </row>
    <row r="2397" spans="1:12" ht="15" customHeight="1" x14ac:dyDescent="0.25">
      <c r="A2397">
        <v>2396</v>
      </c>
      <c r="B2397">
        <v>278370</v>
      </c>
      <c r="C2397" t="s">
        <v>124</v>
      </c>
      <c r="D2397" t="s">
        <v>1413</v>
      </c>
      <c r="E2397" t="s">
        <v>1603</v>
      </c>
      <c r="F2397" t="s">
        <v>1604</v>
      </c>
      <c r="G2397">
        <v>46.5</v>
      </c>
      <c r="H2397">
        <v>39.299999999999997</v>
      </c>
      <c r="I2397">
        <v>3</v>
      </c>
      <c r="J2397">
        <v>0</v>
      </c>
      <c r="K2397" s="1">
        <v>45162</v>
      </c>
      <c r="L2397" s="56">
        <v>0.51036423611111115</v>
      </c>
    </row>
    <row r="2398" spans="1:12" ht="15" customHeight="1" x14ac:dyDescent="0.25">
      <c r="A2398">
        <v>2397</v>
      </c>
      <c r="B2398">
        <v>278369</v>
      </c>
      <c r="C2398" t="s">
        <v>24</v>
      </c>
      <c r="D2398" t="s">
        <v>25</v>
      </c>
      <c r="E2398" t="s">
        <v>1611</v>
      </c>
      <c r="F2398" t="s">
        <v>1614</v>
      </c>
      <c r="G2398">
        <v>51.7</v>
      </c>
      <c r="H2398">
        <v>44.5</v>
      </c>
      <c r="I2398">
        <v>3</v>
      </c>
      <c r="J2398">
        <v>8</v>
      </c>
      <c r="K2398" s="1">
        <v>45162</v>
      </c>
      <c r="L2398" s="56">
        <v>0.51001177083333327</v>
      </c>
    </row>
    <row r="2399" spans="1:12" ht="15" customHeight="1" x14ac:dyDescent="0.25">
      <c r="A2399">
        <v>2398</v>
      </c>
      <c r="B2399">
        <v>278368</v>
      </c>
      <c r="C2399" t="s">
        <v>141</v>
      </c>
      <c r="D2399" t="s">
        <v>1358</v>
      </c>
      <c r="E2399" t="s">
        <v>1603</v>
      </c>
      <c r="F2399" t="s">
        <v>1607</v>
      </c>
      <c r="G2399">
        <v>37.6</v>
      </c>
      <c r="H2399">
        <v>30.4</v>
      </c>
      <c r="I2399">
        <v>3</v>
      </c>
      <c r="J2399">
        <v>0</v>
      </c>
      <c r="K2399" s="1">
        <v>45162</v>
      </c>
      <c r="L2399" s="56">
        <v>0.50961137731481487</v>
      </c>
    </row>
    <row r="2400" spans="1:12" ht="15" customHeight="1" x14ac:dyDescent="0.25">
      <c r="A2400">
        <v>2399</v>
      </c>
      <c r="B2400">
        <v>278367</v>
      </c>
      <c r="C2400" t="s">
        <v>67</v>
      </c>
      <c r="D2400" t="s">
        <v>1318</v>
      </c>
      <c r="E2400" t="s">
        <v>1603</v>
      </c>
      <c r="F2400" t="s">
        <v>1613</v>
      </c>
      <c r="G2400">
        <v>36.1</v>
      </c>
      <c r="H2400">
        <v>28.9</v>
      </c>
      <c r="I2400">
        <v>3</v>
      </c>
      <c r="J2400">
        <v>0</v>
      </c>
      <c r="K2400" s="1">
        <v>45162</v>
      </c>
      <c r="L2400" s="56">
        <v>0.50947658564814813</v>
      </c>
    </row>
    <row r="2401" spans="1:12" ht="15" customHeight="1" x14ac:dyDescent="0.25">
      <c r="A2401">
        <v>2400</v>
      </c>
      <c r="B2401">
        <v>278366</v>
      </c>
      <c r="C2401" t="s">
        <v>114</v>
      </c>
      <c r="D2401" t="s">
        <v>115</v>
      </c>
      <c r="E2401" t="s">
        <v>1603</v>
      </c>
      <c r="F2401" t="s">
        <v>1610</v>
      </c>
      <c r="G2401">
        <v>58.7</v>
      </c>
      <c r="H2401">
        <v>51.5</v>
      </c>
      <c r="I2401">
        <v>3</v>
      </c>
      <c r="J2401">
        <v>30</v>
      </c>
      <c r="K2401" s="1">
        <v>45162</v>
      </c>
      <c r="L2401" s="56">
        <v>0.50923302083333333</v>
      </c>
    </row>
    <row r="2402" spans="1:12" ht="15" customHeight="1" x14ac:dyDescent="0.25">
      <c r="A2402">
        <v>2401</v>
      </c>
      <c r="B2402">
        <v>278365</v>
      </c>
      <c r="C2402" t="s">
        <v>121</v>
      </c>
      <c r="D2402" t="s">
        <v>122</v>
      </c>
      <c r="E2402" t="s">
        <v>1603</v>
      </c>
      <c r="F2402" t="s">
        <v>1610</v>
      </c>
      <c r="G2402">
        <v>38</v>
      </c>
      <c r="H2402">
        <v>30.8</v>
      </c>
      <c r="I2402">
        <v>3</v>
      </c>
      <c r="J2402">
        <v>0</v>
      </c>
      <c r="K2402" s="1">
        <v>45162</v>
      </c>
      <c r="L2402" s="56">
        <v>0.50899768518518518</v>
      </c>
    </row>
    <row r="2403" spans="1:12" ht="15" customHeight="1" x14ac:dyDescent="0.25">
      <c r="A2403">
        <v>2402</v>
      </c>
      <c r="B2403">
        <v>278364</v>
      </c>
      <c r="C2403" t="s">
        <v>1534</v>
      </c>
      <c r="D2403" t="s">
        <v>1535</v>
      </c>
      <c r="E2403" t="s">
        <v>1611</v>
      </c>
      <c r="F2403" t="s">
        <v>1607</v>
      </c>
      <c r="G2403">
        <v>84.3</v>
      </c>
      <c r="H2403">
        <v>77.099999999999994</v>
      </c>
      <c r="I2403">
        <v>3</v>
      </c>
      <c r="J2403">
        <v>18</v>
      </c>
      <c r="K2403" s="1">
        <v>45162</v>
      </c>
      <c r="L2403" s="56">
        <v>0.50861848379629626</v>
      </c>
    </row>
    <row r="2404" spans="1:12" ht="15" customHeight="1" x14ac:dyDescent="0.25">
      <c r="A2404">
        <v>2403</v>
      </c>
      <c r="B2404">
        <v>278363</v>
      </c>
      <c r="C2404" t="s">
        <v>59</v>
      </c>
      <c r="D2404" t="s">
        <v>60</v>
      </c>
      <c r="E2404" t="s">
        <v>1611</v>
      </c>
      <c r="F2404" t="s">
        <v>1613</v>
      </c>
      <c r="G2404">
        <v>49.4</v>
      </c>
      <c r="H2404">
        <v>42.2</v>
      </c>
      <c r="I2404">
        <v>3</v>
      </c>
      <c r="J2404">
        <v>8</v>
      </c>
      <c r="K2404" s="1">
        <v>45162</v>
      </c>
      <c r="L2404" s="56">
        <v>0.50842392361111111</v>
      </c>
    </row>
    <row r="2405" spans="1:12" ht="15" customHeight="1" x14ac:dyDescent="0.25">
      <c r="A2405">
        <v>2404</v>
      </c>
      <c r="B2405">
        <v>278362</v>
      </c>
      <c r="C2405" t="s">
        <v>142</v>
      </c>
      <c r="D2405" t="s">
        <v>1612</v>
      </c>
      <c r="E2405" t="s">
        <v>1603</v>
      </c>
      <c r="F2405" t="s">
        <v>1604</v>
      </c>
      <c r="G2405">
        <v>36.1</v>
      </c>
      <c r="H2405">
        <v>28.9</v>
      </c>
      <c r="I2405">
        <v>3</v>
      </c>
      <c r="J2405">
        <v>0</v>
      </c>
      <c r="K2405" s="1">
        <v>45162</v>
      </c>
      <c r="L2405" s="56">
        <v>0.50828194444444441</v>
      </c>
    </row>
    <row r="2406" spans="1:12" ht="15" customHeight="1" x14ac:dyDescent="0.25">
      <c r="A2406">
        <v>2405</v>
      </c>
      <c r="B2406">
        <v>278361</v>
      </c>
      <c r="C2406" t="s">
        <v>142</v>
      </c>
      <c r="D2406" t="s">
        <v>1612</v>
      </c>
      <c r="E2406" t="s">
        <v>1603</v>
      </c>
      <c r="F2406" t="s">
        <v>1604</v>
      </c>
      <c r="G2406">
        <v>38.700000000000003</v>
      </c>
      <c r="H2406">
        <v>31.5</v>
      </c>
      <c r="I2406">
        <v>3</v>
      </c>
      <c r="J2406">
        <v>0</v>
      </c>
      <c r="K2406" s="1">
        <v>45162</v>
      </c>
      <c r="L2406" s="56">
        <v>0.50810841435185183</v>
      </c>
    </row>
    <row r="2407" spans="1:12" ht="15" customHeight="1" x14ac:dyDescent="0.25">
      <c r="A2407">
        <v>2406</v>
      </c>
      <c r="B2407">
        <v>278360</v>
      </c>
      <c r="C2407" t="s">
        <v>114</v>
      </c>
      <c r="D2407" t="s">
        <v>115</v>
      </c>
      <c r="E2407" t="s">
        <v>1603</v>
      </c>
      <c r="F2407" t="s">
        <v>1610</v>
      </c>
      <c r="G2407">
        <v>66.7</v>
      </c>
      <c r="H2407">
        <v>59.5</v>
      </c>
      <c r="I2407">
        <v>3</v>
      </c>
      <c r="J2407">
        <v>30</v>
      </c>
      <c r="K2407" s="1">
        <v>45162</v>
      </c>
      <c r="L2407" s="56">
        <v>0.50794464120370375</v>
      </c>
    </row>
    <row r="2408" spans="1:12" ht="15" customHeight="1" x14ac:dyDescent="0.25">
      <c r="A2408">
        <v>2407</v>
      </c>
      <c r="B2408">
        <v>278359</v>
      </c>
      <c r="C2408" t="s">
        <v>59</v>
      </c>
      <c r="D2408" t="s">
        <v>60</v>
      </c>
      <c r="E2408" t="s">
        <v>1611</v>
      </c>
      <c r="F2408" t="s">
        <v>1613</v>
      </c>
      <c r="G2408">
        <v>51.9</v>
      </c>
      <c r="H2408">
        <v>44.7</v>
      </c>
      <c r="I2408">
        <v>3</v>
      </c>
      <c r="J2408">
        <v>8</v>
      </c>
      <c r="K2408" s="1">
        <v>45162</v>
      </c>
      <c r="L2408" s="56">
        <v>0.50780246527777784</v>
      </c>
    </row>
    <row r="2409" spans="1:12" ht="15" customHeight="1" x14ac:dyDescent="0.25">
      <c r="A2409">
        <v>2408</v>
      </c>
      <c r="B2409">
        <v>278358</v>
      </c>
      <c r="C2409" t="s">
        <v>121</v>
      </c>
      <c r="D2409" t="s">
        <v>122</v>
      </c>
      <c r="E2409" t="s">
        <v>1603</v>
      </c>
      <c r="F2409" t="s">
        <v>1613</v>
      </c>
      <c r="G2409">
        <v>42.6</v>
      </c>
      <c r="H2409">
        <v>35.4</v>
      </c>
      <c r="I2409">
        <v>3</v>
      </c>
      <c r="J2409">
        <v>0</v>
      </c>
      <c r="K2409" s="1">
        <v>45162</v>
      </c>
      <c r="L2409" s="56">
        <v>0.50770478009259257</v>
      </c>
    </row>
    <row r="2410" spans="1:12" ht="15" customHeight="1" x14ac:dyDescent="0.25">
      <c r="A2410">
        <v>2409</v>
      </c>
      <c r="B2410">
        <v>278357</v>
      </c>
      <c r="C2410" t="s">
        <v>100</v>
      </c>
      <c r="D2410" t="s">
        <v>1271</v>
      </c>
      <c r="E2410" t="s">
        <v>1611</v>
      </c>
      <c r="F2410" t="s">
        <v>1607</v>
      </c>
      <c r="G2410">
        <v>83.5</v>
      </c>
      <c r="H2410">
        <v>76.3</v>
      </c>
      <c r="I2410">
        <v>3</v>
      </c>
      <c r="J2410">
        <v>0</v>
      </c>
      <c r="K2410" s="1">
        <v>45162</v>
      </c>
      <c r="L2410" s="56">
        <v>0.50721651620370367</v>
      </c>
    </row>
    <row r="2411" spans="1:12" ht="15" customHeight="1" x14ac:dyDescent="0.25">
      <c r="A2411">
        <v>2410</v>
      </c>
      <c r="B2411">
        <v>278356</v>
      </c>
      <c r="C2411" t="s">
        <v>1534</v>
      </c>
      <c r="D2411" t="s">
        <v>1535</v>
      </c>
      <c r="E2411" t="s">
        <v>1611</v>
      </c>
      <c r="F2411" t="s">
        <v>1607</v>
      </c>
      <c r="G2411">
        <v>81.2</v>
      </c>
      <c r="H2411">
        <v>74</v>
      </c>
      <c r="I2411">
        <v>3</v>
      </c>
      <c r="J2411">
        <v>18</v>
      </c>
      <c r="K2411" s="1">
        <v>45162</v>
      </c>
      <c r="L2411" s="56">
        <v>0.50685663194444441</v>
      </c>
    </row>
    <row r="2412" spans="1:12" ht="15" customHeight="1" x14ac:dyDescent="0.25">
      <c r="A2412">
        <v>2411</v>
      </c>
      <c r="B2412">
        <v>278355</v>
      </c>
      <c r="C2412" t="s">
        <v>74</v>
      </c>
      <c r="D2412" t="s">
        <v>75</v>
      </c>
      <c r="E2412" t="s">
        <v>1611</v>
      </c>
      <c r="F2412" t="s">
        <v>1610</v>
      </c>
      <c r="G2412">
        <v>48.4</v>
      </c>
      <c r="H2412">
        <v>41.2</v>
      </c>
      <c r="I2412">
        <v>3</v>
      </c>
      <c r="J2412">
        <v>16</v>
      </c>
      <c r="K2412" s="1">
        <v>45162</v>
      </c>
      <c r="L2412" s="56">
        <v>0.50647207175925923</v>
      </c>
    </row>
    <row r="2413" spans="1:12" ht="15" customHeight="1" x14ac:dyDescent="0.25">
      <c r="A2413">
        <v>2412</v>
      </c>
      <c r="B2413">
        <v>278354</v>
      </c>
      <c r="C2413" t="s">
        <v>124</v>
      </c>
      <c r="D2413" t="s">
        <v>1413</v>
      </c>
      <c r="E2413" t="s">
        <v>1603</v>
      </c>
      <c r="F2413" t="s">
        <v>1604</v>
      </c>
      <c r="G2413">
        <v>48.5</v>
      </c>
      <c r="H2413">
        <v>41.3</v>
      </c>
      <c r="I2413">
        <v>3</v>
      </c>
      <c r="J2413">
        <v>0</v>
      </c>
      <c r="K2413" s="1">
        <v>45162</v>
      </c>
      <c r="L2413" s="56">
        <v>0.50634710648148151</v>
      </c>
    </row>
    <row r="2414" spans="1:12" ht="15" customHeight="1" x14ac:dyDescent="0.25">
      <c r="A2414">
        <v>2413</v>
      </c>
      <c r="B2414">
        <v>278353</v>
      </c>
      <c r="C2414" t="s">
        <v>74</v>
      </c>
      <c r="D2414" t="s">
        <v>75</v>
      </c>
      <c r="E2414" t="s">
        <v>1611</v>
      </c>
      <c r="F2414" t="s">
        <v>1610</v>
      </c>
      <c r="G2414">
        <v>38.4</v>
      </c>
      <c r="H2414">
        <v>31.2</v>
      </c>
      <c r="I2414">
        <v>3</v>
      </c>
      <c r="J2414">
        <v>12</v>
      </c>
      <c r="K2414" s="1">
        <v>45162</v>
      </c>
      <c r="L2414" s="56">
        <v>0.50626072916666665</v>
      </c>
    </row>
    <row r="2415" spans="1:12" ht="15" customHeight="1" x14ac:dyDescent="0.25">
      <c r="A2415">
        <v>2414</v>
      </c>
      <c r="B2415">
        <v>278352</v>
      </c>
      <c r="C2415" t="s">
        <v>120</v>
      </c>
      <c r="D2415" t="s">
        <v>1411</v>
      </c>
      <c r="E2415" t="s">
        <v>1603</v>
      </c>
      <c r="F2415" t="s">
        <v>1613</v>
      </c>
      <c r="G2415">
        <v>37.6</v>
      </c>
      <c r="H2415">
        <v>30.4</v>
      </c>
      <c r="I2415">
        <v>3</v>
      </c>
      <c r="J2415">
        <v>0</v>
      </c>
      <c r="K2415" s="1">
        <v>45162</v>
      </c>
      <c r="L2415" s="56">
        <v>0.5060531597222222</v>
      </c>
    </row>
    <row r="2416" spans="1:12" ht="15" customHeight="1" x14ac:dyDescent="0.25">
      <c r="A2416">
        <v>2415</v>
      </c>
      <c r="B2416">
        <v>278351</v>
      </c>
      <c r="C2416" t="s">
        <v>120</v>
      </c>
      <c r="D2416" t="s">
        <v>1411</v>
      </c>
      <c r="E2416" t="s">
        <v>1603</v>
      </c>
      <c r="F2416" t="s">
        <v>1614</v>
      </c>
      <c r="G2416">
        <v>42.1</v>
      </c>
      <c r="H2416">
        <v>34.9</v>
      </c>
      <c r="I2416">
        <v>3</v>
      </c>
      <c r="J2416">
        <v>0</v>
      </c>
      <c r="K2416" s="1">
        <v>45162</v>
      </c>
      <c r="L2416" s="56">
        <v>0.50594722222222221</v>
      </c>
    </row>
    <row r="2417" spans="1:12" ht="15" customHeight="1" x14ac:dyDescent="0.25">
      <c r="A2417">
        <v>2416</v>
      </c>
      <c r="B2417">
        <v>278350</v>
      </c>
      <c r="C2417" t="s">
        <v>140</v>
      </c>
      <c r="D2417" t="s">
        <v>1357</v>
      </c>
      <c r="E2417" t="s">
        <v>1603</v>
      </c>
      <c r="F2417" t="s">
        <v>1607</v>
      </c>
      <c r="G2417">
        <v>23.3</v>
      </c>
      <c r="H2417">
        <v>17.899999999999999</v>
      </c>
      <c r="I2417">
        <v>2</v>
      </c>
      <c r="J2417">
        <v>0</v>
      </c>
      <c r="K2417" s="1">
        <v>45162</v>
      </c>
      <c r="L2417" s="56">
        <v>0.50575894675925925</v>
      </c>
    </row>
    <row r="2418" spans="1:12" ht="15" customHeight="1" x14ac:dyDescent="0.25">
      <c r="A2418">
        <v>2417</v>
      </c>
      <c r="B2418">
        <v>278349</v>
      </c>
      <c r="C2418" t="s">
        <v>142</v>
      </c>
      <c r="D2418" t="s">
        <v>1612</v>
      </c>
      <c r="E2418" t="s">
        <v>1603</v>
      </c>
      <c r="F2418" t="s">
        <v>1604</v>
      </c>
      <c r="G2418">
        <v>35.6</v>
      </c>
      <c r="H2418">
        <v>28.4</v>
      </c>
      <c r="I2418">
        <v>3</v>
      </c>
      <c r="J2418">
        <v>0</v>
      </c>
      <c r="K2418" s="1">
        <v>45162</v>
      </c>
      <c r="L2418" s="56">
        <v>0.50560902777777772</v>
      </c>
    </row>
    <row r="2419" spans="1:12" ht="15" customHeight="1" x14ac:dyDescent="0.25">
      <c r="A2419">
        <v>2418</v>
      </c>
      <c r="B2419">
        <v>278348</v>
      </c>
      <c r="C2419" t="s">
        <v>59</v>
      </c>
      <c r="D2419" t="s">
        <v>60</v>
      </c>
      <c r="E2419" t="s">
        <v>1611</v>
      </c>
      <c r="F2419" t="s">
        <v>1613</v>
      </c>
      <c r="G2419">
        <v>52.4</v>
      </c>
      <c r="H2419">
        <v>45.2</v>
      </c>
      <c r="I2419">
        <v>3</v>
      </c>
      <c r="J2419">
        <v>8</v>
      </c>
      <c r="K2419" s="1">
        <v>45162</v>
      </c>
      <c r="L2419" s="56">
        <v>0.50545795138888894</v>
      </c>
    </row>
    <row r="2420" spans="1:12" ht="15" customHeight="1" x14ac:dyDescent="0.25">
      <c r="A2420">
        <v>2419</v>
      </c>
      <c r="B2420">
        <v>278347</v>
      </c>
      <c r="C2420" t="s">
        <v>1534</v>
      </c>
      <c r="D2420" t="s">
        <v>1535</v>
      </c>
      <c r="E2420" t="s">
        <v>1611</v>
      </c>
      <c r="F2420" t="s">
        <v>1607</v>
      </c>
      <c r="G2420">
        <v>79.7</v>
      </c>
      <c r="H2420">
        <v>72.5</v>
      </c>
      <c r="I2420">
        <v>3</v>
      </c>
      <c r="J2420">
        <v>18</v>
      </c>
      <c r="K2420" s="1">
        <v>45162</v>
      </c>
      <c r="L2420" s="56">
        <v>0.50523325231481475</v>
      </c>
    </row>
    <row r="2421" spans="1:12" ht="15" customHeight="1" x14ac:dyDescent="0.25">
      <c r="A2421">
        <v>2420</v>
      </c>
      <c r="B2421">
        <v>278346</v>
      </c>
      <c r="C2421" t="s">
        <v>123</v>
      </c>
      <c r="D2421" t="s">
        <v>1412</v>
      </c>
      <c r="E2421" t="s">
        <v>1603</v>
      </c>
      <c r="F2421" t="s">
        <v>1613</v>
      </c>
      <c r="G2421">
        <v>44.1</v>
      </c>
      <c r="H2421">
        <v>36.9</v>
      </c>
      <c r="I2421">
        <v>3</v>
      </c>
      <c r="J2421">
        <v>0</v>
      </c>
      <c r="K2421" s="1">
        <v>45162</v>
      </c>
      <c r="L2421" s="56">
        <v>0.50492515046296294</v>
      </c>
    </row>
    <row r="2422" spans="1:12" ht="15" customHeight="1" x14ac:dyDescent="0.25">
      <c r="A2422">
        <v>2421</v>
      </c>
      <c r="B2422">
        <v>278345</v>
      </c>
      <c r="C2422" t="s">
        <v>84</v>
      </c>
      <c r="D2422" t="s">
        <v>1609</v>
      </c>
      <c r="E2422" t="s">
        <v>1603</v>
      </c>
      <c r="F2422" t="s">
        <v>1610</v>
      </c>
      <c r="G2422">
        <v>54.7</v>
      </c>
      <c r="H2422">
        <v>47.5</v>
      </c>
      <c r="I2422">
        <v>3</v>
      </c>
      <c r="J2422">
        <v>0</v>
      </c>
      <c r="K2422" s="1">
        <v>45162</v>
      </c>
      <c r="L2422" s="56">
        <v>0.50482253472222227</v>
      </c>
    </row>
    <row r="2423" spans="1:12" ht="15" customHeight="1" x14ac:dyDescent="0.25">
      <c r="A2423">
        <v>2422</v>
      </c>
      <c r="B2423">
        <v>278344</v>
      </c>
      <c r="C2423" t="s">
        <v>67</v>
      </c>
      <c r="D2423" t="s">
        <v>1318</v>
      </c>
      <c r="E2423" t="s">
        <v>1603</v>
      </c>
      <c r="F2423" t="s">
        <v>1613</v>
      </c>
      <c r="G2423">
        <v>31.3</v>
      </c>
      <c r="H2423">
        <v>24.1</v>
      </c>
      <c r="I2423">
        <v>3</v>
      </c>
      <c r="J2423">
        <v>0</v>
      </c>
      <c r="K2423" s="1">
        <v>45162</v>
      </c>
      <c r="L2423" s="56">
        <v>0.50457843749999998</v>
      </c>
    </row>
    <row r="2424" spans="1:12" ht="15" customHeight="1" x14ac:dyDescent="0.25">
      <c r="A2424">
        <v>2423</v>
      </c>
      <c r="B2424">
        <v>278343</v>
      </c>
      <c r="C2424" t="s">
        <v>124</v>
      </c>
      <c r="D2424" t="s">
        <v>1413</v>
      </c>
      <c r="E2424" t="s">
        <v>1603</v>
      </c>
      <c r="F2424" t="s">
        <v>1604</v>
      </c>
      <c r="G2424">
        <v>43.6</v>
      </c>
      <c r="H2424">
        <v>36.4</v>
      </c>
      <c r="I2424">
        <v>3</v>
      </c>
      <c r="J2424">
        <v>0</v>
      </c>
      <c r="K2424" s="1">
        <v>45162</v>
      </c>
      <c r="L2424" s="56">
        <v>0.50444166666666668</v>
      </c>
    </row>
    <row r="2425" spans="1:12" ht="15" customHeight="1" x14ac:dyDescent="0.25">
      <c r="A2425">
        <v>2424</v>
      </c>
      <c r="B2425">
        <v>278342</v>
      </c>
      <c r="C2425" t="s">
        <v>120</v>
      </c>
      <c r="D2425" t="s">
        <v>1411</v>
      </c>
      <c r="E2425" t="s">
        <v>1603</v>
      </c>
      <c r="F2425" t="s">
        <v>1610</v>
      </c>
      <c r="G2425">
        <v>27.6</v>
      </c>
      <c r="H2425">
        <v>22.2</v>
      </c>
      <c r="I2425">
        <v>2</v>
      </c>
      <c r="J2425">
        <v>0</v>
      </c>
      <c r="K2425" s="1">
        <v>45162</v>
      </c>
      <c r="L2425" s="56">
        <v>0.50423545138888892</v>
      </c>
    </row>
    <row r="2426" spans="1:12" ht="15" customHeight="1" x14ac:dyDescent="0.25">
      <c r="A2426">
        <v>2425</v>
      </c>
      <c r="B2426">
        <v>278341</v>
      </c>
      <c r="C2426" t="s">
        <v>125</v>
      </c>
      <c r="D2426" t="s">
        <v>126</v>
      </c>
      <c r="E2426" t="s">
        <v>1603</v>
      </c>
      <c r="F2426" t="s">
        <v>1604</v>
      </c>
      <c r="G2426">
        <v>42.2</v>
      </c>
      <c r="H2426">
        <v>35</v>
      </c>
      <c r="I2426">
        <v>3</v>
      </c>
      <c r="J2426">
        <v>0</v>
      </c>
      <c r="K2426" s="1">
        <v>45162</v>
      </c>
      <c r="L2426" s="56">
        <v>0.50407943287037038</v>
      </c>
    </row>
    <row r="2427" spans="1:12" ht="15" customHeight="1" x14ac:dyDescent="0.25">
      <c r="A2427">
        <v>2426</v>
      </c>
      <c r="B2427">
        <v>278340</v>
      </c>
      <c r="C2427" t="s">
        <v>12</v>
      </c>
      <c r="D2427" t="s">
        <v>13</v>
      </c>
      <c r="E2427" t="s">
        <v>1611</v>
      </c>
      <c r="F2427" t="s">
        <v>1614</v>
      </c>
      <c r="G2427">
        <v>48.1</v>
      </c>
      <c r="H2427">
        <v>40.9</v>
      </c>
      <c r="I2427">
        <v>3</v>
      </c>
      <c r="J2427">
        <v>6</v>
      </c>
      <c r="K2427" s="1">
        <v>45162</v>
      </c>
      <c r="L2427" s="56">
        <v>0.50393348379629632</v>
      </c>
    </row>
    <row r="2428" spans="1:12" ht="15" customHeight="1" x14ac:dyDescent="0.25">
      <c r="A2428">
        <v>2427</v>
      </c>
      <c r="B2428">
        <v>278339</v>
      </c>
      <c r="C2428" t="s">
        <v>74</v>
      </c>
      <c r="D2428" t="s">
        <v>75</v>
      </c>
      <c r="E2428" t="s">
        <v>1611</v>
      </c>
      <c r="F2428" t="s">
        <v>1610</v>
      </c>
      <c r="G2428">
        <v>44.7</v>
      </c>
      <c r="H2428">
        <v>37.5</v>
      </c>
      <c r="I2428">
        <v>3</v>
      </c>
      <c r="J2428">
        <v>16</v>
      </c>
      <c r="K2428" s="1">
        <v>45162</v>
      </c>
      <c r="L2428" s="56">
        <v>0.50382392361111117</v>
      </c>
    </row>
    <row r="2429" spans="1:12" ht="15" customHeight="1" x14ac:dyDescent="0.25">
      <c r="A2429">
        <v>2428</v>
      </c>
      <c r="B2429">
        <v>278338</v>
      </c>
      <c r="C2429" t="s">
        <v>59</v>
      </c>
      <c r="D2429" t="s">
        <v>60</v>
      </c>
      <c r="E2429" t="s">
        <v>1611</v>
      </c>
      <c r="F2429" t="s">
        <v>1613</v>
      </c>
      <c r="G2429">
        <v>45.3</v>
      </c>
      <c r="H2429">
        <v>38.1</v>
      </c>
      <c r="I2429">
        <v>3</v>
      </c>
      <c r="J2429">
        <v>8</v>
      </c>
      <c r="K2429" s="1">
        <v>45162</v>
      </c>
      <c r="L2429" s="56">
        <v>0.5036797106481482</v>
      </c>
    </row>
    <row r="2430" spans="1:12" ht="15" customHeight="1" x14ac:dyDescent="0.25">
      <c r="A2430">
        <v>2429</v>
      </c>
      <c r="B2430">
        <v>278337</v>
      </c>
      <c r="C2430" t="s">
        <v>101</v>
      </c>
      <c r="D2430" t="s">
        <v>1326</v>
      </c>
      <c r="E2430" t="s">
        <v>1611</v>
      </c>
      <c r="F2430" t="s">
        <v>1607</v>
      </c>
      <c r="G2430">
        <v>36.799999999999997</v>
      </c>
      <c r="H2430">
        <v>29.6</v>
      </c>
      <c r="I2430">
        <v>3</v>
      </c>
      <c r="J2430">
        <v>0</v>
      </c>
      <c r="K2430" s="1">
        <v>45162</v>
      </c>
      <c r="L2430" s="56">
        <v>0.50346033564814818</v>
      </c>
    </row>
    <row r="2431" spans="1:12" ht="15" customHeight="1" x14ac:dyDescent="0.25">
      <c r="A2431">
        <v>2430</v>
      </c>
      <c r="B2431">
        <v>278336</v>
      </c>
      <c r="C2431" t="s">
        <v>24</v>
      </c>
      <c r="D2431" t="s">
        <v>25</v>
      </c>
      <c r="E2431" t="s">
        <v>1611</v>
      </c>
      <c r="F2431" t="s">
        <v>1614</v>
      </c>
      <c r="G2431">
        <v>52.3</v>
      </c>
      <c r="H2431">
        <v>45.1</v>
      </c>
      <c r="I2431">
        <v>3</v>
      </c>
      <c r="J2431">
        <v>8</v>
      </c>
      <c r="K2431" s="1">
        <v>45162</v>
      </c>
      <c r="L2431" s="56">
        <v>0.50333144675925923</v>
      </c>
    </row>
    <row r="2432" spans="1:12" ht="15" customHeight="1" x14ac:dyDescent="0.25">
      <c r="A2432">
        <v>2431</v>
      </c>
      <c r="B2432">
        <v>278335</v>
      </c>
      <c r="C2432" t="s">
        <v>114</v>
      </c>
      <c r="D2432" t="s">
        <v>115</v>
      </c>
      <c r="E2432" t="s">
        <v>1603</v>
      </c>
      <c r="F2432" t="s">
        <v>1610</v>
      </c>
      <c r="G2432">
        <v>68.2</v>
      </c>
      <c r="H2432">
        <v>61</v>
      </c>
      <c r="I2432">
        <v>3</v>
      </c>
      <c r="J2432">
        <v>30</v>
      </c>
      <c r="K2432" s="1">
        <v>45162</v>
      </c>
      <c r="L2432" s="56">
        <v>0.50311666666666666</v>
      </c>
    </row>
    <row r="2433" spans="1:12" ht="15" customHeight="1" x14ac:dyDescent="0.25">
      <c r="A2433">
        <v>2432</v>
      </c>
      <c r="B2433">
        <v>278334</v>
      </c>
      <c r="C2433" t="s">
        <v>74</v>
      </c>
      <c r="D2433" t="s">
        <v>75</v>
      </c>
      <c r="E2433" t="s">
        <v>1611</v>
      </c>
      <c r="F2433" t="s">
        <v>1610</v>
      </c>
      <c r="G2433">
        <v>45.2</v>
      </c>
      <c r="H2433">
        <v>38</v>
      </c>
      <c r="I2433">
        <v>3</v>
      </c>
      <c r="J2433">
        <v>16</v>
      </c>
      <c r="K2433" s="1">
        <v>45162</v>
      </c>
      <c r="L2433" s="56">
        <v>0.50295023148148144</v>
      </c>
    </row>
    <row r="2434" spans="1:12" ht="15" customHeight="1" x14ac:dyDescent="0.25">
      <c r="A2434">
        <v>2433</v>
      </c>
      <c r="B2434">
        <v>278333</v>
      </c>
      <c r="C2434" t="s">
        <v>141</v>
      </c>
      <c r="D2434" t="s">
        <v>1358</v>
      </c>
      <c r="E2434" t="s">
        <v>1603</v>
      </c>
      <c r="F2434" t="s">
        <v>1607</v>
      </c>
      <c r="G2434">
        <v>14.1</v>
      </c>
      <c r="H2434">
        <v>8.6999999999999993</v>
      </c>
      <c r="I2434">
        <v>2</v>
      </c>
      <c r="J2434">
        <v>0</v>
      </c>
      <c r="K2434" s="1">
        <v>45162</v>
      </c>
      <c r="L2434" s="56">
        <v>0.50285656249999999</v>
      </c>
    </row>
    <row r="2435" spans="1:12" ht="15" customHeight="1" x14ac:dyDescent="0.25">
      <c r="A2435">
        <v>2434</v>
      </c>
      <c r="B2435">
        <v>278332</v>
      </c>
      <c r="C2435" t="s">
        <v>141</v>
      </c>
      <c r="D2435" t="s">
        <v>1358</v>
      </c>
      <c r="E2435" t="s">
        <v>1603</v>
      </c>
      <c r="F2435" t="s">
        <v>1607</v>
      </c>
      <c r="G2435">
        <v>40.6</v>
      </c>
      <c r="H2435">
        <v>33.4</v>
      </c>
      <c r="I2435">
        <v>3</v>
      </c>
      <c r="J2435">
        <v>0</v>
      </c>
      <c r="K2435" s="1">
        <v>45162</v>
      </c>
      <c r="L2435" s="56">
        <v>0.50272480324074076</v>
      </c>
    </row>
    <row r="2436" spans="1:12" ht="15" customHeight="1" x14ac:dyDescent="0.25">
      <c r="A2436">
        <v>2435</v>
      </c>
      <c r="B2436">
        <v>278331</v>
      </c>
      <c r="C2436" t="s">
        <v>151</v>
      </c>
      <c r="D2436" t="s">
        <v>1368</v>
      </c>
      <c r="E2436" t="s">
        <v>1611</v>
      </c>
      <c r="F2436" t="s">
        <v>1607</v>
      </c>
      <c r="G2436">
        <v>36.6</v>
      </c>
      <c r="H2436">
        <v>29.4</v>
      </c>
      <c r="I2436">
        <v>3</v>
      </c>
      <c r="J2436">
        <v>0</v>
      </c>
      <c r="K2436" s="1">
        <v>45162</v>
      </c>
      <c r="L2436" s="56">
        <v>0.50256311342592597</v>
      </c>
    </row>
    <row r="2437" spans="1:12" ht="15" customHeight="1" x14ac:dyDescent="0.25">
      <c r="A2437">
        <v>2436</v>
      </c>
      <c r="B2437">
        <v>278330</v>
      </c>
      <c r="C2437" t="s">
        <v>24</v>
      </c>
      <c r="D2437" t="s">
        <v>25</v>
      </c>
      <c r="E2437" t="s">
        <v>1611</v>
      </c>
      <c r="F2437" t="s">
        <v>1614</v>
      </c>
      <c r="G2437">
        <v>57.8</v>
      </c>
      <c r="H2437">
        <v>50.6</v>
      </c>
      <c r="I2437">
        <v>3</v>
      </c>
      <c r="J2437">
        <v>8</v>
      </c>
      <c r="K2437" s="1">
        <v>45162</v>
      </c>
      <c r="L2437" s="56">
        <v>0.5019975694444444</v>
      </c>
    </row>
    <row r="2438" spans="1:12" ht="15" customHeight="1" x14ac:dyDescent="0.25">
      <c r="A2438">
        <v>2437</v>
      </c>
      <c r="B2438">
        <v>278329</v>
      </c>
      <c r="C2438" t="s">
        <v>124</v>
      </c>
      <c r="D2438" t="s">
        <v>1413</v>
      </c>
      <c r="E2438" t="s">
        <v>1603</v>
      </c>
      <c r="F2438" t="s">
        <v>1604</v>
      </c>
      <c r="G2438">
        <v>47.2</v>
      </c>
      <c r="H2438">
        <v>40</v>
      </c>
      <c r="I2438">
        <v>3</v>
      </c>
      <c r="J2438">
        <v>0</v>
      </c>
      <c r="K2438" s="1">
        <v>45162</v>
      </c>
      <c r="L2438" s="56">
        <v>0.5017490740740741</v>
      </c>
    </row>
    <row r="2439" spans="1:12" ht="15" customHeight="1" x14ac:dyDescent="0.25">
      <c r="A2439">
        <v>2438</v>
      </c>
      <c r="B2439">
        <v>278328</v>
      </c>
      <c r="C2439" t="s">
        <v>12</v>
      </c>
      <c r="D2439" t="s">
        <v>13</v>
      </c>
      <c r="E2439" t="s">
        <v>1611</v>
      </c>
      <c r="F2439" t="s">
        <v>1614</v>
      </c>
      <c r="G2439">
        <v>49.5</v>
      </c>
      <c r="H2439">
        <v>42.3</v>
      </c>
      <c r="I2439">
        <v>3</v>
      </c>
      <c r="J2439">
        <v>6</v>
      </c>
      <c r="K2439" s="1">
        <v>45162</v>
      </c>
      <c r="L2439" s="56">
        <v>0.50138765046296296</v>
      </c>
    </row>
    <row r="2440" spans="1:12" ht="15" customHeight="1" x14ac:dyDescent="0.25">
      <c r="A2440">
        <v>2439</v>
      </c>
      <c r="B2440">
        <v>278327</v>
      </c>
      <c r="C2440" t="s">
        <v>24</v>
      </c>
      <c r="D2440" t="s">
        <v>25</v>
      </c>
      <c r="E2440" t="s">
        <v>1611</v>
      </c>
      <c r="F2440" t="s">
        <v>1614</v>
      </c>
      <c r="G2440">
        <v>52.3</v>
      </c>
      <c r="H2440">
        <v>45.1</v>
      </c>
      <c r="I2440">
        <v>3</v>
      </c>
      <c r="J2440">
        <v>8</v>
      </c>
      <c r="K2440" s="1">
        <v>45162</v>
      </c>
      <c r="L2440" s="56">
        <v>0.50089872685185188</v>
      </c>
    </row>
    <row r="2441" spans="1:12" ht="15" customHeight="1" x14ac:dyDescent="0.25">
      <c r="A2441">
        <v>2440</v>
      </c>
      <c r="B2441">
        <v>278326</v>
      </c>
      <c r="C2441" t="s">
        <v>141</v>
      </c>
      <c r="D2441" t="s">
        <v>1358</v>
      </c>
      <c r="E2441" t="s">
        <v>1603</v>
      </c>
      <c r="F2441" t="s">
        <v>1607</v>
      </c>
      <c r="G2441">
        <v>38.4</v>
      </c>
      <c r="H2441">
        <v>31.2</v>
      </c>
      <c r="I2441">
        <v>3</v>
      </c>
      <c r="J2441">
        <v>0</v>
      </c>
      <c r="K2441" s="1">
        <v>45162</v>
      </c>
      <c r="L2441" s="56">
        <v>0.50068121527777776</v>
      </c>
    </row>
    <row r="2442" spans="1:12" ht="15" customHeight="1" x14ac:dyDescent="0.25">
      <c r="A2442">
        <v>2441</v>
      </c>
      <c r="B2442">
        <v>278325</v>
      </c>
      <c r="C2442" t="s">
        <v>173</v>
      </c>
      <c r="D2442" t="s">
        <v>1377</v>
      </c>
      <c r="E2442" t="s">
        <v>1611</v>
      </c>
      <c r="F2442" t="s">
        <v>1607</v>
      </c>
      <c r="G2442">
        <v>37.4</v>
      </c>
      <c r="H2442">
        <v>30.2</v>
      </c>
      <c r="I2442">
        <v>3</v>
      </c>
      <c r="J2442">
        <v>0</v>
      </c>
      <c r="K2442" s="1">
        <v>45162</v>
      </c>
      <c r="L2442" s="56">
        <v>0.50057461805555559</v>
      </c>
    </row>
    <row r="2443" spans="1:12" ht="15" customHeight="1" x14ac:dyDescent="0.25">
      <c r="A2443">
        <v>2442</v>
      </c>
      <c r="B2443">
        <v>278324</v>
      </c>
      <c r="C2443" t="s">
        <v>59</v>
      </c>
      <c r="D2443" t="s">
        <v>60</v>
      </c>
      <c r="E2443" t="s">
        <v>1611</v>
      </c>
      <c r="F2443" t="s">
        <v>1613</v>
      </c>
      <c r="G2443">
        <v>46.4</v>
      </c>
      <c r="H2443">
        <v>39.200000000000003</v>
      </c>
      <c r="I2443">
        <v>3</v>
      </c>
      <c r="J2443">
        <v>8</v>
      </c>
      <c r="K2443" s="1">
        <v>45162</v>
      </c>
      <c r="L2443" s="56">
        <v>0.50046322916666663</v>
      </c>
    </row>
    <row r="2444" spans="1:12" ht="15" customHeight="1" x14ac:dyDescent="0.25">
      <c r="A2444">
        <v>2443</v>
      </c>
      <c r="B2444">
        <v>278323</v>
      </c>
      <c r="C2444" t="s">
        <v>175</v>
      </c>
      <c r="D2444" t="s">
        <v>176</v>
      </c>
      <c r="E2444" t="s">
        <v>1603</v>
      </c>
      <c r="F2444" t="s">
        <v>1610</v>
      </c>
      <c r="G2444">
        <v>48.5</v>
      </c>
      <c r="H2444">
        <v>41.3</v>
      </c>
      <c r="I2444">
        <v>3</v>
      </c>
      <c r="J2444">
        <v>0</v>
      </c>
      <c r="K2444" s="1">
        <v>45162</v>
      </c>
      <c r="L2444" s="56">
        <v>0.50035239583333335</v>
      </c>
    </row>
    <row r="2445" spans="1:12" ht="15" customHeight="1" x14ac:dyDescent="0.25">
      <c r="A2445">
        <v>2444</v>
      </c>
      <c r="B2445">
        <v>278322</v>
      </c>
      <c r="C2445" t="s">
        <v>85</v>
      </c>
      <c r="D2445" t="s">
        <v>1608</v>
      </c>
      <c r="E2445" t="s">
        <v>1603</v>
      </c>
      <c r="F2445" t="s">
        <v>1610</v>
      </c>
      <c r="G2445">
        <v>50.1</v>
      </c>
      <c r="H2445">
        <v>42.9</v>
      </c>
      <c r="I2445">
        <v>3</v>
      </c>
      <c r="J2445">
        <v>0</v>
      </c>
      <c r="K2445" s="1">
        <v>45162</v>
      </c>
      <c r="L2445" s="56">
        <v>0.50017503472222224</v>
      </c>
    </row>
    <row r="2446" spans="1:12" ht="15" customHeight="1" x14ac:dyDescent="0.25">
      <c r="A2446">
        <v>2445</v>
      </c>
      <c r="B2446">
        <v>278321</v>
      </c>
      <c r="C2446" t="s">
        <v>124</v>
      </c>
      <c r="D2446" t="s">
        <v>1413</v>
      </c>
      <c r="E2446" t="s">
        <v>1603</v>
      </c>
      <c r="F2446" t="s">
        <v>1604</v>
      </c>
      <c r="G2446">
        <v>40.6</v>
      </c>
      <c r="H2446">
        <v>33.4</v>
      </c>
      <c r="I2446">
        <v>3</v>
      </c>
      <c r="J2446">
        <v>0</v>
      </c>
      <c r="K2446" s="1">
        <v>45162</v>
      </c>
      <c r="L2446" s="56">
        <v>0.50003480324074079</v>
      </c>
    </row>
    <row r="2447" spans="1:12" ht="15" customHeight="1" x14ac:dyDescent="0.25">
      <c r="A2447">
        <v>2446</v>
      </c>
      <c r="B2447">
        <v>278320</v>
      </c>
      <c r="C2447" t="s">
        <v>121</v>
      </c>
      <c r="D2447" t="s">
        <v>122</v>
      </c>
      <c r="E2447" t="s">
        <v>1603</v>
      </c>
      <c r="F2447" t="s">
        <v>1610</v>
      </c>
      <c r="G2447">
        <v>43.6</v>
      </c>
      <c r="H2447">
        <v>36.4</v>
      </c>
      <c r="I2447">
        <v>3</v>
      </c>
      <c r="J2447">
        <v>0</v>
      </c>
      <c r="K2447" s="1">
        <v>45162</v>
      </c>
      <c r="L2447" s="56">
        <v>0.49993252314814818</v>
      </c>
    </row>
    <row r="2448" spans="1:12" ht="15" customHeight="1" x14ac:dyDescent="0.25">
      <c r="A2448">
        <v>2447</v>
      </c>
      <c r="B2448">
        <v>278319</v>
      </c>
      <c r="C2448" t="s">
        <v>74</v>
      </c>
      <c r="D2448" t="s">
        <v>75</v>
      </c>
      <c r="E2448" t="s">
        <v>1611</v>
      </c>
      <c r="F2448" t="s">
        <v>1610</v>
      </c>
      <c r="G2448">
        <v>42.7</v>
      </c>
      <c r="H2448">
        <v>35.5</v>
      </c>
      <c r="I2448">
        <v>3</v>
      </c>
      <c r="J2448">
        <v>16</v>
      </c>
      <c r="K2448" s="1">
        <v>45162</v>
      </c>
      <c r="L2448" s="56">
        <v>0.49981519675925923</v>
      </c>
    </row>
    <row r="2449" spans="1:12" ht="15" customHeight="1" x14ac:dyDescent="0.25">
      <c r="A2449">
        <v>2448</v>
      </c>
      <c r="B2449">
        <v>278318</v>
      </c>
      <c r="C2449" t="s">
        <v>123</v>
      </c>
      <c r="D2449" t="s">
        <v>1412</v>
      </c>
      <c r="E2449" t="s">
        <v>1603</v>
      </c>
      <c r="F2449" t="s">
        <v>1613</v>
      </c>
      <c r="G2449">
        <v>54.1</v>
      </c>
      <c r="H2449">
        <v>46.9</v>
      </c>
      <c r="I2449">
        <v>3</v>
      </c>
      <c r="J2449">
        <v>0</v>
      </c>
      <c r="K2449" s="1">
        <v>45162</v>
      </c>
      <c r="L2449" s="56">
        <v>0.49970358796296299</v>
      </c>
    </row>
    <row r="2450" spans="1:12" ht="15" customHeight="1" x14ac:dyDescent="0.25">
      <c r="A2450">
        <v>2449</v>
      </c>
      <c r="B2450">
        <v>278317</v>
      </c>
      <c r="C2450" t="s">
        <v>24</v>
      </c>
      <c r="D2450" t="s">
        <v>25</v>
      </c>
      <c r="E2450" t="s">
        <v>1611</v>
      </c>
      <c r="F2450" t="s">
        <v>1614</v>
      </c>
      <c r="G2450">
        <v>56.9</v>
      </c>
      <c r="H2450">
        <v>49.7</v>
      </c>
      <c r="I2450">
        <v>3</v>
      </c>
      <c r="J2450">
        <v>8</v>
      </c>
      <c r="K2450" s="1">
        <v>45162</v>
      </c>
      <c r="L2450" s="56">
        <v>0.49954579861111115</v>
      </c>
    </row>
    <row r="2451" spans="1:12" ht="15" customHeight="1" x14ac:dyDescent="0.25">
      <c r="A2451">
        <v>2450</v>
      </c>
      <c r="B2451">
        <v>278316</v>
      </c>
      <c r="C2451" t="s">
        <v>67</v>
      </c>
      <c r="D2451" t="s">
        <v>1318</v>
      </c>
      <c r="E2451" t="s">
        <v>1603</v>
      </c>
      <c r="F2451" t="s">
        <v>1613</v>
      </c>
      <c r="G2451">
        <v>37.1</v>
      </c>
      <c r="H2451">
        <v>29.9</v>
      </c>
      <c r="I2451">
        <v>3</v>
      </c>
      <c r="J2451">
        <v>0</v>
      </c>
      <c r="K2451" s="1">
        <v>45162</v>
      </c>
      <c r="L2451" s="56">
        <v>0.49881184027777775</v>
      </c>
    </row>
    <row r="2452" spans="1:12" ht="15" customHeight="1" x14ac:dyDescent="0.25">
      <c r="A2452">
        <v>2451</v>
      </c>
      <c r="B2452">
        <v>278315</v>
      </c>
      <c r="C2452" t="s">
        <v>67</v>
      </c>
      <c r="D2452" t="s">
        <v>1318</v>
      </c>
      <c r="E2452" t="s">
        <v>1603</v>
      </c>
      <c r="F2452" t="s">
        <v>1613</v>
      </c>
      <c r="G2452">
        <v>32.299999999999997</v>
      </c>
      <c r="H2452">
        <v>25.1</v>
      </c>
      <c r="I2452">
        <v>3</v>
      </c>
      <c r="J2452">
        <v>0</v>
      </c>
      <c r="K2452" s="1">
        <v>45162</v>
      </c>
      <c r="L2452" s="56">
        <v>0.49858680555555557</v>
      </c>
    </row>
    <row r="2453" spans="1:12" ht="15" customHeight="1" x14ac:dyDescent="0.25">
      <c r="A2453">
        <v>2452</v>
      </c>
      <c r="B2453">
        <v>278314</v>
      </c>
      <c r="C2453" t="s">
        <v>114</v>
      </c>
      <c r="D2453" t="s">
        <v>115</v>
      </c>
      <c r="E2453" t="s">
        <v>1603</v>
      </c>
      <c r="F2453" t="s">
        <v>1610</v>
      </c>
      <c r="G2453">
        <v>68.900000000000006</v>
      </c>
      <c r="H2453">
        <v>61.7</v>
      </c>
      <c r="I2453">
        <v>3</v>
      </c>
      <c r="J2453">
        <v>30</v>
      </c>
      <c r="K2453" s="1">
        <v>45162</v>
      </c>
      <c r="L2453" s="56">
        <v>0.49840925925925927</v>
      </c>
    </row>
    <row r="2454" spans="1:12" ht="15" customHeight="1" x14ac:dyDescent="0.25">
      <c r="A2454">
        <v>2453</v>
      </c>
      <c r="B2454">
        <v>278313</v>
      </c>
      <c r="C2454" t="s">
        <v>55</v>
      </c>
      <c r="D2454" t="s">
        <v>56</v>
      </c>
      <c r="E2454" t="s">
        <v>1611</v>
      </c>
      <c r="F2454" t="s">
        <v>1613</v>
      </c>
      <c r="G2454">
        <v>52.3</v>
      </c>
      <c r="H2454">
        <v>45.1</v>
      </c>
      <c r="I2454">
        <v>3</v>
      </c>
      <c r="J2454">
        <v>8</v>
      </c>
      <c r="K2454" s="1">
        <v>45162</v>
      </c>
      <c r="L2454" s="56">
        <v>0.49812010416666669</v>
      </c>
    </row>
    <row r="2455" spans="1:12" ht="15" customHeight="1" x14ac:dyDescent="0.25">
      <c r="A2455">
        <v>2454</v>
      </c>
      <c r="B2455">
        <v>278312</v>
      </c>
      <c r="C2455" t="s">
        <v>78</v>
      </c>
      <c r="D2455" t="s">
        <v>79</v>
      </c>
      <c r="E2455" t="s">
        <v>1611</v>
      </c>
      <c r="F2455" t="s">
        <v>1610</v>
      </c>
      <c r="G2455">
        <v>56.3</v>
      </c>
      <c r="H2455">
        <v>49.1</v>
      </c>
      <c r="I2455">
        <v>3</v>
      </c>
      <c r="J2455">
        <v>20</v>
      </c>
      <c r="K2455" s="1">
        <v>45162</v>
      </c>
      <c r="L2455" s="56">
        <v>0.49792052083333332</v>
      </c>
    </row>
    <row r="2456" spans="1:12" ht="15" customHeight="1" x14ac:dyDescent="0.25">
      <c r="A2456">
        <v>2455</v>
      </c>
      <c r="B2456">
        <v>278311</v>
      </c>
      <c r="C2456" t="s">
        <v>24</v>
      </c>
      <c r="D2456" t="s">
        <v>25</v>
      </c>
      <c r="E2456" t="s">
        <v>1611</v>
      </c>
      <c r="F2456" t="s">
        <v>1614</v>
      </c>
      <c r="G2456">
        <v>53.8</v>
      </c>
      <c r="H2456">
        <v>46.6</v>
      </c>
      <c r="I2456">
        <v>3</v>
      </c>
      <c r="J2456">
        <v>8</v>
      </c>
      <c r="K2456" s="1">
        <v>45162</v>
      </c>
      <c r="L2456" s="56">
        <v>0.49779224537037042</v>
      </c>
    </row>
    <row r="2457" spans="1:12" ht="15" customHeight="1" x14ac:dyDescent="0.25">
      <c r="A2457">
        <v>2456</v>
      </c>
      <c r="B2457">
        <v>278310</v>
      </c>
      <c r="C2457" t="s">
        <v>121</v>
      </c>
      <c r="D2457" t="s">
        <v>122</v>
      </c>
      <c r="E2457" t="s">
        <v>1603</v>
      </c>
      <c r="F2457" t="s">
        <v>1613</v>
      </c>
      <c r="G2457">
        <v>52.4</v>
      </c>
      <c r="H2457">
        <v>45.2</v>
      </c>
      <c r="I2457">
        <v>3</v>
      </c>
      <c r="J2457">
        <v>0</v>
      </c>
      <c r="K2457" s="1">
        <v>45162</v>
      </c>
      <c r="L2457" s="56">
        <v>0.49765563657407408</v>
      </c>
    </row>
    <row r="2458" spans="1:12" ht="15" customHeight="1" x14ac:dyDescent="0.25">
      <c r="A2458">
        <v>2457</v>
      </c>
      <c r="B2458">
        <v>278309</v>
      </c>
      <c r="C2458" t="s">
        <v>114</v>
      </c>
      <c r="D2458" t="s">
        <v>115</v>
      </c>
      <c r="E2458" t="s">
        <v>1603</v>
      </c>
      <c r="F2458" t="s">
        <v>1610</v>
      </c>
      <c r="G2458">
        <v>67.3</v>
      </c>
      <c r="H2458">
        <v>60.1</v>
      </c>
      <c r="I2458">
        <v>3</v>
      </c>
      <c r="J2458">
        <v>30</v>
      </c>
      <c r="K2458" s="1">
        <v>45162</v>
      </c>
      <c r="L2458" s="56">
        <v>0.49741623842592592</v>
      </c>
    </row>
    <row r="2459" spans="1:12" ht="15" customHeight="1" x14ac:dyDescent="0.25">
      <c r="A2459">
        <v>2458</v>
      </c>
      <c r="B2459">
        <v>278308</v>
      </c>
      <c r="C2459" t="s">
        <v>53</v>
      </c>
      <c r="D2459" t="s">
        <v>54</v>
      </c>
      <c r="E2459" t="s">
        <v>1611</v>
      </c>
      <c r="F2459" t="s">
        <v>1613</v>
      </c>
      <c r="G2459">
        <v>54.6</v>
      </c>
      <c r="H2459">
        <v>47.4</v>
      </c>
      <c r="I2459">
        <v>3</v>
      </c>
      <c r="J2459">
        <v>30</v>
      </c>
      <c r="K2459" s="1">
        <v>45162</v>
      </c>
      <c r="L2459" s="56">
        <v>0.49718984953703704</v>
      </c>
    </row>
    <row r="2460" spans="1:12" ht="15" customHeight="1" x14ac:dyDescent="0.25">
      <c r="A2460">
        <v>2459</v>
      </c>
      <c r="B2460">
        <v>278307</v>
      </c>
      <c r="C2460" t="s">
        <v>124</v>
      </c>
      <c r="D2460" t="s">
        <v>1413</v>
      </c>
      <c r="E2460" t="s">
        <v>1603</v>
      </c>
      <c r="F2460" t="s">
        <v>1604</v>
      </c>
      <c r="G2460">
        <v>43.8</v>
      </c>
      <c r="H2460">
        <v>36.6</v>
      </c>
      <c r="I2460">
        <v>3</v>
      </c>
      <c r="J2460">
        <v>0</v>
      </c>
      <c r="K2460" s="1">
        <v>45162</v>
      </c>
      <c r="L2460" s="56">
        <v>0.49696924768518519</v>
      </c>
    </row>
    <row r="2461" spans="1:12" ht="15" customHeight="1" x14ac:dyDescent="0.25">
      <c r="A2461">
        <v>2460</v>
      </c>
      <c r="B2461">
        <v>278306</v>
      </c>
      <c r="C2461" t="s">
        <v>142</v>
      </c>
      <c r="D2461" t="s">
        <v>1612</v>
      </c>
      <c r="E2461" t="s">
        <v>1603</v>
      </c>
      <c r="F2461" t="s">
        <v>1604</v>
      </c>
      <c r="G2461">
        <v>46.8</v>
      </c>
      <c r="H2461">
        <v>39.6</v>
      </c>
      <c r="I2461">
        <v>3</v>
      </c>
      <c r="J2461">
        <v>0</v>
      </c>
      <c r="K2461" s="1">
        <v>45162</v>
      </c>
      <c r="L2461" s="56">
        <v>0.49678417824074073</v>
      </c>
    </row>
    <row r="2462" spans="1:12" ht="15" customHeight="1" x14ac:dyDescent="0.25">
      <c r="A2462">
        <v>2461</v>
      </c>
      <c r="B2462">
        <v>278305</v>
      </c>
      <c r="C2462" t="s">
        <v>124</v>
      </c>
      <c r="D2462" t="s">
        <v>1413</v>
      </c>
      <c r="E2462" t="s">
        <v>1603</v>
      </c>
      <c r="F2462" t="s">
        <v>1604</v>
      </c>
      <c r="G2462">
        <v>46.6</v>
      </c>
      <c r="H2462">
        <v>39.4</v>
      </c>
      <c r="I2462">
        <v>3</v>
      </c>
      <c r="J2462">
        <v>0</v>
      </c>
      <c r="K2462" s="1">
        <v>45162</v>
      </c>
      <c r="L2462" s="56">
        <v>0.49667885416666668</v>
      </c>
    </row>
    <row r="2463" spans="1:12" ht="15" customHeight="1" x14ac:dyDescent="0.25">
      <c r="A2463">
        <v>2462</v>
      </c>
      <c r="B2463">
        <v>278304</v>
      </c>
      <c r="C2463" t="s">
        <v>1534</v>
      </c>
      <c r="D2463" t="s">
        <v>1535</v>
      </c>
      <c r="E2463" t="s">
        <v>1611</v>
      </c>
      <c r="F2463" t="s">
        <v>1607</v>
      </c>
      <c r="G2463">
        <v>84.8</v>
      </c>
      <c r="H2463">
        <v>77.599999999999994</v>
      </c>
      <c r="I2463">
        <v>3</v>
      </c>
      <c r="J2463">
        <v>18</v>
      </c>
      <c r="K2463" s="1">
        <v>45162</v>
      </c>
      <c r="L2463" s="56">
        <v>0.49648422453703706</v>
      </c>
    </row>
    <row r="2464" spans="1:12" ht="15" customHeight="1" x14ac:dyDescent="0.25">
      <c r="A2464">
        <v>2463</v>
      </c>
      <c r="B2464">
        <v>278303</v>
      </c>
      <c r="C2464" t="s">
        <v>12</v>
      </c>
      <c r="D2464" t="s">
        <v>13</v>
      </c>
      <c r="E2464" t="s">
        <v>1611</v>
      </c>
      <c r="F2464" t="s">
        <v>1614</v>
      </c>
      <c r="G2464">
        <v>49.2</v>
      </c>
      <c r="H2464">
        <v>42</v>
      </c>
      <c r="I2464">
        <v>3</v>
      </c>
      <c r="J2464">
        <v>6</v>
      </c>
      <c r="K2464" s="1">
        <v>45162</v>
      </c>
      <c r="L2464" s="56">
        <v>0.49633703703703702</v>
      </c>
    </row>
    <row r="2465" spans="1:12" ht="15" customHeight="1" x14ac:dyDescent="0.25">
      <c r="A2465">
        <v>2464</v>
      </c>
      <c r="B2465">
        <v>278302</v>
      </c>
      <c r="C2465" t="s">
        <v>121</v>
      </c>
      <c r="D2465" t="s">
        <v>122</v>
      </c>
      <c r="E2465" t="s">
        <v>1603</v>
      </c>
      <c r="F2465" t="s">
        <v>1610</v>
      </c>
      <c r="G2465">
        <v>44.4</v>
      </c>
      <c r="H2465">
        <v>37.200000000000003</v>
      </c>
      <c r="I2465">
        <v>3</v>
      </c>
      <c r="J2465">
        <v>0</v>
      </c>
      <c r="K2465" s="1">
        <v>45162</v>
      </c>
      <c r="L2465" s="56">
        <v>0.49621226851851857</v>
      </c>
    </row>
    <row r="2466" spans="1:12" ht="15" customHeight="1" x14ac:dyDescent="0.25">
      <c r="A2466">
        <v>2465</v>
      </c>
      <c r="B2466">
        <v>278301</v>
      </c>
      <c r="C2466" t="s">
        <v>84</v>
      </c>
      <c r="D2466" t="s">
        <v>1609</v>
      </c>
      <c r="E2466" t="s">
        <v>1603</v>
      </c>
      <c r="F2466" t="s">
        <v>1610</v>
      </c>
      <c r="G2466">
        <v>54.6</v>
      </c>
      <c r="H2466">
        <v>47.4</v>
      </c>
      <c r="I2466">
        <v>3</v>
      </c>
      <c r="J2466">
        <v>0</v>
      </c>
      <c r="K2466" s="1">
        <v>45162</v>
      </c>
      <c r="L2466" s="56">
        <v>0.49609837962962966</v>
      </c>
    </row>
    <row r="2467" spans="1:12" ht="15" customHeight="1" x14ac:dyDescent="0.25">
      <c r="A2467">
        <v>2466</v>
      </c>
      <c r="B2467">
        <v>278300</v>
      </c>
      <c r="C2467" t="s">
        <v>142</v>
      </c>
      <c r="D2467" t="s">
        <v>1612</v>
      </c>
      <c r="E2467" t="s">
        <v>1603</v>
      </c>
      <c r="F2467" t="s">
        <v>1604</v>
      </c>
      <c r="G2467">
        <v>39.200000000000003</v>
      </c>
      <c r="H2467">
        <v>32</v>
      </c>
      <c r="I2467">
        <v>3</v>
      </c>
      <c r="J2467">
        <v>0</v>
      </c>
      <c r="K2467" s="1">
        <v>45162</v>
      </c>
      <c r="L2467" s="56">
        <v>0.49601863425925924</v>
      </c>
    </row>
    <row r="2468" spans="1:12" ht="15" customHeight="1" x14ac:dyDescent="0.25">
      <c r="A2468">
        <v>2467</v>
      </c>
      <c r="B2468">
        <v>278299</v>
      </c>
      <c r="C2468" t="s">
        <v>74</v>
      </c>
      <c r="D2468" t="s">
        <v>75</v>
      </c>
      <c r="E2468" t="s">
        <v>1611</v>
      </c>
      <c r="F2468" t="s">
        <v>1610</v>
      </c>
      <c r="G2468">
        <v>40.1</v>
      </c>
      <c r="H2468">
        <v>32.9</v>
      </c>
      <c r="I2468">
        <v>3</v>
      </c>
      <c r="J2468">
        <v>14</v>
      </c>
      <c r="K2468" s="1">
        <v>45162</v>
      </c>
      <c r="L2468" s="56">
        <v>0.49591605324074073</v>
      </c>
    </row>
    <row r="2469" spans="1:12" ht="15" customHeight="1" x14ac:dyDescent="0.25">
      <c r="A2469">
        <v>2468</v>
      </c>
      <c r="B2469">
        <v>278298</v>
      </c>
      <c r="C2469" t="s">
        <v>59</v>
      </c>
      <c r="D2469" t="s">
        <v>60</v>
      </c>
      <c r="E2469" t="s">
        <v>1611</v>
      </c>
      <c r="F2469" t="s">
        <v>1613</v>
      </c>
      <c r="G2469">
        <v>45.4</v>
      </c>
      <c r="H2469">
        <v>38.200000000000003</v>
      </c>
      <c r="I2469">
        <v>3</v>
      </c>
      <c r="J2469">
        <v>8</v>
      </c>
      <c r="K2469" s="1">
        <v>45162</v>
      </c>
      <c r="L2469" s="56">
        <v>0.49581901620370372</v>
      </c>
    </row>
    <row r="2470" spans="1:12" ht="15" customHeight="1" x14ac:dyDescent="0.25">
      <c r="A2470">
        <v>2469</v>
      </c>
      <c r="B2470">
        <v>278297</v>
      </c>
      <c r="C2470" t="s">
        <v>123</v>
      </c>
      <c r="D2470" t="s">
        <v>1412</v>
      </c>
      <c r="E2470" t="s">
        <v>1603</v>
      </c>
      <c r="F2470" t="s">
        <v>1613</v>
      </c>
      <c r="G2470">
        <v>52.2</v>
      </c>
      <c r="H2470">
        <v>45</v>
      </c>
      <c r="I2470">
        <v>3</v>
      </c>
      <c r="J2470">
        <v>0</v>
      </c>
      <c r="K2470" s="1">
        <v>45162</v>
      </c>
      <c r="L2470" s="56">
        <v>0.49568275462962963</v>
      </c>
    </row>
    <row r="2471" spans="1:12" ht="15" customHeight="1" x14ac:dyDescent="0.25">
      <c r="A2471">
        <v>2470</v>
      </c>
      <c r="B2471">
        <v>278296</v>
      </c>
      <c r="C2471" t="s">
        <v>12</v>
      </c>
      <c r="D2471" t="s">
        <v>13</v>
      </c>
      <c r="E2471" t="s">
        <v>1611</v>
      </c>
      <c r="F2471" t="s">
        <v>1614</v>
      </c>
      <c r="G2471">
        <v>48.9</v>
      </c>
      <c r="H2471">
        <v>41.7</v>
      </c>
      <c r="I2471">
        <v>3</v>
      </c>
      <c r="J2471">
        <v>6</v>
      </c>
      <c r="K2471" s="1">
        <v>45162</v>
      </c>
      <c r="L2471" s="56">
        <v>0.49551350694444446</v>
      </c>
    </row>
    <row r="2472" spans="1:12" ht="15" customHeight="1" x14ac:dyDescent="0.25">
      <c r="A2472">
        <v>2471</v>
      </c>
      <c r="B2472">
        <v>278295</v>
      </c>
      <c r="C2472" t="s">
        <v>24</v>
      </c>
      <c r="D2472" t="s">
        <v>25</v>
      </c>
      <c r="E2472" t="s">
        <v>1611</v>
      </c>
      <c r="F2472" t="s">
        <v>1614</v>
      </c>
      <c r="G2472">
        <v>49.1</v>
      </c>
      <c r="H2472">
        <v>41.9</v>
      </c>
      <c r="I2472">
        <v>3</v>
      </c>
      <c r="J2472">
        <v>8</v>
      </c>
      <c r="K2472" s="1">
        <v>45162</v>
      </c>
      <c r="L2472" s="56">
        <v>0.49445092592592593</v>
      </c>
    </row>
    <row r="2473" spans="1:12" ht="15" customHeight="1" x14ac:dyDescent="0.25">
      <c r="A2473">
        <v>2472</v>
      </c>
      <c r="B2473">
        <v>278294</v>
      </c>
      <c r="C2473" t="s">
        <v>59</v>
      </c>
      <c r="D2473" t="s">
        <v>60</v>
      </c>
      <c r="E2473" t="s">
        <v>1611</v>
      </c>
      <c r="F2473" t="s">
        <v>1613</v>
      </c>
      <c r="G2473">
        <v>52.3</v>
      </c>
      <c r="H2473">
        <v>45.1</v>
      </c>
      <c r="I2473">
        <v>3</v>
      </c>
      <c r="J2473">
        <v>8</v>
      </c>
      <c r="K2473" s="1">
        <v>45162</v>
      </c>
      <c r="L2473" s="56">
        <v>0.49431709490740738</v>
      </c>
    </row>
    <row r="2474" spans="1:12" ht="15" customHeight="1" x14ac:dyDescent="0.25">
      <c r="A2474">
        <v>2473</v>
      </c>
      <c r="B2474">
        <v>278293</v>
      </c>
      <c r="C2474" t="s">
        <v>125</v>
      </c>
      <c r="D2474" t="s">
        <v>126</v>
      </c>
      <c r="E2474" t="s">
        <v>1603</v>
      </c>
      <c r="F2474" t="s">
        <v>1604</v>
      </c>
      <c r="G2474">
        <v>45.6</v>
      </c>
      <c r="H2474">
        <v>38.4</v>
      </c>
      <c r="I2474">
        <v>3</v>
      </c>
      <c r="J2474">
        <v>0</v>
      </c>
      <c r="K2474" s="1">
        <v>45162</v>
      </c>
      <c r="L2474" s="56">
        <v>0.49415914351851847</v>
      </c>
    </row>
    <row r="2475" spans="1:12" ht="15" customHeight="1" x14ac:dyDescent="0.25">
      <c r="A2475">
        <v>2474</v>
      </c>
      <c r="B2475">
        <v>278292</v>
      </c>
      <c r="C2475" t="s">
        <v>123</v>
      </c>
      <c r="D2475" t="s">
        <v>1412</v>
      </c>
      <c r="E2475" t="s">
        <v>1603</v>
      </c>
      <c r="F2475" t="s">
        <v>1614</v>
      </c>
      <c r="G2475">
        <v>56.9</v>
      </c>
      <c r="H2475">
        <v>49.7</v>
      </c>
      <c r="I2475">
        <v>3</v>
      </c>
      <c r="J2475">
        <v>0</v>
      </c>
      <c r="K2475" s="1">
        <v>45162</v>
      </c>
      <c r="L2475" s="56">
        <v>0.49405697916666669</v>
      </c>
    </row>
    <row r="2476" spans="1:12" ht="15" customHeight="1" x14ac:dyDescent="0.25">
      <c r="A2476">
        <v>2475</v>
      </c>
      <c r="B2476">
        <v>278291</v>
      </c>
      <c r="C2476" t="s">
        <v>74</v>
      </c>
      <c r="D2476" t="s">
        <v>75</v>
      </c>
      <c r="E2476" t="s">
        <v>1611</v>
      </c>
      <c r="F2476" t="s">
        <v>1610</v>
      </c>
      <c r="G2476">
        <v>37.1</v>
      </c>
      <c r="H2476">
        <v>29.9</v>
      </c>
      <c r="I2476">
        <v>3</v>
      </c>
      <c r="J2476">
        <v>12</v>
      </c>
      <c r="K2476" s="1">
        <v>45162</v>
      </c>
      <c r="L2476" s="56">
        <v>0.4939397337962963</v>
      </c>
    </row>
    <row r="2477" spans="1:12" ht="15" customHeight="1" x14ac:dyDescent="0.25">
      <c r="A2477">
        <v>2476</v>
      </c>
      <c r="B2477">
        <v>278290</v>
      </c>
      <c r="C2477" t="s">
        <v>67</v>
      </c>
      <c r="D2477" t="s">
        <v>1318</v>
      </c>
      <c r="E2477" t="s">
        <v>1603</v>
      </c>
      <c r="F2477" t="s">
        <v>1613</v>
      </c>
      <c r="G2477">
        <v>37.200000000000003</v>
      </c>
      <c r="H2477">
        <v>30</v>
      </c>
      <c r="I2477">
        <v>3</v>
      </c>
      <c r="J2477">
        <v>0</v>
      </c>
      <c r="K2477" s="1">
        <v>45162</v>
      </c>
      <c r="L2477" s="56">
        <v>0.49323657407407406</v>
      </c>
    </row>
    <row r="2478" spans="1:12" ht="15" customHeight="1" x14ac:dyDescent="0.25">
      <c r="A2478">
        <v>2477</v>
      </c>
      <c r="B2478">
        <v>278289</v>
      </c>
      <c r="C2478" t="s">
        <v>59</v>
      </c>
      <c r="D2478" t="s">
        <v>60</v>
      </c>
      <c r="E2478" t="s">
        <v>1611</v>
      </c>
      <c r="F2478" t="s">
        <v>1613</v>
      </c>
      <c r="G2478">
        <v>47.1</v>
      </c>
      <c r="H2478">
        <v>39.9</v>
      </c>
      <c r="I2478">
        <v>3</v>
      </c>
      <c r="J2478">
        <v>8</v>
      </c>
      <c r="K2478" s="1">
        <v>45162</v>
      </c>
      <c r="L2478" s="56">
        <v>0.49312083333333329</v>
      </c>
    </row>
    <row r="2479" spans="1:12" ht="15" customHeight="1" x14ac:dyDescent="0.25">
      <c r="A2479">
        <v>2478</v>
      </c>
      <c r="B2479">
        <v>278288</v>
      </c>
      <c r="C2479" t="s">
        <v>24</v>
      </c>
      <c r="D2479" t="s">
        <v>25</v>
      </c>
      <c r="E2479" t="s">
        <v>1611</v>
      </c>
      <c r="F2479" t="s">
        <v>1614</v>
      </c>
      <c r="G2479">
        <v>53.6</v>
      </c>
      <c r="H2479">
        <v>46.4</v>
      </c>
      <c r="I2479">
        <v>3</v>
      </c>
      <c r="J2479">
        <v>8</v>
      </c>
      <c r="K2479" s="1">
        <v>45162</v>
      </c>
      <c r="L2479" s="56">
        <v>0.4928238425925926</v>
      </c>
    </row>
    <row r="2480" spans="1:12" ht="15" customHeight="1" x14ac:dyDescent="0.25">
      <c r="A2480">
        <v>2479</v>
      </c>
      <c r="B2480">
        <v>278287</v>
      </c>
      <c r="C2480" t="s">
        <v>74</v>
      </c>
      <c r="D2480" t="s">
        <v>75</v>
      </c>
      <c r="E2480" t="s">
        <v>1611</v>
      </c>
      <c r="F2480" t="s">
        <v>1610</v>
      </c>
      <c r="G2480">
        <v>45.4</v>
      </c>
      <c r="H2480">
        <v>38.200000000000003</v>
      </c>
      <c r="I2480">
        <v>3</v>
      </c>
      <c r="J2480">
        <v>16</v>
      </c>
      <c r="K2480" s="1">
        <v>45162</v>
      </c>
      <c r="L2480" s="56">
        <v>0.49264745370370372</v>
      </c>
    </row>
    <row r="2481" spans="1:12" ht="15" customHeight="1" x14ac:dyDescent="0.25">
      <c r="A2481">
        <v>2480</v>
      </c>
      <c r="B2481">
        <v>278286</v>
      </c>
      <c r="C2481" t="s">
        <v>1534</v>
      </c>
      <c r="D2481" t="s">
        <v>1535</v>
      </c>
      <c r="E2481" t="s">
        <v>1611</v>
      </c>
      <c r="F2481" t="s">
        <v>1607</v>
      </c>
      <c r="G2481">
        <v>80.3</v>
      </c>
      <c r="H2481">
        <v>73.099999999999994</v>
      </c>
      <c r="I2481">
        <v>3</v>
      </c>
      <c r="J2481">
        <v>18</v>
      </c>
      <c r="K2481" s="1">
        <v>45162</v>
      </c>
      <c r="L2481" s="56">
        <v>0.4924207523148148</v>
      </c>
    </row>
    <row r="2482" spans="1:12" ht="15" customHeight="1" x14ac:dyDescent="0.25">
      <c r="A2482">
        <v>2481</v>
      </c>
      <c r="B2482">
        <v>278285</v>
      </c>
      <c r="C2482" t="s">
        <v>124</v>
      </c>
      <c r="D2482" t="s">
        <v>1413</v>
      </c>
      <c r="E2482" t="s">
        <v>1603</v>
      </c>
      <c r="F2482" t="s">
        <v>1604</v>
      </c>
      <c r="G2482">
        <v>46.8</v>
      </c>
      <c r="H2482">
        <v>39.6</v>
      </c>
      <c r="I2482">
        <v>3</v>
      </c>
      <c r="J2482">
        <v>0</v>
      </c>
      <c r="K2482" s="1">
        <v>45162</v>
      </c>
      <c r="L2482" s="56">
        <v>0.49224973379629633</v>
      </c>
    </row>
    <row r="2483" spans="1:12" ht="15" customHeight="1" x14ac:dyDescent="0.25">
      <c r="A2483">
        <v>2482</v>
      </c>
      <c r="B2483">
        <v>278284</v>
      </c>
      <c r="C2483" t="s">
        <v>12</v>
      </c>
      <c r="D2483" t="s">
        <v>13</v>
      </c>
      <c r="E2483" t="s">
        <v>1611</v>
      </c>
      <c r="F2483" t="s">
        <v>1614</v>
      </c>
      <c r="G2483">
        <v>49.8</v>
      </c>
      <c r="H2483">
        <v>42.6</v>
      </c>
      <c r="I2483">
        <v>3</v>
      </c>
      <c r="J2483">
        <v>6</v>
      </c>
      <c r="K2483" s="1">
        <v>45162</v>
      </c>
      <c r="L2483" s="56">
        <v>0.49209309027777781</v>
      </c>
    </row>
    <row r="2484" spans="1:12" ht="15" customHeight="1" x14ac:dyDescent="0.25">
      <c r="A2484">
        <v>2483</v>
      </c>
      <c r="B2484">
        <v>278283</v>
      </c>
      <c r="C2484" t="s">
        <v>12</v>
      </c>
      <c r="D2484" t="s">
        <v>13</v>
      </c>
      <c r="E2484" t="s">
        <v>1611</v>
      </c>
      <c r="F2484" t="s">
        <v>1614</v>
      </c>
      <c r="G2484">
        <v>54.5</v>
      </c>
      <c r="H2484">
        <v>47.3</v>
      </c>
      <c r="I2484">
        <v>3</v>
      </c>
      <c r="J2484">
        <v>6</v>
      </c>
      <c r="K2484" s="1">
        <v>45162</v>
      </c>
      <c r="L2484" s="56">
        <v>0.4920596064814815</v>
      </c>
    </row>
    <row r="2485" spans="1:12" ht="15" customHeight="1" x14ac:dyDescent="0.25">
      <c r="A2485">
        <v>2484</v>
      </c>
      <c r="B2485">
        <v>278282</v>
      </c>
      <c r="C2485" t="s">
        <v>141</v>
      </c>
      <c r="D2485" t="s">
        <v>1358</v>
      </c>
      <c r="E2485" t="s">
        <v>1603</v>
      </c>
      <c r="F2485" t="s">
        <v>1607</v>
      </c>
      <c r="G2485">
        <v>34.9</v>
      </c>
      <c r="H2485">
        <v>27.7</v>
      </c>
      <c r="I2485">
        <v>3</v>
      </c>
      <c r="J2485">
        <v>0</v>
      </c>
      <c r="K2485" s="1">
        <v>45162</v>
      </c>
      <c r="L2485" s="56">
        <v>0.49161728009259259</v>
      </c>
    </row>
    <row r="2486" spans="1:12" ht="15" customHeight="1" x14ac:dyDescent="0.25">
      <c r="A2486">
        <v>2485</v>
      </c>
      <c r="B2486">
        <v>278281</v>
      </c>
      <c r="C2486" t="s">
        <v>175</v>
      </c>
      <c r="D2486" t="s">
        <v>176</v>
      </c>
      <c r="E2486" t="s">
        <v>1603</v>
      </c>
      <c r="F2486" t="s">
        <v>1610</v>
      </c>
      <c r="G2486">
        <v>44.7</v>
      </c>
      <c r="H2486">
        <v>37.5</v>
      </c>
      <c r="I2486">
        <v>3</v>
      </c>
      <c r="J2486">
        <v>0</v>
      </c>
      <c r="K2486" s="1">
        <v>45162</v>
      </c>
      <c r="L2486" s="56">
        <v>0.49150478009259263</v>
      </c>
    </row>
    <row r="2487" spans="1:12" ht="15" customHeight="1" x14ac:dyDescent="0.25">
      <c r="A2487">
        <v>2486</v>
      </c>
      <c r="B2487">
        <v>278280</v>
      </c>
      <c r="C2487" t="s">
        <v>85</v>
      </c>
      <c r="D2487" t="s">
        <v>1608</v>
      </c>
      <c r="E2487" t="s">
        <v>1603</v>
      </c>
      <c r="F2487" t="s">
        <v>1610</v>
      </c>
      <c r="G2487">
        <v>53.1</v>
      </c>
      <c r="H2487">
        <v>45.9</v>
      </c>
      <c r="I2487">
        <v>3</v>
      </c>
      <c r="J2487">
        <v>0</v>
      </c>
      <c r="K2487" s="1">
        <v>45162</v>
      </c>
      <c r="L2487" s="56">
        <v>0.4913841435185185</v>
      </c>
    </row>
    <row r="2488" spans="1:12" ht="15" customHeight="1" x14ac:dyDescent="0.25">
      <c r="A2488">
        <v>2487</v>
      </c>
      <c r="B2488">
        <v>278279</v>
      </c>
      <c r="C2488" t="s">
        <v>24</v>
      </c>
      <c r="D2488" t="s">
        <v>25</v>
      </c>
      <c r="E2488" t="s">
        <v>1611</v>
      </c>
      <c r="F2488" t="s">
        <v>1614</v>
      </c>
      <c r="G2488">
        <v>53.1</v>
      </c>
      <c r="H2488">
        <v>45.9</v>
      </c>
      <c r="I2488">
        <v>3</v>
      </c>
      <c r="J2488">
        <v>8</v>
      </c>
      <c r="K2488" s="1">
        <v>45162</v>
      </c>
      <c r="L2488" s="56">
        <v>0.49122762731481484</v>
      </c>
    </row>
    <row r="2489" spans="1:12" ht="15" customHeight="1" x14ac:dyDescent="0.25">
      <c r="A2489">
        <v>2488</v>
      </c>
      <c r="B2489">
        <v>278278</v>
      </c>
      <c r="C2489" t="s">
        <v>74</v>
      </c>
      <c r="D2489" t="s">
        <v>75</v>
      </c>
      <c r="E2489" t="s">
        <v>1611</v>
      </c>
      <c r="F2489" t="s">
        <v>1610</v>
      </c>
      <c r="G2489">
        <v>33.200000000000003</v>
      </c>
      <c r="H2489">
        <v>27.8</v>
      </c>
      <c r="I2489">
        <v>2</v>
      </c>
      <c r="J2489">
        <v>10</v>
      </c>
      <c r="K2489" s="1">
        <v>45162</v>
      </c>
      <c r="L2489" s="56">
        <v>0.49098229166666668</v>
      </c>
    </row>
    <row r="2490" spans="1:12" ht="15" customHeight="1" x14ac:dyDescent="0.25">
      <c r="A2490">
        <v>2489</v>
      </c>
      <c r="B2490">
        <v>278277</v>
      </c>
      <c r="C2490" t="s">
        <v>67</v>
      </c>
      <c r="D2490" t="s">
        <v>1318</v>
      </c>
      <c r="E2490" t="s">
        <v>1603</v>
      </c>
      <c r="F2490" t="s">
        <v>1613</v>
      </c>
      <c r="G2490">
        <v>32.200000000000003</v>
      </c>
      <c r="H2490">
        <v>25</v>
      </c>
      <c r="I2490">
        <v>3</v>
      </c>
      <c r="J2490">
        <v>0</v>
      </c>
      <c r="K2490" s="1">
        <v>45162</v>
      </c>
      <c r="L2490" s="56">
        <v>0.49046241898148146</v>
      </c>
    </row>
    <row r="2491" spans="1:12" ht="15" customHeight="1" x14ac:dyDescent="0.25">
      <c r="A2491">
        <v>2490</v>
      </c>
      <c r="B2491">
        <v>278276</v>
      </c>
      <c r="C2491" t="s">
        <v>120</v>
      </c>
      <c r="D2491" t="s">
        <v>1411</v>
      </c>
      <c r="E2491" t="s">
        <v>1603</v>
      </c>
      <c r="F2491" t="s">
        <v>1613</v>
      </c>
      <c r="G2491">
        <v>33.799999999999997</v>
      </c>
      <c r="H2491">
        <v>26.6</v>
      </c>
      <c r="I2491">
        <v>3</v>
      </c>
      <c r="J2491">
        <v>0</v>
      </c>
      <c r="K2491" s="1">
        <v>45162</v>
      </c>
      <c r="L2491" s="56">
        <v>0.49022688657407404</v>
      </c>
    </row>
    <row r="2492" spans="1:12" ht="15" customHeight="1" x14ac:dyDescent="0.25">
      <c r="A2492">
        <v>2491</v>
      </c>
      <c r="B2492">
        <v>278275</v>
      </c>
      <c r="C2492" t="s">
        <v>142</v>
      </c>
      <c r="D2492" t="s">
        <v>1612</v>
      </c>
      <c r="E2492" t="s">
        <v>1603</v>
      </c>
      <c r="F2492" t="s">
        <v>1604</v>
      </c>
      <c r="G2492">
        <v>32.6</v>
      </c>
      <c r="H2492">
        <v>25.4</v>
      </c>
      <c r="I2492">
        <v>3</v>
      </c>
      <c r="J2492">
        <v>0</v>
      </c>
      <c r="K2492" s="1">
        <v>45162</v>
      </c>
      <c r="L2492" s="56">
        <v>0.4900455671296296</v>
      </c>
    </row>
    <row r="2493" spans="1:12" ht="15" customHeight="1" x14ac:dyDescent="0.25">
      <c r="A2493">
        <v>2492</v>
      </c>
      <c r="B2493">
        <v>278274</v>
      </c>
      <c r="C2493" t="s">
        <v>55</v>
      </c>
      <c r="D2493" t="s">
        <v>56</v>
      </c>
      <c r="E2493" t="s">
        <v>1611</v>
      </c>
      <c r="F2493" t="s">
        <v>1613</v>
      </c>
      <c r="G2493">
        <v>46.6</v>
      </c>
      <c r="H2493">
        <v>39.4</v>
      </c>
      <c r="I2493">
        <v>3</v>
      </c>
      <c r="J2493">
        <v>8</v>
      </c>
      <c r="K2493" s="1">
        <v>45162</v>
      </c>
      <c r="L2493" s="56">
        <v>0.48988101851851851</v>
      </c>
    </row>
    <row r="2494" spans="1:12" ht="15" customHeight="1" x14ac:dyDescent="0.25">
      <c r="A2494">
        <v>2493</v>
      </c>
      <c r="B2494">
        <v>278273</v>
      </c>
      <c r="C2494" t="s">
        <v>24</v>
      </c>
      <c r="D2494" t="s">
        <v>25</v>
      </c>
      <c r="E2494" t="s">
        <v>1611</v>
      </c>
      <c r="F2494" t="s">
        <v>1614</v>
      </c>
      <c r="G2494">
        <v>53.2</v>
      </c>
      <c r="H2494">
        <v>46</v>
      </c>
      <c r="I2494">
        <v>3</v>
      </c>
      <c r="J2494">
        <v>8</v>
      </c>
      <c r="K2494" s="1">
        <v>45162</v>
      </c>
      <c r="L2494" s="56">
        <v>0.48969232638888888</v>
      </c>
    </row>
    <row r="2495" spans="1:12" ht="15" customHeight="1" x14ac:dyDescent="0.25">
      <c r="A2495">
        <v>2494</v>
      </c>
      <c r="B2495">
        <v>278272</v>
      </c>
      <c r="C2495" t="s">
        <v>59</v>
      </c>
      <c r="D2495" t="s">
        <v>60</v>
      </c>
      <c r="E2495" t="s">
        <v>1611</v>
      </c>
      <c r="F2495" t="s">
        <v>1613</v>
      </c>
      <c r="G2495">
        <v>44.5</v>
      </c>
      <c r="H2495">
        <v>37.299999999999997</v>
      </c>
      <c r="I2495">
        <v>3</v>
      </c>
      <c r="J2495">
        <v>8</v>
      </c>
      <c r="K2495" s="1">
        <v>45162</v>
      </c>
      <c r="L2495" s="56">
        <v>0.48959467592592593</v>
      </c>
    </row>
    <row r="2496" spans="1:12" ht="15" customHeight="1" x14ac:dyDescent="0.25">
      <c r="A2496">
        <v>2495</v>
      </c>
      <c r="B2496">
        <v>278271</v>
      </c>
      <c r="C2496" t="s">
        <v>84</v>
      </c>
      <c r="D2496" t="s">
        <v>1609</v>
      </c>
      <c r="E2496" t="s">
        <v>1603</v>
      </c>
      <c r="F2496" t="s">
        <v>1610</v>
      </c>
      <c r="G2496">
        <v>63.2</v>
      </c>
      <c r="H2496">
        <v>56</v>
      </c>
      <c r="I2496">
        <v>3</v>
      </c>
      <c r="J2496">
        <v>0</v>
      </c>
      <c r="K2496" s="1">
        <v>45162</v>
      </c>
      <c r="L2496" s="56">
        <v>0.48949201388888891</v>
      </c>
    </row>
    <row r="2497" spans="1:12" ht="15" customHeight="1" x14ac:dyDescent="0.25">
      <c r="A2497">
        <v>2496</v>
      </c>
      <c r="B2497">
        <v>278270</v>
      </c>
      <c r="C2497" t="s">
        <v>74</v>
      </c>
      <c r="D2497" t="s">
        <v>75</v>
      </c>
      <c r="E2497" t="s">
        <v>1611</v>
      </c>
      <c r="F2497" t="s">
        <v>1610</v>
      </c>
      <c r="G2497">
        <v>44.5</v>
      </c>
      <c r="H2497">
        <v>37.299999999999997</v>
      </c>
      <c r="I2497">
        <v>3</v>
      </c>
      <c r="J2497">
        <v>16</v>
      </c>
      <c r="K2497" s="1">
        <v>45162</v>
      </c>
      <c r="L2497" s="56">
        <v>0.4893107986111111</v>
      </c>
    </row>
    <row r="2498" spans="1:12" ht="15" customHeight="1" x14ac:dyDescent="0.25">
      <c r="A2498">
        <v>2497</v>
      </c>
      <c r="B2498">
        <v>278269</v>
      </c>
      <c r="C2498" t="s">
        <v>1534</v>
      </c>
      <c r="D2498" t="s">
        <v>1535</v>
      </c>
      <c r="E2498" t="s">
        <v>1611</v>
      </c>
      <c r="F2498" t="s">
        <v>1607</v>
      </c>
      <c r="G2498">
        <v>78.8</v>
      </c>
      <c r="H2498">
        <v>71.599999999999994</v>
      </c>
      <c r="I2498">
        <v>3</v>
      </c>
      <c r="J2498">
        <v>18</v>
      </c>
      <c r="K2498" s="1">
        <v>45162</v>
      </c>
      <c r="L2498" s="56">
        <v>0.48912542824074073</v>
      </c>
    </row>
    <row r="2499" spans="1:12" ht="15" customHeight="1" x14ac:dyDescent="0.25">
      <c r="A2499">
        <v>2498</v>
      </c>
      <c r="B2499">
        <v>278268</v>
      </c>
      <c r="C2499" t="s">
        <v>124</v>
      </c>
      <c r="D2499" t="s">
        <v>1413</v>
      </c>
      <c r="E2499" t="s">
        <v>1603</v>
      </c>
      <c r="F2499" t="s">
        <v>1604</v>
      </c>
      <c r="G2499">
        <v>44.1</v>
      </c>
      <c r="H2499">
        <v>36.9</v>
      </c>
      <c r="I2499">
        <v>3</v>
      </c>
      <c r="J2499">
        <v>0</v>
      </c>
      <c r="K2499" s="1">
        <v>45162</v>
      </c>
      <c r="L2499" s="56">
        <v>0.48891744212962962</v>
      </c>
    </row>
    <row r="2500" spans="1:12" ht="15" customHeight="1" x14ac:dyDescent="0.25">
      <c r="A2500">
        <v>2499</v>
      </c>
      <c r="B2500">
        <v>278267</v>
      </c>
      <c r="C2500" t="s">
        <v>12</v>
      </c>
      <c r="D2500" t="s">
        <v>13</v>
      </c>
      <c r="E2500" t="s">
        <v>1611</v>
      </c>
      <c r="F2500" t="s">
        <v>1614</v>
      </c>
      <c r="G2500">
        <v>48.8</v>
      </c>
      <c r="H2500">
        <v>41.6</v>
      </c>
      <c r="I2500">
        <v>3</v>
      </c>
      <c r="J2500">
        <v>6</v>
      </c>
      <c r="K2500" s="1">
        <v>45162</v>
      </c>
      <c r="L2500" s="56">
        <v>0.4887932523148148</v>
      </c>
    </row>
    <row r="2501" spans="1:12" ht="15" customHeight="1" x14ac:dyDescent="0.25">
      <c r="A2501">
        <v>2500</v>
      </c>
      <c r="B2501">
        <v>278266</v>
      </c>
      <c r="C2501" t="s">
        <v>123</v>
      </c>
      <c r="D2501" t="s">
        <v>1412</v>
      </c>
      <c r="E2501" t="s">
        <v>1603</v>
      </c>
      <c r="F2501" t="s">
        <v>1614</v>
      </c>
      <c r="G2501">
        <v>68.3</v>
      </c>
      <c r="H2501">
        <v>61.1</v>
      </c>
      <c r="I2501">
        <v>3</v>
      </c>
      <c r="J2501">
        <v>0</v>
      </c>
      <c r="K2501" s="1">
        <v>45162</v>
      </c>
      <c r="L2501" s="56">
        <v>0.48850725694444441</v>
      </c>
    </row>
    <row r="2502" spans="1:12" ht="15" customHeight="1" x14ac:dyDescent="0.25">
      <c r="A2502">
        <v>2501</v>
      </c>
      <c r="B2502">
        <v>278265</v>
      </c>
      <c r="C2502" t="s">
        <v>141</v>
      </c>
      <c r="D2502" t="s">
        <v>1358</v>
      </c>
      <c r="E2502" t="s">
        <v>1603</v>
      </c>
      <c r="F2502" t="s">
        <v>1607</v>
      </c>
      <c r="G2502">
        <v>34</v>
      </c>
      <c r="H2502">
        <v>26.8</v>
      </c>
      <c r="I2502">
        <v>3</v>
      </c>
      <c r="J2502">
        <v>0</v>
      </c>
      <c r="K2502" s="1">
        <v>45162</v>
      </c>
      <c r="L2502" s="56">
        <v>0.48827584490740739</v>
      </c>
    </row>
    <row r="2503" spans="1:12" ht="15" customHeight="1" x14ac:dyDescent="0.25">
      <c r="A2503">
        <v>2502</v>
      </c>
      <c r="B2503">
        <v>278264</v>
      </c>
      <c r="C2503" t="s">
        <v>141</v>
      </c>
      <c r="D2503" t="s">
        <v>1358</v>
      </c>
      <c r="E2503" t="s">
        <v>1603</v>
      </c>
      <c r="F2503" t="s">
        <v>1607</v>
      </c>
      <c r="G2503">
        <v>37.4</v>
      </c>
      <c r="H2503">
        <v>30.2</v>
      </c>
      <c r="I2503">
        <v>3</v>
      </c>
      <c r="J2503">
        <v>0</v>
      </c>
      <c r="K2503" s="1">
        <v>45162</v>
      </c>
      <c r="L2503" s="56">
        <v>0.48813688657407406</v>
      </c>
    </row>
    <row r="2504" spans="1:12" ht="15" customHeight="1" x14ac:dyDescent="0.25">
      <c r="A2504">
        <v>2503</v>
      </c>
      <c r="B2504">
        <v>278263</v>
      </c>
      <c r="C2504" t="s">
        <v>24</v>
      </c>
      <c r="D2504" t="s">
        <v>25</v>
      </c>
      <c r="E2504" t="s">
        <v>1611</v>
      </c>
      <c r="F2504" t="s">
        <v>1614</v>
      </c>
      <c r="G2504">
        <v>58.6</v>
      </c>
      <c r="H2504">
        <v>51.4</v>
      </c>
      <c r="I2504">
        <v>3</v>
      </c>
      <c r="J2504">
        <v>10</v>
      </c>
      <c r="K2504" s="1">
        <v>45162</v>
      </c>
      <c r="L2504" s="56">
        <v>0.48796203703703706</v>
      </c>
    </row>
    <row r="2505" spans="1:12" ht="15" customHeight="1" x14ac:dyDescent="0.25">
      <c r="A2505">
        <v>2504</v>
      </c>
      <c r="B2505">
        <v>278262</v>
      </c>
      <c r="C2505" t="s">
        <v>55</v>
      </c>
      <c r="D2505" t="s">
        <v>56</v>
      </c>
      <c r="E2505" t="s">
        <v>1611</v>
      </c>
      <c r="F2505" t="s">
        <v>1613</v>
      </c>
      <c r="G2505">
        <v>48.4</v>
      </c>
      <c r="H2505">
        <v>41.2</v>
      </c>
      <c r="I2505">
        <v>3</v>
      </c>
      <c r="J2505">
        <v>8</v>
      </c>
      <c r="K2505" s="1">
        <v>45162</v>
      </c>
      <c r="L2505" s="56">
        <v>0.48758344907407408</v>
      </c>
    </row>
    <row r="2506" spans="1:12" ht="15" customHeight="1" x14ac:dyDescent="0.25">
      <c r="A2506">
        <v>2505</v>
      </c>
      <c r="B2506">
        <v>278261</v>
      </c>
      <c r="C2506" t="s">
        <v>133</v>
      </c>
      <c r="D2506" t="s">
        <v>134</v>
      </c>
      <c r="E2506" t="s">
        <v>1603</v>
      </c>
      <c r="F2506" t="s">
        <v>1616</v>
      </c>
      <c r="G2506">
        <v>3.1</v>
      </c>
      <c r="H2506">
        <v>1.3</v>
      </c>
      <c r="I2506">
        <v>0</v>
      </c>
      <c r="J2506">
        <v>0</v>
      </c>
      <c r="K2506" s="1">
        <v>45162</v>
      </c>
      <c r="L2506" s="56">
        <v>0.48747045138888884</v>
      </c>
    </row>
    <row r="2507" spans="1:12" ht="15" customHeight="1" x14ac:dyDescent="0.25">
      <c r="A2507">
        <v>2506</v>
      </c>
      <c r="B2507">
        <v>278260</v>
      </c>
      <c r="C2507" t="s">
        <v>67</v>
      </c>
      <c r="D2507" t="s">
        <v>1318</v>
      </c>
      <c r="E2507" t="s">
        <v>1603</v>
      </c>
      <c r="F2507" t="s">
        <v>1613</v>
      </c>
      <c r="G2507">
        <v>35.1</v>
      </c>
      <c r="H2507">
        <v>27.9</v>
      </c>
      <c r="I2507">
        <v>3</v>
      </c>
      <c r="J2507">
        <v>0</v>
      </c>
      <c r="K2507" s="1">
        <v>45162</v>
      </c>
      <c r="L2507" s="56">
        <v>0.48734039351851854</v>
      </c>
    </row>
    <row r="2508" spans="1:12" ht="15" customHeight="1" x14ac:dyDescent="0.25">
      <c r="A2508">
        <v>2507</v>
      </c>
      <c r="B2508">
        <v>278259</v>
      </c>
      <c r="C2508" t="s">
        <v>24</v>
      </c>
      <c r="D2508" t="s">
        <v>25</v>
      </c>
      <c r="E2508" t="s">
        <v>1611</v>
      </c>
      <c r="F2508" t="s">
        <v>1614</v>
      </c>
      <c r="G2508">
        <v>56.4</v>
      </c>
      <c r="H2508">
        <v>49.2</v>
      </c>
      <c r="I2508">
        <v>3</v>
      </c>
      <c r="J2508">
        <v>8</v>
      </c>
      <c r="K2508" s="1">
        <v>45162</v>
      </c>
      <c r="L2508" s="56">
        <v>0.48723776620370374</v>
      </c>
    </row>
    <row r="2509" spans="1:12" ht="15" customHeight="1" x14ac:dyDescent="0.25">
      <c r="A2509">
        <v>2508</v>
      </c>
      <c r="B2509">
        <v>278258</v>
      </c>
      <c r="C2509" t="s">
        <v>24</v>
      </c>
      <c r="D2509" t="s">
        <v>25</v>
      </c>
      <c r="E2509" t="s">
        <v>1611</v>
      </c>
      <c r="F2509" t="s">
        <v>1614</v>
      </c>
      <c r="G2509">
        <v>49.1</v>
      </c>
      <c r="H2509">
        <v>41.9</v>
      </c>
      <c r="I2509">
        <v>3</v>
      </c>
      <c r="J2509">
        <v>8</v>
      </c>
      <c r="K2509" s="1">
        <v>45162</v>
      </c>
      <c r="L2509" s="56">
        <v>0.48707299768518514</v>
      </c>
    </row>
    <row r="2510" spans="1:12" ht="15" customHeight="1" x14ac:dyDescent="0.25">
      <c r="A2510">
        <v>2509</v>
      </c>
      <c r="B2510">
        <v>278257</v>
      </c>
      <c r="C2510" t="s">
        <v>67</v>
      </c>
      <c r="D2510" t="s">
        <v>1318</v>
      </c>
      <c r="E2510" t="s">
        <v>1603</v>
      </c>
      <c r="F2510" t="s">
        <v>1613</v>
      </c>
      <c r="G2510">
        <v>45.3</v>
      </c>
      <c r="H2510">
        <v>38.1</v>
      </c>
      <c r="I2510">
        <v>3</v>
      </c>
      <c r="J2510">
        <v>0</v>
      </c>
      <c r="K2510" s="1">
        <v>45162</v>
      </c>
      <c r="L2510" s="56">
        <v>0.48690957175925925</v>
      </c>
    </row>
    <row r="2511" spans="1:12" ht="15" customHeight="1" x14ac:dyDescent="0.25">
      <c r="A2511">
        <v>2510</v>
      </c>
      <c r="B2511">
        <v>278256</v>
      </c>
      <c r="C2511" t="s">
        <v>55</v>
      </c>
      <c r="D2511" t="s">
        <v>56</v>
      </c>
      <c r="E2511" t="s">
        <v>1611</v>
      </c>
      <c r="F2511" t="s">
        <v>1613</v>
      </c>
      <c r="G2511">
        <v>46.9</v>
      </c>
      <c r="H2511">
        <v>39.700000000000003</v>
      </c>
      <c r="I2511">
        <v>3</v>
      </c>
      <c r="J2511">
        <v>8</v>
      </c>
      <c r="K2511" s="1">
        <v>45162</v>
      </c>
      <c r="L2511" s="56">
        <v>0.48674626157407408</v>
      </c>
    </row>
    <row r="2512" spans="1:12" ht="15" customHeight="1" x14ac:dyDescent="0.25">
      <c r="A2512">
        <v>2511</v>
      </c>
      <c r="B2512">
        <v>278255</v>
      </c>
      <c r="C2512" t="s">
        <v>121</v>
      </c>
      <c r="D2512" t="s">
        <v>122</v>
      </c>
      <c r="E2512" t="s">
        <v>1603</v>
      </c>
      <c r="F2512" t="s">
        <v>1613</v>
      </c>
      <c r="G2512">
        <v>47.3</v>
      </c>
      <c r="H2512">
        <v>40.1</v>
      </c>
      <c r="I2512">
        <v>3</v>
      </c>
      <c r="J2512">
        <v>0</v>
      </c>
      <c r="K2512" s="1">
        <v>45162</v>
      </c>
      <c r="L2512" s="56">
        <v>0.48660778935185184</v>
      </c>
    </row>
    <row r="2513" spans="1:12" ht="15" customHeight="1" x14ac:dyDescent="0.25">
      <c r="A2513">
        <v>2512</v>
      </c>
      <c r="B2513">
        <v>278254</v>
      </c>
      <c r="C2513" t="s">
        <v>125</v>
      </c>
      <c r="D2513" t="s">
        <v>126</v>
      </c>
      <c r="E2513" t="s">
        <v>1603</v>
      </c>
      <c r="F2513" t="s">
        <v>1604</v>
      </c>
      <c r="G2513">
        <v>43.1</v>
      </c>
      <c r="H2513">
        <v>35.9</v>
      </c>
      <c r="I2513">
        <v>3</v>
      </c>
      <c r="J2513">
        <v>0</v>
      </c>
      <c r="K2513" s="1">
        <v>45162</v>
      </c>
      <c r="L2513" s="56">
        <v>0.48647531250000003</v>
      </c>
    </row>
    <row r="2514" spans="1:12" ht="15" customHeight="1" x14ac:dyDescent="0.25">
      <c r="A2514">
        <v>2513</v>
      </c>
      <c r="B2514">
        <v>278253</v>
      </c>
      <c r="C2514" t="s">
        <v>124</v>
      </c>
      <c r="D2514" t="s">
        <v>1413</v>
      </c>
      <c r="E2514" t="s">
        <v>1603</v>
      </c>
      <c r="F2514" t="s">
        <v>1604</v>
      </c>
      <c r="G2514">
        <v>45.5</v>
      </c>
      <c r="H2514">
        <v>38.299999999999997</v>
      </c>
      <c r="I2514">
        <v>3</v>
      </c>
      <c r="J2514">
        <v>0</v>
      </c>
      <c r="K2514" s="1">
        <v>45162</v>
      </c>
      <c r="L2514" s="56">
        <v>0.48633946759259256</v>
      </c>
    </row>
    <row r="2515" spans="1:12" ht="15" customHeight="1" x14ac:dyDescent="0.25">
      <c r="A2515">
        <v>2514</v>
      </c>
      <c r="B2515">
        <v>278252</v>
      </c>
      <c r="C2515" t="s">
        <v>74</v>
      </c>
      <c r="D2515" t="s">
        <v>75</v>
      </c>
      <c r="E2515" t="s">
        <v>1611</v>
      </c>
      <c r="F2515" t="s">
        <v>1610</v>
      </c>
      <c r="G2515">
        <v>46.4</v>
      </c>
      <c r="H2515">
        <v>39.200000000000003</v>
      </c>
      <c r="I2515">
        <v>3</v>
      </c>
      <c r="J2515">
        <v>16</v>
      </c>
      <c r="K2515" s="1">
        <v>45162</v>
      </c>
      <c r="L2515" s="56">
        <v>0.48620084490740739</v>
      </c>
    </row>
    <row r="2516" spans="1:12" ht="15" customHeight="1" x14ac:dyDescent="0.25">
      <c r="A2516">
        <v>2515</v>
      </c>
      <c r="B2516">
        <v>278251</v>
      </c>
      <c r="C2516" t="s">
        <v>124</v>
      </c>
      <c r="D2516" t="s">
        <v>1413</v>
      </c>
      <c r="E2516" t="s">
        <v>1603</v>
      </c>
      <c r="F2516" t="s">
        <v>1604</v>
      </c>
      <c r="G2516">
        <v>47.6</v>
      </c>
      <c r="H2516">
        <v>40.4</v>
      </c>
      <c r="I2516">
        <v>3</v>
      </c>
      <c r="J2516">
        <v>0</v>
      </c>
      <c r="K2516" s="1">
        <v>45162</v>
      </c>
      <c r="L2516" s="56">
        <v>0.48609105324074076</v>
      </c>
    </row>
    <row r="2517" spans="1:12" ht="15" customHeight="1" x14ac:dyDescent="0.25">
      <c r="A2517">
        <v>2516</v>
      </c>
      <c r="B2517">
        <v>278250</v>
      </c>
      <c r="C2517" t="s">
        <v>124</v>
      </c>
      <c r="D2517" t="s">
        <v>1413</v>
      </c>
      <c r="E2517" t="s">
        <v>1603</v>
      </c>
      <c r="F2517" t="s">
        <v>1604</v>
      </c>
      <c r="G2517">
        <v>43</v>
      </c>
      <c r="H2517">
        <v>35.799999999999997</v>
      </c>
      <c r="I2517">
        <v>3</v>
      </c>
      <c r="J2517">
        <v>0</v>
      </c>
      <c r="K2517" s="1">
        <v>45162</v>
      </c>
      <c r="L2517" s="56">
        <v>0.48598163194444449</v>
      </c>
    </row>
    <row r="2518" spans="1:12" ht="15" customHeight="1" x14ac:dyDescent="0.25">
      <c r="A2518">
        <v>2517</v>
      </c>
      <c r="B2518">
        <v>278249</v>
      </c>
      <c r="C2518" t="s">
        <v>24</v>
      </c>
      <c r="D2518" t="s">
        <v>25</v>
      </c>
      <c r="E2518" t="s">
        <v>1611</v>
      </c>
      <c r="F2518" t="s">
        <v>1614</v>
      </c>
      <c r="G2518">
        <v>53.8</v>
      </c>
      <c r="H2518">
        <v>46.6</v>
      </c>
      <c r="I2518">
        <v>3</v>
      </c>
      <c r="J2518">
        <v>8</v>
      </c>
      <c r="K2518" s="1">
        <v>45162</v>
      </c>
      <c r="L2518" s="56">
        <v>0.4856515856481482</v>
      </c>
    </row>
    <row r="2519" spans="1:12" ht="15" customHeight="1" x14ac:dyDescent="0.25">
      <c r="A2519">
        <v>2518</v>
      </c>
      <c r="B2519">
        <v>278248</v>
      </c>
      <c r="C2519" t="s">
        <v>24</v>
      </c>
      <c r="D2519" t="s">
        <v>25</v>
      </c>
      <c r="E2519" t="s">
        <v>1611</v>
      </c>
      <c r="F2519" t="s">
        <v>1614</v>
      </c>
      <c r="G2519">
        <v>51.8</v>
      </c>
      <c r="H2519">
        <v>44.6</v>
      </c>
      <c r="I2519">
        <v>3</v>
      </c>
      <c r="J2519">
        <v>8</v>
      </c>
      <c r="K2519" s="1">
        <v>45162</v>
      </c>
      <c r="L2519" s="56">
        <v>0.48532896990740743</v>
      </c>
    </row>
    <row r="2520" spans="1:12" ht="15" customHeight="1" x14ac:dyDescent="0.25">
      <c r="A2520">
        <v>2519</v>
      </c>
      <c r="B2520">
        <v>278247</v>
      </c>
      <c r="C2520" t="s">
        <v>24</v>
      </c>
      <c r="D2520" t="s">
        <v>25</v>
      </c>
      <c r="E2520" t="s">
        <v>1611</v>
      </c>
      <c r="F2520" t="s">
        <v>1614</v>
      </c>
      <c r="G2520">
        <v>60.1</v>
      </c>
      <c r="H2520">
        <v>52.9</v>
      </c>
      <c r="I2520">
        <v>3</v>
      </c>
      <c r="J2520">
        <v>10</v>
      </c>
      <c r="K2520" s="1">
        <v>45162</v>
      </c>
      <c r="L2520" s="56">
        <v>0.48519822916666672</v>
      </c>
    </row>
    <row r="2521" spans="1:12" ht="15" customHeight="1" x14ac:dyDescent="0.25">
      <c r="A2521">
        <v>2520</v>
      </c>
      <c r="B2521">
        <v>278246</v>
      </c>
      <c r="C2521" t="s">
        <v>59</v>
      </c>
      <c r="D2521" t="s">
        <v>60</v>
      </c>
      <c r="E2521" t="s">
        <v>1611</v>
      </c>
      <c r="F2521" t="s">
        <v>1613</v>
      </c>
      <c r="G2521">
        <v>50.6</v>
      </c>
      <c r="H2521">
        <v>43.4</v>
      </c>
      <c r="I2521">
        <v>3</v>
      </c>
      <c r="J2521">
        <v>8</v>
      </c>
      <c r="K2521" s="1">
        <v>45162</v>
      </c>
      <c r="L2521" s="56">
        <v>0.48506828703703703</v>
      </c>
    </row>
    <row r="2522" spans="1:12" ht="15" customHeight="1" x14ac:dyDescent="0.25">
      <c r="A2522">
        <v>2521</v>
      </c>
      <c r="B2522">
        <v>278245</v>
      </c>
      <c r="C2522" t="s">
        <v>24</v>
      </c>
      <c r="D2522" t="s">
        <v>25</v>
      </c>
      <c r="E2522" t="s">
        <v>1611</v>
      </c>
      <c r="F2522" t="s">
        <v>1614</v>
      </c>
      <c r="G2522">
        <v>52</v>
      </c>
      <c r="H2522">
        <v>44.8</v>
      </c>
      <c r="I2522">
        <v>3</v>
      </c>
      <c r="J2522">
        <v>8</v>
      </c>
      <c r="K2522" s="1">
        <v>45162</v>
      </c>
      <c r="L2522" s="56">
        <v>0.48489374999999996</v>
      </c>
    </row>
    <row r="2523" spans="1:12" ht="15" customHeight="1" x14ac:dyDescent="0.25">
      <c r="A2523">
        <v>2522</v>
      </c>
      <c r="B2523">
        <v>278244</v>
      </c>
      <c r="C2523" t="s">
        <v>1534</v>
      </c>
      <c r="D2523" t="s">
        <v>1535</v>
      </c>
      <c r="E2523" t="s">
        <v>1611</v>
      </c>
      <c r="F2523" t="s">
        <v>1607</v>
      </c>
      <c r="G2523">
        <v>84.3</v>
      </c>
      <c r="H2523">
        <v>77.099999999999994</v>
      </c>
      <c r="I2523">
        <v>3</v>
      </c>
      <c r="J2523">
        <v>18</v>
      </c>
      <c r="K2523" s="1">
        <v>45162</v>
      </c>
      <c r="L2523" s="56">
        <v>0.48450902777777777</v>
      </c>
    </row>
    <row r="2524" spans="1:12" ht="15" customHeight="1" x14ac:dyDescent="0.25">
      <c r="A2524">
        <v>2523</v>
      </c>
      <c r="B2524">
        <v>278243</v>
      </c>
      <c r="C2524" t="s">
        <v>24</v>
      </c>
      <c r="D2524" t="s">
        <v>25</v>
      </c>
      <c r="E2524" t="s">
        <v>1611</v>
      </c>
      <c r="F2524" t="s">
        <v>1614</v>
      </c>
      <c r="G2524">
        <v>48.3</v>
      </c>
      <c r="H2524">
        <v>41.1</v>
      </c>
      <c r="I2524">
        <v>3</v>
      </c>
      <c r="J2524">
        <v>8</v>
      </c>
      <c r="K2524" s="1">
        <v>45162</v>
      </c>
      <c r="L2524" s="56">
        <v>0.48415702546296296</v>
      </c>
    </row>
    <row r="2525" spans="1:12" ht="15" customHeight="1" x14ac:dyDescent="0.25">
      <c r="A2525">
        <v>2524</v>
      </c>
      <c r="B2525">
        <v>278242</v>
      </c>
      <c r="C2525" t="s">
        <v>24</v>
      </c>
      <c r="D2525" t="s">
        <v>25</v>
      </c>
      <c r="E2525" t="s">
        <v>1611</v>
      </c>
      <c r="F2525" t="s">
        <v>1614</v>
      </c>
      <c r="G2525">
        <v>51.8</v>
      </c>
      <c r="H2525">
        <v>44.6</v>
      </c>
      <c r="I2525">
        <v>3</v>
      </c>
      <c r="J2525">
        <v>8</v>
      </c>
      <c r="K2525" s="1">
        <v>45162</v>
      </c>
      <c r="L2525" s="56">
        <v>0.48400744212962965</v>
      </c>
    </row>
    <row r="2526" spans="1:12" ht="15" customHeight="1" x14ac:dyDescent="0.25">
      <c r="A2526">
        <v>2525</v>
      </c>
      <c r="B2526">
        <v>278241</v>
      </c>
      <c r="C2526" t="s">
        <v>59</v>
      </c>
      <c r="D2526" t="s">
        <v>60</v>
      </c>
      <c r="E2526" t="s">
        <v>1611</v>
      </c>
      <c r="F2526" t="s">
        <v>1613</v>
      </c>
      <c r="G2526">
        <v>45.6</v>
      </c>
      <c r="H2526">
        <v>38.4</v>
      </c>
      <c r="I2526">
        <v>3</v>
      </c>
      <c r="J2526">
        <v>8</v>
      </c>
      <c r="K2526" s="1">
        <v>45162</v>
      </c>
      <c r="L2526" s="56">
        <v>0.48385760416666668</v>
      </c>
    </row>
    <row r="2527" spans="1:12" ht="15" customHeight="1" x14ac:dyDescent="0.25">
      <c r="A2527">
        <v>2526</v>
      </c>
      <c r="B2527">
        <v>278240</v>
      </c>
      <c r="C2527" t="s">
        <v>151</v>
      </c>
      <c r="D2527" t="s">
        <v>1368</v>
      </c>
      <c r="E2527" t="s">
        <v>1611</v>
      </c>
      <c r="F2527" t="s">
        <v>1607</v>
      </c>
      <c r="G2527">
        <v>35.799999999999997</v>
      </c>
      <c r="H2527">
        <v>28.6</v>
      </c>
      <c r="I2527">
        <v>3</v>
      </c>
      <c r="J2527">
        <v>0</v>
      </c>
      <c r="K2527" s="1">
        <v>45162</v>
      </c>
      <c r="L2527" s="56">
        <v>0.48373047453703705</v>
      </c>
    </row>
    <row r="2528" spans="1:12" ht="15" customHeight="1" x14ac:dyDescent="0.25">
      <c r="A2528">
        <v>2527</v>
      </c>
      <c r="B2528">
        <v>278239</v>
      </c>
      <c r="C2528" t="s">
        <v>159</v>
      </c>
      <c r="D2528" t="s">
        <v>1372</v>
      </c>
      <c r="E2528" t="s">
        <v>1603</v>
      </c>
      <c r="F2528" t="s">
        <v>1604</v>
      </c>
      <c r="G2528">
        <v>25.2</v>
      </c>
      <c r="H2528">
        <v>19.8</v>
      </c>
      <c r="I2528">
        <v>2</v>
      </c>
      <c r="J2528">
        <v>0</v>
      </c>
      <c r="K2528" s="1">
        <v>45162</v>
      </c>
      <c r="L2528" s="56">
        <v>0.45913776620370372</v>
      </c>
    </row>
    <row r="2529" spans="1:12" ht="15" customHeight="1" x14ac:dyDescent="0.25">
      <c r="A2529">
        <v>2528</v>
      </c>
      <c r="B2529">
        <v>278238</v>
      </c>
      <c r="C2529" t="s">
        <v>175</v>
      </c>
      <c r="D2529" t="s">
        <v>176</v>
      </c>
      <c r="E2529" t="s">
        <v>1603</v>
      </c>
      <c r="F2529" t="s">
        <v>1614</v>
      </c>
      <c r="G2529">
        <v>33.299999999999997</v>
      </c>
      <c r="H2529">
        <v>26.1</v>
      </c>
      <c r="I2529">
        <v>3</v>
      </c>
      <c r="J2529">
        <v>0</v>
      </c>
      <c r="K2529" s="1">
        <v>45162</v>
      </c>
      <c r="L2529" s="56">
        <v>0.45900285879629626</v>
      </c>
    </row>
    <row r="2530" spans="1:12" ht="15" customHeight="1" x14ac:dyDescent="0.25">
      <c r="A2530">
        <v>2529</v>
      </c>
      <c r="B2530">
        <v>278237</v>
      </c>
      <c r="C2530" t="s">
        <v>51</v>
      </c>
      <c r="D2530" t="s">
        <v>52</v>
      </c>
      <c r="E2530" t="s">
        <v>1611</v>
      </c>
      <c r="F2530" t="s">
        <v>1613</v>
      </c>
      <c r="G2530">
        <v>16.5</v>
      </c>
      <c r="H2530">
        <v>11.1</v>
      </c>
      <c r="I2530">
        <v>2</v>
      </c>
      <c r="J2530">
        <v>3</v>
      </c>
      <c r="K2530" s="1">
        <v>45162</v>
      </c>
      <c r="L2530" s="56">
        <v>0.45863561342592596</v>
      </c>
    </row>
    <row r="2531" spans="1:12" ht="15" customHeight="1" x14ac:dyDescent="0.25">
      <c r="A2531">
        <v>2530</v>
      </c>
      <c r="B2531">
        <v>278236</v>
      </c>
      <c r="C2531" t="s">
        <v>121</v>
      </c>
      <c r="D2531" t="s">
        <v>122</v>
      </c>
      <c r="E2531" t="s">
        <v>1603</v>
      </c>
      <c r="F2531" t="s">
        <v>1610</v>
      </c>
      <c r="G2531">
        <v>59.8</v>
      </c>
      <c r="H2531">
        <v>52.6</v>
      </c>
      <c r="I2531">
        <v>3</v>
      </c>
      <c r="J2531">
        <v>0</v>
      </c>
      <c r="K2531" s="1">
        <v>45162</v>
      </c>
      <c r="L2531" s="56">
        <v>0.45838047453703701</v>
      </c>
    </row>
    <row r="2532" spans="1:12" ht="15" customHeight="1" x14ac:dyDescent="0.25">
      <c r="A2532">
        <v>2531</v>
      </c>
      <c r="B2532">
        <v>278235</v>
      </c>
      <c r="C2532" t="s">
        <v>142</v>
      </c>
      <c r="D2532" t="s">
        <v>1612</v>
      </c>
      <c r="E2532" t="s">
        <v>1603</v>
      </c>
      <c r="F2532" t="s">
        <v>1604</v>
      </c>
      <c r="G2532">
        <v>19.8</v>
      </c>
      <c r="H2532">
        <v>14.4</v>
      </c>
      <c r="I2532">
        <v>2</v>
      </c>
      <c r="J2532">
        <v>0</v>
      </c>
      <c r="K2532" s="1">
        <v>45162</v>
      </c>
      <c r="L2532" s="56">
        <v>0.45815343749999998</v>
      </c>
    </row>
    <row r="2533" spans="1:12" ht="15" customHeight="1" x14ac:dyDescent="0.25">
      <c r="A2533">
        <v>2532</v>
      </c>
      <c r="B2533">
        <v>278234</v>
      </c>
      <c r="C2533" t="s">
        <v>84</v>
      </c>
      <c r="D2533" t="s">
        <v>1609</v>
      </c>
      <c r="E2533" t="s">
        <v>1603</v>
      </c>
      <c r="F2533" t="s">
        <v>1610</v>
      </c>
      <c r="G2533">
        <v>41.6</v>
      </c>
      <c r="H2533">
        <v>36.200000000000003</v>
      </c>
      <c r="I2533">
        <v>2</v>
      </c>
      <c r="J2533">
        <v>0</v>
      </c>
      <c r="K2533" s="1">
        <v>45162</v>
      </c>
      <c r="L2533" s="56">
        <v>0.45778954861111115</v>
      </c>
    </row>
    <row r="2534" spans="1:12" ht="15" customHeight="1" x14ac:dyDescent="0.25">
      <c r="A2534">
        <v>2533</v>
      </c>
      <c r="B2534">
        <v>278233</v>
      </c>
      <c r="C2534" t="s">
        <v>123</v>
      </c>
      <c r="D2534" t="s">
        <v>1412</v>
      </c>
      <c r="E2534" t="s">
        <v>1603</v>
      </c>
      <c r="F2534" t="s">
        <v>1613</v>
      </c>
      <c r="G2534">
        <v>7.9</v>
      </c>
      <c r="H2534">
        <v>4.3</v>
      </c>
      <c r="I2534">
        <v>1</v>
      </c>
      <c r="J2534">
        <v>0</v>
      </c>
      <c r="K2534" s="1">
        <v>45162</v>
      </c>
      <c r="L2534" s="56">
        <v>0.45766435185185189</v>
      </c>
    </row>
    <row r="2535" spans="1:12" ht="15" customHeight="1" x14ac:dyDescent="0.25">
      <c r="A2535">
        <v>2534</v>
      </c>
      <c r="B2535">
        <v>278232</v>
      </c>
      <c r="C2535" t="s">
        <v>74</v>
      </c>
      <c r="D2535" t="s">
        <v>75</v>
      </c>
      <c r="E2535" t="s">
        <v>1611</v>
      </c>
      <c r="F2535" t="s">
        <v>1610</v>
      </c>
      <c r="G2535">
        <v>15.1</v>
      </c>
      <c r="H2535">
        <v>9.6999999999999993</v>
      </c>
      <c r="I2535">
        <v>2</v>
      </c>
      <c r="J2535">
        <v>3</v>
      </c>
      <c r="K2535" s="1">
        <v>45162</v>
      </c>
      <c r="L2535" s="56">
        <v>0.45753885416666668</v>
      </c>
    </row>
    <row r="2536" spans="1:12" ht="15" customHeight="1" x14ac:dyDescent="0.25">
      <c r="A2536">
        <v>2535</v>
      </c>
      <c r="B2536">
        <v>278231</v>
      </c>
      <c r="C2536" t="s">
        <v>125</v>
      </c>
      <c r="D2536" t="s">
        <v>126</v>
      </c>
      <c r="E2536" t="s">
        <v>1603</v>
      </c>
      <c r="F2536" t="s">
        <v>1604</v>
      </c>
      <c r="G2536">
        <v>45.8</v>
      </c>
      <c r="H2536">
        <v>38.6</v>
      </c>
      <c r="I2536">
        <v>3</v>
      </c>
      <c r="J2536">
        <v>0</v>
      </c>
      <c r="K2536" s="1">
        <v>45162</v>
      </c>
      <c r="L2536" s="56">
        <v>0.45736165509259258</v>
      </c>
    </row>
    <row r="2537" spans="1:12" ht="15" customHeight="1" x14ac:dyDescent="0.25">
      <c r="A2537">
        <v>2536</v>
      </c>
      <c r="B2537">
        <v>278230</v>
      </c>
      <c r="C2537" t="s">
        <v>85</v>
      </c>
      <c r="D2537" t="s">
        <v>1608</v>
      </c>
      <c r="E2537" t="s">
        <v>1603</v>
      </c>
      <c r="F2537" t="s">
        <v>1610</v>
      </c>
      <c r="G2537">
        <v>16.899999999999999</v>
      </c>
      <c r="H2537">
        <v>11.5</v>
      </c>
      <c r="I2537">
        <v>2</v>
      </c>
      <c r="J2537">
        <v>0</v>
      </c>
      <c r="K2537" s="1">
        <v>45162</v>
      </c>
      <c r="L2537" s="56">
        <v>0.45725181712962965</v>
      </c>
    </row>
    <row r="2538" spans="1:12" ht="15" customHeight="1" x14ac:dyDescent="0.25">
      <c r="A2538">
        <v>2537</v>
      </c>
      <c r="B2538">
        <v>278229</v>
      </c>
      <c r="C2538" t="s">
        <v>136</v>
      </c>
      <c r="D2538" t="s">
        <v>1605</v>
      </c>
      <c r="E2538" t="s">
        <v>1603</v>
      </c>
      <c r="F2538" t="s">
        <v>1615</v>
      </c>
      <c r="G2538">
        <v>13.8</v>
      </c>
      <c r="H2538">
        <v>8.4</v>
      </c>
      <c r="I2538">
        <v>2</v>
      </c>
      <c r="J2538">
        <v>0</v>
      </c>
      <c r="K2538" s="1">
        <v>45162</v>
      </c>
      <c r="L2538" s="56">
        <v>0.45714934027777776</v>
      </c>
    </row>
    <row r="2539" spans="1:12" ht="15" customHeight="1" x14ac:dyDescent="0.25">
      <c r="A2539">
        <v>2538</v>
      </c>
      <c r="B2539">
        <v>278228</v>
      </c>
      <c r="C2539" t="s">
        <v>67</v>
      </c>
      <c r="D2539" t="s">
        <v>1318</v>
      </c>
      <c r="E2539" t="s">
        <v>1603</v>
      </c>
      <c r="F2539" t="s">
        <v>1613</v>
      </c>
      <c r="G2539">
        <v>19.600000000000001</v>
      </c>
      <c r="H2539">
        <v>14.2</v>
      </c>
      <c r="I2539">
        <v>2</v>
      </c>
      <c r="J2539">
        <v>0</v>
      </c>
      <c r="K2539" s="1">
        <v>45162</v>
      </c>
      <c r="L2539" s="56">
        <v>0.45704042824074076</v>
      </c>
    </row>
    <row r="2540" spans="1:12" ht="15" customHeight="1" x14ac:dyDescent="0.25">
      <c r="A2540">
        <v>2539</v>
      </c>
      <c r="B2540">
        <v>278227</v>
      </c>
      <c r="C2540" t="s">
        <v>121</v>
      </c>
      <c r="D2540" t="s">
        <v>122</v>
      </c>
      <c r="E2540" t="s">
        <v>1603</v>
      </c>
      <c r="F2540" t="s">
        <v>1613</v>
      </c>
      <c r="G2540">
        <v>3.5</v>
      </c>
      <c r="H2540">
        <v>1.7</v>
      </c>
      <c r="I2540">
        <v>0</v>
      </c>
      <c r="J2540">
        <v>0</v>
      </c>
      <c r="K2540" s="1">
        <v>45162</v>
      </c>
      <c r="L2540" s="56">
        <v>0.45692068287037041</v>
      </c>
    </row>
    <row r="2541" spans="1:12" ht="15" customHeight="1" x14ac:dyDescent="0.25">
      <c r="A2541">
        <v>2540</v>
      </c>
      <c r="B2541">
        <v>278226</v>
      </c>
      <c r="C2541" t="s">
        <v>59</v>
      </c>
      <c r="D2541" t="s">
        <v>60</v>
      </c>
      <c r="E2541" t="s">
        <v>1611</v>
      </c>
      <c r="F2541" t="s">
        <v>1613</v>
      </c>
      <c r="G2541">
        <v>46.1</v>
      </c>
      <c r="H2541">
        <v>38.9</v>
      </c>
      <c r="I2541">
        <v>3</v>
      </c>
      <c r="J2541">
        <v>8</v>
      </c>
      <c r="K2541" s="1">
        <v>45162</v>
      </c>
      <c r="L2541" s="56">
        <v>0.45681385416666664</v>
      </c>
    </row>
    <row r="2542" spans="1:12" ht="15" customHeight="1" x14ac:dyDescent="0.25">
      <c r="A2542">
        <v>2541</v>
      </c>
      <c r="B2542">
        <v>278225</v>
      </c>
      <c r="C2542" t="s">
        <v>100</v>
      </c>
      <c r="D2542" t="s">
        <v>1271</v>
      </c>
      <c r="E2542" t="s">
        <v>1611</v>
      </c>
      <c r="F2542" t="s">
        <v>1607</v>
      </c>
      <c r="G2542">
        <v>49.3</v>
      </c>
      <c r="H2542">
        <v>43.9</v>
      </c>
      <c r="I2542">
        <v>2</v>
      </c>
      <c r="J2542">
        <v>0</v>
      </c>
      <c r="K2542" s="1">
        <v>45162</v>
      </c>
      <c r="L2542" s="56">
        <v>0.45672858796296295</v>
      </c>
    </row>
    <row r="2543" spans="1:12" ht="15" customHeight="1" x14ac:dyDescent="0.25">
      <c r="A2543">
        <v>2542</v>
      </c>
      <c r="B2543">
        <v>278224</v>
      </c>
      <c r="C2543" t="s">
        <v>59</v>
      </c>
      <c r="D2543" t="s">
        <v>60</v>
      </c>
      <c r="E2543" t="s">
        <v>1611</v>
      </c>
      <c r="F2543" t="s">
        <v>1613</v>
      </c>
      <c r="G2543">
        <v>46.2</v>
      </c>
      <c r="H2543">
        <v>39</v>
      </c>
      <c r="I2543">
        <v>3</v>
      </c>
      <c r="J2543">
        <v>8</v>
      </c>
      <c r="K2543" s="1">
        <v>45162</v>
      </c>
      <c r="L2543" s="56">
        <v>0.4564770486111111</v>
      </c>
    </row>
    <row r="2544" spans="1:12" ht="15" customHeight="1" x14ac:dyDescent="0.25">
      <c r="A2544">
        <v>2543</v>
      </c>
      <c r="B2544">
        <v>278223</v>
      </c>
      <c r="C2544" t="s">
        <v>125</v>
      </c>
      <c r="D2544" t="s">
        <v>126</v>
      </c>
      <c r="E2544" t="s">
        <v>1603</v>
      </c>
      <c r="F2544" t="s">
        <v>1604</v>
      </c>
      <c r="G2544">
        <v>26.8</v>
      </c>
      <c r="H2544">
        <v>21.4</v>
      </c>
      <c r="I2544">
        <v>2</v>
      </c>
      <c r="J2544">
        <v>0</v>
      </c>
      <c r="K2544" s="1">
        <v>45162</v>
      </c>
      <c r="L2544" s="56">
        <v>0.45639363425925922</v>
      </c>
    </row>
    <row r="2545" spans="1:12" ht="15" customHeight="1" x14ac:dyDescent="0.25">
      <c r="A2545">
        <v>2544</v>
      </c>
      <c r="B2545">
        <v>278222</v>
      </c>
      <c r="C2545" t="s">
        <v>55</v>
      </c>
      <c r="D2545" t="s">
        <v>56</v>
      </c>
      <c r="E2545" t="s">
        <v>1611</v>
      </c>
      <c r="F2545" t="s">
        <v>1613</v>
      </c>
      <c r="G2545">
        <v>27.1</v>
      </c>
      <c r="H2545">
        <v>21.7</v>
      </c>
      <c r="I2545">
        <v>2</v>
      </c>
      <c r="J2545">
        <v>5</v>
      </c>
      <c r="K2545" s="1">
        <v>45162</v>
      </c>
      <c r="L2545" s="56">
        <v>0.45625790509259256</v>
      </c>
    </row>
    <row r="2546" spans="1:12" ht="15" customHeight="1" x14ac:dyDescent="0.25">
      <c r="A2546">
        <v>2545</v>
      </c>
      <c r="B2546">
        <v>278221</v>
      </c>
      <c r="C2546" t="s">
        <v>141</v>
      </c>
      <c r="D2546" t="s">
        <v>1358</v>
      </c>
      <c r="E2546" t="s">
        <v>1603</v>
      </c>
      <c r="F2546" t="s">
        <v>1607</v>
      </c>
      <c r="G2546">
        <v>43.8</v>
      </c>
      <c r="H2546">
        <v>36.6</v>
      </c>
      <c r="I2546">
        <v>3</v>
      </c>
      <c r="J2546">
        <v>0</v>
      </c>
      <c r="K2546" s="1">
        <v>45162</v>
      </c>
      <c r="L2546" s="56">
        <v>0.45612118055555556</v>
      </c>
    </row>
    <row r="2547" spans="1:12" ht="15" customHeight="1" x14ac:dyDescent="0.25">
      <c r="A2547">
        <v>2546</v>
      </c>
      <c r="B2547">
        <v>278220</v>
      </c>
      <c r="C2547" t="s">
        <v>175</v>
      </c>
      <c r="D2547" t="s">
        <v>176</v>
      </c>
      <c r="E2547" t="s">
        <v>1603</v>
      </c>
      <c r="F2547" t="s">
        <v>1613</v>
      </c>
      <c r="G2547">
        <v>26.7</v>
      </c>
      <c r="H2547">
        <v>19.5</v>
      </c>
      <c r="I2547">
        <v>3</v>
      </c>
      <c r="J2547">
        <v>0</v>
      </c>
      <c r="K2547" s="1">
        <v>45162</v>
      </c>
      <c r="L2547" s="56">
        <v>0.45604672453703704</v>
      </c>
    </row>
    <row r="2548" spans="1:12" ht="15" customHeight="1" x14ac:dyDescent="0.25">
      <c r="A2548">
        <v>2547</v>
      </c>
      <c r="B2548">
        <v>278219</v>
      </c>
      <c r="C2548" t="s">
        <v>124</v>
      </c>
      <c r="D2548" t="s">
        <v>1413</v>
      </c>
      <c r="E2548" t="s">
        <v>1603</v>
      </c>
      <c r="F2548" t="s">
        <v>1604</v>
      </c>
      <c r="G2548">
        <v>27.8</v>
      </c>
      <c r="H2548">
        <v>20.6</v>
      </c>
      <c r="I2548">
        <v>3</v>
      </c>
      <c r="J2548">
        <v>0</v>
      </c>
      <c r="K2548" s="1">
        <v>45162</v>
      </c>
      <c r="L2548" s="56">
        <v>0.45590512731481486</v>
      </c>
    </row>
    <row r="2549" spans="1:12" ht="15" customHeight="1" x14ac:dyDescent="0.25">
      <c r="A2549">
        <v>2548</v>
      </c>
      <c r="B2549">
        <v>278218</v>
      </c>
      <c r="C2549" t="s">
        <v>101</v>
      </c>
      <c r="D2549" t="s">
        <v>1326</v>
      </c>
      <c r="E2549" t="s">
        <v>1611</v>
      </c>
      <c r="F2549" t="s">
        <v>1607</v>
      </c>
      <c r="G2549">
        <v>40.200000000000003</v>
      </c>
      <c r="H2549">
        <v>33</v>
      </c>
      <c r="I2549">
        <v>3</v>
      </c>
      <c r="J2549">
        <v>0</v>
      </c>
      <c r="K2549" s="1">
        <v>45162</v>
      </c>
      <c r="L2549" s="56">
        <v>0.455752974537037</v>
      </c>
    </row>
    <row r="2550" spans="1:12" ht="15" customHeight="1" x14ac:dyDescent="0.25">
      <c r="A2550">
        <v>2549</v>
      </c>
      <c r="B2550">
        <v>278217</v>
      </c>
      <c r="C2550" t="s">
        <v>74</v>
      </c>
      <c r="D2550" t="s">
        <v>75</v>
      </c>
      <c r="E2550" t="s">
        <v>1611</v>
      </c>
      <c r="F2550" t="s">
        <v>1610</v>
      </c>
      <c r="G2550">
        <v>42.9</v>
      </c>
      <c r="H2550">
        <v>35.700000000000003</v>
      </c>
      <c r="I2550">
        <v>3</v>
      </c>
      <c r="J2550">
        <v>16</v>
      </c>
      <c r="K2550" s="1">
        <v>45162</v>
      </c>
      <c r="L2550" s="56">
        <v>0.45566797453703706</v>
      </c>
    </row>
    <row r="2551" spans="1:12" ht="15" customHeight="1" x14ac:dyDescent="0.25">
      <c r="A2551">
        <v>2550</v>
      </c>
      <c r="B2551">
        <v>278216</v>
      </c>
      <c r="C2551" t="s">
        <v>139</v>
      </c>
      <c r="D2551" t="s">
        <v>1342</v>
      </c>
      <c r="E2551" t="s">
        <v>1603</v>
      </c>
      <c r="F2551" t="s">
        <v>1613</v>
      </c>
      <c r="G2551">
        <v>25.6</v>
      </c>
      <c r="H2551">
        <v>20.2</v>
      </c>
      <c r="I2551">
        <v>2</v>
      </c>
      <c r="J2551">
        <v>0</v>
      </c>
      <c r="K2551" s="1">
        <v>45162</v>
      </c>
      <c r="L2551" s="56">
        <v>0.45555752314814812</v>
      </c>
    </row>
    <row r="2552" spans="1:12" ht="15" customHeight="1" x14ac:dyDescent="0.25">
      <c r="A2552">
        <v>2551</v>
      </c>
      <c r="B2552">
        <v>278215</v>
      </c>
      <c r="C2552" t="s">
        <v>139</v>
      </c>
      <c r="D2552" t="s">
        <v>1342</v>
      </c>
      <c r="E2552" t="s">
        <v>1603</v>
      </c>
      <c r="F2552" t="s">
        <v>1613</v>
      </c>
      <c r="G2552">
        <v>51.4</v>
      </c>
      <c r="H2552">
        <v>44.2</v>
      </c>
      <c r="I2552">
        <v>3</v>
      </c>
      <c r="J2552">
        <v>0</v>
      </c>
      <c r="K2552" s="1">
        <v>45162</v>
      </c>
      <c r="L2552" s="56">
        <v>0.45542688657407404</v>
      </c>
    </row>
    <row r="2553" spans="1:12" ht="15" customHeight="1" x14ac:dyDescent="0.25">
      <c r="A2553">
        <v>2552</v>
      </c>
      <c r="B2553">
        <v>278214</v>
      </c>
      <c r="C2553" t="s">
        <v>78</v>
      </c>
      <c r="D2553" t="s">
        <v>79</v>
      </c>
      <c r="E2553" t="s">
        <v>1611</v>
      </c>
      <c r="F2553" t="s">
        <v>1610</v>
      </c>
      <c r="G2553">
        <v>46.3</v>
      </c>
      <c r="H2553">
        <v>39.1</v>
      </c>
      <c r="I2553">
        <v>3</v>
      </c>
      <c r="J2553">
        <v>16</v>
      </c>
      <c r="K2553" s="1">
        <v>45162</v>
      </c>
      <c r="L2553" s="56">
        <v>0.45531608796296297</v>
      </c>
    </row>
    <row r="2554" spans="1:12" ht="15" customHeight="1" x14ac:dyDescent="0.25">
      <c r="A2554">
        <v>2553</v>
      </c>
      <c r="B2554">
        <v>278213</v>
      </c>
      <c r="C2554" t="s">
        <v>114</v>
      </c>
      <c r="D2554" t="s">
        <v>115</v>
      </c>
      <c r="E2554" t="s">
        <v>1603</v>
      </c>
      <c r="F2554" t="s">
        <v>1610</v>
      </c>
      <c r="G2554">
        <v>38.700000000000003</v>
      </c>
      <c r="H2554">
        <v>31.5</v>
      </c>
      <c r="I2554">
        <v>3</v>
      </c>
      <c r="J2554">
        <v>17</v>
      </c>
      <c r="K2554" s="1">
        <v>45162</v>
      </c>
      <c r="L2554" s="56">
        <v>0.45521620370370369</v>
      </c>
    </row>
    <row r="2555" spans="1:12" ht="15" customHeight="1" x14ac:dyDescent="0.25">
      <c r="A2555">
        <v>2554</v>
      </c>
      <c r="B2555">
        <v>278212</v>
      </c>
      <c r="C2555" t="s">
        <v>121</v>
      </c>
      <c r="D2555" t="s">
        <v>122</v>
      </c>
      <c r="E2555" t="s">
        <v>1603</v>
      </c>
      <c r="F2555" t="s">
        <v>1610</v>
      </c>
      <c r="G2555">
        <v>50.2</v>
      </c>
      <c r="H2555">
        <v>43</v>
      </c>
      <c r="I2555">
        <v>3</v>
      </c>
      <c r="J2555">
        <v>0</v>
      </c>
      <c r="K2555" s="1">
        <v>45162</v>
      </c>
      <c r="L2555" s="56">
        <v>0.45491207175925924</v>
      </c>
    </row>
    <row r="2556" spans="1:12" ht="15" customHeight="1" x14ac:dyDescent="0.25">
      <c r="A2556">
        <v>2555</v>
      </c>
      <c r="B2556">
        <v>278211</v>
      </c>
      <c r="C2556" t="s">
        <v>67</v>
      </c>
      <c r="D2556" t="s">
        <v>1318</v>
      </c>
      <c r="E2556" t="s">
        <v>1603</v>
      </c>
      <c r="F2556" t="s">
        <v>1613</v>
      </c>
      <c r="G2556">
        <v>31.6</v>
      </c>
      <c r="H2556">
        <v>24.4</v>
      </c>
      <c r="I2556">
        <v>3</v>
      </c>
      <c r="J2556">
        <v>0</v>
      </c>
      <c r="K2556" s="1">
        <v>45162</v>
      </c>
      <c r="L2556" s="56">
        <v>0.45473665509259259</v>
      </c>
    </row>
    <row r="2557" spans="1:12" ht="15" customHeight="1" x14ac:dyDescent="0.25">
      <c r="A2557">
        <v>2556</v>
      </c>
      <c r="B2557">
        <v>278210</v>
      </c>
      <c r="C2557" t="s">
        <v>114</v>
      </c>
      <c r="D2557" t="s">
        <v>115</v>
      </c>
      <c r="E2557" t="s">
        <v>1603</v>
      </c>
      <c r="F2557" t="s">
        <v>1610</v>
      </c>
      <c r="G2557">
        <v>62.8</v>
      </c>
      <c r="H2557">
        <v>55.6</v>
      </c>
      <c r="I2557">
        <v>3</v>
      </c>
      <c r="J2557">
        <v>30</v>
      </c>
      <c r="K2557" s="1">
        <v>45162</v>
      </c>
      <c r="L2557" s="56">
        <v>0.45462086805555552</v>
      </c>
    </row>
    <row r="2558" spans="1:12" ht="15" customHeight="1" x14ac:dyDescent="0.25">
      <c r="A2558">
        <v>2557</v>
      </c>
      <c r="B2558">
        <v>278209</v>
      </c>
      <c r="C2558" t="s">
        <v>123</v>
      </c>
      <c r="D2558" t="s">
        <v>1412</v>
      </c>
      <c r="E2558" t="s">
        <v>1603</v>
      </c>
      <c r="F2558" t="s">
        <v>1614</v>
      </c>
      <c r="G2558">
        <v>60.5</v>
      </c>
      <c r="H2558">
        <v>53.3</v>
      </c>
      <c r="I2558">
        <v>3</v>
      </c>
      <c r="J2558">
        <v>0</v>
      </c>
      <c r="K2558" s="1">
        <v>45162</v>
      </c>
      <c r="L2558" s="56">
        <v>0.45448009259259264</v>
      </c>
    </row>
    <row r="2559" spans="1:12" ht="15" customHeight="1" x14ac:dyDescent="0.25">
      <c r="A2559">
        <v>2558</v>
      </c>
      <c r="B2559">
        <v>278208</v>
      </c>
      <c r="C2559" t="s">
        <v>24</v>
      </c>
      <c r="D2559" t="s">
        <v>25</v>
      </c>
      <c r="E2559" t="s">
        <v>1611</v>
      </c>
      <c r="F2559" t="s">
        <v>1614</v>
      </c>
      <c r="G2559">
        <v>47.6</v>
      </c>
      <c r="H2559">
        <v>40.4</v>
      </c>
      <c r="I2559">
        <v>3</v>
      </c>
      <c r="J2559">
        <v>8</v>
      </c>
      <c r="K2559" s="1">
        <v>45162</v>
      </c>
      <c r="L2559" s="56">
        <v>0.45432554398148151</v>
      </c>
    </row>
    <row r="2560" spans="1:12" ht="15" customHeight="1" x14ac:dyDescent="0.25">
      <c r="A2560">
        <v>2559</v>
      </c>
      <c r="B2560">
        <v>278207</v>
      </c>
      <c r="C2560" t="s">
        <v>24</v>
      </c>
      <c r="D2560" t="s">
        <v>25</v>
      </c>
      <c r="E2560" t="s">
        <v>1611</v>
      </c>
      <c r="F2560" t="s">
        <v>1614</v>
      </c>
      <c r="G2560">
        <v>47.5</v>
      </c>
      <c r="H2560">
        <v>40.299999999999997</v>
      </c>
      <c r="I2560">
        <v>3</v>
      </c>
      <c r="J2560">
        <v>8</v>
      </c>
      <c r="K2560" s="1">
        <v>45162</v>
      </c>
      <c r="L2560" s="56">
        <v>0.45417075231481485</v>
      </c>
    </row>
    <row r="2561" spans="1:12" ht="15" customHeight="1" x14ac:dyDescent="0.25">
      <c r="A2561">
        <v>2560</v>
      </c>
      <c r="B2561">
        <v>278206</v>
      </c>
      <c r="C2561" t="s">
        <v>121</v>
      </c>
      <c r="D2561" t="s">
        <v>122</v>
      </c>
      <c r="E2561" t="s">
        <v>1603</v>
      </c>
      <c r="F2561" t="s">
        <v>1613</v>
      </c>
      <c r="G2561">
        <v>43.6</v>
      </c>
      <c r="H2561">
        <v>36.4</v>
      </c>
      <c r="I2561">
        <v>3</v>
      </c>
      <c r="J2561">
        <v>0</v>
      </c>
      <c r="K2561" s="1">
        <v>45162</v>
      </c>
      <c r="L2561" s="56">
        <v>0.45400142361111112</v>
      </c>
    </row>
    <row r="2562" spans="1:12" ht="15" customHeight="1" x14ac:dyDescent="0.25">
      <c r="A2562">
        <v>2561</v>
      </c>
      <c r="B2562">
        <v>278205</v>
      </c>
      <c r="C2562" t="s">
        <v>120</v>
      </c>
      <c r="D2562" t="s">
        <v>1411</v>
      </c>
      <c r="E2562" t="s">
        <v>1603</v>
      </c>
      <c r="F2562" t="s">
        <v>1610</v>
      </c>
      <c r="G2562">
        <v>9.3000000000000007</v>
      </c>
      <c r="H2562">
        <v>5.7</v>
      </c>
      <c r="I2562">
        <v>1</v>
      </c>
      <c r="J2562">
        <v>0</v>
      </c>
      <c r="K2562" s="1">
        <v>45162</v>
      </c>
      <c r="L2562" s="56">
        <v>0.45390289351851854</v>
      </c>
    </row>
    <row r="2563" spans="1:12" ht="15" customHeight="1" x14ac:dyDescent="0.25">
      <c r="A2563">
        <v>2562</v>
      </c>
      <c r="B2563">
        <v>278204</v>
      </c>
      <c r="C2563" t="s">
        <v>59</v>
      </c>
      <c r="D2563" t="s">
        <v>60</v>
      </c>
      <c r="E2563" t="s">
        <v>1611</v>
      </c>
      <c r="F2563" t="s">
        <v>1613</v>
      </c>
      <c r="G2563">
        <v>56</v>
      </c>
      <c r="H2563">
        <v>48.8</v>
      </c>
      <c r="I2563">
        <v>3</v>
      </c>
      <c r="J2563">
        <v>10</v>
      </c>
      <c r="K2563" s="1">
        <v>45162</v>
      </c>
      <c r="L2563" s="56">
        <v>0.45379394675925927</v>
      </c>
    </row>
    <row r="2564" spans="1:12" ht="15" customHeight="1" x14ac:dyDescent="0.25">
      <c r="A2564">
        <v>2563</v>
      </c>
      <c r="B2564">
        <v>278203</v>
      </c>
      <c r="C2564" t="s">
        <v>1534</v>
      </c>
      <c r="D2564" t="s">
        <v>1535</v>
      </c>
      <c r="E2564" t="s">
        <v>1611</v>
      </c>
      <c r="F2564" t="s">
        <v>1607</v>
      </c>
      <c r="G2564">
        <v>76.7</v>
      </c>
      <c r="H2564">
        <v>69.5</v>
      </c>
      <c r="I2564">
        <v>3</v>
      </c>
      <c r="J2564">
        <v>18</v>
      </c>
      <c r="K2564" s="1">
        <v>45162</v>
      </c>
      <c r="L2564" s="56">
        <v>0.45361848379629627</v>
      </c>
    </row>
    <row r="2565" spans="1:12" ht="15" customHeight="1" x14ac:dyDescent="0.25">
      <c r="A2565">
        <v>2564</v>
      </c>
      <c r="B2565">
        <v>278202</v>
      </c>
      <c r="C2565" t="s">
        <v>1532</v>
      </c>
      <c r="D2565" t="s">
        <v>1533</v>
      </c>
      <c r="E2565" t="s">
        <v>1603</v>
      </c>
      <c r="F2565" t="s">
        <v>1607</v>
      </c>
      <c r="G2565">
        <v>17.899999999999999</v>
      </c>
      <c r="H2565">
        <v>12.5</v>
      </c>
      <c r="I2565">
        <v>2</v>
      </c>
      <c r="J2565">
        <v>0</v>
      </c>
      <c r="K2565" s="1">
        <v>45162</v>
      </c>
      <c r="L2565" s="56">
        <v>0.45321712962962962</v>
      </c>
    </row>
    <row r="2566" spans="1:12" ht="15" customHeight="1" x14ac:dyDescent="0.25">
      <c r="A2566">
        <v>2565</v>
      </c>
      <c r="B2566">
        <v>278201</v>
      </c>
      <c r="C2566" t="s">
        <v>142</v>
      </c>
      <c r="D2566" t="s">
        <v>1612</v>
      </c>
      <c r="E2566" t="s">
        <v>1603</v>
      </c>
      <c r="F2566" t="s">
        <v>1604</v>
      </c>
      <c r="G2566">
        <v>40.6</v>
      </c>
      <c r="H2566">
        <v>33.4</v>
      </c>
      <c r="I2566">
        <v>3</v>
      </c>
      <c r="J2566">
        <v>0</v>
      </c>
      <c r="K2566" s="1">
        <v>45162</v>
      </c>
      <c r="L2566" s="56">
        <v>0.45304490740740744</v>
      </c>
    </row>
    <row r="2567" spans="1:12" ht="15" customHeight="1" x14ac:dyDescent="0.25">
      <c r="A2567">
        <v>2566</v>
      </c>
      <c r="B2567">
        <v>278200</v>
      </c>
      <c r="C2567" t="s">
        <v>175</v>
      </c>
      <c r="D2567" t="s">
        <v>176</v>
      </c>
      <c r="E2567" t="s">
        <v>1603</v>
      </c>
      <c r="F2567" t="s">
        <v>1610</v>
      </c>
      <c r="G2567">
        <v>49.3</v>
      </c>
      <c r="H2567">
        <v>42.1</v>
      </c>
      <c r="I2567">
        <v>3</v>
      </c>
      <c r="J2567">
        <v>0</v>
      </c>
      <c r="K2567" s="1">
        <v>45162</v>
      </c>
      <c r="L2567" s="56">
        <v>0.45294822916666666</v>
      </c>
    </row>
    <row r="2568" spans="1:12" ht="15" customHeight="1" x14ac:dyDescent="0.25">
      <c r="A2568">
        <v>2567</v>
      </c>
      <c r="B2568">
        <v>278199</v>
      </c>
      <c r="C2568" t="s">
        <v>141</v>
      </c>
      <c r="D2568" t="s">
        <v>1358</v>
      </c>
      <c r="E2568" t="s">
        <v>1603</v>
      </c>
      <c r="F2568" t="s">
        <v>1607</v>
      </c>
      <c r="G2568">
        <v>31.2</v>
      </c>
      <c r="H2568">
        <v>24</v>
      </c>
      <c r="I2568">
        <v>3</v>
      </c>
      <c r="J2568">
        <v>0</v>
      </c>
      <c r="K2568" s="1">
        <v>45162</v>
      </c>
      <c r="L2568" s="56">
        <v>0.45284024305555559</v>
      </c>
    </row>
    <row r="2569" spans="1:12" ht="15" customHeight="1" x14ac:dyDescent="0.25">
      <c r="A2569">
        <v>2568</v>
      </c>
      <c r="B2569">
        <v>278198</v>
      </c>
      <c r="C2569" t="s">
        <v>124</v>
      </c>
      <c r="D2569" t="s">
        <v>1413</v>
      </c>
      <c r="E2569" t="s">
        <v>1603</v>
      </c>
      <c r="F2569" t="s">
        <v>1604</v>
      </c>
      <c r="G2569">
        <v>43.3</v>
      </c>
      <c r="H2569">
        <v>36.1</v>
      </c>
      <c r="I2569">
        <v>3</v>
      </c>
      <c r="J2569">
        <v>0</v>
      </c>
      <c r="K2569" s="1">
        <v>45162</v>
      </c>
      <c r="L2569" s="56">
        <v>0.45273839120370374</v>
      </c>
    </row>
    <row r="2570" spans="1:12" ht="15" customHeight="1" x14ac:dyDescent="0.25">
      <c r="A2570">
        <v>2569</v>
      </c>
      <c r="B2570">
        <v>278197</v>
      </c>
      <c r="C2570" t="s">
        <v>120</v>
      </c>
      <c r="D2570" t="s">
        <v>1411</v>
      </c>
      <c r="E2570" t="s">
        <v>1603</v>
      </c>
      <c r="F2570" t="s">
        <v>1614</v>
      </c>
      <c r="G2570">
        <v>42.6</v>
      </c>
      <c r="H2570">
        <v>35.4</v>
      </c>
      <c r="I2570">
        <v>3</v>
      </c>
      <c r="J2570">
        <v>0</v>
      </c>
      <c r="K2570" s="1">
        <v>45162</v>
      </c>
      <c r="L2570" s="56">
        <v>0.45249644675925921</v>
      </c>
    </row>
    <row r="2571" spans="1:12" ht="15" customHeight="1" x14ac:dyDescent="0.25">
      <c r="A2571">
        <v>2570</v>
      </c>
      <c r="B2571">
        <v>278196</v>
      </c>
      <c r="C2571" t="s">
        <v>137</v>
      </c>
      <c r="D2571" t="s">
        <v>1356</v>
      </c>
      <c r="E2571" t="s">
        <v>1603</v>
      </c>
      <c r="F2571" t="s">
        <v>1615</v>
      </c>
      <c r="G2571">
        <v>35.9</v>
      </c>
      <c r="H2571">
        <v>30.5</v>
      </c>
      <c r="I2571">
        <v>2</v>
      </c>
      <c r="J2571">
        <v>0</v>
      </c>
      <c r="K2571" s="1">
        <v>45162</v>
      </c>
      <c r="L2571" s="56">
        <v>0.45216736111111117</v>
      </c>
    </row>
    <row r="2572" spans="1:12" ht="15" customHeight="1" x14ac:dyDescent="0.25">
      <c r="A2572">
        <v>2571</v>
      </c>
      <c r="B2572">
        <v>278195</v>
      </c>
      <c r="C2572" t="s">
        <v>151</v>
      </c>
      <c r="D2572" t="s">
        <v>1368</v>
      </c>
      <c r="E2572" t="s">
        <v>1611</v>
      </c>
      <c r="F2572" t="s">
        <v>1607</v>
      </c>
      <c r="G2572">
        <v>37.5</v>
      </c>
      <c r="H2572">
        <v>30.3</v>
      </c>
      <c r="I2572">
        <v>3</v>
      </c>
      <c r="J2572">
        <v>0</v>
      </c>
      <c r="K2572" s="1">
        <v>45162</v>
      </c>
      <c r="L2572" s="56">
        <v>0.45202403935185181</v>
      </c>
    </row>
    <row r="2573" spans="1:12" ht="15" customHeight="1" x14ac:dyDescent="0.25">
      <c r="A2573">
        <v>2572</v>
      </c>
      <c r="B2573">
        <v>278194</v>
      </c>
      <c r="C2573" t="s">
        <v>85</v>
      </c>
      <c r="D2573" t="s">
        <v>1608</v>
      </c>
      <c r="E2573" t="s">
        <v>1603</v>
      </c>
      <c r="F2573" t="s">
        <v>1610</v>
      </c>
      <c r="G2573">
        <v>35.6</v>
      </c>
      <c r="H2573">
        <v>28.4</v>
      </c>
      <c r="I2573">
        <v>3</v>
      </c>
      <c r="J2573">
        <v>0</v>
      </c>
      <c r="K2573" s="1">
        <v>45162</v>
      </c>
      <c r="L2573" s="56">
        <v>0.45181038194444439</v>
      </c>
    </row>
    <row r="2574" spans="1:12" ht="15" customHeight="1" x14ac:dyDescent="0.25">
      <c r="A2574">
        <v>2573</v>
      </c>
      <c r="B2574">
        <v>278193</v>
      </c>
      <c r="C2574" t="s">
        <v>67</v>
      </c>
      <c r="D2574" t="s">
        <v>1318</v>
      </c>
      <c r="E2574" t="s">
        <v>1603</v>
      </c>
      <c r="F2574" t="s">
        <v>1613</v>
      </c>
      <c r="G2574">
        <v>35.6</v>
      </c>
      <c r="H2574">
        <v>28.4</v>
      </c>
      <c r="I2574">
        <v>3</v>
      </c>
      <c r="J2574">
        <v>0</v>
      </c>
      <c r="K2574" s="1">
        <v>45162</v>
      </c>
      <c r="L2574" s="56">
        <v>0.45159765046296302</v>
      </c>
    </row>
    <row r="2575" spans="1:12" ht="15" customHeight="1" x14ac:dyDescent="0.25">
      <c r="A2575">
        <v>2574</v>
      </c>
      <c r="B2575">
        <v>278192</v>
      </c>
      <c r="C2575" t="s">
        <v>74</v>
      </c>
      <c r="D2575" t="s">
        <v>75</v>
      </c>
      <c r="E2575" t="s">
        <v>1611</v>
      </c>
      <c r="F2575" t="s">
        <v>1610</v>
      </c>
      <c r="G2575">
        <v>39.200000000000003</v>
      </c>
      <c r="H2575">
        <v>32</v>
      </c>
      <c r="I2575">
        <v>3</v>
      </c>
      <c r="J2575">
        <v>14</v>
      </c>
      <c r="K2575" s="1">
        <v>45162</v>
      </c>
      <c r="L2575" s="56">
        <v>0.45134027777777774</v>
      </c>
    </row>
    <row r="2576" spans="1:12" ht="15" customHeight="1" x14ac:dyDescent="0.25">
      <c r="A2576">
        <v>2575</v>
      </c>
      <c r="B2576">
        <v>278191</v>
      </c>
      <c r="C2576" t="s">
        <v>142</v>
      </c>
      <c r="D2576" t="s">
        <v>1612</v>
      </c>
      <c r="E2576" t="s">
        <v>1603</v>
      </c>
      <c r="F2576" t="s">
        <v>1604</v>
      </c>
      <c r="G2576">
        <v>37.799999999999997</v>
      </c>
      <c r="H2576">
        <v>30.6</v>
      </c>
      <c r="I2576">
        <v>3</v>
      </c>
      <c r="J2576">
        <v>0</v>
      </c>
      <c r="K2576" s="1">
        <v>45162</v>
      </c>
      <c r="L2576" s="56">
        <v>0.45116651620370374</v>
      </c>
    </row>
    <row r="2577" spans="1:12" ht="15" customHeight="1" x14ac:dyDescent="0.25">
      <c r="A2577">
        <v>2576</v>
      </c>
      <c r="B2577">
        <v>278190</v>
      </c>
      <c r="C2577" t="s">
        <v>114</v>
      </c>
      <c r="D2577" t="s">
        <v>115</v>
      </c>
      <c r="E2577" t="s">
        <v>1603</v>
      </c>
      <c r="F2577" t="s">
        <v>1610</v>
      </c>
      <c r="G2577">
        <v>62.3</v>
      </c>
      <c r="H2577">
        <v>55.1</v>
      </c>
      <c r="I2577">
        <v>3</v>
      </c>
      <c r="J2577">
        <v>30</v>
      </c>
      <c r="K2577" s="1">
        <v>45162</v>
      </c>
      <c r="L2577" s="56">
        <v>0.45105262731481482</v>
      </c>
    </row>
    <row r="2578" spans="1:12" ht="15" customHeight="1" x14ac:dyDescent="0.25">
      <c r="A2578">
        <v>2577</v>
      </c>
      <c r="B2578">
        <v>278189</v>
      </c>
      <c r="C2578" t="s">
        <v>120</v>
      </c>
      <c r="D2578" t="s">
        <v>1411</v>
      </c>
      <c r="E2578" t="s">
        <v>1603</v>
      </c>
      <c r="F2578" t="s">
        <v>1613</v>
      </c>
      <c r="G2578">
        <v>41.5</v>
      </c>
      <c r="H2578">
        <v>34.299999999999997</v>
      </c>
      <c r="I2578">
        <v>3</v>
      </c>
      <c r="J2578">
        <v>0</v>
      </c>
      <c r="K2578" s="1">
        <v>45162</v>
      </c>
      <c r="L2578" s="56">
        <v>0.45092450231481479</v>
      </c>
    </row>
    <row r="2579" spans="1:12" ht="15" customHeight="1" x14ac:dyDescent="0.25">
      <c r="A2579">
        <v>2578</v>
      </c>
      <c r="B2579">
        <v>278188</v>
      </c>
      <c r="C2579" t="s">
        <v>125</v>
      </c>
      <c r="D2579" t="s">
        <v>126</v>
      </c>
      <c r="E2579" t="s">
        <v>1603</v>
      </c>
      <c r="F2579" t="s">
        <v>1604</v>
      </c>
      <c r="G2579">
        <v>48.8</v>
      </c>
      <c r="H2579">
        <v>41.6</v>
      </c>
      <c r="I2579">
        <v>3</v>
      </c>
      <c r="J2579">
        <v>0</v>
      </c>
      <c r="K2579" s="1">
        <v>45162</v>
      </c>
      <c r="L2579" s="56">
        <v>0.45076539351851852</v>
      </c>
    </row>
    <row r="2580" spans="1:12" ht="15" customHeight="1" x14ac:dyDescent="0.25">
      <c r="A2580">
        <v>2579</v>
      </c>
      <c r="B2580">
        <v>278187</v>
      </c>
      <c r="C2580" t="s">
        <v>142</v>
      </c>
      <c r="D2580" t="s">
        <v>1612</v>
      </c>
      <c r="E2580" t="s">
        <v>1603</v>
      </c>
      <c r="F2580" t="s">
        <v>1604</v>
      </c>
      <c r="G2580">
        <v>30.7</v>
      </c>
      <c r="H2580">
        <v>23.5</v>
      </c>
      <c r="I2580">
        <v>3</v>
      </c>
      <c r="J2580">
        <v>0</v>
      </c>
      <c r="K2580" s="1">
        <v>45162</v>
      </c>
      <c r="L2580" s="56">
        <v>0.45065910879629628</v>
      </c>
    </row>
    <row r="2581" spans="1:12" ht="15" customHeight="1" x14ac:dyDescent="0.25">
      <c r="A2581">
        <v>2580</v>
      </c>
      <c r="B2581">
        <v>278186</v>
      </c>
      <c r="C2581" t="s">
        <v>59</v>
      </c>
      <c r="D2581" t="s">
        <v>60</v>
      </c>
      <c r="E2581" t="s">
        <v>1611</v>
      </c>
      <c r="F2581" t="s">
        <v>1613</v>
      </c>
      <c r="G2581">
        <v>50.1</v>
      </c>
      <c r="H2581">
        <v>42.9</v>
      </c>
      <c r="I2581">
        <v>3</v>
      </c>
      <c r="J2581">
        <v>8</v>
      </c>
      <c r="K2581" s="1">
        <v>45162</v>
      </c>
      <c r="L2581" s="56">
        <v>0.45053796296296295</v>
      </c>
    </row>
    <row r="2582" spans="1:12" ht="15" customHeight="1" x14ac:dyDescent="0.25">
      <c r="A2582">
        <v>2581</v>
      </c>
      <c r="B2582">
        <v>278185</v>
      </c>
      <c r="C2582" t="s">
        <v>24</v>
      </c>
      <c r="D2582" t="s">
        <v>25</v>
      </c>
      <c r="E2582" t="s">
        <v>1611</v>
      </c>
      <c r="F2582" t="s">
        <v>1614</v>
      </c>
      <c r="G2582">
        <v>48.6</v>
      </c>
      <c r="H2582">
        <v>41.4</v>
      </c>
      <c r="I2582">
        <v>3</v>
      </c>
      <c r="J2582">
        <v>8</v>
      </c>
      <c r="K2582" s="1">
        <v>45162</v>
      </c>
      <c r="L2582" s="56">
        <v>0.4503889236111111</v>
      </c>
    </row>
    <row r="2583" spans="1:12" ht="15" customHeight="1" x14ac:dyDescent="0.25">
      <c r="A2583">
        <v>2582</v>
      </c>
      <c r="B2583">
        <v>278184</v>
      </c>
      <c r="C2583" t="s">
        <v>24</v>
      </c>
      <c r="D2583" t="s">
        <v>25</v>
      </c>
      <c r="E2583" t="s">
        <v>1611</v>
      </c>
      <c r="F2583" t="s">
        <v>1614</v>
      </c>
      <c r="G2583">
        <v>51.2</v>
      </c>
      <c r="H2583">
        <v>44</v>
      </c>
      <c r="I2583">
        <v>3</v>
      </c>
      <c r="J2583">
        <v>8</v>
      </c>
      <c r="K2583" s="1">
        <v>45162</v>
      </c>
      <c r="L2583" s="56">
        <v>0.45029151620370372</v>
      </c>
    </row>
    <row r="2584" spans="1:12" ht="15" customHeight="1" x14ac:dyDescent="0.25">
      <c r="A2584">
        <v>2583</v>
      </c>
      <c r="B2584">
        <v>278183</v>
      </c>
      <c r="C2584" t="s">
        <v>114</v>
      </c>
      <c r="D2584" t="s">
        <v>115</v>
      </c>
      <c r="E2584" t="s">
        <v>1603</v>
      </c>
      <c r="F2584" t="s">
        <v>1610</v>
      </c>
      <c r="G2584">
        <v>62.1</v>
      </c>
      <c r="H2584">
        <v>54.9</v>
      </c>
      <c r="I2584">
        <v>3</v>
      </c>
      <c r="J2584">
        <v>30</v>
      </c>
      <c r="K2584" s="1">
        <v>45162</v>
      </c>
      <c r="L2584" s="56">
        <v>0.45011878472222228</v>
      </c>
    </row>
    <row r="2585" spans="1:12" ht="15" customHeight="1" x14ac:dyDescent="0.25">
      <c r="A2585">
        <v>2584</v>
      </c>
      <c r="B2585">
        <v>278182</v>
      </c>
      <c r="C2585" t="s">
        <v>124</v>
      </c>
      <c r="D2585" t="s">
        <v>1413</v>
      </c>
      <c r="E2585" t="s">
        <v>1603</v>
      </c>
      <c r="F2585" t="s">
        <v>1604</v>
      </c>
      <c r="G2585">
        <v>41.9</v>
      </c>
      <c r="H2585">
        <v>34.700000000000003</v>
      </c>
      <c r="I2585">
        <v>3</v>
      </c>
      <c r="J2585">
        <v>0</v>
      </c>
      <c r="K2585" s="1">
        <v>45162</v>
      </c>
      <c r="L2585" s="56">
        <v>0.44998503472222223</v>
      </c>
    </row>
    <row r="2586" spans="1:12" ht="15" customHeight="1" x14ac:dyDescent="0.25">
      <c r="A2586">
        <v>2585</v>
      </c>
      <c r="B2586">
        <v>278181</v>
      </c>
      <c r="C2586" t="s">
        <v>125</v>
      </c>
      <c r="D2586" t="s">
        <v>126</v>
      </c>
      <c r="E2586" t="s">
        <v>1603</v>
      </c>
      <c r="F2586" t="s">
        <v>1604</v>
      </c>
      <c r="G2586">
        <v>54.6</v>
      </c>
      <c r="H2586">
        <v>47.4</v>
      </c>
      <c r="I2586">
        <v>3</v>
      </c>
      <c r="J2586">
        <v>0</v>
      </c>
      <c r="K2586" s="1">
        <v>45162</v>
      </c>
      <c r="L2586" s="56">
        <v>0.44892754629629628</v>
      </c>
    </row>
    <row r="2587" spans="1:12" ht="15" customHeight="1" x14ac:dyDescent="0.25">
      <c r="A2587">
        <v>2586</v>
      </c>
      <c r="B2587">
        <v>278180</v>
      </c>
      <c r="C2587" t="s">
        <v>125</v>
      </c>
      <c r="D2587" t="s">
        <v>126</v>
      </c>
      <c r="E2587" t="s">
        <v>1603</v>
      </c>
      <c r="F2587" t="s">
        <v>1604</v>
      </c>
      <c r="G2587">
        <v>46.2</v>
      </c>
      <c r="H2587">
        <v>39</v>
      </c>
      <c r="I2587">
        <v>3</v>
      </c>
      <c r="J2587">
        <v>0</v>
      </c>
      <c r="K2587" s="1">
        <v>45162</v>
      </c>
      <c r="L2587" s="56">
        <v>0.44873723379629626</v>
      </c>
    </row>
    <row r="2588" spans="1:12" ht="15" customHeight="1" x14ac:dyDescent="0.25">
      <c r="A2588">
        <v>2587</v>
      </c>
      <c r="B2588">
        <v>278179</v>
      </c>
      <c r="C2588" t="s">
        <v>140</v>
      </c>
      <c r="D2588" t="s">
        <v>1357</v>
      </c>
      <c r="E2588" t="s">
        <v>1603</v>
      </c>
      <c r="F2588" t="s">
        <v>1607</v>
      </c>
      <c r="G2588">
        <v>26.5</v>
      </c>
      <c r="H2588">
        <v>21.1</v>
      </c>
      <c r="I2588">
        <v>2</v>
      </c>
      <c r="J2588">
        <v>0</v>
      </c>
      <c r="K2588" s="1">
        <v>45162</v>
      </c>
      <c r="L2588" s="56">
        <v>0.448634224537037</v>
      </c>
    </row>
    <row r="2589" spans="1:12" ht="15" customHeight="1" x14ac:dyDescent="0.25">
      <c r="A2589">
        <v>2588</v>
      </c>
      <c r="B2589">
        <v>278178</v>
      </c>
      <c r="C2589" t="s">
        <v>121</v>
      </c>
      <c r="D2589" t="s">
        <v>122</v>
      </c>
      <c r="E2589" t="s">
        <v>1603</v>
      </c>
      <c r="F2589" t="s">
        <v>1610</v>
      </c>
      <c r="G2589">
        <v>40.700000000000003</v>
      </c>
      <c r="H2589">
        <v>33.5</v>
      </c>
      <c r="I2589">
        <v>3</v>
      </c>
      <c r="J2589">
        <v>0</v>
      </c>
      <c r="K2589" s="1">
        <v>45162</v>
      </c>
      <c r="L2589" s="56">
        <v>0.44846373842592596</v>
      </c>
    </row>
    <row r="2590" spans="1:12" ht="15" customHeight="1" x14ac:dyDescent="0.25">
      <c r="A2590">
        <v>2589</v>
      </c>
      <c r="B2590">
        <v>278177</v>
      </c>
      <c r="C2590" t="s">
        <v>123</v>
      </c>
      <c r="D2590" t="s">
        <v>1412</v>
      </c>
      <c r="E2590" t="s">
        <v>1603</v>
      </c>
      <c r="F2590" t="s">
        <v>1614</v>
      </c>
      <c r="G2590">
        <v>53.6</v>
      </c>
      <c r="H2590">
        <v>46.4</v>
      </c>
      <c r="I2590">
        <v>3</v>
      </c>
      <c r="J2590">
        <v>0</v>
      </c>
      <c r="K2590" s="1">
        <v>45162</v>
      </c>
      <c r="L2590" s="56">
        <v>0.44830917824074074</v>
      </c>
    </row>
    <row r="2591" spans="1:12" ht="15" customHeight="1" x14ac:dyDescent="0.25">
      <c r="A2591">
        <v>2590</v>
      </c>
      <c r="B2591">
        <v>278176</v>
      </c>
      <c r="C2591" t="s">
        <v>24</v>
      </c>
      <c r="D2591" t="s">
        <v>25</v>
      </c>
      <c r="E2591" t="s">
        <v>1611</v>
      </c>
      <c r="F2591" t="s">
        <v>1614</v>
      </c>
      <c r="G2591">
        <v>45.9</v>
      </c>
      <c r="H2591">
        <v>38.700000000000003</v>
      </c>
      <c r="I2591">
        <v>3</v>
      </c>
      <c r="J2591">
        <v>6</v>
      </c>
      <c r="K2591" s="1">
        <v>45162</v>
      </c>
      <c r="L2591" s="56">
        <v>0.44815960648148145</v>
      </c>
    </row>
    <row r="2592" spans="1:12" ht="15" customHeight="1" x14ac:dyDescent="0.25">
      <c r="A2592">
        <v>2591</v>
      </c>
      <c r="B2592">
        <v>278175</v>
      </c>
      <c r="C2592" t="s">
        <v>55</v>
      </c>
      <c r="D2592" t="s">
        <v>56</v>
      </c>
      <c r="E2592" t="s">
        <v>1611</v>
      </c>
      <c r="F2592" t="s">
        <v>1613</v>
      </c>
      <c r="G2592">
        <v>41.3</v>
      </c>
      <c r="H2592">
        <v>34.1</v>
      </c>
      <c r="I2592">
        <v>3</v>
      </c>
      <c r="J2592">
        <v>8</v>
      </c>
      <c r="K2592" s="1">
        <v>45162</v>
      </c>
      <c r="L2592" s="56">
        <v>0.44780158564814815</v>
      </c>
    </row>
    <row r="2593" spans="1:12" ht="15" customHeight="1" x14ac:dyDescent="0.25">
      <c r="A2593">
        <v>2592</v>
      </c>
      <c r="B2593">
        <v>278174</v>
      </c>
      <c r="C2593" t="s">
        <v>124</v>
      </c>
      <c r="D2593" t="s">
        <v>1413</v>
      </c>
      <c r="E2593" t="s">
        <v>1603</v>
      </c>
      <c r="F2593" t="s">
        <v>1604</v>
      </c>
      <c r="G2593">
        <v>36.200000000000003</v>
      </c>
      <c r="H2593">
        <v>29</v>
      </c>
      <c r="I2593">
        <v>3</v>
      </c>
      <c r="J2593">
        <v>0</v>
      </c>
      <c r="K2593" s="1">
        <v>45162</v>
      </c>
      <c r="L2593" s="56">
        <v>0.44762306712962968</v>
      </c>
    </row>
    <row r="2594" spans="1:12" ht="15" customHeight="1" x14ac:dyDescent="0.25">
      <c r="A2594">
        <v>2593</v>
      </c>
      <c r="B2594">
        <v>278173</v>
      </c>
      <c r="C2594" t="s">
        <v>24</v>
      </c>
      <c r="D2594" t="s">
        <v>25</v>
      </c>
      <c r="E2594" t="s">
        <v>1611</v>
      </c>
      <c r="F2594" t="s">
        <v>1614</v>
      </c>
      <c r="G2594">
        <v>42.4</v>
      </c>
      <c r="H2594">
        <v>35.200000000000003</v>
      </c>
      <c r="I2594">
        <v>3</v>
      </c>
      <c r="J2594">
        <v>4</v>
      </c>
      <c r="K2594" s="1">
        <v>45162</v>
      </c>
      <c r="L2594" s="56">
        <v>0.44748260416666663</v>
      </c>
    </row>
    <row r="2595" spans="1:12" ht="15" customHeight="1" x14ac:dyDescent="0.25">
      <c r="A2595">
        <v>2594</v>
      </c>
      <c r="B2595">
        <v>278172</v>
      </c>
      <c r="C2595" t="s">
        <v>73</v>
      </c>
      <c r="D2595" t="s">
        <v>1321</v>
      </c>
      <c r="E2595" t="s">
        <v>1611</v>
      </c>
      <c r="F2595" t="s">
        <v>1607</v>
      </c>
      <c r="G2595">
        <v>41.2</v>
      </c>
      <c r="H2595">
        <v>34</v>
      </c>
      <c r="I2595">
        <v>3</v>
      </c>
      <c r="J2595">
        <v>0</v>
      </c>
      <c r="K2595" s="1">
        <v>45162</v>
      </c>
      <c r="L2595" s="56">
        <v>0.44700038194444441</v>
      </c>
    </row>
    <row r="2596" spans="1:12" ht="15" customHeight="1" x14ac:dyDescent="0.25">
      <c r="A2596">
        <v>2595</v>
      </c>
      <c r="B2596">
        <v>278171</v>
      </c>
      <c r="C2596" t="s">
        <v>73</v>
      </c>
      <c r="D2596" t="s">
        <v>1321</v>
      </c>
      <c r="E2596" t="s">
        <v>1611</v>
      </c>
      <c r="F2596" t="s">
        <v>1607</v>
      </c>
      <c r="G2596">
        <v>44.8</v>
      </c>
      <c r="H2596">
        <v>39.4</v>
      </c>
      <c r="I2596">
        <v>2</v>
      </c>
      <c r="J2596">
        <v>0</v>
      </c>
      <c r="K2596" s="1">
        <v>45162</v>
      </c>
      <c r="L2596" s="56">
        <v>0.44665752314814816</v>
      </c>
    </row>
    <row r="2597" spans="1:12" ht="15" customHeight="1" x14ac:dyDescent="0.25">
      <c r="A2597">
        <v>2596</v>
      </c>
      <c r="B2597">
        <v>278170</v>
      </c>
      <c r="C2597" t="s">
        <v>120</v>
      </c>
      <c r="D2597" t="s">
        <v>1411</v>
      </c>
      <c r="E2597" t="s">
        <v>1603</v>
      </c>
      <c r="F2597" t="s">
        <v>1610</v>
      </c>
      <c r="G2597">
        <v>22.3</v>
      </c>
      <c r="H2597">
        <v>16.899999999999999</v>
      </c>
      <c r="I2597">
        <v>2</v>
      </c>
      <c r="J2597">
        <v>0</v>
      </c>
      <c r="K2597" s="1">
        <v>45162</v>
      </c>
      <c r="L2597" s="56">
        <v>0.44652438657407406</v>
      </c>
    </row>
    <row r="2598" spans="1:12" ht="15" customHeight="1" x14ac:dyDescent="0.25">
      <c r="A2598">
        <v>2597</v>
      </c>
      <c r="B2598">
        <v>278169</v>
      </c>
      <c r="C2598" t="s">
        <v>1534</v>
      </c>
      <c r="D2598" t="s">
        <v>1535</v>
      </c>
      <c r="E2598" t="s">
        <v>1611</v>
      </c>
      <c r="F2598" t="s">
        <v>1607</v>
      </c>
      <c r="G2598">
        <v>82.6</v>
      </c>
      <c r="H2598">
        <v>75.400000000000006</v>
      </c>
      <c r="I2598">
        <v>3</v>
      </c>
      <c r="J2598">
        <v>18</v>
      </c>
      <c r="K2598" s="1">
        <v>45162</v>
      </c>
      <c r="L2598" s="56">
        <v>0.44632623842592589</v>
      </c>
    </row>
    <row r="2599" spans="1:12" ht="15" customHeight="1" x14ac:dyDescent="0.25">
      <c r="A2599">
        <v>2598</v>
      </c>
      <c r="B2599">
        <v>278168</v>
      </c>
      <c r="C2599" t="s">
        <v>84</v>
      </c>
      <c r="D2599" t="s">
        <v>1609</v>
      </c>
      <c r="E2599" t="s">
        <v>1603</v>
      </c>
      <c r="F2599" t="s">
        <v>1610</v>
      </c>
      <c r="G2599">
        <v>60.8</v>
      </c>
      <c r="H2599">
        <v>53.6</v>
      </c>
      <c r="I2599">
        <v>3</v>
      </c>
      <c r="J2599">
        <v>0</v>
      </c>
      <c r="K2599" s="1">
        <v>45162</v>
      </c>
      <c r="L2599" s="56">
        <v>0.44608009259259257</v>
      </c>
    </row>
    <row r="2600" spans="1:12" ht="15" customHeight="1" x14ac:dyDescent="0.25">
      <c r="A2600">
        <v>2599</v>
      </c>
      <c r="B2600">
        <v>278167</v>
      </c>
      <c r="C2600" t="s">
        <v>74</v>
      </c>
      <c r="D2600" t="s">
        <v>75</v>
      </c>
      <c r="E2600" t="s">
        <v>1611</v>
      </c>
      <c r="F2600" t="s">
        <v>1610</v>
      </c>
      <c r="G2600">
        <v>38.6</v>
      </c>
      <c r="H2600">
        <v>31.4</v>
      </c>
      <c r="I2600">
        <v>3</v>
      </c>
      <c r="J2600">
        <v>12</v>
      </c>
      <c r="K2600" s="1">
        <v>45162</v>
      </c>
      <c r="L2600" s="56">
        <v>0.44596987268518523</v>
      </c>
    </row>
    <row r="2601" spans="1:12" ht="15" customHeight="1" x14ac:dyDescent="0.25">
      <c r="A2601">
        <v>2600</v>
      </c>
      <c r="B2601">
        <v>278166</v>
      </c>
      <c r="C2601" t="s">
        <v>124</v>
      </c>
      <c r="D2601" t="s">
        <v>1413</v>
      </c>
      <c r="E2601" t="s">
        <v>1603</v>
      </c>
      <c r="F2601" t="s">
        <v>1604</v>
      </c>
      <c r="G2601">
        <v>49.2</v>
      </c>
      <c r="H2601">
        <v>42</v>
      </c>
      <c r="I2601">
        <v>3</v>
      </c>
      <c r="J2601">
        <v>0</v>
      </c>
      <c r="K2601" s="1">
        <v>45162</v>
      </c>
      <c r="L2601" s="56">
        <v>0.44583515046296296</v>
      </c>
    </row>
    <row r="2602" spans="1:12" ht="15" customHeight="1" x14ac:dyDescent="0.25">
      <c r="A2602">
        <v>2601</v>
      </c>
      <c r="B2602">
        <v>278165</v>
      </c>
      <c r="C2602" t="s">
        <v>136</v>
      </c>
      <c r="D2602" t="s">
        <v>1605</v>
      </c>
      <c r="E2602" t="s">
        <v>1603</v>
      </c>
      <c r="F2602" t="s">
        <v>1615</v>
      </c>
      <c r="G2602">
        <v>40.4</v>
      </c>
      <c r="H2602">
        <v>33.200000000000003</v>
      </c>
      <c r="I2602">
        <v>3</v>
      </c>
      <c r="J2602">
        <v>0</v>
      </c>
      <c r="K2602" s="1">
        <v>45162</v>
      </c>
      <c r="L2602" s="56">
        <v>0.44565552083333332</v>
      </c>
    </row>
    <row r="2603" spans="1:12" ht="15" customHeight="1" x14ac:dyDescent="0.25">
      <c r="A2603">
        <v>2602</v>
      </c>
      <c r="B2603">
        <v>278164</v>
      </c>
      <c r="C2603" t="s">
        <v>24</v>
      </c>
      <c r="D2603" t="s">
        <v>25</v>
      </c>
      <c r="E2603" t="s">
        <v>1611</v>
      </c>
      <c r="F2603" t="s">
        <v>1614</v>
      </c>
      <c r="G2603">
        <v>58.2</v>
      </c>
      <c r="H2603">
        <v>51</v>
      </c>
      <c r="I2603">
        <v>3</v>
      </c>
      <c r="J2603">
        <v>8</v>
      </c>
      <c r="K2603" s="1">
        <v>45162</v>
      </c>
      <c r="L2603" s="56">
        <v>0.44550343749999999</v>
      </c>
    </row>
    <row r="2604" spans="1:12" ht="15" customHeight="1" x14ac:dyDescent="0.25">
      <c r="A2604">
        <v>2603</v>
      </c>
      <c r="B2604">
        <v>278163</v>
      </c>
      <c r="C2604" t="s">
        <v>59</v>
      </c>
      <c r="D2604" t="s">
        <v>60</v>
      </c>
      <c r="E2604" t="s">
        <v>1611</v>
      </c>
      <c r="F2604" t="s">
        <v>1613</v>
      </c>
      <c r="G2604">
        <v>47.8</v>
      </c>
      <c r="H2604">
        <v>40.6</v>
      </c>
      <c r="I2604">
        <v>3</v>
      </c>
      <c r="J2604">
        <v>8</v>
      </c>
      <c r="K2604" s="1">
        <v>45162</v>
      </c>
      <c r="L2604" s="56">
        <v>0.44525663194444443</v>
      </c>
    </row>
    <row r="2605" spans="1:12" ht="15" customHeight="1" x14ac:dyDescent="0.25">
      <c r="A2605">
        <v>2604</v>
      </c>
      <c r="B2605">
        <v>278162</v>
      </c>
      <c r="C2605" t="s">
        <v>24</v>
      </c>
      <c r="D2605" t="s">
        <v>25</v>
      </c>
      <c r="E2605" t="s">
        <v>1611</v>
      </c>
      <c r="F2605" t="s">
        <v>1614</v>
      </c>
      <c r="G2605">
        <v>48.2</v>
      </c>
      <c r="H2605">
        <v>41</v>
      </c>
      <c r="I2605">
        <v>3</v>
      </c>
      <c r="J2605">
        <v>8</v>
      </c>
      <c r="K2605" s="1">
        <v>45162</v>
      </c>
      <c r="L2605" s="56">
        <v>0.4449714467592592</v>
      </c>
    </row>
    <row r="2606" spans="1:12" ht="15" customHeight="1" x14ac:dyDescent="0.25">
      <c r="A2606">
        <v>2605</v>
      </c>
      <c r="B2606">
        <v>278161</v>
      </c>
      <c r="C2606" t="s">
        <v>24</v>
      </c>
      <c r="D2606" t="s">
        <v>25</v>
      </c>
      <c r="E2606" t="s">
        <v>1611</v>
      </c>
      <c r="F2606" t="s">
        <v>1614</v>
      </c>
      <c r="G2606">
        <v>51.3</v>
      </c>
      <c r="H2606">
        <v>44.1</v>
      </c>
      <c r="I2606">
        <v>3</v>
      </c>
      <c r="J2606">
        <v>8</v>
      </c>
      <c r="K2606" s="1">
        <v>45162</v>
      </c>
      <c r="L2606" s="56">
        <v>0.44475332175925925</v>
      </c>
    </row>
    <row r="2607" spans="1:12" ht="15" customHeight="1" x14ac:dyDescent="0.25">
      <c r="A2607">
        <v>2606</v>
      </c>
      <c r="B2607">
        <v>278160</v>
      </c>
      <c r="C2607" t="s">
        <v>74</v>
      </c>
      <c r="D2607" t="s">
        <v>75</v>
      </c>
      <c r="E2607" t="s">
        <v>1611</v>
      </c>
      <c r="F2607" t="s">
        <v>1610</v>
      </c>
      <c r="G2607">
        <v>43.8</v>
      </c>
      <c r="H2607">
        <v>36.6</v>
      </c>
      <c r="I2607">
        <v>3</v>
      </c>
      <c r="J2607">
        <v>16</v>
      </c>
      <c r="K2607" s="1">
        <v>45162</v>
      </c>
      <c r="L2607" s="56">
        <v>0.44460104166666664</v>
      </c>
    </row>
    <row r="2608" spans="1:12" ht="15" customHeight="1" x14ac:dyDescent="0.25">
      <c r="A2608">
        <v>2607</v>
      </c>
      <c r="B2608">
        <v>278159</v>
      </c>
      <c r="C2608" t="s">
        <v>67</v>
      </c>
      <c r="D2608" t="s">
        <v>1318</v>
      </c>
      <c r="E2608" t="s">
        <v>1603</v>
      </c>
      <c r="F2608" t="s">
        <v>1613</v>
      </c>
      <c r="G2608">
        <v>33.5</v>
      </c>
      <c r="H2608">
        <v>26.3</v>
      </c>
      <c r="I2608">
        <v>3</v>
      </c>
      <c r="J2608">
        <v>0</v>
      </c>
      <c r="K2608" s="1">
        <v>45162</v>
      </c>
      <c r="L2608" s="56">
        <v>0.44390355324074071</v>
      </c>
    </row>
    <row r="2609" spans="1:12" ht="15" customHeight="1" x14ac:dyDescent="0.25">
      <c r="A2609">
        <v>2608</v>
      </c>
      <c r="B2609">
        <v>278158</v>
      </c>
      <c r="C2609" t="s">
        <v>67</v>
      </c>
      <c r="D2609" t="s">
        <v>1318</v>
      </c>
      <c r="E2609" t="s">
        <v>1603</v>
      </c>
      <c r="F2609" t="s">
        <v>1613</v>
      </c>
      <c r="G2609">
        <v>28.2</v>
      </c>
      <c r="H2609">
        <v>21</v>
      </c>
      <c r="I2609">
        <v>3</v>
      </c>
      <c r="J2609">
        <v>0</v>
      </c>
      <c r="K2609" s="1">
        <v>45162</v>
      </c>
      <c r="L2609" s="56">
        <v>0.4438019328703704</v>
      </c>
    </row>
    <row r="2610" spans="1:12" ht="15" customHeight="1" x14ac:dyDescent="0.25">
      <c r="A2610">
        <v>2609</v>
      </c>
      <c r="B2610">
        <v>278157</v>
      </c>
      <c r="C2610" t="s">
        <v>121</v>
      </c>
      <c r="D2610" t="s">
        <v>122</v>
      </c>
      <c r="E2610" t="s">
        <v>1603</v>
      </c>
      <c r="F2610" t="s">
        <v>1613</v>
      </c>
      <c r="G2610">
        <v>42.6</v>
      </c>
      <c r="H2610">
        <v>35.4</v>
      </c>
      <c r="I2610">
        <v>3</v>
      </c>
      <c r="J2610">
        <v>0</v>
      </c>
      <c r="K2610" s="1">
        <v>45162</v>
      </c>
      <c r="L2610" s="56">
        <v>0.44312079861111114</v>
      </c>
    </row>
    <row r="2611" spans="1:12" ht="15" customHeight="1" x14ac:dyDescent="0.25">
      <c r="A2611">
        <v>2610</v>
      </c>
      <c r="B2611">
        <v>278156</v>
      </c>
      <c r="C2611" t="s">
        <v>85</v>
      </c>
      <c r="D2611" t="s">
        <v>1608</v>
      </c>
      <c r="E2611" t="s">
        <v>1603</v>
      </c>
      <c r="F2611" t="s">
        <v>1610</v>
      </c>
      <c r="G2611">
        <v>51.6</v>
      </c>
      <c r="H2611">
        <v>44.4</v>
      </c>
      <c r="I2611">
        <v>3</v>
      </c>
      <c r="J2611">
        <v>0</v>
      </c>
      <c r="K2611" s="1">
        <v>45162</v>
      </c>
      <c r="L2611" s="56">
        <v>0.44283903935185182</v>
      </c>
    </row>
    <row r="2612" spans="1:12" ht="15" customHeight="1" x14ac:dyDescent="0.25">
      <c r="A2612">
        <v>2611</v>
      </c>
      <c r="B2612">
        <v>278155</v>
      </c>
      <c r="C2612" t="s">
        <v>59</v>
      </c>
      <c r="D2612" t="s">
        <v>60</v>
      </c>
      <c r="E2612" t="s">
        <v>1611</v>
      </c>
      <c r="F2612" t="s">
        <v>1613</v>
      </c>
      <c r="G2612">
        <v>49.1</v>
      </c>
      <c r="H2612">
        <v>41.9</v>
      </c>
      <c r="I2612">
        <v>3</v>
      </c>
      <c r="J2612">
        <v>8</v>
      </c>
      <c r="K2612" s="1">
        <v>45162</v>
      </c>
      <c r="L2612" s="56">
        <v>0.44266284722222221</v>
      </c>
    </row>
    <row r="2613" spans="1:12" ht="15" customHeight="1" x14ac:dyDescent="0.25">
      <c r="A2613">
        <v>2612</v>
      </c>
      <c r="B2613">
        <v>278154</v>
      </c>
      <c r="C2613" t="s">
        <v>1534</v>
      </c>
      <c r="D2613" t="s">
        <v>1535</v>
      </c>
      <c r="E2613" t="s">
        <v>1611</v>
      </c>
      <c r="F2613" t="s">
        <v>1607</v>
      </c>
      <c r="G2613">
        <v>83.1</v>
      </c>
      <c r="H2613">
        <v>75.900000000000006</v>
      </c>
      <c r="I2613">
        <v>3</v>
      </c>
      <c r="J2613">
        <v>18</v>
      </c>
      <c r="K2613" s="1">
        <v>45162</v>
      </c>
      <c r="L2613" s="56">
        <v>0.44217056712962965</v>
      </c>
    </row>
    <row r="2614" spans="1:12" ht="15" customHeight="1" x14ac:dyDescent="0.25">
      <c r="A2614">
        <v>2613</v>
      </c>
      <c r="B2614">
        <v>278153</v>
      </c>
      <c r="C2614" t="s">
        <v>55</v>
      </c>
      <c r="D2614" t="s">
        <v>56</v>
      </c>
      <c r="E2614" t="s">
        <v>1611</v>
      </c>
      <c r="F2614" t="s">
        <v>1613</v>
      </c>
      <c r="G2614">
        <v>40.200000000000003</v>
      </c>
      <c r="H2614">
        <v>33</v>
      </c>
      <c r="I2614">
        <v>3</v>
      </c>
      <c r="J2614">
        <v>8</v>
      </c>
      <c r="K2614" s="1">
        <v>45162</v>
      </c>
      <c r="L2614" s="56">
        <v>0.44197538194444447</v>
      </c>
    </row>
    <row r="2615" spans="1:12" ht="15" customHeight="1" x14ac:dyDescent="0.25">
      <c r="A2615">
        <v>2614</v>
      </c>
      <c r="B2615">
        <v>278152</v>
      </c>
      <c r="C2615" t="s">
        <v>124</v>
      </c>
      <c r="D2615" t="s">
        <v>1413</v>
      </c>
      <c r="E2615" t="s">
        <v>1603</v>
      </c>
      <c r="F2615" t="s">
        <v>1604</v>
      </c>
      <c r="G2615">
        <v>43.9</v>
      </c>
      <c r="H2615">
        <v>36.700000000000003</v>
      </c>
      <c r="I2615">
        <v>3</v>
      </c>
      <c r="J2615">
        <v>0</v>
      </c>
      <c r="K2615" s="1">
        <v>45162</v>
      </c>
      <c r="L2615" s="56">
        <v>0.44179406250000003</v>
      </c>
    </row>
    <row r="2616" spans="1:12" ht="15" customHeight="1" x14ac:dyDescent="0.25">
      <c r="A2616">
        <v>2615</v>
      </c>
      <c r="B2616">
        <v>278151</v>
      </c>
      <c r="C2616" t="s">
        <v>123</v>
      </c>
      <c r="D2616" t="s">
        <v>1412</v>
      </c>
      <c r="E2616" t="s">
        <v>1603</v>
      </c>
      <c r="F2616" t="s">
        <v>1614</v>
      </c>
      <c r="G2616">
        <v>62</v>
      </c>
      <c r="H2616">
        <v>54.8</v>
      </c>
      <c r="I2616">
        <v>3</v>
      </c>
      <c r="J2616">
        <v>0</v>
      </c>
      <c r="K2616" s="1">
        <v>45162</v>
      </c>
      <c r="L2616" s="56">
        <v>0.44165439814814816</v>
      </c>
    </row>
    <row r="2617" spans="1:12" ht="15" customHeight="1" x14ac:dyDescent="0.25">
      <c r="A2617">
        <v>2616</v>
      </c>
      <c r="B2617">
        <v>278150</v>
      </c>
      <c r="C2617" t="s">
        <v>141</v>
      </c>
      <c r="D2617" t="s">
        <v>1358</v>
      </c>
      <c r="E2617" t="s">
        <v>1603</v>
      </c>
      <c r="F2617" t="s">
        <v>1607</v>
      </c>
      <c r="G2617">
        <v>37.799999999999997</v>
      </c>
      <c r="H2617">
        <v>30.6</v>
      </c>
      <c r="I2617">
        <v>3</v>
      </c>
      <c r="J2617">
        <v>0</v>
      </c>
      <c r="K2617" s="1">
        <v>45162</v>
      </c>
      <c r="L2617" s="56">
        <v>0.44145543981481478</v>
      </c>
    </row>
    <row r="2618" spans="1:12" ht="15" customHeight="1" x14ac:dyDescent="0.25">
      <c r="A2618">
        <v>2617</v>
      </c>
      <c r="B2618">
        <v>278149</v>
      </c>
      <c r="C2618" t="s">
        <v>175</v>
      </c>
      <c r="D2618" t="s">
        <v>176</v>
      </c>
      <c r="E2618" t="s">
        <v>1603</v>
      </c>
      <c r="F2618" t="s">
        <v>1613</v>
      </c>
      <c r="G2618">
        <v>39.1</v>
      </c>
      <c r="H2618">
        <v>31.9</v>
      </c>
      <c r="I2618">
        <v>3</v>
      </c>
      <c r="J2618">
        <v>0</v>
      </c>
      <c r="K2618" s="1">
        <v>45162</v>
      </c>
      <c r="L2618" s="56">
        <v>0.44129259259259257</v>
      </c>
    </row>
    <row r="2619" spans="1:12" ht="15" customHeight="1" x14ac:dyDescent="0.25">
      <c r="A2619">
        <v>2618</v>
      </c>
      <c r="B2619">
        <v>278148</v>
      </c>
      <c r="C2619" t="s">
        <v>175</v>
      </c>
      <c r="D2619" t="s">
        <v>176</v>
      </c>
      <c r="E2619" t="s">
        <v>1603</v>
      </c>
      <c r="F2619" t="s">
        <v>1613</v>
      </c>
      <c r="G2619">
        <v>38.299999999999997</v>
      </c>
      <c r="H2619">
        <v>31.1</v>
      </c>
      <c r="I2619">
        <v>3</v>
      </c>
      <c r="J2619">
        <v>0</v>
      </c>
      <c r="K2619" s="1">
        <v>45162</v>
      </c>
      <c r="L2619" s="56">
        <v>0.44115335648148152</v>
      </c>
    </row>
    <row r="2620" spans="1:12" ht="15" customHeight="1" x14ac:dyDescent="0.25">
      <c r="A2620">
        <v>2619</v>
      </c>
      <c r="B2620">
        <v>278147</v>
      </c>
      <c r="C2620" t="s">
        <v>74</v>
      </c>
      <c r="D2620" t="s">
        <v>75</v>
      </c>
      <c r="E2620" t="s">
        <v>1611</v>
      </c>
      <c r="F2620" t="s">
        <v>1610</v>
      </c>
      <c r="G2620">
        <v>42</v>
      </c>
      <c r="H2620">
        <v>34.799999999999997</v>
      </c>
      <c r="I2620">
        <v>3</v>
      </c>
      <c r="J2620">
        <v>16</v>
      </c>
      <c r="K2620" s="1">
        <v>45162</v>
      </c>
      <c r="L2620" s="56">
        <v>0.44102947916666668</v>
      </c>
    </row>
    <row r="2621" spans="1:12" ht="15" customHeight="1" x14ac:dyDescent="0.25">
      <c r="A2621">
        <v>2620</v>
      </c>
      <c r="B2621">
        <v>278146</v>
      </c>
      <c r="C2621" t="s">
        <v>137</v>
      </c>
      <c r="D2621" t="s">
        <v>1356</v>
      </c>
      <c r="E2621" t="s">
        <v>1603</v>
      </c>
      <c r="F2621" t="s">
        <v>1615</v>
      </c>
      <c r="G2621">
        <v>60.5</v>
      </c>
      <c r="H2621">
        <v>53.3</v>
      </c>
      <c r="I2621">
        <v>3</v>
      </c>
      <c r="J2621">
        <v>0</v>
      </c>
      <c r="K2621" s="1">
        <v>45162</v>
      </c>
      <c r="L2621" s="56">
        <v>0.44087653935185184</v>
      </c>
    </row>
    <row r="2622" spans="1:12" ht="15" customHeight="1" x14ac:dyDescent="0.25">
      <c r="A2622">
        <v>2621</v>
      </c>
      <c r="B2622">
        <v>278145</v>
      </c>
      <c r="C2622" t="s">
        <v>24</v>
      </c>
      <c r="D2622" t="s">
        <v>25</v>
      </c>
      <c r="E2622" t="s">
        <v>1611</v>
      </c>
      <c r="F2622" t="s">
        <v>1614</v>
      </c>
      <c r="G2622">
        <v>51.2</v>
      </c>
      <c r="H2622">
        <v>44</v>
      </c>
      <c r="I2622">
        <v>3</v>
      </c>
      <c r="J2622">
        <v>8</v>
      </c>
      <c r="K2622" s="1">
        <v>45162</v>
      </c>
      <c r="L2622" s="56">
        <v>0.44073865740740742</v>
      </c>
    </row>
    <row r="2623" spans="1:12" ht="15" customHeight="1" x14ac:dyDescent="0.25">
      <c r="A2623">
        <v>2622</v>
      </c>
      <c r="B2623">
        <v>278144</v>
      </c>
      <c r="C2623" t="s">
        <v>59</v>
      </c>
      <c r="D2623" t="s">
        <v>60</v>
      </c>
      <c r="E2623" t="s">
        <v>1611</v>
      </c>
      <c r="F2623" t="s">
        <v>1613</v>
      </c>
      <c r="G2623">
        <v>47.6</v>
      </c>
      <c r="H2623">
        <v>40.4</v>
      </c>
      <c r="I2623">
        <v>3</v>
      </c>
      <c r="J2623">
        <v>8</v>
      </c>
      <c r="K2623" s="1">
        <v>45162</v>
      </c>
      <c r="L2623" s="56">
        <v>0.44058032407407405</v>
      </c>
    </row>
    <row r="2624" spans="1:12" ht="15" customHeight="1" x14ac:dyDescent="0.25">
      <c r="A2624">
        <v>2623</v>
      </c>
      <c r="B2624">
        <v>278143</v>
      </c>
      <c r="C2624" t="s">
        <v>24</v>
      </c>
      <c r="D2624" t="s">
        <v>25</v>
      </c>
      <c r="E2624" t="s">
        <v>1611</v>
      </c>
      <c r="F2624" t="s">
        <v>1614</v>
      </c>
      <c r="G2624">
        <v>52.8</v>
      </c>
      <c r="H2624">
        <v>45.6</v>
      </c>
      <c r="I2624">
        <v>3</v>
      </c>
      <c r="J2624">
        <v>8</v>
      </c>
      <c r="K2624" s="1">
        <v>45162</v>
      </c>
      <c r="L2624" s="56">
        <v>0.44043278935185182</v>
      </c>
    </row>
    <row r="2625" spans="1:12" ht="15" customHeight="1" x14ac:dyDescent="0.25">
      <c r="A2625">
        <v>2624</v>
      </c>
      <c r="B2625">
        <v>278142</v>
      </c>
      <c r="C2625" t="s">
        <v>142</v>
      </c>
      <c r="D2625" t="s">
        <v>1612</v>
      </c>
      <c r="E2625" t="s">
        <v>1603</v>
      </c>
      <c r="F2625" t="s">
        <v>1604</v>
      </c>
      <c r="G2625">
        <v>35.6</v>
      </c>
      <c r="H2625">
        <v>28.4</v>
      </c>
      <c r="I2625">
        <v>3</v>
      </c>
      <c r="J2625">
        <v>0</v>
      </c>
      <c r="K2625" s="1">
        <v>45162</v>
      </c>
      <c r="L2625" s="56">
        <v>0.4390384259259259</v>
      </c>
    </row>
    <row r="2626" spans="1:12" ht="15" customHeight="1" x14ac:dyDescent="0.25">
      <c r="A2626">
        <v>2625</v>
      </c>
      <c r="B2626">
        <v>278141</v>
      </c>
      <c r="C2626" t="s">
        <v>24</v>
      </c>
      <c r="D2626" t="s">
        <v>25</v>
      </c>
      <c r="E2626" t="s">
        <v>1611</v>
      </c>
      <c r="F2626" t="s">
        <v>1614</v>
      </c>
      <c r="G2626">
        <v>46</v>
      </c>
      <c r="H2626">
        <v>38.799999999999997</v>
      </c>
      <c r="I2626">
        <v>3</v>
      </c>
      <c r="J2626">
        <v>8</v>
      </c>
      <c r="K2626" s="1">
        <v>45162</v>
      </c>
      <c r="L2626" s="56">
        <v>0.43775771990740742</v>
      </c>
    </row>
    <row r="2627" spans="1:12" ht="15" customHeight="1" x14ac:dyDescent="0.25">
      <c r="A2627">
        <v>2626</v>
      </c>
      <c r="B2627">
        <v>278140</v>
      </c>
      <c r="C2627" t="s">
        <v>124</v>
      </c>
      <c r="D2627" t="s">
        <v>1413</v>
      </c>
      <c r="E2627" t="s">
        <v>1603</v>
      </c>
      <c r="F2627" t="s">
        <v>1604</v>
      </c>
      <c r="G2627">
        <v>45.4</v>
      </c>
      <c r="H2627">
        <v>38.200000000000003</v>
      </c>
      <c r="I2627">
        <v>3</v>
      </c>
      <c r="J2627">
        <v>0</v>
      </c>
      <c r="K2627" s="1">
        <v>45162</v>
      </c>
      <c r="L2627" s="56">
        <v>0.43727881944444441</v>
      </c>
    </row>
    <row r="2628" spans="1:12" ht="15" customHeight="1" x14ac:dyDescent="0.25">
      <c r="A2628">
        <v>2627</v>
      </c>
      <c r="B2628">
        <v>278139</v>
      </c>
      <c r="C2628" t="s">
        <v>121</v>
      </c>
      <c r="D2628" t="s">
        <v>122</v>
      </c>
      <c r="E2628" t="s">
        <v>1603</v>
      </c>
      <c r="F2628" t="s">
        <v>1610</v>
      </c>
      <c r="G2628">
        <v>40.6</v>
      </c>
      <c r="H2628">
        <v>33.4</v>
      </c>
      <c r="I2628">
        <v>3</v>
      </c>
      <c r="J2628">
        <v>0</v>
      </c>
      <c r="K2628" s="1">
        <v>45162</v>
      </c>
      <c r="L2628" s="56">
        <v>0.43714598379629632</v>
      </c>
    </row>
    <row r="2629" spans="1:12" ht="15" customHeight="1" x14ac:dyDescent="0.25">
      <c r="A2629">
        <v>2628</v>
      </c>
      <c r="B2629">
        <v>278138</v>
      </c>
      <c r="C2629" t="s">
        <v>67</v>
      </c>
      <c r="D2629" t="s">
        <v>1318</v>
      </c>
      <c r="E2629" t="s">
        <v>1603</v>
      </c>
      <c r="F2629" t="s">
        <v>1613</v>
      </c>
      <c r="G2629">
        <v>38.299999999999997</v>
      </c>
      <c r="H2629">
        <v>31.1</v>
      </c>
      <c r="I2629">
        <v>3</v>
      </c>
      <c r="J2629">
        <v>0</v>
      </c>
      <c r="K2629" s="1">
        <v>45162</v>
      </c>
      <c r="L2629" s="56">
        <v>0.43697438657407406</v>
      </c>
    </row>
    <row r="2630" spans="1:12" ht="15" customHeight="1" x14ac:dyDescent="0.25">
      <c r="A2630">
        <v>2629</v>
      </c>
      <c r="B2630">
        <v>278137</v>
      </c>
      <c r="C2630" t="s">
        <v>141</v>
      </c>
      <c r="D2630" t="s">
        <v>1358</v>
      </c>
      <c r="E2630" t="s">
        <v>1603</v>
      </c>
      <c r="F2630" t="s">
        <v>1607</v>
      </c>
      <c r="G2630">
        <v>40.299999999999997</v>
      </c>
      <c r="H2630">
        <v>33.1</v>
      </c>
      <c r="I2630">
        <v>3</v>
      </c>
      <c r="J2630">
        <v>0</v>
      </c>
      <c r="K2630" s="1">
        <v>45162</v>
      </c>
      <c r="L2630" s="56">
        <v>0.43684707175925924</v>
      </c>
    </row>
    <row r="2631" spans="1:12" ht="15" customHeight="1" x14ac:dyDescent="0.25">
      <c r="A2631">
        <v>2630</v>
      </c>
      <c r="B2631">
        <v>278136</v>
      </c>
      <c r="C2631" t="s">
        <v>114</v>
      </c>
      <c r="D2631" t="s">
        <v>115</v>
      </c>
      <c r="E2631" t="s">
        <v>1603</v>
      </c>
      <c r="F2631" t="s">
        <v>1610</v>
      </c>
      <c r="G2631">
        <v>67.3</v>
      </c>
      <c r="H2631">
        <v>60.1</v>
      </c>
      <c r="I2631">
        <v>3</v>
      </c>
      <c r="J2631">
        <v>30</v>
      </c>
      <c r="K2631" s="1">
        <v>45162</v>
      </c>
      <c r="L2631" s="56">
        <v>0.43662971064814809</v>
      </c>
    </row>
    <row r="2632" spans="1:12" ht="15" customHeight="1" x14ac:dyDescent="0.25">
      <c r="A2632">
        <v>2631</v>
      </c>
      <c r="B2632">
        <v>278135</v>
      </c>
      <c r="C2632" t="s">
        <v>59</v>
      </c>
      <c r="D2632" t="s">
        <v>60</v>
      </c>
      <c r="E2632" t="s">
        <v>1611</v>
      </c>
      <c r="F2632" t="s">
        <v>1613</v>
      </c>
      <c r="G2632">
        <v>45.3</v>
      </c>
      <c r="H2632">
        <v>38.1</v>
      </c>
      <c r="I2632">
        <v>3</v>
      </c>
      <c r="J2632">
        <v>8</v>
      </c>
      <c r="K2632" s="1">
        <v>45162</v>
      </c>
      <c r="L2632" s="56">
        <v>0.43646875000000002</v>
      </c>
    </row>
    <row r="2633" spans="1:12" ht="15" customHeight="1" x14ac:dyDescent="0.25">
      <c r="A2633">
        <v>2632</v>
      </c>
      <c r="B2633">
        <v>278134</v>
      </c>
      <c r="C2633" t="s">
        <v>59</v>
      </c>
      <c r="D2633" t="s">
        <v>60</v>
      </c>
      <c r="E2633" t="s">
        <v>1611</v>
      </c>
      <c r="F2633" t="s">
        <v>1613</v>
      </c>
      <c r="G2633">
        <v>47.2</v>
      </c>
      <c r="H2633">
        <v>40</v>
      </c>
      <c r="I2633">
        <v>3</v>
      </c>
      <c r="J2633">
        <v>8</v>
      </c>
      <c r="K2633" s="1">
        <v>45162</v>
      </c>
      <c r="L2633" s="56">
        <v>0.43636006944444444</v>
      </c>
    </row>
    <row r="2634" spans="1:12" ht="15" customHeight="1" x14ac:dyDescent="0.25">
      <c r="A2634">
        <v>2633</v>
      </c>
      <c r="B2634">
        <v>278133</v>
      </c>
      <c r="C2634" t="s">
        <v>123</v>
      </c>
      <c r="D2634" t="s">
        <v>1412</v>
      </c>
      <c r="E2634" t="s">
        <v>1603</v>
      </c>
      <c r="F2634" t="s">
        <v>1613</v>
      </c>
      <c r="G2634">
        <v>48.8</v>
      </c>
      <c r="H2634">
        <v>41.6</v>
      </c>
      <c r="I2634">
        <v>3</v>
      </c>
      <c r="J2634">
        <v>0</v>
      </c>
      <c r="K2634" s="1">
        <v>45162</v>
      </c>
      <c r="L2634" s="56">
        <v>0.43622885416666662</v>
      </c>
    </row>
    <row r="2635" spans="1:12" ht="15" customHeight="1" x14ac:dyDescent="0.25">
      <c r="A2635">
        <v>2634</v>
      </c>
      <c r="B2635">
        <v>278132</v>
      </c>
      <c r="C2635" t="s">
        <v>24</v>
      </c>
      <c r="D2635" t="s">
        <v>25</v>
      </c>
      <c r="E2635" t="s">
        <v>1611</v>
      </c>
      <c r="F2635" t="s">
        <v>1614</v>
      </c>
      <c r="G2635">
        <v>50</v>
      </c>
      <c r="H2635">
        <v>42.8</v>
      </c>
      <c r="I2635">
        <v>3</v>
      </c>
      <c r="J2635">
        <v>8</v>
      </c>
      <c r="K2635" s="1">
        <v>45162</v>
      </c>
      <c r="L2635" s="56">
        <v>0.4361423611111111</v>
      </c>
    </row>
    <row r="2636" spans="1:12" ht="15" customHeight="1" x14ac:dyDescent="0.25">
      <c r="A2636">
        <v>2635</v>
      </c>
      <c r="B2636">
        <v>278131</v>
      </c>
      <c r="C2636" t="s">
        <v>74</v>
      </c>
      <c r="D2636" t="s">
        <v>75</v>
      </c>
      <c r="E2636" t="s">
        <v>1611</v>
      </c>
      <c r="F2636" t="s">
        <v>1610</v>
      </c>
      <c r="G2636">
        <v>40.9</v>
      </c>
      <c r="H2636">
        <v>33.700000000000003</v>
      </c>
      <c r="I2636">
        <v>3</v>
      </c>
      <c r="J2636">
        <v>16</v>
      </c>
      <c r="K2636" s="1">
        <v>45162</v>
      </c>
      <c r="L2636" s="56">
        <v>0.43602260416666666</v>
      </c>
    </row>
    <row r="2637" spans="1:12" ht="15" customHeight="1" x14ac:dyDescent="0.25">
      <c r="A2637">
        <v>2636</v>
      </c>
      <c r="B2637">
        <v>278130</v>
      </c>
      <c r="C2637" t="s">
        <v>175</v>
      </c>
      <c r="D2637" t="s">
        <v>176</v>
      </c>
      <c r="E2637" t="s">
        <v>1603</v>
      </c>
      <c r="F2637" t="s">
        <v>1614</v>
      </c>
      <c r="G2637">
        <v>31.1</v>
      </c>
      <c r="H2637">
        <v>23.9</v>
      </c>
      <c r="I2637">
        <v>3</v>
      </c>
      <c r="J2637">
        <v>0</v>
      </c>
      <c r="K2637" s="1">
        <v>45162</v>
      </c>
      <c r="L2637" s="56">
        <v>0.43569285879629627</v>
      </c>
    </row>
    <row r="2638" spans="1:12" ht="15" customHeight="1" x14ac:dyDescent="0.25">
      <c r="A2638">
        <v>2637</v>
      </c>
      <c r="B2638">
        <v>278129</v>
      </c>
      <c r="C2638" t="s">
        <v>175</v>
      </c>
      <c r="D2638" t="s">
        <v>176</v>
      </c>
      <c r="E2638" t="s">
        <v>1603</v>
      </c>
      <c r="F2638" t="s">
        <v>1614</v>
      </c>
      <c r="G2638">
        <v>39.700000000000003</v>
      </c>
      <c r="H2638">
        <v>32.5</v>
      </c>
      <c r="I2638">
        <v>3</v>
      </c>
      <c r="J2638">
        <v>0</v>
      </c>
      <c r="K2638" s="1">
        <v>45162</v>
      </c>
      <c r="L2638" s="56">
        <v>0.43553055555555553</v>
      </c>
    </row>
    <row r="2639" spans="1:12" ht="15" customHeight="1" x14ac:dyDescent="0.25">
      <c r="A2639">
        <v>2638</v>
      </c>
      <c r="B2639">
        <v>278128</v>
      </c>
      <c r="C2639" t="s">
        <v>1534</v>
      </c>
      <c r="D2639" t="s">
        <v>1535</v>
      </c>
      <c r="E2639" t="s">
        <v>1611</v>
      </c>
      <c r="F2639" t="s">
        <v>1607</v>
      </c>
      <c r="G2639">
        <v>81.599999999999994</v>
      </c>
      <c r="H2639">
        <v>74.400000000000006</v>
      </c>
      <c r="I2639">
        <v>3</v>
      </c>
      <c r="J2639">
        <v>18</v>
      </c>
      <c r="K2639" s="1">
        <v>45162</v>
      </c>
      <c r="L2639" s="56">
        <v>0.43477800925925925</v>
      </c>
    </row>
    <row r="2640" spans="1:12" ht="15" customHeight="1" x14ac:dyDescent="0.25">
      <c r="A2640">
        <v>2639</v>
      </c>
      <c r="B2640">
        <v>278127</v>
      </c>
      <c r="C2640" t="s">
        <v>124</v>
      </c>
      <c r="D2640" t="s">
        <v>1413</v>
      </c>
      <c r="E2640" t="s">
        <v>1603</v>
      </c>
      <c r="F2640" t="s">
        <v>1604</v>
      </c>
      <c r="G2640">
        <v>38.5</v>
      </c>
      <c r="H2640">
        <v>31.3</v>
      </c>
      <c r="I2640">
        <v>3</v>
      </c>
      <c r="J2640">
        <v>0</v>
      </c>
      <c r="K2640" s="1">
        <v>45162</v>
      </c>
      <c r="L2640" s="56">
        <v>0.43453020833333333</v>
      </c>
    </row>
    <row r="2641" spans="1:12" ht="15" customHeight="1" x14ac:dyDescent="0.25">
      <c r="A2641">
        <v>2640</v>
      </c>
      <c r="B2641">
        <v>278126</v>
      </c>
      <c r="C2641" t="s">
        <v>125</v>
      </c>
      <c r="D2641" t="s">
        <v>126</v>
      </c>
      <c r="E2641" t="s">
        <v>1603</v>
      </c>
      <c r="F2641" t="s">
        <v>1604</v>
      </c>
      <c r="G2641">
        <v>43.3</v>
      </c>
      <c r="H2641">
        <v>36.1</v>
      </c>
      <c r="I2641">
        <v>3</v>
      </c>
      <c r="J2641">
        <v>0</v>
      </c>
      <c r="K2641" s="1">
        <v>45162</v>
      </c>
      <c r="L2641" s="56">
        <v>0.43424575231481483</v>
      </c>
    </row>
    <row r="2642" spans="1:12" ht="15" customHeight="1" x14ac:dyDescent="0.25">
      <c r="A2642">
        <v>2641</v>
      </c>
      <c r="B2642">
        <v>278125</v>
      </c>
      <c r="C2642" t="s">
        <v>73</v>
      </c>
      <c r="D2642" t="s">
        <v>1321</v>
      </c>
      <c r="E2642" t="s">
        <v>1611</v>
      </c>
      <c r="F2642" t="s">
        <v>1607</v>
      </c>
      <c r="G2642">
        <v>73.099999999999994</v>
      </c>
      <c r="H2642">
        <v>65.900000000000006</v>
      </c>
      <c r="I2642">
        <v>3</v>
      </c>
      <c r="J2642">
        <v>0</v>
      </c>
      <c r="K2642" s="1">
        <v>45162</v>
      </c>
      <c r="L2642" s="56">
        <v>0.43400486111111114</v>
      </c>
    </row>
    <row r="2643" spans="1:12" ht="15" customHeight="1" x14ac:dyDescent="0.25">
      <c r="A2643">
        <v>2642</v>
      </c>
      <c r="B2643">
        <v>278124</v>
      </c>
      <c r="C2643" t="s">
        <v>140</v>
      </c>
      <c r="D2643" t="s">
        <v>1357</v>
      </c>
      <c r="E2643" t="s">
        <v>1603</v>
      </c>
      <c r="F2643" t="s">
        <v>1607</v>
      </c>
      <c r="G2643">
        <v>45.6</v>
      </c>
      <c r="H2643">
        <v>38.4</v>
      </c>
      <c r="I2643">
        <v>3</v>
      </c>
      <c r="J2643">
        <v>0</v>
      </c>
      <c r="K2643" s="1">
        <v>45162</v>
      </c>
      <c r="L2643" s="56">
        <v>0.43374348379629629</v>
      </c>
    </row>
    <row r="2644" spans="1:12" ht="15" customHeight="1" x14ac:dyDescent="0.25">
      <c r="A2644">
        <v>2643</v>
      </c>
      <c r="B2644">
        <v>278123</v>
      </c>
      <c r="C2644" t="s">
        <v>142</v>
      </c>
      <c r="D2644" t="s">
        <v>1612</v>
      </c>
      <c r="E2644" t="s">
        <v>1603</v>
      </c>
      <c r="F2644" t="s">
        <v>1604</v>
      </c>
      <c r="G2644">
        <v>36.6</v>
      </c>
      <c r="H2644">
        <v>29.4</v>
      </c>
      <c r="I2644">
        <v>3</v>
      </c>
      <c r="J2644">
        <v>0</v>
      </c>
      <c r="K2644" s="1">
        <v>45162</v>
      </c>
      <c r="L2644" s="56">
        <v>0.43358966435185181</v>
      </c>
    </row>
    <row r="2645" spans="1:12" ht="15" customHeight="1" x14ac:dyDescent="0.25">
      <c r="A2645">
        <v>2644</v>
      </c>
      <c r="B2645">
        <v>278122</v>
      </c>
      <c r="C2645" t="s">
        <v>55</v>
      </c>
      <c r="D2645" t="s">
        <v>56</v>
      </c>
      <c r="E2645" t="s">
        <v>1611</v>
      </c>
      <c r="F2645" t="s">
        <v>1613</v>
      </c>
      <c r="G2645">
        <v>46.2</v>
      </c>
      <c r="H2645">
        <v>39</v>
      </c>
      <c r="I2645">
        <v>3</v>
      </c>
      <c r="J2645">
        <v>8</v>
      </c>
      <c r="K2645" s="1">
        <v>45162</v>
      </c>
      <c r="L2645" s="56">
        <v>0.43344598379629629</v>
      </c>
    </row>
    <row r="2646" spans="1:12" ht="15" customHeight="1" x14ac:dyDescent="0.25">
      <c r="A2646">
        <v>2645</v>
      </c>
      <c r="B2646">
        <v>278121</v>
      </c>
      <c r="C2646" t="s">
        <v>142</v>
      </c>
      <c r="D2646" t="s">
        <v>1612</v>
      </c>
      <c r="E2646" t="s">
        <v>1603</v>
      </c>
      <c r="F2646" t="s">
        <v>1604</v>
      </c>
      <c r="G2646">
        <v>42.6</v>
      </c>
      <c r="H2646">
        <v>35.4</v>
      </c>
      <c r="I2646">
        <v>3</v>
      </c>
      <c r="J2646">
        <v>0</v>
      </c>
      <c r="K2646" s="1">
        <v>45162</v>
      </c>
      <c r="L2646" s="56">
        <v>0.43330980324074075</v>
      </c>
    </row>
    <row r="2647" spans="1:12" ht="15" customHeight="1" x14ac:dyDescent="0.25">
      <c r="A2647">
        <v>2646</v>
      </c>
      <c r="B2647">
        <v>278120</v>
      </c>
      <c r="C2647" t="s">
        <v>121</v>
      </c>
      <c r="D2647" t="s">
        <v>122</v>
      </c>
      <c r="E2647" t="s">
        <v>1603</v>
      </c>
      <c r="F2647" t="s">
        <v>1610</v>
      </c>
      <c r="G2647">
        <v>48.6</v>
      </c>
      <c r="H2647">
        <v>41.4</v>
      </c>
      <c r="I2647">
        <v>3</v>
      </c>
      <c r="J2647">
        <v>0</v>
      </c>
      <c r="K2647" s="1">
        <v>45162</v>
      </c>
      <c r="L2647" s="56">
        <v>0.43316686342592597</v>
      </c>
    </row>
    <row r="2648" spans="1:12" ht="15" customHeight="1" x14ac:dyDescent="0.25">
      <c r="A2648">
        <v>2647</v>
      </c>
      <c r="B2648">
        <v>278119</v>
      </c>
      <c r="C2648" t="s">
        <v>84</v>
      </c>
      <c r="D2648" t="s">
        <v>1609</v>
      </c>
      <c r="E2648" t="s">
        <v>1603</v>
      </c>
      <c r="F2648" t="s">
        <v>1610</v>
      </c>
      <c r="G2648">
        <v>51.4</v>
      </c>
      <c r="H2648">
        <v>44.2</v>
      </c>
      <c r="I2648">
        <v>3</v>
      </c>
      <c r="J2648">
        <v>0</v>
      </c>
      <c r="K2648" s="1">
        <v>45162</v>
      </c>
      <c r="L2648" s="56">
        <v>0.43302114583333334</v>
      </c>
    </row>
    <row r="2649" spans="1:12" ht="15" customHeight="1" x14ac:dyDescent="0.25">
      <c r="A2649">
        <v>2648</v>
      </c>
      <c r="B2649">
        <v>278118</v>
      </c>
      <c r="C2649" t="s">
        <v>59</v>
      </c>
      <c r="D2649" t="s">
        <v>60</v>
      </c>
      <c r="E2649" t="s">
        <v>1611</v>
      </c>
      <c r="F2649" t="s">
        <v>1613</v>
      </c>
      <c r="G2649">
        <v>48</v>
      </c>
      <c r="H2649">
        <v>40.799999999999997</v>
      </c>
      <c r="I2649">
        <v>3</v>
      </c>
      <c r="J2649">
        <v>8</v>
      </c>
      <c r="K2649" s="1">
        <v>45162</v>
      </c>
      <c r="L2649" s="56">
        <v>0.43289548611111112</v>
      </c>
    </row>
    <row r="2650" spans="1:12" ht="15" customHeight="1" x14ac:dyDescent="0.25">
      <c r="A2650">
        <v>2649</v>
      </c>
      <c r="B2650">
        <v>278117</v>
      </c>
      <c r="C2650" t="s">
        <v>59</v>
      </c>
      <c r="D2650" t="s">
        <v>60</v>
      </c>
      <c r="E2650" t="s">
        <v>1611</v>
      </c>
      <c r="F2650" t="s">
        <v>1613</v>
      </c>
      <c r="G2650">
        <v>50.9</v>
      </c>
      <c r="H2650">
        <v>43.7</v>
      </c>
      <c r="I2650">
        <v>3</v>
      </c>
      <c r="J2650">
        <v>8</v>
      </c>
      <c r="K2650" s="1">
        <v>45162</v>
      </c>
      <c r="L2650" s="56">
        <v>0.43279479166666662</v>
      </c>
    </row>
    <row r="2651" spans="1:12" ht="15" customHeight="1" x14ac:dyDescent="0.25">
      <c r="A2651">
        <v>2650</v>
      </c>
      <c r="B2651">
        <v>278116</v>
      </c>
      <c r="C2651" t="s">
        <v>142</v>
      </c>
      <c r="D2651" t="s">
        <v>1612</v>
      </c>
      <c r="E2651" t="s">
        <v>1603</v>
      </c>
      <c r="F2651" t="s">
        <v>1604</v>
      </c>
      <c r="G2651">
        <v>39.9</v>
      </c>
      <c r="H2651">
        <v>32.700000000000003</v>
      </c>
      <c r="I2651">
        <v>3</v>
      </c>
      <c r="J2651">
        <v>0</v>
      </c>
      <c r="K2651" s="1">
        <v>45162</v>
      </c>
      <c r="L2651" s="56">
        <v>0.43269586805555554</v>
      </c>
    </row>
    <row r="2652" spans="1:12" ht="15" customHeight="1" x14ac:dyDescent="0.25">
      <c r="A2652">
        <v>2651</v>
      </c>
      <c r="B2652">
        <v>278115</v>
      </c>
      <c r="C2652" t="s">
        <v>124</v>
      </c>
      <c r="D2652" t="s">
        <v>1413</v>
      </c>
      <c r="E2652" t="s">
        <v>1603</v>
      </c>
      <c r="F2652" t="s">
        <v>1604</v>
      </c>
      <c r="G2652">
        <v>44.8</v>
      </c>
      <c r="H2652">
        <v>37.6</v>
      </c>
      <c r="I2652">
        <v>3</v>
      </c>
      <c r="J2652">
        <v>0</v>
      </c>
      <c r="K2652" s="1">
        <v>45162</v>
      </c>
      <c r="L2652" s="56">
        <v>0.43258410879629627</v>
      </c>
    </row>
    <row r="2653" spans="1:12" ht="15" customHeight="1" x14ac:dyDescent="0.25">
      <c r="A2653">
        <v>2652</v>
      </c>
      <c r="B2653">
        <v>278114</v>
      </c>
      <c r="C2653" t="s">
        <v>67</v>
      </c>
      <c r="D2653" t="s">
        <v>1318</v>
      </c>
      <c r="E2653" t="s">
        <v>1603</v>
      </c>
      <c r="F2653" t="s">
        <v>1613</v>
      </c>
      <c r="G2653">
        <v>31.8</v>
      </c>
      <c r="H2653">
        <v>24.6</v>
      </c>
      <c r="I2653">
        <v>3</v>
      </c>
      <c r="J2653">
        <v>0</v>
      </c>
      <c r="K2653" s="1">
        <v>45162</v>
      </c>
      <c r="L2653" s="56">
        <v>0.4324292476851852</v>
      </c>
    </row>
    <row r="2654" spans="1:12" ht="15" customHeight="1" x14ac:dyDescent="0.25">
      <c r="A2654">
        <v>2653</v>
      </c>
      <c r="B2654">
        <v>278113</v>
      </c>
      <c r="C2654" t="s">
        <v>74</v>
      </c>
      <c r="D2654" t="s">
        <v>75</v>
      </c>
      <c r="E2654" t="s">
        <v>1611</v>
      </c>
      <c r="F2654" t="s">
        <v>1610</v>
      </c>
      <c r="G2654">
        <v>38.1</v>
      </c>
      <c r="H2654">
        <v>30.9</v>
      </c>
      <c r="I2654">
        <v>3</v>
      </c>
      <c r="J2654">
        <v>12</v>
      </c>
      <c r="K2654" s="1">
        <v>45162</v>
      </c>
      <c r="L2654" s="56">
        <v>0.43233730324074071</v>
      </c>
    </row>
    <row r="2655" spans="1:12" ht="15" customHeight="1" x14ac:dyDescent="0.25">
      <c r="A2655">
        <v>2654</v>
      </c>
      <c r="B2655">
        <v>278112</v>
      </c>
      <c r="C2655" t="s">
        <v>121</v>
      </c>
      <c r="D2655" t="s">
        <v>122</v>
      </c>
      <c r="E2655" t="s">
        <v>1603</v>
      </c>
      <c r="F2655" t="s">
        <v>1613</v>
      </c>
      <c r="G2655">
        <v>47.9</v>
      </c>
      <c r="H2655">
        <v>40.700000000000003</v>
      </c>
      <c r="I2655">
        <v>3</v>
      </c>
      <c r="J2655">
        <v>0</v>
      </c>
      <c r="K2655" s="1">
        <v>45162</v>
      </c>
      <c r="L2655" s="56">
        <v>0.43217843750000001</v>
      </c>
    </row>
    <row r="2656" spans="1:12" ht="15" customHeight="1" x14ac:dyDescent="0.25">
      <c r="A2656">
        <v>2655</v>
      </c>
      <c r="B2656">
        <v>278111</v>
      </c>
      <c r="C2656" t="s">
        <v>24</v>
      </c>
      <c r="D2656" t="s">
        <v>25</v>
      </c>
      <c r="E2656" t="s">
        <v>1611</v>
      </c>
      <c r="F2656" t="s">
        <v>1614</v>
      </c>
      <c r="G2656">
        <v>51.8</v>
      </c>
      <c r="H2656">
        <v>44.6</v>
      </c>
      <c r="I2656">
        <v>3</v>
      </c>
      <c r="J2656">
        <v>8</v>
      </c>
      <c r="K2656" s="1">
        <v>45162</v>
      </c>
      <c r="L2656" s="56">
        <v>0.43205127314814812</v>
      </c>
    </row>
    <row r="2657" spans="1:12" ht="15" customHeight="1" x14ac:dyDescent="0.25">
      <c r="A2657">
        <v>2656</v>
      </c>
      <c r="B2657">
        <v>278110</v>
      </c>
      <c r="C2657" t="s">
        <v>141</v>
      </c>
      <c r="D2657" t="s">
        <v>1358</v>
      </c>
      <c r="E2657" t="s">
        <v>1603</v>
      </c>
      <c r="F2657" t="s">
        <v>1607</v>
      </c>
      <c r="G2657">
        <v>43.4</v>
      </c>
      <c r="H2657">
        <v>36.200000000000003</v>
      </c>
      <c r="I2657">
        <v>3</v>
      </c>
      <c r="J2657">
        <v>0</v>
      </c>
      <c r="K2657" s="1">
        <v>45162</v>
      </c>
      <c r="L2657" s="56">
        <v>0.43189603009259264</v>
      </c>
    </row>
    <row r="2658" spans="1:12" ht="15" customHeight="1" x14ac:dyDescent="0.25">
      <c r="A2658">
        <v>2657</v>
      </c>
      <c r="B2658">
        <v>278109</v>
      </c>
      <c r="C2658" t="s">
        <v>24</v>
      </c>
      <c r="D2658" t="s">
        <v>25</v>
      </c>
      <c r="E2658" t="s">
        <v>1611</v>
      </c>
      <c r="F2658" t="s">
        <v>1614</v>
      </c>
      <c r="G2658">
        <v>50.2</v>
      </c>
      <c r="H2658">
        <v>43</v>
      </c>
      <c r="I2658">
        <v>3</v>
      </c>
      <c r="J2658">
        <v>8</v>
      </c>
      <c r="K2658" s="1">
        <v>45162</v>
      </c>
      <c r="L2658" s="56">
        <v>0.43168579861111112</v>
      </c>
    </row>
    <row r="2659" spans="1:12" ht="15" customHeight="1" x14ac:dyDescent="0.25">
      <c r="A2659">
        <v>2658</v>
      </c>
      <c r="B2659">
        <v>278108</v>
      </c>
      <c r="C2659" t="s">
        <v>24</v>
      </c>
      <c r="D2659" t="s">
        <v>25</v>
      </c>
      <c r="E2659" t="s">
        <v>1611</v>
      </c>
      <c r="F2659" t="s">
        <v>1614</v>
      </c>
      <c r="G2659">
        <v>58.3</v>
      </c>
      <c r="H2659">
        <v>51.1</v>
      </c>
      <c r="I2659">
        <v>3</v>
      </c>
      <c r="J2659">
        <v>8</v>
      </c>
      <c r="K2659" s="1">
        <v>45162</v>
      </c>
      <c r="L2659" s="56">
        <v>0.43150949074074069</v>
      </c>
    </row>
    <row r="2660" spans="1:12" ht="15" customHeight="1" x14ac:dyDescent="0.25">
      <c r="A2660">
        <v>2659</v>
      </c>
      <c r="B2660">
        <v>278107</v>
      </c>
      <c r="C2660" t="s">
        <v>124</v>
      </c>
      <c r="D2660" t="s">
        <v>1413</v>
      </c>
      <c r="E2660" t="s">
        <v>1603</v>
      </c>
      <c r="F2660" t="s">
        <v>1604</v>
      </c>
      <c r="G2660">
        <v>43.8</v>
      </c>
      <c r="H2660">
        <v>36.6</v>
      </c>
      <c r="I2660">
        <v>3</v>
      </c>
      <c r="J2660">
        <v>0</v>
      </c>
      <c r="K2660" s="1">
        <v>45162</v>
      </c>
      <c r="L2660" s="56">
        <v>0.42816681712962962</v>
      </c>
    </row>
    <row r="2661" spans="1:12" ht="15" customHeight="1" x14ac:dyDescent="0.25">
      <c r="A2661">
        <v>2660</v>
      </c>
      <c r="B2661">
        <v>278106</v>
      </c>
      <c r="C2661" t="s">
        <v>59</v>
      </c>
      <c r="D2661" t="s">
        <v>60</v>
      </c>
      <c r="E2661" t="s">
        <v>1611</v>
      </c>
      <c r="F2661" t="s">
        <v>1613</v>
      </c>
      <c r="G2661">
        <v>47.8</v>
      </c>
      <c r="H2661">
        <v>40.6</v>
      </c>
      <c r="I2661">
        <v>3</v>
      </c>
      <c r="J2661">
        <v>8</v>
      </c>
      <c r="K2661" s="1">
        <v>45162</v>
      </c>
      <c r="L2661" s="56">
        <v>0.42799884259259263</v>
      </c>
    </row>
    <row r="2662" spans="1:12" ht="15" customHeight="1" x14ac:dyDescent="0.25">
      <c r="A2662">
        <v>2661</v>
      </c>
      <c r="B2662">
        <v>278105</v>
      </c>
      <c r="C2662" t="s">
        <v>24</v>
      </c>
      <c r="D2662" t="s">
        <v>25</v>
      </c>
      <c r="E2662" t="s">
        <v>1611</v>
      </c>
      <c r="F2662" t="s">
        <v>1614</v>
      </c>
      <c r="G2662">
        <v>49.2</v>
      </c>
      <c r="H2662">
        <v>42</v>
      </c>
      <c r="I2662">
        <v>3</v>
      </c>
      <c r="J2662">
        <v>8</v>
      </c>
      <c r="K2662" s="1">
        <v>45162</v>
      </c>
      <c r="L2662" s="56">
        <v>0.42789537037037034</v>
      </c>
    </row>
    <row r="2663" spans="1:12" ht="15" customHeight="1" x14ac:dyDescent="0.25">
      <c r="A2663">
        <v>2662</v>
      </c>
      <c r="B2663">
        <v>278104</v>
      </c>
      <c r="C2663" t="s">
        <v>123</v>
      </c>
      <c r="D2663" t="s">
        <v>1412</v>
      </c>
      <c r="E2663" t="s">
        <v>1603</v>
      </c>
      <c r="F2663" t="s">
        <v>1614</v>
      </c>
      <c r="G2663">
        <v>55.4</v>
      </c>
      <c r="H2663">
        <v>48.2</v>
      </c>
      <c r="I2663">
        <v>3</v>
      </c>
      <c r="J2663">
        <v>0</v>
      </c>
      <c r="K2663" s="1">
        <v>45162</v>
      </c>
      <c r="L2663" s="56">
        <v>0.42781284722222224</v>
      </c>
    </row>
    <row r="2664" spans="1:12" ht="15" customHeight="1" x14ac:dyDescent="0.25">
      <c r="A2664">
        <v>2663</v>
      </c>
      <c r="B2664">
        <v>278103</v>
      </c>
      <c r="C2664" t="s">
        <v>24</v>
      </c>
      <c r="D2664" t="s">
        <v>25</v>
      </c>
      <c r="E2664" t="s">
        <v>1611</v>
      </c>
      <c r="F2664" t="s">
        <v>1614</v>
      </c>
      <c r="G2664">
        <v>50</v>
      </c>
      <c r="H2664">
        <v>42.8</v>
      </c>
      <c r="I2664">
        <v>3</v>
      </c>
      <c r="J2664">
        <v>8</v>
      </c>
      <c r="K2664" s="1">
        <v>45162</v>
      </c>
      <c r="L2664" s="56">
        <v>0.42753819444444446</v>
      </c>
    </row>
    <row r="2665" spans="1:12" ht="15" customHeight="1" x14ac:dyDescent="0.25">
      <c r="A2665">
        <v>2664</v>
      </c>
      <c r="B2665">
        <v>278102</v>
      </c>
      <c r="C2665" t="s">
        <v>55</v>
      </c>
      <c r="D2665" t="s">
        <v>56</v>
      </c>
      <c r="E2665" t="s">
        <v>1611</v>
      </c>
      <c r="F2665" t="s">
        <v>1613</v>
      </c>
      <c r="G2665">
        <v>45.6</v>
      </c>
      <c r="H2665">
        <v>38.4</v>
      </c>
      <c r="I2665">
        <v>3</v>
      </c>
      <c r="J2665">
        <v>8</v>
      </c>
      <c r="K2665" s="1">
        <v>45162</v>
      </c>
      <c r="L2665" s="56">
        <v>0.42741894675925929</v>
      </c>
    </row>
    <row r="2666" spans="1:12" ht="15" customHeight="1" x14ac:dyDescent="0.25">
      <c r="A2666">
        <v>2665</v>
      </c>
      <c r="B2666">
        <v>278101</v>
      </c>
      <c r="C2666" t="s">
        <v>67</v>
      </c>
      <c r="D2666" t="s">
        <v>1318</v>
      </c>
      <c r="E2666" t="s">
        <v>1603</v>
      </c>
      <c r="F2666" t="s">
        <v>1613</v>
      </c>
      <c r="G2666">
        <v>29.1</v>
      </c>
      <c r="H2666">
        <v>21.9</v>
      </c>
      <c r="I2666">
        <v>3</v>
      </c>
      <c r="J2666">
        <v>0</v>
      </c>
      <c r="K2666" s="1">
        <v>45162</v>
      </c>
      <c r="L2666" s="56">
        <v>0.42732121527777772</v>
      </c>
    </row>
    <row r="2667" spans="1:12" ht="15" customHeight="1" x14ac:dyDescent="0.25">
      <c r="A2667">
        <v>2666</v>
      </c>
      <c r="B2667">
        <v>278100</v>
      </c>
      <c r="C2667" t="s">
        <v>1534</v>
      </c>
      <c r="D2667" t="s">
        <v>1535</v>
      </c>
      <c r="E2667" t="s">
        <v>1611</v>
      </c>
      <c r="F2667" t="s">
        <v>1607</v>
      </c>
      <c r="G2667">
        <v>78.8</v>
      </c>
      <c r="H2667">
        <v>71.599999999999994</v>
      </c>
      <c r="I2667">
        <v>3</v>
      </c>
      <c r="J2667">
        <v>18</v>
      </c>
      <c r="K2667" s="1">
        <v>45162</v>
      </c>
      <c r="L2667" s="56">
        <v>0.42719649305555557</v>
      </c>
    </row>
    <row r="2668" spans="1:12" ht="15" customHeight="1" x14ac:dyDescent="0.25">
      <c r="A2668">
        <v>2667</v>
      </c>
      <c r="B2668">
        <v>278099</v>
      </c>
      <c r="C2668" t="s">
        <v>124</v>
      </c>
      <c r="D2668" t="s">
        <v>1413</v>
      </c>
      <c r="E2668" t="s">
        <v>1603</v>
      </c>
      <c r="F2668" t="s">
        <v>1604</v>
      </c>
      <c r="G2668">
        <v>47.6</v>
      </c>
      <c r="H2668">
        <v>40.4</v>
      </c>
      <c r="I2668">
        <v>3</v>
      </c>
      <c r="J2668">
        <v>0</v>
      </c>
      <c r="K2668" s="1">
        <v>45162</v>
      </c>
      <c r="L2668" s="56">
        <v>0.42688981481481481</v>
      </c>
    </row>
    <row r="2669" spans="1:12" ht="15" customHeight="1" x14ac:dyDescent="0.25">
      <c r="A2669">
        <v>2668</v>
      </c>
      <c r="B2669">
        <v>278098</v>
      </c>
      <c r="C2669" t="s">
        <v>125</v>
      </c>
      <c r="D2669" t="s">
        <v>126</v>
      </c>
      <c r="E2669" t="s">
        <v>1603</v>
      </c>
      <c r="F2669" t="s">
        <v>1604</v>
      </c>
      <c r="G2669">
        <v>50.3</v>
      </c>
      <c r="H2669">
        <v>43.1</v>
      </c>
      <c r="I2669">
        <v>3</v>
      </c>
      <c r="J2669">
        <v>0</v>
      </c>
      <c r="K2669" s="1">
        <v>45162</v>
      </c>
      <c r="L2669" s="56">
        <v>0.42665806712962961</v>
      </c>
    </row>
    <row r="2670" spans="1:12" ht="15" customHeight="1" x14ac:dyDescent="0.25">
      <c r="A2670">
        <v>2669</v>
      </c>
      <c r="B2670">
        <v>278097</v>
      </c>
      <c r="C2670" t="s">
        <v>124</v>
      </c>
      <c r="D2670" t="s">
        <v>1413</v>
      </c>
      <c r="E2670" t="s">
        <v>1603</v>
      </c>
      <c r="F2670" t="s">
        <v>1604</v>
      </c>
      <c r="G2670">
        <v>43.7</v>
      </c>
      <c r="H2670">
        <v>36.5</v>
      </c>
      <c r="I2670">
        <v>3</v>
      </c>
      <c r="J2670">
        <v>0</v>
      </c>
      <c r="K2670" s="1">
        <v>45162</v>
      </c>
      <c r="L2670" s="56">
        <v>0.42545972222222223</v>
      </c>
    </row>
    <row r="2671" spans="1:12" ht="15" customHeight="1" x14ac:dyDescent="0.25">
      <c r="A2671">
        <v>2670</v>
      </c>
      <c r="B2671">
        <v>278096</v>
      </c>
      <c r="C2671" t="s">
        <v>120</v>
      </c>
      <c r="D2671" t="s">
        <v>1411</v>
      </c>
      <c r="E2671" t="s">
        <v>1603</v>
      </c>
      <c r="F2671" t="s">
        <v>1613</v>
      </c>
      <c r="G2671">
        <v>42.9</v>
      </c>
      <c r="H2671">
        <v>35.700000000000003</v>
      </c>
      <c r="I2671">
        <v>3</v>
      </c>
      <c r="J2671">
        <v>0</v>
      </c>
      <c r="K2671" s="1">
        <v>45162</v>
      </c>
      <c r="L2671" s="56">
        <v>0.42524690972222223</v>
      </c>
    </row>
    <row r="2672" spans="1:12" ht="15" customHeight="1" x14ac:dyDescent="0.25">
      <c r="A2672">
        <v>2671</v>
      </c>
      <c r="B2672">
        <v>278095</v>
      </c>
      <c r="C2672" t="s">
        <v>151</v>
      </c>
      <c r="D2672" t="s">
        <v>1368</v>
      </c>
      <c r="E2672" t="s">
        <v>1611</v>
      </c>
      <c r="F2672" t="s">
        <v>1607</v>
      </c>
      <c r="G2672">
        <v>32.799999999999997</v>
      </c>
      <c r="H2672">
        <v>25.6</v>
      </c>
      <c r="I2672">
        <v>3</v>
      </c>
      <c r="J2672">
        <v>0</v>
      </c>
      <c r="K2672" s="1">
        <v>45162</v>
      </c>
      <c r="L2672" s="56">
        <v>0.42502947916666667</v>
      </c>
    </row>
    <row r="2673" spans="1:12" ht="15" customHeight="1" x14ac:dyDescent="0.25">
      <c r="A2673">
        <v>2672</v>
      </c>
      <c r="B2673">
        <v>278094</v>
      </c>
      <c r="C2673" t="s">
        <v>121</v>
      </c>
      <c r="D2673" t="s">
        <v>122</v>
      </c>
      <c r="E2673" t="s">
        <v>1603</v>
      </c>
      <c r="F2673" t="s">
        <v>1610</v>
      </c>
      <c r="G2673">
        <v>38.1</v>
      </c>
      <c r="H2673">
        <v>30.9</v>
      </c>
      <c r="I2673">
        <v>3</v>
      </c>
      <c r="J2673">
        <v>0</v>
      </c>
      <c r="K2673" s="1">
        <v>45162</v>
      </c>
      <c r="L2673" s="56">
        <v>0.42488923611111112</v>
      </c>
    </row>
    <row r="2674" spans="1:12" ht="15" customHeight="1" x14ac:dyDescent="0.25">
      <c r="A2674">
        <v>2673</v>
      </c>
      <c r="B2674">
        <v>278093</v>
      </c>
      <c r="C2674" t="s">
        <v>59</v>
      </c>
      <c r="D2674" t="s">
        <v>60</v>
      </c>
      <c r="E2674" t="s">
        <v>1611</v>
      </c>
      <c r="F2674" t="s">
        <v>1613</v>
      </c>
      <c r="G2674">
        <v>45.6</v>
      </c>
      <c r="H2674">
        <v>38.4</v>
      </c>
      <c r="I2674">
        <v>3</v>
      </c>
      <c r="J2674">
        <v>8</v>
      </c>
      <c r="K2674" s="1">
        <v>45162</v>
      </c>
      <c r="L2674" s="56">
        <v>0.42475829861111114</v>
      </c>
    </row>
    <row r="2675" spans="1:12" ht="15" customHeight="1" x14ac:dyDescent="0.25">
      <c r="A2675">
        <v>2674</v>
      </c>
      <c r="B2675">
        <v>278092</v>
      </c>
      <c r="C2675" t="s">
        <v>175</v>
      </c>
      <c r="D2675" t="s">
        <v>176</v>
      </c>
      <c r="E2675" t="s">
        <v>1603</v>
      </c>
      <c r="F2675" t="s">
        <v>1614</v>
      </c>
      <c r="G2675">
        <v>33.700000000000003</v>
      </c>
      <c r="H2675">
        <v>26.5</v>
      </c>
      <c r="I2675">
        <v>3</v>
      </c>
      <c r="J2675">
        <v>0</v>
      </c>
      <c r="K2675" s="1">
        <v>45162</v>
      </c>
      <c r="L2675" s="56">
        <v>0.42463283564814813</v>
      </c>
    </row>
    <row r="2676" spans="1:12" ht="15" customHeight="1" x14ac:dyDescent="0.25">
      <c r="A2676">
        <v>2675</v>
      </c>
      <c r="B2676">
        <v>278091</v>
      </c>
      <c r="C2676" t="s">
        <v>59</v>
      </c>
      <c r="D2676" t="s">
        <v>60</v>
      </c>
      <c r="E2676" t="s">
        <v>1611</v>
      </c>
      <c r="F2676" t="s">
        <v>1613</v>
      </c>
      <c r="G2676">
        <v>48.9</v>
      </c>
      <c r="H2676">
        <v>41.7</v>
      </c>
      <c r="I2676">
        <v>3</v>
      </c>
      <c r="J2676">
        <v>8</v>
      </c>
      <c r="K2676" s="1">
        <v>45162</v>
      </c>
      <c r="L2676" s="56">
        <v>0.42446952546296296</v>
      </c>
    </row>
    <row r="2677" spans="1:12" ht="15" customHeight="1" x14ac:dyDescent="0.25">
      <c r="A2677">
        <v>2676</v>
      </c>
      <c r="B2677">
        <v>278090</v>
      </c>
      <c r="C2677" t="s">
        <v>141</v>
      </c>
      <c r="D2677" t="s">
        <v>1358</v>
      </c>
      <c r="E2677" t="s">
        <v>1603</v>
      </c>
      <c r="F2677" t="s">
        <v>1607</v>
      </c>
      <c r="G2677">
        <v>36.5</v>
      </c>
      <c r="H2677">
        <v>29.3</v>
      </c>
      <c r="I2677">
        <v>3</v>
      </c>
      <c r="J2677">
        <v>0</v>
      </c>
      <c r="K2677" s="1">
        <v>45162</v>
      </c>
      <c r="L2677" s="56">
        <v>0.4243080671296296</v>
      </c>
    </row>
    <row r="2678" spans="1:12" ht="15" customHeight="1" x14ac:dyDescent="0.25">
      <c r="A2678">
        <v>2677</v>
      </c>
      <c r="B2678">
        <v>278089</v>
      </c>
      <c r="C2678" t="s">
        <v>101</v>
      </c>
      <c r="D2678" t="s">
        <v>1326</v>
      </c>
      <c r="E2678" t="s">
        <v>1611</v>
      </c>
      <c r="F2678" t="s">
        <v>1607</v>
      </c>
      <c r="G2678">
        <v>41.2</v>
      </c>
      <c r="H2678">
        <v>34</v>
      </c>
      <c r="I2678">
        <v>3</v>
      </c>
      <c r="J2678">
        <v>0</v>
      </c>
      <c r="K2678" s="1">
        <v>45162</v>
      </c>
      <c r="L2678" s="56">
        <v>0.42378660879629626</v>
      </c>
    </row>
    <row r="2679" spans="1:12" ht="15" customHeight="1" x14ac:dyDescent="0.25">
      <c r="A2679">
        <v>2678</v>
      </c>
      <c r="B2679">
        <v>278088</v>
      </c>
      <c r="C2679" t="s">
        <v>74</v>
      </c>
      <c r="D2679" t="s">
        <v>75</v>
      </c>
      <c r="E2679" t="s">
        <v>1611</v>
      </c>
      <c r="F2679" t="s">
        <v>1610</v>
      </c>
      <c r="G2679">
        <v>42.2</v>
      </c>
      <c r="H2679">
        <v>35</v>
      </c>
      <c r="I2679">
        <v>3</v>
      </c>
      <c r="J2679">
        <v>16</v>
      </c>
      <c r="K2679" s="1">
        <v>45162</v>
      </c>
      <c r="L2679" s="56">
        <v>0.42365038194444443</v>
      </c>
    </row>
    <row r="2680" spans="1:12" ht="15" customHeight="1" x14ac:dyDescent="0.25">
      <c r="A2680">
        <v>2679</v>
      </c>
      <c r="B2680">
        <v>278087</v>
      </c>
      <c r="C2680" t="s">
        <v>142</v>
      </c>
      <c r="D2680" t="s">
        <v>1612</v>
      </c>
      <c r="E2680" t="s">
        <v>1603</v>
      </c>
      <c r="F2680" t="s">
        <v>1604</v>
      </c>
      <c r="G2680">
        <v>35</v>
      </c>
      <c r="H2680">
        <v>27.8</v>
      </c>
      <c r="I2680">
        <v>3</v>
      </c>
      <c r="J2680">
        <v>0</v>
      </c>
      <c r="K2680" s="1">
        <v>45162</v>
      </c>
      <c r="L2680" s="56">
        <v>0.42350520833333333</v>
      </c>
    </row>
    <row r="2681" spans="1:12" ht="15" customHeight="1" x14ac:dyDescent="0.25">
      <c r="A2681">
        <v>2680</v>
      </c>
      <c r="B2681">
        <v>278086</v>
      </c>
      <c r="C2681" t="s">
        <v>78</v>
      </c>
      <c r="D2681" t="s">
        <v>79</v>
      </c>
      <c r="E2681" t="s">
        <v>1611</v>
      </c>
      <c r="F2681" t="s">
        <v>1610</v>
      </c>
      <c r="G2681">
        <v>54.8</v>
      </c>
      <c r="H2681">
        <v>47.6</v>
      </c>
      <c r="I2681">
        <v>3</v>
      </c>
      <c r="J2681">
        <v>20</v>
      </c>
      <c r="K2681" s="1">
        <v>45162</v>
      </c>
      <c r="L2681" s="56">
        <v>0.42342572916666671</v>
      </c>
    </row>
    <row r="2682" spans="1:12" ht="15" customHeight="1" x14ac:dyDescent="0.25">
      <c r="A2682">
        <v>2681</v>
      </c>
      <c r="B2682">
        <v>278085</v>
      </c>
      <c r="C2682" t="s">
        <v>120</v>
      </c>
      <c r="D2682" t="s">
        <v>1411</v>
      </c>
      <c r="E2682" t="s">
        <v>1603</v>
      </c>
      <c r="F2682" t="s">
        <v>1610</v>
      </c>
      <c r="G2682">
        <v>19.100000000000001</v>
      </c>
      <c r="H2682">
        <v>13.7</v>
      </c>
      <c r="I2682">
        <v>2</v>
      </c>
      <c r="J2682">
        <v>0</v>
      </c>
      <c r="K2682" s="1">
        <v>45162</v>
      </c>
      <c r="L2682" s="56">
        <v>0.42334649305555555</v>
      </c>
    </row>
    <row r="2683" spans="1:12" ht="15" customHeight="1" x14ac:dyDescent="0.25">
      <c r="A2683">
        <v>2682</v>
      </c>
      <c r="B2683">
        <v>278084</v>
      </c>
      <c r="C2683" t="s">
        <v>85</v>
      </c>
      <c r="D2683" t="s">
        <v>1608</v>
      </c>
      <c r="E2683" t="s">
        <v>1603</v>
      </c>
      <c r="F2683" t="s">
        <v>1610</v>
      </c>
      <c r="G2683">
        <v>40.6</v>
      </c>
      <c r="H2683">
        <v>33.4</v>
      </c>
      <c r="I2683">
        <v>3</v>
      </c>
      <c r="J2683">
        <v>0</v>
      </c>
      <c r="K2683" s="1">
        <v>45162</v>
      </c>
      <c r="L2683" s="56">
        <v>0.42321570601851849</v>
      </c>
    </row>
    <row r="2684" spans="1:12" ht="15" customHeight="1" x14ac:dyDescent="0.25">
      <c r="A2684">
        <v>2683</v>
      </c>
      <c r="B2684">
        <v>278083</v>
      </c>
      <c r="C2684" t="s">
        <v>141</v>
      </c>
      <c r="D2684" t="s">
        <v>1358</v>
      </c>
      <c r="E2684" t="s">
        <v>1603</v>
      </c>
      <c r="F2684" t="s">
        <v>1607</v>
      </c>
      <c r="G2684">
        <v>40.6</v>
      </c>
      <c r="H2684">
        <v>33.4</v>
      </c>
      <c r="I2684">
        <v>3</v>
      </c>
      <c r="J2684">
        <v>0</v>
      </c>
      <c r="K2684" s="1">
        <v>45162</v>
      </c>
      <c r="L2684" s="56">
        <v>0.42310505787037034</v>
      </c>
    </row>
    <row r="2685" spans="1:12" ht="15" customHeight="1" x14ac:dyDescent="0.25">
      <c r="A2685">
        <v>2684</v>
      </c>
      <c r="B2685">
        <v>278082</v>
      </c>
      <c r="C2685" t="s">
        <v>67</v>
      </c>
      <c r="D2685" t="s">
        <v>1318</v>
      </c>
      <c r="E2685" t="s">
        <v>1603</v>
      </c>
      <c r="F2685" t="s">
        <v>1613</v>
      </c>
      <c r="G2685">
        <v>31.6</v>
      </c>
      <c r="H2685">
        <v>24.4</v>
      </c>
      <c r="I2685">
        <v>3</v>
      </c>
      <c r="J2685">
        <v>0</v>
      </c>
      <c r="K2685" s="1">
        <v>45162</v>
      </c>
      <c r="L2685" s="56">
        <v>0.42280778935185187</v>
      </c>
    </row>
    <row r="2686" spans="1:12" ht="15" customHeight="1" x14ac:dyDescent="0.25">
      <c r="A2686">
        <v>2685</v>
      </c>
      <c r="B2686">
        <v>278081</v>
      </c>
      <c r="C2686" t="s">
        <v>59</v>
      </c>
      <c r="D2686" t="s">
        <v>60</v>
      </c>
      <c r="E2686" t="s">
        <v>1611</v>
      </c>
      <c r="F2686" t="s">
        <v>1613</v>
      </c>
      <c r="G2686">
        <v>52.3</v>
      </c>
      <c r="H2686">
        <v>45.1</v>
      </c>
      <c r="I2686">
        <v>3</v>
      </c>
      <c r="J2686">
        <v>8</v>
      </c>
      <c r="K2686" s="1">
        <v>45162</v>
      </c>
      <c r="L2686" s="56">
        <v>0.42239957175925924</v>
      </c>
    </row>
    <row r="2687" spans="1:12" ht="15" customHeight="1" x14ac:dyDescent="0.25">
      <c r="A2687">
        <v>2686</v>
      </c>
      <c r="B2687">
        <v>278080</v>
      </c>
      <c r="C2687" t="s">
        <v>121</v>
      </c>
      <c r="D2687" t="s">
        <v>122</v>
      </c>
      <c r="E2687" t="s">
        <v>1603</v>
      </c>
      <c r="F2687" t="s">
        <v>1610</v>
      </c>
      <c r="G2687">
        <v>39.5</v>
      </c>
      <c r="H2687">
        <v>32.299999999999997</v>
      </c>
      <c r="I2687">
        <v>3</v>
      </c>
      <c r="J2687">
        <v>0</v>
      </c>
      <c r="K2687" s="1">
        <v>45162</v>
      </c>
      <c r="L2687" s="56">
        <v>0.42210385416666668</v>
      </c>
    </row>
    <row r="2688" spans="1:12" ht="15" customHeight="1" x14ac:dyDescent="0.25">
      <c r="A2688">
        <v>2687</v>
      </c>
      <c r="B2688">
        <v>278079</v>
      </c>
      <c r="C2688" t="s">
        <v>124</v>
      </c>
      <c r="D2688" t="s">
        <v>1413</v>
      </c>
      <c r="E2688" t="s">
        <v>1603</v>
      </c>
      <c r="F2688" t="s">
        <v>1604</v>
      </c>
      <c r="G2688">
        <v>39.200000000000003</v>
      </c>
      <c r="H2688">
        <v>32</v>
      </c>
      <c r="I2688">
        <v>3</v>
      </c>
      <c r="J2688">
        <v>0</v>
      </c>
      <c r="K2688" s="1">
        <v>45162</v>
      </c>
      <c r="L2688" s="56">
        <v>0.42189317129629633</v>
      </c>
    </row>
    <row r="2689" spans="1:12" ht="15" customHeight="1" x14ac:dyDescent="0.25">
      <c r="A2689">
        <v>2688</v>
      </c>
      <c r="B2689">
        <v>278078</v>
      </c>
      <c r="C2689" t="s">
        <v>142</v>
      </c>
      <c r="D2689" t="s">
        <v>1612</v>
      </c>
      <c r="E2689" t="s">
        <v>1603</v>
      </c>
      <c r="F2689" t="s">
        <v>1604</v>
      </c>
      <c r="G2689">
        <v>42.1</v>
      </c>
      <c r="H2689">
        <v>34.9</v>
      </c>
      <c r="I2689">
        <v>3</v>
      </c>
      <c r="J2689">
        <v>0</v>
      </c>
      <c r="K2689" s="1">
        <v>45162</v>
      </c>
      <c r="L2689" s="56">
        <v>0.4217456365740741</v>
      </c>
    </row>
    <row r="2690" spans="1:12" ht="15" customHeight="1" x14ac:dyDescent="0.25">
      <c r="A2690">
        <v>2689</v>
      </c>
      <c r="B2690">
        <v>278077</v>
      </c>
      <c r="C2690" t="s">
        <v>24</v>
      </c>
      <c r="D2690" t="s">
        <v>25</v>
      </c>
      <c r="E2690" t="s">
        <v>1611</v>
      </c>
      <c r="F2690" t="s">
        <v>1614</v>
      </c>
      <c r="G2690">
        <v>46.9</v>
      </c>
      <c r="H2690">
        <v>39.700000000000003</v>
      </c>
      <c r="I2690">
        <v>3</v>
      </c>
      <c r="J2690">
        <v>8</v>
      </c>
      <c r="K2690" s="1">
        <v>45162</v>
      </c>
      <c r="L2690" s="56">
        <v>0.4216160069444444</v>
      </c>
    </row>
    <row r="2691" spans="1:12" ht="15" customHeight="1" x14ac:dyDescent="0.25">
      <c r="A2691">
        <v>2690</v>
      </c>
      <c r="B2691">
        <v>278076</v>
      </c>
      <c r="C2691" t="s">
        <v>59</v>
      </c>
      <c r="D2691" t="s">
        <v>60</v>
      </c>
      <c r="E2691" t="s">
        <v>1611</v>
      </c>
      <c r="F2691" t="s">
        <v>1613</v>
      </c>
      <c r="G2691">
        <v>45.8</v>
      </c>
      <c r="H2691">
        <v>38.6</v>
      </c>
      <c r="I2691">
        <v>3</v>
      </c>
      <c r="J2691">
        <v>8</v>
      </c>
      <c r="K2691" s="1">
        <v>45162</v>
      </c>
      <c r="L2691" s="56">
        <v>0.42146496527777777</v>
      </c>
    </row>
    <row r="2692" spans="1:12" ht="15" customHeight="1" x14ac:dyDescent="0.25">
      <c r="A2692">
        <v>2691</v>
      </c>
      <c r="B2692">
        <v>278075</v>
      </c>
      <c r="C2692" t="s">
        <v>10</v>
      </c>
      <c r="D2692" t="s">
        <v>11</v>
      </c>
      <c r="E2692" t="s">
        <v>1611</v>
      </c>
      <c r="F2692" t="s">
        <v>1614</v>
      </c>
      <c r="G2692">
        <v>35.700000000000003</v>
      </c>
      <c r="H2692">
        <v>30.3</v>
      </c>
      <c r="I2692">
        <v>2</v>
      </c>
      <c r="J2692">
        <v>6</v>
      </c>
      <c r="K2692" s="1">
        <v>45162</v>
      </c>
      <c r="L2692" s="56">
        <v>0.42135289351851851</v>
      </c>
    </row>
    <row r="2693" spans="1:12" ht="15" customHeight="1" x14ac:dyDescent="0.25">
      <c r="A2693">
        <v>2692</v>
      </c>
      <c r="B2693">
        <v>278074</v>
      </c>
      <c r="C2693" t="s">
        <v>59</v>
      </c>
      <c r="D2693" t="s">
        <v>60</v>
      </c>
      <c r="E2693" t="s">
        <v>1611</v>
      </c>
      <c r="F2693" t="s">
        <v>1613</v>
      </c>
      <c r="G2693">
        <v>46.2</v>
      </c>
      <c r="H2693">
        <v>39</v>
      </c>
      <c r="I2693">
        <v>3</v>
      </c>
      <c r="J2693">
        <v>8</v>
      </c>
      <c r="K2693" s="1">
        <v>45162</v>
      </c>
      <c r="L2693" s="56">
        <v>0.42120891203703703</v>
      </c>
    </row>
    <row r="2694" spans="1:12" ht="15" customHeight="1" x14ac:dyDescent="0.25">
      <c r="A2694">
        <v>2693</v>
      </c>
      <c r="B2694">
        <v>278073</v>
      </c>
      <c r="C2694" t="s">
        <v>123</v>
      </c>
      <c r="D2694" t="s">
        <v>1412</v>
      </c>
      <c r="E2694" t="s">
        <v>1603</v>
      </c>
      <c r="F2694" t="s">
        <v>1614</v>
      </c>
      <c r="G2694">
        <v>58.9</v>
      </c>
      <c r="H2694">
        <v>51.7</v>
      </c>
      <c r="I2694">
        <v>3</v>
      </c>
      <c r="J2694">
        <v>0</v>
      </c>
      <c r="K2694" s="1">
        <v>45162</v>
      </c>
      <c r="L2694" s="56">
        <v>0.42102017361111116</v>
      </c>
    </row>
    <row r="2695" spans="1:12" ht="15" customHeight="1" x14ac:dyDescent="0.25">
      <c r="A2695">
        <v>2694</v>
      </c>
      <c r="B2695">
        <v>278072</v>
      </c>
      <c r="C2695" t="s">
        <v>137</v>
      </c>
      <c r="D2695" t="s">
        <v>1356</v>
      </c>
      <c r="E2695" t="s">
        <v>1603</v>
      </c>
      <c r="F2695" t="s">
        <v>1615</v>
      </c>
      <c r="G2695">
        <v>83.8</v>
      </c>
      <c r="H2695">
        <v>76.599999999999994</v>
      </c>
      <c r="I2695">
        <v>3</v>
      </c>
      <c r="J2695">
        <v>0</v>
      </c>
      <c r="K2695" s="1">
        <v>45162</v>
      </c>
      <c r="L2695" s="56">
        <v>0.42088194444444443</v>
      </c>
    </row>
    <row r="2696" spans="1:12" ht="15" customHeight="1" x14ac:dyDescent="0.25">
      <c r="A2696">
        <v>2695</v>
      </c>
      <c r="B2696">
        <v>278071</v>
      </c>
      <c r="C2696" t="s">
        <v>114</v>
      </c>
      <c r="D2696" t="s">
        <v>115</v>
      </c>
      <c r="E2696" t="s">
        <v>1603</v>
      </c>
      <c r="F2696" t="s">
        <v>1610</v>
      </c>
      <c r="G2696">
        <v>63.5</v>
      </c>
      <c r="H2696">
        <v>56.3</v>
      </c>
      <c r="I2696">
        <v>3</v>
      </c>
      <c r="J2696">
        <v>30</v>
      </c>
      <c r="K2696" s="1">
        <v>45162</v>
      </c>
      <c r="L2696" s="56">
        <v>0.4206977199074074</v>
      </c>
    </row>
    <row r="2697" spans="1:12" ht="15" customHeight="1" x14ac:dyDescent="0.25">
      <c r="A2697">
        <v>2696</v>
      </c>
      <c r="B2697">
        <v>278070</v>
      </c>
      <c r="C2697" t="s">
        <v>141</v>
      </c>
      <c r="D2697" t="s">
        <v>1358</v>
      </c>
      <c r="E2697" t="s">
        <v>1603</v>
      </c>
      <c r="F2697" t="s">
        <v>1607</v>
      </c>
      <c r="G2697">
        <v>43.4</v>
      </c>
      <c r="H2697">
        <v>36.200000000000003</v>
      </c>
      <c r="I2697">
        <v>3</v>
      </c>
      <c r="J2697">
        <v>0</v>
      </c>
      <c r="K2697" s="1">
        <v>45162</v>
      </c>
      <c r="L2697" s="56">
        <v>0.42038005787037042</v>
      </c>
    </row>
    <row r="2698" spans="1:12" ht="15" customHeight="1" x14ac:dyDescent="0.25">
      <c r="A2698">
        <v>2697</v>
      </c>
      <c r="B2698">
        <v>278069</v>
      </c>
      <c r="C2698" t="s">
        <v>1534</v>
      </c>
      <c r="D2698" t="s">
        <v>1535</v>
      </c>
      <c r="E2698" t="s">
        <v>1611</v>
      </c>
      <c r="F2698" t="s">
        <v>1607</v>
      </c>
      <c r="G2698">
        <v>82.5</v>
      </c>
      <c r="H2698">
        <v>75.3</v>
      </c>
      <c r="I2698">
        <v>3</v>
      </c>
      <c r="J2698">
        <v>18</v>
      </c>
      <c r="K2698" s="1">
        <v>45162</v>
      </c>
      <c r="L2698" s="56">
        <v>0.42021068287037039</v>
      </c>
    </row>
    <row r="2699" spans="1:12" ht="15" customHeight="1" x14ac:dyDescent="0.25">
      <c r="A2699">
        <v>2698</v>
      </c>
      <c r="B2699">
        <v>278068</v>
      </c>
      <c r="C2699" t="s">
        <v>175</v>
      </c>
      <c r="D2699" t="s">
        <v>176</v>
      </c>
      <c r="E2699" t="s">
        <v>1603</v>
      </c>
      <c r="F2699" t="s">
        <v>1610</v>
      </c>
      <c r="G2699">
        <v>37.5</v>
      </c>
      <c r="H2699">
        <v>30.3</v>
      </c>
      <c r="I2699">
        <v>3</v>
      </c>
      <c r="J2699">
        <v>0</v>
      </c>
      <c r="K2699" s="1">
        <v>45162</v>
      </c>
      <c r="L2699" s="56">
        <v>0.42001122685185188</v>
      </c>
    </row>
    <row r="2700" spans="1:12" ht="15" customHeight="1" x14ac:dyDescent="0.25">
      <c r="A2700">
        <v>2699</v>
      </c>
      <c r="B2700">
        <v>278067</v>
      </c>
      <c r="C2700" t="s">
        <v>142</v>
      </c>
      <c r="D2700" t="s">
        <v>1612</v>
      </c>
      <c r="E2700" t="s">
        <v>1603</v>
      </c>
      <c r="F2700" t="s">
        <v>1604</v>
      </c>
      <c r="G2700">
        <v>33.9</v>
      </c>
      <c r="H2700">
        <v>26.7</v>
      </c>
      <c r="I2700">
        <v>3</v>
      </c>
      <c r="J2700">
        <v>0</v>
      </c>
      <c r="K2700" s="1">
        <v>45162</v>
      </c>
      <c r="L2700" s="56">
        <v>0.41965567129629627</v>
      </c>
    </row>
    <row r="2701" spans="1:12" ht="15" customHeight="1" x14ac:dyDescent="0.25">
      <c r="A2701">
        <v>2700</v>
      </c>
      <c r="B2701">
        <v>278066</v>
      </c>
      <c r="C2701" t="s">
        <v>67</v>
      </c>
      <c r="D2701" t="s">
        <v>1318</v>
      </c>
      <c r="E2701" t="s">
        <v>1603</v>
      </c>
      <c r="F2701" t="s">
        <v>1613</v>
      </c>
      <c r="G2701">
        <v>30.8</v>
      </c>
      <c r="H2701">
        <v>23.6</v>
      </c>
      <c r="I2701">
        <v>3</v>
      </c>
      <c r="J2701">
        <v>0</v>
      </c>
      <c r="K2701" s="1">
        <v>45162</v>
      </c>
      <c r="L2701" s="56">
        <v>0.41945054398148152</v>
      </c>
    </row>
    <row r="2702" spans="1:12" ht="15" customHeight="1" x14ac:dyDescent="0.25">
      <c r="A2702">
        <v>2701</v>
      </c>
      <c r="B2702">
        <v>278065</v>
      </c>
      <c r="C2702" t="s">
        <v>84</v>
      </c>
      <c r="D2702" t="s">
        <v>1609</v>
      </c>
      <c r="E2702" t="s">
        <v>1603</v>
      </c>
      <c r="F2702" t="s">
        <v>1610</v>
      </c>
      <c r="G2702">
        <v>55.1</v>
      </c>
      <c r="H2702">
        <v>47.9</v>
      </c>
      <c r="I2702">
        <v>3</v>
      </c>
      <c r="J2702">
        <v>0</v>
      </c>
      <c r="K2702" s="1">
        <v>45162</v>
      </c>
      <c r="L2702" s="56">
        <v>0.41919672453703699</v>
      </c>
    </row>
    <row r="2703" spans="1:12" ht="15" customHeight="1" x14ac:dyDescent="0.25">
      <c r="A2703">
        <v>2702</v>
      </c>
      <c r="B2703">
        <v>278064</v>
      </c>
      <c r="C2703" t="s">
        <v>125</v>
      </c>
      <c r="D2703" t="s">
        <v>126</v>
      </c>
      <c r="E2703" t="s">
        <v>1603</v>
      </c>
      <c r="F2703" t="s">
        <v>1604</v>
      </c>
      <c r="G2703">
        <v>39.299999999999997</v>
      </c>
      <c r="H2703">
        <v>32.1</v>
      </c>
      <c r="I2703">
        <v>3</v>
      </c>
      <c r="J2703">
        <v>0</v>
      </c>
      <c r="K2703" s="1">
        <v>45162</v>
      </c>
      <c r="L2703" s="56">
        <v>0.41845644675925925</v>
      </c>
    </row>
    <row r="2704" spans="1:12" ht="15" customHeight="1" x14ac:dyDescent="0.25">
      <c r="A2704">
        <v>2703</v>
      </c>
      <c r="B2704">
        <v>278063</v>
      </c>
      <c r="C2704" t="s">
        <v>24</v>
      </c>
      <c r="D2704" t="s">
        <v>25</v>
      </c>
      <c r="E2704" t="s">
        <v>1611</v>
      </c>
      <c r="F2704" t="s">
        <v>1614</v>
      </c>
      <c r="G2704">
        <v>51.6</v>
      </c>
      <c r="H2704">
        <v>44.4</v>
      </c>
      <c r="I2704">
        <v>3</v>
      </c>
      <c r="J2704">
        <v>8</v>
      </c>
      <c r="K2704" s="1">
        <v>45162</v>
      </c>
      <c r="L2704" s="56">
        <v>0.41833873842592589</v>
      </c>
    </row>
    <row r="2705" spans="1:12" ht="15" customHeight="1" x14ac:dyDescent="0.25">
      <c r="A2705">
        <v>2704</v>
      </c>
      <c r="B2705">
        <v>278062</v>
      </c>
      <c r="C2705" t="s">
        <v>124</v>
      </c>
      <c r="D2705" t="s">
        <v>1413</v>
      </c>
      <c r="E2705" t="s">
        <v>1603</v>
      </c>
      <c r="F2705" t="s">
        <v>1604</v>
      </c>
      <c r="G2705">
        <v>45.2</v>
      </c>
      <c r="H2705">
        <v>38</v>
      </c>
      <c r="I2705">
        <v>3</v>
      </c>
      <c r="J2705">
        <v>0</v>
      </c>
      <c r="K2705" s="1">
        <v>45162</v>
      </c>
      <c r="L2705" s="56">
        <v>0.41797924768518518</v>
      </c>
    </row>
    <row r="2706" spans="1:12" ht="15" customHeight="1" x14ac:dyDescent="0.25">
      <c r="A2706">
        <v>2705</v>
      </c>
      <c r="B2706">
        <v>278061</v>
      </c>
      <c r="C2706" t="s">
        <v>24</v>
      </c>
      <c r="D2706" t="s">
        <v>25</v>
      </c>
      <c r="E2706" t="s">
        <v>1611</v>
      </c>
      <c r="F2706" t="s">
        <v>1614</v>
      </c>
      <c r="G2706">
        <v>56.5</v>
      </c>
      <c r="H2706">
        <v>49.3</v>
      </c>
      <c r="I2706">
        <v>3</v>
      </c>
      <c r="J2706">
        <v>8</v>
      </c>
      <c r="K2706" s="1">
        <v>45162</v>
      </c>
      <c r="L2706" s="56">
        <v>0.41781276620370367</v>
      </c>
    </row>
    <row r="2707" spans="1:12" ht="15" customHeight="1" x14ac:dyDescent="0.25">
      <c r="A2707">
        <v>2706</v>
      </c>
      <c r="B2707">
        <v>278060</v>
      </c>
      <c r="C2707" t="s">
        <v>121</v>
      </c>
      <c r="D2707" t="s">
        <v>122</v>
      </c>
      <c r="E2707" t="s">
        <v>1603</v>
      </c>
      <c r="F2707" t="s">
        <v>1613</v>
      </c>
      <c r="G2707">
        <v>45.6</v>
      </c>
      <c r="H2707">
        <v>38.4</v>
      </c>
      <c r="I2707">
        <v>3</v>
      </c>
      <c r="J2707">
        <v>0</v>
      </c>
      <c r="K2707" s="1">
        <v>45162</v>
      </c>
      <c r="L2707" s="56">
        <v>0.41768078703703698</v>
      </c>
    </row>
    <row r="2708" spans="1:12" ht="15" customHeight="1" x14ac:dyDescent="0.25">
      <c r="A2708">
        <v>2707</v>
      </c>
      <c r="B2708">
        <v>278059</v>
      </c>
      <c r="C2708" t="s">
        <v>114</v>
      </c>
      <c r="D2708" t="s">
        <v>115</v>
      </c>
      <c r="E2708" t="s">
        <v>1603</v>
      </c>
      <c r="F2708" t="s">
        <v>1610</v>
      </c>
      <c r="G2708">
        <v>66.8</v>
      </c>
      <c r="H2708">
        <v>59.6</v>
      </c>
      <c r="I2708">
        <v>3</v>
      </c>
      <c r="J2708">
        <v>30</v>
      </c>
      <c r="K2708" s="1">
        <v>45162</v>
      </c>
      <c r="L2708" s="56">
        <v>0.41747577546296299</v>
      </c>
    </row>
    <row r="2709" spans="1:12" ht="15" customHeight="1" x14ac:dyDescent="0.25">
      <c r="A2709">
        <v>2708</v>
      </c>
      <c r="B2709">
        <v>278058</v>
      </c>
      <c r="C2709" t="s">
        <v>121</v>
      </c>
      <c r="D2709" t="s">
        <v>122</v>
      </c>
      <c r="E2709" t="s">
        <v>1603</v>
      </c>
      <c r="F2709" t="s">
        <v>1610</v>
      </c>
      <c r="G2709">
        <v>34</v>
      </c>
      <c r="H2709">
        <v>26.8</v>
      </c>
      <c r="I2709">
        <v>3</v>
      </c>
      <c r="J2709">
        <v>0</v>
      </c>
      <c r="K2709" s="1">
        <v>45162</v>
      </c>
      <c r="L2709" s="56">
        <v>0.41727716435185186</v>
      </c>
    </row>
    <row r="2710" spans="1:12" ht="15" customHeight="1" x14ac:dyDescent="0.25">
      <c r="A2710">
        <v>2709</v>
      </c>
      <c r="B2710">
        <v>278057</v>
      </c>
      <c r="C2710" t="s">
        <v>74</v>
      </c>
      <c r="D2710" t="s">
        <v>75</v>
      </c>
      <c r="E2710" t="s">
        <v>1611</v>
      </c>
      <c r="F2710" t="s">
        <v>1610</v>
      </c>
      <c r="G2710">
        <v>39.299999999999997</v>
      </c>
      <c r="H2710">
        <v>32.1</v>
      </c>
      <c r="I2710">
        <v>3</v>
      </c>
      <c r="J2710">
        <v>14</v>
      </c>
      <c r="K2710" s="1">
        <v>45162</v>
      </c>
      <c r="L2710" s="56">
        <v>0.41719957175925931</v>
      </c>
    </row>
    <row r="2711" spans="1:12" ht="15" customHeight="1" x14ac:dyDescent="0.25">
      <c r="A2711">
        <v>2710</v>
      </c>
      <c r="B2711">
        <v>278056</v>
      </c>
      <c r="C2711" t="s">
        <v>59</v>
      </c>
      <c r="D2711" t="s">
        <v>60</v>
      </c>
      <c r="E2711" t="s">
        <v>1611</v>
      </c>
      <c r="F2711" t="s">
        <v>1613</v>
      </c>
      <c r="G2711">
        <v>50.3</v>
      </c>
      <c r="H2711">
        <v>43.1</v>
      </c>
      <c r="I2711">
        <v>3</v>
      </c>
      <c r="J2711">
        <v>8</v>
      </c>
      <c r="K2711" s="1">
        <v>45162</v>
      </c>
      <c r="L2711" s="56">
        <v>0.41704614583333338</v>
      </c>
    </row>
    <row r="2712" spans="1:12" ht="15" customHeight="1" x14ac:dyDescent="0.25">
      <c r="A2712">
        <v>2711</v>
      </c>
      <c r="B2712">
        <v>278055</v>
      </c>
      <c r="C2712" t="s">
        <v>123</v>
      </c>
      <c r="D2712" t="s">
        <v>1412</v>
      </c>
      <c r="E2712" t="s">
        <v>1603</v>
      </c>
      <c r="F2712" t="s">
        <v>1614</v>
      </c>
      <c r="G2712">
        <v>54.8</v>
      </c>
      <c r="H2712">
        <v>47.6</v>
      </c>
      <c r="I2712">
        <v>3</v>
      </c>
      <c r="J2712">
        <v>0</v>
      </c>
      <c r="K2712" s="1">
        <v>45162</v>
      </c>
      <c r="L2712" s="56">
        <v>0.41685964120370372</v>
      </c>
    </row>
    <row r="2713" spans="1:12" ht="15" customHeight="1" x14ac:dyDescent="0.25">
      <c r="A2713">
        <v>2712</v>
      </c>
      <c r="B2713">
        <v>278054</v>
      </c>
      <c r="C2713" t="s">
        <v>24</v>
      </c>
      <c r="D2713" t="s">
        <v>25</v>
      </c>
      <c r="E2713" t="s">
        <v>1611</v>
      </c>
      <c r="F2713" t="s">
        <v>1614</v>
      </c>
      <c r="G2713">
        <v>54.2</v>
      </c>
      <c r="H2713">
        <v>47</v>
      </c>
      <c r="I2713">
        <v>3</v>
      </c>
      <c r="J2713">
        <v>8</v>
      </c>
      <c r="K2713" s="1">
        <v>45162</v>
      </c>
      <c r="L2713" s="56">
        <v>0.41671373842592591</v>
      </c>
    </row>
    <row r="2714" spans="1:12" ht="15" customHeight="1" x14ac:dyDescent="0.25">
      <c r="A2714">
        <v>2713</v>
      </c>
      <c r="B2714">
        <v>278053</v>
      </c>
      <c r="C2714" t="s">
        <v>1534</v>
      </c>
      <c r="D2714" t="s">
        <v>1535</v>
      </c>
      <c r="E2714" t="s">
        <v>1611</v>
      </c>
      <c r="F2714" t="s">
        <v>1607</v>
      </c>
      <c r="G2714">
        <v>75.5</v>
      </c>
      <c r="H2714">
        <v>68.3</v>
      </c>
      <c r="I2714">
        <v>3</v>
      </c>
      <c r="J2714">
        <v>18</v>
      </c>
      <c r="K2714" s="1">
        <v>45162</v>
      </c>
      <c r="L2714" s="56">
        <v>0.41647137731481482</v>
      </c>
    </row>
    <row r="2715" spans="1:12" ht="15" customHeight="1" x14ac:dyDescent="0.25">
      <c r="A2715">
        <v>2714</v>
      </c>
      <c r="B2715">
        <v>278052</v>
      </c>
      <c r="C2715" t="s">
        <v>55</v>
      </c>
      <c r="D2715" t="s">
        <v>56</v>
      </c>
      <c r="E2715" t="s">
        <v>1611</v>
      </c>
      <c r="F2715" t="s">
        <v>1613</v>
      </c>
      <c r="G2715">
        <v>45.5</v>
      </c>
      <c r="H2715">
        <v>38.299999999999997</v>
      </c>
      <c r="I2715">
        <v>3</v>
      </c>
      <c r="J2715">
        <v>8</v>
      </c>
      <c r="K2715" s="1">
        <v>45162</v>
      </c>
      <c r="L2715" s="56">
        <v>0.41584552083333332</v>
      </c>
    </row>
    <row r="2716" spans="1:12" ht="15" customHeight="1" x14ac:dyDescent="0.25">
      <c r="A2716">
        <v>2715</v>
      </c>
      <c r="B2716">
        <v>278051</v>
      </c>
      <c r="C2716" t="s">
        <v>124</v>
      </c>
      <c r="D2716" t="s">
        <v>1413</v>
      </c>
      <c r="E2716" t="s">
        <v>1603</v>
      </c>
      <c r="F2716" t="s">
        <v>1604</v>
      </c>
      <c r="G2716">
        <v>41.6</v>
      </c>
      <c r="H2716">
        <v>34.4</v>
      </c>
      <c r="I2716">
        <v>3</v>
      </c>
      <c r="J2716">
        <v>0</v>
      </c>
      <c r="K2716" s="1">
        <v>45162</v>
      </c>
      <c r="L2716" s="56">
        <v>0.41563978009259261</v>
      </c>
    </row>
    <row r="2717" spans="1:12" ht="15" customHeight="1" x14ac:dyDescent="0.25">
      <c r="A2717">
        <v>2716</v>
      </c>
      <c r="B2717">
        <v>278050</v>
      </c>
      <c r="C2717" t="s">
        <v>10</v>
      </c>
      <c r="D2717" t="s">
        <v>11</v>
      </c>
      <c r="E2717" t="s">
        <v>1611</v>
      </c>
      <c r="F2717" t="s">
        <v>1614</v>
      </c>
      <c r="G2717">
        <v>56.2</v>
      </c>
      <c r="H2717">
        <v>49</v>
      </c>
      <c r="I2717">
        <v>3</v>
      </c>
      <c r="J2717">
        <v>10</v>
      </c>
      <c r="K2717" s="1">
        <v>45162</v>
      </c>
      <c r="L2717" s="56">
        <v>0.41547785879629634</v>
      </c>
    </row>
    <row r="2718" spans="1:12" ht="15" customHeight="1" x14ac:dyDescent="0.25">
      <c r="A2718">
        <v>2717</v>
      </c>
      <c r="B2718">
        <v>278049</v>
      </c>
      <c r="C2718" t="s">
        <v>10</v>
      </c>
      <c r="D2718" t="s">
        <v>11</v>
      </c>
      <c r="E2718" t="s">
        <v>1611</v>
      </c>
      <c r="F2718" t="s">
        <v>1614</v>
      </c>
      <c r="G2718">
        <v>61.4</v>
      </c>
      <c r="H2718">
        <v>54.2</v>
      </c>
      <c r="I2718">
        <v>3</v>
      </c>
      <c r="J2718">
        <v>11</v>
      </c>
      <c r="K2718" s="1">
        <v>45162</v>
      </c>
      <c r="L2718" s="56">
        <v>0.41532392361111109</v>
      </c>
    </row>
    <row r="2719" spans="1:12" ht="15" customHeight="1" x14ac:dyDescent="0.25">
      <c r="A2719">
        <v>2718</v>
      </c>
      <c r="B2719">
        <v>278048</v>
      </c>
      <c r="C2719" t="s">
        <v>67</v>
      </c>
      <c r="D2719" t="s">
        <v>1318</v>
      </c>
      <c r="E2719" t="s">
        <v>1603</v>
      </c>
      <c r="F2719" t="s">
        <v>1613</v>
      </c>
      <c r="G2719">
        <v>34.6</v>
      </c>
      <c r="H2719">
        <v>27.4</v>
      </c>
      <c r="I2719">
        <v>3</v>
      </c>
      <c r="J2719">
        <v>0</v>
      </c>
      <c r="K2719" s="1">
        <v>45162</v>
      </c>
      <c r="L2719" s="56">
        <v>0.41494591435185185</v>
      </c>
    </row>
    <row r="2720" spans="1:12" ht="15" customHeight="1" x14ac:dyDescent="0.25">
      <c r="A2720">
        <v>2719</v>
      </c>
      <c r="B2720">
        <v>278047</v>
      </c>
      <c r="C2720" t="s">
        <v>114</v>
      </c>
      <c r="D2720" t="s">
        <v>115</v>
      </c>
      <c r="E2720" t="s">
        <v>1603</v>
      </c>
      <c r="F2720" t="s">
        <v>1610</v>
      </c>
      <c r="G2720">
        <v>63.5</v>
      </c>
      <c r="H2720">
        <v>56.3</v>
      </c>
      <c r="I2720">
        <v>3</v>
      </c>
      <c r="J2720">
        <v>30</v>
      </c>
      <c r="K2720" s="1">
        <v>45162</v>
      </c>
      <c r="L2720" s="56">
        <v>0.41477584490740743</v>
      </c>
    </row>
    <row r="2721" spans="1:12" ht="15" customHeight="1" x14ac:dyDescent="0.25">
      <c r="A2721">
        <v>2720</v>
      </c>
      <c r="B2721">
        <v>278046</v>
      </c>
      <c r="C2721" t="s">
        <v>24</v>
      </c>
      <c r="D2721" t="s">
        <v>25</v>
      </c>
      <c r="E2721" t="s">
        <v>1611</v>
      </c>
      <c r="F2721" t="s">
        <v>1614</v>
      </c>
      <c r="G2721">
        <v>47.6</v>
      </c>
      <c r="H2721">
        <v>40.4</v>
      </c>
      <c r="I2721">
        <v>3</v>
      </c>
      <c r="J2721">
        <v>8</v>
      </c>
      <c r="K2721" s="1">
        <v>45162</v>
      </c>
      <c r="L2721" s="56">
        <v>0.41426362268518518</v>
      </c>
    </row>
    <row r="2722" spans="1:12" ht="15" customHeight="1" x14ac:dyDescent="0.25">
      <c r="A2722">
        <v>2721</v>
      </c>
      <c r="B2722">
        <v>278045</v>
      </c>
      <c r="C2722" t="s">
        <v>10</v>
      </c>
      <c r="D2722" t="s">
        <v>11</v>
      </c>
      <c r="E2722" t="s">
        <v>1611</v>
      </c>
      <c r="F2722" t="s">
        <v>1614</v>
      </c>
      <c r="G2722">
        <v>59.2</v>
      </c>
      <c r="H2722">
        <v>52</v>
      </c>
      <c r="I2722">
        <v>3</v>
      </c>
      <c r="J2722">
        <v>10</v>
      </c>
      <c r="K2722" s="1">
        <v>45162</v>
      </c>
      <c r="L2722" s="56">
        <v>0.41409521990740744</v>
      </c>
    </row>
    <row r="2723" spans="1:12" ht="15" customHeight="1" x14ac:dyDescent="0.25">
      <c r="A2723">
        <v>2722</v>
      </c>
      <c r="B2723">
        <v>278044</v>
      </c>
      <c r="C2723" t="s">
        <v>74</v>
      </c>
      <c r="D2723" t="s">
        <v>75</v>
      </c>
      <c r="E2723" t="s">
        <v>1611</v>
      </c>
      <c r="F2723" t="s">
        <v>1610</v>
      </c>
      <c r="G2723">
        <v>43.7</v>
      </c>
      <c r="H2723">
        <v>36.5</v>
      </c>
      <c r="I2723">
        <v>3</v>
      </c>
      <c r="J2723">
        <v>16</v>
      </c>
      <c r="K2723" s="1">
        <v>45162</v>
      </c>
      <c r="L2723" s="56">
        <v>0.41373445601851855</v>
      </c>
    </row>
    <row r="2724" spans="1:12" ht="15" customHeight="1" x14ac:dyDescent="0.25">
      <c r="A2724">
        <v>2723</v>
      </c>
      <c r="B2724">
        <v>278043</v>
      </c>
      <c r="C2724" t="s">
        <v>124</v>
      </c>
      <c r="D2724" t="s">
        <v>1413</v>
      </c>
      <c r="E2724" t="s">
        <v>1603</v>
      </c>
      <c r="F2724" t="s">
        <v>1604</v>
      </c>
      <c r="G2724">
        <v>46.2</v>
      </c>
      <c r="H2724">
        <v>39</v>
      </c>
      <c r="I2724">
        <v>3</v>
      </c>
      <c r="J2724">
        <v>0</v>
      </c>
      <c r="K2724" s="1">
        <v>45162</v>
      </c>
      <c r="L2724" s="56">
        <v>0.41349424768518522</v>
      </c>
    </row>
    <row r="2725" spans="1:12" ht="15" customHeight="1" x14ac:dyDescent="0.25">
      <c r="A2725">
        <v>2724</v>
      </c>
      <c r="B2725">
        <v>278042</v>
      </c>
      <c r="C2725" t="s">
        <v>10</v>
      </c>
      <c r="D2725" t="s">
        <v>11</v>
      </c>
      <c r="E2725" t="s">
        <v>1611</v>
      </c>
      <c r="F2725" t="s">
        <v>1614</v>
      </c>
      <c r="G2725">
        <v>57.9</v>
      </c>
      <c r="H2725">
        <v>50.7</v>
      </c>
      <c r="I2725">
        <v>3</v>
      </c>
      <c r="J2725">
        <v>10</v>
      </c>
      <c r="K2725" s="1">
        <v>45162</v>
      </c>
      <c r="L2725" s="56">
        <v>0.41334100694444448</v>
      </c>
    </row>
    <row r="2726" spans="1:12" ht="15" customHeight="1" x14ac:dyDescent="0.25">
      <c r="A2726">
        <v>2725</v>
      </c>
      <c r="B2726">
        <v>278041</v>
      </c>
      <c r="C2726" t="s">
        <v>59</v>
      </c>
      <c r="D2726" t="s">
        <v>60</v>
      </c>
      <c r="E2726" t="s">
        <v>1611</v>
      </c>
      <c r="F2726" t="s">
        <v>1613</v>
      </c>
      <c r="G2726">
        <v>48.9</v>
      </c>
      <c r="H2726">
        <v>41.7</v>
      </c>
      <c r="I2726">
        <v>3</v>
      </c>
      <c r="J2726">
        <v>8</v>
      </c>
      <c r="K2726" s="1">
        <v>45162</v>
      </c>
      <c r="L2726" s="56">
        <v>0.41245231481481487</v>
      </c>
    </row>
    <row r="2727" spans="1:12" ht="15" customHeight="1" x14ac:dyDescent="0.25">
      <c r="A2727">
        <v>2726</v>
      </c>
      <c r="B2727">
        <v>278040</v>
      </c>
      <c r="C2727" t="s">
        <v>121</v>
      </c>
      <c r="D2727" t="s">
        <v>122</v>
      </c>
      <c r="E2727" t="s">
        <v>1603</v>
      </c>
      <c r="F2727" t="s">
        <v>1610</v>
      </c>
      <c r="G2727">
        <v>40.700000000000003</v>
      </c>
      <c r="H2727">
        <v>33.5</v>
      </c>
      <c r="I2727">
        <v>3</v>
      </c>
      <c r="J2727">
        <v>0</v>
      </c>
      <c r="K2727" s="1">
        <v>45162</v>
      </c>
      <c r="L2727" s="56">
        <v>0.4122457175925926</v>
      </c>
    </row>
    <row r="2728" spans="1:12" ht="15" customHeight="1" x14ac:dyDescent="0.25">
      <c r="A2728">
        <v>2727</v>
      </c>
      <c r="B2728">
        <v>278039</v>
      </c>
      <c r="C2728" t="s">
        <v>141</v>
      </c>
      <c r="D2728" t="s">
        <v>1358</v>
      </c>
      <c r="E2728" t="s">
        <v>1603</v>
      </c>
      <c r="F2728" t="s">
        <v>1607</v>
      </c>
      <c r="G2728">
        <v>32.299999999999997</v>
      </c>
      <c r="H2728">
        <v>25.1</v>
      </c>
      <c r="I2728">
        <v>3</v>
      </c>
      <c r="J2728">
        <v>0</v>
      </c>
      <c r="K2728" s="1">
        <v>45162</v>
      </c>
      <c r="L2728" s="56">
        <v>0.41215454861111112</v>
      </c>
    </row>
    <row r="2729" spans="1:12" ht="15" customHeight="1" x14ac:dyDescent="0.25">
      <c r="A2729">
        <v>2728</v>
      </c>
      <c r="B2729">
        <v>278038</v>
      </c>
      <c r="C2729" t="s">
        <v>120</v>
      </c>
      <c r="D2729" t="s">
        <v>1411</v>
      </c>
      <c r="E2729" t="s">
        <v>1603</v>
      </c>
      <c r="F2729" t="s">
        <v>1614</v>
      </c>
      <c r="G2729">
        <v>41.8</v>
      </c>
      <c r="H2729">
        <v>34.6</v>
      </c>
      <c r="I2729">
        <v>3</v>
      </c>
      <c r="J2729">
        <v>0</v>
      </c>
      <c r="K2729" s="1">
        <v>45162</v>
      </c>
      <c r="L2729" s="56">
        <v>0.41200254629629635</v>
      </c>
    </row>
    <row r="2730" spans="1:12" ht="15" customHeight="1" x14ac:dyDescent="0.25">
      <c r="A2730">
        <v>2729</v>
      </c>
      <c r="B2730">
        <v>278037</v>
      </c>
      <c r="C2730" t="s">
        <v>1534</v>
      </c>
      <c r="D2730" t="s">
        <v>1535</v>
      </c>
      <c r="E2730" t="s">
        <v>1611</v>
      </c>
      <c r="F2730" t="s">
        <v>1607</v>
      </c>
      <c r="G2730">
        <v>88.8</v>
      </c>
      <c r="H2730">
        <v>81.599999999999994</v>
      </c>
      <c r="I2730">
        <v>3</v>
      </c>
      <c r="J2730">
        <v>18</v>
      </c>
      <c r="K2730" s="1">
        <v>45162</v>
      </c>
      <c r="L2730" s="56">
        <v>0.41138341435185183</v>
      </c>
    </row>
    <row r="2731" spans="1:12" ht="15" customHeight="1" x14ac:dyDescent="0.25">
      <c r="A2731">
        <v>2730</v>
      </c>
      <c r="B2731">
        <v>278036</v>
      </c>
      <c r="C2731" t="s">
        <v>67</v>
      </c>
      <c r="D2731" t="s">
        <v>1318</v>
      </c>
      <c r="E2731" t="s">
        <v>1603</v>
      </c>
      <c r="F2731" t="s">
        <v>1613</v>
      </c>
      <c r="G2731">
        <v>39.4</v>
      </c>
      <c r="H2731">
        <v>32.200000000000003</v>
      </c>
      <c r="I2731">
        <v>3</v>
      </c>
      <c r="J2731">
        <v>0</v>
      </c>
      <c r="K2731" s="1">
        <v>45162</v>
      </c>
      <c r="L2731" s="56">
        <v>0.41021774305555558</v>
      </c>
    </row>
    <row r="2732" spans="1:12" ht="15" customHeight="1" x14ac:dyDescent="0.25">
      <c r="A2732">
        <v>2731</v>
      </c>
      <c r="B2732">
        <v>278035</v>
      </c>
      <c r="C2732" t="s">
        <v>124</v>
      </c>
      <c r="D2732" t="s">
        <v>1413</v>
      </c>
      <c r="E2732" t="s">
        <v>1603</v>
      </c>
      <c r="F2732" t="s">
        <v>1604</v>
      </c>
      <c r="G2732">
        <v>47.1</v>
      </c>
      <c r="H2732">
        <v>39.9</v>
      </c>
      <c r="I2732">
        <v>3</v>
      </c>
      <c r="J2732">
        <v>0</v>
      </c>
      <c r="K2732" s="1">
        <v>45162</v>
      </c>
      <c r="L2732" s="56">
        <v>0.41008935185185186</v>
      </c>
    </row>
    <row r="2733" spans="1:12" ht="15" customHeight="1" x14ac:dyDescent="0.25">
      <c r="A2733">
        <v>2732</v>
      </c>
      <c r="B2733">
        <v>278034</v>
      </c>
      <c r="C2733" t="s">
        <v>55</v>
      </c>
      <c r="D2733" t="s">
        <v>56</v>
      </c>
      <c r="E2733" t="s">
        <v>1611</v>
      </c>
      <c r="F2733" t="s">
        <v>1613</v>
      </c>
      <c r="G2733">
        <v>43.1</v>
      </c>
      <c r="H2733">
        <v>35.9</v>
      </c>
      <c r="I2733">
        <v>3</v>
      </c>
      <c r="J2733">
        <v>8</v>
      </c>
      <c r="K2733" s="1">
        <v>45162</v>
      </c>
      <c r="L2733" s="56">
        <v>0.40995987268518519</v>
      </c>
    </row>
    <row r="2734" spans="1:12" ht="15" customHeight="1" x14ac:dyDescent="0.25">
      <c r="A2734">
        <v>2733</v>
      </c>
      <c r="B2734">
        <v>278033</v>
      </c>
      <c r="C2734" t="s">
        <v>59</v>
      </c>
      <c r="D2734" t="s">
        <v>60</v>
      </c>
      <c r="E2734" t="s">
        <v>1611</v>
      </c>
      <c r="F2734" t="s">
        <v>1613</v>
      </c>
      <c r="G2734">
        <v>45.6</v>
      </c>
      <c r="H2734">
        <v>38.4</v>
      </c>
      <c r="I2734">
        <v>3</v>
      </c>
      <c r="J2734">
        <v>8</v>
      </c>
      <c r="K2734" s="1">
        <v>45162</v>
      </c>
      <c r="L2734" s="56">
        <v>0.40982531249999998</v>
      </c>
    </row>
    <row r="2735" spans="1:12" ht="15" customHeight="1" x14ac:dyDescent="0.25">
      <c r="A2735">
        <v>2734</v>
      </c>
      <c r="B2735">
        <v>278032</v>
      </c>
      <c r="C2735" t="s">
        <v>123</v>
      </c>
      <c r="D2735" t="s">
        <v>1412</v>
      </c>
      <c r="E2735" t="s">
        <v>1603</v>
      </c>
      <c r="F2735" t="s">
        <v>1614</v>
      </c>
      <c r="G2735">
        <v>54.6</v>
      </c>
      <c r="H2735">
        <v>47.4</v>
      </c>
      <c r="I2735">
        <v>3</v>
      </c>
      <c r="J2735">
        <v>0</v>
      </c>
      <c r="K2735" s="1">
        <v>45162</v>
      </c>
      <c r="L2735" s="56">
        <v>0.40969267361111111</v>
      </c>
    </row>
    <row r="2736" spans="1:12" ht="15" customHeight="1" x14ac:dyDescent="0.25">
      <c r="A2736">
        <v>2735</v>
      </c>
      <c r="B2736">
        <v>278031</v>
      </c>
      <c r="C2736" t="s">
        <v>85</v>
      </c>
      <c r="D2736" t="s">
        <v>1608</v>
      </c>
      <c r="E2736" t="s">
        <v>1603</v>
      </c>
      <c r="F2736" t="s">
        <v>1610</v>
      </c>
      <c r="G2736">
        <v>48.2</v>
      </c>
      <c r="H2736">
        <v>41</v>
      </c>
      <c r="I2736">
        <v>3</v>
      </c>
      <c r="J2736">
        <v>0</v>
      </c>
      <c r="K2736" s="1">
        <v>45162</v>
      </c>
      <c r="L2736" s="56">
        <v>0.40905373842592591</v>
      </c>
    </row>
    <row r="2737" spans="1:12" ht="15" customHeight="1" x14ac:dyDescent="0.25">
      <c r="A2737">
        <v>2736</v>
      </c>
      <c r="B2737">
        <v>278030</v>
      </c>
      <c r="C2737" t="s">
        <v>173</v>
      </c>
      <c r="D2737" t="s">
        <v>1377</v>
      </c>
      <c r="E2737" t="s">
        <v>1611</v>
      </c>
      <c r="F2737" t="s">
        <v>1607</v>
      </c>
      <c r="G2737">
        <v>16.899999999999999</v>
      </c>
      <c r="H2737">
        <v>11.5</v>
      </c>
      <c r="I2737">
        <v>2</v>
      </c>
      <c r="J2737">
        <v>0</v>
      </c>
      <c r="K2737" s="1">
        <v>45162</v>
      </c>
      <c r="L2737" s="56">
        <v>0.40894950231481481</v>
      </c>
    </row>
    <row r="2738" spans="1:12" ht="15" customHeight="1" x14ac:dyDescent="0.25">
      <c r="A2738">
        <v>2737</v>
      </c>
      <c r="B2738">
        <v>278029</v>
      </c>
      <c r="C2738" t="s">
        <v>84</v>
      </c>
      <c r="D2738" t="s">
        <v>1609</v>
      </c>
      <c r="E2738" t="s">
        <v>1603</v>
      </c>
      <c r="F2738" t="s">
        <v>1610</v>
      </c>
      <c r="G2738">
        <v>55.4</v>
      </c>
      <c r="H2738">
        <v>48.2</v>
      </c>
      <c r="I2738">
        <v>3</v>
      </c>
      <c r="J2738">
        <v>0</v>
      </c>
      <c r="K2738" s="1">
        <v>45162</v>
      </c>
      <c r="L2738" s="56">
        <v>0.40876674768518523</v>
      </c>
    </row>
    <row r="2739" spans="1:12" ht="15" customHeight="1" x14ac:dyDescent="0.25">
      <c r="A2739">
        <v>2738</v>
      </c>
      <c r="B2739">
        <v>278028</v>
      </c>
      <c r="C2739" t="s">
        <v>74</v>
      </c>
      <c r="D2739" t="s">
        <v>75</v>
      </c>
      <c r="E2739" t="s">
        <v>1611</v>
      </c>
      <c r="F2739" t="s">
        <v>1610</v>
      </c>
      <c r="G2739">
        <v>41.2</v>
      </c>
      <c r="H2739">
        <v>34</v>
      </c>
      <c r="I2739">
        <v>3</v>
      </c>
      <c r="J2739">
        <v>16</v>
      </c>
      <c r="K2739" s="1">
        <v>45162</v>
      </c>
      <c r="L2739" s="56">
        <v>0.40859957175925926</v>
      </c>
    </row>
    <row r="2740" spans="1:12" ht="15" customHeight="1" x14ac:dyDescent="0.25">
      <c r="A2740">
        <v>2739</v>
      </c>
      <c r="B2740">
        <v>278027</v>
      </c>
      <c r="C2740" t="s">
        <v>59</v>
      </c>
      <c r="D2740" t="s">
        <v>60</v>
      </c>
      <c r="E2740" t="s">
        <v>1611</v>
      </c>
      <c r="F2740" t="s">
        <v>1613</v>
      </c>
      <c r="G2740">
        <v>43.8</v>
      </c>
      <c r="H2740">
        <v>36.6</v>
      </c>
      <c r="I2740">
        <v>3</v>
      </c>
      <c r="J2740">
        <v>8</v>
      </c>
      <c r="K2740" s="1">
        <v>45162</v>
      </c>
      <c r="L2740" s="56">
        <v>0.40842306712962961</v>
      </c>
    </row>
    <row r="2741" spans="1:12" ht="15" customHeight="1" x14ac:dyDescent="0.25">
      <c r="A2741">
        <v>2740</v>
      </c>
      <c r="B2741">
        <v>278026</v>
      </c>
      <c r="C2741" t="s">
        <v>175</v>
      </c>
      <c r="D2741" t="s">
        <v>176</v>
      </c>
      <c r="E2741" t="s">
        <v>1603</v>
      </c>
      <c r="F2741" t="s">
        <v>1610</v>
      </c>
      <c r="G2741">
        <v>53.9</v>
      </c>
      <c r="H2741">
        <v>46.7</v>
      </c>
      <c r="I2741">
        <v>3</v>
      </c>
      <c r="J2741">
        <v>0</v>
      </c>
      <c r="K2741" s="1">
        <v>45162</v>
      </c>
      <c r="L2741" s="56">
        <v>0.4082912847222222</v>
      </c>
    </row>
    <row r="2742" spans="1:12" ht="15" customHeight="1" x14ac:dyDescent="0.25">
      <c r="A2742">
        <v>2741</v>
      </c>
      <c r="B2742">
        <v>278025</v>
      </c>
      <c r="C2742" t="s">
        <v>121</v>
      </c>
      <c r="D2742" t="s">
        <v>122</v>
      </c>
      <c r="E2742" t="s">
        <v>1603</v>
      </c>
      <c r="F2742" t="s">
        <v>1610</v>
      </c>
      <c r="G2742">
        <v>50.2</v>
      </c>
      <c r="H2742">
        <v>43</v>
      </c>
      <c r="I2742">
        <v>3</v>
      </c>
      <c r="J2742">
        <v>0</v>
      </c>
      <c r="K2742" s="1">
        <v>45162</v>
      </c>
      <c r="L2742" s="56">
        <v>0.40813260416666663</v>
      </c>
    </row>
    <row r="2743" spans="1:12" ht="15" customHeight="1" x14ac:dyDescent="0.25">
      <c r="A2743">
        <v>2742</v>
      </c>
      <c r="B2743">
        <v>278024</v>
      </c>
      <c r="C2743" t="s">
        <v>142</v>
      </c>
      <c r="D2743" t="s">
        <v>1612</v>
      </c>
      <c r="E2743" t="s">
        <v>1603</v>
      </c>
      <c r="F2743" t="s">
        <v>1604</v>
      </c>
      <c r="G2743">
        <v>37.299999999999997</v>
      </c>
      <c r="H2743">
        <v>30.1</v>
      </c>
      <c r="I2743">
        <v>3</v>
      </c>
      <c r="J2743">
        <v>0</v>
      </c>
      <c r="K2743" s="1">
        <v>45162</v>
      </c>
      <c r="L2743" s="56">
        <v>0.40796582175925927</v>
      </c>
    </row>
    <row r="2744" spans="1:12" ht="15" customHeight="1" x14ac:dyDescent="0.25">
      <c r="A2744">
        <v>2743</v>
      </c>
      <c r="B2744">
        <v>278023</v>
      </c>
      <c r="C2744" t="s">
        <v>142</v>
      </c>
      <c r="D2744" t="s">
        <v>1612</v>
      </c>
      <c r="E2744" t="s">
        <v>1603</v>
      </c>
      <c r="F2744" t="s">
        <v>1604</v>
      </c>
      <c r="G2744">
        <v>41.1</v>
      </c>
      <c r="H2744">
        <v>33.9</v>
      </c>
      <c r="I2744">
        <v>3</v>
      </c>
      <c r="J2744">
        <v>0</v>
      </c>
      <c r="K2744" s="1">
        <v>45162</v>
      </c>
      <c r="L2744" s="56">
        <v>0.4077693634259259</v>
      </c>
    </row>
    <row r="2745" spans="1:12" ht="15" customHeight="1" x14ac:dyDescent="0.25">
      <c r="A2745">
        <v>2744</v>
      </c>
      <c r="B2745">
        <v>278022</v>
      </c>
      <c r="C2745" t="s">
        <v>124</v>
      </c>
      <c r="D2745" t="s">
        <v>1413</v>
      </c>
      <c r="E2745" t="s">
        <v>1603</v>
      </c>
      <c r="F2745" t="s">
        <v>1604</v>
      </c>
      <c r="G2745">
        <v>40.299999999999997</v>
      </c>
      <c r="H2745">
        <v>33.1</v>
      </c>
      <c r="I2745">
        <v>3</v>
      </c>
      <c r="J2745">
        <v>0</v>
      </c>
      <c r="K2745" s="1">
        <v>45162</v>
      </c>
      <c r="L2745" s="56">
        <v>0.40765231481481479</v>
      </c>
    </row>
    <row r="2746" spans="1:12" ht="15" customHeight="1" x14ac:dyDescent="0.25">
      <c r="A2746">
        <v>2745</v>
      </c>
      <c r="B2746">
        <v>278021</v>
      </c>
      <c r="C2746" t="s">
        <v>151</v>
      </c>
      <c r="D2746" t="s">
        <v>1368</v>
      </c>
      <c r="E2746" t="s">
        <v>1611</v>
      </c>
      <c r="F2746" t="s">
        <v>1607</v>
      </c>
      <c r="G2746">
        <v>42.6</v>
      </c>
      <c r="H2746">
        <v>35.4</v>
      </c>
      <c r="I2746">
        <v>3</v>
      </c>
      <c r="J2746">
        <v>0</v>
      </c>
      <c r="K2746" s="1">
        <v>45162</v>
      </c>
      <c r="L2746" s="56">
        <v>0.40751952546296294</v>
      </c>
    </row>
    <row r="2747" spans="1:12" ht="15" customHeight="1" x14ac:dyDescent="0.25">
      <c r="A2747">
        <v>2746</v>
      </c>
      <c r="B2747">
        <v>278020</v>
      </c>
      <c r="C2747" t="s">
        <v>67</v>
      </c>
      <c r="D2747" t="s">
        <v>1318</v>
      </c>
      <c r="E2747" t="s">
        <v>1603</v>
      </c>
      <c r="F2747" t="s">
        <v>1613</v>
      </c>
      <c r="G2747">
        <v>38.799999999999997</v>
      </c>
      <c r="H2747">
        <v>31.6</v>
      </c>
      <c r="I2747">
        <v>3</v>
      </c>
      <c r="J2747">
        <v>0</v>
      </c>
      <c r="K2747" s="1">
        <v>45162</v>
      </c>
      <c r="L2747" s="56">
        <v>0.40738491898148149</v>
      </c>
    </row>
    <row r="2748" spans="1:12" ht="15" customHeight="1" x14ac:dyDescent="0.25">
      <c r="A2748">
        <v>2747</v>
      </c>
      <c r="B2748">
        <v>278019</v>
      </c>
      <c r="C2748" t="s">
        <v>74</v>
      </c>
      <c r="D2748" t="s">
        <v>75</v>
      </c>
      <c r="E2748" t="s">
        <v>1611</v>
      </c>
      <c r="F2748" t="s">
        <v>1610</v>
      </c>
      <c r="G2748">
        <v>38.1</v>
      </c>
      <c r="H2748">
        <v>30.9</v>
      </c>
      <c r="I2748">
        <v>3</v>
      </c>
      <c r="J2748">
        <v>12</v>
      </c>
      <c r="K2748" s="1">
        <v>45162</v>
      </c>
      <c r="L2748" s="56">
        <v>0.40540686342592597</v>
      </c>
    </row>
    <row r="2749" spans="1:12" ht="15" customHeight="1" x14ac:dyDescent="0.25">
      <c r="A2749">
        <v>2748</v>
      </c>
      <c r="B2749">
        <v>278018</v>
      </c>
      <c r="C2749" t="s">
        <v>124</v>
      </c>
      <c r="D2749" t="s">
        <v>1413</v>
      </c>
      <c r="E2749" t="s">
        <v>1603</v>
      </c>
      <c r="F2749" t="s">
        <v>1604</v>
      </c>
      <c r="G2749">
        <v>48.4</v>
      </c>
      <c r="H2749">
        <v>41.2</v>
      </c>
      <c r="I2749">
        <v>3</v>
      </c>
      <c r="J2749">
        <v>0</v>
      </c>
      <c r="K2749" s="1">
        <v>45162</v>
      </c>
      <c r="L2749" s="56">
        <v>0.40522728009259262</v>
      </c>
    </row>
    <row r="2750" spans="1:12" ht="15" customHeight="1" x14ac:dyDescent="0.25">
      <c r="A2750">
        <v>2749</v>
      </c>
      <c r="B2750">
        <v>278017</v>
      </c>
      <c r="C2750" t="s">
        <v>121</v>
      </c>
      <c r="D2750" t="s">
        <v>122</v>
      </c>
      <c r="E2750" t="s">
        <v>1603</v>
      </c>
      <c r="F2750" t="s">
        <v>1613</v>
      </c>
      <c r="G2750">
        <v>45.6</v>
      </c>
      <c r="H2750">
        <v>38.4</v>
      </c>
      <c r="I2750">
        <v>3</v>
      </c>
      <c r="J2750">
        <v>0</v>
      </c>
      <c r="K2750" s="1">
        <v>45162</v>
      </c>
      <c r="L2750" s="56">
        <v>0.40503943287037036</v>
      </c>
    </row>
    <row r="2751" spans="1:12" ht="15" customHeight="1" x14ac:dyDescent="0.25">
      <c r="A2751">
        <v>2750</v>
      </c>
      <c r="B2751">
        <v>278016</v>
      </c>
      <c r="C2751" t="s">
        <v>24</v>
      </c>
      <c r="D2751" t="s">
        <v>25</v>
      </c>
      <c r="E2751" t="s">
        <v>1611</v>
      </c>
      <c r="F2751" t="s">
        <v>1614</v>
      </c>
      <c r="G2751">
        <v>52.5</v>
      </c>
      <c r="H2751">
        <v>45.3</v>
      </c>
      <c r="I2751">
        <v>3</v>
      </c>
      <c r="J2751">
        <v>8</v>
      </c>
      <c r="K2751" s="1">
        <v>45162</v>
      </c>
      <c r="L2751" s="56">
        <v>0.40473159722222224</v>
      </c>
    </row>
    <row r="2752" spans="1:12" ht="15" customHeight="1" x14ac:dyDescent="0.25">
      <c r="A2752">
        <v>2751</v>
      </c>
      <c r="B2752">
        <v>278015</v>
      </c>
      <c r="C2752" t="s">
        <v>24</v>
      </c>
      <c r="D2752" t="s">
        <v>25</v>
      </c>
      <c r="E2752" t="s">
        <v>1611</v>
      </c>
      <c r="F2752" t="s">
        <v>1614</v>
      </c>
      <c r="G2752">
        <v>53.6</v>
      </c>
      <c r="H2752">
        <v>46.4</v>
      </c>
      <c r="I2752">
        <v>3</v>
      </c>
      <c r="J2752">
        <v>8</v>
      </c>
      <c r="K2752" s="1">
        <v>45162</v>
      </c>
      <c r="L2752" s="56">
        <v>0.404627349537037</v>
      </c>
    </row>
    <row r="2753" spans="1:12" ht="15" customHeight="1" x14ac:dyDescent="0.25">
      <c r="A2753">
        <v>2752</v>
      </c>
      <c r="B2753">
        <v>278014</v>
      </c>
      <c r="C2753" t="s">
        <v>1534</v>
      </c>
      <c r="D2753" t="s">
        <v>1535</v>
      </c>
      <c r="E2753" t="s">
        <v>1611</v>
      </c>
      <c r="F2753" t="s">
        <v>1607</v>
      </c>
      <c r="G2753">
        <v>82.2</v>
      </c>
      <c r="H2753">
        <v>75</v>
      </c>
      <c r="I2753">
        <v>3</v>
      </c>
      <c r="J2753">
        <v>18</v>
      </c>
      <c r="K2753" s="1">
        <v>45162</v>
      </c>
      <c r="L2753" s="56">
        <v>0.40441531250000001</v>
      </c>
    </row>
    <row r="2754" spans="1:12" ht="15" customHeight="1" x14ac:dyDescent="0.25">
      <c r="A2754">
        <v>2753</v>
      </c>
      <c r="B2754">
        <v>278013</v>
      </c>
      <c r="C2754" t="s">
        <v>124</v>
      </c>
      <c r="D2754" t="s">
        <v>1413</v>
      </c>
      <c r="E2754" t="s">
        <v>1603</v>
      </c>
      <c r="F2754" t="s">
        <v>1604</v>
      </c>
      <c r="G2754">
        <v>46.4</v>
      </c>
      <c r="H2754">
        <v>39.200000000000003</v>
      </c>
      <c r="I2754">
        <v>3</v>
      </c>
      <c r="J2754">
        <v>0</v>
      </c>
      <c r="K2754" s="1">
        <v>45162</v>
      </c>
      <c r="L2754" s="56">
        <v>0.40408171296296297</v>
      </c>
    </row>
    <row r="2755" spans="1:12" ht="15" customHeight="1" x14ac:dyDescent="0.25">
      <c r="A2755">
        <v>2754</v>
      </c>
      <c r="B2755">
        <v>278012</v>
      </c>
      <c r="C2755" t="s">
        <v>59</v>
      </c>
      <c r="D2755" t="s">
        <v>60</v>
      </c>
      <c r="E2755" t="s">
        <v>1611</v>
      </c>
      <c r="F2755" t="s">
        <v>1613</v>
      </c>
      <c r="G2755">
        <v>46.2</v>
      </c>
      <c r="H2755">
        <v>39</v>
      </c>
      <c r="I2755">
        <v>3</v>
      </c>
      <c r="J2755">
        <v>8</v>
      </c>
      <c r="K2755" s="1">
        <v>45162</v>
      </c>
      <c r="L2755" s="56">
        <v>0.40382241898148147</v>
      </c>
    </row>
    <row r="2756" spans="1:12" ht="15" customHeight="1" x14ac:dyDescent="0.25">
      <c r="A2756">
        <v>2755</v>
      </c>
      <c r="B2756">
        <v>278011</v>
      </c>
      <c r="C2756" t="s">
        <v>55</v>
      </c>
      <c r="D2756" t="s">
        <v>56</v>
      </c>
      <c r="E2756" t="s">
        <v>1611</v>
      </c>
      <c r="F2756" t="s">
        <v>1613</v>
      </c>
      <c r="G2756">
        <v>42.1</v>
      </c>
      <c r="H2756">
        <v>34.9</v>
      </c>
      <c r="I2756">
        <v>3</v>
      </c>
      <c r="J2756">
        <v>8</v>
      </c>
      <c r="K2756" s="1">
        <v>45162</v>
      </c>
      <c r="L2756" s="56">
        <v>0.40359467592592591</v>
      </c>
    </row>
    <row r="2757" spans="1:12" ht="15" customHeight="1" x14ac:dyDescent="0.25">
      <c r="A2757">
        <v>2756</v>
      </c>
      <c r="B2757">
        <v>278010</v>
      </c>
      <c r="C2757" t="s">
        <v>1534</v>
      </c>
      <c r="D2757" t="s">
        <v>1535</v>
      </c>
      <c r="E2757" t="s">
        <v>1611</v>
      </c>
      <c r="F2757" t="s">
        <v>1607</v>
      </c>
      <c r="G2757">
        <v>83.7</v>
      </c>
      <c r="H2757">
        <v>76.5</v>
      </c>
      <c r="I2757">
        <v>3</v>
      </c>
      <c r="J2757">
        <v>18</v>
      </c>
      <c r="K2757" s="1">
        <v>45162</v>
      </c>
      <c r="L2757" s="56">
        <v>0.40345694444444447</v>
      </c>
    </row>
    <row r="2758" spans="1:12" ht="15" customHeight="1" x14ac:dyDescent="0.25">
      <c r="A2758">
        <v>2757</v>
      </c>
      <c r="B2758">
        <v>278009</v>
      </c>
      <c r="C2758" t="s">
        <v>24</v>
      </c>
      <c r="D2758" t="s">
        <v>25</v>
      </c>
      <c r="E2758" t="s">
        <v>1611</v>
      </c>
      <c r="F2758" t="s">
        <v>1614</v>
      </c>
      <c r="G2758">
        <v>56.8</v>
      </c>
      <c r="H2758">
        <v>49.6</v>
      </c>
      <c r="I2758">
        <v>3</v>
      </c>
      <c r="J2758">
        <v>8</v>
      </c>
      <c r="K2758" s="1">
        <v>45162</v>
      </c>
      <c r="L2758" s="56">
        <v>0.40319313657407413</v>
      </c>
    </row>
    <row r="2759" spans="1:12" ht="15" customHeight="1" x14ac:dyDescent="0.25">
      <c r="A2759">
        <v>2758</v>
      </c>
      <c r="B2759">
        <v>278008</v>
      </c>
      <c r="C2759" t="s">
        <v>121</v>
      </c>
      <c r="D2759" t="s">
        <v>122</v>
      </c>
      <c r="E2759" t="s">
        <v>1603</v>
      </c>
      <c r="F2759" t="s">
        <v>1610</v>
      </c>
      <c r="G2759">
        <v>40.200000000000003</v>
      </c>
      <c r="H2759">
        <v>33</v>
      </c>
      <c r="I2759">
        <v>3</v>
      </c>
      <c r="J2759">
        <v>0</v>
      </c>
      <c r="K2759" s="1">
        <v>45162</v>
      </c>
      <c r="L2759" s="56">
        <v>0.40299984953703705</v>
      </c>
    </row>
    <row r="2760" spans="1:12" ht="15" customHeight="1" x14ac:dyDescent="0.25">
      <c r="A2760">
        <v>2759</v>
      </c>
      <c r="B2760">
        <v>278007</v>
      </c>
      <c r="C2760" t="s">
        <v>24</v>
      </c>
      <c r="D2760" t="s">
        <v>25</v>
      </c>
      <c r="E2760" t="s">
        <v>1611</v>
      </c>
      <c r="F2760" t="s">
        <v>1614</v>
      </c>
      <c r="G2760">
        <v>50.6</v>
      </c>
      <c r="H2760">
        <v>43.4</v>
      </c>
      <c r="I2760">
        <v>3</v>
      </c>
      <c r="J2760">
        <v>8</v>
      </c>
      <c r="K2760" s="1">
        <v>45162</v>
      </c>
      <c r="L2760" s="56">
        <v>0.40278163194444444</v>
      </c>
    </row>
    <row r="2761" spans="1:12" ht="15" customHeight="1" x14ac:dyDescent="0.25">
      <c r="A2761">
        <v>2760</v>
      </c>
      <c r="B2761">
        <v>278006</v>
      </c>
      <c r="C2761" t="s">
        <v>124</v>
      </c>
      <c r="D2761" t="s">
        <v>1413</v>
      </c>
      <c r="E2761" t="s">
        <v>1603</v>
      </c>
      <c r="F2761" t="s">
        <v>1604</v>
      </c>
      <c r="G2761">
        <v>49.1</v>
      </c>
      <c r="H2761">
        <v>41.9</v>
      </c>
      <c r="I2761">
        <v>3</v>
      </c>
      <c r="J2761">
        <v>0</v>
      </c>
      <c r="K2761" s="1">
        <v>45162</v>
      </c>
      <c r="L2761" s="56">
        <v>0.40248209490740744</v>
      </c>
    </row>
    <row r="2762" spans="1:12" ht="15" customHeight="1" x14ac:dyDescent="0.25">
      <c r="A2762">
        <v>2761</v>
      </c>
      <c r="B2762">
        <v>278005</v>
      </c>
      <c r="C2762" t="s">
        <v>59</v>
      </c>
      <c r="D2762" t="s">
        <v>60</v>
      </c>
      <c r="E2762" t="s">
        <v>1611</v>
      </c>
      <c r="F2762" t="s">
        <v>1613</v>
      </c>
      <c r="G2762">
        <v>43.4</v>
      </c>
      <c r="H2762">
        <v>36.200000000000003</v>
      </c>
      <c r="I2762">
        <v>3</v>
      </c>
      <c r="J2762">
        <v>8</v>
      </c>
      <c r="K2762" s="1">
        <v>45162</v>
      </c>
      <c r="L2762" s="56">
        <v>0.40230667824074073</v>
      </c>
    </row>
    <row r="2763" spans="1:12" ht="15" customHeight="1" x14ac:dyDescent="0.25">
      <c r="A2763">
        <v>2762</v>
      </c>
      <c r="B2763">
        <v>278004</v>
      </c>
      <c r="C2763" t="s">
        <v>141</v>
      </c>
      <c r="D2763" t="s">
        <v>1358</v>
      </c>
      <c r="E2763" t="s">
        <v>1603</v>
      </c>
      <c r="F2763" t="s">
        <v>1607</v>
      </c>
      <c r="G2763">
        <v>34.9</v>
      </c>
      <c r="H2763">
        <v>27.7</v>
      </c>
      <c r="I2763">
        <v>3</v>
      </c>
      <c r="J2763">
        <v>0</v>
      </c>
      <c r="K2763" s="1">
        <v>45162</v>
      </c>
      <c r="L2763" s="56">
        <v>0.40219359953703698</v>
      </c>
    </row>
    <row r="2764" spans="1:12" ht="15" customHeight="1" x14ac:dyDescent="0.25">
      <c r="A2764">
        <v>2763</v>
      </c>
      <c r="B2764">
        <v>278003</v>
      </c>
      <c r="C2764" t="s">
        <v>123</v>
      </c>
      <c r="D2764" t="s">
        <v>1412</v>
      </c>
      <c r="E2764" t="s">
        <v>1603</v>
      </c>
      <c r="F2764" t="s">
        <v>1614</v>
      </c>
      <c r="G2764">
        <v>50.4</v>
      </c>
      <c r="H2764">
        <v>43.2</v>
      </c>
      <c r="I2764">
        <v>3</v>
      </c>
      <c r="J2764">
        <v>0</v>
      </c>
      <c r="K2764" s="1">
        <v>45162</v>
      </c>
      <c r="L2764" s="56">
        <v>0.40203981481481482</v>
      </c>
    </row>
    <row r="2765" spans="1:12" ht="15" customHeight="1" x14ac:dyDescent="0.25">
      <c r="A2765">
        <v>2764</v>
      </c>
      <c r="B2765">
        <v>278002</v>
      </c>
      <c r="C2765" t="s">
        <v>141</v>
      </c>
      <c r="D2765" t="s">
        <v>1358</v>
      </c>
      <c r="E2765" t="s">
        <v>1603</v>
      </c>
      <c r="F2765" t="s">
        <v>1607</v>
      </c>
      <c r="G2765">
        <v>36.4</v>
      </c>
      <c r="H2765">
        <v>29.2</v>
      </c>
      <c r="I2765">
        <v>3</v>
      </c>
      <c r="J2765">
        <v>0</v>
      </c>
      <c r="K2765" s="1">
        <v>45162</v>
      </c>
      <c r="L2765" s="56">
        <v>0.40195335648148145</v>
      </c>
    </row>
    <row r="2766" spans="1:12" ht="15" customHeight="1" x14ac:dyDescent="0.25">
      <c r="A2766">
        <v>2765</v>
      </c>
      <c r="B2766">
        <v>278001</v>
      </c>
      <c r="C2766" t="s">
        <v>114</v>
      </c>
      <c r="D2766" t="s">
        <v>115</v>
      </c>
      <c r="E2766" t="s">
        <v>1603</v>
      </c>
      <c r="F2766" t="s">
        <v>1610</v>
      </c>
      <c r="G2766">
        <v>8.1</v>
      </c>
      <c r="H2766">
        <v>2.7</v>
      </c>
      <c r="I2766">
        <v>2</v>
      </c>
      <c r="J2766">
        <v>1</v>
      </c>
      <c r="K2766" s="1">
        <v>45162</v>
      </c>
      <c r="L2766" s="56">
        <v>0.37724748842592598</v>
      </c>
    </row>
    <row r="2767" spans="1:12" ht="15" customHeight="1" x14ac:dyDescent="0.25">
      <c r="A2767">
        <v>2766</v>
      </c>
      <c r="B2767">
        <v>278000</v>
      </c>
      <c r="C2767" t="s">
        <v>175</v>
      </c>
      <c r="D2767" t="s">
        <v>176</v>
      </c>
      <c r="E2767" t="s">
        <v>1603</v>
      </c>
      <c r="F2767" t="s">
        <v>1613</v>
      </c>
      <c r="G2767">
        <v>28.1</v>
      </c>
      <c r="H2767">
        <v>20.9</v>
      </c>
      <c r="I2767">
        <v>3</v>
      </c>
      <c r="J2767">
        <v>0</v>
      </c>
      <c r="K2767" s="1">
        <v>45162</v>
      </c>
      <c r="L2767" s="56">
        <v>0.37711188657407407</v>
      </c>
    </row>
    <row r="2768" spans="1:12" ht="15" customHeight="1" x14ac:dyDescent="0.25">
      <c r="A2768">
        <v>2767</v>
      </c>
      <c r="B2768">
        <v>277999</v>
      </c>
      <c r="C2768" t="s">
        <v>84</v>
      </c>
      <c r="D2768" t="s">
        <v>1609</v>
      </c>
      <c r="E2768" t="s">
        <v>1603</v>
      </c>
      <c r="F2768" t="s">
        <v>1610</v>
      </c>
      <c r="G2768">
        <v>35.299999999999997</v>
      </c>
      <c r="H2768">
        <v>29.9</v>
      </c>
      <c r="I2768">
        <v>2</v>
      </c>
      <c r="J2768">
        <v>0</v>
      </c>
      <c r="K2768" s="1">
        <v>45162</v>
      </c>
      <c r="L2768" s="56">
        <v>0.37701693287037036</v>
      </c>
    </row>
    <row r="2769" spans="1:12" ht="15" customHeight="1" x14ac:dyDescent="0.25">
      <c r="A2769">
        <v>2768</v>
      </c>
      <c r="B2769">
        <v>277998</v>
      </c>
      <c r="C2769" t="s">
        <v>78</v>
      </c>
      <c r="D2769" t="s">
        <v>79</v>
      </c>
      <c r="E2769" t="s">
        <v>1611</v>
      </c>
      <c r="F2769" t="s">
        <v>1610</v>
      </c>
      <c r="G2769">
        <v>51</v>
      </c>
      <c r="H2769">
        <v>43.8</v>
      </c>
      <c r="I2769">
        <v>3</v>
      </c>
      <c r="J2769">
        <v>18</v>
      </c>
      <c r="K2769" s="1">
        <v>45162</v>
      </c>
      <c r="L2769" s="56">
        <v>0.37682442129629629</v>
      </c>
    </row>
    <row r="2770" spans="1:12" ht="15" customHeight="1" x14ac:dyDescent="0.25">
      <c r="A2770">
        <v>2769</v>
      </c>
      <c r="B2770">
        <v>277997</v>
      </c>
      <c r="C2770" t="s">
        <v>74</v>
      </c>
      <c r="D2770" t="s">
        <v>75</v>
      </c>
      <c r="E2770" t="s">
        <v>1611</v>
      </c>
      <c r="F2770" t="s">
        <v>1610</v>
      </c>
      <c r="G2770">
        <v>9.9</v>
      </c>
      <c r="H2770">
        <v>4.5</v>
      </c>
      <c r="I2770">
        <v>2</v>
      </c>
      <c r="J2770">
        <v>2</v>
      </c>
      <c r="K2770" s="1">
        <v>45162</v>
      </c>
      <c r="L2770" s="56">
        <v>0.37662013888888884</v>
      </c>
    </row>
    <row r="2771" spans="1:12" ht="15" customHeight="1" x14ac:dyDescent="0.25">
      <c r="A2771">
        <v>2770</v>
      </c>
      <c r="B2771">
        <v>277996</v>
      </c>
      <c r="C2771" t="s">
        <v>85</v>
      </c>
      <c r="D2771" t="s">
        <v>1608</v>
      </c>
      <c r="E2771" t="s">
        <v>1603</v>
      </c>
      <c r="F2771" t="s">
        <v>1610</v>
      </c>
      <c r="G2771">
        <v>33.6</v>
      </c>
      <c r="H2771">
        <v>26.4</v>
      </c>
      <c r="I2771">
        <v>3</v>
      </c>
      <c r="J2771">
        <v>0</v>
      </c>
      <c r="K2771" s="1">
        <v>45162</v>
      </c>
      <c r="L2771" s="56">
        <v>0.37646940972222226</v>
      </c>
    </row>
    <row r="2772" spans="1:12" ht="15" customHeight="1" x14ac:dyDescent="0.25">
      <c r="A2772">
        <v>2771</v>
      </c>
      <c r="B2772">
        <v>277995</v>
      </c>
      <c r="C2772" t="s">
        <v>142</v>
      </c>
      <c r="D2772" t="s">
        <v>1612</v>
      </c>
      <c r="E2772" t="s">
        <v>1603</v>
      </c>
      <c r="F2772" t="s">
        <v>1604</v>
      </c>
      <c r="G2772">
        <v>39.200000000000003</v>
      </c>
      <c r="H2772">
        <v>32</v>
      </c>
      <c r="I2772">
        <v>3</v>
      </c>
      <c r="J2772">
        <v>0</v>
      </c>
      <c r="K2772" s="1">
        <v>45162</v>
      </c>
      <c r="L2772" s="56">
        <v>0.37633344907407412</v>
      </c>
    </row>
    <row r="2773" spans="1:12" ht="15" customHeight="1" x14ac:dyDescent="0.25">
      <c r="A2773">
        <v>2772</v>
      </c>
      <c r="B2773">
        <v>277994</v>
      </c>
      <c r="C2773" t="s">
        <v>125</v>
      </c>
      <c r="D2773" t="s">
        <v>126</v>
      </c>
      <c r="E2773" t="s">
        <v>1603</v>
      </c>
      <c r="F2773" t="s">
        <v>1604</v>
      </c>
      <c r="G2773">
        <v>35.6</v>
      </c>
      <c r="H2773">
        <v>28.4</v>
      </c>
      <c r="I2773">
        <v>3</v>
      </c>
      <c r="J2773">
        <v>0</v>
      </c>
      <c r="K2773" s="1">
        <v>45162</v>
      </c>
      <c r="L2773" s="56">
        <v>0.37617184027777778</v>
      </c>
    </row>
    <row r="2774" spans="1:12" ht="15" customHeight="1" x14ac:dyDescent="0.25">
      <c r="A2774">
        <v>2773</v>
      </c>
      <c r="B2774">
        <v>277993</v>
      </c>
      <c r="C2774" t="s">
        <v>142</v>
      </c>
      <c r="D2774" t="s">
        <v>1612</v>
      </c>
      <c r="E2774" t="s">
        <v>1603</v>
      </c>
      <c r="F2774" t="s">
        <v>1604</v>
      </c>
      <c r="G2774">
        <v>30.6</v>
      </c>
      <c r="H2774">
        <v>23.4</v>
      </c>
      <c r="I2774">
        <v>3</v>
      </c>
      <c r="J2774">
        <v>0</v>
      </c>
      <c r="K2774" s="1">
        <v>45162</v>
      </c>
      <c r="L2774" s="56">
        <v>0.37603410879629634</v>
      </c>
    </row>
    <row r="2775" spans="1:12" ht="15" customHeight="1" x14ac:dyDescent="0.25">
      <c r="A2775">
        <v>2774</v>
      </c>
      <c r="B2775">
        <v>277992</v>
      </c>
      <c r="C2775" t="s">
        <v>51</v>
      </c>
      <c r="D2775" t="s">
        <v>52</v>
      </c>
      <c r="E2775" t="s">
        <v>1611</v>
      </c>
      <c r="F2775" t="s">
        <v>1613</v>
      </c>
      <c r="G2775">
        <v>36.5</v>
      </c>
      <c r="H2775">
        <v>29.3</v>
      </c>
      <c r="I2775">
        <v>3</v>
      </c>
      <c r="J2775">
        <v>11</v>
      </c>
      <c r="K2775" s="1">
        <v>45162</v>
      </c>
      <c r="L2775" s="56">
        <v>0.37585327546296293</v>
      </c>
    </row>
    <row r="2776" spans="1:12" ht="15" customHeight="1" x14ac:dyDescent="0.25">
      <c r="A2776">
        <v>2775</v>
      </c>
      <c r="B2776">
        <v>277991</v>
      </c>
      <c r="C2776" t="s">
        <v>121</v>
      </c>
      <c r="D2776" t="s">
        <v>122</v>
      </c>
      <c r="E2776" t="s">
        <v>1603</v>
      </c>
      <c r="F2776" t="s">
        <v>1610</v>
      </c>
      <c r="G2776">
        <v>39.5</v>
      </c>
      <c r="H2776">
        <v>32.299999999999997</v>
      </c>
      <c r="I2776">
        <v>3</v>
      </c>
      <c r="J2776">
        <v>0</v>
      </c>
      <c r="K2776" s="1">
        <v>45162</v>
      </c>
      <c r="L2776" s="56">
        <v>0.37568047453703701</v>
      </c>
    </row>
    <row r="2777" spans="1:12" ht="15" customHeight="1" x14ac:dyDescent="0.25">
      <c r="A2777">
        <v>2776</v>
      </c>
      <c r="B2777">
        <v>277990</v>
      </c>
      <c r="C2777" t="s">
        <v>121</v>
      </c>
      <c r="D2777" t="s">
        <v>122</v>
      </c>
      <c r="E2777" t="s">
        <v>1603</v>
      </c>
      <c r="F2777" t="s">
        <v>1613</v>
      </c>
      <c r="G2777">
        <v>19.5</v>
      </c>
      <c r="H2777">
        <v>14.1</v>
      </c>
      <c r="I2777">
        <v>2</v>
      </c>
      <c r="J2777">
        <v>0</v>
      </c>
      <c r="K2777" s="1">
        <v>45162</v>
      </c>
      <c r="L2777" s="56">
        <v>0.37558313657407405</v>
      </c>
    </row>
    <row r="2778" spans="1:12" ht="15" customHeight="1" x14ac:dyDescent="0.25">
      <c r="A2778">
        <v>2777</v>
      </c>
      <c r="B2778">
        <v>277989</v>
      </c>
      <c r="C2778" t="s">
        <v>125</v>
      </c>
      <c r="D2778" t="s">
        <v>126</v>
      </c>
      <c r="E2778" t="s">
        <v>1603</v>
      </c>
      <c r="F2778" t="s">
        <v>1604</v>
      </c>
      <c r="G2778">
        <v>33.4</v>
      </c>
      <c r="H2778">
        <v>26.2</v>
      </c>
      <c r="I2778">
        <v>3</v>
      </c>
      <c r="J2778">
        <v>0</v>
      </c>
      <c r="K2778" s="1">
        <v>45162</v>
      </c>
      <c r="L2778" s="56">
        <v>0.37545158564814818</v>
      </c>
    </row>
    <row r="2779" spans="1:12" ht="15" customHeight="1" x14ac:dyDescent="0.25">
      <c r="A2779">
        <v>2778</v>
      </c>
      <c r="B2779">
        <v>277988</v>
      </c>
      <c r="C2779" t="s">
        <v>125</v>
      </c>
      <c r="D2779" t="s">
        <v>126</v>
      </c>
      <c r="E2779" t="s">
        <v>1603</v>
      </c>
      <c r="F2779" t="s">
        <v>1604</v>
      </c>
      <c r="G2779">
        <v>41.2</v>
      </c>
      <c r="H2779">
        <v>34</v>
      </c>
      <c r="I2779">
        <v>3</v>
      </c>
      <c r="J2779">
        <v>0</v>
      </c>
      <c r="K2779" s="1">
        <v>45162</v>
      </c>
      <c r="L2779" s="56">
        <v>0.37529753472222221</v>
      </c>
    </row>
    <row r="2780" spans="1:12" ht="15" customHeight="1" x14ac:dyDescent="0.25">
      <c r="A2780">
        <v>2779</v>
      </c>
      <c r="B2780">
        <v>277987</v>
      </c>
      <c r="C2780" t="s">
        <v>114</v>
      </c>
      <c r="D2780" t="s">
        <v>115</v>
      </c>
      <c r="E2780" t="s">
        <v>1603</v>
      </c>
      <c r="F2780" t="s">
        <v>1610</v>
      </c>
      <c r="G2780">
        <v>52.6</v>
      </c>
      <c r="H2780">
        <v>47.2</v>
      </c>
      <c r="I2780">
        <v>2</v>
      </c>
      <c r="J2780">
        <v>21</v>
      </c>
      <c r="K2780" s="1">
        <v>45162</v>
      </c>
      <c r="L2780" s="56">
        <v>0.37522916666666667</v>
      </c>
    </row>
    <row r="2781" spans="1:12" ht="15" customHeight="1" x14ac:dyDescent="0.25">
      <c r="A2781">
        <v>2780</v>
      </c>
      <c r="B2781">
        <v>277986</v>
      </c>
      <c r="C2781" t="s">
        <v>67</v>
      </c>
      <c r="D2781" t="s">
        <v>1318</v>
      </c>
      <c r="E2781" t="s">
        <v>1603</v>
      </c>
      <c r="F2781" t="s">
        <v>1613</v>
      </c>
      <c r="G2781">
        <v>20.9</v>
      </c>
      <c r="H2781">
        <v>15.5</v>
      </c>
      <c r="I2781">
        <v>2</v>
      </c>
      <c r="J2781">
        <v>0</v>
      </c>
      <c r="K2781" s="1">
        <v>45162</v>
      </c>
      <c r="L2781" s="56">
        <v>0.37488040509259263</v>
      </c>
    </row>
    <row r="2782" spans="1:12" ht="15" customHeight="1" x14ac:dyDescent="0.25">
      <c r="A2782">
        <v>2781</v>
      </c>
      <c r="B2782">
        <v>277985</v>
      </c>
      <c r="C2782" t="s">
        <v>136</v>
      </c>
      <c r="D2782" t="s">
        <v>1605</v>
      </c>
      <c r="E2782" t="s">
        <v>1603</v>
      </c>
      <c r="F2782" t="s">
        <v>1615</v>
      </c>
      <c r="G2782">
        <v>19.8</v>
      </c>
      <c r="H2782">
        <v>14.4</v>
      </c>
      <c r="I2782">
        <v>2</v>
      </c>
      <c r="J2782">
        <v>0</v>
      </c>
      <c r="K2782" s="1">
        <v>45162</v>
      </c>
      <c r="L2782" s="56">
        <v>0.37479193287037038</v>
      </c>
    </row>
    <row r="2783" spans="1:12" ht="15" customHeight="1" x14ac:dyDescent="0.25">
      <c r="A2783">
        <v>2782</v>
      </c>
      <c r="B2783">
        <v>277984</v>
      </c>
      <c r="C2783" t="s">
        <v>125</v>
      </c>
      <c r="D2783" t="s">
        <v>126</v>
      </c>
      <c r="E2783" t="s">
        <v>1603</v>
      </c>
      <c r="F2783" t="s">
        <v>1604</v>
      </c>
      <c r="G2783">
        <v>31.6</v>
      </c>
      <c r="H2783">
        <v>24.4</v>
      </c>
      <c r="I2783">
        <v>3</v>
      </c>
      <c r="J2783">
        <v>0</v>
      </c>
      <c r="K2783" s="1">
        <v>45162</v>
      </c>
      <c r="L2783" s="56">
        <v>0.37464267361111109</v>
      </c>
    </row>
    <row r="2784" spans="1:12" ht="15" customHeight="1" x14ac:dyDescent="0.25">
      <c r="A2784">
        <v>2783</v>
      </c>
      <c r="B2784">
        <v>277983</v>
      </c>
      <c r="C2784" t="s">
        <v>67</v>
      </c>
      <c r="D2784" t="s">
        <v>1318</v>
      </c>
      <c r="E2784" t="s">
        <v>1603</v>
      </c>
      <c r="F2784" t="s">
        <v>1613</v>
      </c>
      <c r="G2784">
        <v>37.1</v>
      </c>
      <c r="H2784">
        <v>29.9</v>
      </c>
      <c r="I2784">
        <v>3</v>
      </c>
      <c r="J2784">
        <v>0</v>
      </c>
      <c r="K2784" s="1">
        <v>45162</v>
      </c>
      <c r="L2784" s="56">
        <v>0.37449282407407408</v>
      </c>
    </row>
    <row r="2785" spans="1:12" ht="15" customHeight="1" x14ac:dyDescent="0.25">
      <c r="A2785">
        <v>2784</v>
      </c>
      <c r="B2785">
        <v>277982</v>
      </c>
      <c r="C2785" t="s">
        <v>120</v>
      </c>
      <c r="D2785" t="s">
        <v>1411</v>
      </c>
      <c r="E2785" t="s">
        <v>1603</v>
      </c>
      <c r="F2785" t="s">
        <v>1614</v>
      </c>
      <c r="G2785">
        <v>43.3</v>
      </c>
      <c r="H2785">
        <v>36.1</v>
      </c>
      <c r="I2785">
        <v>3</v>
      </c>
      <c r="J2785">
        <v>0</v>
      </c>
      <c r="K2785" s="1">
        <v>45162</v>
      </c>
      <c r="L2785" s="56">
        <v>0.37439232638888886</v>
      </c>
    </row>
    <row r="2786" spans="1:12" ht="15" customHeight="1" x14ac:dyDescent="0.25">
      <c r="A2786">
        <v>2785</v>
      </c>
      <c r="B2786">
        <v>277981</v>
      </c>
      <c r="C2786" t="s">
        <v>114</v>
      </c>
      <c r="D2786" t="s">
        <v>115</v>
      </c>
      <c r="E2786" t="s">
        <v>1603</v>
      </c>
      <c r="F2786" t="s">
        <v>1610</v>
      </c>
      <c r="G2786">
        <v>68.900000000000006</v>
      </c>
      <c r="H2786">
        <v>61.7</v>
      </c>
      <c r="I2786">
        <v>3</v>
      </c>
      <c r="J2786">
        <v>30</v>
      </c>
      <c r="K2786" s="1">
        <v>45162</v>
      </c>
      <c r="L2786" s="56">
        <v>0.3742710300925926</v>
      </c>
    </row>
    <row r="2787" spans="1:12" ht="15" customHeight="1" x14ac:dyDescent="0.25">
      <c r="A2787">
        <v>2786</v>
      </c>
      <c r="B2787">
        <v>277980</v>
      </c>
      <c r="C2787" t="s">
        <v>125</v>
      </c>
      <c r="D2787" t="s">
        <v>126</v>
      </c>
      <c r="E2787" t="s">
        <v>1603</v>
      </c>
      <c r="F2787" t="s">
        <v>1604</v>
      </c>
      <c r="G2787">
        <v>24.5</v>
      </c>
      <c r="H2787">
        <v>19.100000000000001</v>
      </c>
      <c r="I2787">
        <v>2</v>
      </c>
      <c r="J2787">
        <v>0</v>
      </c>
      <c r="K2787" s="1">
        <v>45162</v>
      </c>
      <c r="L2787" s="56">
        <v>0.37414849537037037</v>
      </c>
    </row>
    <row r="2788" spans="1:12" ht="15" customHeight="1" x14ac:dyDescent="0.25">
      <c r="A2788">
        <v>2787</v>
      </c>
      <c r="B2788">
        <v>277979</v>
      </c>
      <c r="C2788" t="s">
        <v>124</v>
      </c>
      <c r="D2788" t="s">
        <v>1413</v>
      </c>
      <c r="E2788" t="s">
        <v>1603</v>
      </c>
      <c r="F2788" t="s">
        <v>1604</v>
      </c>
      <c r="G2788">
        <v>46.6</v>
      </c>
      <c r="H2788">
        <v>39.4</v>
      </c>
      <c r="I2788">
        <v>3</v>
      </c>
      <c r="J2788">
        <v>0</v>
      </c>
      <c r="K2788" s="1">
        <v>45162</v>
      </c>
      <c r="L2788" s="56">
        <v>0.37402789351851856</v>
      </c>
    </row>
    <row r="2789" spans="1:12" ht="15" customHeight="1" x14ac:dyDescent="0.25">
      <c r="A2789">
        <v>2788</v>
      </c>
      <c r="B2789">
        <v>277978</v>
      </c>
      <c r="C2789" t="s">
        <v>24</v>
      </c>
      <c r="D2789" t="s">
        <v>25</v>
      </c>
      <c r="E2789" t="s">
        <v>1611</v>
      </c>
      <c r="F2789" t="s">
        <v>1614</v>
      </c>
      <c r="G2789">
        <v>51.5</v>
      </c>
      <c r="H2789">
        <v>44.3</v>
      </c>
      <c r="I2789">
        <v>3</v>
      </c>
      <c r="J2789">
        <v>8</v>
      </c>
      <c r="K2789" s="1">
        <v>45162</v>
      </c>
      <c r="L2789" s="56">
        <v>0.37388596064814816</v>
      </c>
    </row>
    <row r="2790" spans="1:12" ht="15" customHeight="1" x14ac:dyDescent="0.25">
      <c r="A2790">
        <v>2789</v>
      </c>
      <c r="B2790">
        <v>277977</v>
      </c>
      <c r="C2790" t="s">
        <v>123</v>
      </c>
      <c r="D2790" t="s">
        <v>1412</v>
      </c>
      <c r="E2790" t="s">
        <v>1603</v>
      </c>
      <c r="F2790" t="s">
        <v>1614</v>
      </c>
      <c r="G2790">
        <v>39.5</v>
      </c>
      <c r="H2790">
        <v>34.1</v>
      </c>
      <c r="I2790">
        <v>2</v>
      </c>
      <c r="J2790">
        <v>0</v>
      </c>
      <c r="K2790" s="1">
        <v>45162</v>
      </c>
      <c r="L2790" s="56">
        <v>0.373784375</v>
      </c>
    </row>
    <row r="2791" spans="1:12" ht="15" customHeight="1" x14ac:dyDescent="0.25">
      <c r="A2791">
        <v>2790</v>
      </c>
      <c r="B2791">
        <v>277976</v>
      </c>
      <c r="C2791" t="s">
        <v>142</v>
      </c>
      <c r="D2791" t="s">
        <v>1612</v>
      </c>
      <c r="E2791" t="s">
        <v>1603</v>
      </c>
      <c r="F2791" t="s">
        <v>1604</v>
      </c>
      <c r="G2791">
        <v>35.9</v>
      </c>
      <c r="H2791">
        <v>28.7</v>
      </c>
      <c r="I2791">
        <v>3</v>
      </c>
      <c r="J2791">
        <v>0</v>
      </c>
      <c r="K2791" s="1">
        <v>45162</v>
      </c>
      <c r="L2791" s="56">
        <v>0.37365112268518513</v>
      </c>
    </row>
    <row r="2792" spans="1:12" ht="15" customHeight="1" x14ac:dyDescent="0.25">
      <c r="A2792">
        <v>2791</v>
      </c>
      <c r="B2792">
        <v>277975</v>
      </c>
      <c r="C2792" t="s">
        <v>74</v>
      </c>
      <c r="D2792" t="s">
        <v>75</v>
      </c>
      <c r="E2792" t="s">
        <v>1611</v>
      </c>
      <c r="F2792" t="s">
        <v>1610</v>
      </c>
      <c r="G2792">
        <v>38.1</v>
      </c>
      <c r="H2792">
        <v>30.9</v>
      </c>
      <c r="I2792">
        <v>3</v>
      </c>
      <c r="J2792">
        <v>12</v>
      </c>
      <c r="K2792" s="1">
        <v>45162</v>
      </c>
      <c r="L2792" s="56">
        <v>0.37353449074074074</v>
      </c>
    </row>
    <row r="2793" spans="1:12" ht="15" customHeight="1" x14ac:dyDescent="0.25">
      <c r="A2793">
        <v>2792</v>
      </c>
      <c r="B2793">
        <v>277974</v>
      </c>
      <c r="C2793" t="s">
        <v>139</v>
      </c>
      <c r="D2793" t="s">
        <v>1342</v>
      </c>
      <c r="E2793" t="s">
        <v>1603</v>
      </c>
      <c r="F2793" t="s">
        <v>1613</v>
      </c>
      <c r="G2793">
        <v>35.299999999999997</v>
      </c>
      <c r="H2793">
        <v>29.9</v>
      </c>
      <c r="I2793">
        <v>2</v>
      </c>
      <c r="J2793">
        <v>0</v>
      </c>
      <c r="K2793" s="1">
        <v>45162</v>
      </c>
      <c r="L2793" s="56">
        <v>0.37345223379629627</v>
      </c>
    </row>
    <row r="2794" spans="1:12" ht="15" customHeight="1" x14ac:dyDescent="0.25">
      <c r="A2794">
        <v>2793</v>
      </c>
      <c r="B2794">
        <v>277973</v>
      </c>
      <c r="C2794" t="s">
        <v>139</v>
      </c>
      <c r="D2794" t="s">
        <v>1342</v>
      </c>
      <c r="E2794" t="s">
        <v>1603</v>
      </c>
      <c r="F2794" t="s">
        <v>1613</v>
      </c>
      <c r="G2794">
        <v>40.9</v>
      </c>
      <c r="H2794">
        <v>33.700000000000003</v>
      </c>
      <c r="I2794">
        <v>3</v>
      </c>
      <c r="J2794">
        <v>0</v>
      </c>
      <c r="K2794" s="1">
        <v>45162</v>
      </c>
      <c r="L2794" s="56">
        <v>0.37333873842592591</v>
      </c>
    </row>
    <row r="2795" spans="1:12" ht="15" customHeight="1" x14ac:dyDescent="0.25">
      <c r="A2795">
        <v>2794</v>
      </c>
      <c r="B2795">
        <v>277972</v>
      </c>
      <c r="C2795" t="s">
        <v>120</v>
      </c>
      <c r="D2795" t="s">
        <v>1411</v>
      </c>
      <c r="E2795" t="s">
        <v>1603</v>
      </c>
      <c r="F2795" t="s">
        <v>1610</v>
      </c>
      <c r="G2795">
        <v>15.9</v>
      </c>
      <c r="H2795">
        <v>10.5</v>
      </c>
      <c r="I2795">
        <v>2</v>
      </c>
      <c r="J2795">
        <v>0</v>
      </c>
      <c r="K2795" s="1">
        <v>45162</v>
      </c>
      <c r="L2795" s="56">
        <v>0.37278862268518514</v>
      </c>
    </row>
    <row r="2796" spans="1:12" ht="15" customHeight="1" x14ac:dyDescent="0.25">
      <c r="A2796">
        <v>2795</v>
      </c>
      <c r="B2796">
        <v>277971</v>
      </c>
      <c r="C2796" t="s">
        <v>59</v>
      </c>
      <c r="D2796" t="s">
        <v>60</v>
      </c>
      <c r="E2796" t="s">
        <v>1611</v>
      </c>
      <c r="F2796" t="s">
        <v>1613</v>
      </c>
      <c r="G2796">
        <v>49.1</v>
      </c>
      <c r="H2796">
        <v>41.9</v>
      </c>
      <c r="I2796">
        <v>3</v>
      </c>
      <c r="J2796">
        <v>8</v>
      </c>
      <c r="K2796" s="1">
        <v>45162</v>
      </c>
      <c r="L2796" s="56">
        <v>0.37265991898148149</v>
      </c>
    </row>
    <row r="2797" spans="1:12" ht="15" customHeight="1" x14ac:dyDescent="0.25">
      <c r="A2797">
        <v>2796</v>
      </c>
      <c r="B2797">
        <v>277970</v>
      </c>
      <c r="C2797" t="s">
        <v>121</v>
      </c>
      <c r="D2797" t="s">
        <v>122</v>
      </c>
      <c r="E2797" t="s">
        <v>1603</v>
      </c>
      <c r="F2797" t="s">
        <v>1610</v>
      </c>
      <c r="G2797">
        <v>51.4</v>
      </c>
      <c r="H2797">
        <v>44.2</v>
      </c>
      <c r="I2797">
        <v>3</v>
      </c>
      <c r="J2797">
        <v>0</v>
      </c>
      <c r="K2797" s="1">
        <v>45162</v>
      </c>
      <c r="L2797" s="56">
        <v>0.37249232638888891</v>
      </c>
    </row>
    <row r="2798" spans="1:12" ht="15" customHeight="1" x14ac:dyDescent="0.25">
      <c r="A2798">
        <v>2797</v>
      </c>
      <c r="B2798">
        <v>277969</v>
      </c>
      <c r="C2798" t="s">
        <v>24</v>
      </c>
      <c r="D2798" t="s">
        <v>25</v>
      </c>
      <c r="E2798" t="s">
        <v>1611</v>
      </c>
      <c r="F2798" t="s">
        <v>1614</v>
      </c>
      <c r="G2798">
        <v>51.3</v>
      </c>
      <c r="H2798">
        <v>44.1</v>
      </c>
      <c r="I2798">
        <v>3</v>
      </c>
      <c r="J2798">
        <v>8</v>
      </c>
      <c r="K2798" s="1">
        <v>45162</v>
      </c>
      <c r="L2798" s="56">
        <v>0.37234452546296293</v>
      </c>
    </row>
    <row r="2799" spans="1:12" ht="15" customHeight="1" x14ac:dyDescent="0.25">
      <c r="A2799">
        <v>2798</v>
      </c>
      <c r="B2799">
        <v>277968</v>
      </c>
      <c r="C2799" t="s">
        <v>137</v>
      </c>
      <c r="D2799" t="s">
        <v>1356</v>
      </c>
      <c r="E2799" t="s">
        <v>1603</v>
      </c>
      <c r="F2799" t="s">
        <v>1615</v>
      </c>
      <c r="G2799">
        <v>60</v>
      </c>
      <c r="H2799">
        <v>52.8</v>
      </c>
      <c r="I2799">
        <v>3</v>
      </c>
      <c r="J2799">
        <v>0</v>
      </c>
      <c r="K2799" s="1">
        <v>45162</v>
      </c>
      <c r="L2799" s="56">
        <v>0.37219394675925926</v>
      </c>
    </row>
    <row r="2800" spans="1:12" ht="15" customHeight="1" x14ac:dyDescent="0.25">
      <c r="A2800">
        <v>2799</v>
      </c>
      <c r="B2800">
        <v>277967</v>
      </c>
      <c r="C2800" t="s">
        <v>24</v>
      </c>
      <c r="D2800" t="s">
        <v>25</v>
      </c>
      <c r="E2800" t="s">
        <v>1611</v>
      </c>
      <c r="F2800" t="s">
        <v>1614</v>
      </c>
      <c r="G2800">
        <v>49.3</v>
      </c>
      <c r="H2800">
        <v>42.1</v>
      </c>
      <c r="I2800">
        <v>3</v>
      </c>
      <c r="J2800">
        <v>8</v>
      </c>
      <c r="K2800" s="1">
        <v>45162</v>
      </c>
      <c r="L2800" s="56">
        <v>0.37202167824074078</v>
      </c>
    </row>
    <row r="2801" spans="1:12" ht="15" customHeight="1" x14ac:dyDescent="0.25">
      <c r="A2801">
        <v>2800</v>
      </c>
      <c r="B2801">
        <v>277966</v>
      </c>
      <c r="C2801" t="s">
        <v>55</v>
      </c>
      <c r="D2801" t="s">
        <v>56</v>
      </c>
      <c r="E2801" t="s">
        <v>1611</v>
      </c>
      <c r="F2801" t="s">
        <v>1613</v>
      </c>
      <c r="G2801">
        <v>48.9</v>
      </c>
      <c r="H2801">
        <v>41.7</v>
      </c>
      <c r="I2801">
        <v>3</v>
      </c>
      <c r="J2801">
        <v>8</v>
      </c>
      <c r="K2801" s="1">
        <v>45162</v>
      </c>
      <c r="L2801" s="56">
        <v>0.37189938657407406</v>
      </c>
    </row>
    <row r="2802" spans="1:12" ht="15" customHeight="1" x14ac:dyDescent="0.25">
      <c r="A2802">
        <v>2801</v>
      </c>
      <c r="B2802">
        <v>277965</v>
      </c>
      <c r="C2802" t="s">
        <v>140</v>
      </c>
      <c r="D2802" t="s">
        <v>1357</v>
      </c>
      <c r="E2802" t="s">
        <v>1603</v>
      </c>
      <c r="F2802" t="s">
        <v>1607</v>
      </c>
      <c r="G2802">
        <v>21.8</v>
      </c>
      <c r="H2802">
        <v>18.2</v>
      </c>
      <c r="I2802">
        <v>1</v>
      </c>
      <c r="J2802">
        <v>0</v>
      </c>
      <c r="K2802" s="1">
        <v>45162</v>
      </c>
      <c r="L2802" s="56">
        <v>0.37171207175925924</v>
      </c>
    </row>
    <row r="2803" spans="1:12" ht="15" customHeight="1" x14ac:dyDescent="0.25">
      <c r="A2803">
        <v>2802</v>
      </c>
      <c r="B2803">
        <v>277964</v>
      </c>
      <c r="C2803" t="s">
        <v>100</v>
      </c>
      <c r="D2803" t="s">
        <v>1271</v>
      </c>
      <c r="E2803" t="s">
        <v>1611</v>
      </c>
      <c r="F2803" t="s">
        <v>1607</v>
      </c>
      <c r="G2803">
        <v>23.3</v>
      </c>
      <c r="H2803">
        <v>19.7</v>
      </c>
      <c r="I2803">
        <v>1</v>
      </c>
      <c r="J2803">
        <v>0</v>
      </c>
      <c r="K2803" s="1">
        <v>45162</v>
      </c>
      <c r="L2803" s="56">
        <v>0.37145717592592592</v>
      </c>
    </row>
    <row r="2804" spans="1:12" ht="15" customHeight="1" x14ac:dyDescent="0.25">
      <c r="A2804">
        <v>2803</v>
      </c>
      <c r="B2804">
        <v>277963</v>
      </c>
      <c r="C2804" t="s">
        <v>74</v>
      </c>
      <c r="D2804" t="s">
        <v>75</v>
      </c>
      <c r="E2804" t="s">
        <v>1611</v>
      </c>
      <c r="F2804" t="s">
        <v>1610</v>
      </c>
      <c r="G2804">
        <v>41.6</v>
      </c>
      <c r="H2804">
        <v>34.4</v>
      </c>
      <c r="I2804">
        <v>3</v>
      </c>
      <c r="J2804">
        <v>16</v>
      </c>
      <c r="K2804" s="1">
        <v>45162</v>
      </c>
      <c r="L2804" s="56">
        <v>0.37129718750000001</v>
      </c>
    </row>
    <row r="2805" spans="1:12" ht="15" customHeight="1" x14ac:dyDescent="0.25">
      <c r="A2805">
        <v>2804</v>
      </c>
      <c r="B2805">
        <v>277962</v>
      </c>
      <c r="C2805" t="s">
        <v>124</v>
      </c>
      <c r="D2805" t="s">
        <v>1413</v>
      </c>
      <c r="E2805" t="s">
        <v>1603</v>
      </c>
      <c r="F2805" t="s">
        <v>1604</v>
      </c>
      <c r="G2805">
        <v>43.6</v>
      </c>
      <c r="H2805">
        <v>36.4</v>
      </c>
      <c r="I2805">
        <v>3</v>
      </c>
      <c r="J2805">
        <v>0</v>
      </c>
      <c r="K2805" s="1">
        <v>45162</v>
      </c>
      <c r="L2805" s="56">
        <v>0.37113703703703704</v>
      </c>
    </row>
    <row r="2806" spans="1:12" ht="15" customHeight="1" x14ac:dyDescent="0.25">
      <c r="A2806">
        <v>2805</v>
      </c>
      <c r="B2806">
        <v>277961</v>
      </c>
      <c r="C2806" t="s">
        <v>59</v>
      </c>
      <c r="D2806" t="s">
        <v>60</v>
      </c>
      <c r="E2806" t="s">
        <v>1611</v>
      </c>
      <c r="F2806" t="s">
        <v>1613</v>
      </c>
      <c r="G2806">
        <v>53.5</v>
      </c>
      <c r="H2806">
        <v>46.3</v>
      </c>
      <c r="I2806">
        <v>3</v>
      </c>
      <c r="J2806">
        <v>8</v>
      </c>
      <c r="K2806" s="1">
        <v>45162</v>
      </c>
      <c r="L2806" s="56">
        <v>0.3709268171296296</v>
      </c>
    </row>
    <row r="2807" spans="1:12" ht="15" customHeight="1" x14ac:dyDescent="0.25">
      <c r="A2807">
        <v>2806</v>
      </c>
      <c r="B2807">
        <v>277960</v>
      </c>
      <c r="C2807" t="s">
        <v>124</v>
      </c>
      <c r="D2807" t="s">
        <v>1413</v>
      </c>
      <c r="E2807" t="s">
        <v>1603</v>
      </c>
      <c r="F2807" t="s">
        <v>1604</v>
      </c>
      <c r="G2807">
        <v>50.7</v>
      </c>
      <c r="H2807">
        <v>43.5</v>
      </c>
      <c r="I2807">
        <v>3</v>
      </c>
      <c r="J2807">
        <v>0</v>
      </c>
      <c r="K2807" s="1">
        <v>45162</v>
      </c>
      <c r="L2807" s="56">
        <v>0.37076736111111108</v>
      </c>
    </row>
    <row r="2808" spans="1:12" ht="15" customHeight="1" x14ac:dyDescent="0.25">
      <c r="A2808">
        <v>2807</v>
      </c>
      <c r="B2808">
        <v>277959</v>
      </c>
      <c r="C2808" t="s">
        <v>1534</v>
      </c>
      <c r="D2808" t="s">
        <v>1535</v>
      </c>
      <c r="E2808" t="s">
        <v>1611</v>
      </c>
      <c r="F2808" t="s">
        <v>1607</v>
      </c>
      <c r="G2808">
        <v>27.4</v>
      </c>
      <c r="H2808">
        <v>23.8</v>
      </c>
      <c r="I2808">
        <v>1</v>
      </c>
      <c r="J2808">
        <v>6</v>
      </c>
      <c r="K2808" s="1">
        <v>45162</v>
      </c>
      <c r="L2808" s="56">
        <v>0.37069128472222218</v>
      </c>
    </row>
    <row r="2809" spans="1:12" ht="15" customHeight="1" x14ac:dyDescent="0.25">
      <c r="A2809">
        <v>2808</v>
      </c>
      <c r="B2809">
        <v>277958</v>
      </c>
      <c r="C2809" t="s">
        <v>1532</v>
      </c>
      <c r="D2809" t="s">
        <v>1533</v>
      </c>
      <c r="E2809" t="s">
        <v>1603</v>
      </c>
      <c r="F2809" t="s">
        <v>1607</v>
      </c>
      <c r="G2809">
        <v>11.5</v>
      </c>
      <c r="H2809">
        <v>6.1</v>
      </c>
      <c r="I2809">
        <v>2</v>
      </c>
      <c r="J2809">
        <v>0</v>
      </c>
      <c r="K2809" s="1">
        <v>45162</v>
      </c>
      <c r="L2809" s="56">
        <v>0.3705902430555556</v>
      </c>
    </row>
    <row r="2810" spans="1:12" ht="15" customHeight="1" x14ac:dyDescent="0.25">
      <c r="A2810">
        <v>2809</v>
      </c>
      <c r="B2810">
        <v>277957</v>
      </c>
      <c r="C2810" t="s">
        <v>100</v>
      </c>
      <c r="D2810" t="s">
        <v>1271</v>
      </c>
      <c r="E2810" t="s">
        <v>1611</v>
      </c>
      <c r="F2810" t="s">
        <v>1607</v>
      </c>
      <c r="G2810">
        <v>49.4</v>
      </c>
      <c r="H2810">
        <v>44</v>
      </c>
      <c r="I2810">
        <v>2</v>
      </c>
      <c r="J2810">
        <v>0</v>
      </c>
      <c r="K2810" s="1">
        <v>45162</v>
      </c>
      <c r="L2810" s="56">
        <v>0.36993572916666667</v>
      </c>
    </row>
    <row r="2811" spans="1:12" ht="15" customHeight="1" x14ac:dyDescent="0.25">
      <c r="A2811">
        <v>2810</v>
      </c>
      <c r="B2811">
        <v>277956</v>
      </c>
      <c r="C2811" t="s">
        <v>124</v>
      </c>
      <c r="D2811" t="s">
        <v>1413</v>
      </c>
      <c r="E2811" t="s">
        <v>1603</v>
      </c>
      <c r="F2811" t="s">
        <v>1604</v>
      </c>
      <c r="G2811">
        <v>43.6</v>
      </c>
      <c r="H2811">
        <v>36.4</v>
      </c>
      <c r="I2811">
        <v>3</v>
      </c>
      <c r="J2811">
        <v>0</v>
      </c>
      <c r="K2811" s="1">
        <v>45162</v>
      </c>
      <c r="L2811" s="56">
        <v>0.3693517013888889</v>
      </c>
    </row>
    <row r="2812" spans="1:12" ht="15" customHeight="1" x14ac:dyDescent="0.25">
      <c r="A2812">
        <v>2811</v>
      </c>
      <c r="B2812">
        <v>277955</v>
      </c>
      <c r="C2812" t="s">
        <v>74</v>
      </c>
      <c r="D2812" t="s">
        <v>75</v>
      </c>
      <c r="E2812" t="s">
        <v>1611</v>
      </c>
      <c r="F2812" t="s">
        <v>1610</v>
      </c>
      <c r="G2812">
        <v>42.1</v>
      </c>
      <c r="H2812">
        <v>34.9</v>
      </c>
      <c r="I2812">
        <v>3</v>
      </c>
      <c r="J2812">
        <v>16</v>
      </c>
      <c r="K2812" s="1">
        <v>45162</v>
      </c>
      <c r="L2812" s="56">
        <v>0.36919178240740741</v>
      </c>
    </row>
    <row r="2813" spans="1:12" ht="15" customHeight="1" x14ac:dyDescent="0.25">
      <c r="A2813">
        <v>2812</v>
      </c>
      <c r="B2813">
        <v>277954</v>
      </c>
      <c r="C2813" t="s">
        <v>121</v>
      </c>
      <c r="D2813" t="s">
        <v>122</v>
      </c>
      <c r="E2813" t="s">
        <v>1603</v>
      </c>
      <c r="F2813" t="s">
        <v>1613</v>
      </c>
      <c r="G2813">
        <v>48.6</v>
      </c>
      <c r="H2813">
        <v>41.4</v>
      </c>
      <c r="I2813">
        <v>3</v>
      </c>
      <c r="J2813">
        <v>0</v>
      </c>
      <c r="K2813" s="1">
        <v>45162</v>
      </c>
      <c r="L2813" s="56">
        <v>0.36906600694444447</v>
      </c>
    </row>
    <row r="2814" spans="1:12" ht="15" customHeight="1" x14ac:dyDescent="0.25">
      <c r="A2814">
        <v>2813</v>
      </c>
      <c r="B2814">
        <v>277953</v>
      </c>
      <c r="C2814" t="s">
        <v>123</v>
      </c>
      <c r="D2814" t="s">
        <v>1412</v>
      </c>
      <c r="E2814" t="s">
        <v>1603</v>
      </c>
      <c r="F2814" t="s">
        <v>1613</v>
      </c>
      <c r="G2814">
        <v>46.5</v>
      </c>
      <c r="H2814">
        <v>39.299999999999997</v>
      </c>
      <c r="I2814">
        <v>3</v>
      </c>
      <c r="J2814">
        <v>0</v>
      </c>
      <c r="K2814" s="1">
        <v>45162</v>
      </c>
      <c r="L2814" s="56">
        <v>0.36892832175925921</v>
      </c>
    </row>
    <row r="2815" spans="1:12" ht="15" customHeight="1" x14ac:dyDescent="0.25">
      <c r="A2815">
        <v>2814</v>
      </c>
      <c r="B2815">
        <v>277952</v>
      </c>
      <c r="C2815" t="s">
        <v>114</v>
      </c>
      <c r="D2815" t="s">
        <v>115</v>
      </c>
      <c r="E2815" t="s">
        <v>1603</v>
      </c>
      <c r="F2815" t="s">
        <v>1610</v>
      </c>
      <c r="G2815">
        <v>74.900000000000006</v>
      </c>
      <c r="H2815">
        <v>67.7</v>
      </c>
      <c r="I2815">
        <v>3</v>
      </c>
      <c r="J2815">
        <v>30</v>
      </c>
      <c r="K2815" s="1">
        <v>45162</v>
      </c>
      <c r="L2815" s="56">
        <v>0.36875077546296292</v>
      </c>
    </row>
    <row r="2816" spans="1:12" ht="15" customHeight="1" x14ac:dyDescent="0.25">
      <c r="A2816">
        <v>2815</v>
      </c>
      <c r="B2816">
        <v>277951</v>
      </c>
      <c r="C2816" t="s">
        <v>24</v>
      </c>
      <c r="D2816" t="s">
        <v>25</v>
      </c>
      <c r="E2816" t="s">
        <v>1611</v>
      </c>
      <c r="F2816" t="s">
        <v>1614</v>
      </c>
      <c r="G2816">
        <v>53.5</v>
      </c>
      <c r="H2816">
        <v>46.3</v>
      </c>
      <c r="I2816">
        <v>3</v>
      </c>
      <c r="J2816">
        <v>8</v>
      </c>
      <c r="K2816" s="1">
        <v>45162</v>
      </c>
      <c r="L2816" s="56">
        <v>0.36857630787037038</v>
      </c>
    </row>
    <row r="2817" spans="1:12" ht="15" customHeight="1" x14ac:dyDescent="0.25">
      <c r="A2817">
        <v>2816</v>
      </c>
      <c r="B2817">
        <v>277950</v>
      </c>
      <c r="C2817" t="s">
        <v>24</v>
      </c>
      <c r="D2817" t="s">
        <v>25</v>
      </c>
      <c r="E2817" t="s">
        <v>1611</v>
      </c>
      <c r="F2817" t="s">
        <v>1614</v>
      </c>
      <c r="G2817">
        <v>50.7</v>
      </c>
      <c r="H2817">
        <v>43.5</v>
      </c>
      <c r="I2817">
        <v>3</v>
      </c>
      <c r="J2817">
        <v>8</v>
      </c>
      <c r="K2817" s="1">
        <v>45162</v>
      </c>
      <c r="L2817" s="56">
        <v>0.36840185185185187</v>
      </c>
    </row>
    <row r="2818" spans="1:12" ht="15" customHeight="1" x14ac:dyDescent="0.25">
      <c r="A2818">
        <v>2817</v>
      </c>
      <c r="B2818">
        <v>277949</v>
      </c>
      <c r="C2818" t="s">
        <v>24</v>
      </c>
      <c r="D2818" t="s">
        <v>25</v>
      </c>
      <c r="E2818" t="s">
        <v>1611</v>
      </c>
      <c r="F2818" t="s">
        <v>1614</v>
      </c>
      <c r="G2818">
        <v>48.9</v>
      </c>
      <c r="H2818">
        <v>41.7</v>
      </c>
      <c r="I2818">
        <v>3</v>
      </c>
      <c r="J2818">
        <v>8</v>
      </c>
      <c r="K2818" s="1">
        <v>45162</v>
      </c>
      <c r="L2818" s="56">
        <v>0.36826137731481484</v>
      </c>
    </row>
    <row r="2819" spans="1:12" ht="15" customHeight="1" x14ac:dyDescent="0.25">
      <c r="A2819">
        <v>2818</v>
      </c>
      <c r="B2819">
        <v>277948</v>
      </c>
      <c r="C2819" t="s">
        <v>101</v>
      </c>
      <c r="D2819" t="s">
        <v>1326</v>
      </c>
      <c r="E2819" t="s">
        <v>1611</v>
      </c>
      <c r="F2819" t="s">
        <v>1607</v>
      </c>
      <c r="G2819">
        <v>36.799999999999997</v>
      </c>
      <c r="H2819">
        <v>29.6</v>
      </c>
      <c r="I2819">
        <v>3</v>
      </c>
      <c r="J2819">
        <v>0</v>
      </c>
      <c r="K2819" s="1">
        <v>45162</v>
      </c>
      <c r="L2819" s="56">
        <v>0.36814155092592588</v>
      </c>
    </row>
    <row r="2820" spans="1:12" ht="15" customHeight="1" x14ac:dyDescent="0.25">
      <c r="A2820">
        <v>2819</v>
      </c>
      <c r="B2820">
        <v>277947</v>
      </c>
      <c r="C2820" t="s">
        <v>141</v>
      </c>
      <c r="D2820" t="s">
        <v>1358</v>
      </c>
      <c r="E2820" t="s">
        <v>1603</v>
      </c>
      <c r="F2820" t="s">
        <v>1607</v>
      </c>
      <c r="G2820">
        <v>38.299999999999997</v>
      </c>
      <c r="H2820">
        <v>31.1</v>
      </c>
      <c r="I2820">
        <v>3</v>
      </c>
      <c r="J2820">
        <v>0</v>
      </c>
      <c r="K2820" s="1">
        <v>45162</v>
      </c>
      <c r="L2820" s="56">
        <v>0.36793353009259261</v>
      </c>
    </row>
    <row r="2821" spans="1:12" ht="15" customHeight="1" x14ac:dyDescent="0.25">
      <c r="A2821">
        <v>2820</v>
      </c>
      <c r="B2821">
        <v>277946</v>
      </c>
      <c r="C2821" t="s">
        <v>140</v>
      </c>
      <c r="D2821" t="s">
        <v>1357</v>
      </c>
      <c r="E2821" t="s">
        <v>1603</v>
      </c>
      <c r="F2821" t="s">
        <v>1607</v>
      </c>
      <c r="G2821">
        <v>25.2</v>
      </c>
      <c r="H2821">
        <v>19.8</v>
      </c>
      <c r="I2821">
        <v>2</v>
      </c>
      <c r="J2821">
        <v>0</v>
      </c>
      <c r="K2821" s="1">
        <v>45162</v>
      </c>
      <c r="L2821" s="56">
        <v>0.3678091087962963</v>
      </c>
    </row>
    <row r="2822" spans="1:12" ht="15" customHeight="1" x14ac:dyDescent="0.25">
      <c r="A2822">
        <v>2821</v>
      </c>
      <c r="B2822">
        <v>277945</v>
      </c>
      <c r="C2822" t="s">
        <v>1534</v>
      </c>
      <c r="D2822" t="s">
        <v>1535</v>
      </c>
      <c r="E2822" t="s">
        <v>1611</v>
      </c>
      <c r="F2822" t="s">
        <v>1607</v>
      </c>
      <c r="G2822">
        <v>85.9</v>
      </c>
      <c r="H2822">
        <v>78.7</v>
      </c>
      <c r="I2822">
        <v>3</v>
      </c>
      <c r="J2822">
        <v>18</v>
      </c>
      <c r="K2822" s="1">
        <v>45162</v>
      </c>
      <c r="L2822" s="56">
        <v>0.36694174768518523</v>
      </c>
    </row>
    <row r="2823" spans="1:12" ht="15" customHeight="1" x14ac:dyDescent="0.25">
      <c r="A2823">
        <v>2822</v>
      </c>
      <c r="B2823">
        <v>277944</v>
      </c>
      <c r="C2823" t="s">
        <v>141</v>
      </c>
      <c r="D2823" t="s">
        <v>1358</v>
      </c>
      <c r="E2823" t="s">
        <v>1603</v>
      </c>
      <c r="F2823" t="s">
        <v>1607</v>
      </c>
      <c r="G2823">
        <v>43.6</v>
      </c>
      <c r="H2823">
        <v>36.4</v>
      </c>
      <c r="I2823">
        <v>3</v>
      </c>
      <c r="J2823">
        <v>0</v>
      </c>
      <c r="K2823" s="1">
        <v>45162</v>
      </c>
      <c r="L2823" s="56">
        <v>0.3666977662037037</v>
      </c>
    </row>
    <row r="2824" spans="1:12" ht="15" customHeight="1" x14ac:dyDescent="0.25">
      <c r="A2824">
        <v>2823</v>
      </c>
      <c r="B2824">
        <v>277943</v>
      </c>
      <c r="C2824" t="s">
        <v>24</v>
      </c>
      <c r="D2824" t="s">
        <v>25</v>
      </c>
      <c r="E2824" t="s">
        <v>1611</v>
      </c>
      <c r="F2824" t="s">
        <v>1614</v>
      </c>
      <c r="G2824">
        <v>43.5</v>
      </c>
      <c r="H2824">
        <v>36.299999999999997</v>
      </c>
      <c r="I2824">
        <v>3</v>
      </c>
      <c r="J2824">
        <v>4</v>
      </c>
      <c r="K2824" s="1">
        <v>45162</v>
      </c>
      <c r="L2824" s="56">
        <v>0.36654421296296297</v>
      </c>
    </row>
    <row r="2825" spans="1:12" ht="15" customHeight="1" x14ac:dyDescent="0.25">
      <c r="A2825">
        <v>2824</v>
      </c>
      <c r="B2825">
        <v>277942</v>
      </c>
      <c r="C2825" t="s">
        <v>67</v>
      </c>
      <c r="D2825" t="s">
        <v>1318</v>
      </c>
      <c r="E2825" t="s">
        <v>1603</v>
      </c>
      <c r="F2825" t="s">
        <v>1613</v>
      </c>
      <c r="G2825">
        <v>31.2</v>
      </c>
      <c r="H2825">
        <v>24</v>
      </c>
      <c r="I2825">
        <v>3</v>
      </c>
      <c r="J2825">
        <v>0</v>
      </c>
      <c r="K2825" s="1">
        <v>45162</v>
      </c>
      <c r="L2825" s="56">
        <v>0.36622361111111107</v>
      </c>
    </row>
    <row r="2826" spans="1:12" ht="15" customHeight="1" x14ac:dyDescent="0.25">
      <c r="A2826">
        <v>2825</v>
      </c>
      <c r="B2826">
        <v>277941</v>
      </c>
      <c r="C2826" t="s">
        <v>24</v>
      </c>
      <c r="D2826" t="s">
        <v>25</v>
      </c>
      <c r="E2826" t="s">
        <v>1611</v>
      </c>
      <c r="F2826" t="s">
        <v>1614</v>
      </c>
      <c r="G2826">
        <v>51.2</v>
      </c>
      <c r="H2826">
        <v>44</v>
      </c>
      <c r="I2826">
        <v>3</v>
      </c>
      <c r="J2826">
        <v>8</v>
      </c>
      <c r="K2826" s="1">
        <v>45162</v>
      </c>
      <c r="L2826" s="56">
        <v>0.36610153935185186</v>
      </c>
    </row>
    <row r="2827" spans="1:12" ht="15" customHeight="1" x14ac:dyDescent="0.25">
      <c r="A2827">
        <v>2826</v>
      </c>
      <c r="B2827">
        <v>277940</v>
      </c>
      <c r="C2827" t="s">
        <v>84</v>
      </c>
      <c r="D2827" t="s">
        <v>1609</v>
      </c>
      <c r="E2827" t="s">
        <v>1603</v>
      </c>
      <c r="F2827" t="s">
        <v>1610</v>
      </c>
      <c r="G2827">
        <v>55.4</v>
      </c>
      <c r="H2827">
        <v>48.2</v>
      </c>
      <c r="I2827">
        <v>3</v>
      </c>
      <c r="J2827">
        <v>0</v>
      </c>
      <c r="K2827" s="1">
        <v>45162</v>
      </c>
      <c r="L2827" s="56">
        <v>0.36590478009259259</v>
      </c>
    </row>
    <row r="2828" spans="1:12" ht="15" customHeight="1" x14ac:dyDescent="0.25">
      <c r="A2828">
        <v>2827</v>
      </c>
      <c r="B2828">
        <v>277939</v>
      </c>
      <c r="C2828" t="s">
        <v>85</v>
      </c>
      <c r="D2828" t="s">
        <v>1608</v>
      </c>
      <c r="E2828" t="s">
        <v>1603</v>
      </c>
      <c r="F2828" t="s">
        <v>1610</v>
      </c>
      <c r="G2828">
        <v>36.200000000000003</v>
      </c>
      <c r="H2828">
        <v>29</v>
      </c>
      <c r="I2828">
        <v>3</v>
      </c>
      <c r="J2828">
        <v>0</v>
      </c>
      <c r="K2828" s="1">
        <v>45162</v>
      </c>
      <c r="L2828" s="56">
        <v>0.36576709490740744</v>
      </c>
    </row>
    <row r="2829" spans="1:12" ht="15" customHeight="1" x14ac:dyDescent="0.25">
      <c r="A2829">
        <v>2828</v>
      </c>
      <c r="B2829">
        <v>277938</v>
      </c>
      <c r="C2829" t="s">
        <v>125</v>
      </c>
      <c r="D2829" t="s">
        <v>126</v>
      </c>
      <c r="E2829" t="s">
        <v>1603</v>
      </c>
      <c r="F2829" t="s">
        <v>1604</v>
      </c>
      <c r="G2829">
        <v>44.5</v>
      </c>
      <c r="H2829">
        <v>37.299999999999997</v>
      </c>
      <c r="I2829">
        <v>3</v>
      </c>
      <c r="J2829">
        <v>0</v>
      </c>
      <c r="K2829" s="1">
        <v>45162</v>
      </c>
      <c r="L2829" s="56">
        <v>0.36569895833333338</v>
      </c>
    </row>
    <row r="2830" spans="1:12" ht="15" customHeight="1" x14ac:dyDescent="0.25">
      <c r="A2830">
        <v>2829</v>
      </c>
      <c r="B2830">
        <v>277937</v>
      </c>
      <c r="C2830" t="s">
        <v>124</v>
      </c>
      <c r="D2830" t="s">
        <v>1413</v>
      </c>
      <c r="E2830" t="s">
        <v>1603</v>
      </c>
      <c r="F2830" t="s">
        <v>1604</v>
      </c>
      <c r="G2830">
        <v>49.6</v>
      </c>
      <c r="H2830">
        <v>42.4</v>
      </c>
      <c r="I2830">
        <v>3</v>
      </c>
      <c r="J2830">
        <v>0</v>
      </c>
      <c r="K2830" s="1">
        <v>45162</v>
      </c>
      <c r="L2830" s="56">
        <v>0.36545547453703703</v>
      </c>
    </row>
    <row r="2831" spans="1:12" ht="15" customHeight="1" x14ac:dyDescent="0.25">
      <c r="A2831">
        <v>2830</v>
      </c>
      <c r="B2831">
        <v>277936</v>
      </c>
      <c r="C2831" t="s">
        <v>74</v>
      </c>
      <c r="D2831" t="s">
        <v>75</v>
      </c>
      <c r="E2831" t="s">
        <v>1611</v>
      </c>
      <c r="F2831" t="s">
        <v>1610</v>
      </c>
      <c r="G2831">
        <v>35.799999999999997</v>
      </c>
      <c r="H2831">
        <v>28.6</v>
      </c>
      <c r="I2831">
        <v>3</v>
      </c>
      <c r="J2831">
        <v>12</v>
      </c>
      <c r="K2831" s="1">
        <v>45162</v>
      </c>
      <c r="L2831" s="56">
        <v>0.36518572916666669</v>
      </c>
    </row>
    <row r="2832" spans="1:12" ht="15" customHeight="1" x14ac:dyDescent="0.25">
      <c r="A2832">
        <v>2831</v>
      </c>
      <c r="B2832">
        <v>277935</v>
      </c>
      <c r="C2832" t="s">
        <v>142</v>
      </c>
      <c r="D2832" t="s">
        <v>1612</v>
      </c>
      <c r="E2832" t="s">
        <v>1603</v>
      </c>
      <c r="F2832" t="s">
        <v>1604</v>
      </c>
      <c r="G2832">
        <v>35.200000000000003</v>
      </c>
      <c r="H2832">
        <v>28</v>
      </c>
      <c r="I2832">
        <v>3</v>
      </c>
      <c r="J2832">
        <v>0</v>
      </c>
      <c r="K2832" s="1">
        <v>45162</v>
      </c>
      <c r="L2832" s="56">
        <v>0.36494452546296291</v>
      </c>
    </row>
    <row r="2833" spans="1:12" ht="15" customHeight="1" x14ac:dyDescent="0.25">
      <c r="A2833">
        <v>2832</v>
      </c>
      <c r="B2833">
        <v>277934</v>
      </c>
      <c r="C2833" t="s">
        <v>123</v>
      </c>
      <c r="D2833" t="s">
        <v>1412</v>
      </c>
      <c r="E2833" t="s">
        <v>1603</v>
      </c>
      <c r="F2833" t="s">
        <v>1614</v>
      </c>
      <c r="G2833">
        <v>48.4</v>
      </c>
      <c r="H2833">
        <v>41.2</v>
      </c>
      <c r="I2833">
        <v>3</v>
      </c>
      <c r="J2833">
        <v>0</v>
      </c>
      <c r="K2833" s="1">
        <v>45162</v>
      </c>
      <c r="L2833" s="56">
        <v>0.36469571759259262</v>
      </c>
    </row>
    <row r="2834" spans="1:12" ht="15" customHeight="1" x14ac:dyDescent="0.25">
      <c r="A2834">
        <v>2833</v>
      </c>
      <c r="B2834">
        <v>277933</v>
      </c>
      <c r="C2834" t="s">
        <v>124</v>
      </c>
      <c r="D2834" t="s">
        <v>1413</v>
      </c>
      <c r="E2834" t="s">
        <v>1603</v>
      </c>
      <c r="F2834" t="s">
        <v>1604</v>
      </c>
      <c r="G2834">
        <v>42.1</v>
      </c>
      <c r="H2834">
        <v>34.9</v>
      </c>
      <c r="I2834">
        <v>3</v>
      </c>
      <c r="J2834">
        <v>0</v>
      </c>
      <c r="K2834" s="1">
        <v>45162</v>
      </c>
      <c r="L2834" s="56">
        <v>0.3643887384259259</v>
      </c>
    </row>
    <row r="2835" spans="1:12" ht="15" customHeight="1" x14ac:dyDescent="0.25">
      <c r="A2835">
        <v>2834</v>
      </c>
      <c r="B2835">
        <v>277932</v>
      </c>
      <c r="C2835" t="s">
        <v>100</v>
      </c>
      <c r="D2835" t="s">
        <v>1271</v>
      </c>
      <c r="E2835" t="s">
        <v>1611</v>
      </c>
      <c r="F2835" t="s">
        <v>1607</v>
      </c>
      <c r="G2835">
        <v>76.8</v>
      </c>
      <c r="H2835">
        <v>69.599999999999994</v>
      </c>
      <c r="I2835">
        <v>3</v>
      </c>
      <c r="J2835">
        <v>0</v>
      </c>
      <c r="K2835" s="1">
        <v>45162</v>
      </c>
      <c r="L2835" s="56">
        <v>0.36401843750000001</v>
      </c>
    </row>
    <row r="2836" spans="1:12" ht="15" customHeight="1" x14ac:dyDescent="0.25">
      <c r="A2836">
        <v>2835</v>
      </c>
      <c r="B2836">
        <v>277931</v>
      </c>
      <c r="C2836" t="s">
        <v>24</v>
      </c>
      <c r="D2836" t="s">
        <v>25</v>
      </c>
      <c r="E2836" t="s">
        <v>1611</v>
      </c>
      <c r="F2836" t="s">
        <v>1614</v>
      </c>
      <c r="G2836">
        <v>48.4</v>
      </c>
      <c r="H2836">
        <v>41.2</v>
      </c>
      <c r="I2836">
        <v>3</v>
      </c>
      <c r="J2836">
        <v>8</v>
      </c>
      <c r="K2836" s="1">
        <v>45162</v>
      </c>
      <c r="L2836" s="56">
        <v>0.36369209490740739</v>
      </c>
    </row>
    <row r="2837" spans="1:12" ht="15" customHeight="1" x14ac:dyDescent="0.25">
      <c r="A2837">
        <v>2836</v>
      </c>
      <c r="B2837">
        <v>277930</v>
      </c>
      <c r="C2837" t="s">
        <v>59</v>
      </c>
      <c r="D2837" t="s">
        <v>60</v>
      </c>
      <c r="E2837" t="s">
        <v>1611</v>
      </c>
      <c r="F2837" t="s">
        <v>1613</v>
      </c>
      <c r="G2837">
        <v>46.2</v>
      </c>
      <c r="H2837">
        <v>39</v>
      </c>
      <c r="I2837">
        <v>3</v>
      </c>
      <c r="J2837">
        <v>8</v>
      </c>
      <c r="K2837" s="1">
        <v>45162</v>
      </c>
      <c r="L2837" s="56">
        <v>0.36354417824074076</v>
      </c>
    </row>
    <row r="2838" spans="1:12" ht="15" customHeight="1" x14ac:dyDescent="0.25">
      <c r="A2838">
        <v>2837</v>
      </c>
      <c r="B2838">
        <v>277929</v>
      </c>
      <c r="C2838" t="s">
        <v>151</v>
      </c>
      <c r="D2838" t="s">
        <v>1368</v>
      </c>
      <c r="E2838" t="s">
        <v>1611</v>
      </c>
      <c r="F2838" t="s">
        <v>1607</v>
      </c>
      <c r="G2838">
        <v>41.1</v>
      </c>
      <c r="H2838">
        <v>33.9</v>
      </c>
      <c r="I2838">
        <v>3</v>
      </c>
      <c r="J2838">
        <v>0</v>
      </c>
      <c r="K2838" s="1">
        <v>45162</v>
      </c>
      <c r="L2838" s="56">
        <v>0.3633944097222222</v>
      </c>
    </row>
    <row r="2839" spans="1:12" ht="15" customHeight="1" x14ac:dyDescent="0.25">
      <c r="A2839">
        <v>2838</v>
      </c>
      <c r="B2839">
        <v>277928</v>
      </c>
      <c r="C2839" t="s">
        <v>125</v>
      </c>
      <c r="D2839" t="s">
        <v>126</v>
      </c>
      <c r="E2839" t="s">
        <v>1603</v>
      </c>
      <c r="F2839" t="s">
        <v>1604</v>
      </c>
      <c r="G2839">
        <v>35.299999999999997</v>
      </c>
      <c r="H2839">
        <v>28.1</v>
      </c>
      <c r="I2839">
        <v>3</v>
      </c>
      <c r="J2839">
        <v>0</v>
      </c>
      <c r="K2839" s="1">
        <v>45162</v>
      </c>
      <c r="L2839" s="56">
        <v>0.36270262731481484</v>
      </c>
    </row>
    <row r="2840" spans="1:12" ht="15" customHeight="1" x14ac:dyDescent="0.25">
      <c r="A2840">
        <v>2839</v>
      </c>
      <c r="B2840">
        <v>277927</v>
      </c>
      <c r="C2840" t="s">
        <v>114</v>
      </c>
      <c r="D2840" t="s">
        <v>115</v>
      </c>
      <c r="E2840" t="s">
        <v>1603</v>
      </c>
      <c r="F2840" t="s">
        <v>1610</v>
      </c>
      <c r="G2840">
        <v>71.599999999999994</v>
      </c>
      <c r="H2840">
        <v>64.400000000000006</v>
      </c>
      <c r="I2840">
        <v>3</v>
      </c>
      <c r="J2840">
        <v>30</v>
      </c>
      <c r="K2840" s="1">
        <v>45162</v>
      </c>
      <c r="L2840" s="56">
        <v>0.36256574074074077</v>
      </c>
    </row>
    <row r="2841" spans="1:12" ht="15" customHeight="1" x14ac:dyDescent="0.25">
      <c r="A2841">
        <v>2840</v>
      </c>
      <c r="B2841">
        <v>277926</v>
      </c>
      <c r="C2841" t="s">
        <v>59</v>
      </c>
      <c r="D2841" t="s">
        <v>60</v>
      </c>
      <c r="E2841" t="s">
        <v>1611</v>
      </c>
      <c r="F2841" t="s">
        <v>1613</v>
      </c>
      <c r="G2841">
        <v>44.7</v>
      </c>
      <c r="H2841">
        <v>37.5</v>
      </c>
      <c r="I2841">
        <v>3</v>
      </c>
      <c r="J2841">
        <v>8</v>
      </c>
      <c r="K2841" s="1">
        <v>45162</v>
      </c>
      <c r="L2841" s="56">
        <v>0.36231582175925925</v>
      </c>
    </row>
    <row r="2842" spans="1:12" ht="15" customHeight="1" x14ac:dyDescent="0.25">
      <c r="A2842">
        <v>2841</v>
      </c>
      <c r="B2842">
        <v>277925</v>
      </c>
      <c r="C2842" t="s">
        <v>67</v>
      </c>
      <c r="D2842" t="s">
        <v>1318</v>
      </c>
      <c r="E2842" t="s">
        <v>1603</v>
      </c>
      <c r="F2842" t="s">
        <v>1613</v>
      </c>
      <c r="G2842">
        <v>32</v>
      </c>
      <c r="H2842">
        <v>24.8</v>
      </c>
      <c r="I2842">
        <v>3</v>
      </c>
      <c r="J2842">
        <v>0</v>
      </c>
      <c r="K2842" s="1">
        <v>45162</v>
      </c>
      <c r="L2842" s="56">
        <v>0.36209189814814818</v>
      </c>
    </row>
    <row r="2843" spans="1:12" ht="15" customHeight="1" x14ac:dyDescent="0.25">
      <c r="A2843">
        <v>2842</v>
      </c>
      <c r="B2843">
        <v>277924</v>
      </c>
      <c r="C2843" t="s">
        <v>124</v>
      </c>
      <c r="D2843" t="s">
        <v>1413</v>
      </c>
      <c r="E2843" t="s">
        <v>1603</v>
      </c>
      <c r="F2843" t="s">
        <v>1604</v>
      </c>
      <c r="G2843">
        <v>45.2</v>
      </c>
      <c r="H2843">
        <v>38</v>
      </c>
      <c r="I2843">
        <v>3</v>
      </c>
      <c r="J2843">
        <v>0</v>
      </c>
      <c r="K2843" s="1">
        <v>45162</v>
      </c>
      <c r="L2843" s="56">
        <v>0.36193584490740743</v>
      </c>
    </row>
    <row r="2844" spans="1:12" ht="15" customHeight="1" x14ac:dyDescent="0.25">
      <c r="A2844">
        <v>2843</v>
      </c>
      <c r="B2844">
        <v>277923</v>
      </c>
      <c r="C2844" t="s">
        <v>114</v>
      </c>
      <c r="D2844" t="s">
        <v>115</v>
      </c>
      <c r="E2844" t="s">
        <v>1603</v>
      </c>
      <c r="F2844" t="s">
        <v>1610</v>
      </c>
      <c r="G2844">
        <v>73.900000000000006</v>
      </c>
      <c r="H2844">
        <v>66.7</v>
      </c>
      <c r="I2844">
        <v>3</v>
      </c>
      <c r="J2844">
        <v>30</v>
      </c>
      <c r="K2844" s="1">
        <v>45162</v>
      </c>
      <c r="L2844" s="56">
        <v>0.36160292824074075</v>
      </c>
    </row>
    <row r="2845" spans="1:12" ht="15" customHeight="1" x14ac:dyDescent="0.25">
      <c r="A2845">
        <v>2844</v>
      </c>
      <c r="B2845">
        <v>277922</v>
      </c>
      <c r="C2845" t="s">
        <v>24</v>
      </c>
      <c r="D2845" t="s">
        <v>25</v>
      </c>
      <c r="E2845" t="s">
        <v>1611</v>
      </c>
      <c r="F2845" t="s">
        <v>1614</v>
      </c>
      <c r="G2845">
        <v>47</v>
      </c>
      <c r="H2845">
        <v>39.799999999999997</v>
      </c>
      <c r="I2845">
        <v>3</v>
      </c>
      <c r="J2845">
        <v>8</v>
      </c>
      <c r="K2845" s="1">
        <v>45162</v>
      </c>
      <c r="L2845" s="56">
        <v>0.36108561342592593</v>
      </c>
    </row>
    <row r="2846" spans="1:12" ht="15" customHeight="1" x14ac:dyDescent="0.25">
      <c r="A2846">
        <v>2845</v>
      </c>
      <c r="B2846">
        <v>277921</v>
      </c>
      <c r="C2846" t="s">
        <v>1534</v>
      </c>
      <c r="D2846" t="s">
        <v>1535</v>
      </c>
      <c r="E2846" t="s">
        <v>1611</v>
      </c>
      <c r="F2846" t="s">
        <v>1607</v>
      </c>
      <c r="G2846">
        <v>90.2</v>
      </c>
      <c r="H2846">
        <v>83</v>
      </c>
      <c r="I2846">
        <v>3</v>
      </c>
      <c r="J2846">
        <v>18</v>
      </c>
      <c r="K2846" s="1">
        <v>45162</v>
      </c>
      <c r="L2846" s="56">
        <v>0.36085251157407411</v>
      </c>
    </row>
    <row r="2847" spans="1:12" ht="15" customHeight="1" x14ac:dyDescent="0.25">
      <c r="A2847">
        <v>2846</v>
      </c>
      <c r="B2847">
        <v>277920</v>
      </c>
      <c r="C2847" t="s">
        <v>24</v>
      </c>
      <c r="D2847" t="s">
        <v>25</v>
      </c>
      <c r="E2847" t="s">
        <v>1611</v>
      </c>
      <c r="F2847" t="s">
        <v>1614</v>
      </c>
      <c r="G2847">
        <v>51.2</v>
      </c>
      <c r="H2847">
        <v>44</v>
      </c>
      <c r="I2847">
        <v>3</v>
      </c>
      <c r="J2847">
        <v>8</v>
      </c>
      <c r="K2847" s="1">
        <v>45162</v>
      </c>
      <c r="L2847" s="56">
        <v>0.36059004629629632</v>
      </c>
    </row>
    <row r="2848" spans="1:12" ht="15" customHeight="1" x14ac:dyDescent="0.25">
      <c r="A2848">
        <v>2847</v>
      </c>
      <c r="B2848">
        <v>277919</v>
      </c>
      <c r="C2848" t="s">
        <v>141</v>
      </c>
      <c r="D2848" t="s">
        <v>1358</v>
      </c>
      <c r="E2848" t="s">
        <v>1603</v>
      </c>
      <c r="F2848" t="s">
        <v>1607</v>
      </c>
      <c r="G2848">
        <v>40.9</v>
      </c>
      <c r="H2848">
        <v>33.700000000000003</v>
      </c>
      <c r="I2848">
        <v>3</v>
      </c>
      <c r="J2848">
        <v>0</v>
      </c>
      <c r="K2848" s="1">
        <v>45162</v>
      </c>
      <c r="L2848" s="56">
        <v>0.3603837962962963</v>
      </c>
    </row>
    <row r="2849" spans="1:12" ht="15" customHeight="1" x14ac:dyDescent="0.25">
      <c r="A2849">
        <v>2848</v>
      </c>
      <c r="B2849">
        <v>277918</v>
      </c>
      <c r="C2849" t="s">
        <v>124</v>
      </c>
      <c r="D2849" t="s">
        <v>1413</v>
      </c>
      <c r="E2849" t="s">
        <v>1603</v>
      </c>
      <c r="F2849" t="s">
        <v>1604</v>
      </c>
      <c r="G2849">
        <v>46.3</v>
      </c>
      <c r="H2849">
        <v>39.1</v>
      </c>
      <c r="I2849">
        <v>3</v>
      </c>
      <c r="J2849">
        <v>0</v>
      </c>
      <c r="K2849" s="1">
        <v>45162</v>
      </c>
      <c r="L2849" s="56">
        <v>0.36021304398148146</v>
      </c>
    </row>
    <row r="2850" spans="1:12" ht="15" customHeight="1" x14ac:dyDescent="0.25">
      <c r="A2850">
        <v>2849</v>
      </c>
      <c r="B2850">
        <v>277917</v>
      </c>
      <c r="C2850" t="s">
        <v>24</v>
      </c>
      <c r="D2850" t="s">
        <v>25</v>
      </c>
      <c r="E2850" t="s">
        <v>1611</v>
      </c>
      <c r="F2850" t="s">
        <v>1614</v>
      </c>
      <c r="G2850">
        <v>51.7</v>
      </c>
      <c r="H2850">
        <v>44.5</v>
      </c>
      <c r="I2850">
        <v>3</v>
      </c>
      <c r="J2850">
        <v>8</v>
      </c>
      <c r="K2850" s="1">
        <v>45162</v>
      </c>
      <c r="L2850" s="56">
        <v>0.35998888888888891</v>
      </c>
    </row>
    <row r="2851" spans="1:12" ht="15" customHeight="1" x14ac:dyDescent="0.25">
      <c r="A2851">
        <v>2850</v>
      </c>
      <c r="B2851">
        <v>277916</v>
      </c>
      <c r="C2851" t="s">
        <v>59</v>
      </c>
      <c r="D2851" t="s">
        <v>60</v>
      </c>
      <c r="E2851" t="s">
        <v>1611</v>
      </c>
      <c r="F2851" t="s">
        <v>1613</v>
      </c>
      <c r="G2851">
        <v>47.5</v>
      </c>
      <c r="H2851">
        <v>40.299999999999997</v>
      </c>
      <c r="I2851">
        <v>3</v>
      </c>
      <c r="J2851">
        <v>8</v>
      </c>
      <c r="K2851" s="1">
        <v>45162</v>
      </c>
      <c r="L2851" s="56">
        <v>0.35958336805555557</v>
      </c>
    </row>
    <row r="2852" spans="1:12" ht="15" customHeight="1" x14ac:dyDescent="0.25">
      <c r="A2852">
        <v>2851</v>
      </c>
      <c r="B2852">
        <v>277915</v>
      </c>
      <c r="C2852" t="s">
        <v>74</v>
      </c>
      <c r="D2852" t="s">
        <v>75</v>
      </c>
      <c r="E2852" t="s">
        <v>1611</v>
      </c>
      <c r="F2852" t="s">
        <v>1610</v>
      </c>
      <c r="G2852">
        <v>45.4</v>
      </c>
      <c r="H2852">
        <v>38.200000000000003</v>
      </c>
      <c r="I2852">
        <v>3</v>
      </c>
      <c r="J2852">
        <v>16</v>
      </c>
      <c r="K2852" s="1">
        <v>45162</v>
      </c>
      <c r="L2852" s="56">
        <v>0.35943927083333332</v>
      </c>
    </row>
    <row r="2853" spans="1:12" ht="15" customHeight="1" x14ac:dyDescent="0.25">
      <c r="A2853">
        <v>2852</v>
      </c>
      <c r="B2853">
        <v>277914</v>
      </c>
      <c r="C2853" t="s">
        <v>24</v>
      </c>
      <c r="D2853" t="s">
        <v>25</v>
      </c>
      <c r="E2853" t="s">
        <v>1611</v>
      </c>
      <c r="F2853" t="s">
        <v>1614</v>
      </c>
      <c r="G2853">
        <v>54.6</v>
      </c>
      <c r="H2853">
        <v>47.4</v>
      </c>
      <c r="I2853">
        <v>3</v>
      </c>
      <c r="J2853">
        <v>8</v>
      </c>
      <c r="K2853" s="1">
        <v>45162</v>
      </c>
      <c r="L2853" s="56">
        <v>0.35875991898148146</v>
      </c>
    </row>
    <row r="2854" spans="1:12" ht="15" customHeight="1" x14ac:dyDescent="0.25">
      <c r="A2854">
        <v>2853</v>
      </c>
      <c r="B2854">
        <v>277913</v>
      </c>
      <c r="C2854" t="s">
        <v>123</v>
      </c>
      <c r="D2854" t="s">
        <v>1412</v>
      </c>
      <c r="E2854" t="s">
        <v>1603</v>
      </c>
      <c r="F2854" t="s">
        <v>1614</v>
      </c>
      <c r="G2854">
        <v>47.5</v>
      </c>
      <c r="H2854">
        <v>40.299999999999997</v>
      </c>
      <c r="I2854">
        <v>3</v>
      </c>
      <c r="J2854">
        <v>0</v>
      </c>
      <c r="K2854" s="1">
        <v>45162</v>
      </c>
      <c r="L2854" s="56">
        <v>0.35859097222222225</v>
      </c>
    </row>
    <row r="2855" spans="1:12" ht="15" customHeight="1" x14ac:dyDescent="0.25">
      <c r="A2855">
        <v>2854</v>
      </c>
      <c r="B2855">
        <v>277912</v>
      </c>
      <c r="C2855" t="s">
        <v>175</v>
      </c>
      <c r="D2855" t="s">
        <v>176</v>
      </c>
      <c r="E2855" t="s">
        <v>1603</v>
      </c>
      <c r="F2855" t="s">
        <v>1613</v>
      </c>
      <c r="G2855">
        <v>34.299999999999997</v>
      </c>
      <c r="H2855">
        <v>27.1</v>
      </c>
      <c r="I2855">
        <v>3</v>
      </c>
      <c r="J2855">
        <v>0</v>
      </c>
      <c r="K2855" s="1">
        <v>45162</v>
      </c>
      <c r="L2855" s="56">
        <v>0.3583485763888889</v>
      </c>
    </row>
    <row r="2856" spans="1:12" ht="15" customHeight="1" x14ac:dyDescent="0.25">
      <c r="A2856">
        <v>2855</v>
      </c>
      <c r="B2856">
        <v>277911</v>
      </c>
      <c r="C2856" t="s">
        <v>175</v>
      </c>
      <c r="D2856" t="s">
        <v>176</v>
      </c>
      <c r="E2856" t="s">
        <v>1603</v>
      </c>
      <c r="F2856" t="s">
        <v>1613</v>
      </c>
      <c r="G2856">
        <v>16.399999999999999</v>
      </c>
      <c r="H2856">
        <v>14.6</v>
      </c>
      <c r="I2856">
        <v>0</v>
      </c>
      <c r="J2856">
        <v>0</v>
      </c>
      <c r="K2856" s="1">
        <v>45162</v>
      </c>
      <c r="L2856" s="56">
        <v>0.35820633101851856</v>
      </c>
    </row>
    <row r="2857" spans="1:12" ht="15" customHeight="1" x14ac:dyDescent="0.25">
      <c r="A2857">
        <v>2856</v>
      </c>
      <c r="B2857">
        <v>277910</v>
      </c>
      <c r="C2857" t="s">
        <v>175</v>
      </c>
      <c r="D2857" t="s">
        <v>176</v>
      </c>
      <c r="E2857" t="s">
        <v>1603</v>
      </c>
      <c r="F2857" t="s">
        <v>1613</v>
      </c>
      <c r="G2857">
        <v>29.4</v>
      </c>
      <c r="H2857">
        <v>22.2</v>
      </c>
      <c r="I2857">
        <v>3</v>
      </c>
      <c r="J2857">
        <v>0</v>
      </c>
      <c r="K2857" s="1">
        <v>45162</v>
      </c>
      <c r="L2857" s="56">
        <v>0.35798596064814814</v>
      </c>
    </row>
    <row r="2858" spans="1:12" ht="15" customHeight="1" x14ac:dyDescent="0.25">
      <c r="A2858">
        <v>2857</v>
      </c>
      <c r="B2858">
        <v>277909</v>
      </c>
      <c r="C2858" t="s">
        <v>175</v>
      </c>
      <c r="D2858" t="s">
        <v>176</v>
      </c>
      <c r="E2858" t="s">
        <v>1603</v>
      </c>
      <c r="F2858" t="s">
        <v>1613</v>
      </c>
      <c r="G2858">
        <v>12.4</v>
      </c>
      <c r="H2858">
        <v>10.6</v>
      </c>
      <c r="I2858">
        <v>0</v>
      </c>
      <c r="J2858">
        <v>0</v>
      </c>
      <c r="K2858" s="1">
        <v>45162</v>
      </c>
      <c r="L2858" s="56">
        <v>0.35790320601851855</v>
      </c>
    </row>
    <row r="2859" spans="1:12" ht="15" customHeight="1" x14ac:dyDescent="0.25">
      <c r="A2859">
        <v>2858</v>
      </c>
      <c r="B2859">
        <v>277908</v>
      </c>
      <c r="C2859" t="s">
        <v>141</v>
      </c>
      <c r="D2859" t="s">
        <v>1358</v>
      </c>
      <c r="E2859" t="s">
        <v>1603</v>
      </c>
      <c r="F2859" t="s">
        <v>1607</v>
      </c>
      <c r="G2859">
        <v>12.5</v>
      </c>
      <c r="H2859">
        <v>7.1</v>
      </c>
      <c r="I2859">
        <v>2</v>
      </c>
      <c r="J2859">
        <v>0</v>
      </c>
      <c r="K2859" s="1">
        <v>45162</v>
      </c>
      <c r="L2859" s="56">
        <v>0.35771921296296294</v>
      </c>
    </row>
    <row r="2860" spans="1:12" ht="15" customHeight="1" x14ac:dyDescent="0.25">
      <c r="A2860">
        <v>2859</v>
      </c>
      <c r="B2860">
        <v>277907</v>
      </c>
      <c r="C2860" t="s">
        <v>173</v>
      </c>
      <c r="D2860" t="s">
        <v>1377</v>
      </c>
      <c r="E2860" t="s">
        <v>1611</v>
      </c>
      <c r="F2860" t="s">
        <v>1607</v>
      </c>
      <c r="G2860">
        <v>32.1</v>
      </c>
      <c r="H2860">
        <v>24.9</v>
      </c>
      <c r="I2860">
        <v>3</v>
      </c>
      <c r="J2860">
        <v>0</v>
      </c>
      <c r="K2860" s="1">
        <v>45162</v>
      </c>
      <c r="L2860" s="56">
        <v>0.3575937847222222</v>
      </c>
    </row>
    <row r="2861" spans="1:12" ht="15" customHeight="1" x14ac:dyDescent="0.25">
      <c r="A2861">
        <v>2860</v>
      </c>
      <c r="B2861">
        <v>277906</v>
      </c>
      <c r="C2861" t="s">
        <v>78</v>
      </c>
      <c r="D2861" t="s">
        <v>79</v>
      </c>
      <c r="E2861" t="s">
        <v>1611</v>
      </c>
      <c r="F2861" t="s">
        <v>1610</v>
      </c>
      <c r="G2861">
        <v>57.2</v>
      </c>
      <c r="H2861">
        <v>50</v>
      </c>
      <c r="I2861">
        <v>3</v>
      </c>
      <c r="J2861">
        <v>20</v>
      </c>
      <c r="K2861" s="1">
        <v>45162</v>
      </c>
      <c r="L2861" s="56">
        <v>0.35742461805555559</v>
      </c>
    </row>
    <row r="2862" spans="1:12" ht="15" customHeight="1" x14ac:dyDescent="0.25">
      <c r="A2862">
        <v>2861</v>
      </c>
      <c r="B2862">
        <v>277905</v>
      </c>
      <c r="C2862" t="s">
        <v>59</v>
      </c>
      <c r="D2862" t="s">
        <v>60</v>
      </c>
      <c r="E2862" t="s">
        <v>1611</v>
      </c>
      <c r="F2862" t="s">
        <v>1613</v>
      </c>
      <c r="G2862">
        <v>48.9</v>
      </c>
      <c r="H2862">
        <v>41.7</v>
      </c>
      <c r="I2862">
        <v>3</v>
      </c>
      <c r="J2862">
        <v>8</v>
      </c>
      <c r="K2862" s="1">
        <v>45162</v>
      </c>
      <c r="L2862" s="56">
        <v>0.3572182060185185</v>
      </c>
    </row>
    <row r="2863" spans="1:12" ht="15" customHeight="1" x14ac:dyDescent="0.25">
      <c r="A2863">
        <v>2862</v>
      </c>
      <c r="B2863">
        <v>277904</v>
      </c>
      <c r="C2863" t="s">
        <v>142</v>
      </c>
      <c r="D2863" t="s">
        <v>1612</v>
      </c>
      <c r="E2863" t="s">
        <v>1603</v>
      </c>
      <c r="F2863" t="s">
        <v>1604</v>
      </c>
      <c r="G2863">
        <v>45.4</v>
      </c>
      <c r="H2863">
        <v>38.200000000000003</v>
      </c>
      <c r="I2863">
        <v>3</v>
      </c>
      <c r="J2863">
        <v>0</v>
      </c>
      <c r="K2863" s="1">
        <v>45162</v>
      </c>
      <c r="L2863" s="56">
        <v>0.35704378472222226</v>
      </c>
    </row>
    <row r="2864" spans="1:12" ht="15" customHeight="1" x14ac:dyDescent="0.25">
      <c r="A2864">
        <v>2863</v>
      </c>
      <c r="B2864">
        <v>277903</v>
      </c>
      <c r="C2864" t="s">
        <v>124</v>
      </c>
      <c r="D2864" t="s">
        <v>1413</v>
      </c>
      <c r="E2864" t="s">
        <v>1603</v>
      </c>
      <c r="F2864" t="s">
        <v>1604</v>
      </c>
      <c r="G2864">
        <v>45.5</v>
      </c>
      <c r="H2864">
        <v>38.299999999999997</v>
      </c>
      <c r="I2864">
        <v>3</v>
      </c>
      <c r="J2864">
        <v>0</v>
      </c>
      <c r="K2864" s="1">
        <v>45162</v>
      </c>
      <c r="L2864" s="56">
        <v>0.35654278935185185</v>
      </c>
    </row>
    <row r="2865" spans="1:12" ht="15" customHeight="1" x14ac:dyDescent="0.25">
      <c r="A2865">
        <v>2864</v>
      </c>
      <c r="B2865">
        <v>277902</v>
      </c>
      <c r="C2865" t="s">
        <v>1534</v>
      </c>
      <c r="D2865" t="s">
        <v>1535</v>
      </c>
      <c r="E2865" t="s">
        <v>1611</v>
      </c>
      <c r="F2865" t="s">
        <v>1607</v>
      </c>
      <c r="G2865">
        <v>84.8</v>
      </c>
      <c r="H2865">
        <v>77.599999999999994</v>
      </c>
      <c r="I2865">
        <v>3</v>
      </c>
      <c r="J2865">
        <v>18</v>
      </c>
      <c r="K2865" s="1">
        <v>45162</v>
      </c>
      <c r="L2865" s="56">
        <v>0.3561180902777778</v>
      </c>
    </row>
    <row r="2866" spans="1:12" ht="15" customHeight="1" x14ac:dyDescent="0.25">
      <c r="A2866">
        <v>2865</v>
      </c>
      <c r="B2866">
        <v>277901</v>
      </c>
      <c r="C2866" t="s">
        <v>67</v>
      </c>
      <c r="D2866" t="s">
        <v>1318</v>
      </c>
      <c r="E2866" t="s">
        <v>1603</v>
      </c>
      <c r="F2866" t="s">
        <v>1613</v>
      </c>
      <c r="G2866">
        <v>31.8</v>
      </c>
      <c r="H2866">
        <v>24.6</v>
      </c>
      <c r="I2866">
        <v>3</v>
      </c>
      <c r="J2866">
        <v>0</v>
      </c>
      <c r="K2866" s="1">
        <v>45162</v>
      </c>
      <c r="L2866" s="56">
        <v>0.35581061342592596</v>
      </c>
    </row>
    <row r="2867" spans="1:12" ht="15" customHeight="1" x14ac:dyDescent="0.25">
      <c r="A2867">
        <v>2866</v>
      </c>
      <c r="B2867">
        <v>277900</v>
      </c>
      <c r="C2867" t="s">
        <v>68</v>
      </c>
      <c r="D2867" t="s">
        <v>69</v>
      </c>
      <c r="E2867" t="s">
        <v>1611</v>
      </c>
      <c r="F2867" t="s">
        <v>1613</v>
      </c>
      <c r="G2867">
        <v>96.7</v>
      </c>
      <c r="H2867">
        <v>89.5</v>
      </c>
      <c r="I2867">
        <v>3</v>
      </c>
      <c r="J2867">
        <v>30</v>
      </c>
      <c r="K2867" s="1">
        <v>45162</v>
      </c>
      <c r="L2867" s="56">
        <v>0.35546906250000004</v>
      </c>
    </row>
    <row r="2868" spans="1:12" ht="15" customHeight="1" x14ac:dyDescent="0.25">
      <c r="A2868">
        <v>2867</v>
      </c>
      <c r="B2868">
        <v>277899</v>
      </c>
      <c r="C2868" t="s">
        <v>55</v>
      </c>
      <c r="D2868" t="s">
        <v>56</v>
      </c>
      <c r="E2868" t="s">
        <v>1611</v>
      </c>
      <c r="F2868" t="s">
        <v>1613</v>
      </c>
      <c r="G2868">
        <v>45.8</v>
      </c>
      <c r="H2868">
        <v>38.6</v>
      </c>
      <c r="I2868">
        <v>3</v>
      </c>
      <c r="J2868">
        <v>8</v>
      </c>
      <c r="K2868" s="1">
        <v>45162</v>
      </c>
      <c r="L2868" s="56">
        <v>0.35511119212962966</v>
      </c>
    </row>
    <row r="2869" spans="1:12" ht="15" customHeight="1" x14ac:dyDescent="0.25">
      <c r="A2869">
        <v>2868</v>
      </c>
      <c r="B2869">
        <v>277898</v>
      </c>
      <c r="C2869" t="s">
        <v>124</v>
      </c>
      <c r="D2869" t="s">
        <v>1413</v>
      </c>
      <c r="E2869" t="s">
        <v>1603</v>
      </c>
      <c r="F2869" t="s">
        <v>1604</v>
      </c>
      <c r="G2869">
        <v>46</v>
      </c>
      <c r="H2869">
        <v>38.799999999999997</v>
      </c>
      <c r="I2869">
        <v>3</v>
      </c>
      <c r="J2869">
        <v>0</v>
      </c>
      <c r="K2869" s="1">
        <v>45162</v>
      </c>
      <c r="L2869" s="56">
        <v>0.3543500810185185</v>
      </c>
    </row>
    <row r="2870" spans="1:12" ht="15" customHeight="1" x14ac:dyDescent="0.25">
      <c r="A2870">
        <v>2869</v>
      </c>
      <c r="B2870">
        <v>277897</v>
      </c>
      <c r="C2870" t="s">
        <v>74</v>
      </c>
      <c r="D2870" t="s">
        <v>75</v>
      </c>
      <c r="E2870" t="s">
        <v>1611</v>
      </c>
      <c r="F2870" t="s">
        <v>1610</v>
      </c>
      <c r="G2870">
        <v>38.5</v>
      </c>
      <c r="H2870">
        <v>31.3</v>
      </c>
      <c r="I2870">
        <v>3</v>
      </c>
      <c r="J2870">
        <v>12</v>
      </c>
      <c r="K2870" s="1">
        <v>45162</v>
      </c>
      <c r="L2870" s="56">
        <v>0.35419328703703701</v>
      </c>
    </row>
    <row r="2871" spans="1:12" ht="15" customHeight="1" x14ac:dyDescent="0.25">
      <c r="A2871">
        <v>2870</v>
      </c>
      <c r="B2871">
        <v>277896</v>
      </c>
      <c r="C2871" t="s">
        <v>121</v>
      </c>
      <c r="D2871" t="s">
        <v>122</v>
      </c>
      <c r="E2871" t="s">
        <v>1603</v>
      </c>
      <c r="F2871" t="s">
        <v>1613</v>
      </c>
      <c r="G2871">
        <v>50.3</v>
      </c>
      <c r="H2871">
        <v>43.1</v>
      </c>
      <c r="I2871">
        <v>3</v>
      </c>
      <c r="J2871">
        <v>0</v>
      </c>
      <c r="K2871" s="1">
        <v>45162</v>
      </c>
      <c r="L2871" s="56">
        <v>0.35395640046296295</v>
      </c>
    </row>
    <row r="2872" spans="1:12" ht="15" customHeight="1" x14ac:dyDescent="0.25">
      <c r="A2872">
        <v>2871</v>
      </c>
      <c r="B2872">
        <v>277895</v>
      </c>
      <c r="C2872" t="s">
        <v>114</v>
      </c>
      <c r="D2872" t="s">
        <v>115</v>
      </c>
      <c r="E2872" t="s">
        <v>1603</v>
      </c>
      <c r="F2872" t="s">
        <v>1610</v>
      </c>
      <c r="G2872">
        <v>69.2</v>
      </c>
      <c r="H2872">
        <v>62</v>
      </c>
      <c r="I2872">
        <v>3</v>
      </c>
      <c r="J2872">
        <v>30</v>
      </c>
      <c r="K2872" s="1">
        <v>45162</v>
      </c>
      <c r="L2872" s="56">
        <v>0.35382141203703704</v>
      </c>
    </row>
    <row r="2873" spans="1:12" ht="15" customHeight="1" x14ac:dyDescent="0.25">
      <c r="A2873">
        <v>2872</v>
      </c>
      <c r="B2873">
        <v>277894</v>
      </c>
      <c r="C2873" t="s">
        <v>59</v>
      </c>
      <c r="D2873" t="s">
        <v>60</v>
      </c>
      <c r="E2873" t="s">
        <v>1611</v>
      </c>
      <c r="F2873" t="s">
        <v>1613</v>
      </c>
      <c r="G2873">
        <v>54.3</v>
      </c>
      <c r="H2873">
        <v>47.1</v>
      </c>
      <c r="I2873">
        <v>3</v>
      </c>
      <c r="J2873">
        <v>8</v>
      </c>
      <c r="K2873" s="1">
        <v>45162</v>
      </c>
      <c r="L2873" s="56">
        <v>0.35358387731481483</v>
      </c>
    </row>
    <row r="2874" spans="1:12" ht="15" customHeight="1" x14ac:dyDescent="0.25">
      <c r="A2874">
        <v>2873</v>
      </c>
      <c r="B2874">
        <v>277893</v>
      </c>
      <c r="C2874" t="s">
        <v>24</v>
      </c>
      <c r="D2874" t="s">
        <v>25</v>
      </c>
      <c r="E2874" t="s">
        <v>1611</v>
      </c>
      <c r="F2874" t="s">
        <v>1614</v>
      </c>
      <c r="G2874">
        <v>49.3</v>
      </c>
      <c r="H2874">
        <v>42.1</v>
      </c>
      <c r="I2874">
        <v>3</v>
      </c>
      <c r="J2874">
        <v>8</v>
      </c>
      <c r="K2874" s="1">
        <v>45162</v>
      </c>
      <c r="L2874" s="56">
        <v>0.35343394675925927</v>
      </c>
    </row>
    <row r="2875" spans="1:12" ht="15" customHeight="1" x14ac:dyDescent="0.25">
      <c r="A2875">
        <v>2874</v>
      </c>
      <c r="B2875">
        <v>277892</v>
      </c>
      <c r="C2875" t="s">
        <v>59</v>
      </c>
      <c r="D2875" t="s">
        <v>60</v>
      </c>
      <c r="E2875" t="s">
        <v>1611</v>
      </c>
      <c r="F2875" t="s">
        <v>1613</v>
      </c>
      <c r="G2875">
        <v>46.9</v>
      </c>
      <c r="H2875">
        <v>39.700000000000003</v>
      </c>
      <c r="I2875">
        <v>3</v>
      </c>
      <c r="J2875">
        <v>8</v>
      </c>
      <c r="K2875" s="1">
        <v>45162</v>
      </c>
      <c r="L2875" s="56">
        <v>0.35325269675925924</v>
      </c>
    </row>
    <row r="2876" spans="1:12" ht="15" customHeight="1" x14ac:dyDescent="0.25">
      <c r="A2876">
        <v>2875</v>
      </c>
      <c r="B2876">
        <v>277891</v>
      </c>
      <c r="C2876" t="s">
        <v>123</v>
      </c>
      <c r="D2876" t="s">
        <v>1412</v>
      </c>
      <c r="E2876" t="s">
        <v>1603</v>
      </c>
      <c r="F2876" t="s">
        <v>1614</v>
      </c>
      <c r="G2876">
        <v>50.2</v>
      </c>
      <c r="H2876">
        <v>43</v>
      </c>
      <c r="I2876">
        <v>3</v>
      </c>
      <c r="J2876">
        <v>0</v>
      </c>
      <c r="K2876" s="1">
        <v>45162</v>
      </c>
      <c r="L2876" s="56">
        <v>0.35301574074074077</v>
      </c>
    </row>
    <row r="2877" spans="1:12" ht="15" customHeight="1" x14ac:dyDescent="0.25">
      <c r="A2877">
        <v>2876</v>
      </c>
      <c r="B2877">
        <v>277890</v>
      </c>
      <c r="C2877" t="s">
        <v>114</v>
      </c>
      <c r="D2877" t="s">
        <v>115</v>
      </c>
      <c r="E2877" t="s">
        <v>1603</v>
      </c>
      <c r="F2877" t="s">
        <v>1610</v>
      </c>
      <c r="G2877">
        <v>62.7</v>
      </c>
      <c r="H2877">
        <v>55.5</v>
      </c>
      <c r="I2877">
        <v>3</v>
      </c>
      <c r="J2877">
        <v>30</v>
      </c>
      <c r="K2877" s="1">
        <v>45162</v>
      </c>
      <c r="L2877" s="56">
        <v>0.35279105324074073</v>
      </c>
    </row>
    <row r="2878" spans="1:12" ht="15" customHeight="1" x14ac:dyDescent="0.25">
      <c r="A2878">
        <v>2877</v>
      </c>
      <c r="B2878">
        <v>277889</v>
      </c>
      <c r="C2878" t="s">
        <v>74</v>
      </c>
      <c r="D2878" t="s">
        <v>75</v>
      </c>
      <c r="E2878" t="s">
        <v>1611</v>
      </c>
      <c r="F2878" t="s">
        <v>1610</v>
      </c>
      <c r="G2878">
        <v>39.299999999999997</v>
      </c>
      <c r="H2878">
        <v>32.1</v>
      </c>
      <c r="I2878">
        <v>3</v>
      </c>
      <c r="J2878">
        <v>14</v>
      </c>
      <c r="K2878" s="1">
        <v>45162</v>
      </c>
      <c r="L2878" s="56">
        <v>0.35260378472222226</v>
      </c>
    </row>
    <row r="2879" spans="1:12" ht="15" customHeight="1" x14ac:dyDescent="0.25">
      <c r="A2879">
        <v>2878</v>
      </c>
      <c r="B2879">
        <v>277888</v>
      </c>
      <c r="C2879" t="s">
        <v>175</v>
      </c>
      <c r="D2879" t="s">
        <v>176</v>
      </c>
      <c r="E2879" t="s">
        <v>1603</v>
      </c>
      <c r="F2879" t="s">
        <v>1614</v>
      </c>
      <c r="G2879">
        <v>41.8</v>
      </c>
      <c r="H2879">
        <v>34.6</v>
      </c>
      <c r="I2879">
        <v>3</v>
      </c>
      <c r="J2879">
        <v>0</v>
      </c>
      <c r="K2879" s="1">
        <v>45162</v>
      </c>
      <c r="L2879" s="56">
        <v>0.35247167824074072</v>
      </c>
    </row>
    <row r="2880" spans="1:12" ht="15" customHeight="1" x14ac:dyDescent="0.25">
      <c r="A2880">
        <v>2879</v>
      </c>
      <c r="B2880">
        <v>277887</v>
      </c>
      <c r="C2880" t="s">
        <v>175</v>
      </c>
      <c r="D2880" t="s">
        <v>176</v>
      </c>
      <c r="E2880" t="s">
        <v>1603</v>
      </c>
      <c r="F2880" t="s">
        <v>1614</v>
      </c>
      <c r="G2880">
        <v>42.1</v>
      </c>
      <c r="H2880">
        <v>34.9</v>
      </c>
      <c r="I2880">
        <v>3</v>
      </c>
      <c r="J2880">
        <v>0</v>
      </c>
      <c r="K2880" s="1">
        <v>45162</v>
      </c>
      <c r="L2880" s="56">
        <v>0.35227369212962961</v>
      </c>
    </row>
    <row r="2881" spans="1:12" ht="15" customHeight="1" x14ac:dyDescent="0.25">
      <c r="A2881">
        <v>2880</v>
      </c>
      <c r="B2881">
        <v>277886</v>
      </c>
      <c r="C2881" t="s">
        <v>124</v>
      </c>
      <c r="D2881" t="s">
        <v>1413</v>
      </c>
      <c r="E2881" t="s">
        <v>1603</v>
      </c>
      <c r="F2881" t="s">
        <v>1604</v>
      </c>
      <c r="G2881">
        <v>48.9</v>
      </c>
      <c r="H2881">
        <v>41.7</v>
      </c>
      <c r="I2881">
        <v>3</v>
      </c>
      <c r="J2881">
        <v>0</v>
      </c>
      <c r="K2881" s="1">
        <v>45162</v>
      </c>
      <c r="L2881" s="56">
        <v>0.35213912037037037</v>
      </c>
    </row>
    <row r="2882" spans="1:12" ht="15" customHeight="1" x14ac:dyDescent="0.25">
      <c r="A2882">
        <v>2881</v>
      </c>
      <c r="B2882">
        <v>277885</v>
      </c>
      <c r="C2882" t="s">
        <v>142</v>
      </c>
      <c r="D2882" t="s">
        <v>1612</v>
      </c>
      <c r="E2882" t="s">
        <v>1603</v>
      </c>
      <c r="F2882" t="s">
        <v>1604</v>
      </c>
      <c r="G2882">
        <v>46.1</v>
      </c>
      <c r="H2882">
        <v>38.9</v>
      </c>
      <c r="I2882">
        <v>3</v>
      </c>
      <c r="J2882">
        <v>0</v>
      </c>
      <c r="K2882" s="1">
        <v>45162</v>
      </c>
      <c r="L2882" s="56">
        <v>0.35196693287037034</v>
      </c>
    </row>
    <row r="2883" spans="1:12" ht="15" customHeight="1" x14ac:dyDescent="0.25">
      <c r="A2883">
        <v>2882</v>
      </c>
      <c r="B2883">
        <v>277884</v>
      </c>
      <c r="C2883" t="s">
        <v>120</v>
      </c>
      <c r="D2883" t="s">
        <v>1411</v>
      </c>
      <c r="E2883" t="s">
        <v>1603</v>
      </c>
      <c r="F2883" t="s">
        <v>1610</v>
      </c>
      <c r="G2883">
        <v>21.9</v>
      </c>
      <c r="H2883">
        <v>16.5</v>
      </c>
      <c r="I2883">
        <v>2</v>
      </c>
      <c r="J2883">
        <v>0</v>
      </c>
      <c r="K2883" s="1">
        <v>45162</v>
      </c>
      <c r="L2883" s="56">
        <v>0.35178556712962966</v>
      </c>
    </row>
    <row r="2884" spans="1:12" ht="15" customHeight="1" x14ac:dyDescent="0.25">
      <c r="A2884">
        <v>2883</v>
      </c>
      <c r="B2884">
        <v>277883</v>
      </c>
      <c r="C2884" t="s">
        <v>85</v>
      </c>
      <c r="D2884" t="s">
        <v>1608</v>
      </c>
      <c r="E2884" t="s">
        <v>1603</v>
      </c>
      <c r="F2884" t="s">
        <v>1610</v>
      </c>
      <c r="G2884">
        <v>44.4</v>
      </c>
      <c r="H2884">
        <v>37.200000000000003</v>
      </c>
      <c r="I2884">
        <v>3</v>
      </c>
      <c r="J2884">
        <v>0</v>
      </c>
      <c r="K2884" s="1">
        <v>45162</v>
      </c>
      <c r="L2884" s="56">
        <v>0.35152372685185185</v>
      </c>
    </row>
    <row r="2885" spans="1:12" ht="15" customHeight="1" x14ac:dyDescent="0.25">
      <c r="A2885">
        <v>2884</v>
      </c>
      <c r="B2885">
        <v>277882</v>
      </c>
      <c r="C2885" t="s">
        <v>1534</v>
      </c>
      <c r="D2885" t="s">
        <v>1535</v>
      </c>
      <c r="E2885" t="s">
        <v>1611</v>
      </c>
      <c r="F2885" t="s">
        <v>1607</v>
      </c>
      <c r="G2885">
        <v>83.2</v>
      </c>
      <c r="H2885">
        <v>76</v>
      </c>
      <c r="I2885">
        <v>3</v>
      </c>
      <c r="J2885">
        <v>18</v>
      </c>
      <c r="K2885" s="1">
        <v>45162</v>
      </c>
      <c r="L2885" s="56">
        <v>0.35134733796296297</v>
      </c>
    </row>
    <row r="2886" spans="1:12" ht="15" customHeight="1" x14ac:dyDescent="0.25">
      <c r="A2886">
        <v>2885</v>
      </c>
      <c r="B2886">
        <v>277881</v>
      </c>
      <c r="C2886" t="s">
        <v>84</v>
      </c>
      <c r="D2886" t="s">
        <v>1609</v>
      </c>
      <c r="E2886" t="s">
        <v>1603</v>
      </c>
      <c r="F2886" t="s">
        <v>1610</v>
      </c>
      <c r="G2886">
        <v>57.8</v>
      </c>
      <c r="H2886">
        <v>50.6</v>
      </c>
      <c r="I2886">
        <v>3</v>
      </c>
      <c r="J2886">
        <v>0</v>
      </c>
      <c r="K2886" s="1">
        <v>45162</v>
      </c>
      <c r="L2886" s="56">
        <v>0.3510607638888889</v>
      </c>
    </row>
    <row r="2887" spans="1:12" ht="15" customHeight="1" x14ac:dyDescent="0.25">
      <c r="A2887">
        <v>2886</v>
      </c>
      <c r="B2887">
        <v>277880</v>
      </c>
      <c r="C2887" t="s">
        <v>124</v>
      </c>
      <c r="D2887" t="s">
        <v>1413</v>
      </c>
      <c r="E2887" t="s">
        <v>1603</v>
      </c>
      <c r="F2887" t="s">
        <v>1604</v>
      </c>
      <c r="G2887">
        <v>50.8</v>
      </c>
      <c r="H2887">
        <v>43.6</v>
      </c>
      <c r="I2887">
        <v>3</v>
      </c>
      <c r="J2887">
        <v>0</v>
      </c>
      <c r="K2887" s="1">
        <v>45162</v>
      </c>
      <c r="L2887" s="56">
        <v>0.35089714120370369</v>
      </c>
    </row>
    <row r="2888" spans="1:12" ht="15" customHeight="1" x14ac:dyDescent="0.25">
      <c r="A2888">
        <v>2887</v>
      </c>
      <c r="B2888">
        <v>277879</v>
      </c>
      <c r="C2888" t="s">
        <v>24</v>
      </c>
      <c r="D2888" t="s">
        <v>25</v>
      </c>
      <c r="E2888" t="s">
        <v>1611</v>
      </c>
      <c r="F2888" t="s">
        <v>1614</v>
      </c>
      <c r="G2888">
        <v>53.4</v>
      </c>
      <c r="H2888">
        <v>46.2</v>
      </c>
      <c r="I2888">
        <v>3</v>
      </c>
      <c r="J2888">
        <v>8</v>
      </c>
      <c r="K2888" s="1">
        <v>45162</v>
      </c>
      <c r="L2888" s="56">
        <v>0.35076362268518518</v>
      </c>
    </row>
    <row r="2889" spans="1:12" ht="15" customHeight="1" x14ac:dyDescent="0.25">
      <c r="A2889">
        <v>2888</v>
      </c>
      <c r="B2889">
        <v>277878</v>
      </c>
      <c r="C2889" t="s">
        <v>124</v>
      </c>
      <c r="D2889" t="s">
        <v>1413</v>
      </c>
      <c r="E2889" t="s">
        <v>1603</v>
      </c>
      <c r="F2889" t="s">
        <v>1604</v>
      </c>
      <c r="G2889">
        <v>52.1</v>
      </c>
      <c r="H2889">
        <v>44.9</v>
      </c>
      <c r="I2889">
        <v>3</v>
      </c>
      <c r="J2889">
        <v>0</v>
      </c>
      <c r="K2889" s="1">
        <v>45162</v>
      </c>
      <c r="L2889" s="56">
        <v>0.3505685185185185</v>
      </c>
    </row>
    <row r="2890" spans="1:12" ht="15" customHeight="1" x14ac:dyDescent="0.25">
      <c r="A2890">
        <v>2889</v>
      </c>
      <c r="B2890">
        <v>277877</v>
      </c>
      <c r="C2890" t="s">
        <v>137</v>
      </c>
      <c r="D2890" t="s">
        <v>1356</v>
      </c>
      <c r="E2890" t="s">
        <v>1603</v>
      </c>
      <c r="F2890" t="s">
        <v>1616</v>
      </c>
      <c r="G2890">
        <v>47.9</v>
      </c>
      <c r="H2890">
        <v>42.5</v>
      </c>
      <c r="I2890">
        <v>2</v>
      </c>
      <c r="J2890">
        <v>0</v>
      </c>
      <c r="K2890" s="1">
        <v>45162</v>
      </c>
      <c r="L2890" s="56">
        <v>0.35034880787037032</v>
      </c>
    </row>
    <row r="2891" spans="1:12" ht="15" customHeight="1" x14ac:dyDescent="0.25">
      <c r="A2891">
        <v>2890</v>
      </c>
      <c r="B2891">
        <v>277876</v>
      </c>
      <c r="C2891" t="s">
        <v>24</v>
      </c>
      <c r="D2891" t="s">
        <v>25</v>
      </c>
      <c r="E2891" t="s">
        <v>1611</v>
      </c>
      <c r="F2891" t="s">
        <v>1614</v>
      </c>
      <c r="G2891">
        <v>58</v>
      </c>
      <c r="H2891">
        <v>50.8</v>
      </c>
      <c r="I2891">
        <v>3</v>
      </c>
      <c r="J2891">
        <v>8</v>
      </c>
      <c r="K2891" s="1">
        <v>45162</v>
      </c>
      <c r="L2891" s="56">
        <v>0.35016415509259263</v>
      </c>
    </row>
    <row r="2892" spans="1:12" ht="15" customHeight="1" x14ac:dyDescent="0.25">
      <c r="A2892">
        <v>2891</v>
      </c>
      <c r="B2892">
        <v>277875</v>
      </c>
      <c r="C2892" t="s">
        <v>24</v>
      </c>
      <c r="D2892" t="s">
        <v>25</v>
      </c>
      <c r="E2892" t="s">
        <v>1611</v>
      </c>
      <c r="F2892" t="s">
        <v>1614</v>
      </c>
      <c r="G2892">
        <v>57.6</v>
      </c>
      <c r="H2892">
        <v>50.4</v>
      </c>
      <c r="I2892">
        <v>3</v>
      </c>
      <c r="J2892">
        <v>8</v>
      </c>
      <c r="K2892" s="1">
        <v>45162</v>
      </c>
      <c r="L2892" s="56">
        <v>0.3499303587962963</v>
      </c>
    </row>
    <row r="2893" spans="1:12" ht="15" customHeight="1" x14ac:dyDescent="0.25">
      <c r="A2893">
        <v>2892</v>
      </c>
      <c r="B2893">
        <v>277874</v>
      </c>
      <c r="C2893" t="s">
        <v>136</v>
      </c>
      <c r="D2893" t="s">
        <v>1605</v>
      </c>
      <c r="E2893" t="s">
        <v>1603</v>
      </c>
      <c r="F2893" t="s">
        <v>1615</v>
      </c>
      <c r="G2893">
        <v>39.6</v>
      </c>
      <c r="H2893">
        <v>32.4</v>
      </c>
      <c r="I2893">
        <v>3</v>
      </c>
      <c r="J2893">
        <v>0</v>
      </c>
      <c r="K2893" s="1">
        <v>45162</v>
      </c>
      <c r="L2893" s="56">
        <v>0.34968422453703707</v>
      </c>
    </row>
    <row r="2894" spans="1:12" ht="15" customHeight="1" x14ac:dyDescent="0.25">
      <c r="A2894">
        <v>2893</v>
      </c>
      <c r="B2894">
        <v>277873</v>
      </c>
      <c r="C2894" t="s">
        <v>67</v>
      </c>
      <c r="D2894" t="s">
        <v>1318</v>
      </c>
      <c r="E2894" t="s">
        <v>1603</v>
      </c>
      <c r="F2894" t="s">
        <v>1613</v>
      </c>
      <c r="G2894">
        <v>29.5</v>
      </c>
      <c r="H2894">
        <v>22.3</v>
      </c>
      <c r="I2894">
        <v>3</v>
      </c>
      <c r="J2894">
        <v>0</v>
      </c>
      <c r="K2894" s="1">
        <v>45162</v>
      </c>
      <c r="L2894" s="56">
        <v>0.34953711805555554</v>
      </c>
    </row>
    <row r="2895" spans="1:12" ht="15" customHeight="1" x14ac:dyDescent="0.25">
      <c r="A2895">
        <v>2894</v>
      </c>
      <c r="B2895">
        <v>277872</v>
      </c>
      <c r="C2895" t="s">
        <v>67</v>
      </c>
      <c r="D2895" t="s">
        <v>1318</v>
      </c>
      <c r="E2895" t="s">
        <v>1603</v>
      </c>
      <c r="F2895" t="s">
        <v>1613</v>
      </c>
      <c r="G2895">
        <v>35.700000000000003</v>
      </c>
      <c r="H2895">
        <v>28.5</v>
      </c>
      <c r="I2895">
        <v>3</v>
      </c>
      <c r="J2895">
        <v>0</v>
      </c>
      <c r="K2895" s="1">
        <v>45162</v>
      </c>
      <c r="L2895" s="56">
        <v>0.34943619212962962</v>
      </c>
    </row>
    <row r="2896" spans="1:12" ht="15" customHeight="1" x14ac:dyDescent="0.25">
      <c r="A2896">
        <v>2895</v>
      </c>
      <c r="B2896">
        <v>277871</v>
      </c>
      <c r="C2896" t="s">
        <v>137</v>
      </c>
      <c r="D2896" t="s">
        <v>1356</v>
      </c>
      <c r="E2896" t="s">
        <v>1603</v>
      </c>
      <c r="F2896" t="s">
        <v>1615</v>
      </c>
      <c r="G2896">
        <v>58</v>
      </c>
      <c r="H2896">
        <v>52.6</v>
      </c>
      <c r="I2896">
        <v>2</v>
      </c>
      <c r="J2896">
        <v>0</v>
      </c>
      <c r="K2896" s="1">
        <v>45162</v>
      </c>
      <c r="L2896" s="56">
        <v>0.34895347222222223</v>
      </c>
    </row>
    <row r="2897" spans="1:12" ht="15" customHeight="1" x14ac:dyDescent="0.25">
      <c r="A2897">
        <v>2896</v>
      </c>
      <c r="B2897">
        <v>277870</v>
      </c>
      <c r="C2897" t="s">
        <v>125</v>
      </c>
      <c r="D2897" t="s">
        <v>126</v>
      </c>
      <c r="E2897" t="s">
        <v>1603</v>
      </c>
      <c r="F2897" t="s">
        <v>1604</v>
      </c>
      <c r="G2897">
        <v>39.799999999999997</v>
      </c>
      <c r="H2897">
        <v>32.6</v>
      </c>
      <c r="I2897">
        <v>3</v>
      </c>
      <c r="J2897">
        <v>0</v>
      </c>
      <c r="K2897" s="1">
        <v>45162</v>
      </c>
      <c r="L2897" s="56">
        <v>0.34771883101851847</v>
      </c>
    </row>
    <row r="2898" spans="1:12" ht="15" customHeight="1" x14ac:dyDescent="0.25">
      <c r="A2898">
        <v>2897</v>
      </c>
      <c r="B2898">
        <v>277869</v>
      </c>
      <c r="C2898" t="s">
        <v>125</v>
      </c>
      <c r="D2898" t="s">
        <v>126</v>
      </c>
      <c r="E2898" t="s">
        <v>1603</v>
      </c>
      <c r="F2898" t="s">
        <v>1604</v>
      </c>
      <c r="G2898">
        <v>47.2</v>
      </c>
      <c r="H2898">
        <v>40</v>
      </c>
      <c r="I2898">
        <v>3</v>
      </c>
      <c r="J2898">
        <v>0</v>
      </c>
      <c r="K2898" s="1">
        <v>45162</v>
      </c>
      <c r="L2898" s="56">
        <v>0.34762665509259261</v>
      </c>
    </row>
    <row r="2899" spans="1:12" ht="15" customHeight="1" x14ac:dyDescent="0.25">
      <c r="A2899">
        <v>2898</v>
      </c>
      <c r="B2899">
        <v>277868</v>
      </c>
      <c r="C2899" t="s">
        <v>24</v>
      </c>
      <c r="D2899" t="s">
        <v>25</v>
      </c>
      <c r="E2899" t="s">
        <v>1611</v>
      </c>
      <c r="F2899" t="s">
        <v>1614</v>
      </c>
      <c r="G2899">
        <v>55.6</v>
      </c>
      <c r="H2899">
        <v>48.4</v>
      </c>
      <c r="I2899">
        <v>3</v>
      </c>
      <c r="J2899">
        <v>8</v>
      </c>
      <c r="K2899" s="1">
        <v>45162</v>
      </c>
      <c r="L2899" s="56">
        <v>0.34749826388888888</v>
      </c>
    </row>
    <row r="2900" spans="1:12" ht="15" customHeight="1" x14ac:dyDescent="0.25">
      <c r="A2900">
        <v>2899</v>
      </c>
      <c r="B2900">
        <v>277867</v>
      </c>
      <c r="C2900" t="s">
        <v>125</v>
      </c>
      <c r="D2900" t="s">
        <v>126</v>
      </c>
      <c r="E2900" t="s">
        <v>1603</v>
      </c>
      <c r="F2900" t="s">
        <v>1604</v>
      </c>
      <c r="G2900">
        <v>46.9</v>
      </c>
      <c r="H2900">
        <v>39.700000000000003</v>
      </c>
      <c r="I2900">
        <v>3</v>
      </c>
      <c r="J2900">
        <v>0</v>
      </c>
      <c r="K2900" s="1">
        <v>45162</v>
      </c>
      <c r="L2900" s="56">
        <v>0.34735153935185187</v>
      </c>
    </row>
    <row r="2901" spans="1:12" ht="15" customHeight="1" x14ac:dyDescent="0.25">
      <c r="A2901">
        <v>2900</v>
      </c>
      <c r="B2901">
        <v>277866</v>
      </c>
      <c r="C2901" t="s">
        <v>142</v>
      </c>
      <c r="D2901" t="s">
        <v>1612</v>
      </c>
      <c r="E2901" t="s">
        <v>1603</v>
      </c>
      <c r="F2901" t="s">
        <v>1604</v>
      </c>
      <c r="G2901">
        <v>35.799999999999997</v>
      </c>
      <c r="H2901">
        <v>28.6</v>
      </c>
      <c r="I2901">
        <v>3</v>
      </c>
      <c r="J2901">
        <v>0</v>
      </c>
      <c r="K2901" s="1">
        <v>45162</v>
      </c>
      <c r="L2901" s="56">
        <v>0.3472035532407407</v>
      </c>
    </row>
    <row r="2902" spans="1:12" ht="15" customHeight="1" x14ac:dyDescent="0.25">
      <c r="A2902">
        <v>2901</v>
      </c>
      <c r="B2902">
        <v>277865</v>
      </c>
      <c r="C2902" t="s">
        <v>142</v>
      </c>
      <c r="D2902" t="s">
        <v>1612</v>
      </c>
      <c r="E2902" t="s">
        <v>1603</v>
      </c>
      <c r="F2902" t="s">
        <v>1604</v>
      </c>
      <c r="G2902">
        <v>41.8</v>
      </c>
      <c r="H2902">
        <v>34.6</v>
      </c>
      <c r="I2902">
        <v>3</v>
      </c>
      <c r="J2902">
        <v>0</v>
      </c>
      <c r="K2902" s="1">
        <v>45162</v>
      </c>
      <c r="L2902" s="56">
        <v>0.34705146990740743</v>
      </c>
    </row>
    <row r="2903" spans="1:12" ht="15" customHeight="1" x14ac:dyDescent="0.25">
      <c r="A2903">
        <v>2902</v>
      </c>
      <c r="B2903">
        <v>277864</v>
      </c>
      <c r="C2903" t="s">
        <v>125</v>
      </c>
      <c r="D2903" t="s">
        <v>126</v>
      </c>
      <c r="E2903" t="s">
        <v>1603</v>
      </c>
      <c r="F2903" t="s">
        <v>1604</v>
      </c>
      <c r="G2903">
        <v>35.6</v>
      </c>
      <c r="H2903">
        <v>28.4</v>
      </c>
      <c r="I2903">
        <v>3</v>
      </c>
      <c r="J2903">
        <v>0</v>
      </c>
      <c r="K2903" s="1">
        <v>45162</v>
      </c>
      <c r="L2903" s="56">
        <v>0.34693900462962962</v>
      </c>
    </row>
    <row r="2904" spans="1:12" ht="15" customHeight="1" x14ac:dyDescent="0.25">
      <c r="A2904">
        <v>2903</v>
      </c>
      <c r="B2904">
        <v>277863</v>
      </c>
      <c r="C2904" t="s">
        <v>124</v>
      </c>
      <c r="D2904" t="s">
        <v>1413</v>
      </c>
      <c r="E2904" t="s">
        <v>1603</v>
      </c>
      <c r="F2904" t="s">
        <v>1604</v>
      </c>
      <c r="G2904">
        <v>43.3</v>
      </c>
      <c r="H2904">
        <v>36.1</v>
      </c>
      <c r="I2904">
        <v>3</v>
      </c>
      <c r="J2904">
        <v>0</v>
      </c>
      <c r="K2904" s="1">
        <v>45162</v>
      </c>
      <c r="L2904" s="56">
        <v>0.34671084490740744</v>
      </c>
    </row>
    <row r="2905" spans="1:12" ht="15" customHeight="1" x14ac:dyDescent="0.25">
      <c r="A2905">
        <v>2904</v>
      </c>
      <c r="B2905">
        <v>277862</v>
      </c>
      <c r="C2905" t="s">
        <v>59</v>
      </c>
      <c r="D2905" t="s">
        <v>60</v>
      </c>
      <c r="E2905" t="s">
        <v>1611</v>
      </c>
      <c r="F2905" t="s">
        <v>1613</v>
      </c>
      <c r="G2905">
        <v>50.2</v>
      </c>
      <c r="H2905">
        <v>43</v>
      </c>
      <c r="I2905">
        <v>3</v>
      </c>
      <c r="J2905">
        <v>8</v>
      </c>
      <c r="K2905" s="1">
        <v>45162</v>
      </c>
      <c r="L2905" s="56">
        <v>0.34656311342592594</v>
      </c>
    </row>
    <row r="2906" spans="1:12" ht="15" customHeight="1" x14ac:dyDescent="0.25">
      <c r="A2906">
        <v>2905</v>
      </c>
      <c r="B2906">
        <v>277861</v>
      </c>
      <c r="C2906" t="s">
        <v>24</v>
      </c>
      <c r="D2906" t="s">
        <v>25</v>
      </c>
      <c r="E2906" t="s">
        <v>1611</v>
      </c>
      <c r="F2906" t="s">
        <v>1614</v>
      </c>
      <c r="G2906">
        <v>52.3</v>
      </c>
      <c r="H2906">
        <v>45.1</v>
      </c>
      <c r="I2906">
        <v>3</v>
      </c>
      <c r="J2906">
        <v>8</v>
      </c>
      <c r="K2906" s="1">
        <v>45162</v>
      </c>
      <c r="L2906" s="56">
        <v>0.3464243402777778</v>
      </c>
    </row>
    <row r="2907" spans="1:12" ht="15" customHeight="1" x14ac:dyDescent="0.25">
      <c r="A2907">
        <v>2906</v>
      </c>
      <c r="B2907">
        <v>277860</v>
      </c>
      <c r="C2907" t="s">
        <v>24</v>
      </c>
      <c r="D2907" t="s">
        <v>25</v>
      </c>
      <c r="E2907" t="s">
        <v>1611</v>
      </c>
      <c r="F2907" t="s">
        <v>1614</v>
      </c>
      <c r="G2907">
        <v>53.2</v>
      </c>
      <c r="H2907">
        <v>46</v>
      </c>
      <c r="I2907">
        <v>3</v>
      </c>
      <c r="J2907">
        <v>8</v>
      </c>
      <c r="K2907" s="1">
        <v>45162</v>
      </c>
      <c r="L2907" s="56">
        <v>0.34623938657407405</v>
      </c>
    </row>
    <row r="2908" spans="1:12" ht="15" customHeight="1" x14ac:dyDescent="0.25">
      <c r="A2908">
        <v>2907</v>
      </c>
      <c r="B2908">
        <v>277859</v>
      </c>
      <c r="C2908" t="s">
        <v>137</v>
      </c>
      <c r="D2908" t="s">
        <v>1356</v>
      </c>
      <c r="E2908" t="s">
        <v>1603</v>
      </c>
      <c r="F2908" t="s">
        <v>1616</v>
      </c>
      <c r="G2908">
        <v>63.2</v>
      </c>
      <c r="H2908">
        <v>56</v>
      </c>
      <c r="I2908">
        <v>3</v>
      </c>
      <c r="J2908">
        <v>0</v>
      </c>
      <c r="K2908" s="1">
        <v>45162</v>
      </c>
      <c r="L2908" s="56">
        <v>0.3459596875</v>
      </c>
    </row>
    <row r="2909" spans="1:12" ht="15" customHeight="1" x14ac:dyDescent="0.25">
      <c r="A2909">
        <v>2908</v>
      </c>
      <c r="B2909">
        <v>277858</v>
      </c>
      <c r="C2909" t="s">
        <v>74</v>
      </c>
      <c r="D2909" t="s">
        <v>75</v>
      </c>
      <c r="E2909" t="s">
        <v>1611</v>
      </c>
      <c r="F2909" t="s">
        <v>1610</v>
      </c>
      <c r="G2909">
        <v>36.799999999999997</v>
      </c>
      <c r="H2909">
        <v>29.6</v>
      </c>
      <c r="I2909">
        <v>3</v>
      </c>
      <c r="J2909">
        <v>12</v>
      </c>
      <c r="K2909" s="1">
        <v>45162</v>
      </c>
      <c r="L2909" s="56">
        <v>0.34573572916666667</v>
      </c>
    </row>
    <row r="2910" spans="1:12" ht="15" customHeight="1" x14ac:dyDescent="0.25">
      <c r="A2910">
        <v>2909</v>
      </c>
      <c r="B2910">
        <v>277857</v>
      </c>
      <c r="C2910" t="s">
        <v>78</v>
      </c>
      <c r="D2910" t="s">
        <v>79</v>
      </c>
      <c r="E2910" t="s">
        <v>1611</v>
      </c>
      <c r="F2910" t="s">
        <v>1610</v>
      </c>
      <c r="G2910">
        <v>60.8</v>
      </c>
      <c r="H2910">
        <v>53.6</v>
      </c>
      <c r="I2910">
        <v>3</v>
      </c>
      <c r="J2910">
        <v>20</v>
      </c>
      <c r="K2910" s="1">
        <v>45162</v>
      </c>
      <c r="L2910" s="56">
        <v>0.34539637731481482</v>
      </c>
    </row>
    <row r="2911" spans="1:12" ht="15" customHeight="1" x14ac:dyDescent="0.25">
      <c r="A2911">
        <v>2910</v>
      </c>
      <c r="B2911">
        <v>277856</v>
      </c>
      <c r="C2911" t="s">
        <v>124</v>
      </c>
      <c r="D2911" t="s">
        <v>1413</v>
      </c>
      <c r="E2911" t="s">
        <v>1603</v>
      </c>
      <c r="F2911" t="s">
        <v>1604</v>
      </c>
      <c r="G2911">
        <v>44.3</v>
      </c>
      <c r="H2911">
        <v>37.1</v>
      </c>
      <c r="I2911">
        <v>3</v>
      </c>
      <c r="J2911">
        <v>0</v>
      </c>
      <c r="K2911" s="1">
        <v>45162</v>
      </c>
      <c r="L2911" s="56">
        <v>0.34521640046296298</v>
      </c>
    </row>
    <row r="2912" spans="1:12" ht="15" customHeight="1" x14ac:dyDescent="0.25">
      <c r="A2912">
        <v>2911</v>
      </c>
      <c r="B2912">
        <v>277855</v>
      </c>
      <c r="C2912" t="s">
        <v>121</v>
      </c>
      <c r="D2912" t="s">
        <v>122</v>
      </c>
      <c r="E2912" t="s">
        <v>1603</v>
      </c>
      <c r="F2912" t="s">
        <v>1610</v>
      </c>
      <c r="G2912">
        <v>47.1</v>
      </c>
      <c r="H2912">
        <v>39.9</v>
      </c>
      <c r="I2912">
        <v>3</v>
      </c>
      <c r="J2912">
        <v>0</v>
      </c>
      <c r="K2912" s="1">
        <v>45162</v>
      </c>
      <c r="L2912" s="56">
        <v>0.34505138888888887</v>
      </c>
    </row>
    <row r="2913" spans="1:12" ht="15" customHeight="1" x14ac:dyDescent="0.25">
      <c r="A2913">
        <v>2912</v>
      </c>
      <c r="B2913">
        <v>277854</v>
      </c>
      <c r="C2913" t="s">
        <v>175</v>
      </c>
      <c r="D2913" t="s">
        <v>176</v>
      </c>
      <c r="E2913" t="s">
        <v>1603</v>
      </c>
      <c r="F2913" t="s">
        <v>1610</v>
      </c>
      <c r="G2913">
        <v>43.1</v>
      </c>
      <c r="H2913">
        <v>35.9</v>
      </c>
      <c r="I2913">
        <v>3</v>
      </c>
      <c r="J2913">
        <v>0</v>
      </c>
      <c r="K2913" s="1">
        <v>45162</v>
      </c>
      <c r="L2913" s="56">
        <v>0.34494718750000003</v>
      </c>
    </row>
    <row r="2914" spans="1:12" ht="15" customHeight="1" x14ac:dyDescent="0.25">
      <c r="A2914">
        <v>2913</v>
      </c>
      <c r="B2914">
        <v>277853</v>
      </c>
      <c r="C2914" t="s">
        <v>123</v>
      </c>
      <c r="D2914" t="s">
        <v>1412</v>
      </c>
      <c r="E2914" t="s">
        <v>1603</v>
      </c>
      <c r="F2914" t="s">
        <v>1613</v>
      </c>
      <c r="G2914">
        <v>46.3</v>
      </c>
      <c r="H2914">
        <v>39.1</v>
      </c>
      <c r="I2914">
        <v>3</v>
      </c>
      <c r="J2914">
        <v>0</v>
      </c>
      <c r="K2914" s="1">
        <v>45162</v>
      </c>
      <c r="L2914" s="56">
        <v>0.34482021990740735</v>
      </c>
    </row>
    <row r="2915" spans="1:12" ht="15" customHeight="1" x14ac:dyDescent="0.25">
      <c r="A2915">
        <v>2914</v>
      </c>
      <c r="B2915">
        <v>277852</v>
      </c>
      <c r="C2915" t="s">
        <v>51</v>
      </c>
      <c r="D2915" t="s">
        <v>52</v>
      </c>
      <c r="E2915" t="s">
        <v>1611</v>
      </c>
      <c r="F2915" t="s">
        <v>1613</v>
      </c>
      <c r="G2915">
        <v>57.7</v>
      </c>
      <c r="H2915">
        <v>50.5</v>
      </c>
      <c r="I2915">
        <v>3</v>
      </c>
      <c r="J2915">
        <v>20</v>
      </c>
      <c r="K2915" s="1">
        <v>45162</v>
      </c>
      <c r="L2915" s="56">
        <v>0.34459861111111106</v>
      </c>
    </row>
    <row r="2916" spans="1:12" ht="15" customHeight="1" x14ac:dyDescent="0.25">
      <c r="A2916">
        <v>2915</v>
      </c>
      <c r="B2916">
        <v>277851</v>
      </c>
      <c r="C2916" t="s">
        <v>1534</v>
      </c>
      <c r="D2916" t="s">
        <v>1535</v>
      </c>
      <c r="E2916" t="s">
        <v>1611</v>
      </c>
      <c r="F2916" t="s">
        <v>1607</v>
      </c>
      <c r="G2916">
        <v>75.2</v>
      </c>
      <c r="H2916">
        <v>68</v>
      </c>
      <c r="I2916">
        <v>3</v>
      </c>
      <c r="J2916">
        <v>18</v>
      </c>
      <c r="K2916" s="1">
        <v>45162</v>
      </c>
      <c r="L2916" s="56">
        <v>0.34442461805555552</v>
      </c>
    </row>
    <row r="2917" spans="1:12" ht="15" customHeight="1" x14ac:dyDescent="0.25">
      <c r="A2917">
        <v>2916</v>
      </c>
      <c r="B2917">
        <v>277850</v>
      </c>
      <c r="C2917" t="s">
        <v>124</v>
      </c>
      <c r="D2917" t="s">
        <v>1413</v>
      </c>
      <c r="E2917" t="s">
        <v>1603</v>
      </c>
      <c r="F2917" t="s">
        <v>1604</v>
      </c>
      <c r="G2917">
        <v>43.5</v>
      </c>
      <c r="H2917">
        <v>36.299999999999997</v>
      </c>
      <c r="I2917">
        <v>3</v>
      </c>
      <c r="J2917">
        <v>0</v>
      </c>
      <c r="K2917" s="1">
        <v>45162</v>
      </c>
      <c r="L2917" s="56">
        <v>0.34292376157407406</v>
      </c>
    </row>
    <row r="2918" spans="1:12" ht="15" customHeight="1" x14ac:dyDescent="0.25">
      <c r="A2918">
        <v>2917</v>
      </c>
      <c r="B2918">
        <v>277849</v>
      </c>
      <c r="C2918" t="s">
        <v>124</v>
      </c>
      <c r="D2918" t="s">
        <v>1413</v>
      </c>
      <c r="E2918" t="s">
        <v>1603</v>
      </c>
      <c r="F2918" t="s">
        <v>1604</v>
      </c>
      <c r="G2918">
        <v>42.2</v>
      </c>
      <c r="H2918">
        <v>35</v>
      </c>
      <c r="I2918">
        <v>3</v>
      </c>
      <c r="J2918">
        <v>0</v>
      </c>
      <c r="K2918" s="1">
        <v>45162</v>
      </c>
      <c r="L2918" s="56">
        <v>0.34270929398148148</v>
      </c>
    </row>
    <row r="2919" spans="1:12" ht="15" customHeight="1" x14ac:dyDescent="0.25">
      <c r="A2919">
        <v>2918</v>
      </c>
      <c r="B2919">
        <v>277848</v>
      </c>
      <c r="C2919" t="s">
        <v>141</v>
      </c>
      <c r="D2919" t="s">
        <v>1358</v>
      </c>
      <c r="E2919" t="s">
        <v>1603</v>
      </c>
      <c r="F2919" t="s">
        <v>1607</v>
      </c>
      <c r="G2919">
        <v>33.200000000000003</v>
      </c>
      <c r="H2919">
        <v>26</v>
      </c>
      <c r="I2919">
        <v>3</v>
      </c>
      <c r="J2919">
        <v>0</v>
      </c>
      <c r="K2919" s="1">
        <v>45162</v>
      </c>
      <c r="L2919" s="56">
        <v>0.34256269675925927</v>
      </c>
    </row>
    <row r="2920" spans="1:12" ht="15" customHeight="1" x14ac:dyDescent="0.25">
      <c r="A2920">
        <v>2919</v>
      </c>
      <c r="B2920">
        <v>277847</v>
      </c>
      <c r="C2920" t="s">
        <v>68</v>
      </c>
      <c r="D2920" t="s">
        <v>69</v>
      </c>
      <c r="E2920" t="s">
        <v>1611</v>
      </c>
      <c r="F2920" t="s">
        <v>1613</v>
      </c>
      <c r="G2920">
        <v>115.2</v>
      </c>
      <c r="H2920">
        <v>108</v>
      </c>
      <c r="I2920">
        <v>3</v>
      </c>
      <c r="J2920">
        <v>36</v>
      </c>
      <c r="K2920" s="1">
        <v>45162</v>
      </c>
      <c r="L2920" s="56">
        <v>0.3423895833333333</v>
      </c>
    </row>
    <row r="2921" spans="1:12" ht="15" customHeight="1" x14ac:dyDescent="0.25">
      <c r="A2921">
        <v>2920</v>
      </c>
      <c r="B2921">
        <v>277846</v>
      </c>
      <c r="C2921" t="s">
        <v>59</v>
      </c>
      <c r="D2921" t="s">
        <v>60</v>
      </c>
      <c r="E2921" t="s">
        <v>1611</v>
      </c>
      <c r="F2921" t="s">
        <v>1613</v>
      </c>
      <c r="G2921">
        <v>54.5</v>
      </c>
      <c r="H2921">
        <v>47.3</v>
      </c>
      <c r="I2921">
        <v>3</v>
      </c>
      <c r="J2921">
        <v>8</v>
      </c>
      <c r="K2921" s="1">
        <v>45162</v>
      </c>
      <c r="L2921" s="56">
        <v>0.34156582175925926</v>
      </c>
    </row>
    <row r="2922" spans="1:12" ht="15" customHeight="1" x14ac:dyDescent="0.25">
      <c r="A2922">
        <v>2921</v>
      </c>
      <c r="B2922">
        <v>277845</v>
      </c>
      <c r="C2922" t="s">
        <v>67</v>
      </c>
      <c r="D2922" t="s">
        <v>1318</v>
      </c>
      <c r="E2922" t="s">
        <v>1603</v>
      </c>
      <c r="F2922" t="s">
        <v>1613</v>
      </c>
      <c r="G2922">
        <v>35.200000000000003</v>
      </c>
      <c r="H2922">
        <v>28</v>
      </c>
      <c r="I2922">
        <v>3</v>
      </c>
      <c r="J2922">
        <v>0</v>
      </c>
      <c r="K2922" s="1">
        <v>45162</v>
      </c>
      <c r="L2922" s="56">
        <v>0.3414332986111111</v>
      </c>
    </row>
    <row r="2923" spans="1:12" ht="15" customHeight="1" x14ac:dyDescent="0.25">
      <c r="A2923">
        <v>2922</v>
      </c>
      <c r="B2923">
        <v>277844</v>
      </c>
      <c r="C2923" t="s">
        <v>74</v>
      </c>
      <c r="D2923" t="s">
        <v>75</v>
      </c>
      <c r="E2923" t="s">
        <v>1611</v>
      </c>
      <c r="F2923" t="s">
        <v>1610</v>
      </c>
      <c r="G2923">
        <v>41.6</v>
      </c>
      <c r="H2923">
        <v>34.4</v>
      </c>
      <c r="I2923">
        <v>3</v>
      </c>
      <c r="J2923">
        <v>16</v>
      </c>
      <c r="K2923" s="1">
        <v>45162</v>
      </c>
      <c r="L2923" s="56">
        <v>0.3405681712962963</v>
      </c>
    </row>
    <row r="2924" spans="1:12" ht="15" customHeight="1" x14ac:dyDescent="0.25">
      <c r="A2924">
        <v>2923</v>
      </c>
      <c r="B2924">
        <v>277843</v>
      </c>
      <c r="C2924" t="s">
        <v>1534</v>
      </c>
      <c r="D2924" t="s">
        <v>1535</v>
      </c>
      <c r="E2924" t="s">
        <v>1611</v>
      </c>
      <c r="F2924" t="s">
        <v>1607</v>
      </c>
      <c r="G2924">
        <v>88</v>
      </c>
      <c r="H2924">
        <v>80.8</v>
      </c>
      <c r="I2924">
        <v>3</v>
      </c>
      <c r="J2924">
        <v>18</v>
      </c>
      <c r="K2924" s="1">
        <v>45162</v>
      </c>
      <c r="L2924" s="56">
        <v>0.34033665509259259</v>
      </c>
    </row>
    <row r="2925" spans="1:12" ht="15" customHeight="1" x14ac:dyDescent="0.25">
      <c r="A2925">
        <v>2924</v>
      </c>
      <c r="B2925">
        <v>277842</v>
      </c>
      <c r="C2925" t="s">
        <v>142</v>
      </c>
      <c r="D2925" t="s">
        <v>1612</v>
      </c>
      <c r="E2925" t="s">
        <v>1603</v>
      </c>
      <c r="F2925" t="s">
        <v>1604</v>
      </c>
      <c r="G2925">
        <v>32.1</v>
      </c>
      <c r="H2925">
        <v>24.9</v>
      </c>
      <c r="I2925">
        <v>3</v>
      </c>
      <c r="J2925">
        <v>0</v>
      </c>
      <c r="K2925" s="1">
        <v>45162</v>
      </c>
      <c r="L2925" s="56">
        <v>0.33997349537037036</v>
      </c>
    </row>
    <row r="2926" spans="1:12" ht="15" customHeight="1" x14ac:dyDescent="0.25">
      <c r="A2926">
        <v>2925</v>
      </c>
      <c r="B2926">
        <v>277841</v>
      </c>
      <c r="C2926" t="s">
        <v>124</v>
      </c>
      <c r="D2926" t="s">
        <v>1413</v>
      </c>
      <c r="E2926" t="s">
        <v>1603</v>
      </c>
      <c r="F2926" t="s">
        <v>1604</v>
      </c>
      <c r="G2926">
        <v>44.6</v>
      </c>
      <c r="H2926">
        <v>37.4</v>
      </c>
      <c r="I2926">
        <v>3</v>
      </c>
      <c r="J2926">
        <v>0</v>
      </c>
      <c r="K2926" s="1">
        <v>45162</v>
      </c>
      <c r="L2926" s="56">
        <v>0.33979224537037034</v>
      </c>
    </row>
    <row r="2927" spans="1:12" ht="15" customHeight="1" x14ac:dyDescent="0.25">
      <c r="A2927">
        <v>2926</v>
      </c>
      <c r="B2927">
        <v>277840</v>
      </c>
      <c r="C2927" t="s">
        <v>74</v>
      </c>
      <c r="D2927" t="s">
        <v>75</v>
      </c>
      <c r="E2927" t="s">
        <v>1611</v>
      </c>
      <c r="F2927" t="s">
        <v>1610</v>
      </c>
      <c r="G2927">
        <v>45.4</v>
      </c>
      <c r="H2927">
        <v>38.200000000000003</v>
      </c>
      <c r="I2927">
        <v>3</v>
      </c>
      <c r="J2927">
        <v>15</v>
      </c>
      <c r="K2927" s="1">
        <v>45162</v>
      </c>
      <c r="L2927" s="56">
        <v>0.33971929398148148</v>
      </c>
    </row>
    <row r="2928" spans="1:12" ht="15" customHeight="1" x14ac:dyDescent="0.25">
      <c r="A2928">
        <v>2927</v>
      </c>
      <c r="B2928">
        <v>277839</v>
      </c>
      <c r="C2928" t="s">
        <v>142</v>
      </c>
      <c r="D2928" t="s">
        <v>1612</v>
      </c>
      <c r="E2928" t="s">
        <v>1603</v>
      </c>
      <c r="F2928" t="s">
        <v>1604</v>
      </c>
      <c r="G2928">
        <v>32.5</v>
      </c>
      <c r="H2928">
        <v>25.3</v>
      </c>
      <c r="I2928">
        <v>3</v>
      </c>
      <c r="J2928">
        <v>0</v>
      </c>
      <c r="K2928" s="1">
        <v>45162</v>
      </c>
      <c r="L2928" s="56">
        <v>0.33951420138888894</v>
      </c>
    </row>
    <row r="2929" spans="1:12" ht="15" customHeight="1" x14ac:dyDescent="0.25">
      <c r="A2929">
        <v>2928</v>
      </c>
      <c r="B2929">
        <v>277838</v>
      </c>
      <c r="C2929" t="s">
        <v>175</v>
      </c>
      <c r="D2929" t="s">
        <v>176</v>
      </c>
      <c r="E2929" t="s">
        <v>1603</v>
      </c>
      <c r="F2929" t="s">
        <v>1610</v>
      </c>
      <c r="G2929">
        <v>48.5</v>
      </c>
      <c r="H2929">
        <v>41.3</v>
      </c>
      <c r="I2929">
        <v>3</v>
      </c>
      <c r="J2929">
        <v>0</v>
      </c>
      <c r="K2929" s="1">
        <v>45162</v>
      </c>
      <c r="L2929" s="56">
        <v>0.3393521180555556</v>
      </c>
    </row>
    <row r="2930" spans="1:12" ht="15" customHeight="1" x14ac:dyDescent="0.25">
      <c r="A2930">
        <v>2929</v>
      </c>
      <c r="B2930">
        <v>277837</v>
      </c>
      <c r="C2930" t="s">
        <v>121</v>
      </c>
      <c r="D2930" t="s">
        <v>122</v>
      </c>
      <c r="E2930" t="s">
        <v>1603</v>
      </c>
      <c r="F2930" t="s">
        <v>1613</v>
      </c>
      <c r="G2930">
        <v>44.3</v>
      </c>
      <c r="H2930">
        <v>37.1</v>
      </c>
      <c r="I2930">
        <v>3</v>
      </c>
      <c r="J2930">
        <v>0</v>
      </c>
      <c r="K2930" s="1">
        <v>45162</v>
      </c>
      <c r="L2930" s="56">
        <v>0.33918190972222223</v>
      </c>
    </row>
    <row r="2931" spans="1:12" ht="15" customHeight="1" x14ac:dyDescent="0.25">
      <c r="A2931">
        <v>2930</v>
      </c>
      <c r="B2931">
        <v>277836</v>
      </c>
      <c r="C2931" t="s">
        <v>24</v>
      </c>
      <c r="D2931" t="s">
        <v>25</v>
      </c>
      <c r="E2931" t="s">
        <v>1611</v>
      </c>
      <c r="F2931" t="s">
        <v>1614</v>
      </c>
      <c r="G2931">
        <v>48.9</v>
      </c>
      <c r="H2931">
        <v>41.7</v>
      </c>
      <c r="I2931">
        <v>3</v>
      </c>
      <c r="J2931">
        <v>8</v>
      </c>
      <c r="K2931" s="1">
        <v>45162</v>
      </c>
      <c r="L2931" s="56">
        <v>0.33900104166666667</v>
      </c>
    </row>
    <row r="2932" spans="1:12" ht="15" customHeight="1" x14ac:dyDescent="0.25">
      <c r="A2932">
        <v>2931</v>
      </c>
      <c r="B2932">
        <v>277835</v>
      </c>
      <c r="C2932" t="s">
        <v>67</v>
      </c>
      <c r="D2932" t="s">
        <v>1318</v>
      </c>
      <c r="E2932" t="s">
        <v>1603</v>
      </c>
      <c r="F2932" t="s">
        <v>1613</v>
      </c>
      <c r="G2932">
        <v>34.700000000000003</v>
      </c>
      <c r="H2932">
        <v>27.5</v>
      </c>
      <c r="I2932">
        <v>3</v>
      </c>
      <c r="J2932">
        <v>0</v>
      </c>
      <c r="K2932" s="1">
        <v>45162</v>
      </c>
      <c r="L2932" s="56">
        <v>0.33887792824074076</v>
      </c>
    </row>
    <row r="2933" spans="1:12" ht="15" customHeight="1" x14ac:dyDescent="0.25">
      <c r="A2933">
        <v>2932</v>
      </c>
      <c r="B2933">
        <v>277834</v>
      </c>
      <c r="C2933" t="s">
        <v>101</v>
      </c>
      <c r="D2933" t="s">
        <v>1326</v>
      </c>
      <c r="E2933" t="s">
        <v>1611</v>
      </c>
      <c r="F2933" t="s">
        <v>1607</v>
      </c>
      <c r="G2933">
        <v>36.1</v>
      </c>
      <c r="H2933">
        <v>28.9</v>
      </c>
      <c r="I2933">
        <v>3</v>
      </c>
      <c r="J2933">
        <v>0</v>
      </c>
      <c r="K2933" s="1">
        <v>45162</v>
      </c>
      <c r="L2933" s="56">
        <v>0.33861721064814815</v>
      </c>
    </row>
    <row r="2934" spans="1:12" ht="15" customHeight="1" x14ac:dyDescent="0.25">
      <c r="A2934">
        <v>2933</v>
      </c>
      <c r="B2934">
        <v>277833</v>
      </c>
      <c r="C2934" t="s">
        <v>175</v>
      </c>
      <c r="D2934" t="s">
        <v>176</v>
      </c>
      <c r="E2934" t="s">
        <v>1603</v>
      </c>
      <c r="F2934" t="s">
        <v>1610</v>
      </c>
      <c r="G2934">
        <v>49.4</v>
      </c>
      <c r="H2934">
        <v>42.2</v>
      </c>
      <c r="I2934">
        <v>3</v>
      </c>
      <c r="J2934">
        <v>0</v>
      </c>
      <c r="K2934" s="1">
        <v>45162</v>
      </c>
      <c r="L2934" s="56">
        <v>0.33849690972222218</v>
      </c>
    </row>
    <row r="2935" spans="1:12" ht="15" customHeight="1" x14ac:dyDescent="0.25">
      <c r="A2935">
        <v>2934</v>
      </c>
      <c r="B2935">
        <v>277832</v>
      </c>
      <c r="C2935" t="s">
        <v>124</v>
      </c>
      <c r="D2935" t="s">
        <v>1413</v>
      </c>
      <c r="E2935" t="s">
        <v>1603</v>
      </c>
      <c r="F2935" t="s">
        <v>1604</v>
      </c>
      <c r="G2935">
        <v>42.4</v>
      </c>
      <c r="H2935">
        <v>35.200000000000003</v>
      </c>
      <c r="I2935">
        <v>3</v>
      </c>
      <c r="J2935">
        <v>0</v>
      </c>
      <c r="K2935" s="1">
        <v>45162</v>
      </c>
      <c r="L2935" s="56">
        <v>0.33839822916666668</v>
      </c>
    </row>
    <row r="2936" spans="1:12" ht="15" customHeight="1" x14ac:dyDescent="0.25">
      <c r="A2936">
        <v>2935</v>
      </c>
      <c r="B2936">
        <v>277831</v>
      </c>
      <c r="C2936" t="s">
        <v>85</v>
      </c>
      <c r="D2936" t="s">
        <v>1608</v>
      </c>
      <c r="E2936" t="s">
        <v>1603</v>
      </c>
      <c r="F2936" t="s">
        <v>1610</v>
      </c>
      <c r="G2936">
        <v>42.9</v>
      </c>
      <c r="H2936">
        <v>35.700000000000003</v>
      </c>
      <c r="I2936">
        <v>3</v>
      </c>
      <c r="J2936">
        <v>0</v>
      </c>
      <c r="K2936" s="1">
        <v>45162</v>
      </c>
      <c r="L2936" s="56">
        <v>0.3381038194444444</v>
      </c>
    </row>
    <row r="2937" spans="1:12" ht="15" customHeight="1" x14ac:dyDescent="0.25">
      <c r="A2937">
        <v>2936</v>
      </c>
      <c r="B2937">
        <v>277830</v>
      </c>
      <c r="C2937" t="s">
        <v>123</v>
      </c>
      <c r="D2937" t="s">
        <v>1412</v>
      </c>
      <c r="E2937" t="s">
        <v>1603</v>
      </c>
      <c r="F2937" t="s">
        <v>1613</v>
      </c>
      <c r="G2937">
        <v>47.5</v>
      </c>
      <c r="H2937">
        <v>40.299999999999997</v>
      </c>
      <c r="I2937">
        <v>3</v>
      </c>
      <c r="J2937">
        <v>0</v>
      </c>
      <c r="K2937" s="1">
        <v>45162</v>
      </c>
      <c r="L2937" s="56">
        <v>0.33777515046296297</v>
      </c>
    </row>
    <row r="2938" spans="1:12" ht="15" customHeight="1" x14ac:dyDescent="0.25">
      <c r="A2938">
        <v>2937</v>
      </c>
      <c r="B2938">
        <v>277829</v>
      </c>
      <c r="C2938" t="s">
        <v>59</v>
      </c>
      <c r="D2938" t="s">
        <v>60</v>
      </c>
      <c r="E2938" t="s">
        <v>1611</v>
      </c>
      <c r="F2938" t="s">
        <v>1613</v>
      </c>
      <c r="G2938">
        <v>45.8</v>
      </c>
      <c r="H2938">
        <v>38.6</v>
      </c>
      <c r="I2938">
        <v>3</v>
      </c>
      <c r="J2938">
        <v>8</v>
      </c>
      <c r="K2938" s="1">
        <v>45162</v>
      </c>
      <c r="L2938" s="56">
        <v>0.33764004629629629</v>
      </c>
    </row>
    <row r="2939" spans="1:12" ht="15" customHeight="1" x14ac:dyDescent="0.25">
      <c r="A2939">
        <v>2938</v>
      </c>
      <c r="B2939">
        <v>277828</v>
      </c>
      <c r="C2939" t="s">
        <v>114</v>
      </c>
      <c r="D2939" t="s">
        <v>115</v>
      </c>
      <c r="E2939" t="s">
        <v>1603</v>
      </c>
      <c r="F2939" t="s">
        <v>1610</v>
      </c>
      <c r="G2939">
        <v>74.2</v>
      </c>
      <c r="H2939">
        <v>67</v>
      </c>
      <c r="I2939">
        <v>3</v>
      </c>
      <c r="J2939">
        <v>30</v>
      </c>
      <c r="K2939" s="1">
        <v>45162</v>
      </c>
      <c r="L2939" s="56">
        <v>0.33748607638888889</v>
      </c>
    </row>
    <row r="2940" spans="1:12" ht="15" customHeight="1" x14ac:dyDescent="0.25">
      <c r="A2940">
        <v>2939</v>
      </c>
      <c r="B2940">
        <v>277827</v>
      </c>
      <c r="C2940" t="s">
        <v>24</v>
      </c>
      <c r="D2940" t="s">
        <v>25</v>
      </c>
      <c r="E2940" t="s">
        <v>1611</v>
      </c>
      <c r="F2940" t="s">
        <v>1614</v>
      </c>
      <c r="G2940">
        <v>50.2</v>
      </c>
      <c r="H2940">
        <v>43</v>
      </c>
      <c r="I2940">
        <v>3</v>
      </c>
      <c r="J2940">
        <v>8</v>
      </c>
      <c r="K2940" s="1">
        <v>45162</v>
      </c>
      <c r="L2940" s="56">
        <v>0.33728854166666666</v>
      </c>
    </row>
    <row r="2941" spans="1:12" ht="15" customHeight="1" x14ac:dyDescent="0.25">
      <c r="A2941">
        <v>2940</v>
      </c>
      <c r="B2941">
        <v>277826</v>
      </c>
      <c r="C2941" t="s">
        <v>55</v>
      </c>
      <c r="D2941" t="s">
        <v>56</v>
      </c>
      <c r="E2941" t="s">
        <v>1611</v>
      </c>
      <c r="F2941" t="s">
        <v>1613</v>
      </c>
      <c r="G2941">
        <v>46.6</v>
      </c>
      <c r="H2941">
        <v>39.4</v>
      </c>
      <c r="I2941">
        <v>3</v>
      </c>
      <c r="J2941">
        <v>8</v>
      </c>
      <c r="K2941" s="1">
        <v>45162</v>
      </c>
      <c r="L2941" s="56">
        <v>0.33716547453703699</v>
      </c>
    </row>
    <row r="2942" spans="1:12" ht="15" customHeight="1" x14ac:dyDescent="0.25">
      <c r="A2942">
        <v>2941</v>
      </c>
      <c r="B2942">
        <v>277825</v>
      </c>
      <c r="C2942" t="s">
        <v>124</v>
      </c>
      <c r="D2942" t="s">
        <v>1413</v>
      </c>
      <c r="E2942" t="s">
        <v>1603</v>
      </c>
      <c r="F2942" t="s">
        <v>1604</v>
      </c>
      <c r="G2942">
        <v>45.9</v>
      </c>
      <c r="H2942">
        <v>38.700000000000003</v>
      </c>
      <c r="I2942">
        <v>3</v>
      </c>
      <c r="J2942">
        <v>0</v>
      </c>
      <c r="K2942" s="1">
        <v>45162</v>
      </c>
      <c r="L2942" s="56">
        <v>0.33676663194444445</v>
      </c>
    </row>
    <row r="2943" spans="1:12" ht="15" customHeight="1" x14ac:dyDescent="0.25">
      <c r="A2943">
        <v>2942</v>
      </c>
      <c r="B2943">
        <v>277824</v>
      </c>
      <c r="C2943" t="s">
        <v>142</v>
      </c>
      <c r="D2943" t="s">
        <v>1612</v>
      </c>
      <c r="E2943" t="s">
        <v>1603</v>
      </c>
      <c r="F2943" t="s">
        <v>1604</v>
      </c>
      <c r="G2943">
        <v>37</v>
      </c>
      <c r="H2943">
        <v>29.8</v>
      </c>
      <c r="I2943">
        <v>3</v>
      </c>
      <c r="J2943">
        <v>0</v>
      </c>
      <c r="K2943" s="1">
        <v>45162</v>
      </c>
      <c r="L2943" s="56">
        <v>0.33654548611111107</v>
      </c>
    </row>
    <row r="2944" spans="1:12" ht="15" customHeight="1" x14ac:dyDescent="0.25">
      <c r="A2944">
        <v>2943</v>
      </c>
      <c r="B2944">
        <v>277823</v>
      </c>
      <c r="C2944" t="s">
        <v>84</v>
      </c>
      <c r="D2944" t="s">
        <v>1609</v>
      </c>
      <c r="E2944" t="s">
        <v>1603</v>
      </c>
      <c r="F2944" t="s">
        <v>1610</v>
      </c>
      <c r="G2944">
        <v>53.6</v>
      </c>
      <c r="H2944">
        <v>46.4</v>
      </c>
      <c r="I2944">
        <v>3</v>
      </c>
      <c r="J2944">
        <v>0</v>
      </c>
      <c r="K2944" s="1">
        <v>45162</v>
      </c>
      <c r="L2944" s="56">
        <v>0.33636906249999998</v>
      </c>
    </row>
    <row r="2945" spans="1:12" ht="15" customHeight="1" x14ac:dyDescent="0.25">
      <c r="A2945">
        <v>2944</v>
      </c>
      <c r="B2945">
        <v>277822</v>
      </c>
      <c r="C2945" t="s">
        <v>74</v>
      </c>
      <c r="D2945" t="s">
        <v>75</v>
      </c>
      <c r="E2945" t="s">
        <v>1611</v>
      </c>
      <c r="F2945" t="s">
        <v>1610</v>
      </c>
      <c r="G2945">
        <v>43.5</v>
      </c>
      <c r="H2945">
        <v>36.299999999999997</v>
      </c>
      <c r="I2945">
        <v>3</v>
      </c>
      <c r="J2945">
        <v>16</v>
      </c>
      <c r="K2945" s="1">
        <v>45162</v>
      </c>
      <c r="L2945" s="56">
        <v>0.33624436342592595</v>
      </c>
    </row>
    <row r="2946" spans="1:12" ht="15" customHeight="1" x14ac:dyDescent="0.25">
      <c r="A2946">
        <v>2945</v>
      </c>
      <c r="B2946">
        <v>277821</v>
      </c>
      <c r="C2946" t="s">
        <v>114</v>
      </c>
      <c r="D2946" t="s">
        <v>115</v>
      </c>
      <c r="E2946" t="s">
        <v>1603</v>
      </c>
      <c r="F2946" t="s">
        <v>1610</v>
      </c>
      <c r="G2946">
        <v>70.7</v>
      </c>
      <c r="H2946">
        <v>63.5</v>
      </c>
      <c r="I2946">
        <v>3</v>
      </c>
      <c r="J2946">
        <v>30</v>
      </c>
      <c r="K2946" s="1">
        <v>45162</v>
      </c>
      <c r="L2946" s="56">
        <v>0.33599325231481481</v>
      </c>
    </row>
    <row r="2947" spans="1:12" ht="15" customHeight="1" x14ac:dyDescent="0.25">
      <c r="A2947">
        <v>2946</v>
      </c>
      <c r="B2947">
        <v>277820</v>
      </c>
      <c r="C2947" t="s">
        <v>141</v>
      </c>
      <c r="D2947" t="s">
        <v>1358</v>
      </c>
      <c r="E2947" t="s">
        <v>1603</v>
      </c>
      <c r="F2947" t="s">
        <v>1607</v>
      </c>
      <c r="G2947">
        <v>44.1</v>
      </c>
      <c r="H2947">
        <v>36.9</v>
      </c>
      <c r="I2947">
        <v>3</v>
      </c>
      <c r="J2947">
        <v>0</v>
      </c>
      <c r="K2947" s="1">
        <v>45162</v>
      </c>
      <c r="L2947" s="56">
        <v>0.33575721064814812</v>
      </c>
    </row>
    <row r="2948" spans="1:12" ht="15" customHeight="1" x14ac:dyDescent="0.25">
      <c r="A2948">
        <v>2947</v>
      </c>
      <c r="B2948">
        <v>277819</v>
      </c>
      <c r="C2948" t="s">
        <v>59</v>
      </c>
      <c r="D2948" t="s">
        <v>60</v>
      </c>
      <c r="E2948" t="s">
        <v>1611</v>
      </c>
      <c r="F2948" t="s">
        <v>1613</v>
      </c>
      <c r="G2948">
        <v>49.6</v>
      </c>
      <c r="H2948">
        <v>42.4</v>
      </c>
      <c r="I2948">
        <v>3</v>
      </c>
      <c r="J2948">
        <v>8</v>
      </c>
      <c r="K2948" s="1">
        <v>45162</v>
      </c>
      <c r="L2948" s="56">
        <v>0.33557843749999999</v>
      </c>
    </row>
    <row r="2949" spans="1:12" ht="15" customHeight="1" x14ac:dyDescent="0.25">
      <c r="A2949">
        <v>2948</v>
      </c>
      <c r="B2949">
        <v>277818</v>
      </c>
      <c r="C2949" t="s">
        <v>24</v>
      </c>
      <c r="D2949" t="s">
        <v>25</v>
      </c>
      <c r="E2949" t="s">
        <v>1611</v>
      </c>
      <c r="F2949" t="s">
        <v>1614</v>
      </c>
      <c r="G2949">
        <v>55.4</v>
      </c>
      <c r="H2949">
        <v>48.2</v>
      </c>
      <c r="I2949">
        <v>3</v>
      </c>
      <c r="J2949">
        <v>8</v>
      </c>
      <c r="K2949" s="1">
        <v>45162</v>
      </c>
      <c r="L2949" s="56">
        <v>0.33543935185185186</v>
      </c>
    </row>
    <row r="2950" spans="1:12" ht="15" customHeight="1" x14ac:dyDescent="0.25">
      <c r="A2950">
        <v>2949</v>
      </c>
      <c r="B2950">
        <v>277817</v>
      </c>
      <c r="C2950" t="s">
        <v>124</v>
      </c>
      <c r="D2950" t="s">
        <v>1413</v>
      </c>
      <c r="E2950" t="s">
        <v>1603</v>
      </c>
      <c r="F2950" t="s">
        <v>1604</v>
      </c>
      <c r="G2950">
        <v>49.5</v>
      </c>
      <c r="H2950">
        <v>42.3</v>
      </c>
      <c r="I2950">
        <v>3</v>
      </c>
      <c r="J2950">
        <v>0</v>
      </c>
      <c r="K2950" s="1">
        <v>45162</v>
      </c>
      <c r="L2950" s="56">
        <v>0.33509942129629633</v>
      </c>
    </row>
    <row r="2951" spans="1:12" ht="15" customHeight="1" x14ac:dyDescent="0.25">
      <c r="A2951">
        <v>2950</v>
      </c>
      <c r="B2951">
        <v>277816</v>
      </c>
      <c r="C2951" t="s">
        <v>114</v>
      </c>
      <c r="D2951" t="s">
        <v>115</v>
      </c>
      <c r="E2951" t="s">
        <v>1603</v>
      </c>
      <c r="F2951" t="s">
        <v>1610</v>
      </c>
      <c r="G2951">
        <v>68.400000000000006</v>
      </c>
      <c r="H2951">
        <v>61.2</v>
      </c>
      <c r="I2951">
        <v>3</v>
      </c>
      <c r="J2951">
        <v>30</v>
      </c>
      <c r="K2951" s="1">
        <v>45162</v>
      </c>
      <c r="L2951" s="56">
        <v>0.33491628472222224</v>
      </c>
    </row>
    <row r="2952" spans="1:12" ht="15" customHeight="1" x14ac:dyDescent="0.25">
      <c r="A2952">
        <v>2951</v>
      </c>
      <c r="B2952">
        <v>277815</v>
      </c>
      <c r="C2952" t="s">
        <v>67</v>
      </c>
      <c r="D2952" t="s">
        <v>1318</v>
      </c>
      <c r="E2952" t="s">
        <v>1603</v>
      </c>
      <c r="F2952" t="s">
        <v>1613</v>
      </c>
      <c r="G2952">
        <v>40.700000000000003</v>
      </c>
      <c r="H2952">
        <v>33.5</v>
      </c>
      <c r="I2952">
        <v>3</v>
      </c>
      <c r="J2952">
        <v>0</v>
      </c>
      <c r="K2952" s="1">
        <v>45162</v>
      </c>
      <c r="L2952" s="56">
        <v>0.33466373842592589</v>
      </c>
    </row>
    <row r="2953" spans="1:12" ht="15" customHeight="1" x14ac:dyDescent="0.25">
      <c r="A2953">
        <v>2952</v>
      </c>
      <c r="B2953">
        <v>277814</v>
      </c>
      <c r="C2953" t="s">
        <v>124</v>
      </c>
      <c r="D2953" t="s">
        <v>1413</v>
      </c>
      <c r="E2953" t="s">
        <v>1603</v>
      </c>
      <c r="F2953" t="s">
        <v>1604</v>
      </c>
      <c r="G2953">
        <v>34.5</v>
      </c>
      <c r="H2953">
        <v>27.3</v>
      </c>
      <c r="I2953">
        <v>3</v>
      </c>
      <c r="J2953">
        <v>0</v>
      </c>
      <c r="K2953" s="1">
        <v>45162</v>
      </c>
      <c r="L2953" s="56">
        <v>0.33439996527777777</v>
      </c>
    </row>
    <row r="2954" spans="1:12" ht="15" customHeight="1" x14ac:dyDescent="0.25">
      <c r="A2954">
        <v>2953</v>
      </c>
      <c r="B2954">
        <v>277813</v>
      </c>
      <c r="C2954" t="s">
        <v>24</v>
      </c>
      <c r="D2954" t="s">
        <v>25</v>
      </c>
      <c r="E2954" t="s">
        <v>1611</v>
      </c>
      <c r="F2954" t="s">
        <v>1614</v>
      </c>
      <c r="G2954">
        <v>60.5</v>
      </c>
      <c r="H2954">
        <v>53.3</v>
      </c>
      <c r="I2954">
        <v>3</v>
      </c>
      <c r="J2954">
        <v>10</v>
      </c>
      <c r="K2954" s="1">
        <v>45162</v>
      </c>
      <c r="L2954" s="56">
        <v>0.33431843749999995</v>
      </c>
    </row>
    <row r="2955" spans="1:12" ht="15" customHeight="1" x14ac:dyDescent="0.25">
      <c r="A2955">
        <v>2954</v>
      </c>
      <c r="B2955">
        <v>277812</v>
      </c>
      <c r="C2955" t="s">
        <v>121</v>
      </c>
      <c r="D2955" t="s">
        <v>122</v>
      </c>
      <c r="E2955" t="s">
        <v>1603</v>
      </c>
      <c r="F2955" t="s">
        <v>1610</v>
      </c>
      <c r="G2955">
        <v>37.5</v>
      </c>
      <c r="H2955">
        <v>30.3</v>
      </c>
      <c r="I2955">
        <v>3</v>
      </c>
      <c r="J2955">
        <v>0</v>
      </c>
      <c r="K2955" s="1">
        <v>45162</v>
      </c>
      <c r="L2955" s="56">
        <v>0.33400922453703702</v>
      </c>
    </row>
    <row r="2956" spans="1:12" ht="15" customHeight="1" x14ac:dyDescent="0.25">
      <c r="A2956">
        <v>2955</v>
      </c>
      <c r="B2956">
        <v>277811</v>
      </c>
      <c r="C2956" t="s">
        <v>67</v>
      </c>
      <c r="D2956" t="s">
        <v>1318</v>
      </c>
      <c r="E2956" t="s">
        <v>1603</v>
      </c>
      <c r="F2956" t="s">
        <v>1613</v>
      </c>
      <c r="G2956">
        <v>32.299999999999997</v>
      </c>
      <c r="H2956">
        <v>25.1</v>
      </c>
      <c r="I2956">
        <v>3</v>
      </c>
      <c r="J2956">
        <v>0</v>
      </c>
      <c r="K2956" s="1">
        <v>45162</v>
      </c>
      <c r="L2956" s="56">
        <v>0.3333479513888889</v>
      </c>
    </row>
    <row r="2957" spans="1:12" ht="15" customHeight="1" x14ac:dyDescent="0.25">
      <c r="A2957">
        <v>2956</v>
      </c>
      <c r="B2957">
        <v>277810</v>
      </c>
      <c r="C2957" t="s">
        <v>137</v>
      </c>
      <c r="D2957" t="s">
        <v>1356</v>
      </c>
      <c r="E2957" t="s">
        <v>1603</v>
      </c>
      <c r="F2957" t="s">
        <v>1615</v>
      </c>
      <c r="G2957">
        <v>79.599999999999994</v>
      </c>
      <c r="H2957">
        <v>72.400000000000006</v>
      </c>
      <c r="I2957">
        <v>3</v>
      </c>
      <c r="J2957">
        <v>0</v>
      </c>
      <c r="K2957" s="1">
        <v>45162</v>
      </c>
      <c r="L2957" s="56">
        <v>0.33327010416666664</v>
      </c>
    </row>
    <row r="2958" spans="1:12" ht="15" customHeight="1" x14ac:dyDescent="0.25">
      <c r="A2958">
        <v>2957</v>
      </c>
      <c r="B2958">
        <v>277809</v>
      </c>
      <c r="C2958" t="s">
        <v>151</v>
      </c>
      <c r="D2958" t="s">
        <v>1368</v>
      </c>
      <c r="E2958" t="s">
        <v>1611</v>
      </c>
      <c r="F2958" t="s">
        <v>1607</v>
      </c>
      <c r="G2958">
        <v>37.4</v>
      </c>
      <c r="H2958">
        <v>30.2</v>
      </c>
      <c r="I2958">
        <v>3</v>
      </c>
      <c r="J2958">
        <v>0</v>
      </c>
      <c r="K2958" s="1">
        <v>45162</v>
      </c>
      <c r="L2958" s="56">
        <v>0.33309725694444442</v>
      </c>
    </row>
    <row r="2959" spans="1:12" ht="15" customHeight="1" x14ac:dyDescent="0.25">
      <c r="A2959">
        <v>2958</v>
      </c>
      <c r="B2959">
        <v>277808</v>
      </c>
      <c r="C2959" t="s">
        <v>24</v>
      </c>
      <c r="D2959" t="s">
        <v>25</v>
      </c>
      <c r="E2959" t="s">
        <v>1611</v>
      </c>
      <c r="F2959" t="s">
        <v>1614</v>
      </c>
      <c r="G2959">
        <v>46.4</v>
      </c>
      <c r="H2959">
        <v>39.200000000000003</v>
      </c>
      <c r="I2959">
        <v>3</v>
      </c>
      <c r="J2959">
        <v>8</v>
      </c>
      <c r="K2959" s="1">
        <v>45162</v>
      </c>
      <c r="L2959" s="56">
        <v>0.33280957175925924</v>
      </c>
    </row>
    <row r="2960" spans="1:12" ht="15" customHeight="1" x14ac:dyDescent="0.25">
      <c r="A2960">
        <v>2959</v>
      </c>
      <c r="B2960">
        <v>277807</v>
      </c>
      <c r="C2960" t="s">
        <v>67</v>
      </c>
      <c r="D2960" t="s">
        <v>1318</v>
      </c>
      <c r="E2960" t="s">
        <v>1603</v>
      </c>
      <c r="F2960" t="s">
        <v>1613</v>
      </c>
      <c r="G2960">
        <v>17.899999999999999</v>
      </c>
      <c r="H2960">
        <v>12.5</v>
      </c>
      <c r="I2960">
        <v>2</v>
      </c>
      <c r="J2960">
        <v>0</v>
      </c>
      <c r="K2960" s="1">
        <v>45162</v>
      </c>
      <c r="L2960" s="56">
        <v>0.33268052083333333</v>
      </c>
    </row>
    <row r="2961" spans="1:12" ht="15" customHeight="1" x14ac:dyDescent="0.25">
      <c r="A2961">
        <v>2960</v>
      </c>
      <c r="B2961">
        <v>277806</v>
      </c>
      <c r="C2961" t="s">
        <v>123</v>
      </c>
      <c r="D2961" t="s">
        <v>1412</v>
      </c>
      <c r="E2961" t="s">
        <v>1603</v>
      </c>
      <c r="F2961" t="s">
        <v>1614</v>
      </c>
      <c r="G2961">
        <v>52.4</v>
      </c>
      <c r="H2961">
        <v>45.2</v>
      </c>
      <c r="I2961">
        <v>3</v>
      </c>
      <c r="J2961">
        <v>0</v>
      </c>
      <c r="K2961" s="1">
        <v>45162</v>
      </c>
      <c r="L2961" s="56">
        <v>0.33252511574074073</v>
      </c>
    </row>
    <row r="2962" spans="1:12" ht="15" customHeight="1" x14ac:dyDescent="0.25">
      <c r="A2962">
        <v>2961</v>
      </c>
      <c r="B2962">
        <v>277805</v>
      </c>
      <c r="C2962" t="s">
        <v>59</v>
      </c>
      <c r="D2962" t="s">
        <v>60</v>
      </c>
      <c r="E2962" t="s">
        <v>1611</v>
      </c>
      <c r="F2962" t="s">
        <v>1613</v>
      </c>
      <c r="G2962">
        <v>43.7</v>
      </c>
      <c r="H2962">
        <v>36.5</v>
      </c>
      <c r="I2962">
        <v>3</v>
      </c>
      <c r="J2962">
        <v>8</v>
      </c>
      <c r="K2962" s="1">
        <v>45162</v>
      </c>
      <c r="L2962" s="56">
        <v>0.33183445601851852</v>
      </c>
    </row>
    <row r="2963" spans="1:12" ht="15" customHeight="1" x14ac:dyDescent="0.25">
      <c r="A2963">
        <v>2962</v>
      </c>
      <c r="B2963">
        <v>277804</v>
      </c>
      <c r="C2963" t="s">
        <v>59</v>
      </c>
      <c r="D2963" t="s">
        <v>60</v>
      </c>
      <c r="E2963" t="s">
        <v>1611</v>
      </c>
      <c r="F2963" t="s">
        <v>1613</v>
      </c>
      <c r="G2963">
        <v>46.6</v>
      </c>
      <c r="H2963">
        <v>39.4</v>
      </c>
      <c r="I2963">
        <v>3</v>
      </c>
      <c r="J2963">
        <v>8</v>
      </c>
      <c r="K2963" s="1">
        <v>45162</v>
      </c>
      <c r="L2963" s="56">
        <v>0.33169846064814817</v>
      </c>
    </row>
    <row r="2964" spans="1:12" ht="15" customHeight="1" x14ac:dyDescent="0.25">
      <c r="A2964">
        <v>2963</v>
      </c>
      <c r="B2964">
        <v>277803</v>
      </c>
      <c r="C2964" t="s">
        <v>125</v>
      </c>
      <c r="D2964" t="s">
        <v>126</v>
      </c>
      <c r="E2964" t="s">
        <v>1603</v>
      </c>
      <c r="F2964" t="s">
        <v>1604</v>
      </c>
      <c r="G2964">
        <v>44.7</v>
      </c>
      <c r="H2964">
        <v>37.5</v>
      </c>
      <c r="I2964">
        <v>3</v>
      </c>
      <c r="J2964">
        <v>0</v>
      </c>
      <c r="K2964" s="1">
        <v>45162</v>
      </c>
      <c r="L2964" s="56">
        <v>0.33159849537037039</v>
      </c>
    </row>
    <row r="2965" spans="1:12" ht="15" customHeight="1" x14ac:dyDescent="0.25">
      <c r="A2965">
        <v>2964</v>
      </c>
      <c r="B2965">
        <v>277802</v>
      </c>
      <c r="C2965" t="s">
        <v>142</v>
      </c>
      <c r="D2965" t="s">
        <v>1612</v>
      </c>
      <c r="E2965" t="s">
        <v>1603</v>
      </c>
      <c r="F2965" t="s">
        <v>1604</v>
      </c>
      <c r="G2965">
        <v>35.4</v>
      </c>
      <c r="H2965">
        <v>28.2</v>
      </c>
      <c r="I2965">
        <v>3</v>
      </c>
      <c r="J2965">
        <v>0</v>
      </c>
      <c r="K2965" s="1">
        <v>45162</v>
      </c>
      <c r="L2965" s="56">
        <v>0.3314268865740741</v>
      </c>
    </row>
    <row r="2966" spans="1:12" ht="15" customHeight="1" x14ac:dyDescent="0.25">
      <c r="A2966">
        <v>2965</v>
      </c>
      <c r="B2966">
        <v>277801</v>
      </c>
      <c r="C2966" t="s">
        <v>124</v>
      </c>
      <c r="D2966" t="s">
        <v>1413</v>
      </c>
      <c r="E2966" t="s">
        <v>1603</v>
      </c>
      <c r="F2966" t="s">
        <v>1604</v>
      </c>
      <c r="G2966">
        <v>46.3</v>
      </c>
      <c r="H2966">
        <v>39.1</v>
      </c>
      <c r="I2966">
        <v>3</v>
      </c>
      <c r="J2966">
        <v>0</v>
      </c>
      <c r="K2966" s="1">
        <v>45162</v>
      </c>
      <c r="L2966" s="56">
        <v>0.33134973379629629</v>
      </c>
    </row>
    <row r="2967" spans="1:12" ht="15" customHeight="1" x14ac:dyDescent="0.25">
      <c r="A2967">
        <v>2966</v>
      </c>
      <c r="B2967">
        <v>277800</v>
      </c>
      <c r="C2967" t="s">
        <v>74</v>
      </c>
      <c r="D2967" t="s">
        <v>75</v>
      </c>
      <c r="E2967" t="s">
        <v>1611</v>
      </c>
      <c r="F2967" t="s">
        <v>1610</v>
      </c>
      <c r="G2967">
        <v>36.799999999999997</v>
      </c>
      <c r="H2967">
        <v>29.6</v>
      </c>
      <c r="I2967">
        <v>3</v>
      </c>
      <c r="J2967">
        <v>12</v>
      </c>
      <c r="K2967" s="1">
        <v>45162</v>
      </c>
      <c r="L2967" s="56">
        <v>0.33123649305555553</v>
      </c>
    </row>
    <row r="2968" spans="1:12" ht="15" customHeight="1" x14ac:dyDescent="0.25">
      <c r="A2968">
        <v>2967</v>
      </c>
      <c r="B2968">
        <v>277799</v>
      </c>
      <c r="C2968" t="s">
        <v>124</v>
      </c>
      <c r="D2968" t="s">
        <v>1413</v>
      </c>
      <c r="E2968" t="s">
        <v>1603</v>
      </c>
      <c r="F2968" t="s">
        <v>1604</v>
      </c>
      <c r="G2968">
        <v>42.3</v>
      </c>
      <c r="H2968">
        <v>35.1</v>
      </c>
      <c r="I2968">
        <v>3</v>
      </c>
      <c r="J2968">
        <v>0</v>
      </c>
      <c r="K2968" s="1">
        <v>45162</v>
      </c>
      <c r="L2968" s="56">
        <v>0.33111188657407409</v>
      </c>
    </row>
    <row r="2969" spans="1:12" ht="15" customHeight="1" x14ac:dyDescent="0.25">
      <c r="A2969">
        <v>2968</v>
      </c>
      <c r="B2969">
        <v>277798</v>
      </c>
      <c r="C2969" t="s">
        <v>24</v>
      </c>
      <c r="D2969" t="s">
        <v>25</v>
      </c>
      <c r="E2969" t="s">
        <v>1611</v>
      </c>
      <c r="F2969" t="s">
        <v>1614</v>
      </c>
      <c r="G2969">
        <v>52.3</v>
      </c>
      <c r="H2969">
        <v>45.1</v>
      </c>
      <c r="I2969">
        <v>3</v>
      </c>
      <c r="J2969">
        <v>8</v>
      </c>
      <c r="K2969" s="1">
        <v>45162</v>
      </c>
      <c r="L2969" s="56">
        <v>0.33100046296296298</v>
      </c>
    </row>
    <row r="2970" spans="1:12" ht="15" customHeight="1" x14ac:dyDescent="0.25">
      <c r="A2970">
        <v>2969</v>
      </c>
      <c r="B2970">
        <v>277797</v>
      </c>
      <c r="C2970" t="s">
        <v>125</v>
      </c>
      <c r="D2970" t="s">
        <v>126</v>
      </c>
      <c r="E2970" t="s">
        <v>1603</v>
      </c>
      <c r="F2970" t="s">
        <v>1604</v>
      </c>
      <c r="G2970">
        <v>48.8</v>
      </c>
      <c r="H2970">
        <v>41.6</v>
      </c>
      <c r="I2970">
        <v>3</v>
      </c>
      <c r="J2970">
        <v>0</v>
      </c>
      <c r="K2970" s="1">
        <v>45162</v>
      </c>
      <c r="L2970" s="56">
        <v>0.33089131944444444</v>
      </c>
    </row>
    <row r="2971" spans="1:12" ht="15" customHeight="1" x14ac:dyDescent="0.25">
      <c r="A2971">
        <v>2970</v>
      </c>
      <c r="B2971">
        <v>277796</v>
      </c>
      <c r="C2971" t="s">
        <v>142</v>
      </c>
      <c r="D2971" t="s">
        <v>1612</v>
      </c>
      <c r="E2971" t="s">
        <v>1603</v>
      </c>
      <c r="F2971" t="s">
        <v>1604</v>
      </c>
      <c r="G2971">
        <v>32.4</v>
      </c>
      <c r="H2971">
        <v>25.2</v>
      </c>
      <c r="I2971">
        <v>3</v>
      </c>
      <c r="J2971">
        <v>0</v>
      </c>
      <c r="K2971" s="1">
        <v>45162</v>
      </c>
      <c r="L2971" s="56">
        <v>0.33080648148148145</v>
      </c>
    </row>
    <row r="2972" spans="1:12" ht="15" customHeight="1" x14ac:dyDescent="0.25">
      <c r="A2972">
        <v>2971</v>
      </c>
      <c r="B2972">
        <v>277795</v>
      </c>
      <c r="C2972" t="s">
        <v>141</v>
      </c>
      <c r="D2972" t="s">
        <v>1358</v>
      </c>
      <c r="E2972" t="s">
        <v>1603</v>
      </c>
      <c r="F2972" t="s">
        <v>1607</v>
      </c>
      <c r="G2972">
        <v>40.299999999999997</v>
      </c>
      <c r="H2972">
        <v>33.1</v>
      </c>
      <c r="I2972">
        <v>3</v>
      </c>
      <c r="J2972">
        <v>0</v>
      </c>
      <c r="K2972" s="1">
        <v>45162</v>
      </c>
      <c r="L2972" s="56">
        <v>0.33064984953703708</v>
      </c>
    </row>
    <row r="2973" spans="1:12" ht="15" customHeight="1" x14ac:dyDescent="0.25">
      <c r="A2973">
        <v>2972</v>
      </c>
      <c r="B2973">
        <v>277794</v>
      </c>
      <c r="C2973" t="s">
        <v>137</v>
      </c>
      <c r="D2973" t="s">
        <v>1356</v>
      </c>
      <c r="E2973" t="s">
        <v>1603</v>
      </c>
      <c r="F2973" t="s">
        <v>1616</v>
      </c>
      <c r="G2973">
        <v>72.8</v>
      </c>
      <c r="H2973">
        <v>65.599999999999994</v>
      </c>
      <c r="I2973">
        <v>3</v>
      </c>
      <c r="J2973">
        <v>0</v>
      </c>
      <c r="K2973" s="1">
        <v>45162</v>
      </c>
      <c r="L2973" s="56">
        <v>0.32927966435185185</v>
      </c>
    </row>
    <row r="2974" spans="1:12" ht="15" customHeight="1" x14ac:dyDescent="0.25">
      <c r="A2974">
        <v>2973</v>
      </c>
      <c r="B2974">
        <v>277793</v>
      </c>
      <c r="C2974" t="s">
        <v>124</v>
      </c>
      <c r="D2974" t="s">
        <v>1413</v>
      </c>
      <c r="E2974" t="s">
        <v>1603</v>
      </c>
      <c r="F2974" t="s">
        <v>1604</v>
      </c>
      <c r="G2974">
        <v>43.9</v>
      </c>
      <c r="H2974">
        <v>36.700000000000003</v>
      </c>
      <c r="I2974">
        <v>3</v>
      </c>
      <c r="J2974">
        <v>0</v>
      </c>
      <c r="K2974" s="1">
        <v>45162</v>
      </c>
      <c r="L2974" s="56">
        <v>0.32898726851851851</v>
      </c>
    </row>
    <row r="2975" spans="1:12" ht="15" customHeight="1" x14ac:dyDescent="0.25">
      <c r="A2975">
        <v>2974</v>
      </c>
      <c r="B2975">
        <v>277792</v>
      </c>
      <c r="C2975" t="s">
        <v>137</v>
      </c>
      <c r="D2975" t="s">
        <v>1356</v>
      </c>
      <c r="E2975" t="s">
        <v>1603</v>
      </c>
      <c r="F2975" t="s">
        <v>1616</v>
      </c>
      <c r="G2975">
        <v>73.3</v>
      </c>
      <c r="H2975">
        <v>66.099999999999994</v>
      </c>
      <c r="I2975">
        <v>3</v>
      </c>
      <c r="J2975">
        <v>0</v>
      </c>
      <c r="K2975" s="1">
        <v>45162</v>
      </c>
      <c r="L2975" s="56">
        <v>0.32859664351851853</v>
      </c>
    </row>
    <row r="2976" spans="1:12" ht="15" customHeight="1" x14ac:dyDescent="0.25">
      <c r="A2976">
        <v>2975</v>
      </c>
      <c r="B2976">
        <v>277791</v>
      </c>
      <c r="C2976" t="s">
        <v>142</v>
      </c>
      <c r="D2976" t="s">
        <v>1612</v>
      </c>
      <c r="E2976" t="s">
        <v>1603</v>
      </c>
      <c r="F2976" t="s">
        <v>1604</v>
      </c>
      <c r="G2976">
        <v>30</v>
      </c>
      <c r="H2976">
        <v>22.8</v>
      </c>
      <c r="I2976">
        <v>3</v>
      </c>
      <c r="J2976">
        <v>0</v>
      </c>
      <c r="K2976" s="1">
        <v>45162</v>
      </c>
      <c r="L2976" s="56">
        <v>0.32839146990740742</v>
      </c>
    </row>
    <row r="2977" spans="1:12" ht="15" customHeight="1" x14ac:dyDescent="0.25">
      <c r="A2977">
        <v>2976</v>
      </c>
      <c r="B2977">
        <v>277790</v>
      </c>
      <c r="C2977" t="s">
        <v>24</v>
      </c>
      <c r="D2977" t="s">
        <v>25</v>
      </c>
      <c r="E2977" t="s">
        <v>1611</v>
      </c>
      <c r="F2977" t="s">
        <v>1614</v>
      </c>
      <c r="G2977">
        <v>53.5</v>
      </c>
      <c r="H2977">
        <v>46.3</v>
      </c>
      <c r="I2977">
        <v>3</v>
      </c>
      <c r="J2977">
        <v>8</v>
      </c>
      <c r="K2977" s="1">
        <v>45162</v>
      </c>
      <c r="L2977" s="56">
        <v>0.32826670138888886</v>
      </c>
    </row>
    <row r="2978" spans="1:12" ht="15" customHeight="1" x14ac:dyDescent="0.25">
      <c r="A2978">
        <v>2977</v>
      </c>
      <c r="B2978">
        <v>277789</v>
      </c>
      <c r="C2978" t="s">
        <v>59</v>
      </c>
      <c r="D2978" t="s">
        <v>60</v>
      </c>
      <c r="E2978" t="s">
        <v>1611</v>
      </c>
      <c r="F2978" t="s">
        <v>1613</v>
      </c>
      <c r="G2978">
        <v>46.9</v>
      </c>
      <c r="H2978">
        <v>39.700000000000003</v>
      </c>
      <c r="I2978">
        <v>3</v>
      </c>
      <c r="J2978">
        <v>8</v>
      </c>
      <c r="K2978" s="1">
        <v>45162</v>
      </c>
      <c r="L2978" s="56">
        <v>0.32804528935185184</v>
      </c>
    </row>
    <row r="2979" spans="1:12" ht="15" customHeight="1" x14ac:dyDescent="0.25">
      <c r="A2979">
        <v>2978</v>
      </c>
      <c r="B2979">
        <v>277788</v>
      </c>
      <c r="C2979" t="s">
        <v>59</v>
      </c>
      <c r="D2979" t="s">
        <v>60</v>
      </c>
      <c r="E2979" t="s">
        <v>1611</v>
      </c>
      <c r="F2979" t="s">
        <v>1613</v>
      </c>
      <c r="G2979">
        <v>50</v>
      </c>
      <c r="H2979">
        <v>42.8</v>
      </c>
      <c r="I2979">
        <v>3</v>
      </c>
      <c r="J2979">
        <v>8</v>
      </c>
      <c r="K2979" s="1">
        <v>45162</v>
      </c>
      <c r="L2979" s="56">
        <v>0.32788626157407408</v>
      </c>
    </row>
    <row r="2980" spans="1:12" ht="15" customHeight="1" x14ac:dyDescent="0.25">
      <c r="A2980">
        <v>2979</v>
      </c>
      <c r="B2980">
        <v>277787</v>
      </c>
      <c r="C2980" t="s">
        <v>123</v>
      </c>
      <c r="D2980" t="s">
        <v>1412</v>
      </c>
      <c r="E2980" t="s">
        <v>1603</v>
      </c>
      <c r="F2980" t="s">
        <v>1613</v>
      </c>
      <c r="G2980">
        <v>47</v>
      </c>
      <c r="H2980">
        <v>39.799999999999997</v>
      </c>
      <c r="I2980">
        <v>3</v>
      </c>
      <c r="J2980">
        <v>0</v>
      </c>
      <c r="K2980" s="1">
        <v>45162</v>
      </c>
      <c r="L2980" s="56">
        <v>0.32770239583333333</v>
      </c>
    </row>
    <row r="2981" spans="1:12" ht="15" customHeight="1" x14ac:dyDescent="0.25">
      <c r="A2981">
        <v>2980</v>
      </c>
      <c r="B2981">
        <v>277786</v>
      </c>
      <c r="C2981" t="s">
        <v>74</v>
      </c>
      <c r="D2981" t="s">
        <v>75</v>
      </c>
      <c r="E2981" t="s">
        <v>1611</v>
      </c>
      <c r="F2981" t="s">
        <v>1610</v>
      </c>
      <c r="G2981">
        <v>36.6</v>
      </c>
      <c r="H2981">
        <v>29.4</v>
      </c>
      <c r="I2981">
        <v>3</v>
      </c>
      <c r="J2981">
        <v>12</v>
      </c>
      <c r="K2981" s="1">
        <v>45162</v>
      </c>
      <c r="L2981" s="56">
        <v>0.32749907407407408</v>
      </c>
    </row>
    <row r="2982" spans="1:12" ht="15" customHeight="1" x14ac:dyDescent="0.25">
      <c r="A2982">
        <v>2981</v>
      </c>
      <c r="B2982">
        <v>277785</v>
      </c>
      <c r="C2982" t="s">
        <v>121</v>
      </c>
      <c r="D2982" t="s">
        <v>122</v>
      </c>
      <c r="E2982" t="s">
        <v>1603</v>
      </c>
      <c r="F2982" t="s">
        <v>1610</v>
      </c>
      <c r="G2982">
        <v>42.5</v>
      </c>
      <c r="H2982">
        <v>35.299999999999997</v>
      </c>
      <c r="I2982">
        <v>3</v>
      </c>
      <c r="J2982">
        <v>0</v>
      </c>
      <c r="K2982" s="1">
        <v>45162</v>
      </c>
      <c r="L2982" s="56">
        <v>0.32727438657407409</v>
      </c>
    </row>
    <row r="2983" spans="1:12" ht="15" customHeight="1" x14ac:dyDescent="0.25">
      <c r="A2983">
        <v>2982</v>
      </c>
      <c r="B2983">
        <v>277784</v>
      </c>
      <c r="C2983" t="s">
        <v>141</v>
      </c>
      <c r="D2983" t="s">
        <v>1358</v>
      </c>
      <c r="E2983" t="s">
        <v>1603</v>
      </c>
      <c r="F2983" t="s">
        <v>1607</v>
      </c>
      <c r="G2983">
        <v>34.799999999999997</v>
      </c>
      <c r="H2983">
        <v>27.6</v>
      </c>
      <c r="I2983">
        <v>3</v>
      </c>
      <c r="J2983">
        <v>0</v>
      </c>
      <c r="K2983" s="1">
        <v>45162</v>
      </c>
      <c r="L2983" s="56">
        <v>0.32652314814814815</v>
      </c>
    </row>
    <row r="2984" spans="1:12" ht="15" customHeight="1" x14ac:dyDescent="0.25">
      <c r="A2984">
        <v>2983</v>
      </c>
      <c r="B2984">
        <v>277783</v>
      </c>
      <c r="C2984" t="s">
        <v>121</v>
      </c>
      <c r="D2984" t="s">
        <v>122</v>
      </c>
      <c r="E2984" t="s">
        <v>1603</v>
      </c>
      <c r="F2984" t="s">
        <v>1613</v>
      </c>
      <c r="G2984">
        <v>45.2</v>
      </c>
      <c r="H2984">
        <v>38</v>
      </c>
      <c r="I2984">
        <v>3</v>
      </c>
      <c r="J2984">
        <v>0</v>
      </c>
      <c r="K2984" s="1">
        <v>45162</v>
      </c>
      <c r="L2984" s="56">
        <v>0.32636542824074072</v>
      </c>
    </row>
    <row r="2985" spans="1:12" ht="15" customHeight="1" x14ac:dyDescent="0.25">
      <c r="A2985">
        <v>2984</v>
      </c>
      <c r="B2985">
        <v>277782</v>
      </c>
      <c r="C2985" t="s">
        <v>24</v>
      </c>
      <c r="D2985" t="s">
        <v>25</v>
      </c>
      <c r="E2985" t="s">
        <v>1611</v>
      </c>
      <c r="F2985" t="s">
        <v>1614</v>
      </c>
      <c r="G2985">
        <v>53.9</v>
      </c>
      <c r="H2985">
        <v>46.7</v>
      </c>
      <c r="I2985">
        <v>3</v>
      </c>
      <c r="J2985">
        <v>8</v>
      </c>
      <c r="K2985" s="1">
        <v>45162</v>
      </c>
      <c r="L2985" s="56">
        <v>0.3261927083333333</v>
      </c>
    </row>
    <row r="2986" spans="1:12" ht="15" customHeight="1" x14ac:dyDescent="0.25">
      <c r="A2986">
        <v>2985</v>
      </c>
      <c r="B2986">
        <v>277781</v>
      </c>
      <c r="C2986" t="s">
        <v>120</v>
      </c>
      <c r="D2986" t="s">
        <v>1411</v>
      </c>
      <c r="E2986" t="s">
        <v>1603</v>
      </c>
      <c r="F2986" t="s">
        <v>1614</v>
      </c>
      <c r="G2986">
        <v>40</v>
      </c>
      <c r="H2986">
        <v>32.799999999999997</v>
      </c>
      <c r="I2986">
        <v>3</v>
      </c>
      <c r="J2986">
        <v>0</v>
      </c>
      <c r="K2986" s="1">
        <v>45162</v>
      </c>
      <c r="L2986" s="56">
        <v>0.32597623842592593</v>
      </c>
    </row>
    <row r="2987" spans="1:12" ht="15" customHeight="1" x14ac:dyDescent="0.25">
      <c r="A2987">
        <v>2986</v>
      </c>
      <c r="B2987">
        <v>277780</v>
      </c>
      <c r="C2987" t="s">
        <v>124</v>
      </c>
      <c r="D2987" t="s">
        <v>1413</v>
      </c>
      <c r="E2987" t="s">
        <v>1603</v>
      </c>
      <c r="F2987" t="s">
        <v>1604</v>
      </c>
      <c r="G2987">
        <v>45.5</v>
      </c>
      <c r="H2987">
        <v>38.299999999999997</v>
      </c>
      <c r="I2987">
        <v>3</v>
      </c>
      <c r="J2987">
        <v>0</v>
      </c>
      <c r="K2987" s="1">
        <v>45162</v>
      </c>
      <c r="L2987" s="56">
        <v>0.32579193287037039</v>
      </c>
    </row>
    <row r="2988" spans="1:12" ht="15" customHeight="1" x14ac:dyDescent="0.25">
      <c r="A2988">
        <v>2987</v>
      </c>
      <c r="B2988">
        <v>277779</v>
      </c>
      <c r="C2988" t="s">
        <v>24</v>
      </c>
      <c r="D2988" t="s">
        <v>25</v>
      </c>
      <c r="E2988" t="s">
        <v>1611</v>
      </c>
      <c r="F2988" t="s">
        <v>1614</v>
      </c>
      <c r="G2988">
        <v>51.4</v>
      </c>
      <c r="H2988">
        <v>44.2</v>
      </c>
      <c r="I2988">
        <v>3</v>
      </c>
      <c r="J2988">
        <v>8</v>
      </c>
      <c r="K2988" s="1">
        <v>45162</v>
      </c>
      <c r="L2988" s="56">
        <v>0.32553113425925928</v>
      </c>
    </row>
    <row r="2989" spans="1:12" ht="15" customHeight="1" x14ac:dyDescent="0.25">
      <c r="A2989">
        <v>2988</v>
      </c>
      <c r="B2989">
        <v>277778</v>
      </c>
      <c r="C2989" t="s">
        <v>24</v>
      </c>
      <c r="D2989" t="s">
        <v>25</v>
      </c>
      <c r="E2989" t="s">
        <v>1611</v>
      </c>
      <c r="F2989" t="s">
        <v>1614</v>
      </c>
      <c r="G2989">
        <v>47.2</v>
      </c>
      <c r="H2989">
        <v>40</v>
      </c>
      <c r="I2989">
        <v>3</v>
      </c>
      <c r="J2989">
        <v>8</v>
      </c>
      <c r="K2989" s="1">
        <v>45162</v>
      </c>
      <c r="L2989" s="56">
        <v>0.32491111111111109</v>
      </c>
    </row>
    <row r="2990" spans="1:12" ht="15" customHeight="1" x14ac:dyDescent="0.25">
      <c r="A2990">
        <v>2989</v>
      </c>
      <c r="B2990">
        <v>277777</v>
      </c>
      <c r="C2990" t="s">
        <v>85</v>
      </c>
      <c r="D2990" t="s">
        <v>1608</v>
      </c>
      <c r="E2990" t="s">
        <v>1603</v>
      </c>
      <c r="F2990" t="s">
        <v>1610</v>
      </c>
      <c r="G2990">
        <v>44.1</v>
      </c>
      <c r="H2990">
        <v>36.9</v>
      </c>
      <c r="I2990">
        <v>3</v>
      </c>
      <c r="J2990">
        <v>0</v>
      </c>
      <c r="K2990" s="1">
        <v>45162</v>
      </c>
      <c r="L2990" s="56">
        <v>0.32478587962962963</v>
      </c>
    </row>
    <row r="2991" spans="1:12" ht="15" customHeight="1" x14ac:dyDescent="0.25">
      <c r="A2991">
        <v>2990</v>
      </c>
      <c r="B2991">
        <v>277776</v>
      </c>
      <c r="C2991" t="s">
        <v>74</v>
      </c>
      <c r="D2991" t="s">
        <v>75</v>
      </c>
      <c r="E2991" t="s">
        <v>1611</v>
      </c>
      <c r="F2991" t="s">
        <v>1610</v>
      </c>
      <c r="G2991">
        <v>37.6</v>
      </c>
      <c r="H2991">
        <v>30.4</v>
      </c>
      <c r="I2991">
        <v>3</v>
      </c>
      <c r="J2991">
        <v>12</v>
      </c>
      <c r="K2991" s="1">
        <v>45162</v>
      </c>
      <c r="L2991" s="56">
        <v>0.32460682870370366</v>
      </c>
    </row>
    <row r="2992" spans="1:12" ht="15" customHeight="1" x14ac:dyDescent="0.25">
      <c r="A2992">
        <v>2991</v>
      </c>
      <c r="B2992">
        <v>277775</v>
      </c>
      <c r="C2992" t="s">
        <v>74</v>
      </c>
      <c r="D2992" t="s">
        <v>75</v>
      </c>
      <c r="E2992" t="s">
        <v>1611</v>
      </c>
      <c r="F2992" t="s">
        <v>1610</v>
      </c>
      <c r="G2992">
        <v>34.700000000000003</v>
      </c>
      <c r="H2992">
        <v>27.5</v>
      </c>
      <c r="I2992">
        <v>3</v>
      </c>
      <c r="J2992">
        <v>12</v>
      </c>
      <c r="K2992" s="1">
        <v>45162</v>
      </c>
      <c r="L2992" s="56">
        <v>0.32447114583333331</v>
      </c>
    </row>
    <row r="2993" spans="1:12" ht="15" customHeight="1" x14ac:dyDescent="0.25">
      <c r="A2993">
        <v>2992</v>
      </c>
      <c r="B2993">
        <v>277774</v>
      </c>
      <c r="C2993" t="s">
        <v>120</v>
      </c>
      <c r="D2993" t="s">
        <v>1411</v>
      </c>
      <c r="E2993" t="s">
        <v>1603</v>
      </c>
      <c r="F2993" t="s">
        <v>1610</v>
      </c>
      <c r="G2993">
        <v>19.600000000000001</v>
      </c>
      <c r="H2993">
        <v>16</v>
      </c>
      <c r="I2993">
        <v>1</v>
      </c>
      <c r="J2993">
        <v>0</v>
      </c>
      <c r="K2993" s="1">
        <v>45162</v>
      </c>
      <c r="L2993" s="56">
        <v>0.32424965277777779</v>
      </c>
    </row>
    <row r="2994" spans="1:12" ht="15" customHeight="1" x14ac:dyDescent="0.25">
      <c r="A2994">
        <v>2993</v>
      </c>
      <c r="B2994">
        <v>277773</v>
      </c>
      <c r="C2994" t="s">
        <v>84</v>
      </c>
      <c r="D2994" t="s">
        <v>1609</v>
      </c>
      <c r="E2994" t="s">
        <v>1603</v>
      </c>
      <c r="F2994" t="s">
        <v>1610</v>
      </c>
      <c r="G2994">
        <v>57.7</v>
      </c>
      <c r="H2994">
        <v>50.5</v>
      </c>
      <c r="I2994">
        <v>3</v>
      </c>
      <c r="J2994">
        <v>0</v>
      </c>
      <c r="K2994" s="1">
        <v>45162</v>
      </c>
      <c r="L2994" s="56">
        <v>0.32407260416666667</v>
      </c>
    </row>
    <row r="2995" spans="1:12" ht="15" customHeight="1" x14ac:dyDescent="0.25">
      <c r="A2995">
        <v>2994</v>
      </c>
      <c r="B2995">
        <v>277772</v>
      </c>
      <c r="C2995" t="s">
        <v>130</v>
      </c>
      <c r="D2995" t="s">
        <v>1354</v>
      </c>
      <c r="E2995" t="s">
        <v>1603</v>
      </c>
      <c r="F2995" t="s">
        <v>1616</v>
      </c>
      <c r="G2995">
        <v>20.8</v>
      </c>
      <c r="H2995">
        <v>15.4</v>
      </c>
      <c r="I2995">
        <v>2</v>
      </c>
      <c r="J2995">
        <v>0</v>
      </c>
      <c r="K2995" s="1">
        <v>45162</v>
      </c>
      <c r="L2995" s="56">
        <v>0.32381172453703705</v>
      </c>
    </row>
    <row r="2996" spans="1:12" ht="15" customHeight="1" x14ac:dyDescent="0.25">
      <c r="A2996">
        <v>2995</v>
      </c>
      <c r="B2996">
        <v>277771</v>
      </c>
      <c r="C2996" t="s">
        <v>74</v>
      </c>
      <c r="D2996" t="s">
        <v>75</v>
      </c>
      <c r="E2996" t="s">
        <v>1611</v>
      </c>
      <c r="F2996" t="s">
        <v>1610</v>
      </c>
      <c r="G2996">
        <v>43.3</v>
      </c>
      <c r="H2996">
        <v>36.1</v>
      </c>
      <c r="I2996">
        <v>3</v>
      </c>
      <c r="J2996">
        <v>16</v>
      </c>
      <c r="K2996" s="1">
        <v>45162</v>
      </c>
      <c r="L2996" s="56">
        <v>0.32338197916666667</v>
      </c>
    </row>
    <row r="2997" spans="1:12" ht="15" customHeight="1" x14ac:dyDescent="0.25">
      <c r="A2997">
        <v>2996</v>
      </c>
      <c r="B2997">
        <v>277770</v>
      </c>
      <c r="C2997" t="s">
        <v>59</v>
      </c>
      <c r="D2997" t="s">
        <v>60</v>
      </c>
      <c r="E2997" t="s">
        <v>1611</v>
      </c>
      <c r="F2997" t="s">
        <v>1613</v>
      </c>
      <c r="G2997">
        <v>49.9</v>
      </c>
      <c r="H2997">
        <v>42.7</v>
      </c>
      <c r="I2997">
        <v>3</v>
      </c>
      <c r="J2997">
        <v>8</v>
      </c>
      <c r="K2997" s="1">
        <v>45162</v>
      </c>
      <c r="L2997" s="56">
        <v>0.32325211805555559</v>
      </c>
    </row>
    <row r="2998" spans="1:12" ht="15" customHeight="1" x14ac:dyDescent="0.25">
      <c r="A2998">
        <v>2997</v>
      </c>
      <c r="B2998">
        <v>277769</v>
      </c>
      <c r="C2998" t="s">
        <v>24</v>
      </c>
      <c r="D2998" t="s">
        <v>25</v>
      </c>
      <c r="E2998" t="s">
        <v>1611</v>
      </c>
      <c r="F2998" t="s">
        <v>1614</v>
      </c>
      <c r="G2998">
        <v>52.1</v>
      </c>
      <c r="H2998">
        <v>44.9</v>
      </c>
      <c r="I2998">
        <v>3</v>
      </c>
      <c r="J2998">
        <v>8</v>
      </c>
      <c r="K2998" s="1">
        <v>45162</v>
      </c>
      <c r="L2998" s="56">
        <v>0.32312399305555556</v>
      </c>
    </row>
    <row r="2999" spans="1:12" ht="15" customHeight="1" x14ac:dyDescent="0.25">
      <c r="A2999">
        <v>2998</v>
      </c>
      <c r="B2999">
        <v>277768</v>
      </c>
      <c r="C2999" t="s">
        <v>74</v>
      </c>
      <c r="D2999" t="s">
        <v>75</v>
      </c>
      <c r="E2999" t="s">
        <v>1611</v>
      </c>
      <c r="F2999" t="s">
        <v>1610</v>
      </c>
      <c r="G2999">
        <v>38.700000000000003</v>
      </c>
      <c r="H2999">
        <v>31.5</v>
      </c>
      <c r="I2999">
        <v>3</v>
      </c>
      <c r="J2999">
        <v>14</v>
      </c>
      <c r="K2999" s="1">
        <v>45162</v>
      </c>
      <c r="L2999" s="56">
        <v>0.32296111111111109</v>
      </c>
    </row>
    <row r="3000" spans="1:12" ht="15" customHeight="1" x14ac:dyDescent="0.25">
      <c r="A3000">
        <v>2999</v>
      </c>
      <c r="B3000">
        <v>277767</v>
      </c>
      <c r="C3000" t="s">
        <v>120</v>
      </c>
      <c r="D3000" t="s">
        <v>1411</v>
      </c>
      <c r="E3000" t="s">
        <v>1603</v>
      </c>
      <c r="F3000" t="s">
        <v>1616</v>
      </c>
      <c r="G3000">
        <v>16.100000000000001</v>
      </c>
      <c r="H3000">
        <v>10.7</v>
      </c>
      <c r="I3000">
        <v>2</v>
      </c>
      <c r="J3000">
        <v>0</v>
      </c>
      <c r="K3000" s="1">
        <v>45162</v>
      </c>
      <c r="L3000" s="56">
        <v>0.32200818287037036</v>
      </c>
    </row>
    <row r="3001" spans="1:12" ht="15" customHeight="1" x14ac:dyDescent="0.25">
      <c r="A3001">
        <v>3000</v>
      </c>
      <c r="B3001">
        <v>277766</v>
      </c>
      <c r="C3001" t="s">
        <v>129</v>
      </c>
      <c r="D3001" t="s">
        <v>1619</v>
      </c>
      <c r="E3001" t="s">
        <v>1603</v>
      </c>
      <c r="F3001" t="s">
        <v>1616</v>
      </c>
      <c r="G3001">
        <v>24.3</v>
      </c>
      <c r="H3001">
        <v>18.899999999999999</v>
      </c>
      <c r="I3001">
        <v>2</v>
      </c>
      <c r="J3001">
        <v>0</v>
      </c>
      <c r="K3001" s="1">
        <v>45162</v>
      </c>
      <c r="L3001" s="56">
        <v>0.32185636574074072</v>
      </c>
    </row>
    <row r="3002" spans="1:12" ht="15" customHeight="1" x14ac:dyDescent="0.25">
      <c r="A3002">
        <v>3001</v>
      </c>
      <c r="B3002">
        <v>277765</v>
      </c>
      <c r="C3002" t="s">
        <v>59</v>
      </c>
      <c r="D3002" t="s">
        <v>60</v>
      </c>
      <c r="E3002" t="s">
        <v>1611</v>
      </c>
      <c r="F3002" t="s">
        <v>1613</v>
      </c>
      <c r="G3002">
        <v>49.6</v>
      </c>
      <c r="H3002">
        <v>42.4</v>
      </c>
      <c r="I3002">
        <v>3</v>
      </c>
      <c r="J3002">
        <v>8</v>
      </c>
      <c r="K3002" s="1">
        <v>45162</v>
      </c>
      <c r="L3002" s="56">
        <v>0.321662650462963</v>
      </c>
    </row>
    <row r="3003" spans="1:12" ht="15" customHeight="1" x14ac:dyDescent="0.25">
      <c r="A3003">
        <v>3002</v>
      </c>
      <c r="B3003">
        <v>277764</v>
      </c>
      <c r="C3003" t="s">
        <v>59</v>
      </c>
      <c r="D3003" t="s">
        <v>60</v>
      </c>
      <c r="E3003" t="s">
        <v>1611</v>
      </c>
      <c r="F3003" t="s">
        <v>1613</v>
      </c>
      <c r="G3003">
        <v>45.8</v>
      </c>
      <c r="H3003">
        <v>38.6</v>
      </c>
      <c r="I3003">
        <v>3</v>
      </c>
      <c r="J3003">
        <v>8</v>
      </c>
      <c r="K3003" s="1">
        <v>45162</v>
      </c>
      <c r="L3003" s="56">
        <v>0.32152931712962962</v>
      </c>
    </row>
    <row r="3004" spans="1:12" ht="15" customHeight="1" x14ac:dyDescent="0.25">
      <c r="A3004">
        <v>3003</v>
      </c>
      <c r="B3004">
        <v>277763</v>
      </c>
      <c r="C3004" t="s">
        <v>133</v>
      </c>
      <c r="D3004" t="s">
        <v>134</v>
      </c>
      <c r="E3004" t="s">
        <v>1603</v>
      </c>
      <c r="F3004" t="s">
        <v>1616</v>
      </c>
      <c r="G3004">
        <v>60.2</v>
      </c>
      <c r="H3004">
        <v>53</v>
      </c>
      <c r="I3004">
        <v>3</v>
      </c>
      <c r="J3004">
        <v>0</v>
      </c>
      <c r="K3004" s="1">
        <v>45162</v>
      </c>
      <c r="L3004" s="56">
        <v>0.32138059027777777</v>
      </c>
    </row>
    <row r="3005" spans="1:12" ht="15" customHeight="1" x14ac:dyDescent="0.25">
      <c r="A3005">
        <v>3004</v>
      </c>
      <c r="B3005">
        <v>277762</v>
      </c>
      <c r="C3005" t="s">
        <v>24</v>
      </c>
      <c r="D3005" t="s">
        <v>25</v>
      </c>
      <c r="E3005" t="s">
        <v>1611</v>
      </c>
      <c r="F3005" t="s">
        <v>1614</v>
      </c>
      <c r="G3005">
        <v>52.9</v>
      </c>
      <c r="H3005">
        <v>45.7</v>
      </c>
      <c r="I3005">
        <v>3</v>
      </c>
      <c r="J3005">
        <v>8</v>
      </c>
      <c r="K3005" s="1">
        <v>45162</v>
      </c>
      <c r="L3005" s="56">
        <v>0.32123773148148149</v>
      </c>
    </row>
    <row r="3006" spans="1:12" ht="15" customHeight="1" x14ac:dyDescent="0.25">
      <c r="A3006">
        <v>3005</v>
      </c>
      <c r="B3006">
        <v>277761</v>
      </c>
      <c r="C3006" t="s">
        <v>130</v>
      </c>
      <c r="D3006" t="s">
        <v>1354</v>
      </c>
      <c r="E3006" t="s">
        <v>1603</v>
      </c>
      <c r="F3006" t="s">
        <v>1616</v>
      </c>
      <c r="G3006">
        <v>11.2</v>
      </c>
      <c r="H3006">
        <v>5.8</v>
      </c>
      <c r="I3006">
        <v>2</v>
      </c>
      <c r="J3006">
        <v>0</v>
      </c>
      <c r="K3006" s="1">
        <v>45162</v>
      </c>
      <c r="L3006" s="56">
        <v>0.32107091435185187</v>
      </c>
    </row>
    <row r="3007" spans="1:12" ht="15" customHeight="1" x14ac:dyDescent="0.25">
      <c r="A3007">
        <v>3006</v>
      </c>
      <c r="B3007">
        <v>277760</v>
      </c>
      <c r="C3007" t="s">
        <v>130</v>
      </c>
      <c r="D3007" t="s">
        <v>1354</v>
      </c>
      <c r="E3007" t="s">
        <v>1603</v>
      </c>
      <c r="F3007" t="s">
        <v>1616</v>
      </c>
      <c r="G3007">
        <v>15.5</v>
      </c>
      <c r="H3007">
        <v>10.1</v>
      </c>
      <c r="I3007">
        <v>2</v>
      </c>
      <c r="J3007">
        <v>0</v>
      </c>
      <c r="K3007" s="1">
        <v>45162</v>
      </c>
      <c r="L3007" s="56">
        <v>0.32095123842592593</v>
      </c>
    </row>
    <row r="3008" spans="1:12" ht="15" customHeight="1" x14ac:dyDescent="0.25">
      <c r="A3008">
        <v>3007</v>
      </c>
      <c r="B3008">
        <v>277759</v>
      </c>
      <c r="C3008" t="s">
        <v>59</v>
      </c>
      <c r="D3008" t="s">
        <v>60</v>
      </c>
      <c r="E3008" t="s">
        <v>1611</v>
      </c>
      <c r="F3008" t="s">
        <v>1613</v>
      </c>
      <c r="G3008">
        <v>44.9</v>
      </c>
      <c r="H3008">
        <v>37.700000000000003</v>
      </c>
      <c r="I3008">
        <v>3</v>
      </c>
      <c r="J3008">
        <v>8</v>
      </c>
      <c r="K3008" s="1">
        <v>45162</v>
      </c>
      <c r="L3008" s="56">
        <v>0.3191321412037037</v>
      </c>
    </row>
    <row r="3009" spans="1:12" ht="15" customHeight="1" x14ac:dyDescent="0.25">
      <c r="A3009">
        <v>3008</v>
      </c>
      <c r="B3009">
        <v>277758</v>
      </c>
      <c r="C3009" t="s">
        <v>123</v>
      </c>
      <c r="D3009" t="s">
        <v>1412</v>
      </c>
      <c r="E3009" t="s">
        <v>1603</v>
      </c>
      <c r="F3009" t="s">
        <v>1614</v>
      </c>
      <c r="G3009">
        <v>51.3</v>
      </c>
      <c r="H3009">
        <v>44.1</v>
      </c>
      <c r="I3009">
        <v>3</v>
      </c>
      <c r="J3009">
        <v>0</v>
      </c>
      <c r="K3009" s="1">
        <v>45162</v>
      </c>
      <c r="L3009" s="56">
        <v>0.31910760416666667</v>
      </c>
    </row>
    <row r="3010" spans="1:12" ht="15" customHeight="1" x14ac:dyDescent="0.25">
      <c r="A3010">
        <v>3009</v>
      </c>
      <c r="B3010">
        <v>277757</v>
      </c>
      <c r="C3010" t="s">
        <v>130</v>
      </c>
      <c r="D3010" t="s">
        <v>1354</v>
      </c>
      <c r="E3010" t="s">
        <v>1603</v>
      </c>
      <c r="F3010" t="s">
        <v>1616</v>
      </c>
      <c r="G3010">
        <v>55.1</v>
      </c>
      <c r="H3010">
        <v>47.9</v>
      </c>
      <c r="I3010">
        <v>3</v>
      </c>
      <c r="J3010">
        <v>0</v>
      </c>
      <c r="K3010" s="1">
        <v>45162</v>
      </c>
      <c r="L3010" s="56">
        <v>0.31893379629629631</v>
      </c>
    </row>
    <row r="3011" spans="1:12" ht="15" customHeight="1" x14ac:dyDescent="0.25">
      <c r="A3011">
        <v>3010</v>
      </c>
      <c r="B3011">
        <v>277756</v>
      </c>
      <c r="C3011" t="s">
        <v>24</v>
      </c>
      <c r="D3011" t="s">
        <v>25</v>
      </c>
      <c r="E3011" t="s">
        <v>1611</v>
      </c>
      <c r="F3011" t="s">
        <v>1614</v>
      </c>
      <c r="G3011">
        <v>55.3</v>
      </c>
      <c r="H3011">
        <v>48.1</v>
      </c>
      <c r="I3011">
        <v>3</v>
      </c>
      <c r="J3011">
        <v>8</v>
      </c>
      <c r="K3011" s="1">
        <v>45162</v>
      </c>
      <c r="L3011" s="56">
        <v>0.31876415509259259</v>
      </c>
    </row>
    <row r="3012" spans="1:12" ht="15" customHeight="1" x14ac:dyDescent="0.25">
      <c r="A3012">
        <v>3011</v>
      </c>
      <c r="B3012">
        <v>277755</v>
      </c>
      <c r="C3012" t="s">
        <v>67</v>
      </c>
      <c r="D3012" t="s">
        <v>1318</v>
      </c>
      <c r="E3012" t="s">
        <v>1603</v>
      </c>
      <c r="F3012" t="s">
        <v>1613</v>
      </c>
      <c r="G3012">
        <v>35.9</v>
      </c>
      <c r="H3012">
        <v>28.7</v>
      </c>
      <c r="I3012">
        <v>3</v>
      </c>
      <c r="J3012">
        <v>0</v>
      </c>
      <c r="K3012" s="1">
        <v>45162</v>
      </c>
      <c r="L3012" s="56">
        <v>0.31847207175925923</v>
      </c>
    </row>
    <row r="3013" spans="1:12" ht="15" customHeight="1" x14ac:dyDescent="0.25">
      <c r="A3013">
        <v>3012</v>
      </c>
      <c r="B3013">
        <v>277754</v>
      </c>
      <c r="C3013" t="s">
        <v>67</v>
      </c>
      <c r="D3013" t="s">
        <v>1318</v>
      </c>
      <c r="E3013" t="s">
        <v>1603</v>
      </c>
      <c r="F3013" t="s">
        <v>1613</v>
      </c>
      <c r="G3013">
        <v>31</v>
      </c>
      <c r="H3013">
        <v>23.8</v>
      </c>
      <c r="I3013">
        <v>3</v>
      </c>
      <c r="J3013">
        <v>0</v>
      </c>
      <c r="K3013" s="1">
        <v>45162</v>
      </c>
      <c r="L3013" s="56">
        <v>0.31648460648148147</v>
      </c>
    </row>
    <row r="3014" spans="1:12" ht="15" customHeight="1" x14ac:dyDescent="0.25">
      <c r="A3014">
        <v>3013</v>
      </c>
      <c r="B3014">
        <v>277753</v>
      </c>
      <c r="C3014" t="s">
        <v>24</v>
      </c>
      <c r="D3014" t="s">
        <v>25</v>
      </c>
      <c r="E3014" t="s">
        <v>1611</v>
      </c>
      <c r="F3014" t="s">
        <v>1614</v>
      </c>
      <c r="G3014">
        <v>55.5</v>
      </c>
      <c r="H3014">
        <v>48.3</v>
      </c>
      <c r="I3014">
        <v>3</v>
      </c>
      <c r="J3014">
        <v>8</v>
      </c>
      <c r="K3014" s="1">
        <v>45162</v>
      </c>
      <c r="L3014" s="56">
        <v>0.31633217592592594</v>
      </c>
    </row>
    <row r="3015" spans="1:12" ht="15" customHeight="1" x14ac:dyDescent="0.25">
      <c r="A3015">
        <v>3014</v>
      </c>
      <c r="B3015">
        <v>277752</v>
      </c>
      <c r="C3015" t="s">
        <v>141</v>
      </c>
      <c r="D3015" t="s">
        <v>1358</v>
      </c>
      <c r="E3015" t="s">
        <v>1603</v>
      </c>
      <c r="F3015" t="s">
        <v>1607</v>
      </c>
      <c r="G3015">
        <v>38</v>
      </c>
      <c r="H3015">
        <v>30.8</v>
      </c>
      <c r="I3015">
        <v>3</v>
      </c>
      <c r="J3015">
        <v>0</v>
      </c>
      <c r="K3015" s="1">
        <v>45162</v>
      </c>
      <c r="L3015" s="56">
        <v>0.3160982638888889</v>
      </c>
    </row>
    <row r="3016" spans="1:12" ht="15" customHeight="1" x14ac:dyDescent="0.25">
      <c r="A3016">
        <v>3015</v>
      </c>
      <c r="B3016">
        <v>277751</v>
      </c>
      <c r="C3016" t="s">
        <v>125</v>
      </c>
      <c r="D3016" t="s">
        <v>126</v>
      </c>
      <c r="E3016" t="s">
        <v>1603</v>
      </c>
      <c r="F3016" t="s">
        <v>1604</v>
      </c>
      <c r="G3016">
        <v>41.8</v>
      </c>
      <c r="H3016">
        <v>34.6</v>
      </c>
      <c r="I3016">
        <v>3</v>
      </c>
      <c r="J3016">
        <v>0</v>
      </c>
      <c r="K3016" s="1">
        <v>45162</v>
      </c>
      <c r="L3016" s="56">
        <v>0.31567114583333333</v>
      </c>
    </row>
    <row r="3017" spans="1:12" ht="15" customHeight="1" x14ac:dyDescent="0.25">
      <c r="A3017">
        <v>3016</v>
      </c>
      <c r="B3017">
        <v>277750</v>
      </c>
      <c r="C3017" t="s">
        <v>24</v>
      </c>
      <c r="D3017" t="s">
        <v>25</v>
      </c>
      <c r="E3017" t="s">
        <v>1611</v>
      </c>
      <c r="F3017" t="s">
        <v>1614</v>
      </c>
      <c r="G3017">
        <v>42</v>
      </c>
      <c r="H3017">
        <v>34.799999999999997</v>
      </c>
      <c r="I3017">
        <v>3</v>
      </c>
      <c r="J3017">
        <v>4</v>
      </c>
      <c r="K3017" s="1">
        <v>45162</v>
      </c>
      <c r="L3017" s="56">
        <v>0.31558452546296295</v>
      </c>
    </row>
    <row r="3018" spans="1:12" ht="15" customHeight="1" x14ac:dyDescent="0.25">
      <c r="A3018">
        <v>3017</v>
      </c>
      <c r="B3018">
        <v>277749</v>
      </c>
      <c r="C3018" t="s">
        <v>24</v>
      </c>
      <c r="D3018" t="s">
        <v>25</v>
      </c>
      <c r="E3018" t="s">
        <v>1611</v>
      </c>
      <c r="F3018" t="s">
        <v>1614</v>
      </c>
      <c r="G3018">
        <v>53.6</v>
      </c>
      <c r="H3018">
        <v>46.4</v>
      </c>
      <c r="I3018">
        <v>3</v>
      </c>
      <c r="J3018">
        <v>8</v>
      </c>
      <c r="K3018" s="1">
        <v>45162</v>
      </c>
      <c r="L3018" s="56">
        <v>0.31531570601851849</v>
      </c>
    </row>
    <row r="3019" spans="1:12" ht="15" customHeight="1" x14ac:dyDescent="0.25">
      <c r="A3019">
        <v>3018</v>
      </c>
      <c r="B3019">
        <v>277748</v>
      </c>
      <c r="C3019" t="s">
        <v>120</v>
      </c>
      <c r="D3019" t="s">
        <v>1411</v>
      </c>
      <c r="E3019" t="s">
        <v>1603</v>
      </c>
      <c r="F3019" t="s">
        <v>1616</v>
      </c>
      <c r="G3019">
        <v>56.3</v>
      </c>
      <c r="H3019">
        <v>49.1</v>
      </c>
      <c r="I3019">
        <v>3</v>
      </c>
      <c r="J3019">
        <v>0</v>
      </c>
      <c r="K3019" s="1">
        <v>45162</v>
      </c>
      <c r="L3019" s="56">
        <v>0.31499424768518519</v>
      </c>
    </row>
    <row r="3020" spans="1:12" ht="15" customHeight="1" x14ac:dyDescent="0.25">
      <c r="A3020">
        <v>3019</v>
      </c>
      <c r="B3020">
        <v>277747</v>
      </c>
      <c r="C3020" t="s">
        <v>84</v>
      </c>
      <c r="D3020" t="s">
        <v>1609</v>
      </c>
      <c r="E3020" t="s">
        <v>1603</v>
      </c>
      <c r="F3020" t="s">
        <v>1610</v>
      </c>
      <c r="G3020">
        <v>59.4</v>
      </c>
      <c r="H3020">
        <v>52.2</v>
      </c>
      <c r="I3020">
        <v>3</v>
      </c>
      <c r="J3020">
        <v>0</v>
      </c>
      <c r="K3020" s="1">
        <v>45162</v>
      </c>
      <c r="L3020" s="56">
        <v>0.31474927083333332</v>
      </c>
    </row>
    <row r="3021" spans="1:12" ht="15" customHeight="1" x14ac:dyDescent="0.25">
      <c r="A3021">
        <v>3020</v>
      </c>
      <c r="B3021">
        <v>277746</v>
      </c>
      <c r="C3021" t="s">
        <v>84</v>
      </c>
      <c r="D3021" t="s">
        <v>1609</v>
      </c>
      <c r="E3021" t="s">
        <v>1603</v>
      </c>
      <c r="F3021" t="s">
        <v>1610</v>
      </c>
      <c r="G3021">
        <v>46.1</v>
      </c>
      <c r="H3021">
        <v>38.9</v>
      </c>
      <c r="I3021">
        <v>3</v>
      </c>
      <c r="J3021">
        <v>0</v>
      </c>
      <c r="K3021" s="1">
        <v>45162</v>
      </c>
      <c r="L3021" s="56">
        <v>0.31452225694444441</v>
      </c>
    </row>
    <row r="3022" spans="1:12" ht="15" customHeight="1" x14ac:dyDescent="0.25">
      <c r="A3022">
        <v>3021</v>
      </c>
      <c r="B3022">
        <v>277745</v>
      </c>
      <c r="C3022" t="s">
        <v>74</v>
      </c>
      <c r="D3022" t="s">
        <v>75</v>
      </c>
      <c r="E3022" t="s">
        <v>1611</v>
      </c>
      <c r="F3022" t="s">
        <v>1610</v>
      </c>
      <c r="G3022">
        <v>40.299999999999997</v>
      </c>
      <c r="H3022">
        <v>33.1</v>
      </c>
      <c r="I3022">
        <v>3</v>
      </c>
      <c r="J3022">
        <v>14</v>
      </c>
      <c r="K3022" s="1">
        <v>45162</v>
      </c>
      <c r="L3022" s="56">
        <v>0.31431226851851851</v>
      </c>
    </row>
    <row r="3023" spans="1:12" ht="15" customHeight="1" x14ac:dyDescent="0.25">
      <c r="A3023">
        <v>3022</v>
      </c>
      <c r="B3023">
        <v>277744</v>
      </c>
      <c r="C3023" t="s">
        <v>130</v>
      </c>
      <c r="D3023" t="s">
        <v>1354</v>
      </c>
      <c r="E3023" t="s">
        <v>1603</v>
      </c>
      <c r="F3023" t="s">
        <v>1616</v>
      </c>
      <c r="G3023">
        <v>57.2</v>
      </c>
      <c r="H3023">
        <v>50</v>
      </c>
      <c r="I3023">
        <v>3</v>
      </c>
      <c r="J3023">
        <v>0</v>
      </c>
      <c r="K3023" s="1">
        <v>45162</v>
      </c>
      <c r="L3023" s="56">
        <v>0.3133227662037037</v>
      </c>
    </row>
    <row r="3024" spans="1:12" ht="15" customHeight="1" x14ac:dyDescent="0.25">
      <c r="A3024">
        <v>3023</v>
      </c>
      <c r="B3024">
        <v>277743</v>
      </c>
      <c r="C3024" t="s">
        <v>124</v>
      </c>
      <c r="D3024" t="s">
        <v>1413</v>
      </c>
      <c r="E3024" t="s">
        <v>1603</v>
      </c>
      <c r="F3024" t="s">
        <v>1604</v>
      </c>
      <c r="G3024">
        <v>42.7</v>
      </c>
      <c r="H3024">
        <v>35.5</v>
      </c>
      <c r="I3024">
        <v>3</v>
      </c>
      <c r="J3024">
        <v>0</v>
      </c>
      <c r="K3024" s="1">
        <v>45162</v>
      </c>
      <c r="L3024" s="56">
        <v>0.31315767361111108</v>
      </c>
    </row>
    <row r="3025" spans="1:12" ht="15" customHeight="1" x14ac:dyDescent="0.25">
      <c r="A3025">
        <v>3024</v>
      </c>
      <c r="B3025">
        <v>277742</v>
      </c>
      <c r="C3025" t="s">
        <v>121</v>
      </c>
      <c r="D3025" t="s">
        <v>122</v>
      </c>
      <c r="E3025" t="s">
        <v>1603</v>
      </c>
      <c r="F3025" t="s">
        <v>1613</v>
      </c>
      <c r="G3025">
        <v>52.6</v>
      </c>
      <c r="H3025">
        <v>45.4</v>
      </c>
      <c r="I3025">
        <v>3</v>
      </c>
      <c r="J3025">
        <v>0</v>
      </c>
      <c r="K3025" s="1">
        <v>45162</v>
      </c>
      <c r="L3025" s="56">
        <v>0.31296813657407407</v>
      </c>
    </row>
    <row r="3026" spans="1:12" ht="15" customHeight="1" x14ac:dyDescent="0.25">
      <c r="A3026">
        <v>3025</v>
      </c>
      <c r="B3026">
        <v>277741</v>
      </c>
      <c r="C3026" t="s">
        <v>123</v>
      </c>
      <c r="D3026" t="s">
        <v>1412</v>
      </c>
      <c r="E3026" t="s">
        <v>1603</v>
      </c>
      <c r="F3026" t="s">
        <v>1614</v>
      </c>
      <c r="G3026">
        <v>48.3</v>
      </c>
      <c r="H3026">
        <v>41.1</v>
      </c>
      <c r="I3026">
        <v>3</v>
      </c>
      <c r="J3026">
        <v>0</v>
      </c>
      <c r="K3026" s="1">
        <v>45162</v>
      </c>
      <c r="L3026" s="56">
        <v>0.3127127662037037</v>
      </c>
    </row>
    <row r="3027" spans="1:12" ht="15" customHeight="1" x14ac:dyDescent="0.25">
      <c r="A3027">
        <v>3026</v>
      </c>
      <c r="B3027">
        <v>277740</v>
      </c>
      <c r="C3027" t="s">
        <v>121</v>
      </c>
      <c r="D3027" t="s">
        <v>122</v>
      </c>
      <c r="E3027" t="s">
        <v>1603</v>
      </c>
      <c r="F3027" t="s">
        <v>1610</v>
      </c>
      <c r="G3027">
        <v>43</v>
      </c>
      <c r="H3027">
        <v>35.799999999999997</v>
      </c>
      <c r="I3027">
        <v>3</v>
      </c>
      <c r="J3027">
        <v>0</v>
      </c>
      <c r="K3027" s="1">
        <v>45162</v>
      </c>
      <c r="L3027" s="56">
        <v>0.31253402777777778</v>
      </c>
    </row>
    <row r="3028" spans="1:12" ht="15" customHeight="1" x14ac:dyDescent="0.25">
      <c r="A3028">
        <v>3027</v>
      </c>
      <c r="B3028">
        <v>277739</v>
      </c>
      <c r="C3028" t="s">
        <v>24</v>
      </c>
      <c r="D3028" t="s">
        <v>25</v>
      </c>
      <c r="E3028" t="s">
        <v>1611</v>
      </c>
      <c r="F3028" t="s">
        <v>1614</v>
      </c>
      <c r="G3028">
        <v>54.9</v>
      </c>
      <c r="H3028">
        <v>47.7</v>
      </c>
      <c r="I3028">
        <v>3</v>
      </c>
      <c r="J3028">
        <v>8</v>
      </c>
      <c r="K3028" s="1">
        <v>45162</v>
      </c>
      <c r="L3028" s="56">
        <v>0.31239039351851855</v>
      </c>
    </row>
    <row r="3029" spans="1:12" ht="15" customHeight="1" x14ac:dyDescent="0.25">
      <c r="A3029">
        <v>3028</v>
      </c>
      <c r="B3029">
        <v>277738</v>
      </c>
      <c r="C3029" t="s">
        <v>59</v>
      </c>
      <c r="D3029" t="s">
        <v>60</v>
      </c>
      <c r="E3029" t="s">
        <v>1611</v>
      </c>
      <c r="F3029" t="s">
        <v>1613</v>
      </c>
      <c r="G3029">
        <v>52.6</v>
      </c>
      <c r="H3029">
        <v>45.4</v>
      </c>
      <c r="I3029">
        <v>3</v>
      </c>
      <c r="J3029">
        <v>8</v>
      </c>
      <c r="K3029" s="1">
        <v>45162</v>
      </c>
      <c r="L3029" s="56">
        <v>0.31226709490740739</v>
      </c>
    </row>
    <row r="3030" spans="1:12" ht="15" customHeight="1" x14ac:dyDescent="0.25">
      <c r="A3030">
        <v>3029</v>
      </c>
      <c r="B3030">
        <v>277737</v>
      </c>
      <c r="C3030" t="s">
        <v>137</v>
      </c>
      <c r="D3030" t="s">
        <v>1356</v>
      </c>
      <c r="E3030" t="s">
        <v>1603</v>
      </c>
      <c r="F3030" t="s">
        <v>1616</v>
      </c>
      <c r="G3030">
        <v>71.099999999999994</v>
      </c>
      <c r="H3030">
        <v>63.9</v>
      </c>
      <c r="I3030">
        <v>3</v>
      </c>
      <c r="J3030">
        <v>0</v>
      </c>
      <c r="K3030" s="1">
        <v>45162</v>
      </c>
      <c r="L3030" s="56">
        <v>0.31010332175925925</v>
      </c>
    </row>
    <row r="3031" spans="1:12" ht="15" customHeight="1" x14ac:dyDescent="0.25">
      <c r="A3031">
        <v>3030</v>
      </c>
      <c r="B3031">
        <v>277736</v>
      </c>
      <c r="C3031" t="s">
        <v>74</v>
      </c>
      <c r="D3031" t="s">
        <v>75</v>
      </c>
      <c r="E3031" t="s">
        <v>1611</v>
      </c>
      <c r="F3031" t="s">
        <v>1610</v>
      </c>
      <c r="G3031">
        <v>32.5</v>
      </c>
      <c r="H3031">
        <v>25.3</v>
      </c>
      <c r="I3031">
        <v>3</v>
      </c>
      <c r="J3031">
        <v>10</v>
      </c>
      <c r="K3031" s="1">
        <v>45162</v>
      </c>
      <c r="L3031" s="56">
        <v>0.30976478009259262</v>
      </c>
    </row>
    <row r="3032" spans="1:12" ht="15" customHeight="1" x14ac:dyDescent="0.25">
      <c r="A3032">
        <v>3031</v>
      </c>
      <c r="B3032">
        <v>277735</v>
      </c>
      <c r="C3032" t="s">
        <v>123</v>
      </c>
      <c r="D3032" t="s">
        <v>1412</v>
      </c>
      <c r="E3032" t="s">
        <v>1603</v>
      </c>
      <c r="F3032" t="s">
        <v>1614</v>
      </c>
      <c r="G3032">
        <v>47.4</v>
      </c>
      <c r="H3032">
        <v>40.200000000000003</v>
      </c>
      <c r="I3032">
        <v>3</v>
      </c>
      <c r="J3032">
        <v>0</v>
      </c>
      <c r="K3032" s="1">
        <v>45162</v>
      </c>
      <c r="L3032" s="56">
        <v>0.3096522800925926</v>
      </c>
    </row>
    <row r="3033" spans="1:12" ht="15" customHeight="1" x14ac:dyDescent="0.25">
      <c r="A3033">
        <v>3032</v>
      </c>
      <c r="B3033">
        <v>277734</v>
      </c>
      <c r="C3033" t="s">
        <v>142</v>
      </c>
      <c r="D3033" t="s">
        <v>1612</v>
      </c>
      <c r="E3033" t="s">
        <v>1603</v>
      </c>
      <c r="F3033" t="s">
        <v>1604</v>
      </c>
      <c r="G3033">
        <v>30.3</v>
      </c>
      <c r="H3033">
        <v>23.1</v>
      </c>
      <c r="I3033">
        <v>3</v>
      </c>
      <c r="J3033">
        <v>0</v>
      </c>
      <c r="K3033" s="1">
        <v>45162</v>
      </c>
      <c r="L3033" s="56">
        <v>0.30961269675925923</v>
      </c>
    </row>
    <row r="3034" spans="1:12" ht="15" customHeight="1" x14ac:dyDescent="0.25">
      <c r="A3034">
        <v>3033</v>
      </c>
      <c r="B3034">
        <v>277733</v>
      </c>
      <c r="C3034" t="s">
        <v>124</v>
      </c>
      <c r="D3034" t="s">
        <v>1413</v>
      </c>
      <c r="E3034" t="s">
        <v>1603</v>
      </c>
      <c r="F3034" t="s">
        <v>1604</v>
      </c>
      <c r="G3034">
        <v>42.9</v>
      </c>
      <c r="H3034">
        <v>35.700000000000003</v>
      </c>
      <c r="I3034">
        <v>3</v>
      </c>
      <c r="J3034">
        <v>0</v>
      </c>
      <c r="K3034" s="1">
        <v>45162</v>
      </c>
      <c r="L3034" s="56">
        <v>0.30934189814814816</v>
      </c>
    </row>
    <row r="3035" spans="1:12" ht="15" customHeight="1" x14ac:dyDescent="0.25">
      <c r="A3035">
        <v>3034</v>
      </c>
      <c r="B3035">
        <v>277732</v>
      </c>
      <c r="C3035" t="s">
        <v>24</v>
      </c>
      <c r="D3035" t="s">
        <v>25</v>
      </c>
      <c r="E3035" t="s">
        <v>1611</v>
      </c>
      <c r="F3035" t="s">
        <v>1614</v>
      </c>
      <c r="G3035">
        <v>51.2</v>
      </c>
      <c r="H3035">
        <v>44</v>
      </c>
      <c r="I3035">
        <v>3</v>
      </c>
      <c r="J3035">
        <v>8</v>
      </c>
      <c r="K3035" s="1">
        <v>45162</v>
      </c>
      <c r="L3035" s="56">
        <v>0.30921010416666667</v>
      </c>
    </row>
    <row r="3036" spans="1:12" ht="15" customHeight="1" x14ac:dyDescent="0.25">
      <c r="A3036">
        <v>3035</v>
      </c>
      <c r="B3036">
        <v>277731</v>
      </c>
      <c r="C3036" t="s">
        <v>24</v>
      </c>
      <c r="D3036" t="s">
        <v>25</v>
      </c>
      <c r="E3036" t="s">
        <v>1611</v>
      </c>
      <c r="F3036" t="s">
        <v>1614</v>
      </c>
      <c r="G3036">
        <v>50.5</v>
      </c>
      <c r="H3036">
        <v>43.3</v>
      </c>
      <c r="I3036">
        <v>3</v>
      </c>
      <c r="J3036">
        <v>8</v>
      </c>
      <c r="K3036" s="1">
        <v>45162</v>
      </c>
      <c r="L3036" s="56">
        <v>0.30869417824074075</v>
      </c>
    </row>
    <row r="3037" spans="1:12" ht="15" customHeight="1" x14ac:dyDescent="0.25">
      <c r="A3037">
        <v>3036</v>
      </c>
      <c r="B3037">
        <v>277730</v>
      </c>
      <c r="C3037" t="s">
        <v>129</v>
      </c>
      <c r="D3037" t="s">
        <v>1619</v>
      </c>
      <c r="E3037" t="s">
        <v>1603</v>
      </c>
      <c r="F3037" t="s">
        <v>1616</v>
      </c>
      <c r="G3037">
        <v>57.3</v>
      </c>
      <c r="H3037">
        <v>50.1</v>
      </c>
      <c r="I3037">
        <v>3</v>
      </c>
      <c r="J3037">
        <v>0</v>
      </c>
      <c r="K3037" s="1">
        <v>45162</v>
      </c>
      <c r="L3037" s="56">
        <v>0.30819953703703701</v>
      </c>
    </row>
    <row r="3038" spans="1:12" ht="15" customHeight="1" x14ac:dyDescent="0.25">
      <c r="A3038">
        <v>3037</v>
      </c>
      <c r="B3038">
        <v>277729</v>
      </c>
      <c r="C3038" t="s">
        <v>59</v>
      </c>
      <c r="D3038" t="s">
        <v>60</v>
      </c>
      <c r="E3038" t="s">
        <v>1611</v>
      </c>
      <c r="F3038" t="s">
        <v>1613</v>
      </c>
      <c r="G3038">
        <v>56.1</v>
      </c>
      <c r="H3038">
        <v>48.9</v>
      </c>
      <c r="I3038">
        <v>3</v>
      </c>
      <c r="J3038">
        <v>10</v>
      </c>
      <c r="K3038" s="1">
        <v>45162</v>
      </c>
      <c r="L3038" s="56">
        <v>0.3080148148148148</v>
      </c>
    </row>
    <row r="3039" spans="1:12" ht="15" customHeight="1" x14ac:dyDescent="0.25">
      <c r="A3039">
        <v>3038</v>
      </c>
      <c r="B3039">
        <v>277728</v>
      </c>
      <c r="C3039" t="s">
        <v>24</v>
      </c>
      <c r="D3039" t="s">
        <v>25</v>
      </c>
      <c r="E3039" t="s">
        <v>1611</v>
      </c>
      <c r="F3039" t="s">
        <v>1614</v>
      </c>
      <c r="G3039">
        <v>51.5</v>
      </c>
      <c r="H3039">
        <v>44.3</v>
      </c>
      <c r="I3039">
        <v>3</v>
      </c>
      <c r="J3039">
        <v>8</v>
      </c>
      <c r="K3039" s="1">
        <v>45162</v>
      </c>
      <c r="L3039" s="56">
        <v>0.30780424768518516</v>
      </c>
    </row>
    <row r="3040" spans="1:12" ht="15" customHeight="1" x14ac:dyDescent="0.25">
      <c r="A3040">
        <v>3039</v>
      </c>
      <c r="B3040">
        <v>277727</v>
      </c>
      <c r="C3040" t="s">
        <v>67</v>
      </c>
      <c r="D3040" t="s">
        <v>1318</v>
      </c>
      <c r="E3040" t="s">
        <v>1603</v>
      </c>
      <c r="F3040" t="s">
        <v>1613</v>
      </c>
      <c r="G3040">
        <v>36.299999999999997</v>
      </c>
      <c r="H3040">
        <v>29.1</v>
      </c>
      <c r="I3040">
        <v>3</v>
      </c>
      <c r="J3040">
        <v>0</v>
      </c>
      <c r="K3040" s="1">
        <v>45162</v>
      </c>
      <c r="L3040" s="56">
        <v>0.30651554398148145</v>
      </c>
    </row>
    <row r="3041" spans="1:12" ht="15" customHeight="1" x14ac:dyDescent="0.25">
      <c r="A3041">
        <v>3040</v>
      </c>
      <c r="B3041">
        <v>277726</v>
      </c>
      <c r="C3041" t="s">
        <v>67</v>
      </c>
      <c r="D3041" t="s">
        <v>1318</v>
      </c>
      <c r="E3041" t="s">
        <v>1603</v>
      </c>
      <c r="F3041" t="s">
        <v>1613</v>
      </c>
      <c r="G3041">
        <v>37.1</v>
      </c>
      <c r="H3041">
        <v>29.9</v>
      </c>
      <c r="I3041">
        <v>3</v>
      </c>
      <c r="J3041">
        <v>0</v>
      </c>
      <c r="K3041" s="1">
        <v>45162</v>
      </c>
      <c r="L3041" s="56">
        <v>0.30637164351851853</v>
      </c>
    </row>
    <row r="3042" spans="1:12" ht="15" customHeight="1" x14ac:dyDescent="0.25">
      <c r="A3042">
        <v>3041</v>
      </c>
      <c r="B3042">
        <v>277725</v>
      </c>
      <c r="C3042" t="s">
        <v>24</v>
      </c>
      <c r="D3042" t="s">
        <v>25</v>
      </c>
      <c r="E3042" t="s">
        <v>1611</v>
      </c>
      <c r="F3042" t="s">
        <v>1614</v>
      </c>
      <c r="G3042">
        <v>55.2</v>
      </c>
      <c r="H3042">
        <v>48</v>
      </c>
      <c r="I3042">
        <v>3</v>
      </c>
      <c r="J3042">
        <v>8</v>
      </c>
      <c r="K3042" s="1">
        <v>45162</v>
      </c>
      <c r="L3042" s="56">
        <v>0.30625628472222222</v>
      </c>
    </row>
    <row r="3043" spans="1:12" ht="15" customHeight="1" x14ac:dyDescent="0.25">
      <c r="A3043">
        <v>3042</v>
      </c>
      <c r="B3043">
        <v>277724</v>
      </c>
      <c r="C3043" t="s">
        <v>24</v>
      </c>
      <c r="D3043" t="s">
        <v>25</v>
      </c>
      <c r="E3043" t="s">
        <v>1611</v>
      </c>
      <c r="F3043" t="s">
        <v>1614</v>
      </c>
      <c r="G3043">
        <v>58.1</v>
      </c>
      <c r="H3043">
        <v>50.9</v>
      </c>
      <c r="I3043">
        <v>3</v>
      </c>
      <c r="J3043">
        <v>8</v>
      </c>
      <c r="K3043" s="1">
        <v>45162</v>
      </c>
      <c r="L3043" s="56">
        <v>0.30608603009259261</v>
      </c>
    </row>
    <row r="3044" spans="1:12" ht="15" customHeight="1" x14ac:dyDescent="0.25">
      <c r="A3044">
        <v>3043</v>
      </c>
      <c r="B3044">
        <v>277723</v>
      </c>
      <c r="C3044" t="s">
        <v>1538</v>
      </c>
      <c r="D3044" t="s">
        <v>1539</v>
      </c>
      <c r="E3044" t="s">
        <v>1606</v>
      </c>
      <c r="F3044" t="s">
        <v>1607</v>
      </c>
      <c r="G3044">
        <v>35</v>
      </c>
      <c r="H3044">
        <v>29.6</v>
      </c>
      <c r="I3044">
        <v>2</v>
      </c>
      <c r="J3044">
        <v>0</v>
      </c>
      <c r="K3044" s="1">
        <v>45162</v>
      </c>
      <c r="L3044" s="56">
        <v>0.30593248842592591</v>
      </c>
    </row>
    <row r="3045" spans="1:12" ht="15" customHeight="1" x14ac:dyDescent="0.25">
      <c r="A3045">
        <v>3044</v>
      </c>
      <c r="B3045">
        <v>277722</v>
      </c>
      <c r="C3045" t="s">
        <v>1538</v>
      </c>
      <c r="D3045" t="s">
        <v>1539</v>
      </c>
      <c r="E3045" t="s">
        <v>1606</v>
      </c>
      <c r="F3045" t="s">
        <v>1607</v>
      </c>
      <c r="G3045">
        <v>64.3</v>
      </c>
      <c r="H3045">
        <v>57.1</v>
      </c>
      <c r="I3045">
        <v>3</v>
      </c>
      <c r="J3045">
        <v>0</v>
      </c>
      <c r="K3045" s="1">
        <v>45162</v>
      </c>
      <c r="L3045" s="56">
        <v>0.30581759259259261</v>
      </c>
    </row>
    <row r="3046" spans="1:12" ht="15" customHeight="1" x14ac:dyDescent="0.25">
      <c r="A3046">
        <v>3045</v>
      </c>
      <c r="B3046">
        <v>277721</v>
      </c>
      <c r="C3046" t="s">
        <v>1538</v>
      </c>
      <c r="D3046" t="s">
        <v>1539</v>
      </c>
      <c r="E3046" t="s">
        <v>1606</v>
      </c>
      <c r="F3046" t="s">
        <v>1607</v>
      </c>
      <c r="G3046">
        <v>57.6</v>
      </c>
      <c r="H3046">
        <v>50.4</v>
      </c>
      <c r="I3046">
        <v>3</v>
      </c>
      <c r="J3046">
        <v>0</v>
      </c>
      <c r="K3046" s="1">
        <v>45162</v>
      </c>
      <c r="L3046" s="56">
        <v>0.30567615740740739</v>
      </c>
    </row>
    <row r="3047" spans="1:12" ht="15" customHeight="1" x14ac:dyDescent="0.25">
      <c r="A3047">
        <v>3046</v>
      </c>
      <c r="B3047">
        <v>277720</v>
      </c>
      <c r="C3047" t="s">
        <v>127</v>
      </c>
      <c r="D3047" t="s">
        <v>128</v>
      </c>
      <c r="E3047" t="s">
        <v>1603</v>
      </c>
      <c r="F3047" t="s">
        <v>1616</v>
      </c>
      <c r="G3047">
        <v>48.4</v>
      </c>
      <c r="H3047">
        <v>41.2</v>
      </c>
      <c r="I3047">
        <v>3</v>
      </c>
      <c r="J3047">
        <v>0</v>
      </c>
      <c r="K3047" s="1">
        <v>45162</v>
      </c>
      <c r="L3047" s="56">
        <v>0.305546875</v>
      </c>
    </row>
    <row r="3048" spans="1:12" ht="15" customHeight="1" x14ac:dyDescent="0.25">
      <c r="A3048">
        <v>3047</v>
      </c>
      <c r="B3048">
        <v>277719</v>
      </c>
      <c r="C3048" t="s">
        <v>127</v>
      </c>
      <c r="D3048" t="s">
        <v>128</v>
      </c>
      <c r="E3048" t="s">
        <v>1603</v>
      </c>
      <c r="F3048" t="s">
        <v>1616</v>
      </c>
      <c r="G3048">
        <v>38.1</v>
      </c>
      <c r="H3048">
        <v>32.700000000000003</v>
      </c>
      <c r="I3048">
        <v>2</v>
      </c>
      <c r="J3048">
        <v>0</v>
      </c>
      <c r="K3048" s="1">
        <v>45162</v>
      </c>
      <c r="L3048" s="56">
        <v>0.30543776620370372</v>
      </c>
    </row>
    <row r="3049" spans="1:12" ht="15" customHeight="1" x14ac:dyDescent="0.25">
      <c r="A3049">
        <v>3048</v>
      </c>
      <c r="B3049">
        <v>277718</v>
      </c>
      <c r="C3049" t="s">
        <v>1536</v>
      </c>
      <c r="D3049" t="s">
        <v>1537</v>
      </c>
      <c r="E3049" t="s">
        <v>1606</v>
      </c>
      <c r="F3049" t="s">
        <v>1607</v>
      </c>
      <c r="G3049">
        <v>31.3</v>
      </c>
      <c r="H3049">
        <v>25.9</v>
      </c>
      <c r="I3049">
        <v>2</v>
      </c>
      <c r="J3049">
        <v>0</v>
      </c>
      <c r="K3049" s="1">
        <v>45162</v>
      </c>
      <c r="L3049" s="56">
        <v>0.30532037037037035</v>
      </c>
    </row>
    <row r="3050" spans="1:12" ht="15" customHeight="1" x14ac:dyDescent="0.25">
      <c r="A3050">
        <v>3049</v>
      </c>
      <c r="B3050">
        <v>277717</v>
      </c>
      <c r="C3050" t="s">
        <v>127</v>
      </c>
      <c r="D3050" t="s">
        <v>128</v>
      </c>
      <c r="E3050" t="s">
        <v>1603</v>
      </c>
      <c r="F3050" t="s">
        <v>1616</v>
      </c>
      <c r="G3050">
        <v>48.7</v>
      </c>
      <c r="H3050">
        <v>41.5</v>
      </c>
      <c r="I3050">
        <v>3</v>
      </c>
      <c r="J3050">
        <v>0</v>
      </c>
      <c r="K3050" s="1">
        <v>45162</v>
      </c>
      <c r="L3050" s="56">
        <v>0.30515540509259259</v>
      </c>
    </row>
    <row r="3051" spans="1:12" ht="15" customHeight="1" x14ac:dyDescent="0.25">
      <c r="A3051">
        <v>3050</v>
      </c>
      <c r="B3051">
        <v>277716</v>
      </c>
      <c r="C3051" t="s">
        <v>127</v>
      </c>
      <c r="D3051" t="s">
        <v>128</v>
      </c>
      <c r="E3051" t="s">
        <v>1603</v>
      </c>
      <c r="F3051" t="s">
        <v>1616</v>
      </c>
      <c r="G3051">
        <v>42.9</v>
      </c>
      <c r="H3051">
        <v>35.700000000000003</v>
      </c>
      <c r="I3051">
        <v>3</v>
      </c>
      <c r="J3051">
        <v>0</v>
      </c>
      <c r="K3051" s="1">
        <v>45162</v>
      </c>
      <c r="L3051" s="56">
        <v>0.30504707175925927</v>
      </c>
    </row>
    <row r="3052" spans="1:12" ht="15" customHeight="1" x14ac:dyDescent="0.25">
      <c r="A3052">
        <v>3051</v>
      </c>
      <c r="B3052">
        <v>277715</v>
      </c>
      <c r="C3052" t="s">
        <v>127</v>
      </c>
      <c r="D3052" t="s">
        <v>128</v>
      </c>
      <c r="E3052" t="s">
        <v>1603</v>
      </c>
      <c r="F3052" t="s">
        <v>1616</v>
      </c>
      <c r="G3052">
        <v>44.3</v>
      </c>
      <c r="H3052">
        <v>37.1</v>
      </c>
      <c r="I3052">
        <v>3</v>
      </c>
      <c r="J3052">
        <v>0</v>
      </c>
      <c r="K3052" s="1">
        <v>45162</v>
      </c>
      <c r="L3052" s="56">
        <v>0.30487693287037038</v>
      </c>
    </row>
    <row r="3053" spans="1:12" ht="15" customHeight="1" x14ac:dyDescent="0.25">
      <c r="A3053">
        <v>3052</v>
      </c>
      <c r="B3053">
        <v>277714</v>
      </c>
      <c r="C3053" t="s">
        <v>127</v>
      </c>
      <c r="D3053" t="s">
        <v>128</v>
      </c>
      <c r="E3053" t="s">
        <v>1603</v>
      </c>
      <c r="F3053" t="s">
        <v>1616</v>
      </c>
      <c r="G3053">
        <v>50.9</v>
      </c>
      <c r="H3053">
        <v>43.7</v>
      </c>
      <c r="I3053">
        <v>3</v>
      </c>
      <c r="J3053">
        <v>0</v>
      </c>
      <c r="K3053" s="1">
        <v>45162</v>
      </c>
      <c r="L3053" s="56">
        <v>0.3047709837962963</v>
      </c>
    </row>
    <row r="3054" spans="1:12" ht="15" customHeight="1" x14ac:dyDescent="0.25">
      <c r="A3054">
        <v>3053</v>
      </c>
      <c r="B3054">
        <v>277713</v>
      </c>
      <c r="C3054" t="s">
        <v>127</v>
      </c>
      <c r="D3054" t="s">
        <v>128</v>
      </c>
      <c r="E3054" t="s">
        <v>1603</v>
      </c>
      <c r="F3054" t="s">
        <v>1616</v>
      </c>
      <c r="G3054">
        <v>46.8</v>
      </c>
      <c r="H3054">
        <v>39.6</v>
      </c>
      <c r="I3054">
        <v>3</v>
      </c>
      <c r="J3054">
        <v>0</v>
      </c>
      <c r="K3054" s="1">
        <v>45162</v>
      </c>
      <c r="L3054" s="56">
        <v>0.3046328703703704</v>
      </c>
    </row>
    <row r="3055" spans="1:12" ht="15" customHeight="1" x14ac:dyDescent="0.25">
      <c r="A3055">
        <v>3054</v>
      </c>
      <c r="B3055">
        <v>277712</v>
      </c>
      <c r="C3055" t="s">
        <v>127</v>
      </c>
      <c r="D3055" t="s">
        <v>128</v>
      </c>
      <c r="E3055" t="s">
        <v>1603</v>
      </c>
      <c r="F3055" t="s">
        <v>1616</v>
      </c>
      <c r="G3055">
        <v>51.4</v>
      </c>
      <c r="H3055">
        <v>44.2</v>
      </c>
      <c r="I3055">
        <v>3</v>
      </c>
      <c r="J3055">
        <v>0</v>
      </c>
      <c r="K3055" s="1">
        <v>45162</v>
      </c>
      <c r="L3055" s="56">
        <v>0.30428978009259261</v>
      </c>
    </row>
    <row r="3056" spans="1:12" ht="15" customHeight="1" x14ac:dyDescent="0.25">
      <c r="A3056">
        <v>3055</v>
      </c>
      <c r="B3056">
        <v>277711</v>
      </c>
      <c r="C3056" t="s">
        <v>1536</v>
      </c>
      <c r="D3056" t="s">
        <v>1537</v>
      </c>
      <c r="E3056" t="s">
        <v>1606</v>
      </c>
      <c r="F3056" t="s">
        <v>1607</v>
      </c>
      <c r="G3056">
        <v>46.6</v>
      </c>
      <c r="H3056">
        <v>39.4</v>
      </c>
      <c r="I3056">
        <v>3</v>
      </c>
      <c r="J3056">
        <v>0</v>
      </c>
      <c r="K3056" s="1">
        <v>45162</v>
      </c>
      <c r="L3056" s="56">
        <v>0.30419684027777777</v>
      </c>
    </row>
    <row r="3057" spans="1:12" ht="15" customHeight="1" x14ac:dyDescent="0.25">
      <c r="A3057">
        <v>3056</v>
      </c>
      <c r="B3057">
        <v>277710</v>
      </c>
      <c r="C3057" t="s">
        <v>123</v>
      </c>
      <c r="D3057" t="s">
        <v>1412</v>
      </c>
      <c r="E3057" t="s">
        <v>1603</v>
      </c>
      <c r="F3057" t="s">
        <v>1613</v>
      </c>
      <c r="G3057">
        <v>44</v>
      </c>
      <c r="H3057">
        <v>36.799999999999997</v>
      </c>
      <c r="I3057">
        <v>3</v>
      </c>
      <c r="J3057">
        <v>0</v>
      </c>
      <c r="K3057" s="1">
        <v>45162</v>
      </c>
      <c r="L3057" s="56">
        <v>0.30405748842592589</v>
      </c>
    </row>
    <row r="3058" spans="1:12" ht="15" customHeight="1" x14ac:dyDescent="0.25">
      <c r="A3058">
        <v>3057</v>
      </c>
      <c r="B3058">
        <v>277709</v>
      </c>
      <c r="C3058" t="s">
        <v>1536</v>
      </c>
      <c r="D3058" t="s">
        <v>1537</v>
      </c>
      <c r="E3058" t="s">
        <v>1606</v>
      </c>
      <c r="F3058" t="s">
        <v>1607</v>
      </c>
      <c r="G3058">
        <v>52.2</v>
      </c>
      <c r="H3058">
        <v>45</v>
      </c>
      <c r="I3058">
        <v>3</v>
      </c>
      <c r="J3058">
        <v>0</v>
      </c>
      <c r="K3058" s="1">
        <v>45162</v>
      </c>
      <c r="L3058" s="56">
        <v>0.3038266550925926</v>
      </c>
    </row>
    <row r="3059" spans="1:12" ht="15" customHeight="1" x14ac:dyDescent="0.25">
      <c r="A3059">
        <v>3058</v>
      </c>
      <c r="B3059">
        <v>277708</v>
      </c>
      <c r="C3059" t="s">
        <v>59</v>
      </c>
      <c r="D3059" t="s">
        <v>60</v>
      </c>
      <c r="E3059" t="s">
        <v>1611</v>
      </c>
      <c r="F3059" t="s">
        <v>1613</v>
      </c>
      <c r="G3059">
        <v>51.9</v>
      </c>
      <c r="H3059">
        <v>44.7</v>
      </c>
      <c r="I3059">
        <v>3</v>
      </c>
      <c r="J3059">
        <v>8</v>
      </c>
      <c r="K3059" s="1">
        <v>45162</v>
      </c>
      <c r="L3059" s="56">
        <v>0.30369270833333334</v>
      </c>
    </row>
    <row r="3060" spans="1:12" ht="15" customHeight="1" x14ac:dyDescent="0.25">
      <c r="A3060">
        <v>3059</v>
      </c>
      <c r="B3060">
        <v>277707</v>
      </c>
      <c r="C3060" t="s">
        <v>130</v>
      </c>
      <c r="D3060" t="s">
        <v>1354</v>
      </c>
      <c r="E3060" t="s">
        <v>1603</v>
      </c>
      <c r="F3060" t="s">
        <v>1616</v>
      </c>
      <c r="G3060">
        <v>54.6</v>
      </c>
      <c r="H3060">
        <v>47.4</v>
      </c>
      <c r="I3060">
        <v>3</v>
      </c>
      <c r="J3060">
        <v>0</v>
      </c>
      <c r="K3060" s="1">
        <v>45162</v>
      </c>
      <c r="L3060" s="56">
        <v>0.30349031249999997</v>
      </c>
    </row>
    <row r="3061" spans="1:12" ht="15" customHeight="1" x14ac:dyDescent="0.25">
      <c r="A3061">
        <v>3060</v>
      </c>
      <c r="B3061">
        <v>277706</v>
      </c>
      <c r="C3061" t="s">
        <v>24</v>
      </c>
      <c r="D3061" t="s">
        <v>25</v>
      </c>
      <c r="E3061" t="s">
        <v>1611</v>
      </c>
      <c r="F3061" t="s">
        <v>1614</v>
      </c>
      <c r="G3061">
        <v>48.5</v>
      </c>
      <c r="H3061">
        <v>41.3</v>
      </c>
      <c r="I3061">
        <v>3</v>
      </c>
      <c r="J3061">
        <v>8</v>
      </c>
      <c r="K3061" s="1">
        <v>45162</v>
      </c>
      <c r="L3061" s="56">
        <v>0.30335046296296297</v>
      </c>
    </row>
    <row r="3062" spans="1:12" ht="15" customHeight="1" x14ac:dyDescent="0.25">
      <c r="A3062">
        <v>3061</v>
      </c>
      <c r="B3062">
        <v>277705</v>
      </c>
      <c r="C3062" t="s">
        <v>1536</v>
      </c>
      <c r="D3062" t="s">
        <v>1537</v>
      </c>
      <c r="E3062" t="s">
        <v>1606</v>
      </c>
      <c r="F3062" t="s">
        <v>1607</v>
      </c>
      <c r="G3062">
        <v>59.1</v>
      </c>
      <c r="H3062">
        <v>51.9</v>
      </c>
      <c r="I3062">
        <v>3</v>
      </c>
      <c r="J3062">
        <v>0</v>
      </c>
      <c r="K3062" s="1">
        <v>45162</v>
      </c>
      <c r="L3062" s="56">
        <v>0.30312885416666668</v>
      </c>
    </row>
    <row r="3063" spans="1:12" ht="15" customHeight="1" x14ac:dyDescent="0.25">
      <c r="A3063">
        <v>3062</v>
      </c>
      <c r="B3063">
        <v>277704</v>
      </c>
      <c r="C3063" t="s">
        <v>1536</v>
      </c>
      <c r="D3063" t="s">
        <v>1537</v>
      </c>
      <c r="E3063" t="s">
        <v>1606</v>
      </c>
      <c r="F3063" t="s">
        <v>1607</v>
      </c>
      <c r="G3063">
        <v>54.7</v>
      </c>
      <c r="H3063">
        <v>47.5</v>
      </c>
      <c r="I3063">
        <v>3</v>
      </c>
      <c r="J3063">
        <v>0</v>
      </c>
      <c r="K3063" s="1">
        <v>45162</v>
      </c>
      <c r="L3063" s="56">
        <v>0.30296813657407407</v>
      </c>
    </row>
    <row r="3064" spans="1:12" ht="15" customHeight="1" x14ac:dyDescent="0.25">
      <c r="A3064">
        <v>3063</v>
      </c>
      <c r="B3064">
        <v>277703</v>
      </c>
      <c r="C3064" t="s">
        <v>24</v>
      </c>
      <c r="D3064" t="s">
        <v>25</v>
      </c>
      <c r="E3064" t="s">
        <v>1611</v>
      </c>
      <c r="F3064" t="s">
        <v>1614</v>
      </c>
      <c r="G3064">
        <v>51.9</v>
      </c>
      <c r="H3064">
        <v>44.7</v>
      </c>
      <c r="I3064">
        <v>3</v>
      </c>
      <c r="J3064">
        <v>8</v>
      </c>
      <c r="K3064" s="1">
        <v>45162</v>
      </c>
      <c r="L3064" s="56">
        <v>0.30278009259259259</v>
      </c>
    </row>
    <row r="3065" spans="1:12" ht="15" customHeight="1" x14ac:dyDescent="0.25">
      <c r="A3065">
        <v>3064</v>
      </c>
      <c r="B3065">
        <v>277702</v>
      </c>
      <c r="C3065" t="s">
        <v>1538</v>
      </c>
      <c r="D3065" t="s">
        <v>1539</v>
      </c>
      <c r="E3065" t="s">
        <v>1606</v>
      </c>
      <c r="F3065" t="s">
        <v>1607</v>
      </c>
      <c r="G3065">
        <v>69.3</v>
      </c>
      <c r="H3065">
        <v>62.1</v>
      </c>
      <c r="I3065">
        <v>3</v>
      </c>
      <c r="J3065">
        <v>0</v>
      </c>
      <c r="K3065" s="1">
        <v>45162</v>
      </c>
      <c r="L3065" s="56">
        <v>0.3025659722222222</v>
      </c>
    </row>
    <row r="3066" spans="1:12" ht="15" customHeight="1" x14ac:dyDescent="0.25">
      <c r="A3066">
        <v>3065</v>
      </c>
      <c r="B3066">
        <v>277701</v>
      </c>
      <c r="C3066" t="s">
        <v>59</v>
      </c>
      <c r="D3066" t="s">
        <v>60</v>
      </c>
      <c r="E3066" t="s">
        <v>1611</v>
      </c>
      <c r="F3066" t="s">
        <v>1613</v>
      </c>
      <c r="G3066">
        <v>43.2</v>
      </c>
      <c r="H3066">
        <v>36</v>
      </c>
      <c r="I3066">
        <v>3</v>
      </c>
      <c r="J3066">
        <v>8</v>
      </c>
      <c r="K3066" s="1">
        <v>45162</v>
      </c>
      <c r="L3066" s="56">
        <v>0.30145204861111113</v>
      </c>
    </row>
    <row r="3067" spans="1:12" ht="15" customHeight="1" x14ac:dyDescent="0.25">
      <c r="A3067">
        <v>3066</v>
      </c>
      <c r="B3067">
        <v>277700</v>
      </c>
      <c r="C3067" t="s">
        <v>1536</v>
      </c>
      <c r="D3067" t="s">
        <v>1537</v>
      </c>
      <c r="E3067" t="s">
        <v>1606</v>
      </c>
      <c r="F3067" t="s">
        <v>1607</v>
      </c>
      <c r="G3067">
        <v>51</v>
      </c>
      <c r="H3067">
        <v>43.8</v>
      </c>
      <c r="I3067">
        <v>3</v>
      </c>
      <c r="J3067">
        <v>0</v>
      </c>
      <c r="K3067" s="1">
        <v>45162</v>
      </c>
      <c r="L3067" s="56">
        <v>0.30126153935185185</v>
      </c>
    </row>
    <row r="3068" spans="1:12" ht="15" customHeight="1" x14ac:dyDescent="0.25">
      <c r="A3068">
        <v>3067</v>
      </c>
      <c r="B3068">
        <v>277699</v>
      </c>
      <c r="C3068" t="s">
        <v>1536</v>
      </c>
      <c r="D3068" t="s">
        <v>1537</v>
      </c>
      <c r="E3068" t="s">
        <v>1606</v>
      </c>
      <c r="F3068" t="s">
        <v>1607</v>
      </c>
      <c r="G3068">
        <v>53</v>
      </c>
      <c r="H3068">
        <v>45.8</v>
      </c>
      <c r="I3068">
        <v>3</v>
      </c>
      <c r="J3068">
        <v>0</v>
      </c>
      <c r="K3068" s="1">
        <v>45162</v>
      </c>
      <c r="L3068" s="56">
        <v>0.3010951736111111</v>
      </c>
    </row>
    <row r="3069" spans="1:12" ht="15" customHeight="1" x14ac:dyDescent="0.25">
      <c r="A3069">
        <v>3068</v>
      </c>
      <c r="B3069">
        <v>277698</v>
      </c>
      <c r="C3069" t="s">
        <v>1536</v>
      </c>
      <c r="D3069" t="s">
        <v>1537</v>
      </c>
      <c r="E3069" t="s">
        <v>1606</v>
      </c>
      <c r="F3069" t="s">
        <v>1607</v>
      </c>
      <c r="G3069">
        <v>51</v>
      </c>
      <c r="H3069">
        <v>43.8</v>
      </c>
      <c r="I3069">
        <v>3</v>
      </c>
      <c r="J3069">
        <v>0</v>
      </c>
      <c r="K3069" s="1">
        <v>45162</v>
      </c>
      <c r="L3069" s="56">
        <v>0.3008369212962963</v>
      </c>
    </row>
    <row r="3070" spans="1:12" ht="15" customHeight="1" x14ac:dyDescent="0.25">
      <c r="A3070">
        <v>3069</v>
      </c>
      <c r="B3070">
        <v>277697</v>
      </c>
      <c r="C3070" t="s">
        <v>1536</v>
      </c>
      <c r="D3070" t="s">
        <v>1537</v>
      </c>
      <c r="E3070" t="s">
        <v>1606</v>
      </c>
      <c r="F3070" t="s">
        <v>1607</v>
      </c>
      <c r="G3070">
        <v>51.2</v>
      </c>
      <c r="H3070">
        <v>44</v>
      </c>
      <c r="I3070">
        <v>3</v>
      </c>
      <c r="J3070">
        <v>0</v>
      </c>
      <c r="K3070" s="1">
        <v>45162</v>
      </c>
      <c r="L3070" s="56">
        <v>0.30063240740740743</v>
      </c>
    </row>
    <row r="3071" spans="1:12" ht="15" customHeight="1" x14ac:dyDescent="0.25">
      <c r="A3071">
        <v>3070</v>
      </c>
      <c r="B3071">
        <v>277696</v>
      </c>
      <c r="C3071" t="s">
        <v>1536</v>
      </c>
      <c r="D3071" t="s">
        <v>1537</v>
      </c>
      <c r="E3071" t="s">
        <v>1606</v>
      </c>
      <c r="F3071" t="s">
        <v>1607</v>
      </c>
      <c r="G3071">
        <v>56.8</v>
      </c>
      <c r="H3071">
        <v>49.6</v>
      </c>
      <c r="I3071">
        <v>3</v>
      </c>
      <c r="J3071">
        <v>0</v>
      </c>
      <c r="K3071" s="1">
        <v>45162</v>
      </c>
      <c r="L3071" s="56">
        <v>0.30045478009259258</v>
      </c>
    </row>
    <row r="3072" spans="1:12" ht="15" customHeight="1" x14ac:dyDescent="0.25">
      <c r="A3072">
        <v>3071</v>
      </c>
      <c r="B3072">
        <v>277695</v>
      </c>
      <c r="C3072" t="s">
        <v>1536</v>
      </c>
      <c r="D3072" t="s">
        <v>1537</v>
      </c>
      <c r="E3072" t="s">
        <v>1606</v>
      </c>
      <c r="F3072" t="s">
        <v>1607</v>
      </c>
      <c r="G3072">
        <v>50.9</v>
      </c>
      <c r="H3072">
        <v>43.7</v>
      </c>
      <c r="I3072">
        <v>3</v>
      </c>
      <c r="J3072">
        <v>0</v>
      </c>
      <c r="K3072" s="1">
        <v>45162</v>
      </c>
      <c r="L3072" s="56">
        <v>0.30032670138888889</v>
      </c>
    </row>
    <row r="3073" spans="1:12" ht="15" customHeight="1" x14ac:dyDescent="0.25">
      <c r="A3073">
        <v>3072</v>
      </c>
      <c r="B3073">
        <v>277694</v>
      </c>
      <c r="C3073" t="s">
        <v>1536</v>
      </c>
      <c r="D3073" t="s">
        <v>1537</v>
      </c>
      <c r="E3073" t="s">
        <v>1606</v>
      </c>
      <c r="F3073" t="s">
        <v>1607</v>
      </c>
      <c r="G3073">
        <v>49.2</v>
      </c>
      <c r="H3073">
        <v>42</v>
      </c>
      <c r="I3073">
        <v>3</v>
      </c>
      <c r="J3073">
        <v>0</v>
      </c>
      <c r="K3073" s="1">
        <v>45162</v>
      </c>
      <c r="L3073" s="56">
        <v>0.29994366898148145</v>
      </c>
    </row>
    <row r="3074" spans="1:12" ht="15" customHeight="1" x14ac:dyDescent="0.25">
      <c r="A3074">
        <v>3073</v>
      </c>
      <c r="B3074">
        <v>277693</v>
      </c>
      <c r="C3074" t="s">
        <v>1536</v>
      </c>
      <c r="D3074" t="s">
        <v>1537</v>
      </c>
      <c r="E3074" t="s">
        <v>1606</v>
      </c>
      <c r="F3074" t="s">
        <v>1607</v>
      </c>
      <c r="G3074">
        <v>50.7</v>
      </c>
      <c r="H3074">
        <v>43.5</v>
      </c>
      <c r="I3074">
        <v>3</v>
      </c>
      <c r="J3074">
        <v>0</v>
      </c>
      <c r="K3074" s="1">
        <v>45162</v>
      </c>
      <c r="L3074" s="56">
        <v>0.29962214120370373</v>
      </c>
    </row>
    <row r="3075" spans="1:12" ht="15" customHeight="1" x14ac:dyDescent="0.25">
      <c r="A3075">
        <v>3074</v>
      </c>
      <c r="B3075">
        <v>277692</v>
      </c>
      <c r="C3075" t="s">
        <v>1536</v>
      </c>
      <c r="D3075" t="s">
        <v>1537</v>
      </c>
      <c r="E3075" t="s">
        <v>1606</v>
      </c>
      <c r="F3075" t="s">
        <v>1607</v>
      </c>
      <c r="G3075">
        <v>51</v>
      </c>
      <c r="H3075">
        <v>43.8</v>
      </c>
      <c r="I3075">
        <v>3</v>
      </c>
      <c r="J3075">
        <v>0</v>
      </c>
      <c r="K3075" s="1">
        <v>45162</v>
      </c>
      <c r="L3075" s="56">
        <v>0.29946365740740738</v>
      </c>
    </row>
    <row r="3076" spans="1:12" ht="15" customHeight="1" x14ac:dyDescent="0.25">
      <c r="A3076">
        <v>3075</v>
      </c>
      <c r="B3076">
        <v>277691</v>
      </c>
      <c r="C3076" t="s">
        <v>143</v>
      </c>
      <c r="D3076" t="s">
        <v>1359</v>
      </c>
      <c r="E3076" t="s">
        <v>1603</v>
      </c>
      <c r="F3076" t="s">
        <v>1616</v>
      </c>
      <c r="G3076">
        <v>44.5</v>
      </c>
      <c r="H3076">
        <v>37.299999999999997</v>
      </c>
      <c r="I3076">
        <v>3</v>
      </c>
      <c r="J3076">
        <v>0</v>
      </c>
      <c r="K3076" s="1">
        <v>45162</v>
      </c>
      <c r="L3076" s="56">
        <v>0.29924768518518519</v>
      </c>
    </row>
    <row r="3077" spans="1:12" ht="15" customHeight="1" x14ac:dyDescent="0.25">
      <c r="A3077">
        <v>3076</v>
      </c>
      <c r="B3077">
        <v>277690</v>
      </c>
      <c r="C3077" t="s">
        <v>143</v>
      </c>
      <c r="D3077" t="s">
        <v>1359</v>
      </c>
      <c r="E3077" t="s">
        <v>1603</v>
      </c>
      <c r="F3077" t="s">
        <v>1616</v>
      </c>
      <c r="G3077">
        <v>46.6</v>
      </c>
      <c r="H3077">
        <v>39.4</v>
      </c>
      <c r="I3077">
        <v>3</v>
      </c>
      <c r="J3077">
        <v>0</v>
      </c>
      <c r="K3077" s="1">
        <v>45162</v>
      </c>
      <c r="L3077" s="56">
        <v>0.29905100694444448</v>
      </c>
    </row>
    <row r="3078" spans="1:12" ht="15" customHeight="1" x14ac:dyDescent="0.25">
      <c r="A3078">
        <v>3077</v>
      </c>
      <c r="B3078">
        <v>277689</v>
      </c>
      <c r="C3078" t="s">
        <v>143</v>
      </c>
      <c r="D3078" t="s">
        <v>1359</v>
      </c>
      <c r="E3078" t="s">
        <v>1603</v>
      </c>
      <c r="F3078" t="s">
        <v>1616</v>
      </c>
      <c r="G3078">
        <v>41.8</v>
      </c>
      <c r="H3078">
        <v>34.6</v>
      </c>
      <c r="I3078">
        <v>3</v>
      </c>
      <c r="J3078">
        <v>0</v>
      </c>
      <c r="K3078" s="1">
        <v>45162</v>
      </c>
      <c r="L3078" s="56">
        <v>0.29880292824074073</v>
      </c>
    </row>
    <row r="3079" spans="1:12" ht="15" customHeight="1" x14ac:dyDescent="0.25">
      <c r="A3079">
        <v>3078</v>
      </c>
      <c r="B3079">
        <v>277688</v>
      </c>
      <c r="C3079" t="s">
        <v>133</v>
      </c>
      <c r="D3079" t="s">
        <v>134</v>
      </c>
      <c r="E3079" t="s">
        <v>1603</v>
      </c>
      <c r="F3079" t="s">
        <v>1616</v>
      </c>
      <c r="G3079">
        <v>68.8</v>
      </c>
      <c r="H3079">
        <v>61.6</v>
      </c>
      <c r="I3079">
        <v>3</v>
      </c>
      <c r="J3079">
        <v>0</v>
      </c>
      <c r="K3079" s="1">
        <v>45162</v>
      </c>
      <c r="L3079" s="56">
        <v>0.29859475694444443</v>
      </c>
    </row>
    <row r="3080" spans="1:12" ht="15" customHeight="1" x14ac:dyDescent="0.25">
      <c r="A3080">
        <v>3079</v>
      </c>
      <c r="B3080">
        <v>277687</v>
      </c>
      <c r="C3080" t="s">
        <v>143</v>
      </c>
      <c r="D3080" t="s">
        <v>1359</v>
      </c>
      <c r="E3080" t="s">
        <v>1603</v>
      </c>
      <c r="F3080" t="s">
        <v>1616</v>
      </c>
      <c r="G3080">
        <v>43.1</v>
      </c>
      <c r="H3080">
        <v>35.9</v>
      </c>
      <c r="I3080">
        <v>3</v>
      </c>
      <c r="J3080">
        <v>0</v>
      </c>
      <c r="K3080" s="1">
        <v>45162</v>
      </c>
      <c r="L3080" s="56">
        <v>0.29763811342592594</v>
      </c>
    </row>
    <row r="3081" spans="1:12" ht="15" customHeight="1" x14ac:dyDescent="0.25">
      <c r="A3081">
        <v>3080</v>
      </c>
      <c r="B3081">
        <v>277686</v>
      </c>
      <c r="C3081" t="s">
        <v>130</v>
      </c>
      <c r="D3081" t="s">
        <v>1354</v>
      </c>
      <c r="E3081" t="s">
        <v>1603</v>
      </c>
      <c r="F3081" t="s">
        <v>1616</v>
      </c>
      <c r="G3081">
        <v>60.2</v>
      </c>
      <c r="H3081">
        <v>53</v>
      </c>
      <c r="I3081">
        <v>3</v>
      </c>
      <c r="J3081">
        <v>0</v>
      </c>
      <c r="K3081" s="1">
        <v>45162</v>
      </c>
      <c r="L3081" s="56">
        <v>0.29630297453703702</v>
      </c>
    </row>
    <row r="3082" spans="1:12" ht="15" customHeight="1" x14ac:dyDescent="0.25">
      <c r="A3082">
        <v>3081</v>
      </c>
      <c r="B3082">
        <v>277685</v>
      </c>
      <c r="C3082" t="s">
        <v>127</v>
      </c>
      <c r="D3082" t="s">
        <v>128</v>
      </c>
      <c r="E3082" t="s">
        <v>1603</v>
      </c>
      <c r="F3082" t="s">
        <v>1616</v>
      </c>
      <c r="G3082">
        <v>64.400000000000006</v>
      </c>
      <c r="H3082">
        <v>57.2</v>
      </c>
      <c r="I3082">
        <v>3</v>
      </c>
      <c r="J3082">
        <v>0</v>
      </c>
      <c r="K3082" s="1">
        <v>45162</v>
      </c>
      <c r="L3082" s="56">
        <v>0.29589413194444442</v>
      </c>
    </row>
    <row r="3083" spans="1:12" ht="15" customHeight="1" x14ac:dyDescent="0.25">
      <c r="A3083">
        <v>3082</v>
      </c>
      <c r="B3083">
        <v>277684</v>
      </c>
      <c r="C3083" t="s">
        <v>127</v>
      </c>
      <c r="D3083" t="s">
        <v>128</v>
      </c>
      <c r="E3083" t="s">
        <v>1603</v>
      </c>
      <c r="F3083" t="s">
        <v>1616</v>
      </c>
      <c r="G3083">
        <v>53.6</v>
      </c>
      <c r="H3083">
        <v>46.4</v>
      </c>
      <c r="I3083">
        <v>3</v>
      </c>
      <c r="J3083">
        <v>0</v>
      </c>
      <c r="K3083" s="1">
        <v>45162</v>
      </c>
      <c r="L3083" s="56">
        <v>0.29578668981481482</v>
      </c>
    </row>
    <row r="3084" spans="1:12" ht="15" customHeight="1" x14ac:dyDescent="0.25">
      <c r="A3084">
        <v>3083</v>
      </c>
      <c r="B3084">
        <v>277683</v>
      </c>
      <c r="C3084" t="s">
        <v>127</v>
      </c>
      <c r="D3084" t="s">
        <v>128</v>
      </c>
      <c r="E3084" t="s">
        <v>1603</v>
      </c>
      <c r="F3084" t="s">
        <v>1616</v>
      </c>
      <c r="G3084">
        <v>55.4</v>
      </c>
      <c r="H3084">
        <v>48.2</v>
      </c>
      <c r="I3084">
        <v>3</v>
      </c>
      <c r="J3084">
        <v>0</v>
      </c>
      <c r="K3084" s="1">
        <v>45162</v>
      </c>
      <c r="L3084" s="56">
        <v>0.29570474537037034</v>
      </c>
    </row>
    <row r="3085" spans="1:12" ht="15" customHeight="1" x14ac:dyDescent="0.25">
      <c r="A3085">
        <v>3084</v>
      </c>
      <c r="B3085">
        <v>277682</v>
      </c>
      <c r="C3085" t="s">
        <v>127</v>
      </c>
      <c r="D3085" t="s">
        <v>128</v>
      </c>
      <c r="E3085" t="s">
        <v>1603</v>
      </c>
      <c r="F3085" t="s">
        <v>1616</v>
      </c>
      <c r="G3085">
        <v>52.8</v>
      </c>
      <c r="H3085">
        <v>45.6</v>
      </c>
      <c r="I3085">
        <v>3</v>
      </c>
      <c r="J3085">
        <v>0</v>
      </c>
      <c r="K3085" s="1">
        <v>45162</v>
      </c>
      <c r="L3085" s="56">
        <v>0.29563043981481479</v>
      </c>
    </row>
    <row r="3086" spans="1:12" ht="15" customHeight="1" x14ac:dyDescent="0.25">
      <c r="A3086">
        <v>3085</v>
      </c>
      <c r="B3086">
        <v>277681</v>
      </c>
      <c r="C3086" t="s">
        <v>127</v>
      </c>
      <c r="D3086" t="s">
        <v>128</v>
      </c>
      <c r="E3086" t="s">
        <v>1603</v>
      </c>
      <c r="F3086" t="s">
        <v>1616</v>
      </c>
      <c r="G3086">
        <v>50.1</v>
      </c>
      <c r="H3086">
        <v>42.9</v>
      </c>
      <c r="I3086">
        <v>3</v>
      </c>
      <c r="J3086">
        <v>0</v>
      </c>
      <c r="K3086" s="1">
        <v>45162</v>
      </c>
      <c r="L3086" s="56">
        <v>0.29554155092592593</v>
      </c>
    </row>
    <row r="3087" spans="1:12" ht="15" customHeight="1" x14ac:dyDescent="0.25">
      <c r="A3087">
        <v>3086</v>
      </c>
      <c r="B3087">
        <v>277680</v>
      </c>
      <c r="C3087" t="s">
        <v>130</v>
      </c>
      <c r="D3087" t="s">
        <v>1354</v>
      </c>
      <c r="E3087" t="s">
        <v>1603</v>
      </c>
      <c r="F3087" t="s">
        <v>1616</v>
      </c>
      <c r="G3087">
        <v>59.8</v>
      </c>
      <c r="H3087">
        <v>52.6</v>
      </c>
      <c r="I3087">
        <v>3</v>
      </c>
      <c r="J3087">
        <v>0</v>
      </c>
      <c r="K3087" s="1">
        <v>45162</v>
      </c>
      <c r="L3087" s="56">
        <v>0.29473086805555554</v>
      </c>
    </row>
    <row r="3088" spans="1:12" ht="15" customHeight="1" x14ac:dyDescent="0.25">
      <c r="A3088">
        <v>3087</v>
      </c>
      <c r="B3088">
        <v>277679</v>
      </c>
      <c r="C3088" t="s">
        <v>179</v>
      </c>
      <c r="D3088" t="s">
        <v>1378</v>
      </c>
      <c r="E3088" t="s">
        <v>1603</v>
      </c>
      <c r="F3088" t="s">
        <v>1607</v>
      </c>
      <c r="G3088">
        <v>1732.4</v>
      </c>
      <c r="H3088">
        <v>1732.4</v>
      </c>
      <c r="I3088">
        <v>-1</v>
      </c>
      <c r="J3088">
        <v>0</v>
      </c>
      <c r="K3088" s="1">
        <v>45161</v>
      </c>
      <c r="L3088" s="56">
        <v>0.7032004629629629</v>
      </c>
    </row>
    <row r="3089" spans="1:12" ht="15" customHeight="1" x14ac:dyDescent="0.25">
      <c r="A3089">
        <v>3088</v>
      </c>
      <c r="B3089">
        <v>277678</v>
      </c>
      <c r="C3089" t="s">
        <v>177</v>
      </c>
      <c r="D3089" t="s">
        <v>178</v>
      </c>
      <c r="E3089" t="s">
        <v>1611</v>
      </c>
      <c r="F3089" t="s">
        <v>1607</v>
      </c>
      <c r="G3089">
        <v>2027.3</v>
      </c>
      <c r="H3089">
        <v>2027.3</v>
      </c>
      <c r="I3089">
        <v>-1</v>
      </c>
      <c r="J3089">
        <v>0</v>
      </c>
      <c r="K3089" s="1">
        <v>45161</v>
      </c>
      <c r="L3089" s="56">
        <v>0.70306489583333331</v>
      </c>
    </row>
    <row r="3090" spans="1:12" ht="15" customHeight="1" x14ac:dyDescent="0.25">
      <c r="A3090">
        <v>3089</v>
      </c>
      <c r="B3090">
        <v>277677</v>
      </c>
      <c r="C3090" t="s">
        <v>123</v>
      </c>
      <c r="D3090" t="s">
        <v>1412</v>
      </c>
      <c r="E3090" t="s">
        <v>1603</v>
      </c>
      <c r="F3090" t="s">
        <v>1613</v>
      </c>
      <c r="G3090">
        <v>190</v>
      </c>
      <c r="H3090">
        <v>182.8</v>
      </c>
      <c r="I3090">
        <v>-1</v>
      </c>
      <c r="J3090">
        <v>0</v>
      </c>
      <c r="K3090" s="1">
        <v>45161</v>
      </c>
      <c r="L3090" s="56">
        <v>0.69782554398148144</v>
      </c>
    </row>
    <row r="3091" spans="1:12" ht="15" customHeight="1" x14ac:dyDescent="0.25">
      <c r="A3091">
        <v>3090</v>
      </c>
      <c r="B3091">
        <v>277676</v>
      </c>
      <c r="C3091" t="s">
        <v>85</v>
      </c>
      <c r="D3091" t="s">
        <v>1608</v>
      </c>
      <c r="E3091" t="s">
        <v>1606</v>
      </c>
      <c r="F3091" t="s">
        <v>1607</v>
      </c>
      <c r="G3091">
        <v>459.6</v>
      </c>
      <c r="H3091">
        <v>459.6</v>
      </c>
      <c r="I3091">
        <v>-1</v>
      </c>
      <c r="J3091">
        <v>0</v>
      </c>
      <c r="K3091" s="1">
        <v>45161</v>
      </c>
      <c r="L3091" s="56">
        <v>0.69457175925925929</v>
      </c>
    </row>
    <row r="3092" spans="1:12" ht="15" customHeight="1" x14ac:dyDescent="0.25">
      <c r="A3092">
        <v>3091</v>
      </c>
      <c r="B3092">
        <v>277675</v>
      </c>
      <c r="C3092" t="s">
        <v>130</v>
      </c>
      <c r="D3092" t="s">
        <v>1354</v>
      </c>
      <c r="E3092" t="s">
        <v>1606</v>
      </c>
      <c r="F3092" t="s">
        <v>1607</v>
      </c>
      <c r="G3092">
        <v>12.8</v>
      </c>
      <c r="H3092">
        <v>12.8</v>
      </c>
      <c r="I3092">
        <v>-1</v>
      </c>
      <c r="J3092">
        <v>0</v>
      </c>
      <c r="K3092" s="1">
        <v>45161</v>
      </c>
      <c r="L3092" s="56">
        <v>0.69158695601851849</v>
      </c>
    </row>
    <row r="3093" spans="1:12" ht="15" customHeight="1" x14ac:dyDescent="0.25">
      <c r="A3093">
        <v>3092</v>
      </c>
      <c r="B3093">
        <v>277674</v>
      </c>
      <c r="C3093" t="s">
        <v>150</v>
      </c>
      <c r="D3093" t="s">
        <v>1367</v>
      </c>
      <c r="E3093" t="s">
        <v>1611</v>
      </c>
      <c r="F3093" t="s">
        <v>1607</v>
      </c>
      <c r="G3093">
        <v>10</v>
      </c>
      <c r="H3093">
        <v>10</v>
      </c>
      <c r="I3093">
        <v>-1</v>
      </c>
      <c r="J3093">
        <v>0</v>
      </c>
      <c r="K3093" s="1">
        <v>45161</v>
      </c>
      <c r="L3093" s="56">
        <v>0.69143055555555566</v>
      </c>
    </row>
    <row r="3094" spans="1:12" ht="15" customHeight="1" x14ac:dyDescent="0.25">
      <c r="A3094">
        <v>3093</v>
      </c>
      <c r="B3094">
        <v>277673</v>
      </c>
      <c r="C3094" t="s">
        <v>136</v>
      </c>
      <c r="D3094" t="s">
        <v>1605</v>
      </c>
      <c r="E3094" t="s">
        <v>1606</v>
      </c>
      <c r="F3094" t="s">
        <v>1607</v>
      </c>
      <c r="G3094">
        <v>162.30000000000001</v>
      </c>
      <c r="H3094">
        <v>162.30000000000001</v>
      </c>
      <c r="I3094">
        <v>-1</v>
      </c>
      <c r="J3094">
        <v>0</v>
      </c>
      <c r="K3094" s="1">
        <v>45161</v>
      </c>
      <c r="L3094" s="56">
        <v>0.6895055902777778</v>
      </c>
    </row>
    <row r="3095" spans="1:12" ht="15" customHeight="1" x14ac:dyDescent="0.25">
      <c r="A3095">
        <v>3094</v>
      </c>
      <c r="B3095">
        <v>277672</v>
      </c>
      <c r="C3095" t="s">
        <v>67</v>
      </c>
      <c r="D3095" t="s">
        <v>1318</v>
      </c>
      <c r="E3095" t="s">
        <v>1606</v>
      </c>
      <c r="F3095" t="s">
        <v>1607</v>
      </c>
      <c r="G3095">
        <v>1351</v>
      </c>
      <c r="H3095">
        <v>1351</v>
      </c>
      <c r="I3095">
        <v>-1</v>
      </c>
      <c r="J3095">
        <v>0</v>
      </c>
      <c r="K3095" s="1">
        <v>45161</v>
      </c>
      <c r="L3095" s="56">
        <v>0.686580011574074</v>
      </c>
    </row>
    <row r="3096" spans="1:12" ht="15" customHeight="1" x14ac:dyDescent="0.25">
      <c r="A3096">
        <v>3095</v>
      </c>
      <c r="B3096">
        <v>277671</v>
      </c>
      <c r="C3096" t="s">
        <v>12</v>
      </c>
      <c r="D3096" t="s">
        <v>13</v>
      </c>
      <c r="E3096" t="s">
        <v>1606</v>
      </c>
      <c r="F3096" t="s">
        <v>1607</v>
      </c>
      <c r="G3096">
        <v>106</v>
      </c>
      <c r="H3096">
        <v>106</v>
      </c>
      <c r="I3096">
        <v>-1</v>
      </c>
      <c r="J3096">
        <v>0</v>
      </c>
      <c r="K3096" s="1">
        <v>45161</v>
      </c>
      <c r="L3096" s="56">
        <v>0.68604984953703696</v>
      </c>
    </row>
    <row r="3097" spans="1:12" ht="15" customHeight="1" x14ac:dyDescent="0.25">
      <c r="A3097">
        <v>3096</v>
      </c>
      <c r="B3097">
        <v>277670</v>
      </c>
      <c r="C3097" t="s">
        <v>84</v>
      </c>
      <c r="D3097" t="s">
        <v>1609</v>
      </c>
      <c r="E3097" t="s">
        <v>1606</v>
      </c>
      <c r="F3097" t="s">
        <v>1607</v>
      </c>
      <c r="G3097">
        <v>68</v>
      </c>
      <c r="H3097">
        <v>68</v>
      </c>
      <c r="I3097">
        <v>-1</v>
      </c>
      <c r="J3097">
        <v>0</v>
      </c>
      <c r="K3097" s="1">
        <v>45161</v>
      </c>
      <c r="L3097" s="56">
        <v>0.68434247685185179</v>
      </c>
    </row>
    <row r="3098" spans="1:12" ht="15" customHeight="1" x14ac:dyDescent="0.25">
      <c r="A3098">
        <v>3097</v>
      </c>
      <c r="B3098">
        <v>277669</v>
      </c>
      <c r="C3098" t="s">
        <v>152</v>
      </c>
      <c r="D3098" t="s">
        <v>1302</v>
      </c>
      <c r="E3098" t="s">
        <v>1611</v>
      </c>
      <c r="F3098" t="s">
        <v>1607</v>
      </c>
      <c r="G3098">
        <v>37.5</v>
      </c>
      <c r="H3098">
        <v>37.5</v>
      </c>
      <c r="I3098">
        <v>-1</v>
      </c>
      <c r="J3098">
        <v>0</v>
      </c>
      <c r="K3098" s="1">
        <v>45161</v>
      </c>
      <c r="L3098" s="56">
        <v>0.68418290509259261</v>
      </c>
    </row>
    <row r="3099" spans="1:12" ht="15" customHeight="1" x14ac:dyDescent="0.25">
      <c r="A3099">
        <v>3098</v>
      </c>
      <c r="B3099">
        <v>277668</v>
      </c>
      <c r="C3099" t="s">
        <v>159</v>
      </c>
      <c r="D3099" t="s">
        <v>1372</v>
      </c>
      <c r="E3099" t="s">
        <v>1603</v>
      </c>
      <c r="F3099" t="s">
        <v>1604</v>
      </c>
      <c r="G3099">
        <v>7.8</v>
      </c>
      <c r="H3099">
        <v>2.4</v>
      </c>
      <c r="I3099">
        <v>2</v>
      </c>
      <c r="J3099">
        <v>0</v>
      </c>
      <c r="K3099" s="1">
        <v>45161</v>
      </c>
      <c r="L3099" s="56">
        <v>0.68129714120370366</v>
      </c>
    </row>
    <row r="3100" spans="1:12" ht="15" customHeight="1" x14ac:dyDescent="0.25">
      <c r="A3100">
        <v>3099</v>
      </c>
      <c r="B3100">
        <v>277667</v>
      </c>
      <c r="C3100" t="s">
        <v>125</v>
      </c>
      <c r="D3100" t="s">
        <v>126</v>
      </c>
      <c r="E3100" t="s">
        <v>1603</v>
      </c>
      <c r="F3100" t="s">
        <v>1604</v>
      </c>
      <c r="G3100">
        <v>13.1</v>
      </c>
      <c r="H3100">
        <v>7.7</v>
      </c>
      <c r="I3100">
        <v>2</v>
      </c>
      <c r="J3100">
        <v>0</v>
      </c>
      <c r="K3100" s="1">
        <v>45161</v>
      </c>
      <c r="L3100" s="56">
        <v>0.68114112268518523</v>
      </c>
    </row>
    <row r="3101" spans="1:12" ht="15" customHeight="1" x14ac:dyDescent="0.25">
      <c r="A3101">
        <v>3100</v>
      </c>
      <c r="B3101">
        <v>277666</v>
      </c>
      <c r="C3101" t="s">
        <v>145</v>
      </c>
      <c r="D3101" t="s">
        <v>1360</v>
      </c>
      <c r="E3101" t="s">
        <v>1603</v>
      </c>
      <c r="F3101" t="s">
        <v>1607</v>
      </c>
      <c r="G3101">
        <v>10.9</v>
      </c>
      <c r="H3101">
        <v>5.5</v>
      </c>
      <c r="I3101">
        <v>2</v>
      </c>
      <c r="J3101">
        <v>0</v>
      </c>
      <c r="K3101" s="1">
        <v>45161</v>
      </c>
      <c r="L3101" s="56">
        <v>0.68098862268518523</v>
      </c>
    </row>
    <row r="3102" spans="1:12" ht="15" customHeight="1" x14ac:dyDescent="0.25">
      <c r="A3102">
        <v>3101</v>
      </c>
      <c r="B3102">
        <v>277665</v>
      </c>
      <c r="C3102" t="s">
        <v>124</v>
      </c>
      <c r="D3102" t="s">
        <v>1413</v>
      </c>
      <c r="E3102" t="s">
        <v>1603</v>
      </c>
      <c r="F3102" t="s">
        <v>1604</v>
      </c>
      <c r="G3102">
        <v>44.5</v>
      </c>
      <c r="H3102">
        <v>37.299999999999997</v>
      </c>
      <c r="I3102">
        <v>3</v>
      </c>
      <c r="J3102">
        <v>0</v>
      </c>
      <c r="K3102" s="1">
        <v>45161</v>
      </c>
      <c r="L3102" s="56">
        <v>0.680850925925926</v>
      </c>
    </row>
    <row r="3103" spans="1:12" ht="15" customHeight="1" x14ac:dyDescent="0.25">
      <c r="A3103">
        <v>3102</v>
      </c>
      <c r="B3103">
        <v>277664</v>
      </c>
      <c r="C3103" t="s">
        <v>114</v>
      </c>
      <c r="D3103" t="s">
        <v>115</v>
      </c>
      <c r="E3103" t="s">
        <v>1603</v>
      </c>
      <c r="F3103" t="s">
        <v>1610</v>
      </c>
      <c r="G3103">
        <v>16.899999999999999</v>
      </c>
      <c r="H3103">
        <v>11.5</v>
      </c>
      <c r="I3103">
        <v>2</v>
      </c>
      <c r="J3103">
        <v>5</v>
      </c>
      <c r="K3103" s="1">
        <v>45161</v>
      </c>
      <c r="L3103" s="56">
        <v>0.68076076388888884</v>
      </c>
    </row>
    <row r="3104" spans="1:12" ht="15" customHeight="1" x14ac:dyDescent="0.25">
      <c r="A3104">
        <v>3103</v>
      </c>
      <c r="B3104">
        <v>277663</v>
      </c>
      <c r="C3104" t="s">
        <v>114</v>
      </c>
      <c r="D3104" t="s">
        <v>115</v>
      </c>
      <c r="E3104" t="s">
        <v>1603</v>
      </c>
      <c r="F3104" t="s">
        <v>1610</v>
      </c>
      <c r="G3104">
        <v>36.799999999999997</v>
      </c>
      <c r="H3104">
        <v>29.6</v>
      </c>
      <c r="I3104">
        <v>3</v>
      </c>
      <c r="J3104">
        <v>11</v>
      </c>
      <c r="K3104" s="1">
        <v>45161</v>
      </c>
      <c r="L3104" s="56">
        <v>0.68057971064814815</v>
      </c>
    </row>
    <row r="3105" spans="1:12" ht="15" customHeight="1" x14ac:dyDescent="0.25">
      <c r="A3105">
        <v>3104</v>
      </c>
      <c r="B3105">
        <v>277662</v>
      </c>
      <c r="C3105" t="s">
        <v>44</v>
      </c>
      <c r="D3105" t="s">
        <v>1225</v>
      </c>
      <c r="E3105" t="s">
        <v>1611</v>
      </c>
      <c r="F3105" t="s">
        <v>1607</v>
      </c>
      <c r="G3105">
        <v>32.4</v>
      </c>
      <c r="H3105">
        <v>27</v>
      </c>
      <c r="I3105">
        <v>2</v>
      </c>
      <c r="J3105">
        <v>0</v>
      </c>
      <c r="K3105" s="1">
        <v>45161</v>
      </c>
      <c r="L3105" s="56">
        <v>0.67999186342592599</v>
      </c>
    </row>
    <row r="3106" spans="1:12" ht="15" customHeight="1" x14ac:dyDescent="0.25">
      <c r="A3106">
        <v>3105</v>
      </c>
      <c r="B3106">
        <v>277661</v>
      </c>
      <c r="C3106" t="s">
        <v>44</v>
      </c>
      <c r="D3106" t="s">
        <v>1225</v>
      </c>
      <c r="E3106" t="s">
        <v>1611</v>
      </c>
      <c r="F3106" t="s">
        <v>1607</v>
      </c>
      <c r="G3106">
        <v>50.3</v>
      </c>
      <c r="H3106">
        <v>43.1</v>
      </c>
      <c r="I3106">
        <v>3</v>
      </c>
      <c r="J3106">
        <v>0</v>
      </c>
      <c r="K3106" s="1">
        <v>45161</v>
      </c>
      <c r="L3106" s="56">
        <v>0.67984822916666665</v>
      </c>
    </row>
    <row r="3107" spans="1:12" ht="15" customHeight="1" x14ac:dyDescent="0.25">
      <c r="A3107">
        <v>3106</v>
      </c>
      <c r="B3107">
        <v>277660</v>
      </c>
      <c r="C3107" t="s">
        <v>125</v>
      </c>
      <c r="D3107" t="s">
        <v>126</v>
      </c>
      <c r="E3107" t="s">
        <v>1603</v>
      </c>
      <c r="F3107" t="s">
        <v>1604</v>
      </c>
      <c r="G3107">
        <v>34.200000000000003</v>
      </c>
      <c r="H3107">
        <v>27</v>
      </c>
      <c r="I3107">
        <v>3</v>
      </c>
      <c r="J3107">
        <v>0</v>
      </c>
      <c r="K3107" s="1">
        <v>45161</v>
      </c>
      <c r="L3107" s="56">
        <v>0.67970292824074063</v>
      </c>
    </row>
    <row r="3108" spans="1:12" ht="15" customHeight="1" x14ac:dyDescent="0.25">
      <c r="A3108">
        <v>3107</v>
      </c>
      <c r="B3108">
        <v>277659</v>
      </c>
      <c r="C3108" t="s">
        <v>100</v>
      </c>
      <c r="D3108" t="s">
        <v>1271</v>
      </c>
      <c r="E3108" t="s">
        <v>1611</v>
      </c>
      <c r="F3108" t="s">
        <v>1607</v>
      </c>
      <c r="G3108">
        <v>9</v>
      </c>
      <c r="H3108">
        <v>9</v>
      </c>
      <c r="I3108">
        <v>-1</v>
      </c>
      <c r="J3108">
        <v>0</v>
      </c>
      <c r="K3108" s="1">
        <v>45161</v>
      </c>
      <c r="L3108" s="56">
        <v>0.67930228009259253</v>
      </c>
    </row>
    <row r="3109" spans="1:12" ht="15" customHeight="1" x14ac:dyDescent="0.25">
      <c r="A3109">
        <v>3108</v>
      </c>
      <c r="B3109">
        <v>277658</v>
      </c>
      <c r="C3109" t="s">
        <v>125</v>
      </c>
      <c r="D3109" t="s">
        <v>126</v>
      </c>
      <c r="E3109" t="s">
        <v>1603</v>
      </c>
      <c r="F3109" t="s">
        <v>1604</v>
      </c>
      <c r="G3109">
        <v>21.2</v>
      </c>
      <c r="H3109">
        <v>15.8</v>
      </c>
      <c r="I3109">
        <v>2</v>
      </c>
      <c r="J3109">
        <v>0</v>
      </c>
      <c r="K3109" s="1">
        <v>45161</v>
      </c>
      <c r="L3109" s="56">
        <v>0.67657172453703707</v>
      </c>
    </row>
    <row r="3110" spans="1:12" ht="15" customHeight="1" x14ac:dyDescent="0.25">
      <c r="A3110">
        <v>3109</v>
      </c>
      <c r="B3110">
        <v>277657</v>
      </c>
      <c r="C3110" t="s">
        <v>114</v>
      </c>
      <c r="D3110" t="s">
        <v>115</v>
      </c>
      <c r="E3110" t="s">
        <v>1603</v>
      </c>
      <c r="F3110" t="s">
        <v>1610</v>
      </c>
      <c r="G3110">
        <v>40.700000000000003</v>
      </c>
      <c r="H3110">
        <v>35.299999999999997</v>
      </c>
      <c r="I3110">
        <v>2</v>
      </c>
      <c r="J3110">
        <v>16</v>
      </c>
      <c r="K3110" s="1">
        <v>45161</v>
      </c>
      <c r="L3110" s="56">
        <v>0.67549151620370373</v>
      </c>
    </row>
    <row r="3111" spans="1:12" ht="15" customHeight="1" x14ac:dyDescent="0.25">
      <c r="A3111">
        <v>3110</v>
      </c>
      <c r="B3111">
        <v>277656</v>
      </c>
      <c r="C3111" t="s">
        <v>159</v>
      </c>
      <c r="D3111" t="s">
        <v>1372</v>
      </c>
      <c r="E3111" t="s">
        <v>1603</v>
      </c>
      <c r="F3111" t="s">
        <v>1604</v>
      </c>
      <c r="G3111">
        <v>23.4</v>
      </c>
      <c r="H3111">
        <v>18</v>
      </c>
      <c r="I3111">
        <v>2</v>
      </c>
      <c r="J3111">
        <v>0</v>
      </c>
      <c r="K3111" s="1">
        <v>45161</v>
      </c>
      <c r="L3111" s="56">
        <v>0.67408376157407401</v>
      </c>
    </row>
    <row r="3112" spans="1:12" ht="15" customHeight="1" x14ac:dyDescent="0.25">
      <c r="A3112">
        <v>3111</v>
      </c>
      <c r="B3112">
        <v>277655</v>
      </c>
      <c r="C3112" t="s">
        <v>141</v>
      </c>
      <c r="D3112" t="s">
        <v>1358</v>
      </c>
      <c r="E3112" t="s">
        <v>1603</v>
      </c>
      <c r="F3112" t="s">
        <v>1607</v>
      </c>
      <c r="G3112">
        <v>37.1</v>
      </c>
      <c r="H3112">
        <v>29.9</v>
      </c>
      <c r="I3112">
        <v>3</v>
      </c>
      <c r="J3112">
        <v>0</v>
      </c>
      <c r="K3112" s="1">
        <v>45161</v>
      </c>
      <c r="L3112" s="56">
        <v>0.67382908564814814</v>
      </c>
    </row>
    <row r="3113" spans="1:12" ht="15" customHeight="1" x14ac:dyDescent="0.25">
      <c r="A3113">
        <v>3112</v>
      </c>
      <c r="B3113">
        <v>277654</v>
      </c>
      <c r="C3113" t="s">
        <v>142</v>
      </c>
      <c r="D3113" t="s">
        <v>1612</v>
      </c>
      <c r="E3113" t="s">
        <v>1603</v>
      </c>
      <c r="F3113" t="s">
        <v>1604</v>
      </c>
      <c r="G3113">
        <v>22.3</v>
      </c>
      <c r="H3113">
        <v>16.899999999999999</v>
      </c>
      <c r="I3113">
        <v>2</v>
      </c>
      <c r="J3113">
        <v>0</v>
      </c>
      <c r="K3113" s="1">
        <v>45161</v>
      </c>
      <c r="L3113" s="56">
        <v>0.67341929398148148</v>
      </c>
    </row>
    <row r="3114" spans="1:12" ht="15" customHeight="1" x14ac:dyDescent="0.25">
      <c r="A3114">
        <v>3113</v>
      </c>
      <c r="B3114">
        <v>277653</v>
      </c>
      <c r="C3114" t="s">
        <v>124</v>
      </c>
      <c r="D3114" t="s">
        <v>1413</v>
      </c>
      <c r="E3114" t="s">
        <v>1603</v>
      </c>
      <c r="F3114" t="s">
        <v>1604</v>
      </c>
      <c r="G3114">
        <v>41.7</v>
      </c>
      <c r="H3114">
        <v>34.5</v>
      </c>
      <c r="I3114">
        <v>3</v>
      </c>
      <c r="J3114">
        <v>0</v>
      </c>
      <c r="K3114" s="1">
        <v>45161</v>
      </c>
      <c r="L3114" s="56">
        <v>0.67318005787037027</v>
      </c>
    </row>
    <row r="3115" spans="1:12" ht="15" customHeight="1" x14ac:dyDescent="0.25">
      <c r="A3115">
        <v>3114</v>
      </c>
      <c r="B3115">
        <v>277652</v>
      </c>
      <c r="C3115" t="s">
        <v>124</v>
      </c>
      <c r="D3115" t="s">
        <v>1413</v>
      </c>
      <c r="E3115" t="s">
        <v>1603</v>
      </c>
      <c r="F3115" t="s">
        <v>1604</v>
      </c>
      <c r="G3115">
        <v>43.7</v>
      </c>
      <c r="H3115">
        <v>36.5</v>
      </c>
      <c r="I3115">
        <v>3</v>
      </c>
      <c r="J3115">
        <v>0</v>
      </c>
      <c r="K3115" s="1">
        <v>45161</v>
      </c>
      <c r="L3115" s="56">
        <v>0.67294591435185191</v>
      </c>
    </row>
    <row r="3116" spans="1:12" ht="15" customHeight="1" x14ac:dyDescent="0.25">
      <c r="A3116">
        <v>3115</v>
      </c>
      <c r="B3116">
        <v>277651</v>
      </c>
      <c r="C3116" t="s">
        <v>114</v>
      </c>
      <c r="D3116" t="s">
        <v>115</v>
      </c>
      <c r="E3116" t="s">
        <v>1603</v>
      </c>
      <c r="F3116" t="s">
        <v>1610</v>
      </c>
      <c r="G3116">
        <v>70.599999999999994</v>
      </c>
      <c r="H3116">
        <v>63.4</v>
      </c>
      <c r="I3116">
        <v>3</v>
      </c>
      <c r="J3116">
        <v>30</v>
      </c>
      <c r="K3116" s="1">
        <v>45161</v>
      </c>
      <c r="L3116" s="56">
        <v>0.6726963773148148</v>
      </c>
    </row>
    <row r="3117" spans="1:12" ht="15" customHeight="1" x14ac:dyDescent="0.25">
      <c r="A3117">
        <v>3116</v>
      </c>
      <c r="B3117">
        <v>277650</v>
      </c>
      <c r="C3117" t="s">
        <v>121</v>
      </c>
      <c r="D3117" t="s">
        <v>122</v>
      </c>
      <c r="E3117" t="s">
        <v>1603</v>
      </c>
      <c r="F3117" t="s">
        <v>1610</v>
      </c>
      <c r="G3117">
        <v>43.8</v>
      </c>
      <c r="H3117">
        <v>36.6</v>
      </c>
      <c r="I3117">
        <v>3</v>
      </c>
      <c r="J3117">
        <v>0</v>
      </c>
      <c r="K3117" s="1">
        <v>45161</v>
      </c>
      <c r="L3117" s="56">
        <v>0.67243171296296289</v>
      </c>
    </row>
    <row r="3118" spans="1:12" ht="15" customHeight="1" x14ac:dyDescent="0.25">
      <c r="A3118">
        <v>3117</v>
      </c>
      <c r="B3118">
        <v>277649</v>
      </c>
      <c r="C3118" t="s">
        <v>61</v>
      </c>
      <c r="D3118" t="s">
        <v>62</v>
      </c>
      <c r="E3118" t="s">
        <v>1611</v>
      </c>
      <c r="F3118" t="s">
        <v>1613</v>
      </c>
      <c r="G3118">
        <v>64</v>
      </c>
      <c r="H3118">
        <v>56.8</v>
      </c>
      <c r="I3118">
        <v>3</v>
      </c>
      <c r="J3118">
        <v>12</v>
      </c>
      <c r="K3118" s="1">
        <v>45161</v>
      </c>
      <c r="L3118" s="56">
        <v>0.67214340277777784</v>
      </c>
    </row>
    <row r="3119" spans="1:12" ht="15" customHeight="1" x14ac:dyDescent="0.25">
      <c r="A3119">
        <v>3118</v>
      </c>
      <c r="B3119">
        <v>277648</v>
      </c>
      <c r="C3119" t="s">
        <v>61</v>
      </c>
      <c r="D3119" t="s">
        <v>62</v>
      </c>
      <c r="E3119" t="s">
        <v>1611</v>
      </c>
      <c r="F3119" t="s">
        <v>1613</v>
      </c>
      <c r="G3119">
        <v>42.1</v>
      </c>
      <c r="H3119">
        <v>34.9</v>
      </c>
      <c r="I3119">
        <v>3</v>
      </c>
      <c r="J3119">
        <v>8</v>
      </c>
      <c r="K3119" s="1">
        <v>45161</v>
      </c>
      <c r="L3119" s="56">
        <v>0.67185517361111113</v>
      </c>
    </row>
    <row r="3120" spans="1:12" ht="15" customHeight="1" x14ac:dyDescent="0.25">
      <c r="A3120">
        <v>3119</v>
      </c>
      <c r="B3120">
        <v>277647</v>
      </c>
      <c r="C3120" t="s">
        <v>120</v>
      </c>
      <c r="D3120" t="s">
        <v>1411</v>
      </c>
      <c r="E3120" t="s">
        <v>1603</v>
      </c>
      <c r="F3120" t="s">
        <v>1613</v>
      </c>
      <c r="G3120">
        <v>29.7</v>
      </c>
      <c r="H3120">
        <v>24.3</v>
      </c>
      <c r="I3120">
        <v>2</v>
      </c>
      <c r="J3120">
        <v>0</v>
      </c>
      <c r="K3120" s="1">
        <v>45161</v>
      </c>
      <c r="L3120" s="56">
        <v>0.67096234953703704</v>
      </c>
    </row>
    <row r="3121" spans="1:12" ht="15" customHeight="1" x14ac:dyDescent="0.25">
      <c r="A3121">
        <v>3120</v>
      </c>
      <c r="B3121">
        <v>277646</v>
      </c>
      <c r="C3121" t="s">
        <v>145</v>
      </c>
      <c r="D3121" t="s">
        <v>1360</v>
      </c>
      <c r="E3121" t="s">
        <v>1603</v>
      </c>
      <c r="F3121" t="s">
        <v>1607</v>
      </c>
      <c r="G3121">
        <v>12.8</v>
      </c>
      <c r="H3121">
        <v>7.4</v>
      </c>
      <c r="I3121">
        <v>2</v>
      </c>
      <c r="J3121">
        <v>0</v>
      </c>
      <c r="K3121" s="1">
        <v>45161</v>
      </c>
      <c r="L3121" s="56">
        <v>0.66920150462962968</v>
      </c>
    </row>
    <row r="3122" spans="1:12" ht="15" customHeight="1" x14ac:dyDescent="0.25">
      <c r="A3122">
        <v>3121</v>
      </c>
      <c r="B3122">
        <v>277645</v>
      </c>
      <c r="C3122" t="s">
        <v>121</v>
      </c>
      <c r="D3122" t="s">
        <v>122</v>
      </c>
      <c r="E3122" t="s">
        <v>1603</v>
      </c>
      <c r="F3122" t="s">
        <v>1613</v>
      </c>
      <c r="G3122">
        <v>8.1999999999999993</v>
      </c>
      <c r="H3122">
        <v>2.8</v>
      </c>
      <c r="I3122">
        <v>2</v>
      </c>
      <c r="J3122">
        <v>0</v>
      </c>
      <c r="K3122" s="1">
        <v>45161</v>
      </c>
      <c r="L3122" s="56">
        <v>0.66907303240740745</v>
      </c>
    </row>
    <row r="3123" spans="1:12" ht="15" customHeight="1" x14ac:dyDescent="0.25">
      <c r="A3123">
        <v>3122</v>
      </c>
      <c r="B3123">
        <v>277644</v>
      </c>
      <c r="C3123" t="s">
        <v>125</v>
      </c>
      <c r="D3123" t="s">
        <v>126</v>
      </c>
      <c r="E3123" t="s">
        <v>1603</v>
      </c>
      <c r="F3123" t="s">
        <v>1604</v>
      </c>
      <c r="G3123">
        <v>38.9</v>
      </c>
      <c r="H3123">
        <v>31.7</v>
      </c>
      <c r="I3123">
        <v>3</v>
      </c>
      <c r="J3123">
        <v>0</v>
      </c>
      <c r="K3123" s="1">
        <v>45161</v>
      </c>
      <c r="L3123" s="56">
        <v>0.66853101851851848</v>
      </c>
    </row>
    <row r="3124" spans="1:12" ht="15" customHeight="1" x14ac:dyDescent="0.25">
      <c r="A3124">
        <v>3123</v>
      </c>
      <c r="B3124">
        <v>277643</v>
      </c>
      <c r="C3124" t="s">
        <v>124</v>
      </c>
      <c r="D3124" t="s">
        <v>1413</v>
      </c>
      <c r="E3124" t="s">
        <v>1603</v>
      </c>
      <c r="F3124" t="s">
        <v>1604</v>
      </c>
      <c r="G3124">
        <v>45.7</v>
      </c>
      <c r="H3124">
        <v>38.5</v>
      </c>
      <c r="I3124">
        <v>3</v>
      </c>
      <c r="J3124">
        <v>0</v>
      </c>
      <c r="K3124" s="1">
        <v>45161</v>
      </c>
      <c r="L3124" s="56">
        <v>0.66823255787037039</v>
      </c>
    </row>
    <row r="3125" spans="1:12" ht="15" customHeight="1" x14ac:dyDescent="0.25">
      <c r="A3125">
        <v>3124</v>
      </c>
      <c r="B3125">
        <v>277642</v>
      </c>
      <c r="C3125" t="s">
        <v>125</v>
      </c>
      <c r="D3125" t="s">
        <v>126</v>
      </c>
      <c r="E3125" t="s">
        <v>1603</v>
      </c>
      <c r="F3125" t="s">
        <v>1604</v>
      </c>
      <c r="G3125">
        <v>34.1</v>
      </c>
      <c r="H3125">
        <v>26.9</v>
      </c>
      <c r="I3125">
        <v>3</v>
      </c>
      <c r="J3125">
        <v>0</v>
      </c>
      <c r="K3125" s="1">
        <v>45161</v>
      </c>
      <c r="L3125" s="56">
        <v>0.66796589120370375</v>
      </c>
    </row>
    <row r="3126" spans="1:12" ht="15" customHeight="1" x14ac:dyDescent="0.25">
      <c r="A3126">
        <v>3125</v>
      </c>
      <c r="B3126">
        <v>277641</v>
      </c>
      <c r="C3126" t="s">
        <v>116</v>
      </c>
      <c r="D3126" t="s">
        <v>117</v>
      </c>
      <c r="E3126" t="s">
        <v>1603</v>
      </c>
      <c r="F3126" t="s">
        <v>1613</v>
      </c>
      <c r="G3126">
        <v>13.5</v>
      </c>
      <c r="H3126">
        <v>8.1</v>
      </c>
      <c r="I3126">
        <v>2</v>
      </c>
      <c r="J3126">
        <v>0</v>
      </c>
      <c r="K3126" s="1">
        <v>45161</v>
      </c>
      <c r="L3126" s="56">
        <v>0.66756238425925929</v>
      </c>
    </row>
    <row r="3127" spans="1:12" ht="15" customHeight="1" x14ac:dyDescent="0.25">
      <c r="A3127">
        <v>3126</v>
      </c>
      <c r="B3127">
        <v>277640</v>
      </c>
      <c r="C3127" t="s">
        <v>142</v>
      </c>
      <c r="D3127" t="s">
        <v>1612</v>
      </c>
      <c r="E3127" t="s">
        <v>1603</v>
      </c>
      <c r="F3127" t="s">
        <v>1604</v>
      </c>
      <c r="G3127">
        <v>44.2</v>
      </c>
      <c r="H3127">
        <v>37</v>
      </c>
      <c r="I3127">
        <v>3</v>
      </c>
      <c r="J3127">
        <v>0</v>
      </c>
      <c r="K3127" s="1">
        <v>45161</v>
      </c>
      <c r="L3127" s="56">
        <v>0.66738399305555562</v>
      </c>
    </row>
    <row r="3128" spans="1:12" ht="15" customHeight="1" x14ac:dyDescent="0.25">
      <c r="A3128">
        <v>3127</v>
      </c>
      <c r="B3128">
        <v>277639</v>
      </c>
      <c r="C3128" t="s">
        <v>124</v>
      </c>
      <c r="D3128" t="s">
        <v>1413</v>
      </c>
      <c r="E3128" t="s">
        <v>1603</v>
      </c>
      <c r="F3128" t="s">
        <v>1604</v>
      </c>
      <c r="G3128">
        <v>42.2</v>
      </c>
      <c r="H3128">
        <v>35</v>
      </c>
      <c r="I3128">
        <v>3</v>
      </c>
      <c r="J3128">
        <v>0</v>
      </c>
      <c r="K3128" s="1">
        <v>45161</v>
      </c>
      <c r="L3128" s="56">
        <v>0.66716408564814822</v>
      </c>
    </row>
    <row r="3129" spans="1:12" ht="15" customHeight="1" x14ac:dyDescent="0.25">
      <c r="A3129">
        <v>3128</v>
      </c>
      <c r="B3129">
        <v>277638</v>
      </c>
      <c r="C3129" t="s">
        <v>124</v>
      </c>
      <c r="D3129" t="s">
        <v>1413</v>
      </c>
      <c r="E3129" t="s">
        <v>1603</v>
      </c>
      <c r="F3129" t="s">
        <v>1604</v>
      </c>
      <c r="G3129">
        <v>40.700000000000003</v>
      </c>
      <c r="H3129">
        <v>33.5</v>
      </c>
      <c r="I3129">
        <v>3</v>
      </c>
      <c r="J3129">
        <v>0</v>
      </c>
      <c r="K3129" s="1">
        <v>45161</v>
      </c>
      <c r="L3129" s="56">
        <v>0.66682380787037043</v>
      </c>
    </row>
    <row r="3130" spans="1:12" ht="15" customHeight="1" x14ac:dyDescent="0.25">
      <c r="A3130">
        <v>3129</v>
      </c>
      <c r="B3130">
        <v>277637</v>
      </c>
      <c r="C3130" t="s">
        <v>173</v>
      </c>
      <c r="D3130" t="s">
        <v>1377</v>
      </c>
      <c r="E3130" t="s">
        <v>1611</v>
      </c>
      <c r="F3130" t="s">
        <v>1607</v>
      </c>
      <c r="G3130">
        <v>51.9</v>
      </c>
      <c r="H3130">
        <v>44.7</v>
      </c>
      <c r="I3130">
        <v>3</v>
      </c>
      <c r="J3130">
        <v>0</v>
      </c>
      <c r="K3130" s="1">
        <v>45161</v>
      </c>
      <c r="L3130" s="56">
        <v>0.66656739583333335</v>
      </c>
    </row>
    <row r="3131" spans="1:12" ht="15" customHeight="1" x14ac:dyDescent="0.25">
      <c r="A3131">
        <v>3130</v>
      </c>
      <c r="B3131">
        <v>277636</v>
      </c>
      <c r="C3131" t="s">
        <v>172</v>
      </c>
      <c r="D3131" t="s">
        <v>1376</v>
      </c>
      <c r="E3131" t="s">
        <v>1603</v>
      </c>
      <c r="F3131" t="s">
        <v>1607</v>
      </c>
      <c r="G3131">
        <v>15.7</v>
      </c>
      <c r="H3131">
        <v>10.3</v>
      </c>
      <c r="I3131">
        <v>2</v>
      </c>
      <c r="J3131">
        <v>0</v>
      </c>
      <c r="K3131" s="1">
        <v>45161</v>
      </c>
      <c r="L3131" s="56">
        <v>0.66635112268518515</v>
      </c>
    </row>
    <row r="3132" spans="1:12" ht="15" customHeight="1" x14ac:dyDescent="0.25">
      <c r="A3132">
        <v>3131</v>
      </c>
      <c r="B3132">
        <v>277635</v>
      </c>
      <c r="C3132" t="s">
        <v>121</v>
      </c>
      <c r="D3132" t="s">
        <v>122</v>
      </c>
      <c r="E3132" t="s">
        <v>1603</v>
      </c>
      <c r="F3132" t="s">
        <v>1610</v>
      </c>
      <c r="G3132">
        <v>51</v>
      </c>
      <c r="H3132">
        <v>43.8</v>
      </c>
      <c r="I3132">
        <v>3</v>
      </c>
      <c r="J3132">
        <v>0</v>
      </c>
      <c r="K3132" s="1">
        <v>45161</v>
      </c>
      <c r="L3132" s="56">
        <v>0.66620042824074077</v>
      </c>
    </row>
    <row r="3133" spans="1:12" ht="15" customHeight="1" x14ac:dyDescent="0.25">
      <c r="A3133">
        <v>3132</v>
      </c>
      <c r="B3133">
        <v>277634</v>
      </c>
      <c r="C3133" t="s">
        <v>116</v>
      </c>
      <c r="D3133" t="s">
        <v>117</v>
      </c>
      <c r="E3133" t="s">
        <v>1603</v>
      </c>
      <c r="F3133" t="s">
        <v>1613</v>
      </c>
      <c r="G3133">
        <v>43.3</v>
      </c>
      <c r="H3133">
        <v>36.1</v>
      </c>
      <c r="I3133">
        <v>3</v>
      </c>
      <c r="J3133">
        <v>0</v>
      </c>
      <c r="K3133" s="1">
        <v>45161</v>
      </c>
      <c r="L3133" s="56">
        <v>0.66601651620370372</v>
      </c>
    </row>
    <row r="3134" spans="1:12" ht="15" customHeight="1" x14ac:dyDescent="0.25">
      <c r="A3134">
        <v>3133</v>
      </c>
      <c r="B3134">
        <v>277633</v>
      </c>
      <c r="C3134" t="s">
        <v>114</v>
      </c>
      <c r="D3134" t="s">
        <v>115</v>
      </c>
      <c r="E3134" t="s">
        <v>1603</v>
      </c>
      <c r="F3134" t="s">
        <v>1610</v>
      </c>
      <c r="G3134">
        <v>71.099999999999994</v>
      </c>
      <c r="H3134">
        <v>63.9</v>
      </c>
      <c r="I3134">
        <v>3</v>
      </c>
      <c r="J3134">
        <v>30</v>
      </c>
      <c r="K3134" s="1">
        <v>45161</v>
      </c>
      <c r="L3134" s="56">
        <v>0.6655688657407407</v>
      </c>
    </row>
    <row r="3135" spans="1:12" ht="15" customHeight="1" x14ac:dyDescent="0.25">
      <c r="A3135">
        <v>3134</v>
      </c>
      <c r="B3135">
        <v>277632</v>
      </c>
      <c r="C3135" t="s">
        <v>141</v>
      </c>
      <c r="D3135" t="s">
        <v>1358</v>
      </c>
      <c r="E3135" t="s">
        <v>1603</v>
      </c>
      <c r="F3135" t="s">
        <v>1607</v>
      </c>
      <c r="G3135">
        <v>50.4</v>
      </c>
      <c r="H3135">
        <v>43.2</v>
      </c>
      <c r="I3135">
        <v>3</v>
      </c>
      <c r="J3135">
        <v>0</v>
      </c>
      <c r="K3135" s="1">
        <v>45161</v>
      </c>
      <c r="L3135" s="56">
        <v>0.66511137731481484</v>
      </c>
    </row>
    <row r="3136" spans="1:12" ht="15" customHeight="1" x14ac:dyDescent="0.25">
      <c r="A3136">
        <v>3135</v>
      </c>
      <c r="B3136">
        <v>277631</v>
      </c>
      <c r="C3136" t="s">
        <v>114</v>
      </c>
      <c r="D3136" t="s">
        <v>115</v>
      </c>
      <c r="E3136" t="s">
        <v>1603</v>
      </c>
      <c r="F3136" t="s">
        <v>1610</v>
      </c>
      <c r="G3136">
        <v>67.5</v>
      </c>
      <c r="H3136">
        <v>60.3</v>
      </c>
      <c r="I3136">
        <v>3</v>
      </c>
      <c r="J3136">
        <v>30</v>
      </c>
      <c r="K3136" s="1">
        <v>45161</v>
      </c>
      <c r="L3136" s="56">
        <v>0.66479799768518522</v>
      </c>
    </row>
    <row r="3137" spans="1:12" ht="15" customHeight="1" x14ac:dyDescent="0.25">
      <c r="A3137">
        <v>3136</v>
      </c>
      <c r="B3137">
        <v>277630</v>
      </c>
      <c r="C3137" t="s">
        <v>142</v>
      </c>
      <c r="D3137" t="s">
        <v>1612</v>
      </c>
      <c r="E3137" t="s">
        <v>1603</v>
      </c>
      <c r="F3137" t="s">
        <v>1604</v>
      </c>
      <c r="G3137">
        <v>58.4</v>
      </c>
      <c r="H3137">
        <v>51.2</v>
      </c>
      <c r="I3137">
        <v>3</v>
      </c>
      <c r="J3137">
        <v>0</v>
      </c>
      <c r="K3137" s="1">
        <v>45161</v>
      </c>
      <c r="L3137" s="56">
        <v>0.6643306365740741</v>
      </c>
    </row>
    <row r="3138" spans="1:12" ht="15" customHeight="1" x14ac:dyDescent="0.25">
      <c r="A3138">
        <v>3137</v>
      </c>
      <c r="B3138">
        <v>277629</v>
      </c>
      <c r="C3138" t="s">
        <v>142</v>
      </c>
      <c r="D3138" t="s">
        <v>1612</v>
      </c>
      <c r="E3138" t="s">
        <v>1603</v>
      </c>
      <c r="F3138" t="s">
        <v>1604</v>
      </c>
      <c r="G3138">
        <v>45.7</v>
      </c>
      <c r="H3138">
        <v>38.5</v>
      </c>
      <c r="I3138">
        <v>3</v>
      </c>
      <c r="J3138">
        <v>0</v>
      </c>
      <c r="K3138" s="1">
        <v>45161</v>
      </c>
      <c r="L3138" s="56">
        <v>0.66307021990740744</v>
      </c>
    </row>
    <row r="3139" spans="1:12" ht="15" customHeight="1" x14ac:dyDescent="0.25">
      <c r="A3139">
        <v>3138</v>
      </c>
      <c r="B3139">
        <v>277628</v>
      </c>
      <c r="C3139" t="s">
        <v>124</v>
      </c>
      <c r="D3139" t="s">
        <v>1413</v>
      </c>
      <c r="E3139" t="s">
        <v>1603</v>
      </c>
      <c r="F3139" t="s">
        <v>1604</v>
      </c>
      <c r="G3139">
        <v>42.2</v>
      </c>
      <c r="H3139">
        <v>35</v>
      </c>
      <c r="I3139">
        <v>3</v>
      </c>
      <c r="J3139">
        <v>0</v>
      </c>
      <c r="K3139" s="1">
        <v>45161</v>
      </c>
      <c r="L3139" s="56">
        <v>0.66093371527777778</v>
      </c>
    </row>
    <row r="3140" spans="1:12" ht="15" customHeight="1" x14ac:dyDescent="0.25">
      <c r="A3140">
        <v>3139</v>
      </c>
      <c r="B3140">
        <v>277627</v>
      </c>
      <c r="C3140" t="s">
        <v>124</v>
      </c>
      <c r="D3140" t="s">
        <v>1413</v>
      </c>
      <c r="E3140" t="s">
        <v>1603</v>
      </c>
      <c r="F3140" t="s">
        <v>1604</v>
      </c>
      <c r="G3140">
        <v>48.6</v>
      </c>
      <c r="H3140">
        <v>41.4</v>
      </c>
      <c r="I3140">
        <v>3</v>
      </c>
      <c r="J3140">
        <v>0</v>
      </c>
      <c r="K3140" s="1">
        <v>45161</v>
      </c>
      <c r="L3140" s="56">
        <v>0.66073950231481482</v>
      </c>
    </row>
    <row r="3141" spans="1:12" ht="15" customHeight="1" x14ac:dyDescent="0.25">
      <c r="A3141">
        <v>3140</v>
      </c>
      <c r="B3141">
        <v>277626</v>
      </c>
      <c r="C3141" t="s">
        <v>121</v>
      </c>
      <c r="D3141" t="s">
        <v>122</v>
      </c>
      <c r="E3141" t="s">
        <v>1603</v>
      </c>
      <c r="F3141" t="s">
        <v>1610</v>
      </c>
      <c r="G3141">
        <v>47.4</v>
      </c>
      <c r="H3141">
        <v>40.200000000000003</v>
      </c>
      <c r="I3141">
        <v>3</v>
      </c>
      <c r="J3141">
        <v>0</v>
      </c>
      <c r="K3141" s="1">
        <v>45161</v>
      </c>
      <c r="L3141" s="56">
        <v>0.66051130787037038</v>
      </c>
    </row>
    <row r="3142" spans="1:12" ht="15" customHeight="1" x14ac:dyDescent="0.25">
      <c r="A3142">
        <v>3141</v>
      </c>
      <c r="B3142">
        <v>277625</v>
      </c>
      <c r="C3142" t="s">
        <v>114</v>
      </c>
      <c r="D3142" t="s">
        <v>115</v>
      </c>
      <c r="E3142" t="s">
        <v>1603</v>
      </c>
      <c r="F3142" t="s">
        <v>1610</v>
      </c>
      <c r="G3142">
        <v>69.2</v>
      </c>
      <c r="H3142">
        <v>62</v>
      </c>
      <c r="I3142">
        <v>3</v>
      </c>
      <c r="J3142">
        <v>23</v>
      </c>
      <c r="K3142" s="1">
        <v>45161</v>
      </c>
      <c r="L3142" s="56">
        <v>0.66039976851851845</v>
      </c>
    </row>
    <row r="3143" spans="1:12" ht="15" customHeight="1" x14ac:dyDescent="0.25">
      <c r="A3143">
        <v>3142</v>
      </c>
      <c r="B3143">
        <v>277624</v>
      </c>
      <c r="C3143" t="s">
        <v>142</v>
      </c>
      <c r="D3143" t="s">
        <v>1612</v>
      </c>
      <c r="E3143" t="s">
        <v>1603</v>
      </c>
      <c r="F3143" t="s">
        <v>1604</v>
      </c>
      <c r="G3143">
        <v>37.1</v>
      </c>
      <c r="H3143">
        <v>29.9</v>
      </c>
      <c r="I3143">
        <v>3</v>
      </c>
      <c r="J3143">
        <v>0</v>
      </c>
      <c r="K3143" s="1">
        <v>45161</v>
      </c>
      <c r="L3143" s="56">
        <v>0.6579501504629629</v>
      </c>
    </row>
    <row r="3144" spans="1:12" ht="15" customHeight="1" x14ac:dyDescent="0.25">
      <c r="A3144">
        <v>3143</v>
      </c>
      <c r="B3144">
        <v>277623</v>
      </c>
      <c r="C3144" t="s">
        <v>125</v>
      </c>
      <c r="D3144" t="s">
        <v>126</v>
      </c>
      <c r="E3144" t="s">
        <v>1603</v>
      </c>
      <c r="F3144" t="s">
        <v>1604</v>
      </c>
      <c r="G3144">
        <v>38.1</v>
      </c>
      <c r="H3144">
        <v>30.9</v>
      </c>
      <c r="I3144">
        <v>3</v>
      </c>
      <c r="J3144">
        <v>0</v>
      </c>
      <c r="K3144" s="1">
        <v>45161</v>
      </c>
      <c r="L3144" s="56">
        <v>0.65762040509259256</v>
      </c>
    </row>
    <row r="3145" spans="1:12" ht="15" customHeight="1" x14ac:dyDescent="0.25">
      <c r="A3145">
        <v>3144</v>
      </c>
      <c r="B3145">
        <v>277622</v>
      </c>
      <c r="C3145" t="s">
        <v>142</v>
      </c>
      <c r="D3145" t="s">
        <v>1612</v>
      </c>
      <c r="E3145" t="s">
        <v>1603</v>
      </c>
      <c r="F3145" t="s">
        <v>1604</v>
      </c>
      <c r="G3145">
        <v>29</v>
      </c>
      <c r="H3145">
        <v>21.8</v>
      </c>
      <c r="I3145">
        <v>3</v>
      </c>
      <c r="J3145">
        <v>0</v>
      </c>
      <c r="K3145" s="1">
        <v>45161</v>
      </c>
      <c r="L3145" s="56">
        <v>0.65738811342592596</v>
      </c>
    </row>
    <row r="3146" spans="1:12" ht="15" customHeight="1" x14ac:dyDescent="0.25">
      <c r="A3146">
        <v>3145</v>
      </c>
      <c r="B3146">
        <v>277621</v>
      </c>
      <c r="C3146" t="s">
        <v>142</v>
      </c>
      <c r="D3146" t="s">
        <v>1612</v>
      </c>
      <c r="E3146" t="s">
        <v>1603</v>
      </c>
      <c r="F3146" t="s">
        <v>1604</v>
      </c>
      <c r="G3146">
        <v>35.799999999999997</v>
      </c>
      <c r="H3146">
        <v>28.6</v>
      </c>
      <c r="I3146">
        <v>3</v>
      </c>
      <c r="J3146">
        <v>0</v>
      </c>
      <c r="K3146" s="1">
        <v>45161</v>
      </c>
      <c r="L3146" s="56">
        <v>0.65721519675925932</v>
      </c>
    </row>
    <row r="3147" spans="1:12" ht="15" customHeight="1" x14ac:dyDescent="0.25">
      <c r="A3147">
        <v>3146</v>
      </c>
      <c r="B3147">
        <v>277620</v>
      </c>
      <c r="C3147" t="s">
        <v>124</v>
      </c>
      <c r="D3147" t="s">
        <v>1413</v>
      </c>
      <c r="E3147" t="s">
        <v>1603</v>
      </c>
      <c r="F3147" t="s">
        <v>1604</v>
      </c>
      <c r="G3147">
        <v>47.6</v>
      </c>
      <c r="H3147">
        <v>40.4</v>
      </c>
      <c r="I3147">
        <v>3</v>
      </c>
      <c r="J3147">
        <v>0</v>
      </c>
      <c r="K3147" s="1">
        <v>45161</v>
      </c>
      <c r="L3147" s="56">
        <v>0.6570297453703704</v>
      </c>
    </row>
    <row r="3148" spans="1:12" ht="15" customHeight="1" x14ac:dyDescent="0.25">
      <c r="A3148">
        <v>3147</v>
      </c>
      <c r="B3148">
        <v>277619</v>
      </c>
      <c r="C3148" t="s">
        <v>141</v>
      </c>
      <c r="D3148" t="s">
        <v>1358</v>
      </c>
      <c r="E3148" t="s">
        <v>1603</v>
      </c>
      <c r="F3148" t="s">
        <v>1607</v>
      </c>
      <c r="G3148">
        <v>45</v>
      </c>
      <c r="H3148">
        <v>37.799999999999997</v>
      </c>
      <c r="I3148">
        <v>3</v>
      </c>
      <c r="J3148">
        <v>0</v>
      </c>
      <c r="K3148" s="1">
        <v>45161</v>
      </c>
      <c r="L3148" s="56">
        <v>0.65671643518518519</v>
      </c>
    </row>
    <row r="3149" spans="1:12" ht="15" customHeight="1" x14ac:dyDescent="0.25">
      <c r="A3149">
        <v>3148</v>
      </c>
      <c r="B3149">
        <v>277618</v>
      </c>
      <c r="C3149" t="s">
        <v>101</v>
      </c>
      <c r="D3149" t="s">
        <v>1326</v>
      </c>
      <c r="E3149" t="s">
        <v>1611</v>
      </c>
      <c r="F3149" t="s">
        <v>1607</v>
      </c>
      <c r="G3149">
        <v>42.5</v>
      </c>
      <c r="H3149">
        <v>35.299999999999997</v>
      </c>
      <c r="I3149">
        <v>3</v>
      </c>
      <c r="J3149">
        <v>0</v>
      </c>
      <c r="K3149" s="1">
        <v>45161</v>
      </c>
      <c r="L3149" s="56">
        <v>0.65656030092592588</v>
      </c>
    </row>
    <row r="3150" spans="1:12" ht="15" customHeight="1" x14ac:dyDescent="0.25">
      <c r="A3150">
        <v>3149</v>
      </c>
      <c r="B3150">
        <v>277617</v>
      </c>
      <c r="C3150" t="s">
        <v>124</v>
      </c>
      <c r="D3150" t="s">
        <v>1413</v>
      </c>
      <c r="E3150" t="s">
        <v>1603</v>
      </c>
      <c r="F3150" t="s">
        <v>1604</v>
      </c>
      <c r="G3150">
        <v>49.2</v>
      </c>
      <c r="H3150">
        <v>42</v>
      </c>
      <c r="I3150">
        <v>3</v>
      </c>
      <c r="J3150">
        <v>0</v>
      </c>
      <c r="K3150" s="1">
        <v>45161</v>
      </c>
      <c r="L3150" s="56">
        <v>0.65636906249999993</v>
      </c>
    </row>
    <row r="3151" spans="1:12" ht="15" customHeight="1" x14ac:dyDescent="0.25">
      <c r="A3151">
        <v>3150</v>
      </c>
      <c r="B3151">
        <v>277616</v>
      </c>
      <c r="C3151" t="s">
        <v>124</v>
      </c>
      <c r="D3151" t="s">
        <v>1413</v>
      </c>
      <c r="E3151" t="s">
        <v>1603</v>
      </c>
      <c r="F3151" t="s">
        <v>1604</v>
      </c>
      <c r="G3151">
        <v>45.2</v>
      </c>
      <c r="H3151">
        <v>38</v>
      </c>
      <c r="I3151">
        <v>3</v>
      </c>
      <c r="J3151">
        <v>0</v>
      </c>
      <c r="K3151" s="1">
        <v>45161</v>
      </c>
      <c r="L3151" s="56">
        <v>0.65614930555555551</v>
      </c>
    </row>
    <row r="3152" spans="1:12" ht="15" customHeight="1" x14ac:dyDescent="0.25">
      <c r="A3152">
        <v>3151</v>
      </c>
      <c r="B3152">
        <v>277615</v>
      </c>
      <c r="C3152" t="s">
        <v>151</v>
      </c>
      <c r="D3152" t="s">
        <v>1368</v>
      </c>
      <c r="E3152" t="s">
        <v>1611</v>
      </c>
      <c r="F3152" t="s">
        <v>1607</v>
      </c>
      <c r="G3152">
        <v>44.6</v>
      </c>
      <c r="H3152">
        <v>37.4</v>
      </c>
      <c r="I3152">
        <v>3</v>
      </c>
      <c r="J3152">
        <v>0</v>
      </c>
      <c r="K3152" s="1">
        <v>45161</v>
      </c>
      <c r="L3152" s="56">
        <v>0.65600015046296301</v>
      </c>
    </row>
    <row r="3153" spans="1:12" ht="15" customHeight="1" x14ac:dyDescent="0.25">
      <c r="A3153">
        <v>3152</v>
      </c>
      <c r="B3153">
        <v>277614</v>
      </c>
      <c r="C3153" t="s">
        <v>141</v>
      </c>
      <c r="D3153" t="s">
        <v>1358</v>
      </c>
      <c r="E3153" t="s">
        <v>1603</v>
      </c>
      <c r="F3153" t="s">
        <v>1607</v>
      </c>
      <c r="G3153">
        <v>50.1</v>
      </c>
      <c r="H3153">
        <v>42.9</v>
      </c>
      <c r="I3153">
        <v>3</v>
      </c>
      <c r="J3153">
        <v>0</v>
      </c>
      <c r="K3153" s="1">
        <v>45161</v>
      </c>
      <c r="L3153" s="56">
        <v>0.65568915509259262</v>
      </c>
    </row>
    <row r="3154" spans="1:12" ht="15" customHeight="1" x14ac:dyDescent="0.25">
      <c r="A3154">
        <v>3153</v>
      </c>
      <c r="B3154">
        <v>277613</v>
      </c>
      <c r="C3154" t="s">
        <v>124</v>
      </c>
      <c r="D3154" t="s">
        <v>1413</v>
      </c>
      <c r="E3154" t="s">
        <v>1603</v>
      </c>
      <c r="F3154" t="s">
        <v>1604</v>
      </c>
      <c r="G3154">
        <v>42</v>
      </c>
      <c r="H3154">
        <v>34.799999999999997</v>
      </c>
      <c r="I3154">
        <v>3</v>
      </c>
      <c r="J3154">
        <v>0</v>
      </c>
      <c r="K3154" s="1">
        <v>45161</v>
      </c>
      <c r="L3154" s="56">
        <v>0.65410443287037034</v>
      </c>
    </row>
    <row r="3155" spans="1:12" ht="15" customHeight="1" x14ac:dyDescent="0.25">
      <c r="A3155">
        <v>3154</v>
      </c>
      <c r="B3155">
        <v>277612</v>
      </c>
      <c r="C3155" t="s">
        <v>121</v>
      </c>
      <c r="D3155" t="s">
        <v>122</v>
      </c>
      <c r="E3155" t="s">
        <v>1603</v>
      </c>
      <c r="F3155" t="s">
        <v>1610</v>
      </c>
      <c r="G3155">
        <v>49.6</v>
      </c>
      <c r="H3155">
        <v>42.4</v>
      </c>
      <c r="I3155">
        <v>3</v>
      </c>
      <c r="J3155">
        <v>0</v>
      </c>
      <c r="K3155" s="1">
        <v>45161</v>
      </c>
      <c r="L3155" s="56">
        <v>0.65338214120370364</v>
      </c>
    </row>
    <row r="3156" spans="1:12" ht="15" customHeight="1" x14ac:dyDescent="0.25">
      <c r="A3156">
        <v>3155</v>
      </c>
      <c r="B3156">
        <v>277611</v>
      </c>
      <c r="C3156" t="s">
        <v>175</v>
      </c>
      <c r="D3156" t="s">
        <v>176</v>
      </c>
      <c r="E3156" t="s">
        <v>1603</v>
      </c>
      <c r="F3156" t="s">
        <v>1610</v>
      </c>
      <c r="G3156">
        <v>46.5</v>
      </c>
      <c r="H3156">
        <v>39.299999999999997</v>
      </c>
      <c r="I3156">
        <v>3</v>
      </c>
      <c r="J3156">
        <v>0</v>
      </c>
      <c r="K3156" s="1">
        <v>45161</v>
      </c>
      <c r="L3156" s="56">
        <v>0.63074826388888894</v>
      </c>
    </row>
    <row r="3157" spans="1:12" ht="15" customHeight="1" x14ac:dyDescent="0.25">
      <c r="A3157">
        <v>3156</v>
      </c>
      <c r="B3157">
        <v>277610</v>
      </c>
      <c r="C3157" t="s">
        <v>175</v>
      </c>
      <c r="D3157" t="s">
        <v>176</v>
      </c>
      <c r="E3157" t="s">
        <v>1603</v>
      </c>
      <c r="F3157" t="s">
        <v>1610</v>
      </c>
      <c r="G3157">
        <v>37.799999999999997</v>
      </c>
      <c r="H3157">
        <v>30.6</v>
      </c>
      <c r="I3157">
        <v>3</v>
      </c>
      <c r="J3157">
        <v>0</v>
      </c>
      <c r="K3157" s="1">
        <v>45161</v>
      </c>
      <c r="L3157" s="56">
        <v>0.6300106134259259</v>
      </c>
    </row>
    <row r="3158" spans="1:12" ht="15" customHeight="1" x14ac:dyDescent="0.25">
      <c r="A3158">
        <v>3157</v>
      </c>
      <c r="B3158">
        <v>277609</v>
      </c>
      <c r="C3158" t="s">
        <v>175</v>
      </c>
      <c r="D3158" t="s">
        <v>176</v>
      </c>
      <c r="E3158" t="s">
        <v>1603</v>
      </c>
      <c r="F3158" t="s">
        <v>1614</v>
      </c>
      <c r="G3158">
        <v>47.9</v>
      </c>
      <c r="H3158">
        <v>40.700000000000003</v>
      </c>
      <c r="I3158">
        <v>3</v>
      </c>
      <c r="J3158">
        <v>0</v>
      </c>
      <c r="K3158" s="1">
        <v>45161</v>
      </c>
      <c r="L3158" s="56">
        <v>0.62895054398148142</v>
      </c>
    </row>
    <row r="3159" spans="1:12" ht="15" customHeight="1" x14ac:dyDescent="0.25">
      <c r="A3159">
        <v>3158</v>
      </c>
      <c r="B3159">
        <v>277608</v>
      </c>
      <c r="C3159" t="s">
        <v>139</v>
      </c>
      <c r="D3159" t="s">
        <v>1342</v>
      </c>
      <c r="E3159" t="s">
        <v>1603</v>
      </c>
      <c r="F3159" t="s">
        <v>1613</v>
      </c>
      <c r="G3159">
        <v>18.600000000000001</v>
      </c>
      <c r="H3159">
        <v>13.2</v>
      </c>
      <c r="I3159">
        <v>2</v>
      </c>
      <c r="J3159">
        <v>0</v>
      </c>
      <c r="K3159" s="1">
        <v>45161</v>
      </c>
      <c r="L3159" s="56">
        <v>0.62867635416666667</v>
      </c>
    </row>
    <row r="3160" spans="1:12" ht="15" customHeight="1" x14ac:dyDescent="0.25">
      <c r="A3160">
        <v>3159</v>
      </c>
      <c r="B3160">
        <v>277607</v>
      </c>
      <c r="C3160" t="s">
        <v>140</v>
      </c>
      <c r="D3160" t="s">
        <v>1357</v>
      </c>
      <c r="E3160" t="s">
        <v>1603</v>
      </c>
      <c r="F3160" t="s">
        <v>1607</v>
      </c>
      <c r="G3160">
        <v>55.5</v>
      </c>
      <c r="H3160">
        <v>48.3</v>
      </c>
      <c r="I3160">
        <v>3</v>
      </c>
      <c r="J3160">
        <v>0</v>
      </c>
      <c r="K3160" s="1">
        <v>45161</v>
      </c>
      <c r="L3160" s="56">
        <v>0.62788163194444446</v>
      </c>
    </row>
    <row r="3161" spans="1:12" ht="15" customHeight="1" x14ac:dyDescent="0.25">
      <c r="A3161">
        <v>3160</v>
      </c>
      <c r="B3161">
        <v>277606</v>
      </c>
      <c r="C3161" t="s">
        <v>84</v>
      </c>
      <c r="D3161" t="s">
        <v>1609</v>
      </c>
      <c r="E3161" t="s">
        <v>1603</v>
      </c>
      <c r="F3161" t="s">
        <v>1610</v>
      </c>
      <c r="G3161">
        <v>31.3</v>
      </c>
      <c r="H3161">
        <v>25.9</v>
      </c>
      <c r="I3161">
        <v>2</v>
      </c>
      <c r="J3161">
        <v>0</v>
      </c>
      <c r="K3161" s="1">
        <v>45161</v>
      </c>
      <c r="L3161" s="56">
        <v>0.62774340277777785</v>
      </c>
    </row>
    <row r="3162" spans="1:12" ht="15" customHeight="1" x14ac:dyDescent="0.25">
      <c r="A3162">
        <v>3161</v>
      </c>
      <c r="B3162">
        <v>277605</v>
      </c>
      <c r="C3162" t="s">
        <v>137</v>
      </c>
      <c r="D3162" t="s">
        <v>1356</v>
      </c>
      <c r="E3162" t="s">
        <v>1603</v>
      </c>
      <c r="F3162" t="s">
        <v>1615</v>
      </c>
      <c r="G3162">
        <v>43.7</v>
      </c>
      <c r="H3162">
        <v>38.299999999999997</v>
      </c>
      <c r="I3162">
        <v>2</v>
      </c>
      <c r="J3162">
        <v>0</v>
      </c>
      <c r="K3162" s="1">
        <v>45161</v>
      </c>
      <c r="L3162" s="56">
        <v>0.62758614583333328</v>
      </c>
    </row>
    <row r="3163" spans="1:12" ht="15" customHeight="1" x14ac:dyDescent="0.25">
      <c r="A3163">
        <v>3162</v>
      </c>
      <c r="B3163">
        <v>277604</v>
      </c>
      <c r="C3163" t="s">
        <v>85</v>
      </c>
      <c r="D3163" t="s">
        <v>1608</v>
      </c>
      <c r="E3163" t="s">
        <v>1603</v>
      </c>
      <c r="F3163" t="s">
        <v>1610</v>
      </c>
      <c r="G3163">
        <v>22.7</v>
      </c>
      <c r="H3163">
        <v>17.3</v>
      </c>
      <c r="I3163">
        <v>2</v>
      </c>
      <c r="J3163">
        <v>0</v>
      </c>
      <c r="K3163" s="1">
        <v>45161</v>
      </c>
      <c r="L3163" s="56">
        <v>0.6273971064814815</v>
      </c>
    </row>
    <row r="3164" spans="1:12" ht="15" customHeight="1" x14ac:dyDescent="0.25">
      <c r="A3164">
        <v>3163</v>
      </c>
      <c r="B3164">
        <v>277603</v>
      </c>
      <c r="C3164" t="s">
        <v>121</v>
      </c>
      <c r="D3164" t="s">
        <v>122</v>
      </c>
      <c r="E3164" t="s">
        <v>1603</v>
      </c>
      <c r="F3164" t="s">
        <v>1610</v>
      </c>
      <c r="G3164">
        <v>26.9</v>
      </c>
      <c r="H3164">
        <v>21.5</v>
      </c>
      <c r="I3164">
        <v>2</v>
      </c>
      <c r="J3164">
        <v>0</v>
      </c>
      <c r="K3164" s="1">
        <v>45161</v>
      </c>
      <c r="L3164" s="56">
        <v>0.62726195601851853</v>
      </c>
    </row>
    <row r="3165" spans="1:12" ht="15" customHeight="1" x14ac:dyDescent="0.25">
      <c r="A3165">
        <v>3164</v>
      </c>
      <c r="B3165">
        <v>277602</v>
      </c>
      <c r="C3165" t="s">
        <v>125</v>
      </c>
      <c r="D3165" t="s">
        <v>126</v>
      </c>
      <c r="E3165" t="s">
        <v>1603</v>
      </c>
      <c r="F3165" t="s">
        <v>1604</v>
      </c>
      <c r="G3165">
        <v>47.3</v>
      </c>
      <c r="H3165">
        <v>40.1</v>
      </c>
      <c r="I3165">
        <v>3</v>
      </c>
      <c r="J3165">
        <v>0</v>
      </c>
      <c r="K3165" s="1">
        <v>45161</v>
      </c>
      <c r="L3165" s="56">
        <v>0.62709765046296295</v>
      </c>
    </row>
    <row r="3166" spans="1:12" ht="15" customHeight="1" x14ac:dyDescent="0.25">
      <c r="A3166">
        <v>3165</v>
      </c>
      <c r="B3166">
        <v>277601</v>
      </c>
      <c r="C3166" t="s">
        <v>124</v>
      </c>
      <c r="D3166" t="s">
        <v>1413</v>
      </c>
      <c r="E3166" t="s">
        <v>1603</v>
      </c>
      <c r="F3166" t="s">
        <v>1604</v>
      </c>
      <c r="G3166">
        <v>24.3</v>
      </c>
      <c r="H3166">
        <v>18.899999999999999</v>
      </c>
      <c r="I3166">
        <v>2</v>
      </c>
      <c r="J3166">
        <v>0</v>
      </c>
      <c r="K3166" s="1">
        <v>45161</v>
      </c>
      <c r="L3166" s="56">
        <v>0.62684652777777783</v>
      </c>
    </row>
    <row r="3167" spans="1:12" ht="15" customHeight="1" x14ac:dyDescent="0.25">
      <c r="A3167">
        <v>3166</v>
      </c>
      <c r="B3167">
        <v>277600</v>
      </c>
      <c r="C3167" t="s">
        <v>125</v>
      </c>
      <c r="D3167" t="s">
        <v>126</v>
      </c>
      <c r="E3167" t="s">
        <v>1603</v>
      </c>
      <c r="F3167" t="s">
        <v>1604</v>
      </c>
      <c r="G3167">
        <v>36.799999999999997</v>
      </c>
      <c r="H3167">
        <v>29.6</v>
      </c>
      <c r="I3167">
        <v>3</v>
      </c>
      <c r="J3167">
        <v>0</v>
      </c>
      <c r="K3167" s="1">
        <v>45161</v>
      </c>
      <c r="L3167" s="56">
        <v>0.6266670138888889</v>
      </c>
    </row>
    <row r="3168" spans="1:12" ht="15" customHeight="1" x14ac:dyDescent="0.25">
      <c r="A3168">
        <v>3167</v>
      </c>
      <c r="B3168">
        <v>277599</v>
      </c>
      <c r="C3168" t="s">
        <v>175</v>
      </c>
      <c r="D3168" t="s">
        <v>176</v>
      </c>
      <c r="E3168" t="s">
        <v>1603</v>
      </c>
      <c r="F3168" t="s">
        <v>1613</v>
      </c>
      <c r="G3168">
        <v>30.9</v>
      </c>
      <c r="H3168">
        <v>23.7</v>
      </c>
      <c r="I3168">
        <v>3</v>
      </c>
      <c r="J3168">
        <v>0</v>
      </c>
      <c r="K3168" s="1">
        <v>45161</v>
      </c>
      <c r="L3168" s="56">
        <v>0.62652245370370363</v>
      </c>
    </row>
    <row r="3169" spans="1:12" ht="15" customHeight="1" x14ac:dyDescent="0.25">
      <c r="A3169">
        <v>3168</v>
      </c>
      <c r="B3169">
        <v>277598</v>
      </c>
      <c r="C3169" t="s">
        <v>74</v>
      </c>
      <c r="D3169" t="s">
        <v>75</v>
      </c>
      <c r="E3169" t="s">
        <v>1611</v>
      </c>
      <c r="F3169" t="s">
        <v>1610</v>
      </c>
      <c r="G3169">
        <v>42.6</v>
      </c>
      <c r="H3169">
        <v>35.4</v>
      </c>
      <c r="I3169">
        <v>3</v>
      </c>
      <c r="J3169">
        <v>16</v>
      </c>
      <c r="K3169" s="1">
        <v>45161</v>
      </c>
      <c r="L3169" s="56">
        <v>0.62642546296296298</v>
      </c>
    </row>
    <row r="3170" spans="1:12" ht="15" customHeight="1" x14ac:dyDescent="0.25">
      <c r="A3170">
        <v>3169</v>
      </c>
      <c r="B3170">
        <v>277597</v>
      </c>
      <c r="C3170" t="s">
        <v>120</v>
      </c>
      <c r="D3170" t="s">
        <v>1411</v>
      </c>
      <c r="E3170" t="s">
        <v>1603</v>
      </c>
      <c r="F3170" t="s">
        <v>1610</v>
      </c>
      <c r="G3170">
        <v>10.9</v>
      </c>
      <c r="H3170">
        <v>5.5</v>
      </c>
      <c r="I3170">
        <v>2</v>
      </c>
      <c r="J3170">
        <v>0</v>
      </c>
      <c r="K3170" s="1">
        <v>45161</v>
      </c>
      <c r="L3170" s="56">
        <v>0.62623545138888892</v>
      </c>
    </row>
    <row r="3171" spans="1:12" ht="15" customHeight="1" x14ac:dyDescent="0.25">
      <c r="A3171">
        <v>3170</v>
      </c>
      <c r="B3171">
        <v>277596</v>
      </c>
      <c r="C3171" t="s">
        <v>151</v>
      </c>
      <c r="D3171" t="s">
        <v>1368</v>
      </c>
      <c r="E3171" t="s">
        <v>1611</v>
      </c>
      <c r="F3171" t="s">
        <v>1607</v>
      </c>
      <c r="G3171">
        <v>40.9</v>
      </c>
      <c r="H3171">
        <v>33.700000000000003</v>
      </c>
      <c r="I3171">
        <v>3</v>
      </c>
      <c r="J3171">
        <v>0</v>
      </c>
      <c r="K3171" s="1">
        <v>45161</v>
      </c>
      <c r="L3171" s="56">
        <v>0.62606365740740744</v>
      </c>
    </row>
    <row r="3172" spans="1:12" ht="15" customHeight="1" x14ac:dyDescent="0.25">
      <c r="A3172">
        <v>3171</v>
      </c>
      <c r="B3172">
        <v>277595</v>
      </c>
      <c r="C3172" t="s">
        <v>74</v>
      </c>
      <c r="D3172" t="s">
        <v>75</v>
      </c>
      <c r="E3172" t="s">
        <v>1611</v>
      </c>
      <c r="F3172" t="s">
        <v>1610</v>
      </c>
      <c r="G3172">
        <v>36.799999999999997</v>
      </c>
      <c r="H3172">
        <v>29.6</v>
      </c>
      <c r="I3172">
        <v>3</v>
      </c>
      <c r="J3172">
        <v>12</v>
      </c>
      <c r="K3172" s="1">
        <v>45161</v>
      </c>
      <c r="L3172" s="56">
        <v>0.62592372685185182</v>
      </c>
    </row>
    <row r="3173" spans="1:12" ht="15" customHeight="1" x14ac:dyDescent="0.25">
      <c r="A3173">
        <v>3172</v>
      </c>
      <c r="B3173">
        <v>277594</v>
      </c>
      <c r="C3173" t="s">
        <v>114</v>
      </c>
      <c r="D3173" t="s">
        <v>115</v>
      </c>
      <c r="E3173" t="s">
        <v>1603</v>
      </c>
      <c r="F3173" t="s">
        <v>1610</v>
      </c>
      <c r="G3173">
        <v>58.1</v>
      </c>
      <c r="H3173">
        <v>52.7</v>
      </c>
      <c r="I3173">
        <v>2</v>
      </c>
      <c r="J3173">
        <v>24</v>
      </c>
      <c r="K3173" s="1">
        <v>45161</v>
      </c>
      <c r="L3173" s="56">
        <v>0.62576473379629627</v>
      </c>
    </row>
    <row r="3174" spans="1:12" ht="15" customHeight="1" x14ac:dyDescent="0.25">
      <c r="A3174">
        <v>3173</v>
      </c>
      <c r="B3174">
        <v>277593</v>
      </c>
      <c r="C3174" t="s">
        <v>120</v>
      </c>
      <c r="D3174" t="s">
        <v>1411</v>
      </c>
      <c r="E3174" t="s">
        <v>1603</v>
      </c>
      <c r="F3174" t="s">
        <v>1613</v>
      </c>
      <c r="G3174">
        <v>21</v>
      </c>
      <c r="H3174">
        <v>15.6</v>
      </c>
      <c r="I3174">
        <v>2</v>
      </c>
      <c r="J3174">
        <v>0</v>
      </c>
      <c r="K3174" s="1">
        <v>45161</v>
      </c>
      <c r="L3174" s="56">
        <v>0.62558093749999999</v>
      </c>
    </row>
    <row r="3175" spans="1:12" ht="15" customHeight="1" x14ac:dyDescent="0.25">
      <c r="A3175">
        <v>3174</v>
      </c>
      <c r="B3175">
        <v>277592</v>
      </c>
      <c r="C3175" t="s">
        <v>74</v>
      </c>
      <c r="D3175" t="s">
        <v>75</v>
      </c>
      <c r="E3175" t="s">
        <v>1611</v>
      </c>
      <c r="F3175" t="s">
        <v>1610</v>
      </c>
      <c r="G3175">
        <v>45.3</v>
      </c>
      <c r="H3175">
        <v>38.1</v>
      </c>
      <c r="I3175">
        <v>3</v>
      </c>
      <c r="J3175">
        <v>16</v>
      </c>
      <c r="K3175" s="1">
        <v>45161</v>
      </c>
      <c r="L3175" s="56">
        <v>0.62545609953703707</v>
      </c>
    </row>
    <row r="3176" spans="1:12" ht="15" customHeight="1" x14ac:dyDescent="0.25">
      <c r="A3176">
        <v>3175</v>
      </c>
      <c r="B3176">
        <v>277591</v>
      </c>
      <c r="C3176" t="s">
        <v>136</v>
      </c>
      <c r="D3176" t="s">
        <v>1605</v>
      </c>
      <c r="E3176" t="s">
        <v>1603</v>
      </c>
      <c r="F3176" t="s">
        <v>1615</v>
      </c>
      <c r="G3176">
        <v>30.2</v>
      </c>
      <c r="H3176">
        <v>23</v>
      </c>
      <c r="I3176">
        <v>3</v>
      </c>
      <c r="J3176">
        <v>0</v>
      </c>
      <c r="K3176" s="1">
        <v>45161</v>
      </c>
      <c r="L3176" s="56">
        <v>0.62529753472222216</v>
      </c>
    </row>
    <row r="3177" spans="1:12" ht="15" customHeight="1" x14ac:dyDescent="0.25">
      <c r="A3177">
        <v>3176</v>
      </c>
      <c r="B3177">
        <v>277590</v>
      </c>
      <c r="C3177" t="s">
        <v>67</v>
      </c>
      <c r="D3177" t="s">
        <v>1318</v>
      </c>
      <c r="E3177" t="s">
        <v>1603</v>
      </c>
      <c r="F3177" t="s">
        <v>1613</v>
      </c>
      <c r="G3177">
        <v>32.799999999999997</v>
      </c>
      <c r="H3177">
        <v>25.6</v>
      </c>
      <c r="I3177">
        <v>3</v>
      </c>
      <c r="J3177">
        <v>0</v>
      </c>
      <c r="K3177" s="1">
        <v>45161</v>
      </c>
      <c r="L3177" s="56">
        <v>0.62514093749999999</v>
      </c>
    </row>
    <row r="3178" spans="1:12" ht="15" customHeight="1" x14ac:dyDescent="0.25">
      <c r="A3178">
        <v>3177</v>
      </c>
      <c r="B3178">
        <v>277589</v>
      </c>
      <c r="C3178" t="s">
        <v>123</v>
      </c>
      <c r="D3178" t="s">
        <v>1412</v>
      </c>
      <c r="E3178" t="s">
        <v>1603</v>
      </c>
      <c r="F3178" t="s">
        <v>1613</v>
      </c>
      <c r="G3178">
        <v>37.299999999999997</v>
      </c>
      <c r="H3178">
        <v>31.9</v>
      </c>
      <c r="I3178">
        <v>2</v>
      </c>
      <c r="J3178">
        <v>0</v>
      </c>
      <c r="K3178" s="1">
        <v>45161</v>
      </c>
      <c r="L3178" s="56">
        <v>0.62496076388888888</v>
      </c>
    </row>
    <row r="3179" spans="1:12" ht="15" customHeight="1" x14ac:dyDescent="0.25">
      <c r="A3179">
        <v>3178</v>
      </c>
      <c r="B3179">
        <v>277588</v>
      </c>
      <c r="C3179" t="s">
        <v>100</v>
      </c>
      <c r="D3179" t="s">
        <v>1271</v>
      </c>
      <c r="E3179" t="s">
        <v>1611</v>
      </c>
      <c r="F3179" t="s">
        <v>1607</v>
      </c>
      <c r="G3179">
        <v>38.200000000000003</v>
      </c>
      <c r="H3179">
        <v>32.799999999999997</v>
      </c>
      <c r="I3179">
        <v>2</v>
      </c>
      <c r="J3179">
        <v>0</v>
      </c>
      <c r="K3179" s="1">
        <v>45161</v>
      </c>
      <c r="L3179" s="56">
        <v>0.62477156249999999</v>
      </c>
    </row>
    <row r="3180" spans="1:12" ht="15" customHeight="1" x14ac:dyDescent="0.25">
      <c r="A3180">
        <v>3179</v>
      </c>
      <c r="B3180">
        <v>277587</v>
      </c>
      <c r="C3180" t="s">
        <v>125</v>
      </c>
      <c r="D3180" t="s">
        <v>126</v>
      </c>
      <c r="E3180" t="s">
        <v>1603</v>
      </c>
      <c r="F3180" t="s">
        <v>1604</v>
      </c>
      <c r="G3180">
        <v>38.700000000000003</v>
      </c>
      <c r="H3180">
        <v>31.5</v>
      </c>
      <c r="I3180">
        <v>3</v>
      </c>
      <c r="J3180">
        <v>0</v>
      </c>
      <c r="K3180" s="1">
        <v>45161</v>
      </c>
      <c r="L3180" s="56">
        <v>0.62455520833333333</v>
      </c>
    </row>
    <row r="3181" spans="1:12" ht="15" customHeight="1" x14ac:dyDescent="0.25">
      <c r="A3181">
        <v>3180</v>
      </c>
      <c r="B3181">
        <v>277586</v>
      </c>
      <c r="C3181" t="s">
        <v>55</v>
      </c>
      <c r="D3181" t="s">
        <v>56</v>
      </c>
      <c r="E3181" t="s">
        <v>1611</v>
      </c>
      <c r="F3181" t="s">
        <v>1613</v>
      </c>
      <c r="G3181">
        <v>48.3</v>
      </c>
      <c r="H3181">
        <v>41.1</v>
      </c>
      <c r="I3181">
        <v>3</v>
      </c>
      <c r="J3181">
        <v>8</v>
      </c>
      <c r="K3181" s="1">
        <v>45161</v>
      </c>
      <c r="L3181" s="56">
        <v>0.62437484953703704</v>
      </c>
    </row>
    <row r="3182" spans="1:12" ht="15" customHeight="1" x14ac:dyDescent="0.25">
      <c r="A3182">
        <v>3181</v>
      </c>
      <c r="B3182">
        <v>277585</v>
      </c>
      <c r="C3182" t="s">
        <v>120</v>
      </c>
      <c r="D3182" t="s">
        <v>1411</v>
      </c>
      <c r="E3182" t="s">
        <v>1603</v>
      </c>
      <c r="F3182" t="s">
        <v>1614</v>
      </c>
      <c r="G3182">
        <v>50.7</v>
      </c>
      <c r="H3182">
        <v>43.5</v>
      </c>
      <c r="I3182">
        <v>3</v>
      </c>
      <c r="J3182">
        <v>0</v>
      </c>
      <c r="K3182" s="1">
        <v>45161</v>
      </c>
      <c r="L3182" s="56">
        <v>0.62418024305555553</v>
      </c>
    </row>
    <row r="3183" spans="1:12" ht="15" customHeight="1" x14ac:dyDescent="0.25">
      <c r="A3183">
        <v>3182</v>
      </c>
      <c r="B3183">
        <v>277584</v>
      </c>
      <c r="C3183" t="s">
        <v>159</v>
      </c>
      <c r="D3183" t="s">
        <v>1372</v>
      </c>
      <c r="E3183" t="s">
        <v>1603</v>
      </c>
      <c r="F3183" t="s">
        <v>1604</v>
      </c>
      <c r="G3183">
        <v>14</v>
      </c>
      <c r="H3183">
        <v>12.2</v>
      </c>
      <c r="I3183">
        <v>0</v>
      </c>
      <c r="J3183">
        <v>0</v>
      </c>
      <c r="K3183" s="1">
        <v>45161</v>
      </c>
      <c r="L3183" s="56">
        <v>0.62403472222222223</v>
      </c>
    </row>
    <row r="3184" spans="1:12" ht="15" customHeight="1" x14ac:dyDescent="0.25">
      <c r="A3184">
        <v>3183</v>
      </c>
      <c r="B3184">
        <v>277583</v>
      </c>
      <c r="C3184" t="s">
        <v>114</v>
      </c>
      <c r="D3184" t="s">
        <v>115</v>
      </c>
      <c r="E3184" t="s">
        <v>1603</v>
      </c>
      <c r="F3184" t="s">
        <v>1610</v>
      </c>
      <c r="G3184">
        <v>71.599999999999994</v>
      </c>
      <c r="H3184">
        <v>64.400000000000006</v>
      </c>
      <c r="I3184">
        <v>3</v>
      </c>
      <c r="J3184">
        <v>30</v>
      </c>
      <c r="K3184" s="1">
        <v>45161</v>
      </c>
      <c r="L3184" s="56">
        <v>0.62389760416666673</v>
      </c>
    </row>
    <row r="3185" spans="1:12" ht="15" customHeight="1" x14ac:dyDescent="0.25">
      <c r="A3185">
        <v>3184</v>
      </c>
      <c r="B3185">
        <v>277582</v>
      </c>
      <c r="C3185" t="s">
        <v>53</v>
      </c>
      <c r="D3185" t="s">
        <v>54</v>
      </c>
      <c r="E3185" t="s">
        <v>1611</v>
      </c>
      <c r="F3185" t="s">
        <v>1613</v>
      </c>
      <c r="G3185">
        <v>28.9</v>
      </c>
      <c r="H3185">
        <v>23.5</v>
      </c>
      <c r="I3185">
        <v>2</v>
      </c>
      <c r="J3185">
        <v>12</v>
      </c>
      <c r="K3185" s="1">
        <v>45161</v>
      </c>
      <c r="L3185" s="56">
        <v>0.62348935185185184</v>
      </c>
    </row>
    <row r="3186" spans="1:12" ht="15" customHeight="1" x14ac:dyDescent="0.25">
      <c r="A3186">
        <v>3185</v>
      </c>
      <c r="B3186">
        <v>277581</v>
      </c>
      <c r="C3186" t="s">
        <v>139</v>
      </c>
      <c r="D3186" t="s">
        <v>1342</v>
      </c>
      <c r="E3186" t="s">
        <v>1603</v>
      </c>
      <c r="F3186" t="s">
        <v>1613</v>
      </c>
      <c r="G3186">
        <v>30.6</v>
      </c>
      <c r="H3186">
        <v>25.2</v>
      </c>
      <c r="I3186">
        <v>2</v>
      </c>
      <c r="J3186">
        <v>0</v>
      </c>
      <c r="K3186" s="1">
        <v>45161</v>
      </c>
      <c r="L3186" s="56">
        <v>0.62293406250000005</v>
      </c>
    </row>
    <row r="3187" spans="1:12" ht="15" customHeight="1" x14ac:dyDescent="0.25">
      <c r="A3187">
        <v>3186</v>
      </c>
      <c r="B3187">
        <v>277580</v>
      </c>
      <c r="C3187" t="s">
        <v>139</v>
      </c>
      <c r="D3187" t="s">
        <v>1342</v>
      </c>
      <c r="E3187" t="s">
        <v>1603</v>
      </c>
      <c r="F3187" t="s">
        <v>1613</v>
      </c>
      <c r="G3187">
        <v>48.7</v>
      </c>
      <c r="H3187">
        <v>41.5</v>
      </c>
      <c r="I3187">
        <v>3</v>
      </c>
      <c r="J3187">
        <v>0</v>
      </c>
      <c r="K3187" s="1">
        <v>45161</v>
      </c>
      <c r="L3187" s="56">
        <v>0.62276045138888891</v>
      </c>
    </row>
    <row r="3188" spans="1:12" ht="15" customHeight="1" x14ac:dyDescent="0.25">
      <c r="A3188">
        <v>3187</v>
      </c>
      <c r="B3188">
        <v>277579</v>
      </c>
      <c r="C3188" t="s">
        <v>124</v>
      </c>
      <c r="D3188" t="s">
        <v>1413</v>
      </c>
      <c r="E3188" t="s">
        <v>1603</v>
      </c>
      <c r="F3188" t="s">
        <v>1604</v>
      </c>
      <c r="G3188">
        <v>47</v>
      </c>
      <c r="H3188">
        <v>39.799999999999997</v>
      </c>
      <c r="I3188">
        <v>3</v>
      </c>
      <c r="J3188">
        <v>0</v>
      </c>
      <c r="K3188" s="1">
        <v>45161</v>
      </c>
      <c r="L3188" s="56">
        <v>0.62257723379629637</v>
      </c>
    </row>
    <row r="3189" spans="1:12" ht="15" customHeight="1" x14ac:dyDescent="0.25">
      <c r="A3189">
        <v>3188</v>
      </c>
      <c r="B3189">
        <v>277578</v>
      </c>
      <c r="C3189" t="s">
        <v>159</v>
      </c>
      <c r="D3189" t="s">
        <v>1372</v>
      </c>
      <c r="E3189" t="s">
        <v>1603</v>
      </c>
      <c r="F3189" t="s">
        <v>1604</v>
      </c>
      <c r="G3189">
        <v>28.2</v>
      </c>
      <c r="H3189">
        <v>22.8</v>
      </c>
      <c r="I3189">
        <v>2</v>
      </c>
      <c r="J3189">
        <v>0</v>
      </c>
      <c r="K3189" s="1">
        <v>45161</v>
      </c>
      <c r="L3189" s="56">
        <v>0.62244031249999998</v>
      </c>
    </row>
    <row r="3190" spans="1:12" ht="15" customHeight="1" x14ac:dyDescent="0.25">
      <c r="A3190">
        <v>3189</v>
      </c>
      <c r="B3190">
        <v>277577</v>
      </c>
      <c r="C3190" t="s">
        <v>120</v>
      </c>
      <c r="D3190" t="s">
        <v>1411</v>
      </c>
      <c r="E3190" t="s">
        <v>1603</v>
      </c>
      <c r="F3190" t="s">
        <v>1614</v>
      </c>
      <c r="G3190">
        <v>54.3</v>
      </c>
      <c r="H3190">
        <v>47.1</v>
      </c>
      <c r="I3190">
        <v>3</v>
      </c>
      <c r="J3190">
        <v>0</v>
      </c>
      <c r="K3190" s="1">
        <v>45161</v>
      </c>
      <c r="L3190" s="56">
        <v>0.62224494212962966</v>
      </c>
    </row>
    <row r="3191" spans="1:12" ht="15" customHeight="1" x14ac:dyDescent="0.25">
      <c r="A3191">
        <v>3190</v>
      </c>
      <c r="B3191">
        <v>277576</v>
      </c>
      <c r="C3191" t="s">
        <v>120</v>
      </c>
      <c r="D3191" t="s">
        <v>1411</v>
      </c>
      <c r="E3191" t="s">
        <v>1603</v>
      </c>
      <c r="F3191" t="s">
        <v>1613</v>
      </c>
      <c r="G3191">
        <v>53.6</v>
      </c>
      <c r="H3191">
        <v>46.4</v>
      </c>
      <c r="I3191">
        <v>3</v>
      </c>
      <c r="J3191">
        <v>0</v>
      </c>
      <c r="K3191" s="1">
        <v>45161</v>
      </c>
      <c r="L3191" s="56">
        <v>0.62198599537037036</v>
      </c>
    </row>
    <row r="3192" spans="1:12" ht="15" customHeight="1" x14ac:dyDescent="0.25">
      <c r="A3192">
        <v>3191</v>
      </c>
      <c r="B3192">
        <v>277575</v>
      </c>
      <c r="C3192" t="s">
        <v>121</v>
      </c>
      <c r="D3192" t="s">
        <v>122</v>
      </c>
      <c r="E3192" t="s">
        <v>1603</v>
      </c>
      <c r="F3192" t="s">
        <v>1613</v>
      </c>
      <c r="G3192">
        <v>42.9</v>
      </c>
      <c r="H3192">
        <v>35.700000000000003</v>
      </c>
      <c r="I3192">
        <v>3</v>
      </c>
      <c r="J3192">
        <v>0</v>
      </c>
      <c r="K3192" s="1">
        <v>45161</v>
      </c>
      <c r="L3192" s="56">
        <v>0.62177040509259263</v>
      </c>
    </row>
    <row r="3193" spans="1:12" ht="15" customHeight="1" x14ac:dyDescent="0.25">
      <c r="A3193">
        <v>3192</v>
      </c>
      <c r="B3193">
        <v>277574</v>
      </c>
      <c r="C3193" t="s">
        <v>142</v>
      </c>
      <c r="D3193" t="s">
        <v>1612</v>
      </c>
      <c r="E3193" t="s">
        <v>1603</v>
      </c>
      <c r="F3193" t="s">
        <v>1604</v>
      </c>
      <c r="G3193">
        <v>40.4</v>
      </c>
      <c r="H3193">
        <v>33.200000000000003</v>
      </c>
      <c r="I3193">
        <v>3</v>
      </c>
      <c r="J3193">
        <v>0</v>
      </c>
      <c r="K3193" s="1">
        <v>45161</v>
      </c>
      <c r="L3193" s="56">
        <v>0.62139598379629624</v>
      </c>
    </row>
    <row r="3194" spans="1:12" ht="15" customHeight="1" x14ac:dyDescent="0.25">
      <c r="A3194">
        <v>3193</v>
      </c>
      <c r="B3194">
        <v>277573</v>
      </c>
      <c r="C3194" t="s">
        <v>78</v>
      </c>
      <c r="D3194" t="s">
        <v>79</v>
      </c>
      <c r="E3194" t="s">
        <v>1611</v>
      </c>
      <c r="F3194" t="s">
        <v>1610</v>
      </c>
      <c r="G3194">
        <v>63.1</v>
      </c>
      <c r="H3194">
        <v>55.9</v>
      </c>
      <c r="I3194">
        <v>3</v>
      </c>
      <c r="J3194">
        <v>20</v>
      </c>
      <c r="K3194" s="1">
        <v>45161</v>
      </c>
      <c r="L3194" s="56">
        <v>0.62107167824074072</v>
      </c>
    </row>
    <row r="3195" spans="1:12" ht="15" customHeight="1" x14ac:dyDescent="0.25">
      <c r="A3195">
        <v>3194</v>
      </c>
      <c r="B3195">
        <v>277572</v>
      </c>
      <c r="C3195" t="s">
        <v>125</v>
      </c>
      <c r="D3195" t="s">
        <v>126</v>
      </c>
      <c r="E3195" t="s">
        <v>1603</v>
      </c>
      <c r="F3195" t="s">
        <v>1604</v>
      </c>
      <c r="G3195">
        <v>49.9</v>
      </c>
      <c r="H3195">
        <v>42.7</v>
      </c>
      <c r="I3195">
        <v>3</v>
      </c>
      <c r="J3195">
        <v>0</v>
      </c>
      <c r="K3195" s="1">
        <v>45161</v>
      </c>
      <c r="L3195" s="56">
        <v>0.62081704861111109</v>
      </c>
    </row>
    <row r="3196" spans="1:12" ht="15" customHeight="1" x14ac:dyDescent="0.25">
      <c r="A3196">
        <v>3195</v>
      </c>
      <c r="B3196">
        <v>277571</v>
      </c>
      <c r="C3196" t="s">
        <v>74</v>
      </c>
      <c r="D3196" t="s">
        <v>75</v>
      </c>
      <c r="E3196" t="s">
        <v>1611</v>
      </c>
      <c r="F3196" t="s">
        <v>1610</v>
      </c>
      <c r="G3196">
        <v>44.3</v>
      </c>
      <c r="H3196">
        <v>37.1</v>
      </c>
      <c r="I3196">
        <v>3</v>
      </c>
      <c r="J3196">
        <v>16</v>
      </c>
      <c r="K3196" s="1">
        <v>45161</v>
      </c>
      <c r="L3196" s="56">
        <v>0.62063973379629622</v>
      </c>
    </row>
    <row r="3197" spans="1:12" ht="15" customHeight="1" x14ac:dyDescent="0.25">
      <c r="A3197">
        <v>3196</v>
      </c>
      <c r="B3197">
        <v>277570</v>
      </c>
      <c r="C3197" t="s">
        <v>124</v>
      </c>
      <c r="D3197" t="s">
        <v>1413</v>
      </c>
      <c r="E3197" t="s">
        <v>1603</v>
      </c>
      <c r="F3197" t="s">
        <v>1604</v>
      </c>
      <c r="G3197">
        <v>50.6</v>
      </c>
      <c r="H3197">
        <v>43.4</v>
      </c>
      <c r="I3197">
        <v>3</v>
      </c>
      <c r="J3197">
        <v>0</v>
      </c>
      <c r="K3197" s="1">
        <v>45161</v>
      </c>
      <c r="L3197" s="56">
        <v>0.62040254629629632</v>
      </c>
    </row>
    <row r="3198" spans="1:12" ht="15" customHeight="1" x14ac:dyDescent="0.25">
      <c r="A3198">
        <v>3197</v>
      </c>
      <c r="B3198">
        <v>277569</v>
      </c>
      <c r="C3198" t="s">
        <v>100</v>
      </c>
      <c r="D3198" t="s">
        <v>1271</v>
      </c>
      <c r="E3198" t="s">
        <v>1611</v>
      </c>
      <c r="F3198" t="s">
        <v>1607</v>
      </c>
      <c r="G3198">
        <v>77.099999999999994</v>
      </c>
      <c r="H3198">
        <v>69.900000000000006</v>
      </c>
      <c r="I3198">
        <v>3</v>
      </c>
      <c r="J3198">
        <v>0</v>
      </c>
      <c r="K3198" s="1">
        <v>45161</v>
      </c>
      <c r="L3198" s="56">
        <v>0.62012152777777774</v>
      </c>
    </row>
    <row r="3199" spans="1:12" ht="15" customHeight="1" x14ac:dyDescent="0.25">
      <c r="A3199">
        <v>3198</v>
      </c>
      <c r="B3199">
        <v>277568</v>
      </c>
      <c r="C3199" t="s">
        <v>123</v>
      </c>
      <c r="D3199" t="s">
        <v>1412</v>
      </c>
      <c r="E3199" t="s">
        <v>1603</v>
      </c>
      <c r="F3199" t="s">
        <v>1613</v>
      </c>
      <c r="G3199">
        <v>50.3</v>
      </c>
      <c r="H3199">
        <v>43.1</v>
      </c>
      <c r="I3199">
        <v>3</v>
      </c>
      <c r="J3199">
        <v>0</v>
      </c>
      <c r="K3199" s="1">
        <v>45161</v>
      </c>
      <c r="L3199" s="56">
        <v>0.61990825231481483</v>
      </c>
    </row>
    <row r="3200" spans="1:12" ht="15" customHeight="1" x14ac:dyDescent="0.25">
      <c r="A3200">
        <v>3199</v>
      </c>
      <c r="B3200">
        <v>277567</v>
      </c>
      <c r="C3200" t="s">
        <v>141</v>
      </c>
      <c r="D3200" t="s">
        <v>1358</v>
      </c>
      <c r="E3200" t="s">
        <v>1603</v>
      </c>
      <c r="F3200" t="s">
        <v>1607</v>
      </c>
      <c r="G3200">
        <v>41.2</v>
      </c>
      <c r="H3200">
        <v>34</v>
      </c>
      <c r="I3200">
        <v>3</v>
      </c>
      <c r="J3200">
        <v>0</v>
      </c>
      <c r="K3200" s="1">
        <v>45161</v>
      </c>
      <c r="L3200" s="56">
        <v>0.61973807870370368</v>
      </c>
    </row>
    <row r="3201" spans="1:12" ht="15" customHeight="1" x14ac:dyDescent="0.25">
      <c r="A3201">
        <v>3200</v>
      </c>
      <c r="B3201">
        <v>277566</v>
      </c>
      <c r="C3201" t="s">
        <v>120</v>
      </c>
      <c r="D3201" t="s">
        <v>1411</v>
      </c>
      <c r="E3201" t="s">
        <v>1603</v>
      </c>
      <c r="F3201" t="s">
        <v>1614</v>
      </c>
      <c r="G3201">
        <v>51.1</v>
      </c>
      <c r="H3201">
        <v>43.9</v>
      </c>
      <c r="I3201">
        <v>3</v>
      </c>
      <c r="J3201">
        <v>0</v>
      </c>
      <c r="K3201" s="1">
        <v>45161</v>
      </c>
      <c r="L3201" s="56">
        <v>0.61960373842592598</v>
      </c>
    </row>
    <row r="3202" spans="1:12" ht="15" customHeight="1" x14ac:dyDescent="0.25">
      <c r="A3202">
        <v>3201</v>
      </c>
      <c r="B3202">
        <v>277565</v>
      </c>
      <c r="C3202" t="s">
        <v>121</v>
      </c>
      <c r="D3202" t="s">
        <v>122</v>
      </c>
      <c r="E3202" t="s">
        <v>1603</v>
      </c>
      <c r="F3202" t="s">
        <v>1610</v>
      </c>
      <c r="G3202">
        <v>50.9</v>
      </c>
      <c r="H3202">
        <v>43.7</v>
      </c>
      <c r="I3202">
        <v>3</v>
      </c>
      <c r="J3202">
        <v>0</v>
      </c>
      <c r="K3202" s="1">
        <v>45161</v>
      </c>
      <c r="L3202" s="56">
        <v>0.61945304398148149</v>
      </c>
    </row>
    <row r="3203" spans="1:12" ht="15" customHeight="1" x14ac:dyDescent="0.25">
      <c r="A3203">
        <v>3202</v>
      </c>
      <c r="B3203">
        <v>277564</v>
      </c>
      <c r="C3203" t="s">
        <v>67</v>
      </c>
      <c r="D3203" t="s">
        <v>1318</v>
      </c>
      <c r="E3203" t="s">
        <v>1603</v>
      </c>
      <c r="F3203" t="s">
        <v>1613</v>
      </c>
      <c r="G3203">
        <v>42</v>
      </c>
      <c r="H3203">
        <v>34.799999999999997</v>
      </c>
      <c r="I3203">
        <v>3</v>
      </c>
      <c r="J3203">
        <v>0</v>
      </c>
      <c r="K3203" s="1">
        <v>45161</v>
      </c>
      <c r="L3203" s="56">
        <v>0.61927685185185188</v>
      </c>
    </row>
    <row r="3204" spans="1:12" ht="15" customHeight="1" x14ac:dyDescent="0.25">
      <c r="A3204">
        <v>3203</v>
      </c>
      <c r="B3204">
        <v>277563</v>
      </c>
      <c r="C3204" t="s">
        <v>74</v>
      </c>
      <c r="D3204" t="s">
        <v>75</v>
      </c>
      <c r="E3204" t="s">
        <v>1611</v>
      </c>
      <c r="F3204" t="s">
        <v>1610</v>
      </c>
      <c r="G3204">
        <v>36.1</v>
      </c>
      <c r="H3204">
        <v>28.9</v>
      </c>
      <c r="I3204">
        <v>3</v>
      </c>
      <c r="J3204">
        <v>12</v>
      </c>
      <c r="K3204" s="1">
        <v>45161</v>
      </c>
      <c r="L3204" s="56">
        <v>0.61917835648148145</v>
      </c>
    </row>
    <row r="3205" spans="1:12" ht="15" customHeight="1" x14ac:dyDescent="0.25">
      <c r="A3205">
        <v>3204</v>
      </c>
      <c r="B3205">
        <v>277562</v>
      </c>
      <c r="C3205" t="s">
        <v>84</v>
      </c>
      <c r="D3205" t="s">
        <v>1609</v>
      </c>
      <c r="E3205" t="s">
        <v>1603</v>
      </c>
      <c r="F3205" t="s">
        <v>1610</v>
      </c>
      <c r="G3205">
        <v>63.4</v>
      </c>
      <c r="H3205">
        <v>56.2</v>
      </c>
      <c r="I3205">
        <v>3</v>
      </c>
      <c r="J3205">
        <v>0</v>
      </c>
      <c r="K3205" s="1">
        <v>45161</v>
      </c>
      <c r="L3205" s="56">
        <v>0.61895760416666668</v>
      </c>
    </row>
    <row r="3206" spans="1:12" ht="15" customHeight="1" x14ac:dyDescent="0.25">
      <c r="A3206">
        <v>3205</v>
      </c>
      <c r="B3206">
        <v>277561</v>
      </c>
      <c r="C3206" t="s">
        <v>85</v>
      </c>
      <c r="D3206" t="s">
        <v>1608</v>
      </c>
      <c r="E3206" t="s">
        <v>1603</v>
      </c>
      <c r="F3206" t="s">
        <v>1610</v>
      </c>
      <c r="G3206">
        <v>45.7</v>
      </c>
      <c r="H3206">
        <v>38.5</v>
      </c>
      <c r="I3206">
        <v>3</v>
      </c>
      <c r="J3206">
        <v>0</v>
      </c>
      <c r="K3206" s="1">
        <v>45161</v>
      </c>
      <c r="L3206" s="56">
        <v>0.61880046296296298</v>
      </c>
    </row>
    <row r="3207" spans="1:12" ht="15" customHeight="1" x14ac:dyDescent="0.25">
      <c r="A3207">
        <v>3206</v>
      </c>
      <c r="B3207">
        <v>277560</v>
      </c>
      <c r="C3207" t="s">
        <v>120</v>
      </c>
      <c r="D3207" t="s">
        <v>1411</v>
      </c>
      <c r="E3207" t="s">
        <v>1603</v>
      </c>
      <c r="F3207" t="s">
        <v>1613</v>
      </c>
      <c r="G3207">
        <v>49.2</v>
      </c>
      <c r="H3207">
        <v>42</v>
      </c>
      <c r="I3207">
        <v>3</v>
      </c>
      <c r="J3207">
        <v>0</v>
      </c>
      <c r="K3207" s="1">
        <v>45161</v>
      </c>
      <c r="L3207" s="56">
        <v>0.6185697916666667</v>
      </c>
    </row>
    <row r="3208" spans="1:12" ht="15" customHeight="1" x14ac:dyDescent="0.25">
      <c r="A3208">
        <v>3207</v>
      </c>
      <c r="B3208">
        <v>277559</v>
      </c>
      <c r="C3208" t="s">
        <v>74</v>
      </c>
      <c r="D3208" t="s">
        <v>75</v>
      </c>
      <c r="E3208" t="s">
        <v>1611</v>
      </c>
      <c r="F3208" t="s">
        <v>1610</v>
      </c>
      <c r="G3208">
        <v>38.6</v>
      </c>
      <c r="H3208">
        <v>31.4</v>
      </c>
      <c r="I3208">
        <v>3</v>
      </c>
      <c r="J3208">
        <v>14</v>
      </c>
      <c r="K3208" s="1">
        <v>45161</v>
      </c>
      <c r="L3208" s="56">
        <v>0.61846501157407408</v>
      </c>
    </row>
    <row r="3209" spans="1:12" ht="15" customHeight="1" x14ac:dyDescent="0.25">
      <c r="A3209">
        <v>3208</v>
      </c>
      <c r="B3209">
        <v>277558</v>
      </c>
      <c r="C3209" t="s">
        <v>55</v>
      </c>
      <c r="D3209" t="s">
        <v>56</v>
      </c>
      <c r="E3209" t="s">
        <v>1611</v>
      </c>
      <c r="F3209" t="s">
        <v>1613</v>
      </c>
      <c r="G3209">
        <v>49.6</v>
      </c>
      <c r="H3209">
        <v>42.4</v>
      </c>
      <c r="I3209">
        <v>3</v>
      </c>
      <c r="J3209">
        <v>8</v>
      </c>
      <c r="K3209" s="1">
        <v>45161</v>
      </c>
      <c r="L3209" s="56">
        <v>0.6182029745370371</v>
      </c>
    </row>
    <row r="3210" spans="1:12" ht="15" customHeight="1" x14ac:dyDescent="0.25">
      <c r="A3210">
        <v>3209</v>
      </c>
      <c r="B3210">
        <v>277557</v>
      </c>
      <c r="C3210" t="s">
        <v>120</v>
      </c>
      <c r="D3210" t="s">
        <v>1411</v>
      </c>
      <c r="E3210" t="s">
        <v>1603</v>
      </c>
      <c r="F3210" t="s">
        <v>1614</v>
      </c>
      <c r="G3210">
        <v>51.6</v>
      </c>
      <c r="H3210">
        <v>44.4</v>
      </c>
      <c r="I3210">
        <v>3</v>
      </c>
      <c r="J3210">
        <v>0</v>
      </c>
      <c r="K3210" s="1">
        <v>45161</v>
      </c>
      <c r="L3210" s="56">
        <v>0.61806153935185182</v>
      </c>
    </row>
    <row r="3211" spans="1:12" ht="15" customHeight="1" x14ac:dyDescent="0.25">
      <c r="A3211">
        <v>3210</v>
      </c>
      <c r="B3211">
        <v>277556</v>
      </c>
      <c r="C3211" t="s">
        <v>120</v>
      </c>
      <c r="D3211" t="s">
        <v>1411</v>
      </c>
      <c r="E3211" t="s">
        <v>1603</v>
      </c>
      <c r="F3211" t="s">
        <v>1614</v>
      </c>
      <c r="G3211">
        <v>51.4</v>
      </c>
      <c r="H3211">
        <v>44.2</v>
      </c>
      <c r="I3211">
        <v>3</v>
      </c>
      <c r="J3211">
        <v>0</v>
      </c>
      <c r="K3211" s="1">
        <v>45161</v>
      </c>
      <c r="L3211" s="56">
        <v>0.61794502314814814</v>
      </c>
    </row>
    <row r="3212" spans="1:12" ht="15" customHeight="1" x14ac:dyDescent="0.25">
      <c r="A3212">
        <v>3211</v>
      </c>
      <c r="B3212">
        <v>277555</v>
      </c>
      <c r="C3212" t="s">
        <v>109</v>
      </c>
      <c r="D3212" t="s">
        <v>110</v>
      </c>
      <c r="E3212" t="s">
        <v>1603</v>
      </c>
      <c r="F3212" t="s">
        <v>1610</v>
      </c>
      <c r="G3212">
        <v>59.5</v>
      </c>
      <c r="H3212">
        <v>52.3</v>
      </c>
      <c r="I3212">
        <v>3</v>
      </c>
      <c r="J3212">
        <v>37</v>
      </c>
      <c r="K3212" s="1">
        <v>45161</v>
      </c>
      <c r="L3212" s="56">
        <v>0.61786628472222216</v>
      </c>
    </row>
    <row r="3213" spans="1:12" ht="15" customHeight="1" x14ac:dyDescent="0.25">
      <c r="A3213">
        <v>3212</v>
      </c>
      <c r="B3213">
        <v>277554</v>
      </c>
      <c r="C3213" t="s">
        <v>24</v>
      </c>
      <c r="D3213" t="s">
        <v>25</v>
      </c>
      <c r="E3213" t="s">
        <v>1611</v>
      </c>
      <c r="F3213" t="s">
        <v>1614</v>
      </c>
      <c r="G3213">
        <v>45.2</v>
      </c>
      <c r="H3213">
        <v>38</v>
      </c>
      <c r="I3213">
        <v>3</v>
      </c>
      <c r="J3213">
        <v>6</v>
      </c>
      <c r="K3213" s="1">
        <v>45161</v>
      </c>
      <c r="L3213" s="56">
        <v>0.61768267361111107</v>
      </c>
    </row>
    <row r="3214" spans="1:12" ht="15" customHeight="1" x14ac:dyDescent="0.25">
      <c r="A3214">
        <v>3213</v>
      </c>
      <c r="B3214">
        <v>277553</v>
      </c>
      <c r="C3214" t="s">
        <v>137</v>
      </c>
      <c r="D3214" t="s">
        <v>1356</v>
      </c>
      <c r="E3214" t="s">
        <v>1603</v>
      </c>
      <c r="F3214" t="s">
        <v>1615</v>
      </c>
      <c r="G3214">
        <v>74.400000000000006</v>
      </c>
      <c r="H3214">
        <v>67.2</v>
      </c>
      <c r="I3214">
        <v>3</v>
      </c>
      <c r="J3214">
        <v>0</v>
      </c>
      <c r="K3214" s="1">
        <v>45161</v>
      </c>
      <c r="L3214" s="56">
        <v>0.6172284375</v>
      </c>
    </row>
    <row r="3215" spans="1:12" ht="15" customHeight="1" x14ac:dyDescent="0.25">
      <c r="A3215">
        <v>3214</v>
      </c>
      <c r="B3215">
        <v>277552</v>
      </c>
      <c r="C3215" t="s">
        <v>120</v>
      </c>
      <c r="D3215" t="s">
        <v>1411</v>
      </c>
      <c r="E3215" t="s">
        <v>1603</v>
      </c>
      <c r="F3215" t="s">
        <v>1613</v>
      </c>
      <c r="G3215">
        <v>51.6</v>
      </c>
      <c r="H3215">
        <v>44.4</v>
      </c>
      <c r="I3215">
        <v>3</v>
      </c>
      <c r="J3215">
        <v>0</v>
      </c>
      <c r="K3215" s="1">
        <v>45161</v>
      </c>
      <c r="L3215" s="56">
        <v>0.6164260416666667</v>
      </c>
    </row>
    <row r="3216" spans="1:12" ht="15" customHeight="1" x14ac:dyDescent="0.25">
      <c r="A3216">
        <v>3215</v>
      </c>
      <c r="B3216">
        <v>277551</v>
      </c>
      <c r="C3216" t="s">
        <v>124</v>
      </c>
      <c r="D3216" t="s">
        <v>1413</v>
      </c>
      <c r="E3216" t="s">
        <v>1603</v>
      </c>
      <c r="F3216" t="s">
        <v>1604</v>
      </c>
      <c r="G3216">
        <v>49.9</v>
      </c>
      <c r="H3216">
        <v>42.7</v>
      </c>
      <c r="I3216">
        <v>3</v>
      </c>
      <c r="J3216">
        <v>0</v>
      </c>
      <c r="K3216" s="1">
        <v>45161</v>
      </c>
      <c r="L3216" s="56">
        <v>0.61605228009259261</v>
      </c>
    </row>
    <row r="3217" spans="1:12" ht="15" customHeight="1" x14ac:dyDescent="0.25">
      <c r="A3217">
        <v>3216</v>
      </c>
      <c r="B3217">
        <v>277550</v>
      </c>
      <c r="C3217" t="s">
        <v>125</v>
      </c>
      <c r="D3217" t="s">
        <v>126</v>
      </c>
      <c r="E3217" t="s">
        <v>1603</v>
      </c>
      <c r="F3217" t="s">
        <v>1604</v>
      </c>
      <c r="G3217">
        <v>11.1</v>
      </c>
      <c r="H3217">
        <v>5.7</v>
      </c>
      <c r="I3217">
        <v>2</v>
      </c>
      <c r="J3217">
        <v>0</v>
      </c>
      <c r="K3217" s="1">
        <v>45161</v>
      </c>
      <c r="L3217" s="56">
        <v>0.61530170138888896</v>
      </c>
    </row>
    <row r="3218" spans="1:12" ht="15" customHeight="1" x14ac:dyDescent="0.25">
      <c r="A3218">
        <v>3217</v>
      </c>
      <c r="B3218">
        <v>277549</v>
      </c>
      <c r="C3218" t="s">
        <v>141</v>
      </c>
      <c r="D3218" t="s">
        <v>1358</v>
      </c>
      <c r="E3218" t="s">
        <v>1603</v>
      </c>
      <c r="F3218" t="s">
        <v>1607</v>
      </c>
      <c r="G3218">
        <v>34.6</v>
      </c>
      <c r="H3218">
        <v>27.4</v>
      </c>
      <c r="I3218">
        <v>3</v>
      </c>
      <c r="J3218">
        <v>0</v>
      </c>
      <c r="K3218" s="1">
        <v>45161</v>
      </c>
      <c r="L3218" s="56">
        <v>0.6150674421296296</v>
      </c>
    </row>
    <row r="3219" spans="1:12" ht="15" customHeight="1" x14ac:dyDescent="0.25">
      <c r="A3219">
        <v>3218</v>
      </c>
      <c r="B3219">
        <v>277548</v>
      </c>
      <c r="C3219" t="s">
        <v>74</v>
      </c>
      <c r="D3219" t="s">
        <v>75</v>
      </c>
      <c r="E3219" t="s">
        <v>1611</v>
      </c>
      <c r="F3219" t="s">
        <v>1610</v>
      </c>
      <c r="G3219">
        <v>45.8</v>
      </c>
      <c r="H3219">
        <v>38.6</v>
      </c>
      <c r="I3219">
        <v>3</v>
      </c>
      <c r="J3219">
        <v>16</v>
      </c>
      <c r="K3219" s="1">
        <v>45161</v>
      </c>
      <c r="L3219" s="56">
        <v>0.61490486111111109</v>
      </c>
    </row>
    <row r="3220" spans="1:12" ht="15" customHeight="1" x14ac:dyDescent="0.25">
      <c r="A3220">
        <v>3219</v>
      </c>
      <c r="B3220">
        <v>277547</v>
      </c>
      <c r="C3220" t="s">
        <v>24</v>
      </c>
      <c r="D3220" t="s">
        <v>25</v>
      </c>
      <c r="E3220" t="s">
        <v>1611</v>
      </c>
      <c r="F3220" t="s">
        <v>1614</v>
      </c>
      <c r="G3220">
        <v>59.3</v>
      </c>
      <c r="H3220">
        <v>52.1</v>
      </c>
      <c r="I3220">
        <v>3</v>
      </c>
      <c r="J3220">
        <v>8</v>
      </c>
      <c r="K3220" s="1">
        <v>45161</v>
      </c>
      <c r="L3220" s="56">
        <v>0.61471415509259264</v>
      </c>
    </row>
    <row r="3221" spans="1:12" ht="15" customHeight="1" x14ac:dyDescent="0.25">
      <c r="A3221">
        <v>3220</v>
      </c>
      <c r="B3221">
        <v>277546</v>
      </c>
      <c r="C3221" t="s">
        <v>125</v>
      </c>
      <c r="D3221" t="s">
        <v>126</v>
      </c>
      <c r="E3221" t="s">
        <v>1603</v>
      </c>
      <c r="F3221" t="s">
        <v>1604</v>
      </c>
      <c r="G3221">
        <v>44.8</v>
      </c>
      <c r="H3221">
        <v>37.6</v>
      </c>
      <c r="I3221">
        <v>3</v>
      </c>
      <c r="J3221">
        <v>0</v>
      </c>
      <c r="K3221" s="1">
        <v>45161</v>
      </c>
      <c r="L3221" s="56">
        <v>0.61444317129629633</v>
      </c>
    </row>
    <row r="3222" spans="1:12" ht="15" customHeight="1" x14ac:dyDescent="0.25">
      <c r="A3222">
        <v>3221</v>
      </c>
      <c r="B3222">
        <v>277545</v>
      </c>
      <c r="C3222" t="s">
        <v>24</v>
      </c>
      <c r="D3222" t="s">
        <v>25</v>
      </c>
      <c r="E3222" t="s">
        <v>1611</v>
      </c>
      <c r="F3222" t="s">
        <v>1614</v>
      </c>
      <c r="G3222">
        <v>55.2</v>
      </c>
      <c r="H3222">
        <v>48</v>
      </c>
      <c r="I3222">
        <v>3</v>
      </c>
      <c r="J3222">
        <v>8</v>
      </c>
      <c r="K3222" s="1">
        <v>45161</v>
      </c>
      <c r="L3222" s="56">
        <v>0.61427114583333331</v>
      </c>
    </row>
    <row r="3223" spans="1:12" ht="15" customHeight="1" x14ac:dyDescent="0.25">
      <c r="A3223">
        <v>3222</v>
      </c>
      <c r="B3223">
        <v>277544</v>
      </c>
      <c r="C3223" t="s">
        <v>24</v>
      </c>
      <c r="D3223" t="s">
        <v>25</v>
      </c>
      <c r="E3223" t="s">
        <v>1611</v>
      </c>
      <c r="F3223" t="s">
        <v>1614</v>
      </c>
      <c r="G3223">
        <v>53.2</v>
      </c>
      <c r="H3223">
        <v>46</v>
      </c>
      <c r="I3223">
        <v>3</v>
      </c>
      <c r="J3223">
        <v>8</v>
      </c>
      <c r="K3223" s="1">
        <v>45161</v>
      </c>
      <c r="L3223" s="56">
        <v>0.61400636574074074</v>
      </c>
    </row>
    <row r="3224" spans="1:12" ht="15" customHeight="1" x14ac:dyDescent="0.25">
      <c r="A3224">
        <v>3223</v>
      </c>
      <c r="B3224">
        <v>277543</v>
      </c>
      <c r="C3224" t="s">
        <v>124</v>
      </c>
      <c r="D3224" t="s">
        <v>1413</v>
      </c>
      <c r="E3224" t="s">
        <v>1603</v>
      </c>
      <c r="F3224" t="s">
        <v>1604</v>
      </c>
      <c r="G3224">
        <v>49.6</v>
      </c>
      <c r="H3224">
        <v>42.4</v>
      </c>
      <c r="I3224">
        <v>3</v>
      </c>
      <c r="J3224">
        <v>0</v>
      </c>
      <c r="K3224" s="1">
        <v>45161</v>
      </c>
      <c r="L3224" s="56">
        <v>0.61374872685185189</v>
      </c>
    </row>
    <row r="3225" spans="1:12" ht="15" customHeight="1" x14ac:dyDescent="0.25">
      <c r="A3225">
        <v>3224</v>
      </c>
      <c r="B3225">
        <v>277542</v>
      </c>
      <c r="C3225" t="s">
        <v>67</v>
      </c>
      <c r="D3225" t="s">
        <v>1318</v>
      </c>
      <c r="E3225" t="s">
        <v>1603</v>
      </c>
      <c r="F3225" t="s">
        <v>1613</v>
      </c>
      <c r="G3225">
        <v>37.6</v>
      </c>
      <c r="H3225">
        <v>30.4</v>
      </c>
      <c r="I3225">
        <v>3</v>
      </c>
      <c r="J3225">
        <v>0</v>
      </c>
      <c r="K3225" s="1">
        <v>45161</v>
      </c>
      <c r="L3225" s="56">
        <v>0.61359024305555554</v>
      </c>
    </row>
    <row r="3226" spans="1:12" ht="15" customHeight="1" x14ac:dyDescent="0.25">
      <c r="A3226">
        <v>3225</v>
      </c>
      <c r="B3226">
        <v>277541</v>
      </c>
      <c r="C3226" t="s">
        <v>123</v>
      </c>
      <c r="D3226" t="s">
        <v>1412</v>
      </c>
      <c r="E3226" t="s">
        <v>1603</v>
      </c>
      <c r="F3226" t="s">
        <v>1613</v>
      </c>
      <c r="G3226">
        <v>48.9</v>
      </c>
      <c r="H3226">
        <v>41.7</v>
      </c>
      <c r="I3226">
        <v>3</v>
      </c>
      <c r="J3226">
        <v>0</v>
      </c>
      <c r="K3226" s="1">
        <v>45161</v>
      </c>
      <c r="L3226" s="56">
        <v>0.61339961805555554</v>
      </c>
    </row>
    <row r="3227" spans="1:12" ht="15" customHeight="1" x14ac:dyDescent="0.25">
      <c r="A3227">
        <v>3226</v>
      </c>
      <c r="B3227">
        <v>277540</v>
      </c>
      <c r="C3227" t="s">
        <v>142</v>
      </c>
      <c r="D3227" t="s">
        <v>1612</v>
      </c>
      <c r="E3227" t="s">
        <v>1603</v>
      </c>
      <c r="F3227" t="s">
        <v>1604</v>
      </c>
      <c r="G3227">
        <v>46.5</v>
      </c>
      <c r="H3227">
        <v>39.299999999999997</v>
      </c>
      <c r="I3227">
        <v>3</v>
      </c>
      <c r="J3227">
        <v>0</v>
      </c>
      <c r="K3227" s="1">
        <v>45161</v>
      </c>
      <c r="L3227" s="56">
        <v>0.61319609953703702</v>
      </c>
    </row>
    <row r="3228" spans="1:12" ht="15" customHeight="1" x14ac:dyDescent="0.25">
      <c r="A3228">
        <v>3227</v>
      </c>
      <c r="B3228">
        <v>277539</v>
      </c>
      <c r="C3228" t="s">
        <v>120</v>
      </c>
      <c r="D3228" t="s">
        <v>1411</v>
      </c>
      <c r="E3228" t="s">
        <v>1603</v>
      </c>
      <c r="F3228" t="s">
        <v>1610</v>
      </c>
      <c r="G3228">
        <v>26</v>
      </c>
      <c r="H3228">
        <v>20.6</v>
      </c>
      <c r="I3228">
        <v>2</v>
      </c>
      <c r="J3228">
        <v>0</v>
      </c>
      <c r="K3228" s="1">
        <v>45161</v>
      </c>
      <c r="L3228" s="56">
        <v>0.61307978009259256</v>
      </c>
    </row>
    <row r="3229" spans="1:12" ht="15" customHeight="1" x14ac:dyDescent="0.25">
      <c r="A3229">
        <v>3228</v>
      </c>
      <c r="B3229">
        <v>277538</v>
      </c>
      <c r="C3229" t="s">
        <v>24</v>
      </c>
      <c r="D3229" t="s">
        <v>25</v>
      </c>
      <c r="E3229" t="s">
        <v>1611</v>
      </c>
      <c r="F3229" t="s">
        <v>1614</v>
      </c>
      <c r="G3229">
        <v>45.8</v>
      </c>
      <c r="H3229">
        <v>38.6</v>
      </c>
      <c r="I3229">
        <v>3</v>
      </c>
      <c r="J3229">
        <v>6</v>
      </c>
      <c r="K3229" s="1">
        <v>45161</v>
      </c>
      <c r="L3229" s="56">
        <v>0.61289667824074068</v>
      </c>
    </row>
    <row r="3230" spans="1:12" ht="15" customHeight="1" x14ac:dyDescent="0.25">
      <c r="A3230">
        <v>3229</v>
      </c>
      <c r="B3230">
        <v>277537</v>
      </c>
      <c r="C3230" t="s">
        <v>55</v>
      </c>
      <c r="D3230" t="s">
        <v>56</v>
      </c>
      <c r="E3230" t="s">
        <v>1611</v>
      </c>
      <c r="F3230" t="s">
        <v>1613</v>
      </c>
      <c r="G3230">
        <v>51.4</v>
      </c>
      <c r="H3230">
        <v>44.2</v>
      </c>
      <c r="I3230">
        <v>3</v>
      </c>
      <c r="J3230">
        <v>8</v>
      </c>
      <c r="K3230" s="1">
        <v>45161</v>
      </c>
      <c r="L3230" s="56">
        <v>0.61269123842592588</v>
      </c>
    </row>
    <row r="3231" spans="1:12" ht="15" customHeight="1" x14ac:dyDescent="0.25">
      <c r="A3231">
        <v>3230</v>
      </c>
      <c r="B3231">
        <v>277536</v>
      </c>
      <c r="C3231" t="s">
        <v>121</v>
      </c>
      <c r="D3231" t="s">
        <v>122</v>
      </c>
      <c r="E3231" t="s">
        <v>1603</v>
      </c>
      <c r="F3231" t="s">
        <v>1613</v>
      </c>
      <c r="G3231">
        <v>55.3</v>
      </c>
      <c r="H3231">
        <v>48.1</v>
      </c>
      <c r="I3231">
        <v>3</v>
      </c>
      <c r="J3231">
        <v>0</v>
      </c>
      <c r="K3231" s="1">
        <v>45161</v>
      </c>
      <c r="L3231" s="56">
        <v>0.61251226851851859</v>
      </c>
    </row>
    <row r="3232" spans="1:12" ht="15" customHeight="1" x14ac:dyDescent="0.25">
      <c r="A3232">
        <v>3231</v>
      </c>
      <c r="B3232">
        <v>277535</v>
      </c>
      <c r="C3232" t="s">
        <v>123</v>
      </c>
      <c r="D3232" t="s">
        <v>1412</v>
      </c>
      <c r="E3232" t="s">
        <v>1603</v>
      </c>
      <c r="F3232" t="s">
        <v>1613</v>
      </c>
      <c r="G3232">
        <v>53.3</v>
      </c>
      <c r="H3232">
        <v>46.1</v>
      </c>
      <c r="I3232">
        <v>3</v>
      </c>
      <c r="J3232">
        <v>0</v>
      </c>
      <c r="K3232" s="1">
        <v>45161</v>
      </c>
      <c r="L3232" s="56">
        <v>0.61230153935185183</v>
      </c>
    </row>
    <row r="3233" spans="1:12" ht="15" customHeight="1" x14ac:dyDescent="0.25">
      <c r="A3233">
        <v>3232</v>
      </c>
      <c r="B3233">
        <v>277534</v>
      </c>
      <c r="C3233" t="s">
        <v>141</v>
      </c>
      <c r="D3233" t="s">
        <v>1358</v>
      </c>
      <c r="E3233" t="s">
        <v>1603</v>
      </c>
      <c r="F3233" t="s">
        <v>1607</v>
      </c>
      <c r="G3233">
        <v>41.7</v>
      </c>
      <c r="H3233">
        <v>34.5</v>
      </c>
      <c r="I3233">
        <v>3</v>
      </c>
      <c r="J3233">
        <v>0</v>
      </c>
      <c r="K3233" s="1">
        <v>45161</v>
      </c>
      <c r="L3233" s="56">
        <v>0.61211281250000005</v>
      </c>
    </row>
    <row r="3234" spans="1:12" ht="15" customHeight="1" x14ac:dyDescent="0.25">
      <c r="A3234">
        <v>3233</v>
      </c>
      <c r="B3234">
        <v>277533</v>
      </c>
      <c r="C3234" t="s">
        <v>24</v>
      </c>
      <c r="D3234" t="s">
        <v>25</v>
      </c>
      <c r="E3234" t="s">
        <v>1611</v>
      </c>
      <c r="F3234" t="s">
        <v>1614</v>
      </c>
      <c r="G3234">
        <v>52.6</v>
      </c>
      <c r="H3234">
        <v>45.4</v>
      </c>
      <c r="I3234">
        <v>3</v>
      </c>
      <c r="J3234">
        <v>8</v>
      </c>
      <c r="K3234" s="1">
        <v>45161</v>
      </c>
      <c r="L3234" s="56">
        <v>0.61192762731481476</v>
      </c>
    </row>
    <row r="3235" spans="1:12" ht="15" customHeight="1" x14ac:dyDescent="0.25">
      <c r="A3235">
        <v>3234</v>
      </c>
      <c r="B3235">
        <v>277532</v>
      </c>
      <c r="C3235" t="s">
        <v>121</v>
      </c>
      <c r="D3235" t="s">
        <v>122</v>
      </c>
      <c r="E3235" t="s">
        <v>1603</v>
      </c>
      <c r="F3235" t="s">
        <v>1610</v>
      </c>
      <c r="G3235">
        <v>38.1</v>
      </c>
      <c r="H3235">
        <v>30.9</v>
      </c>
      <c r="I3235">
        <v>3</v>
      </c>
      <c r="J3235">
        <v>0</v>
      </c>
      <c r="K3235" s="1">
        <v>45161</v>
      </c>
      <c r="L3235" s="56">
        <v>0.61164644675925928</v>
      </c>
    </row>
    <row r="3236" spans="1:12" ht="15" customHeight="1" x14ac:dyDescent="0.25">
      <c r="A3236">
        <v>3235</v>
      </c>
      <c r="B3236">
        <v>277531</v>
      </c>
      <c r="C3236" t="s">
        <v>175</v>
      </c>
      <c r="D3236" t="s">
        <v>176</v>
      </c>
      <c r="E3236" t="s">
        <v>1603</v>
      </c>
      <c r="F3236" t="s">
        <v>1613</v>
      </c>
      <c r="G3236">
        <v>37.4</v>
      </c>
      <c r="H3236">
        <v>30.2</v>
      </c>
      <c r="I3236">
        <v>3</v>
      </c>
      <c r="J3236">
        <v>0</v>
      </c>
      <c r="K3236" s="1">
        <v>45161</v>
      </c>
      <c r="L3236" s="56">
        <v>0.6114511226851852</v>
      </c>
    </row>
    <row r="3237" spans="1:12" ht="15" customHeight="1" x14ac:dyDescent="0.25">
      <c r="A3237">
        <v>3236</v>
      </c>
      <c r="B3237">
        <v>277530</v>
      </c>
      <c r="C3237" t="s">
        <v>175</v>
      </c>
      <c r="D3237" t="s">
        <v>176</v>
      </c>
      <c r="E3237" t="s">
        <v>1603</v>
      </c>
      <c r="F3237" t="s">
        <v>1613</v>
      </c>
      <c r="G3237">
        <v>12.9</v>
      </c>
      <c r="H3237">
        <v>11.1</v>
      </c>
      <c r="I3237">
        <v>0</v>
      </c>
      <c r="J3237">
        <v>0</v>
      </c>
      <c r="K3237" s="1">
        <v>45161</v>
      </c>
      <c r="L3237" s="56">
        <v>0.61136056712962961</v>
      </c>
    </row>
    <row r="3238" spans="1:12" ht="15" customHeight="1" x14ac:dyDescent="0.25">
      <c r="A3238">
        <v>3237</v>
      </c>
      <c r="B3238">
        <v>277529</v>
      </c>
      <c r="C3238" t="s">
        <v>175</v>
      </c>
      <c r="D3238" t="s">
        <v>176</v>
      </c>
      <c r="E3238" t="s">
        <v>1603</v>
      </c>
      <c r="F3238" t="s">
        <v>1613</v>
      </c>
      <c r="G3238">
        <v>33.299999999999997</v>
      </c>
      <c r="H3238">
        <v>26.1</v>
      </c>
      <c r="I3238">
        <v>3</v>
      </c>
      <c r="J3238">
        <v>0</v>
      </c>
      <c r="K3238" s="1">
        <v>45161</v>
      </c>
      <c r="L3238" s="56">
        <v>0.61101574074074072</v>
      </c>
    </row>
    <row r="3239" spans="1:12" ht="15" customHeight="1" x14ac:dyDescent="0.25">
      <c r="A3239">
        <v>3238</v>
      </c>
      <c r="B3239">
        <v>277528</v>
      </c>
      <c r="C3239" t="s">
        <v>175</v>
      </c>
      <c r="D3239" t="s">
        <v>176</v>
      </c>
      <c r="E3239" t="s">
        <v>1603</v>
      </c>
      <c r="F3239" t="s">
        <v>1613</v>
      </c>
      <c r="G3239">
        <v>16.3</v>
      </c>
      <c r="H3239">
        <v>14.5</v>
      </c>
      <c r="I3239">
        <v>0</v>
      </c>
      <c r="J3239">
        <v>0</v>
      </c>
      <c r="K3239" s="1">
        <v>45161</v>
      </c>
      <c r="L3239" s="56">
        <v>0.61087334490740741</v>
      </c>
    </row>
    <row r="3240" spans="1:12" ht="15" customHeight="1" x14ac:dyDescent="0.25">
      <c r="A3240">
        <v>3239</v>
      </c>
      <c r="B3240">
        <v>277527</v>
      </c>
      <c r="C3240" t="s">
        <v>24</v>
      </c>
      <c r="D3240" t="s">
        <v>25</v>
      </c>
      <c r="E3240" t="s">
        <v>1611</v>
      </c>
      <c r="F3240" t="s">
        <v>1614</v>
      </c>
      <c r="G3240">
        <v>56.8</v>
      </c>
      <c r="H3240">
        <v>49.6</v>
      </c>
      <c r="I3240">
        <v>3</v>
      </c>
      <c r="J3240">
        <v>8</v>
      </c>
      <c r="K3240" s="1">
        <v>45161</v>
      </c>
      <c r="L3240" s="56">
        <v>0.61074351851851849</v>
      </c>
    </row>
    <row r="3241" spans="1:12" ht="15" customHeight="1" x14ac:dyDescent="0.25">
      <c r="A3241">
        <v>3240</v>
      </c>
      <c r="B3241">
        <v>277526</v>
      </c>
      <c r="C3241" t="s">
        <v>141</v>
      </c>
      <c r="D3241" t="s">
        <v>1358</v>
      </c>
      <c r="E3241" t="s">
        <v>1603</v>
      </c>
      <c r="F3241" t="s">
        <v>1607</v>
      </c>
      <c r="G3241">
        <v>39.5</v>
      </c>
      <c r="H3241">
        <v>32.299999999999997</v>
      </c>
      <c r="I3241">
        <v>3</v>
      </c>
      <c r="J3241">
        <v>0</v>
      </c>
      <c r="K3241" s="1">
        <v>45161</v>
      </c>
      <c r="L3241" s="56">
        <v>0.61035601851851851</v>
      </c>
    </row>
    <row r="3242" spans="1:12" ht="15" customHeight="1" x14ac:dyDescent="0.25">
      <c r="A3242">
        <v>3241</v>
      </c>
      <c r="B3242">
        <v>277525</v>
      </c>
      <c r="C3242" t="s">
        <v>100</v>
      </c>
      <c r="D3242" t="s">
        <v>1271</v>
      </c>
      <c r="E3242" t="s">
        <v>1611</v>
      </c>
      <c r="F3242" t="s">
        <v>1607</v>
      </c>
      <c r="G3242">
        <v>50</v>
      </c>
      <c r="H3242">
        <v>44.6</v>
      </c>
      <c r="I3242">
        <v>2</v>
      </c>
      <c r="J3242">
        <v>0</v>
      </c>
      <c r="K3242" s="1">
        <v>45161</v>
      </c>
      <c r="L3242" s="56">
        <v>0.60995656249999997</v>
      </c>
    </row>
    <row r="3243" spans="1:12" ht="15" customHeight="1" x14ac:dyDescent="0.25">
      <c r="A3243">
        <v>3242</v>
      </c>
      <c r="B3243">
        <v>277524</v>
      </c>
      <c r="C3243" t="s">
        <v>124</v>
      </c>
      <c r="D3243" t="s">
        <v>1413</v>
      </c>
      <c r="E3243" t="s">
        <v>1603</v>
      </c>
      <c r="F3243" t="s">
        <v>1604</v>
      </c>
      <c r="G3243">
        <v>43.8</v>
      </c>
      <c r="H3243">
        <v>36.6</v>
      </c>
      <c r="I3243">
        <v>3</v>
      </c>
      <c r="J3243">
        <v>0</v>
      </c>
      <c r="K3243" s="1">
        <v>45161</v>
      </c>
      <c r="L3243" s="56">
        <v>0.60958209490740745</v>
      </c>
    </row>
    <row r="3244" spans="1:12" ht="15" customHeight="1" x14ac:dyDescent="0.25">
      <c r="A3244">
        <v>3243</v>
      </c>
      <c r="B3244">
        <v>277523</v>
      </c>
      <c r="C3244" t="s">
        <v>24</v>
      </c>
      <c r="D3244" t="s">
        <v>25</v>
      </c>
      <c r="E3244" t="s">
        <v>1611</v>
      </c>
      <c r="F3244" t="s">
        <v>1614</v>
      </c>
      <c r="G3244">
        <v>53.7</v>
      </c>
      <c r="H3244">
        <v>46.5</v>
      </c>
      <c r="I3244">
        <v>3</v>
      </c>
      <c r="J3244">
        <v>8</v>
      </c>
      <c r="K3244" s="1">
        <v>45161</v>
      </c>
      <c r="L3244" s="56">
        <v>0.60937461805555559</v>
      </c>
    </row>
    <row r="3245" spans="1:12" ht="15" customHeight="1" x14ac:dyDescent="0.25">
      <c r="A3245">
        <v>3244</v>
      </c>
      <c r="B3245">
        <v>277522</v>
      </c>
      <c r="C3245" t="s">
        <v>145</v>
      </c>
      <c r="D3245" t="s">
        <v>1360</v>
      </c>
      <c r="E3245" t="s">
        <v>1603</v>
      </c>
      <c r="F3245" t="s">
        <v>1607</v>
      </c>
      <c r="G3245">
        <v>9.5</v>
      </c>
      <c r="H3245">
        <v>9.5</v>
      </c>
      <c r="I3245">
        <v>-1</v>
      </c>
      <c r="J3245">
        <v>0</v>
      </c>
      <c r="K3245" s="1">
        <v>45161</v>
      </c>
      <c r="L3245" s="56">
        <v>0.6091639699074074</v>
      </c>
    </row>
    <row r="3246" spans="1:12" ht="15" customHeight="1" x14ac:dyDescent="0.25">
      <c r="A3246">
        <v>3245</v>
      </c>
      <c r="B3246">
        <v>277521</v>
      </c>
      <c r="C3246" t="s">
        <v>67</v>
      </c>
      <c r="D3246" t="s">
        <v>1318</v>
      </c>
      <c r="E3246" t="s">
        <v>1603</v>
      </c>
      <c r="F3246" t="s">
        <v>1613</v>
      </c>
      <c r="G3246">
        <v>46</v>
      </c>
      <c r="H3246">
        <v>38.799999999999997</v>
      </c>
      <c r="I3246">
        <v>3</v>
      </c>
      <c r="J3246">
        <v>0</v>
      </c>
      <c r="K3246" s="1">
        <v>45161</v>
      </c>
      <c r="L3246" s="56">
        <v>0.60897589120370366</v>
      </c>
    </row>
    <row r="3247" spans="1:12" ht="15" customHeight="1" x14ac:dyDescent="0.25">
      <c r="A3247">
        <v>3246</v>
      </c>
      <c r="B3247">
        <v>277520</v>
      </c>
      <c r="C3247" t="s">
        <v>85</v>
      </c>
      <c r="D3247" t="s">
        <v>1608</v>
      </c>
      <c r="E3247" t="s">
        <v>1603</v>
      </c>
      <c r="F3247" t="s">
        <v>1610</v>
      </c>
      <c r="G3247">
        <v>42.7</v>
      </c>
      <c r="H3247">
        <v>35.5</v>
      </c>
      <c r="I3247">
        <v>3</v>
      </c>
      <c r="J3247">
        <v>0</v>
      </c>
      <c r="K3247" s="1">
        <v>45161</v>
      </c>
      <c r="L3247" s="56">
        <v>0.60874359953703705</v>
      </c>
    </row>
    <row r="3248" spans="1:12" ht="15" customHeight="1" x14ac:dyDescent="0.25">
      <c r="A3248">
        <v>3247</v>
      </c>
      <c r="B3248">
        <v>277519</v>
      </c>
      <c r="C3248" t="s">
        <v>142</v>
      </c>
      <c r="D3248" t="s">
        <v>1612</v>
      </c>
      <c r="E3248" t="s">
        <v>1603</v>
      </c>
      <c r="F3248" t="s">
        <v>1604</v>
      </c>
      <c r="G3248">
        <v>39.299999999999997</v>
      </c>
      <c r="H3248">
        <v>32.1</v>
      </c>
      <c r="I3248">
        <v>3</v>
      </c>
      <c r="J3248">
        <v>0</v>
      </c>
      <c r="K3248" s="1">
        <v>45161</v>
      </c>
      <c r="L3248" s="56">
        <v>0.6085290162037037</v>
      </c>
    </row>
    <row r="3249" spans="1:12" ht="15" customHeight="1" x14ac:dyDescent="0.25">
      <c r="A3249">
        <v>3248</v>
      </c>
      <c r="B3249">
        <v>277518</v>
      </c>
      <c r="C3249" t="s">
        <v>141</v>
      </c>
      <c r="D3249" t="s">
        <v>1358</v>
      </c>
      <c r="E3249" t="s">
        <v>1603</v>
      </c>
      <c r="F3249" t="s">
        <v>1607</v>
      </c>
      <c r="G3249">
        <v>7.7</v>
      </c>
      <c r="H3249">
        <v>2.2999999999999998</v>
      </c>
      <c r="I3249">
        <v>2</v>
      </c>
      <c r="J3249">
        <v>0</v>
      </c>
      <c r="K3249" s="1">
        <v>45161</v>
      </c>
      <c r="L3249" s="56">
        <v>0.60834406249999995</v>
      </c>
    </row>
    <row r="3250" spans="1:12" ht="15" customHeight="1" x14ac:dyDescent="0.25">
      <c r="A3250">
        <v>3249</v>
      </c>
      <c r="B3250">
        <v>277517</v>
      </c>
      <c r="C3250" t="s">
        <v>24</v>
      </c>
      <c r="D3250" t="s">
        <v>25</v>
      </c>
      <c r="E3250" t="s">
        <v>1611</v>
      </c>
      <c r="F3250" t="s">
        <v>1614</v>
      </c>
      <c r="G3250">
        <v>45.6</v>
      </c>
      <c r="H3250">
        <v>38.4</v>
      </c>
      <c r="I3250">
        <v>3</v>
      </c>
      <c r="J3250">
        <v>6</v>
      </c>
      <c r="K3250" s="1">
        <v>45161</v>
      </c>
      <c r="L3250" s="56">
        <v>0.60809417824074075</v>
      </c>
    </row>
    <row r="3251" spans="1:12" ht="15" customHeight="1" x14ac:dyDescent="0.25">
      <c r="A3251">
        <v>3250</v>
      </c>
      <c r="B3251">
        <v>277516</v>
      </c>
      <c r="C3251" t="s">
        <v>124</v>
      </c>
      <c r="D3251" t="s">
        <v>1413</v>
      </c>
      <c r="E3251" t="s">
        <v>1603</v>
      </c>
      <c r="F3251" t="s">
        <v>1604</v>
      </c>
      <c r="G3251">
        <v>46.9</v>
      </c>
      <c r="H3251">
        <v>39.700000000000003</v>
      </c>
      <c r="I3251">
        <v>3</v>
      </c>
      <c r="J3251">
        <v>0</v>
      </c>
      <c r="K3251" s="1">
        <v>45161</v>
      </c>
      <c r="L3251" s="56">
        <v>0.60784687500000001</v>
      </c>
    </row>
    <row r="3252" spans="1:12" ht="15" customHeight="1" x14ac:dyDescent="0.25">
      <c r="A3252">
        <v>3251</v>
      </c>
      <c r="B3252">
        <v>277515</v>
      </c>
      <c r="C3252" t="s">
        <v>24</v>
      </c>
      <c r="D3252" t="s">
        <v>25</v>
      </c>
      <c r="E3252" t="s">
        <v>1611</v>
      </c>
      <c r="F3252" t="s">
        <v>1614</v>
      </c>
      <c r="G3252">
        <v>53.2</v>
      </c>
      <c r="H3252">
        <v>46</v>
      </c>
      <c r="I3252">
        <v>3</v>
      </c>
      <c r="J3252">
        <v>8</v>
      </c>
      <c r="K3252" s="1">
        <v>45161</v>
      </c>
      <c r="L3252" s="56">
        <v>0.60768009259259259</v>
      </c>
    </row>
    <row r="3253" spans="1:12" ht="15" customHeight="1" x14ac:dyDescent="0.25">
      <c r="A3253">
        <v>3252</v>
      </c>
      <c r="B3253">
        <v>277514</v>
      </c>
      <c r="C3253" t="s">
        <v>121</v>
      </c>
      <c r="D3253" t="s">
        <v>122</v>
      </c>
      <c r="E3253" t="s">
        <v>1603</v>
      </c>
      <c r="F3253" t="s">
        <v>1610</v>
      </c>
      <c r="G3253">
        <v>40.1</v>
      </c>
      <c r="H3253">
        <v>32.9</v>
      </c>
      <c r="I3253">
        <v>3</v>
      </c>
      <c r="J3253">
        <v>0</v>
      </c>
      <c r="K3253" s="1">
        <v>45161</v>
      </c>
      <c r="L3253" s="56">
        <v>0.60746704861111112</v>
      </c>
    </row>
    <row r="3254" spans="1:12" ht="15" customHeight="1" x14ac:dyDescent="0.25">
      <c r="A3254">
        <v>3253</v>
      </c>
      <c r="B3254">
        <v>277513</v>
      </c>
      <c r="C3254" t="s">
        <v>24</v>
      </c>
      <c r="D3254" t="s">
        <v>25</v>
      </c>
      <c r="E3254" t="s">
        <v>1611</v>
      </c>
      <c r="F3254" t="s">
        <v>1614</v>
      </c>
      <c r="G3254">
        <v>52.3</v>
      </c>
      <c r="H3254">
        <v>45.1</v>
      </c>
      <c r="I3254">
        <v>3</v>
      </c>
      <c r="J3254">
        <v>8</v>
      </c>
      <c r="K3254" s="1">
        <v>45161</v>
      </c>
      <c r="L3254" s="56">
        <v>0.60736250000000003</v>
      </c>
    </row>
    <row r="3255" spans="1:12" ht="15" customHeight="1" x14ac:dyDescent="0.25">
      <c r="A3255">
        <v>3254</v>
      </c>
      <c r="B3255">
        <v>277512</v>
      </c>
      <c r="C3255" t="s">
        <v>24</v>
      </c>
      <c r="D3255" t="s">
        <v>25</v>
      </c>
      <c r="E3255" t="s">
        <v>1611</v>
      </c>
      <c r="F3255" t="s">
        <v>1614</v>
      </c>
      <c r="G3255">
        <v>56.5</v>
      </c>
      <c r="H3255">
        <v>49.3</v>
      </c>
      <c r="I3255">
        <v>3</v>
      </c>
      <c r="J3255">
        <v>8</v>
      </c>
      <c r="K3255" s="1">
        <v>45161</v>
      </c>
      <c r="L3255" s="56">
        <v>0.60715598379629632</v>
      </c>
    </row>
    <row r="3256" spans="1:12" ht="15" customHeight="1" x14ac:dyDescent="0.25">
      <c r="A3256">
        <v>3255</v>
      </c>
      <c r="B3256">
        <v>277511</v>
      </c>
      <c r="C3256" t="s">
        <v>24</v>
      </c>
      <c r="D3256" t="s">
        <v>25</v>
      </c>
      <c r="E3256" t="s">
        <v>1611</v>
      </c>
      <c r="F3256" t="s">
        <v>1614</v>
      </c>
      <c r="G3256">
        <v>50.7</v>
      </c>
      <c r="H3256">
        <v>43.5</v>
      </c>
      <c r="I3256">
        <v>3</v>
      </c>
      <c r="J3256">
        <v>8</v>
      </c>
      <c r="K3256" s="1">
        <v>45161</v>
      </c>
      <c r="L3256" s="56">
        <v>0.60699047453703703</v>
      </c>
    </row>
    <row r="3257" spans="1:12" ht="15" customHeight="1" x14ac:dyDescent="0.25">
      <c r="A3257">
        <v>3256</v>
      </c>
      <c r="B3257">
        <v>277510</v>
      </c>
      <c r="C3257" t="s">
        <v>84</v>
      </c>
      <c r="D3257" t="s">
        <v>1609</v>
      </c>
      <c r="E3257" t="s">
        <v>1603</v>
      </c>
      <c r="F3257" t="s">
        <v>1610</v>
      </c>
      <c r="G3257">
        <v>71.3</v>
      </c>
      <c r="H3257">
        <v>64.099999999999994</v>
      </c>
      <c r="I3257">
        <v>3</v>
      </c>
      <c r="J3257">
        <v>0</v>
      </c>
      <c r="K3257" s="1">
        <v>45161</v>
      </c>
      <c r="L3257" s="56">
        <v>0.60665281250000003</v>
      </c>
    </row>
    <row r="3258" spans="1:12" ht="15" customHeight="1" x14ac:dyDescent="0.25">
      <c r="A3258">
        <v>3257</v>
      </c>
      <c r="B3258">
        <v>277509</v>
      </c>
      <c r="C3258" t="s">
        <v>158</v>
      </c>
      <c r="D3258" t="s">
        <v>1333</v>
      </c>
      <c r="E3258" t="s">
        <v>1611</v>
      </c>
      <c r="F3258" t="s">
        <v>1607</v>
      </c>
      <c r="G3258">
        <v>58.6</v>
      </c>
      <c r="H3258">
        <v>51.4</v>
      </c>
      <c r="I3258">
        <v>3</v>
      </c>
      <c r="J3258">
        <v>0</v>
      </c>
      <c r="K3258" s="1">
        <v>45161</v>
      </c>
      <c r="L3258" s="56">
        <v>0.60626165509259267</v>
      </c>
    </row>
    <row r="3259" spans="1:12" ht="15" customHeight="1" x14ac:dyDescent="0.25">
      <c r="A3259">
        <v>3258</v>
      </c>
      <c r="B3259">
        <v>277508</v>
      </c>
      <c r="C3259" t="s">
        <v>123</v>
      </c>
      <c r="D3259" t="s">
        <v>1412</v>
      </c>
      <c r="E3259" t="s">
        <v>1603</v>
      </c>
      <c r="F3259" t="s">
        <v>1614</v>
      </c>
      <c r="G3259">
        <v>55.3</v>
      </c>
      <c r="H3259">
        <v>48.1</v>
      </c>
      <c r="I3259">
        <v>3</v>
      </c>
      <c r="J3259">
        <v>0</v>
      </c>
      <c r="K3259" s="1">
        <v>45161</v>
      </c>
      <c r="L3259" s="56">
        <v>0.60517160879629628</v>
      </c>
    </row>
    <row r="3260" spans="1:12" ht="15" customHeight="1" x14ac:dyDescent="0.25">
      <c r="A3260">
        <v>3259</v>
      </c>
      <c r="B3260">
        <v>277507</v>
      </c>
      <c r="C3260" t="s">
        <v>67</v>
      </c>
      <c r="D3260" t="s">
        <v>1318</v>
      </c>
      <c r="E3260" t="s">
        <v>1603</v>
      </c>
      <c r="F3260" t="s">
        <v>1613</v>
      </c>
      <c r="G3260">
        <v>41.5</v>
      </c>
      <c r="H3260">
        <v>34.299999999999997</v>
      </c>
      <c r="I3260">
        <v>3</v>
      </c>
      <c r="J3260">
        <v>0</v>
      </c>
      <c r="K3260" s="1">
        <v>45161</v>
      </c>
      <c r="L3260" s="56">
        <v>0.6049747685185185</v>
      </c>
    </row>
    <row r="3261" spans="1:12" ht="15" customHeight="1" x14ac:dyDescent="0.25">
      <c r="A3261">
        <v>3260</v>
      </c>
      <c r="B3261">
        <v>277506</v>
      </c>
      <c r="C3261" t="s">
        <v>59</v>
      </c>
      <c r="D3261" t="s">
        <v>60</v>
      </c>
      <c r="E3261" t="s">
        <v>1611</v>
      </c>
      <c r="F3261" t="s">
        <v>1613</v>
      </c>
      <c r="G3261">
        <v>48.1</v>
      </c>
      <c r="H3261">
        <v>40.9</v>
      </c>
      <c r="I3261">
        <v>3</v>
      </c>
      <c r="J3261">
        <v>8</v>
      </c>
      <c r="K3261" s="1">
        <v>45161</v>
      </c>
      <c r="L3261" s="56">
        <v>0.60481218749999999</v>
      </c>
    </row>
    <row r="3262" spans="1:12" ht="15" customHeight="1" x14ac:dyDescent="0.25">
      <c r="A3262">
        <v>3261</v>
      </c>
      <c r="B3262">
        <v>277505</v>
      </c>
      <c r="C3262" t="s">
        <v>101</v>
      </c>
      <c r="D3262" t="s">
        <v>1326</v>
      </c>
      <c r="E3262" t="s">
        <v>1611</v>
      </c>
      <c r="F3262" t="s">
        <v>1607</v>
      </c>
      <c r="G3262">
        <v>42.5</v>
      </c>
      <c r="H3262">
        <v>35.299999999999997</v>
      </c>
      <c r="I3262">
        <v>3</v>
      </c>
      <c r="J3262">
        <v>0</v>
      </c>
      <c r="K3262" s="1">
        <v>45161</v>
      </c>
      <c r="L3262" s="56">
        <v>0.6044381134259259</v>
      </c>
    </row>
    <row r="3263" spans="1:12" ht="15" customHeight="1" x14ac:dyDescent="0.25">
      <c r="A3263">
        <v>3262</v>
      </c>
      <c r="B3263">
        <v>277504</v>
      </c>
      <c r="C3263" t="s">
        <v>141</v>
      </c>
      <c r="D3263" t="s">
        <v>1358</v>
      </c>
      <c r="E3263" t="s">
        <v>1603</v>
      </c>
      <c r="F3263" t="s">
        <v>1607</v>
      </c>
      <c r="G3263">
        <v>38.1</v>
      </c>
      <c r="H3263">
        <v>30.9</v>
      </c>
      <c r="I3263">
        <v>3</v>
      </c>
      <c r="J3263">
        <v>0</v>
      </c>
      <c r="K3263" s="1">
        <v>45161</v>
      </c>
      <c r="L3263" s="56">
        <v>0.6042763888888889</v>
      </c>
    </row>
    <row r="3264" spans="1:12" ht="15" customHeight="1" x14ac:dyDescent="0.25">
      <c r="A3264">
        <v>3263</v>
      </c>
      <c r="B3264">
        <v>277503</v>
      </c>
      <c r="C3264" t="s">
        <v>74</v>
      </c>
      <c r="D3264" t="s">
        <v>75</v>
      </c>
      <c r="E3264" t="s">
        <v>1611</v>
      </c>
      <c r="F3264" t="s">
        <v>1610</v>
      </c>
      <c r="G3264">
        <v>34.5</v>
      </c>
      <c r="H3264">
        <v>27.3</v>
      </c>
      <c r="I3264">
        <v>3</v>
      </c>
      <c r="J3264">
        <v>12</v>
      </c>
      <c r="K3264" s="1">
        <v>45161</v>
      </c>
      <c r="L3264" s="56">
        <v>0.60358607638888884</v>
      </c>
    </row>
    <row r="3265" spans="1:12" ht="15" customHeight="1" x14ac:dyDescent="0.25">
      <c r="A3265">
        <v>3264</v>
      </c>
      <c r="B3265">
        <v>277502</v>
      </c>
      <c r="C3265" t="s">
        <v>78</v>
      </c>
      <c r="D3265" t="s">
        <v>79</v>
      </c>
      <c r="E3265" t="s">
        <v>1611</v>
      </c>
      <c r="F3265" t="s">
        <v>1610</v>
      </c>
      <c r="G3265">
        <v>67.7</v>
      </c>
      <c r="H3265">
        <v>60.5</v>
      </c>
      <c r="I3265">
        <v>3</v>
      </c>
      <c r="J3265">
        <v>20</v>
      </c>
      <c r="K3265" s="1">
        <v>45161</v>
      </c>
      <c r="L3265" s="56">
        <v>0.60348472222222227</v>
      </c>
    </row>
    <row r="3266" spans="1:12" ht="15" customHeight="1" x14ac:dyDescent="0.25">
      <c r="A3266">
        <v>3265</v>
      </c>
      <c r="B3266">
        <v>277501</v>
      </c>
      <c r="C3266" t="s">
        <v>121</v>
      </c>
      <c r="D3266" t="s">
        <v>122</v>
      </c>
      <c r="E3266" t="s">
        <v>1603</v>
      </c>
      <c r="F3266" t="s">
        <v>1610</v>
      </c>
      <c r="G3266">
        <v>47.7</v>
      </c>
      <c r="H3266">
        <v>40.5</v>
      </c>
      <c r="I3266">
        <v>3</v>
      </c>
      <c r="J3266">
        <v>0</v>
      </c>
      <c r="K3266" s="1">
        <v>45161</v>
      </c>
      <c r="L3266" s="56">
        <v>0.60320559027777776</v>
      </c>
    </row>
    <row r="3267" spans="1:12" ht="15" customHeight="1" x14ac:dyDescent="0.25">
      <c r="A3267">
        <v>3266</v>
      </c>
      <c r="B3267">
        <v>277500</v>
      </c>
      <c r="C3267" t="s">
        <v>142</v>
      </c>
      <c r="D3267" t="s">
        <v>1612</v>
      </c>
      <c r="E3267" t="s">
        <v>1603</v>
      </c>
      <c r="F3267" t="s">
        <v>1604</v>
      </c>
      <c r="G3267">
        <v>41.8</v>
      </c>
      <c r="H3267">
        <v>34.6</v>
      </c>
      <c r="I3267">
        <v>3</v>
      </c>
      <c r="J3267">
        <v>0</v>
      </c>
      <c r="K3267" s="1">
        <v>45161</v>
      </c>
      <c r="L3267" s="56">
        <v>0.60305077546296293</v>
      </c>
    </row>
    <row r="3268" spans="1:12" ht="15" customHeight="1" x14ac:dyDescent="0.25">
      <c r="A3268">
        <v>3267</v>
      </c>
      <c r="B3268">
        <v>277499</v>
      </c>
      <c r="C3268" t="s">
        <v>120</v>
      </c>
      <c r="D3268" t="s">
        <v>1411</v>
      </c>
      <c r="E3268" t="s">
        <v>1603</v>
      </c>
      <c r="F3268" t="s">
        <v>1614</v>
      </c>
      <c r="G3268">
        <v>49.7</v>
      </c>
      <c r="H3268">
        <v>42.5</v>
      </c>
      <c r="I3268">
        <v>3</v>
      </c>
      <c r="J3268">
        <v>0</v>
      </c>
      <c r="K3268" s="1">
        <v>45161</v>
      </c>
      <c r="L3268" s="56">
        <v>0.60287207175925928</v>
      </c>
    </row>
    <row r="3269" spans="1:12" ht="15" customHeight="1" x14ac:dyDescent="0.25">
      <c r="A3269">
        <v>3268</v>
      </c>
      <c r="B3269">
        <v>277498</v>
      </c>
      <c r="C3269" t="s">
        <v>141</v>
      </c>
      <c r="D3269" t="s">
        <v>1358</v>
      </c>
      <c r="E3269" t="s">
        <v>1603</v>
      </c>
      <c r="F3269" t="s">
        <v>1607</v>
      </c>
      <c r="G3269">
        <v>38.6</v>
      </c>
      <c r="H3269">
        <v>31.4</v>
      </c>
      <c r="I3269">
        <v>3</v>
      </c>
      <c r="J3269">
        <v>0</v>
      </c>
      <c r="K3269" s="1">
        <v>45161</v>
      </c>
      <c r="L3269" s="56">
        <v>0.60267619212962964</v>
      </c>
    </row>
    <row r="3270" spans="1:12" ht="15" customHeight="1" x14ac:dyDescent="0.25">
      <c r="A3270">
        <v>3269</v>
      </c>
      <c r="B3270">
        <v>277497</v>
      </c>
      <c r="C3270" t="s">
        <v>67</v>
      </c>
      <c r="D3270" t="s">
        <v>1318</v>
      </c>
      <c r="E3270" t="s">
        <v>1603</v>
      </c>
      <c r="F3270" t="s">
        <v>1613</v>
      </c>
      <c r="G3270">
        <v>30.2</v>
      </c>
      <c r="H3270">
        <v>23</v>
      </c>
      <c r="I3270">
        <v>3</v>
      </c>
      <c r="J3270">
        <v>0</v>
      </c>
      <c r="K3270" s="1">
        <v>45161</v>
      </c>
      <c r="L3270" s="56">
        <v>0.60248927083333337</v>
      </c>
    </row>
    <row r="3271" spans="1:12" ht="15" customHeight="1" x14ac:dyDescent="0.25">
      <c r="A3271">
        <v>3270</v>
      </c>
      <c r="B3271">
        <v>277496</v>
      </c>
      <c r="C3271" t="s">
        <v>124</v>
      </c>
      <c r="D3271" t="s">
        <v>1413</v>
      </c>
      <c r="E3271" t="s">
        <v>1603</v>
      </c>
      <c r="F3271" t="s">
        <v>1604</v>
      </c>
      <c r="G3271">
        <v>42.7</v>
      </c>
      <c r="H3271">
        <v>35.5</v>
      </c>
      <c r="I3271">
        <v>3</v>
      </c>
      <c r="J3271">
        <v>0</v>
      </c>
      <c r="K3271" s="1">
        <v>45161</v>
      </c>
      <c r="L3271" s="56">
        <v>0.60223596064814811</v>
      </c>
    </row>
    <row r="3272" spans="1:12" ht="15" customHeight="1" x14ac:dyDescent="0.25">
      <c r="A3272">
        <v>3271</v>
      </c>
      <c r="B3272">
        <v>277495</v>
      </c>
      <c r="C3272" t="s">
        <v>141</v>
      </c>
      <c r="D3272" t="s">
        <v>1358</v>
      </c>
      <c r="E3272" t="s">
        <v>1603</v>
      </c>
      <c r="F3272" t="s">
        <v>1607</v>
      </c>
      <c r="G3272">
        <v>38.700000000000003</v>
      </c>
      <c r="H3272">
        <v>31.5</v>
      </c>
      <c r="I3272">
        <v>3</v>
      </c>
      <c r="J3272">
        <v>0</v>
      </c>
      <c r="K3272" s="1">
        <v>45161</v>
      </c>
      <c r="L3272" s="56">
        <v>0.60208784722222219</v>
      </c>
    </row>
    <row r="3273" spans="1:12" ht="15" customHeight="1" x14ac:dyDescent="0.25">
      <c r="A3273">
        <v>3272</v>
      </c>
      <c r="B3273">
        <v>277494</v>
      </c>
      <c r="C3273" t="s">
        <v>125</v>
      </c>
      <c r="D3273" t="s">
        <v>126</v>
      </c>
      <c r="E3273" t="s">
        <v>1603</v>
      </c>
      <c r="F3273" t="s">
        <v>1604</v>
      </c>
      <c r="G3273">
        <v>47.5</v>
      </c>
      <c r="H3273">
        <v>40.299999999999997</v>
      </c>
      <c r="I3273">
        <v>3</v>
      </c>
      <c r="J3273">
        <v>0</v>
      </c>
      <c r="K3273" s="1">
        <v>45161</v>
      </c>
      <c r="L3273" s="56">
        <v>0.60196265046296293</v>
      </c>
    </row>
    <row r="3274" spans="1:12" ht="15" customHeight="1" x14ac:dyDescent="0.25">
      <c r="A3274">
        <v>3273</v>
      </c>
      <c r="B3274">
        <v>277493</v>
      </c>
      <c r="C3274" t="s">
        <v>123</v>
      </c>
      <c r="D3274" t="s">
        <v>1412</v>
      </c>
      <c r="E3274" t="s">
        <v>1603</v>
      </c>
      <c r="F3274" t="s">
        <v>1614</v>
      </c>
      <c r="G3274">
        <v>68.599999999999994</v>
      </c>
      <c r="H3274">
        <v>61.4</v>
      </c>
      <c r="I3274">
        <v>3</v>
      </c>
      <c r="J3274">
        <v>0</v>
      </c>
      <c r="K3274" s="1">
        <v>45161</v>
      </c>
      <c r="L3274" s="56">
        <v>0.60180309027777779</v>
      </c>
    </row>
    <row r="3275" spans="1:12" ht="15" customHeight="1" x14ac:dyDescent="0.25">
      <c r="A3275">
        <v>3274</v>
      </c>
      <c r="B3275">
        <v>277492</v>
      </c>
      <c r="C3275" t="s">
        <v>120</v>
      </c>
      <c r="D3275" t="s">
        <v>1411</v>
      </c>
      <c r="E3275" t="s">
        <v>1603</v>
      </c>
      <c r="F3275" t="s">
        <v>1614</v>
      </c>
      <c r="G3275">
        <v>50.6</v>
      </c>
      <c r="H3275">
        <v>43.4</v>
      </c>
      <c r="I3275">
        <v>3</v>
      </c>
      <c r="J3275">
        <v>0</v>
      </c>
      <c r="K3275" s="1">
        <v>45161</v>
      </c>
      <c r="L3275" s="56">
        <v>0.60158668981481478</v>
      </c>
    </row>
    <row r="3276" spans="1:12" ht="15" customHeight="1" x14ac:dyDescent="0.25">
      <c r="A3276">
        <v>3275</v>
      </c>
      <c r="B3276">
        <v>277491</v>
      </c>
      <c r="C3276" t="s">
        <v>120</v>
      </c>
      <c r="D3276" t="s">
        <v>1411</v>
      </c>
      <c r="E3276" t="s">
        <v>1603</v>
      </c>
      <c r="F3276" t="s">
        <v>1613</v>
      </c>
      <c r="G3276">
        <v>56.4</v>
      </c>
      <c r="H3276">
        <v>49.2</v>
      </c>
      <c r="I3276">
        <v>3</v>
      </c>
      <c r="J3276">
        <v>0</v>
      </c>
      <c r="K3276" s="1">
        <v>45161</v>
      </c>
      <c r="L3276" s="56">
        <v>0.60145008101851849</v>
      </c>
    </row>
    <row r="3277" spans="1:12" ht="15" customHeight="1" x14ac:dyDescent="0.25">
      <c r="A3277">
        <v>3276</v>
      </c>
      <c r="B3277">
        <v>277490</v>
      </c>
      <c r="C3277" t="s">
        <v>74</v>
      </c>
      <c r="D3277" t="s">
        <v>75</v>
      </c>
      <c r="E3277" t="s">
        <v>1611</v>
      </c>
      <c r="F3277" t="s">
        <v>1610</v>
      </c>
      <c r="G3277">
        <v>57.1</v>
      </c>
      <c r="H3277">
        <v>49.9</v>
      </c>
      <c r="I3277">
        <v>3</v>
      </c>
      <c r="J3277">
        <v>20</v>
      </c>
      <c r="K3277" s="1">
        <v>45161</v>
      </c>
      <c r="L3277" s="56">
        <v>0.60126721064814814</v>
      </c>
    </row>
    <row r="3278" spans="1:12" ht="15" customHeight="1" x14ac:dyDescent="0.25">
      <c r="A3278">
        <v>3277</v>
      </c>
      <c r="B3278">
        <v>277489</v>
      </c>
      <c r="C3278" t="s">
        <v>120</v>
      </c>
      <c r="D3278" t="s">
        <v>1411</v>
      </c>
      <c r="E3278" t="s">
        <v>1603</v>
      </c>
      <c r="F3278" t="s">
        <v>1614</v>
      </c>
      <c r="G3278">
        <v>45.8</v>
      </c>
      <c r="H3278">
        <v>38.6</v>
      </c>
      <c r="I3278">
        <v>3</v>
      </c>
      <c r="J3278">
        <v>0</v>
      </c>
      <c r="K3278" s="1">
        <v>45161</v>
      </c>
      <c r="L3278" s="56">
        <v>0.60109857638888886</v>
      </c>
    </row>
    <row r="3279" spans="1:12" ht="15" customHeight="1" x14ac:dyDescent="0.25">
      <c r="A3279">
        <v>3278</v>
      </c>
      <c r="B3279">
        <v>277488</v>
      </c>
      <c r="C3279" t="s">
        <v>24</v>
      </c>
      <c r="D3279" t="s">
        <v>25</v>
      </c>
      <c r="E3279" t="s">
        <v>1611</v>
      </c>
      <c r="F3279" t="s">
        <v>1614</v>
      </c>
      <c r="G3279">
        <v>55.3</v>
      </c>
      <c r="H3279">
        <v>48.1</v>
      </c>
      <c r="I3279">
        <v>3</v>
      </c>
      <c r="J3279">
        <v>8</v>
      </c>
      <c r="K3279" s="1">
        <v>45161</v>
      </c>
      <c r="L3279" s="56">
        <v>0.6008204050925926</v>
      </c>
    </row>
    <row r="3280" spans="1:12" ht="15" customHeight="1" x14ac:dyDescent="0.25">
      <c r="A3280">
        <v>3279</v>
      </c>
      <c r="B3280">
        <v>277487</v>
      </c>
      <c r="C3280" t="s">
        <v>55</v>
      </c>
      <c r="D3280" t="s">
        <v>56</v>
      </c>
      <c r="E3280" t="s">
        <v>1611</v>
      </c>
      <c r="F3280" t="s">
        <v>1613</v>
      </c>
      <c r="G3280">
        <v>52.4</v>
      </c>
      <c r="H3280">
        <v>45.2</v>
      </c>
      <c r="I3280">
        <v>3</v>
      </c>
      <c r="J3280">
        <v>8</v>
      </c>
      <c r="K3280" s="1">
        <v>45161</v>
      </c>
      <c r="L3280" s="56">
        <v>0.60044876157407401</v>
      </c>
    </row>
    <row r="3281" spans="1:12" ht="15" customHeight="1" x14ac:dyDescent="0.25">
      <c r="A3281">
        <v>3280</v>
      </c>
      <c r="B3281">
        <v>277486</v>
      </c>
      <c r="C3281" t="s">
        <v>124</v>
      </c>
      <c r="D3281" t="s">
        <v>1413</v>
      </c>
      <c r="E3281" t="s">
        <v>1603</v>
      </c>
      <c r="F3281" t="s">
        <v>1604</v>
      </c>
      <c r="G3281">
        <v>50.4</v>
      </c>
      <c r="H3281">
        <v>43.2</v>
      </c>
      <c r="I3281">
        <v>3</v>
      </c>
      <c r="J3281">
        <v>0</v>
      </c>
      <c r="K3281" s="1">
        <v>45161</v>
      </c>
      <c r="L3281" s="56">
        <v>0.6002845717592592</v>
      </c>
    </row>
    <row r="3282" spans="1:12" ht="15" customHeight="1" x14ac:dyDescent="0.25">
      <c r="A3282">
        <v>3281</v>
      </c>
      <c r="B3282">
        <v>277485</v>
      </c>
      <c r="C3282" t="s">
        <v>125</v>
      </c>
      <c r="D3282" t="s">
        <v>126</v>
      </c>
      <c r="E3282" t="s">
        <v>1603</v>
      </c>
      <c r="F3282" t="s">
        <v>1604</v>
      </c>
      <c r="G3282">
        <v>50.3</v>
      </c>
      <c r="H3282">
        <v>43.1</v>
      </c>
      <c r="I3282">
        <v>3</v>
      </c>
      <c r="J3282">
        <v>0</v>
      </c>
      <c r="K3282" s="1">
        <v>45161</v>
      </c>
      <c r="L3282" s="56">
        <v>0.59978920138888892</v>
      </c>
    </row>
    <row r="3283" spans="1:12" ht="15" customHeight="1" x14ac:dyDescent="0.25">
      <c r="A3283">
        <v>3282</v>
      </c>
      <c r="B3283">
        <v>277484</v>
      </c>
      <c r="C3283" t="s">
        <v>142</v>
      </c>
      <c r="D3283" t="s">
        <v>1612</v>
      </c>
      <c r="E3283" t="s">
        <v>1603</v>
      </c>
      <c r="F3283" t="s">
        <v>1604</v>
      </c>
      <c r="G3283">
        <v>31.8</v>
      </c>
      <c r="H3283">
        <v>24.6</v>
      </c>
      <c r="I3283">
        <v>3</v>
      </c>
      <c r="J3283">
        <v>0</v>
      </c>
      <c r="K3283" s="1">
        <v>45161</v>
      </c>
      <c r="L3283" s="56">
        <v>0.59955671296296298</v>
      </c>
    </row>
    <row r="3284" spans="1:12" ht="15" customHeight="1" x14ac:dyDescent="0.25">
      <c r="A3284">
        <v>3283</v>
      </c>
      <c r="B3284">
        <v>277483</v>
      </c>
      <c r="C3284" t="s">
        <v>142</v>
      </c>
      <c r="D3284" t="s">
        <v>1612</v>
      </c>
      <c r="E3284" t="s">
        <v>1603</v>
      </c>
      <c r="F3284" t="s">
        <v>1604</v>
      </c>
      <c r="G3284">
        <v>43.8</v>
      </c>
      <c r="H3284">
        <v>36.6</v>
      </c>
      <c r="I3284">
        <v>3</v>
      </c>
      <c r="J3284">
        <v>0</v>
      </c>
      <c r="K3284" s="1">
        <v>45161</v>
      </c>
      <c r="L3284" s="56">
        <v>0.59931820601851848</v>
      </c>
    </row>
    <row r="3285" spans="1:12" ht="15" customHeight="1" x14ac:dyDescent="0.25">
      <c r="A3285">
        <v>3284</v>
      </c>
      <c r="B3285">
        <v>277482</v>
      </c>
      <c r="C3285" t="s">
        <v>142</v>
      </c>
      <c r="D3285" t="s">
        <v>1612</v>
      </c>
      <c r="E3285" t="s">
        <v>1603</v>
      </c>
      <c r="F3285" t="s">
        <v>1604</v>
      </c>
      <c r="G3285">
        <v>22.2</v>
      </c>
      <c r="H3285">
        <v>16.8</v>
      </c>
      <c r="I3285">
        <v>2</v>
      </c>
      <c r="J3285">
        <v>0</v>
      </c>
      <c r="K3285" s="1">
        <v>45161</v>
      </c>
      <c r="L3285" s="56">
        <v>0.59916304398148146</v>
      </c>
    </row>
    <row r="3286" spans="1:12" ht="15" customHeight="1" x14ac:dyDescent="0.25">
      <c r="A3286">
        <v>3285</v>
      </c>
      <c r="B3286">
        <v>277481</v>
      </c>
      <c r="C3286" t="s">
        <v>124</v>
      </c>
      <c r="D3286" t="s">
        <v>1413</v>
      </c>
      <c r="E3286" t="s">
        <v>1603</v>
      </c>
      <c r="F3286" t="s">
        <v>1604</v>
      </c>
      <c r="G3286">
        <v>41.5</v>
      </c>
      <c r="H3286">
        <v>34.299999999999997</v>
      </c>
      <c r="I3286">
        <v>3</v>
      </c>
      <c r="J3286">
        <v>0</v>
      </c>
      <c r="K3286" s="1">
        <v>45161</v>
      </c>
      <c r="L3286" s="56">
        <v>0.59896253472222216</v>
      </c>
    </row>
    <row r="3287" spans="1:12" ht="15" customHeight="1" x14ac:dyDescent="0.25">
      <c r="A3287">
        <v>3286</v>
      </c>
      <c r="B3287">
        <v>277480</v>
      </c>
      <c r="C3287" t="s">
        <v>124</v>
      </c>
      <c r="D3287" t="s">
        <v>1413</v>
      </c>
      <c r="E3287" t="s">
        <v>1603</v>
      </c>
      <c r="F3287" t="s">
        <v>1604</v>
      </c>
      <c r="G3287">
        <v>48.3</v>
      </c>
      <c r="H3287">
        <v>41.1</v>
      </c>
      <c r="I3287">
        <v>3</v>
      </c>
      <c r="J3287">
        <v>0</v>
      </c>
      <c r="K3287" s="1">
        <v>45161</v>
      </c>
      <c r="L3287" s="56">
        <v>0.59881354166666667</v>
      </c>
    </row>
    <row r="3288" spans="1:12" ht="15" customHeight="1" x14ac:dyDescent="0.25">
      <c r="A3288">
        <v>3287</v>
      </c>
      <c r="B3288">
        <v>277479</v>
      </c>
      <c r="C3288" t="s">
        <v>121</v>
      </c>
      <c r="D3288" t="s">
        <v>122</v>
      </c>
      <c r="E3288" t="s">
        <v>1603</v>
      </c>
      <c r="F3288" t="s">
        <v>1613</v>
      </c>
      <c r="G3288">
        <v>40.9</v>
      </c>
      <c r="H3288">
        <v>33.700000000000003</v>
      </c>
      <c r="I3288">
        <v>3</v>
      </c>
      <c r="J3288">
        <v>0</v>
      </c>
      <c r="K3288" s="1">
        <v>45161</v>
      </c>
      <c r="L3288" s="56">
        <v>0.59866339120370371</v>
      </c>
    </row>
    <row r="3289" spans="1:12" ht="15" customHeight="1" x14ac:dyDescent="0.25">
      <c r="A3289">
        <v>3288</v>
      </c>
      <c r="B3289">
        <v>277478</v>
      </c>
      <c r="C3289" t="s">
        <v>123</v>
      </c>
      <c r="D3289" t="s">
        <v>1412</v>
      </c>
      <c r="E3289" t="s">
        <v>1603</v>
      </c>
      <c r="F3289" t="s">
        <v>1614</v>
      </c>
      <c r="G3289">
        <v>56.6</v>
      </c>
      <c r="H3289">
        <v>49.4</v>
      </c>
      <c r="I3289">
        <v>3</v>
      </c>
      <c r="J3289">
        <v>0</v>
      </c>
      <c r="K3289" s="1">
        <v>45161</v>
      </c>
      <c r="L3289" s="56">
        <v>0.59846396990740736</v>
      </c>
    </row>
    <row r="3290" spans="1:12" ht="15" customHeight="1" x14ac:dyDescent="0.25">
      <c r="A3290">
        <v>3289</v>
      </c>
      <c r="B3290">
        <v>277477</v>
      </c>
      <c r="C3290" t="s">
        <v>59</v>
      </c>
      <c r="D3290" t="s">
        <v>60</v>
      </c>
      <c r="E3290" t="s">
        <v>1611</v>
      </c>
      <c r="F3290" t="s">
        <v>1613</v>
      </c>
      <c r="G3290">
        <v>53.8</v>
      </c>
      <c r="H3290">
        <v>46.6</v>
      </c>
      <c r="I3290">
        <v>3</v>
      </c>
      <c r="J3290">
        <v>8</v>
      </c>
      <c r="K3290" s="1">
        <v>45161</v>
      </c>
      <c r="L3290" s="56">
        <v>0.59834753472222224</v>
      </c>
    </row>
    <row r="3291" spans="1:12" ht="15" customHeight="1" x14ac:dyDescent="0.25">
      <c r="A3291">
        <v>3290</v>
      </c>
      <c r="B3291">
        <v>277476</v>
      </c>
      <c r="C3291" t="s">
        <v>175</v>
      </c>
      <c r="D3291" t="s">
        <v>176</v>
      </c>
      <c r="E3291" t="s">
        <v>1603</v>
      </c>
      <c r="F3291" t="s">
        <v>1614</v>
      </c>
      <c r="G3291">
        <v>39.9</v>
      </c>
      <c r="H3291">
        <v>32.700000000000003</v>
      </c>
      <c r="I3291">
        <v>3</v>
      </c>
      <c r="J3291">
        <v>0</v>
      </c>
      <c r="K3291" s="1">
        <v>45161</v>
      </c>
      <c r="L3291" s="56">
        <v>0.59816388888888883</v>
      </c>
    </row>
    <row r="3292" spans="1:12" ht="15" customHeight="1" x14ac:dyDescent="0.25">
      <c r="A3292">
        <v>3291</v>
      </c>
      <c r="B3292">
        <v>277475</v>
      </c>
      <c r="C3292" t="s">
        <v>175</v>
      </c>
      <c r="D3292" t="s">
        <v>176</v>
      </c>
      <c r="E3292" t="s">
        <v>1603</v>
      </c>
      <c r="F3292" t="s">
        <v>1614</v>
      </c>
      <c r="G3292">
        <v>11.9</v>
      </c>
      <c r="H3292">
        <v>10.1</v>
      </c>
      <c r="I3292">
        <v>3</v>
      </c>
      <c r="J3292">
        <v>0</v>
      </c>
      <c r="K3292" s="1">
        <v>45161</v>
      </c>
      <c r="L3292" s="56">
        <v>0.59803792824074076</v>
      </c>
    </row>
    <row r="3293" spans="1:12" ht="15" customHeight="1" x14ac:dyDescent="0.25">
      <c r="A3293">
        <v>3292</v>
      </c>
      <c r="B3293">
        <v>277474</v>
      </c>
      <c r="C3293" t="s">
        <v>74</v>
      </c>
      <c r="D3293" t="s">
        <v>75</v>
      </c>
      <c r="E3293" t="s">
        <v>1611</v>
      </c>
      <c r="F3293" t="s">
        <v>1610</v>
      </c>
      <c r="G3293">
        <v>46.1</v>
      </c>
      <c r="H3293">
        <v>38.9</v>
      </c>
      <c r="I3293">
        <v>3</v>
      </c>
      <c r="J3293">
        <v>17</v>
      </c>
      <c r="K3293" s="1">
        <v>45161</v>
      </c>
      <c r="L3293" s="56">
        <v>0.59795181712962964</v>
      </c>
    </row>
    <row r="3294" spans="1:12" ht="15" customHeight="1" x14ac:dyDescent="0.25">
      <c r="A3294">
        <v>3293</v>
      </c>
      <c r="B3294">
        <v>277473</v>
      </c>
      <c r="C3294" t="s">
        <v>175</v>
      </c>
      <c r="D3294" t="s">
        <v>176</v>
      </c>
      <c r="E3294" t="s">
        <v>1603</v>
      </c>
      <c r="F3294" t="s">
        <v>1614</v>
      </c>
      <c r="G3294">
        <v>40</v>
      </c>
      <c r="H3294">
        <v>32.799999999999997</v>
      </c>
      <c r="I3294">
        <v>3</v>
      </c>
      <c r="J3294">
        <v>0</v>
      </c>
      <c r="K3294" s="1">
        <v>45161</v>
      </c>
      <c r="L3294" s="56">
        <v>0.59781292824074073</v>
      </c>
    </row>
    <row r="3295" spans="1:12" ht="15" customHeight="1" x14ac:dyDescent="0.25">
      <c r="A3295">
        <v>3294</v>
      </c>
      <c r="B3295">
        <v>277472</v>
      </c>
      <c r="C3295" t="s">
        <v>137</v>
      </c>
      <c r="D3295" t="s">
        <v>1356</v>
      </c>
      <c r="E3295" t="s">
        <v>1603</v>
      </c>
      <c r="F3295" t="s">
        <v>1615</v>
      </c>
      <c r="G3295">
        <v>71.2</v>
      </c>
      <c r="H3295">
        <v>64</v>
      </c>
      <c r="I3295">
        <v>3</v>
      </c>
      <c r="J3295">
        <v>0</v>
      </c>
      <c r="K3295" s="1">
        <v>45161</v>
      </c>
      <c r="L3295" s="56">
        <v>0.59734128472222225</v>
      </c>
    </row>
    <row r="3296" spans="1:12" ht="15" customHeight="1" x14ac:dyDescent="0.25">
      <c r="A3296">
        <v>3295</v>
      </c>
      <c r="B3296">
        <v>277471</v>
      </c>
      <c r="C3296" t="s">
        <v>85</v>
      </c>
      <c r="D3296" t="s">
        <v>1608</v>
      </c>
      <c r="E3296" t="s">
        <v>1603</v>
      </c>
      <c r="F3296" t="s">
        <v>1610</v>
      </c>
      <c r="G3296">
        <v>48.3</v>
      </c>
      <c r="H3296">
        <v>41.1</v>
      </c>
      <c r="I3296">
        <v>3</v>
      </c>
      <c r="J3296">
        <v>0</v>
      </c>
      <c r="K3296" s="1">
        <v>45161</v>
      </c>
      <c r="L3296" s="56">
        <v>0.59680868055555558</v>
      </c>
    </row>
    <row r="3297" spans="1:12" ht="15" customHeight="1" x14ac:dyDescent="0.25">
      <c r="A3297">
        <v>3296</v>
      </c>
      <c r="B3297">
        <v>277470</v>
      </c>
      <c r="C3297" t="s">
        <v>59</v>
      </c>
      <c r="D3297" t="s">
        <v>60</v>
      </c>
      <c r="E3297" t="s">
        <v>1611</v>
      </c>
      <c r="F3297" t="s">
        <v>1613</v>
      </c>
      <c r="G3297">
        <v>54</v>
      </c>
      <c r="H3297">
        <v>46.8</v>
      </c>
      <c r="I3297">
        <v>3</v>
      </c>
      <c r="J3297">
        <v>9</v>
      </c>
      <c r="K3297" s="1">
        <v>45161</v>
      </c>
      <c r="L3297" s="56">
        <v>0.59665000000000001</v>
      </c>
    </row>
    <row r="3298" spans="1:12" ht="15" customHeight="1" x14ac:dyDescent="0.25">
      <c r="A3298">
        <v>3297</v>
      </c>
      <c r="B3298">
        <v>277469</v>
      </c>
      <c r="C3298" t="s">
        <v>151</v>
      </c>
      <c r="D3298" t="s">
        <v>1368</v>
      </c>
      <c r="E3298" t="s">
        <v>1611</v>
      </c>
      <c r="F3298" t="s">
        <v>1607</v>
      </c>
      <c r="G3298">
        <v>34</v>
      </c>
      <c r="H3298">
        <v>26.8</v>
      </c>
      <c r="I3298">
        <v>3</v>
      </c>
      <c r="J3298">
        <v>0</v>
      </c>
      <c r="K3298" s="1">
        <v>45161</v>
      </c>
      <c r="L3298" s="56">
        <v>0.59643032407407404</v>
      </c>
    </row>
    <row r="3299" spans="1:12" ht="15" customHeight="1" x14ac:dyDescent="0.25">
      <c r="A3299">
        <v>3298</v>
      </c>
      <c r="B3299">
        <v>277468</v>
      </c>
      <c r="C3299" t="s">
        <v>121</v>
      </c>
      <c r="D3299" t="s">
        <v>122</v>
      </c>
      <c r="E3299" t="s">
        <v>1603</v>
      </c>
      <c r="F3299" t="s">
        <v>1610</v>
      </c>
      <c r="G3299">
        <v>47.2</v>
      </c>
      <c r="H3299">
        <v>40</v>
      </c>
      <c r="I3299">
        <v>3</v>
      </c>
      <c r="J3299">
        <v>0</v>
      </c>
      <c r="K3299" s="1">
        <v>45161</v>
      </c>
      <c r="L3299" s="56">
        <v>0.59612476851851859</v>
      </c>
    </row>
    <row r="3300" spans="1:12" ht="15" customHeight="1" x14ac:dyDescent="0.25">
      <c r="A3300">
        <v>3299</v>
      </c>
      <c r="B3300">
        <v>277467</v>
      </c>
      <c r="C3300" t="s">
        <v>124</v>
      </c>
      <c r="D3300" t="s">
        <v>1413</v>
      </c>
      <c r="E3300" t="s">
        <v>1603</v>
      </c>
      <c r="F3300" t="s">
        <v>1604</v>
      </c>
      <c r="G3300">
        <v>42.8</v>
      </c>
      <c r="H3300">
        <v>35.6</v>
      </c>
      <c r="I3300">
        <v>3</v>
      </c>
      <c r="J3300">
        <v>0</v>
      </c>
      <c r="K3300" s="1">
        <v>45161</v>
      </c>
      <c r="L3300" s="56">
        <v>0.59580223379629627</v>
      </c>
    </row>
    <row r="3301" spans="1:12" ht="15" customHeight="1" x14ac:dyDescent="0.25">
      <c r="A3301">
        <v>3300</v>
      </c>
      <c r="B3301">
        <v>277466</v>
      </c>
      <c r="C3301" t="s">
        <v>59</v>
      </c>
      <c r="D3301" t="s">
        <v>60</v>
      </c>
      <c r="E3301" t="s">
        <v>1611</v>
      </c>
      <c r="F3301" t="s">
        <v>1613</v>
      </c>
      <c r="G3301">
        <v>58.6</v>
      </c>
      <c r="H3301">
        <v>51.4</v>
      </c>
      <c r="I3301">
        <v>3</v>
      </c>
      <c r="J3301">
        <v>10</v>
      </c>
      <c r="K3301" s="1">
        <v>45161</v>
      </c>
      <c r="L3301" s="56">
        <v>0.59565964120370374</v>
      </c>
    </row>
    <row r="3302" spans="1:12" ht="15" customHeight="1" x14ac:dyDescent="0.25">
      <c r="A3302">
        <v>3301</v>
      </c>
      <c r="B3302">
        <v>277465</v>
      </c>
      <c r="C3302" t="s">
        <v>120</v>
      </c>
      <c r="D3302" t="s">
        <v>1411</v>
      </c>
      <c r="E3302" t="s">
        <v>1603</v>
      </c>
      <c r="F3302" t="s">
        <v>1613</v>
      </c>
      <c r="G3302">
        <v>55.6</v>
      </c>
      <c r="H3302">
        <v>48.4</v>
      </c>
      <c r="I3302">
        <v>3</v>
      </c>
      <c r="J3302">
        <v>0</v>
      </c>
      <c r="K3302" s="1">
        <v>45161</v>
      </c>
      <c r="L3302" s="56">
        <v>0.59546790509259262</v>
      </c>
    </row>
    <row r="3303" spans="1:12" ht="15" customHeight="1" x14ac:dyDescent="0.25">
      <c r="A3303">
        <v>3302</v>
      </c>
      <c r="B3303">
        <v>277464</v>
      </c>
      <c r="C3303" t="s">
        <v>120</v>
      </c>
      <c r="D3303" t="s">
        <v>1411</v>
      </c>
      <c r="E3303" t="s">
        <v>1603</v>
      </c>
      <c r="F3303" t="s">
        <v>1614</v>
      </c>
      <c r="G3303">
        <v>48.9</v>
      </c>
      <c r="H3303">
        <v>41.7</v>
      </c>
      <c r="I3303">
        <v>3</v>
      </c>
      <c r="J3303">
        <v>0</v>
      </c>
      <c r="K3303" s="1">
        <v>45161</v>
      </c>
      <c r="L3303" s="56">
        <v>0.59525482638888894</v>
      </c>
    </row>
    <row r="3304" spans="1:12" ht="15" customHeight="1" x14ac:dyDescent="0.25">
      <c r="A3304">
        <v>3303</v>
      </c>
      <c r="B3304">
        <v>277463</v>
      </c>
      <c r="C3304" t="s">
        <v>114</v>
      </c>
      <c r="D3304" t="s">
        <v>115</v>
      </c>
      <c r="E3304" t="s">
        <v>1603</v>
      </c>
      <c r="F3304" t="s">
        <v>1610</v>
      </c>
      <c r="G3304">
        <v>73.400000000000006</v>
      </c>
      <c r="H3304">
        <v>66.2</v>
      </c>
      <c r="I3304">
        <v>3</v>
      </c>
      <c r="J3304">
        <v>30</v>
      </c>
      <c r="K3304" s="1">
        <v>45161</v>
      </c>
      <c r="L3304" s="56">
        <v>0.59503668981481483</v>
      </c>
    </row>
    <row r="3305" spans="1:12" ht="15" customHeight="1" x14ac:dyDescent="0.25">
      <c r="A3305">
        <v>3304</v>
      </c>
      <c r="B3305">
        <v>277462</v>
      </c>
      <c r="C3305" t="s">
        <v>123</v>
      </c>
      <c r="D3305" t="s">
        <v>1412</v>
      </c>
      <c r="E3305" t="s">
        <v>1603</v>
      </c>
      <c r="F3305" t="s">
        <v>1613</v>
      </c>
      <c r="G3305">
        <v>52.6</v>
      </c>
      <c r="H3305">
        <v>45.4</v>
      </c>
      <c r="I3305">
        <v>3</v>
      </c>
      <c r="J3305">
        <v>0</v>
      </c>
      <c r="K3305" s="1">
        <v>45161</v>
      </c>
      <c r="L3305" s="56">
        <v>0.59491319444444446</v>
      </c>
    </row>
    <row r="3306" spans="1:12" ht="15" customHeight="1" x14ac:dyDescent="0.25">
      <c r="A3306">
        <v>3305</v>
      </c>
      <c r="B3306">
        <v>277461</v>
      </c>
      <c r="C3306" t="s">
        <v>125</v>
      </c>
      <c r="D3306" t="s">
        <v>126</v>
      </c>
      <c r="E3306" t="s">
        <v>1603</v>
      </c>
      <c r="F3306" t="s">
        <v>1604</v>
      </c>
      <c r="G3306">
        <v>41.8</v>
      </c>
      <c r="H3306">
        <v>34.6</v>
      </c>
      <c r="I3306">
        <v>3</v>
      </c>
      <c r="J3306">
        <v>0</v>
      </c>
      <c r="K3306" s="1">
        <v>45161</v>
      </c>
      <c r="L3306" s="56">
        <v>0.59478958333333332</v>
      </c>
    </row>
    <row r="3307" spans="1:12" ht="15" customHeight="1" x14ac:dyDescent="0.25">
      <c r="A3307">
        <v>3306</v>
      </c>
      <c r="B3307">
        <v>277460</v>
      </c>
      <c r="C3307" t="s">
        <v>141</v>
      </c>
      <c r="D3307" t="s">
        <v>1358</v>
      </c>
      <c r="E3307" t="s">
        <v>1603</v>
      </c>
      <c r="F3307" t="s">
        <v>1607</v>
      </c>
      <c r="G3307">
        <v>40.200000000000003</v>
      </c>
      <c r="H3307">
        <v>33</v>
      </c>
      <c r="I3307">
        <v>3</v>
      </c>
      <c r="J3307">
        <v>0</v>
      </c>
      <c r="K3307" s="1">
        <v>45161</v>
      </c>
      <c r="L3307" s="56">
        <v>0.59436250000000002</v>
      </c>
    </row>
    <row r="3308" spans="1:12" ht="15" customHeight="1" x14ac:dyDescent="0.25">
      <c r="A3308">
        <v>3307</v>
      </c>
      <c r="B3308">
        <v>277459</v>
      </c>
      <c r="C3308" t="s">
        <v>67</v>
      </c>
      <c r="D3308" t="s">
        <v>1318</v>
      </c>
      <c r="E3308" t="s">
        <v>1603</v>
      </c>
      <c r="F3308" t="s">
        <v>1613</v>
      </c>
      <c r="G3308">
        <v>39.200000000000003</v>
      </c>
      <c r="H3308">
        <v>32</v>
      </c>
      <c r="I3308">
        <v>3</v>
      </c>
      <c r="J3308">
        <v>0</v>
      </c>
      <c r="K3308" s="1">
        <v>45161</v>
      </c>
      <c r="L3308" s="56">
        <v>0.59421408564814815</v>
      </c>
    </row>
    <row r="3309" spans="1:12" ht="15" customHeight="1" x14ac:dyDescent="0.25">
      <c r="A3309">
        <v>3308</v>
      </c>
      <c r="B3309">
        <v>277458</v>
      </c>
      <c r="C3309" t="s">
        <v>74</v>
      </c>
      <c r="D3309" t="s">
        <v>75</v>
      </c>
      <c r="E3309" t="s">
        <v>1611</v>
      </c>
      <c r="F3309" t="s">
        <v>1610</v>
      </c>
      <c r="G3309">
        <v>39.1</v>
      </c>
      <c r="H3309">
        <v>31.9</v>
      </c>
      <c r="I3309">
        <v>3</v>
      </c>
      <c r="J3309">
        <v>14</v>
      </c>
      <c r="K3309" s="1">
        <v>45161</v>
      </c>
      <c r="L3309" s="56">
        <v>0.59228726851851854</v>
      </c>
    </row>
    <row r="3310" spans="1:12" ht="15" customHeight="1" x14ac:dyDescent="0.25">
      <c r="A3310">
        <v>3309</v>
      </c>
      <c r="B3310">
        <v>277457</v>
      </c>
      <c r="C3310" t="s">
        <v>124</v>
      </c>
      <c r="D3310" t="s">
        <v>1413</v>
      </c>
      <c r="E3310" t="s">
        <v>1603</v>
      </c>
      <c r="F3310" t="s">
        <v>1604</v>
      </c>
      <c r="G3310">
        <v>47</v>
      </c>
      <c r="H3310">
        <v>39.799999999999997</v>
      </c>
      <c r="I3310">
        <v>3</v>
      </c>
      <c r="J3310">
        <v>0</v>
      </c>
      <c r="K3310" s="1">
        <v>45161</v>
      </c>
      <c r="L3310" s="56">
        <v>0.59215378472222224</v>
      </c>
    </row>
    <row r="3311" spans="1:12" ht="15" customHeight="1" x14ac:dyDescent="0.25">
      <c r="A3311">
        <v>3310</v>
      </c>
      <c r="B3311">
        <v>277456</v>
      </c>
      <c r="C3311" t="s">
        <v>59</v>
      </c>
      <c r="D3311" t="s">
        <v>60</v>
      </c>
      <c r="E3311" t="s">
        <v>1611</v>
      </c>
      <c r="F3311" t="s">
        <v>1613</v>
      </c>
      <c r="G3311">
        <v>50.4</v>
      </c>
      <c r="H3311">
        <v>43.2</v>
      </c>
      <c r="I3311">
        <v>3</v>
      </c>
      <c r="J3311">
        <v>8</v>
      </c>
      <c r="K3311" s="1">
        <v>45161</v>
      </c>
      <c r="L3311" s="56">
        <v>0.59205158564814819</v>
      </c>
    </row>
    <row r="3312" spans="1:12" ht="15" customHeight="1" x14ac:dyDescent="0.25">
      <c r="A3312">
        <v>3311</v>
      </c>
      <c r="B3312">
        <v>277455</v>
      </c>
      <c r="C3312" t="s">
        <v>59</v>
      </c>
      <c r="D3312" t="s">
        <v>60</v>
      </c>
      <c r="E3312" t="s">
        <v>1611</v>
      </c>
      <c r="F3312" t="s">
        <v>1613</v>
      </c>
      <c r="G3312">
        <v>60.7</v>
      </c>
      <c r="H3312">
        <v>53.5</v>
      </c>
      <c r="I3312">
        <v>3</v>
      </c>
      <c r="J3312">
        <v>12</v>
      </c>
      <c r="K3312" s="1">
        <v>45161</v>
      </c>
      <c r="L3312" s="56">
        <v>0.59194934027777779</v>
      </c>
    </row>
    <row r="3313" spans="1:12" ht="15" customHeight="1" x14ac:dyDescent="0.25">
      <c r="A3313">
        <v>3312</v>
      </c>
      <c r="B3313">
        <v>277454</v>
      </c>
      <c r="C3313" t="s">
        <v>53</v>
      </c>
      <c r="D3313" t="s">
        <v>54</v>
      </c>
      <c r="E3313" t="s">
        <v>1611</v>
      </c>
      <c r="F3313" t="s">
        <v>1613</v>
      </c>
      <c r="G3313">
        <v>58.6</v>
      </c>
      <c r="H3313">
        <v>51.4</v>
      </c>
      <c r="I3313">
        <v>3</v>
      </c>
      <c r="J3313">
        <v>30</v>
      </c>
      <c r="K3313" s="1">
        <v>45161</v>
      </c>
      <c r="L3313" s="56">
        <v>0.59170763888888889</v>
      </c>
    </row>
    <row r="3314" spans="1:12" ht="15" customHeight="1" x14ac:dyDescent="0.25">
      <c r="A3314">
        <v>3313</v>
      </c>
      <c r="B3314">
        <v>277453</v>
      </c>
      <c r="C3314" t="s">
        <v>140</v>
      </c>
      <c r="D3314" t="s">
        <v>1357</v>
      </c>
      <c r="E3314" t="s">
        <v>1603</v>
      </c>
      <c r="F3314" t="s">
        <v>1607</v>
      </c>
      <c r="G3314">
        <v>55.8</v>
      </c>
      <c r="H3314">
        <v>48.6</v>
      </c>
      <c r="I3314">
        <v>3</v>
      </c>
      <c r="J3314">
        <v>0</v>
      </c>
      <c r="K3314" s="1">
        <v>45161</v>
      </c>
      <c r="L3314" s="56">
        <v>0.59134065972222227</v>
      </c>
    </row>
    <row r="3315" spans="1:12" ht="15" customHeight="1" x14ac:dyDescent="0.25">
      <c r="A3315">
        <v>3314</v>
      </c>
      <c r="B3315">
        <v>277452</v>
      </c>
      <c r="C3315" t="s">
        <v>74</v>
      </c>
      <c r="D3315" t="s">
        <v>75</v>
      </c>
      <c r="E3315" t="s">
        <v>1611</v>
      </c>
      <c r="F3315" t="s">
        <v>1610</v>
      </c>
      <c r="G3315">
        <v>38.6</v>
      </c>
      <c r="H3315">
        <v>31.4</v>
      </c>
      <c r="I3315">
        <v>3</v>
      </c>
      <c r="J3315">
        <v>14</v>
      </c>
      <c r="K3315" s="1">
        <v>45161</v>
      </c>
      <c r="L3315" s="56">
        <v>0.59121524305555562</v>
      </c>
    </row>
    <row r="3316" spans="1:12" ht="15" customHeight="1" x14ac:dyDescent="0.25">
      <c r="A3316">
        <v>3315</v>
      </c>
      <c r="B3316">
        <v>277451</v>
      </c>
      <c r="C3316" t="s">
        <v>59</v>
      </c>
      <c r="D3316" t="s">
        <v>60</v>
      </c>
      <c r="E3316" t="s">
        <v>1611</v>
      </c>
      <c r="F3316" t="s">
        <v>1613</v>
      </c>
      <c r="G3316">
        <v>47.7</v>
      </c>
      <c r="H3316">
        <v>40.5</v>
      </c>
      <c r="I3316">
        <v>3</v>
      </c>
      <c r="J3316">
        <v>8</v>
      </c>
      <c r="K3316" s="1">
        <v>45161</v>
      </c>
      <c r="L3316" s="56">
        <v>0.59102056712962969</v>
      </c>
    </row>
    <row r="3317" spans="1:12" ht="15" customHeight="1" x14ac:dyDescent="0.25">
      <c r="A3317">
        <v>3316</v>
      </c>
      <c r="B3317">
        <v>277450</v>
      </c>
      <c r="C3317" t="s">
        <v>141</v>
      </c>
      <c r="D3317" t="s">
        <v>1358</v>
      </c>
      <c r="E3317" t="s">
        <v>1603</v>
      </c>
      <c r="F3317" t="s">
        <v>1607</v>
      </c>
      <c r="G3317">
        <v>41.7</v>
      </c>
      <c r="H3317">
        <v>34.5</v>
      </c>
      <c r="I3317">
        <v>3</v>
      </c>
      <c r="J3317">
        <v>0</v>
      </c>
      <c r="K3317" s="1">
        <v>45161</v>
      </c>
      <c r="L3317" s="56">
        <v>0.59086249999999996</v>
      </c>
    </row>
    <row r="3318" spans="1:12" ht="15" customHeight="1" x14ac:dyDescent="0.25">
      <c r="A3318">
        <v>3317</v>
      </c>
      <c r="B3318">
        <v>277449</v>
      </c>
      <c r="C3318" t="s">
        <v>84</v>
      </c>
      <c r="D3318" t="s">
        <v>1609</v>
      </c>
      <c r="E3318" t="s">
        <v>1603</v>
      </c>
      <c r="F3318" t="s">
        <v>1610</v>
      </c>
      <c r="G3318">
        <v>56.7</v>
      </c>
      <c r="H3318">
        <v>49.5</v>
      </c>
      <c r="I3318">
        <v>3</v>
      </c>
      <c r="J3318">
        <v>0</v>
      </c>
      <c r="K3318" s="1">
        <v>45161</v>
      </c>
      <c r="L3318" s="56">
        <v>0.59072079861111104</v>
      </c>
    </row>
    <row r="3319" spans="1:12" ht="15" customHeight="1" x14ac:dyDescent="0.25">
      <c r="A3319">
        <v>3318</v>
      </c>
      <c r="B3319">
        <v>277448</v>
      </c>
      <c r="C3319" t="s">
        <v>121</v>
      </c>
      <c r="D3319" t="s">
        <v>122</v>
      </c>
      <c r="E3319" t="s">
        <v>1603</v>
      </c>
      <c r="F3319" t="s">
        <v>1610</v>
      </c>
      <c r="G3319">
        <v>49.3</v>
      </c>
      <c r="H3319">
        <v>42.1</v>
      </c>
      <c r="I3319">
        <v>3</v>
      </c>
      <c r="J3319">
        <v>0</v>
      </c>
      <c r="K3319" s="1">
        <v>45161</v>
      </c>
      <c r="L3319" s="56">
        <v>0.59057974537037039</v>
      </c>
    </row>
    <row r="3320" spans="1:12" ht="15" customHeight="1" x14ac:dyDescent="0.25">
      <c r="A3320">
        <v>3319</v>
      </c>
      <c r="B3320">
        <v>277447</v>
      </c>
      <c r="C3320" t="s">
        <v>142</v>
      </c>
      <c r="D3320" t="s">
        <v>1612</v>
      </c>
      <c r="E3320" t="s">
        <v>1603</v>
      </c>
      <c r="F3320" t="s">
        <v>1604</v>
      </c>
      <c r="G3320">
        <v>40.700000000000003</v>
      </c>
      <c r="H3320">
        <v>33.5</v>
      </c>
      <c r="I3320">
        <v>3</v>
      </c>
      <c r="J3320">
        <v>0</v>
      </c>
      <c r="K3320" s="1">
        <v>45161</v>
      </c>
      <c r="L3320" s="56">
        <v>0.59045876157407406</v>
      </c>
    </row>
    <row r="3321" spans="1:12" ht="15" customHeight="1" x14ac:dyDescent="0.25">
      <c r="A3321">
        <v>3320</v>
      </c>
      <c r="B3321">
        <v>277446</v>
      </c>
      <c r="C3321" t="s">
        <v>78</v>
      </c>
      <c r="D3321" t="s">
        <v>79</v>
      </c>
      <c r="E3321" t="s">
        <v>1611</v>
      </c>
      <c r="F3321" t="s">
        <v>1610</v>
      </c>
      <c r="G3321">
        <v>62.8</v>
      </c>
      <c r="H3321">
        <v>55.6</v>
      </c>
      <c r="I3321">
        <v>3</v>
      </c>
      <c r="J3321">
        <v>20</v>
      </c>
      <c r="K3321" s="1">
        <v>45161</v>
      </c>
      <c r="L3321" s="56">
        <v>0.59037106481481483</v>
      </c>
    </row>
    <row r="3322" spans="1:12" ht="15" customHeight="1" x14ac:dyDescent="0.25">
      <c r="A3322">
        <v>3321</v>
      </c>
      <c r="B3322">
        <v>277445</v>
      </c>
      <c r="C3322" t="s">
        <v>124</v>
      </c>
      <c r="D3322" t="s">
        <v>1413</v>
      </c>
      <c r="E3322" t="s">
        <v>1603</v>
      </c>
      <c r="F3322" t="s">
        <v>1604</v>
      </c>
      <c r="G3322">
        <v>47.2</v>
      </c>
      <c r="H3322">
        <v>40</v>
      </c>
      <c r="I3322">
        <v>3</v>
      </c>
      <c r="J3322">
        <v>0</v>
      </c>
      <c r="K3322" s="1">
        <v>45161</v>
      </c>
      <c r="L3322" s="56">
        <v>0.59020656250000003</v>
      </c>
    </row>
    <row r="3323" spans="1:12" ht="15" customHeight="1" x14ac:dyDescent="0.25">
      <c r="A3323">
        <v>3322</v>
      </c>
      <c r="B3323">
        <v>277444</v>
      </c>
      <c r="C3323" t="s">
        <v>74</v>
      </c>
      <c r="D3323" t="s">
        <v>75</v>
      </c>
      <c r="E3323" t="s">
        <v>1611</v>
      </c>
      <c r="F3323" t="s">
        <v>1610</v>
      </c>
      <c r="G3323">
        <v>45.4</v>
      </c>
      <c r="H3323">
        <v>38.200000000000003</v>
      </c>
      <c r="I3323">
        <v>3</v>
      </c>
      <c r="J3323">
        <v>16</v>
      </c>
      <c r="K3323" s="1">
        <v>45161</v>
      </c>
      <c r="L3323" s="56">
        <v>0.59002395833333332</v>
      </c>
    </row>
    <row r="3324" spans="1:12" ht="15" customHeight="1" x14ac:dyDescent="0.25">
      <c r="A3324">
        <v>3323</v>
      </c>
      <c r="B3324">
        <v>277443</v>
      </c>
      <c r="C3324" t="s">
        <v>136</v>
      </c>
      <c r="D3324" t="s">
        <v>1605</v>
      </c>
      <c r="E3324" t="s">
        <v>1603</v>
      </c>
      <c r="F3324" t="s">
        <v>1615</v>
      </c>
      <c r="G3324">
        <v>40.299999999999997</v>
      </c>
      <c r="H3324">
        <v>33.1</v>
      </c>
      <c r="I3324">
        <v>3</v>
      </c>
      <c r="J3324">
        <v>0</v>
      </c>
      <c r="K3324" s="1">
        <v>45161</v>
      </c>
      <c r="L3324" s="56">
        <v>0.58975910879629623</v>
      </c>
    </row>
    <row r="3325" spans="1:12" ht="15" customHeight="1" x14ac:dyDescent="0.25">
      <c r="A3325">
        <v>3324</v>
      </c>
      <c r="B3325">
        <v>277442</v>
      </c>
      <c r="C3325" t="s">
        <v>141</v>
      </c>
      <c r="D3325" t="s">
        <v>1358</v>
      </c>
      <c r="E3325" t="s">
        <v>1603</v>
      </c>
      <c r="F3325" t="s">
        <v>1607</v>
      </c>
      <c r="G3325">
        <v>42.6</v>
      </c>
      <c r="H3325">
        <v>35.4</v>
      </c>
      <c r="I3325">
        <v>3</v>
      </c>
      <c r="J3325">
        <v>0</v>
      </c>
      <c r="K3325" s="1">
        <v>45161</v>
      </c>
      <c r="L3325" s="56">
        <v>0.58955813657407408</v>
      </c>
    </row>
    <row r="3326" spans="1:12" ht="15" customHeight="1" x14ac:dyDescent="0.25">
      <c r="A3326">
        <v>3325</v>
      </c>
      <c r="B3326">
        <v>277441</v>
      </c>
      <c r="C3326" t="s">
        <v>59</v>
      </c>
      <c r="D3326" t="s">
        <v>60</v>
      </c>
      <c r="E3326" t="s">
        <v>1611</v>
      </c>
      <c r="F3326" t="s">
        <v>1613</v>
      </c>
      <c r="G3326">
        <v>59.4</v>
      </c>
      <c r="H3326">
        <v>52.2</v>
      </c>
      <c r="I3326">
        <v>3</v>
      </c>
      <c r="J3326">
        <v>12</v>
      </c>
      <c r="K3326" s="1">
        <v>45161</v>
      </c>
      <c r="L3326" s="56">
        <v>0.58942369212962964</v>
      </c>
    </row>
    <row r="3327" spans="1:12" ht="15" customHeight="1" x14ac:dyDescent="0.25">
      <c r="A3327">
        <v>3326</v>
      </c>
      <c r="B3327">
        <v>277440</v>
      </c>
      <c r="C3327" t="s">
        <v>121</v>
      </c>
      <c r="D3327" t="s">
        <v>122</v>
      </c>
      <c r="E3327" t="s">
        <v>1603</v>
      </c>
      <c r="F3327" t="s">
        <v>1613</v>
      </c>
      <c r="G3327">
        <v>44.9</v>
      </c>
      <c r="H3327">
        <v>37.700000000000003</v>
      </c>
      <c r="I3327">
        <v>3</v>
      </c>
      <c r="J3327">
        <v>0</v>
      </c>
      <c r="K3327" s="1">
        <v>45161</v>
      </c>
      <c r="L3327" s="56">
        <v>0.58923626157407405</v>
      </c>
    </row>
    <row r="3328" spans="1:12" ht="15" customHeight="1" x14ac:dyDescent="0.25">
      <c r="A3328">
        <v>3327</v>
      </c>
      <c r="B3328">
        <v>277439</v>
      </c>
      <c r="C3328" t="s">
        <v>125</v>
      </c>
      <c r="D3328" t="s">
        <v>126</v>
      </c>
      <c r="E3328" t="s">
        <v>1603</v>
      </c>
      <c r="F3328" t="s">
        <v>1604</v>
      </c>
      <c r="G3328">
        <v>44.2</v>
      </c>
      <c r="H3328">
        <v>37</v>
      </c>
      <c r="I3328">
        <v>3</v>
      </c>
      <c r="J3328">
        <v>0</v>
      </c>
      <c r="K3328" s="1">
        <v>45161</v>
      </c>
      <c r="L3328" s="56">
        <v>0.58897951388888892</v>
      </c>
    </row>
    <row r="3329" spans="1:12" ht="15" customHeight="1" x14ac:dyDescent="0.25">
      <c r="A3329">
        <v>3328</v>
      </c>
      <c r="B3329">
        <v>277438</v>
      </c>
      <c r="C3329" t="s">
        <v>142</v>
      </c>
      <c r="D3329" t="s">
        <v>1612</v>
      </c>
      <c r="E3329" t="s">
        <v>1603</v>
      </c>
      <c r="F3329" t="s">
        <v>1604</v>
      </c>
      <c r="G3329">
        <v>53.1</v>
      </c>
      <c r="H3329">
        <v>45.9</v>
      </c>
      <c r="I3329">
        <v>3</v>
      </c>
      <c r="J3329">
        <v>0</v>
      </c>
      <c r="K3329" s="1">
        <v>45161</v>
      </c>
      <c r="L3329" s="56">
        <v>0.58884846064814822</v>
      </c>
    </row>
    <row r="3330" spans="1:12" ht="15" customHeight="1" x14ac:dyDescent="0.25">
      <c r="A3330">
        <v>3329</v>
      </c>
      <c r="B3330">
        <v>277437</v>
      </c>
      <c r="C3330" t="s">
        <v>114</v>
      </c>
      <c r="D3330" t="s">
        <v>115</v>
      </c>
      <c r="E3330" t="s">
        <v>1603</v>
      </c>
      <c r="F3330" t="s">
        <v>1610</v>
      </c>
      <c r="G3330">
        <v>70.3</v>
      </c>
      <c r="H3330">
        <v>63.1</v>
      </c>
      <c r="I3330">
        <v>3</v>
      </c>
      <c r="J3330">
        <v>30</v>
      </c>
      <c r="K3330" s="1">
        <v>45161</v>
      </c>
      <c r="L3330" s="56">
        <v>0.58863371527777775</v>
      </c>
    </row>
    <row r="3331" spans="1:12" ht="15" customHeight="1" x14ac:dyDescent="0.25">
      <c r="A3331">
        <v>3330</v>
      </c>
      <c r="B3331">
        <v>277436</v>
      </c>
      <c r="C3331" t="s">
        <v>24</v>
      </c>
      <c r="D3331" t="s">
        <v>25</v>
      </c>
      <c r="E3331" t="s">
        <v>1611</v>
      </c>
      <c r="F3331" t="s">
        <v>1614</v>
      </c>
      <c r="G3331">
        <v>52.8</v>
      </c>
      <c r="H3331">
        <v>45.6</v>
      </c>
      <c r="I3331">
        <v>3</v>
      </c>
      <c r="J3331">
        <v>8</v>
      </c>
      <c r="K3331" s="1">
        <v>45161</v>
      </c>
      <c r="L3331" s="56">
        <v>0.58840494212962968</v>
      </c>
    </row>
    <row r="3332" spans="1:12" ht="15" customHeight="1" x14ac:dyDescent="0.25">
      <c r="A3332">
        <v>3331</v>
      </c>
      <c r="B3332">
        <v>277435</v>
      </c>
      <c r="C3332" t="s">
        <v>24</v>
      </c>
      <c r="D3332" t="s">
        <v>25</v>
      </c>
      <c r="E3332" t="s">
        <v>1611</v>
      </c>
      <c r="F3332" t="s">
        <v>1614</v>
      </c>
      <c r="G3332">
        <v>50.2</v>
      </c>
      <c r="H3332">
        <v>43</v>
      </c>
      <c r="I3332">
        <v>3</v>
      </c>
      <c r="J3332">
        <v>8</v>
      </c>
      <c r="K3332" s="1">
        <v>45161</v>
      </c>
      <c r="L3332" s="56">
        <v>0.58828811342592591</v>
      </c>
    </row>
    <row r="3333" spans="1:12" ht="15" customHeight="1" x14ac:dyDescent="0.25">
      <c r="A3333">
        <v>3332</v>
      </c>
      <c r="B3333">
        <v>277434</v>
      </c>
      <c r="C3333" t="s">
        <v>151</v>
      </c>
      <c r="D3333" t="s">
        <v>1368</v>
      </c>
      <c r="E3333" t="s">
        <v>1611</v>
      </c>
      <c r="F3333" t="s">
        <v>1607</v>
      </c>
      <c r="G3333">
        <v>38.1</v>
      </c>
      <c r="H3333">
        <v>30.9</v>
      </c>
      <c r="I3333">
        <v>3</v>
      </c>
      <c r="J3333">
        <v>0</v>
      </c>
      <c r="K3333" s="1">
        <v>45161</v>
      </c>
      <c r="L3333" s="56">
        <v>0.58804776620370369</v>
      </c>
    </row>
    <row r="3334" spans="1:12" ht="15" customHeight="1" x14ac:dyDescent="0.25">
      <c r="A3334">
        <v>3333</v>
      </c>
      <c r="B3334">
        <v>277433</v>
      </c>
      <c r="C3334" t="s">
        <v>24</v>
      </c>
      <c r="D3334" t="s">
        <v>25</v>
      </c>
      <c r="E3334" t="s">
        <v>1611</v>
      </c>
      <c r="F3334" t="s">
        <v>1614</v>
      </c>
      <c r="G3334">
        <v>48</v>
      </c>
      <c r="H3334">
        <v>40.799999999999997</v>
      </c>
      <c r="I3334">
        <v>3</v>
      </c>
      <c r="J3334">
        <v>8</v>
      </c>
      <c r="K3334" s="1">
        <v>45161</v>
      </c>
      <c r="L3334" s="56">
        <v>0.58790150462962965</v>
      </c>
    </row>
    <row r="3335" spans="1:12" ht="15" customHeight="1" x14ac:dyDescent="0.25">
      <c r="A3335">
        <v>3334</v>
      </c>
      <c r="B3335">
        <v>277432</v>
      </c>
      <c r="C3335" t="s">
        <v>123</v>
      </c>
      <c r="D3335" t="s">
        <v>1412</v>
      </c>
      <c r="E3335" t="s">
        <v>1603</v>
      </c>
      <c r="F3335" t="s">
        <v>1614</v>
      </c>
      <c r="G3335">
        <v>65.099999999999994</v>
      </c>
      <c r="H3335">
        <v>57.9</v>
      </c>
      <c r="I3335">
        <v>3</v>
      </c>
      <c r="J3335">
        <v>0</v>
      </c>
      <c r="K3335" s="1">
        <v>45161</v>
      </c>
      <c r="L3335" s="56">
        <v>0.58772083333333336</v>
      </c>
    </row>
    <row r="3336" spans="1:12" ht="15" customHeight="1" x14ac:dyDescent="0.25">
      <c r="A3336">
        <v>3335</v>
      </c>
      <c r="B3336">
        <v>277431</v>
      </c>
      <c r="C3336" t="s">
        <v>24</v>
      </c>
      <c r="D3336" t="s">
        <v>25</v>
      </c>
      <c r="E3336" t="s">
        <v>1611</v>
      </c>
      <c r="F3336" t="s">
        <v>1614</v>
      </c>
      <c r="G3336">
        <v>52.8</v>
      </c>
      <c r="H3336">
        <v>45.6</v>
      </c>
      <c r="I3336">
        <v>3</v>
      </c>
      <c r="J3336">
        <v>8</v>
      </c>
      <c r="K3336" s="1">
        <v>45161</v>
      </c>
      <c r="L3336" s="56">
        <v>0.58752484953703699</v>
      </c>
    </row>
    <row r="3337" spans="1:12" ht="15" customHeight="1" x14ac:dyDescent="0.25">
      <c r="A3337">
        <v>3336</v>
      </c>
      <c r="B3337">
        <v>277430</v>
      </c>
      <c r="C3337" t="s">
        <v>121</v>
      </c>
      <c r="D3337" t="s">
        <v>122</v>
      </c>
      <c r="E3337" t="s">
        <v>1603</v>
      </c>
      <c r="F3337" t="s">
        <v>1610</v>
      </c>
      <c r="G3337">
        <v>34.299999999999997</v>
      </c>
      <c r="H3337">
        <v>28.9</v>
      </c>
      <c r="I3337">
        <v>2</v>
      </c>
      <c r="J3337">
        <v>0</v>
      </c>
      <c r="K3337" s="1">
        <v>45161</v>
      </c>
      <c r="L3337" s="56">
        <v>0.58647214120370372</v>
      </c>
    </row>
    <row r="3338" spans="1:12" ht="15" customHeight="1" x14ac:dyDescent="0.25">
      <c r="A3338">
        <v>3337</v>
      </c>
      <c r="B3338">
        <v>277429</v>
      </c>
      <c r="C3338" t="s">
        <v>73</v>
      </c>
      <c r="D3338" t="s">
        <v>1321</v>
      </c>
      <c r="E3338" t="s">
        <v>1611</v>
      </c>
      <c r="F3338" t="s">
        <v>1607</v>
      </c>
      <c r="G3338">
        <v>66.400000000000006</v>
      </c>
      <c r="H3338">
        <v>59.2</v>
      </c>
      <c r="I3338">
        <v>3</v>
      </c>
      <c r="J3338">
        <v>0</v>
      </c>
      <c r="K3338" s="1">
        <v>45161</v>
      </c>
      <c r="L3338" s="56">
        <v>0.58584128472222219</v>
      </c>
    </row>
    <row r="3339" spans="1:12" ht="15" customHeight="1" x14ac:dyDescent="0.25">
      <c r="A3339">
        <v>3338</v>
      </c>
      <c r="B3339">
        <v>277428</v>
      </c>
      <c r="C3339" t="s">
        <v>120</v>
      </c>
      <c r="D3339" t="s">
        <v>1411</v>
      </c>
      <c r="E3339" t="s">
        <v>1603</v>
      </c>
      <c r="F3339" t="s">
        <v>1610</v>
      </c>
      <c r="G3339">
        <v>31.3</v>
      </c>
      <c r="H3339">
        <v>24.1</v>
      </c>
      <c r="I3339">
        <v>3</v>
      </c>
      <c r="J3339">
        <v>0</v>
      </c>
      <c r="K3339" s="1">
        <v>45161</v>
      </c>
      <c r="L3339" s="56">
        <v>0.58559093750000002</v>
      </c>
    </row>
    <row r="3340" spans="1:12" ht="15" customHeight="1" x14ac:dyDescent="0.25">
      <c r="A3340">
        <v>3339</v>
      </c>
      <c r="B3340">
        <v>277427</v>
      </c>
      <c r="C3340" t="s">
        <v>125</v>
      </c>
      <c r="D3340" t="s">
        <v>126</v>
      </c>
      <c r="E3340" t="s">
        <v>1603</v>
      </c>
      <c r="F3340" t="s">
        <v>1604</v>
      </c>
      <c r="G3340">
        <v>30</v>
      </c>
      <c r="H3340">
        <v>22.8</v>
      </c>
      <c r="I3340">
        <v>3</v>
      </c>
      <c r="J3340">
        <v>0</v>
      </c>
      <c r="K3340" s="1">
        <v>45161</v>
      </c>
      <c r="L3340" s="56">
        <v>0.58539270833333334</v>
      </c>
    </row>
    <row r="3341" spans="1:12" ht="15" customHeight="1" x14ac:dyDescent="0.25">
      <c r="A3341">
        <v>3340</v>
      </c>
      <c r="B3341">
        <v>277426</v>
      </c>
      <c r="C3341" t="s">
        <v>1532</v>
      </c>
      <c r="D3341" t="s">
        <v>1533</v>
      </c>
      <c r="E3341" t="s">
        <v>1603</v>
      </c>
      <c r="F3341" t="s">
        <v>1607</v>
      </c>
      <c r="G3341">
        <v>3.3</v>
      </c>
      <c r="H3341">
        <v>1.5</v>
      </c>
      <c r="I3341">
        <v>0</v>
      </c>
      <c r="J3341">
        <v>0</v>
      </c>
      <c r="K3341" s="1">
        <v>45161</v>
      </c>
      <c r="L3341" s="56">
        <v>0.58530243055555553</v>
      </c>
    </row>
    <row r="3342" spans="1:12" ht="15" customHeight="1" x14ac:dyDescent="0.25">
      <c r="A3342">
        <v>3341</v>
      </c>
      <c r="B3342">
        <v>277425</v>
      </c>
      <c r="C3342" t="s">
        <v>24</v>
      </c>
      <c r="D3342" t="s">
        <v>25</v>
      </c>
      <c r="E3342" t="s">
        <v>1611</v>
      </c>
      <c r="F3342" t="s">
        <v>1614</v>
      </c>
      <c r="G3342">
        <v>50.1</v>
      </c>
      <c r="H3342">
        <v>42.9</v>
      </c>
      <c r="I3342">
        <v>3</v>
      </c>
      <c r="J3342">
        <v>8</v>
      </c>
      <c r="K3342" s="1">
        <v>45161</v>
      </c>
      <c r="L3342" s="56">
        <v>0.58510709490740742</v>
      </c>
    </row>
    <row r="3343" spans="1:12" ht="15" customHeight="1" x14ac:dyDescent="0.25">
      <c r="A3343">
        <v>3342</v>
      </c>
      <c r="B3343">
        <v>277424</v>
      </c>
      <c r="C3343" t="s">
        <v>74</v>
      </c>
      <c r="D3343" t="s">
        <v>75</v>
      </c>
      <c r="E3343" t="s">
        <v>1611</v>
      </c>
      <c r="F3343" t="s">
        <v>1610</v>
      </c>
      <c r="G3343">
        <v>38.200000000000003</v>
      </c>
      <c r="H3343">
        <v>31</v>
      </c>
      <c r="I3343">
        <v>3</v>
      </c>
      <c r="J3343">
        <v>12</v>
      </c>
      <c r="K3343" s="1">
        <v>45161</v>
      </c>
      <c r="L3343" s="56">
        <v>0.58499001157407404</v>
      </c>
    </row>
    <row r="3344" spans="1:12" ht="15" customHeight="1" x14ac:dyDescent="0.25">
      <c r="A3344">
        <v>3343</v>
      </c>
      <c r="B3344">
        <v>277423</v>
      </c>
      <c r="C3344" t="s">
        <v>1534</v>
      </c>
      <c r="D3344" t="s">
        <v>1535</v>
      </c>
      <c r="E3344" t="s">
        <v>1611</v>
      </c>
      <c r="F3344" t="s">
        <v>1607</v>
      </c>
      <c r="G3344">
        <v>84.5</v>
      </c>
      <c r="H3344">
        <v>77.3</v>
      </c>
      <c r="I3344">
        <v>3</v>
      </c>
      <c r="J3344">
        <v>18</v>
      </c>
      <c r="K3344" s="1">
        <v>45161</v>
      </c>
      <c r="L3344" s="56">
        <v>0.58475405092592592</v>
      </c>
    </row>
    <row r="3345" spans="1:12" ht="15" customHeight="1" x14ac:dyDescent="0.25">
      <c r="A3345">
        <v>3344</v>
      </c>
      <c r="B3345">
        <v>277422</v>
      </c>
      <c r="C3345" t="s">
        <v>85</v>
      </c>
      <c r="D3345" t="s">
        <v>1608</v>
      </c>
      <c r="E3345" t="s">
        <v>1603</v>
      </c>
      <c r="F3345" t="s">
        <v>1610</v>
      </c>
      <c r="G3345">
        <v>49.4</v>
      </c>
      <c r="H3345">
        <v>42.2</v>
      </c>
      <c r="I3345">
        <v>3</v>
      </c>
      <c r="J3345">
        <v>0</v>
      </c>
      <c r="K3345" s="1">
        <v>45161</v>
      </c>
      <c r="L3345" s="56">
        <v>0.58453364583333334</v>
      </c>
    </row>
    <row r="3346" spans="1:12" ht="15" customHeight="1" x14ac:dyDescent="0.25">
      <c r="A3346">
        <v>3345</v>
      </c>
      <c r="B3346">
        <v>277421</v>
      </c>
      <c r="C3346" t="s">
        <v>24</v>
      </c>
      <c r="D3346" t="s">
        <v>25</v>
      </c>
      <c r="E3346" t="s">
        <v>1611</v>
      </c>
      <c r="F3346" t="s">
        <v>1614</v>
      </c>
      <c r="G3346">
        <v>47.9</v>
      </c>
      <c r="H3346">
        <v>40.700000000000003</v>
      </c>
      <c r="I3346">
        <v>3</v>
      </c>
      <c r="J3346">
        <v>8</v>
      </c>
      <c r="K3346" s="1">
        <v>45161</v>
      </c>
      <c r="L3346" s="56">
        <v>0.58436396990740735</v>
      </c>
    </row>
    <row r="3347" spans="1:12" ht="15" customHeight="1" x14ac:dyDescent="0.25">
      <c r="A3347">
        <v>3346</v>
      </c>
      <c r="B3347">
        <v>277420</v>
      </c>
      <c r="C3347" t="s">
        <v>120</v>
      </c>
      <c r="D3347" t="s">
        <v>1411</v>
      </c>
      <c r="E3347" t="s">
        <v>1603</v>
      </c>
      <c r="F3347" t="s">
        <v>1614</v>
      </c>
      <c r="G3347">
        <v>42.4</v>
      </c>
      <c r="H3347">
        <v>35.200000000000003</v>
      </c>
      <c r="I3347">
        <v>3</v>
      </c>
      <c r="J3347">
        <v>0</v>
      </c>
      <c r="K3347" s="1">
        <v>45161</v>
      </c>
      <c r="L3347" s="56">
        <v>0.58423688657407402</v>
      </c>
    </row>
    <row r="3348" spans="1:12" ht="15" customHeight="1" x14ac:dyDescent="0.25">
      <c r="A3348">
        <v>3347</v>
      </c>
      <c r="B3348">
        <v>277419</v>
      </c>
      <c r="C3348" t="s">
        <v>121</v>
      </c>
      <c r="D3348" t="s">
        <v>122</v>
      </c>
      <c r="E3348" t="s">
        <v>1603</v>
      </c>
      <c r="F3348" t="s">
        <v>1610</v>
      </c>
      <c r="G3348">
        <v>32.700000000000003</v>
      </c>
      <c r="H3348">
        <v>25.5</v>
      </c>
      <c r="I3348">
        <v>3</v>
      </c>
      <c r="J3348">
        <v>0</v>
      </c>
      <c r="K3348" s="1">
        <v>45161</v>
      </c>
      <c r="L3348" s="56">
        <v>0.58412480324074079</v>
      </c>
    </row>
    <row r="3349" spans="1:12" ht="15" customHeight="1" x14ac:dyDescent="0.25">
      <c r="A3349">
        <v>3348</v>
      </c>
      <c r="B3349">
        <v>277418</v>
      </c>
      <c r="C3349" t="s">
        <v>67</v>
      </c>
      <c r="D3349" t="s">
        <v>1318</v>
      </c>
      <c r="E3349" t="s">
        <v>1603</v>
      </c>
      <c r="F3349" t="s">
        <v>1613</v>
      </c>
      <c r="G3349">
        <v>42.6</v>
      </c>
      <c r="H3349">
        <v>35.4</v>
      </c>
      <c r="I3349">
        <v>3</v>
      </c>
      <c r="J3349">
        <v>0</v>
      </c>
      <c r="K3349" s="1">
        <v>45161</v>
      </c>
      <c r="L3349" s="56">
        <v>0.58380135416666668</v>
      </c>
    </row>
    <row r="3350" spans="1:12" ht="15" customHeight="1" x14ac:dyDescent="0.25">
      <c r="A3350">
        <v>3349</v>
      </c>
      <c r="B3350">
        <v>277417</v>
      </c>
      <c r="C3350" t="s">
        <v>74</v>
      </c>
      <c r="D3350" t="s">
        <v>75</v>
      </c>
      <c r="E3350" t="s">
        <v>1611</v>
      </c>
      <c r="F3350" t="s">
        <v>1610</v>
      </c>
      <c r="G3350">
        <v>40.6</v>
      </c>
      <c r="H3350">
        <v>33.4</v>
      </c>
      <c r="I3350">
        <v>3</v>
      </c>
      <c r="J3350">
        <v>14</v>
      </c>
      <c r="K3350" s="1">
        <v>45161</v>
      </c>
      <c r="L3350" s="56">
        <v>0.5836923263888889</v>
      </c>
    </row>
    <row r="3351" spans="1:12" ht="15" customHeight="1" x14ac:dyDescent="0.25">
      <c r="A3351">
        <v>3350</v>
      </c>
      <c r="B3351">
        <v>277416</v>
      </c>
      <c r="C3351" t="s">
        <v>124</v>
      </c>
      <c r="D3351" t="s">
        <v>1413</v>
      </c>
      <c r="E3351" t="s">
        <v>1603</v>
      </c>
      <c r="F3351" t="s">
        <v>1604</v>
      </c>
      <c r="G3351">
        <v>43.8</v>
      </c>
      <c r="H3351">
        <v>36.6</v>
      </c>
      <c r="I3351">
        <v>3</v>
      </c>
      <c r="J3351">
        <v>0</v>
      </c>
      <c r="K3351" s="1">
        <v>45161</v>
      </c>
      <c r="L3351" s="56">
        <v>0.58349123842592598</v>
      </c>
    </row>
    <row r="3352" spans="1:12" ht="15" customHeight="1" x14ac:dyDescent="0.25">
      <c r="A3352">
        <v>3351</v>
      </c>
      <c r="B3352">
        <v>277415</v>
      </c>
      <c r="C3352" t="s">
        <v>59</v>
      </c>
      <c r="D3352" t="s">
        <v>60</v>
      </c>
      <c r="E3352" t="s">
        <v>1611</v>
      </c>
      <c r="F3352" t="s">
        <v>1613</v>
      </c>
      <c r="G3352">
        <v>48.8</v>
      </c>
      <c r="H3352">
        <v>41.6</v>
      </c>
      <c r="I3352">
        <v>3</v>
      </c>
      <c r="J3352">
        <v>8</v>
      </c>
      <c r="K3352" s="1">
        <v>45161</v>
      </c>
      <c r="L3352" s="56">
        <v>0.58337809027777776</v>
      </c>
    </row>
    <row r="3353" spans="1:12" ht="15" customHeight="1" x14ac:dyDescent="0.25">
      <c r="A3353">
        <v>3352</v>
      </c>
      <c r="B3353">
        <v>277414</v>
      </c>
      <c r="C3353" t="s">
        <v>24</v>
      </c>
      <c r="D3353" t="s">
        <v>25</v>
      </c>
      <c r="E3353" t="s">
        <v>1611</v>
      </c>
      <c r="F3353" t="s">
        <v>1614</v>
      </c>
      <c r="G3353">
        <v>59.9</v>
      </c>
      <c r="H3353">
        <v>52.7</v>
      </c>
      <c r="I3353">
        <v>3</v>
      </c>
      <c r="J3353">
        <v>10</v>
      </c>
      <c r="K3353" s="1">
        <v>45161</v>
      </c>
      <c r="L3353" s="56">
        <v>0.5832316319444445</v>
      </c>
    </row>
    <row r="3354" spans="1:12" ht="15" customHeight="1" x14ac:dyDescent="0.25">
      <c r="A3354">
        <v>3353</v>
      </c>
      <c r="B3354">
        <v>277413</v>
      </c>
      <c r="C3354" t="s">
        <v>24</v>
      </c>
      <c r="D3354" t="s">
        <v>25</v>
      </c>
      <c r="E3354" t="s">
        <v>1611</v>
      </c>
      <c r="F3354" t="s">
        <v>1614</v>
      </c>
      <c r="G3354">
        <v>49.9</v>
      </c>
      <c r="H3354">
        <v>42.7</v>
      </c>
      <c r="I3354">
        <v>3</v>
      </c>
      <c r="J3354">
        <v>8</v>
      </c>
      <c r="K3354" s="1">
        <v>45161</v>
      </c>
      <c r="L3354" s="56">
        <v>0.58306828703703706</v>
      </c>
    </row>
    <row r="3355" spans="1:12" ht="15" customHeight="1" x14ac:dyDescent="0.25">
      <c r="A3355">
        <v>3354</v>
      </c>
      <c r="B3355">
        <v>277412</v>
      </c>
      <c r="C3355" t="s">
        <v>84</v>
      </c>
      <c r="D3355" t="s">
        <v>1609</v>
      </c>
      <c r="E3355" t="s">
        <v>1603</v>
      </c>
      <c r="F3355" t="s">
        <v>1610</v>
      </c>
      <c r="G3355">
        <v>55.6</v>
      </c>
      <c r="H3355">
        <v>48.4</v>
      </c>
      <c r="I3355">
        <v>3</v>
      </c>
      <c r="J3355">
        <v>0</v>
      </c>
      <c r="K3355" s="1">
        <v>45161</v>
      </c>
      <c r="L3355" s="56">
        <v>0.58288017361111111</v>
      </c>
    </row>
    <row r="3356" spans="1:12" ht="15" customHeight="1" x14ac:dyDescent="0.25">
      <c r="A3356">
        <v>3355</v>
      </c>
      <c r="B3356">
        <v>277411</v>
      </c>
      <c r="C3356" t="s">
        <v>158</v>
      </c>
      <c r="D3356" t="s">
        <v>1333</v>
      </c>
      <c r="E3356" t="s">
        <v>1611</v>
      </c>
      <c r="F3356" t="s">
        <v>1607</v>
      </c>
      <c r="G3356">
        <v>55.2</v>
      </c>
      <c r="H3356">
        <v>48</v>
      </c>
      <c r="I3356">
        <v>3</v>
      </c>
      <c r="J3356">
        <v>0</v>
      </c>
      <c r="K3356" s="1">
        <v>45161</v>
      </c>
      <c r="L3356" s="56">
        <v>0.5826503472222222</v>
      </c>
    </row>
    <row r="3357" spans="1:12" ht="15" customHeight="1" x14ac:dyDescent="0.25">
      <c r="A3357">
        <v>3356</v>
      </c>
      <c r="B3357">
        <v>277410</v>
      </c>
      <c r="C3357" t="s">
        <v>123</v>
      </c>
      <c r="D3357" t="s">
        <v>1412</v>
      </c>
      <c r="E3357" t="s">
        <v>1603</v>
      </c>
      <c r="F3357" t="s">
        <v>1614</v>
      </c>
      <c r="G3357">
        <v>60</v>
      </c>
      <c r="H3357">
        <v>52.8</v>
      </c>
      <c r="I3357">
        <v>3</v>
      </c>
      <c r="J3357">
        <v>0</v>
      </c>
      <c r="K3357" s="1">
        <v>45161</v>
      </c>
      <c r="L3357" s="56">
        <v>0.58232928240740744</v>
      </c>
    </row>
    <row r="3358" spans="1:12" ht="15" customHeight="1" x14ac:dyDescent="0.25">
      <c r="A3358">
        <v>3357</v>
      </c>
      <c r="B3358">
        <v>277409</v>
      </c>
      <c r="C3358" t="s">
        <v>141</v>
      </c>
      <c r="D3358" t="s">
        <v>1358</v>
      </c>
      <c r="E3358" t="s">
        <v>1603</v>
      </c>
      <c r="F3358" t="s">
        <v>1607</v>
      </c>
      <c r="G3358">
        <v>38.299999999999997</v>
      </c>
      <c r="H3358">
        <v>31.1</v>
      </c>
      <c r="I3358">
        <v>3</v>
      </c>
      <c r="J3358">
        <v>0</v>
      </c>
      <c r="K3358" s="1">
        <v>45161</v>
      </c>
      <c r="L3358" s="56">
        <v>0.58216559027777781</v>
      </c>
    </row>
    <row r="3359" spans="1:12" ht="15" customHeight="1" x14ac:dyDescent="0.25">
      <c r="A3359">
        <v>3358</v>
      </c>
      <c r="B3359">
        <v>277408</v>
      </c>
      <c r="C3359" t="s">
        <v>175</v>
      </c>
      <c r="D3359" t="s">
        <v>176</v>
      </c>
      <c r="E3359" t="s">
        <v>1603</v>
      </c>
      <c r="F3359" t="s">
        <v>1614</v>
      </c>
      <c r="G3359">
        <v>35.200000000000003</v>
      </c>
      <c r="H3359">
        <v>28</v>
      </c>
      <c r="I3359">
        <v>3</v>
      </c>
      <c r="J3359">
        <v>0</v>
      </c>
      <c r="K3359" s="1">
        <v>45161</v>
      </c>
      <c r="L3359" s="56">
        <v>0.58197650462962958</v>
      </c>
    </row>
    <row r="3360" spans="1:12" ht="15" customHeight="1" x14ac:dyDescent="0.25">
      <c r="A3360">
        <v>3359</v>
      </c>
      <c r="B3360">
        <v>277407</v>
      </c>
      <c r="C3360" t="s">
        <v>175</v>
      </c>
      <c r="D3360" t="s">
        <v>176</v>
      </c>
      <c r="E3360" t="s">
        <v>1603</v>
      </c>
      <c r="F3360" t="s">
        <v>1614</v>
      </c>
      <c r="G3360">
        <v>40.1</v>
      </c>
      <c r="H3360">
        <v>32.9</v>
      </c>
      <c r="I3360">
        <v>3</v>
      </c>
      <c r="J3360">
        <v>0</v>
      </c>
      <c r="K3360" s="1">
        <v>45161</v>
      </c>
      <c r="L3360" s="56">
        <v>0.58190853009259258</v>
      </c>
    </row>
    <row r="3361" spans="1:12" ht="15" customHeight="1" x14ac:dyDescent="0.25">
      <c r="A3361">
        <v>3360</v>
      </c>
      <c r="B3361">
        <v>277406</v>
      </c>
      <c r="C3361" t="s">
        <v>73</v>
      </c>
      <c r="D3361" t="s">
        <v>1321</v>
      </c>
      <c r="E3361" t="s">
        <v>1611</v>
      </c>
      <c r="F3361" t="s">
        <v>1607</v>
      </c>
      <c r="G3361">
        <v>32.799999999999997</v>
      </c>
      <c r="H3361">
        <v>27.4</v>
      </c>
      <c r="I3361">
        <v>2</v>
      </c>
      <c r="J3361">
        <v>0</v>
      </c>
      <c r="K3361" s="1">
        <v>45161</v>
      </c>
      <c r="L3361" s="56">
        <v>0.5810167824074074</v>
      </c>
    </row>
    <row r="3362" spans="1:12" ht="15" customHeight="1" x14ac:dyDescent="0.25">
      <c r="A3362">
        <v>3361</v>
      </c>
      <c r="B3362">
        <v>277405</v>
      </c>
      <c r="C3362" t="s">
        <v>78</v>
      </c>
      <c r="D3362" t="s">
        <v>79</v>
      </c>
      <c r="E3362" t="s">
        <v>1611</v>
      </c>
      <c r="F3362" t="s">
        <v>1610</v>
      </c>
      <c r="G3362">
        <v>60.2</v>
      </c>
      <c r="H3362">
        <v>53</v>
      </c>
      <c r="I3362">
        <v>3</v>
      </c>
      <c r="J3362">
        <v>20</v>
      </c>
      <c r="K3362" s="1">
        <v>45161</v>
      </c>
      <c r="L3362" s="56">
        <v>0.58086388888888896</v>
      </c>
    </row>
    <row r="3363" spans="1:12" ht="15" customHeight="1" x14ac:dyDescent="0.25">
      <c r="A3363">
        <v>3362</v>
      </c>
      <c r="B3363">
        <v>277404</v>
      </c>
      <c r="C3363" t="s">
        <v>59</v>
      </c>
      <c r="D3363" t="s">
        <v>60</v>
      </c>
      <c r="E3363" t="s">
        <v>1611</v>
      </c>
      <c r="F3363" t="s">
        <v>1613</v>
      </c>
      <c r="G3363">
        <v>46.8</v>
      </c>
      <c r="H3363">
        <v>39.6</v>
      </c>
      <c r="I3363">
        <v>3</v>
      </c>
      <c r="J3363">
        <v>8</v>
      </c>
      <c r="K3363" s="1">
        <v>45161</v>
      </c>
      <c r="L3363" s="56">
        <v>0.58073723379629627</v>
      </c>
    </row>
    <row r="3364" spans="1:12" ht="15" customHeight="1" x14ac:dyDescent="0.25">
      <c r="A3364">
        <v>3363</v>
      </c>
      <c r="B3364">
        <v>277403</v>
      </c>
      <c r="C3364" t="s">
        <v>124</v>
      </c>
      <c r="D3364" t="s">
        <v>1413</v>
      </c>
      <c r="E3364" t="s">
        <v>1603</v>
      </c>
      <c r="F3364" t="s">
        <v>1604</v>
      </c>
      <c r="G3364">
        <v>44</v>
      </c>
      <c r="H3364">
        <v>36.799999999999997</v>
      </c>
      <c r="I3364">
        <v>3</v>
      </c>
      <c r="J3364">
        <v>0</v>
      </c>
      <c r="K3364" s="1">
        <v>45161</v>
      </c>
      <c r="L3364" s="56">
        <v>0.58060859953703703</v>
      </c>
    </row>
    <row r="3365" spans="1:12" ht="15" customHeight="1" x14ac:dyDescent="0.25">
      <c r="A3365">
        <v>3364</v>
      </c>
      <c r="B3365">
        <v>277402</v>
      </c>
      <c r="C3365" t="s">
        <v>142</v>
      </c>
      <c r="D3365" t="s">
        <v>1612</v>
      </c>
      <c r="E3365" t="s">
        <v>1603</v>
      </c>
      <c r="F3365" t="s">
        <v>1604</v>
      </c>
      <c r="G3365">
        <v>41.3</v>
      </c>
      <c r="H3365">
        <v>34.1</v>
      </c>
      <c r="I3365">
        <v>3</v>
      </c>
      <c r="J3365">
        <v>0</v>
      </c>
      <c r="K3365" s="1">
        <v>45161</v>
      </c>
      <c r="L3365" s="56">
        <v>0.58049274305555554</v>
      </c>
    </row>
    <row r="3366" spans="1:12" ht="15" customHeight="1" x14ac:dyDescent="0.25">
      <c r="A3366">
        <v>3365</v>
      </c>
      <c r="B3366">
        <v>277401</v>
      </c>
      <c r="C3366" t="s">
        <v>24</v>
      </c>
      <c r="D3366" t="s">
        <v>25</v>
      </c>
      <c r="E3366" t="s">
        <v>1611</v>
      </c>
      <c r="F3366" t="s">
        <v>1614</v>
      </c>
      <c r="G3366">
        <v>51.8</v>
      </c>
      <c r="H3366">
        <v>44.6</v>
      </c>
      <c r="I3366">
        <v>3</v>
      </c>
      <c r="J3366">
        <v>8</v>
      </c>
      <c r="K3366" s="1">
        <v>45161</v>
      </c>
      <c r="L3366" s="56">
        <v>0.5803377662037037</v>
      </c>
    </row>
    <row r="3367" spans="1:12" ht="15" customHeight="1" x14ac:dyDescent="0.25">
      <c r="A3367">
        <v>3366</v>
      </c>
      <c r="B3367">
        <v>277400</v>
      </c>
      <c r="C3367" t="s">
        <v>24</v>
      </c>
      <c r="D3367" t="s">
        <v>25</v>
      </c>
      <c r="E3367" t="s">
        <v>1611</v>
      </c>
      <c r="F3367" t="s">
        <v>1614</v>
      </c>
      <c r="G3367">
        <v>49.3</v>
      </c>
      <c r="H3367">
        <v>42.1</v>
      </c>
      <c r="I3367">
        <v>3</v>
      </c>
      <c r="J3367">
        <v>8</v>
      </c>
      <c r="K3367" s="1">
        <v>45161</v>
      </c>
      <c r="L3367" s="56">
        <v>0.58020825231481477</v>
      </c>
    </row>
    <row r="3368" spans="1:12" ht="15" customHeight="1" x14ac:dyDescent="0.25">
      <c r="A3368">
        <v>3367</v>
      </c>
      <c r="B3368">
        <v>277399</v>
      </c>
      <c r="C3368" t="s">
        <v>121</v>
      </c>
      <c r="D3368" t="s">
        <v>122</v>
      </c>
      <c r="E3368" t="s">
        <v>1603</v>
      </c>
      <c r="F3368" t="s">
        <v>1613</v>
      </c>
      <c r="G3368">
        <v>38.4</v>
      </c>
      <c r="H3368">
        <v>31.2</v>
      </c>
      <c r="I3368">
        <v>3</v>
      </c>
      <c r="J3368">
        <v>0</v>
      </c>
      <c r="K3368" s="1">
        <v>45161</v>
      </c>
      <c r="L3368" s="56">
        <v>0.58004649305555556</v>
      </c>
    </row>
    <row r="3369" spans="1:12" ht="15" customHeight="1" x14ac:dyDescent="0.25">
      <c r="A3369">
        <v>3368</v>
      </c>
      <c r="B3369">
        <v>277398</v>
      </c>
      <c r="C3369" t="s">
        <v>74</v>
      </c>
      <c r="D3369" t="s">
        <v>75</v>
      </c>
      <c r="E3369" t="s">
        <v>1611</v>
      </c>
      <c r="F3369" t="s">
        <v>1610</v>
      </c>
      <c r="G3369">
        <v>43.4</v>
      </c>
      <c r="H3369">
        <v>36.200000000000003</v>
      </c>
      <c r="I3369">
        <v>3</v>
      </c>
      <c r="J3369">
        <v>16</v>
      </c>
      <c r="K3369" s="1">
        <v>45161</v>
      </c>
      <c r="L3369" s="56">
        <v>0.57990636574074073</v>
      </c>
    </row>
    <row r="3370" spans="1:12" ht="15" customHeight="1" x14ac:dyDescent="0.25">
      <c r="A3370">
        <v>3369</v>
      </c>
      <c r="B3370">
        <v>277397</v>
      </c>
      <c r="C3370" t="s">
        <v>121</v>
      </c>
      <c r="D3370" t="s">
        <v>122</v>
      </c>
      <c r="E3370" t="s">
        <v>1603</v>
      </c>
      <c r="F3370" t="s">
        <v>1610</v>
      </c>
      <c r="G3370">
        <v>38</v>
      </c>
      <c r="H3370">
        <v>30.8</v>
      </c>
      <c r="I3370">
        <v>3</v>
      </c>
      <c r="J3370">
        <v>0</v>
      </c>
      <c r="K3370" s="1">
        <v>45161</v>
      </c>
      <c r="L3370" s="56">
        <v>0.5797381597222222</v>
      </c>
    </row>
    <row r="3371" spans="1:12" ht="15" customHeight="1" x14ac:dyDescent="0.25">
      <c r="A3371">
        <v>3370</v>
      </c>
      <c r="B3371">
        <v>277396</v>
      </c>
      <c r="C3371" t="s">
        <v>12</v>
      </c>
      <c r="D3371" t="s">
        <v>13</v>
      </c>
      <c r="E3371" t="s">
        <v>1611</v>
      </c>
      <c r="F3371" t="s">
        <v>1614</v>
      </c>
      <c r="G3371">
        <v>83.7</v>
      </c>
      <c r="H3371">
        <v>76.5</v>
      </c>
      <c r="I3371">
        <v>3</v>
      </c>
      <c r="J3371">
        <v>12</v>
      </c>
      <c r="K3371" s="1">
        <v>45161</v>
      </c>
      <c r="L3371" s="56">
        <v>0.5795379282407408</v>
      </c>
    </row>
    <row r="3372" spans="1:12" ht="15" customHeight="1" x14ac:dyDescent="0.25">
      <c r="A3372">
        <v>3371</v>
      </c>
      <c r="B3372">
        <v>277395</v>
      </c>
      <c r="C3372" t="s">
        <v>124</v>
      </c>
      <c r="D3372" t="s">
        <v>1413</v>
      </c>
      <c r="E3372" t="s">
        <v>1603</v>
      </c>
      <c r="F3372" t="s">
        <v>1604</v>
      </c>
      <c r="G3372">
        <v>41.3</v>
      </c>
      <c r="H3372">
        <v>34.1</v>
      </c>
      <c r="I3372">
        <v>3</v>
      </c>
      <c r="J3372">
        <v>0</v>
      </c>
      <c r="K3372" s="1">
        <v>45161</v>
      </c>
      <c r="L3372" s="56">
        <v>0.57918642361111117</v>
      </c>
    </row>
    <row r="3373" spans="1:12" ht="15" customHeight="1" x14ac:dyDescent="0.25">
      <c r="A3373">
        <v>3372</v>
      </c>
      <c r="B3373">
        <v>277394</v>
      </c>
      <c r="C3373" t="s">
        <v>55</v>
      </c>
      <c r="D3373" t="s">
        <v>56</v>
      </c>
      <c r="E3373" t="s">
        <v>1611</v>
      </c>
      <c r="F3373" t="s">
        <v>1613</v>
      </c>
      <c r="G3373">
        <v>47.3</v>
      </c>
      <c r="H3373">
        <v>40.1</v>
      </c>
      <c r="I3373">
        <v>3</v>
      </c>
      <c r="J3373">
        <v>8</v>
      </c>
      <c r="K3373" s="1">
        <v>45161</v>
      </c>
      <c r="L3373" s="56">
        <v>0.57903221064814814</v>
      </c>
    </row>
    <row r="3374" spans="1:12" ht="15" customHeight="1" x14ac:dyDescent="0.25">
      <c r="A3374">
        <v>3373</v>
      </c>
      <c r="B3374">
        <v>277393</v>
      </c>
      <c r="C3374" t="s">
        <v>67</v>
      </c>
      <c r="D3374" t="s">
        <v>1318</v>
      </c>
      <c r="E3374" t="s">
        <v>1603</v>
      </c>
      <c r="F3374" t="s">
        <v>1613</v>
      </c>
      <c r="G3374">
        <v>43.6</v>
      </c>
      <c r="H3374">
        <v>36.4</v>
      </c>
      <c r="I3374">
        <v>3</v>
      </c>
      <c r="J3374">
        <v>0</v>
      </c>
      <c r="K3374" s="1">
        <v>45161</v>
      </c>
      <c r="L3374" s="56">
        <v>0.57876813657407411</v>
      </c>
    </row>
    <row r="3375" spans="1:12" ht="15" customHeight="1" x14ac:dyDescent="0.25">
      <c r="A3375">
        <v>3374</v>
      </c>
      <c r="B3375">
        <v>277392</v>
      </c>
      <c r="C3375" t="s">
        <v>1534</v>
      </c>
      <c r="D3375" t="s">
        <v>1535</v>
      </c>
      <c r="E3375" t="s">
        <v>1611</v>
      </c>
      <c r="F3375" t="s">
        <v>1607</v>
      </c>
      <c r="G3375">
        <v>80.400000000000006</v>
      </c>
      <c r="H3375">
        <v>73.2</v>
      </c>
      <c r="I3375">
        <v>3</v>
      </c>
      <c r="J3375">
        <v>18</v>
      </c>
      <c r="K3375" s="1">
        <v>45161</v>
      </c>
      <c r="L3375" s="56">
        <v>0.57847565972222226</v>
      </c>
    </row>
    <row r="3376" spans="1:12" ht="15" customHeight="1" x14ac:dyDescent="0.25">
      <c r="A3376">
        <v>3375</v>
      </c>
      <c r="B3376">
        <v>277391</v>
      </c>
      <c r="C3376" t="s">
        <v>142</v>
      </c>
      <c r="D3376" t="s">
        <v>1612</v>
      </c>
      <c r="E3376" t="s">
        <v>1603</v>
      </c>
      <c r="F3376" t="s">
        <v>1604</v>
      </c>
      <c r="G3376">
        <v>44.4</v>
      </c>
      <c r="H3376">
        <v>37.200000000000003</v>
      </c>
      <c r="I3376">
        <v>3</v>
      </c>
      <c r="J3376">
        <v>0</v>
      </c>
      <c r="K3376" s="1">
        <v>45161</v>
      </c>
      <c r="L3376" s="56">
        <v>0.57820373842592587</v>
      </c>
    </row>
    <row r="3377" spans="1:12" ht="15" customHeight="1" x14ac:dyDescent="0.25">
      <c r="A3377">
        <v>3376</v>
      </c>
      <c r="B3377">
        <v>277390</v>
      </c>
      <c r="C3377" t="s">
        <v>24</v>
      </c>
      <c r="D3377" t="s">
        <v>25</v>
      </c>
      <c r="E3377" t="s">
        <v>1611</v>
      </c>
      <c r="F3377" t="s">
        <v>1614</v>
      </c>
      <c r="G3377">
        <v>50.9</v>
      </c>
      <c r="H3377">
        <v>43.7</v>
      </c>
      <c r="I3377">
        <v>3</v>
      </c>
      <c r="J3377">
        <v>8</v>
      </c>
      <c r="K3377" s="1">
        <v>45161</v>
      </c>
      <c r="L3377" s="56">
        <v>0.57803410879629624</v>
      </c>
    </row>
    <row r="3378" spans="1:12" ht="15" customHeight="1" x14ac:dyDescent="0.25">
      <c r="A3378">
        <v>3377</v>
      </c>
      <c r="B3378">
        <v>277389</v>
      </c>
      <c r="C3378" t="s">
        <v>125</v>
      </c>
      <c r="D3378" t="s">
        <v>126</v>
      </c>
      <c r="E3378" t="s">
        <v>1603</v>
      </c>
      <c r="F3378" t="s">
        <v>1604</v>
      </c>
      <c r="G3378">
        <v>51.6</v>
      </c>
      <c r="H3378">
        <v>44.4</v>
      </c>
      <c r="I3378">
        <v>3</v>
      </c>
      <c r="J3378">
        <v>0</v>
      </c>
      <c r="K3378" s="1">
        <v>45161</v>
      </c>
      <c r="L3378" s="56">
        <v>0.57777924768518518</v>
      </c>
    </row>
    <row r="3379" spans="1:12" ht="15" customHeight="1" x14ac:dyDescent="0.25">
      <c r="A3379">
        <v>3378</v>
      </c>
      <c r="B3379">
        <v>277388</v>
      </c>
      <c r="C3379" t="s">
        <v>24</v>
      </c>
      <c r="D3379" t="s">
        <v>25</v>
      </c>
      <c r="E3379" t="s">
        <v>1611</v>
      </c>
      <c r="F3379" t="s">
        <v>1614</v>
      </c>
      <c r="G3379">
        <v>51.7</v>
      </c>
      <c r="H3379">
        <v>44.5</v>
      </c>
      <c r="I3379">
        <v>3</v>
      </c>
      <c r="J3379">
        <v>8</v>
      </c>
      <c r="K3379" s="1">
        <v>45161</v>
      </c>
      <c r="L3379" s="56">
        <v>0.5775869212962963</v>
      </c>
    </row>
    <row r="3380" spans="1:12" ht="15" customHeight="1" x14ac:dyDescent="0.25">
      <c r="A3380">
        <v>3379</v>
      </c>
      <c r="B3380">
        <v>277387</v>
      </c>
      <c r="C3380" t="s">
        <v>101</v>
      </c>
      <c r="D3380" t="s">
        <v>1326</v>
      </c>
      <c r="E3380" t="s">
        <v>1611</v>
      </c>
      <c r="F3380" t="s">
        <v>1607</v>
      </c>
      <c r="G3380">
        <v>36.799999999999997</v>
      </c>
      <c r="H3380">
        <v>29.6</v>
      </c>
      <c r="I3380">
        <v>3</v>
      </c>
      <c r="J3380">
        <v>0</v>
      </c>
      <c r="K3380" s="1">
        <v>45161</v>
      </c>
      <c r="L3380" s="56">
        <v>0.57735925925925924</v>
      </c>
    </row>
    <row r="3381" spans="1:12" ht="15" customHeight="1" x14ac:dyDescent="0.25">
      <c r="A3381">
        <v>3380</v>
      </c>
      <c r="B3381">
        <v>277386</v>
      </c>
      <c r="C3381" t="s">
        <v>24</v>
      </c>
      <c r="D3381" t="s">
        <v>25</v>
      </c>
      <c r="E3381" t="s">
        <v>1611</v>
      </c>
      <c r="F3381" t="s">
        <v>1614</v>
      </c>
      <c r="G3381">
        <v>51.2</v>
      </c>
      <c r="H3381">
        <v>44</v>
      </c>
      <c r="I3381">
        <v>3</v>
      </c>
      <c r="J3381">
        <v>8</v>
      </c>
      <c r="K3381" s="1">
        <v>45161</v>
      </c>
      <c r="L3381" s="56">
        <v>0.57722596064814813</v>
      </c>
    </row>
    <row r="3382" spans="1:12" ht="15" customHeight="1" x14ac:dyDescent="0.25">
      <c r="A3382">
        <v>3381</v>
      </c>
      <c r="B3382">
        <v>277385</v>
      </c>
      <c r="C3382" t="s">
        <v>59</v>
      </c>
      <c r="D3382" t="s">
        <v>60</v>
      </c>
      <c r="E3382" t="s">
        <v>1611</v>
      </c>
      <c r="F3382" t="s">
        <v>1613</v>
      </c>
      <c r="G3382">
        <v>44.2</v>
      </c>
      <c r="H3382">
        <v>37</v>
      </c>
      <c r="I3382">
        <v>3</v>
      </c>
      <c r="J3382">
        <v>8</v>
      </c>
      <c r="K3382" s="1">
        <v>45161</v>
      </c>
      <c r="L3382" s="56">
        <v>0.57703321759259263</v>
      </c>
    </row>
    <row r="3383" spans="1:12" ht="15" customHeight="1" x14ac:dyDescent="0.25">
      <c r="A3383">
        <v>3382</v>
      </c>
      <c r="B3383">
        <v>277384</v>
      </c>
      <c r="C3383" t="s">
        <v>24</v>
      </c>
      <c r="D3383" t="s">
        <v>25</v>
      </c>
      <c r="E3383" t="s">
        <v>1611</v>
      </c>
      <c r="F3383" t="s">
        <v>1614</v>
      </c>
      <c r="G3383">
        <v>48.8</v>
      </c>
      <c r="H3383">
        <v>41.6</v>
      </c>
      <c r="I3383">
        <v>3</v>
      </c>
      <c r="J3383">
        <v>8</v>
      </c>
      <c r="K3383" s="1">
        <v>45161</v>
      </c>
      <c r="L3383" s="56">
        <v>0.57689024305555558</v>
      </c>
    </row>
    <row r="3384" spans="1:12" ht="15" customHeight="1" x14ac:dyDescent="0.25">
      <c r="A3384">
        <v>3383</v>
      </c>
      <c r="B3384">
        <v>277383</v>
      </c>
      <c r="C3384" t="s">
        <v>124</v>
      </c>
      <c r="D3384" t="s">
        <v>1413</v>
      </c>
      <c r="E3384" t="s">
        <v>1603</v>
      </c>
      <c r="F3384" t="s">
        <v>1604</v>
      </c>
      <c r="G3384">
        <v>43.4</v>
      </c>
      <c r="H3384">
        <v>36.200000000000003</v>
      </c>
      <c r="I3384">
        <v>3</v>
      </c>
      <c r="J3384">
        <v>0</v>
      </c>
      <c r="K3384" s="1">
        <v>45161</v>
      </c>
      <c r="L3384" s="56">
        <v>0.57671443287037039</v>
      </c>
    </row>
    <row r="3385" spans="1:12" ht="15" customHeight="1" x14ac:dyDescent="0.25">
      <c r="A3385">
        <v>3384</v>
      </c>
      <c r="B3385">
        <v>277382</v>
      </c>
      <c r="C3385" t="s">
        <v>141</v>
      </c>
      <c r="D3385" t="s">
        <v>1358</v>
      </c>
      <c r="E3385" t="s">
        <v>1603</v>
      </c>
      <c r="F3385" t="s">
        <v>1607</v>
      </c>
      <c r="G3385">
        <v>39.799999999999997</v>
      </c>
      <c r="H3385">
        <v>32.6</v>
      </c>
      <c r="I3385">
        <v>3</v>
      </c>
      <c r="J3385">
        <v>0</v>
      </c>
      <c r="K3385" s="1">
        <v>45161</v>
      </c>
      <c r="L3385" s="56">
        <v>0.57616380787037036</v>
      </c>
    </row>
    <row r="3386" spans="1:12" ht="15" customHeight="1" x14ac:dyDescent="0.25">
      <c r="A3386">
        <v>3385</v>
      </c>
      <c r="B3386">
        <v>277381</v>
      </c>
      <c r="C3386" t="s">
        <v>175</v>
      </c>
      <c r="D3386" t="s">
        <v>176</v>
      </c>
      <c r="E3386" t="s">
        <v>1603</v>
      </c>
      <c r="F3386" t="s">
        <v>1610</v>
      </c>
      <c r="G3386">
        <v>45.8</v>
      </c>
      <c r="H3386">
        <v>38.6</v>
      </c>
      <c r="I3386">
        <v>3</v>
      </c>
      <c r="J3386">
        <v>0</v>
      </c>
      <c r="K3386" s="1">
        <v>45161</v>
      </c>
      <c r="L3386" s="56">
        <v>0.5753582986111111</v>
      </c>
    </row>
    <row r="3387" spans="1:12" ht="15" customHeight="1" x14ac:dyDescent="0.25">
      <c r="A3387">
        <v>3386</v>
      </c>
      <c r="B3387">
        <v>277380</v>
      </c>
      <c r="C3387" t="s">
        <v>74</v>
      </c>
      <c r="D3387" t="s">
        <v>75</v>
      </c>
      <c r="E3387" t="s">
        <v>1611</v>
      </c>
      <c r="F3387" t="s">
        <v>1610</v>
      </c>
      <c r="G3387">
        <v>34.799999999999997</v>
      </c>
      <c r="H3387">
        <v>27.6</v>
      </c>
      <c r="I3387">
        <v>3</v>
      </c>
      <c r="J3387">
        <v>12</v>
      </c>
      <c r="K3387" s="1">
        <v>45161</v>
      </c>
      <c r="L3387" s="56">
        <v>0.57410193287037037</v>
      </c>
    </row>
    <row r="3388" spans="1:12" ht="15" customHeight="1" x14ac:dyDescent="0.25">
      <c r="A3388">
        <v>3387</v>
      </c>
      <c r="B3388">
        <v>277379</v>
      </c>
      <c r="C3388" t="s">
        <v>121</v>
      </c>
      <c r="D3388" t="s">
        <v>122</v>
      </c>
      <c r="E3388" t="s">
        <v>1603</v>
      </c>
      <c r="F3388" t="s">
        <v>1610</v>
      </c>
      <c r="G3388">
        <v>51.4</v>
      </c>
      <c r="H3388">
        <v>44.2</v>
      </c>
      <c r="I3388">
        <v>3</v>
      </c>
      <c r="J3388">
        <v>0</v>
      </c>
      <c r="K3388" s="1">
        <v>45161</v>
      </c>
      <c r="L3388" s="56">
        <v>0.57380760416666665</v>
      </c>
    </row>
    <row r="3389" spans="1:12" ht="15" customHeight="1" x14ac:dyDescent="0.25">
      <c r="A3389">
        <v>3388</v>
      </c>
      <c r="B3389">
        <v>277378</v>
      </c>
      <c r="C3389" t="s">
        <v>85</v>
      </c>
      <c r="D3389" t="s">
        <v>1608</v>
      </c>
      <c r="E3389" t="s">
        <v>1603</v>
      </c>
      <c r="F3389" t="s">
        <v>1610</v>
      </c>
      <c r="G3389">
        <v>41.9</v>
      </c>
      <c r="H3389">
        <v>34.700000000000003</v>
      </c>
      <c r="I3389">
        <v>3</v>
      </c>
      <c r="J3389">
        <v>0</v>
      </c>
      <c r="K3389" s="1">
        <v>45161</v>
      </c>
      <c r="L3389" s="56">
        <v>0.57364942129629626</v>
      </c>
    </row>
    <row r="3390" spans="1:12" ht="15" customHeight="1" x14ac:dyDescent="0.25">
      <c r="A3390">
        <v>3389</v>
      </c>
      <c r="B3390">
        <v>277377</v>
      </c>
      <c r="C3390" t="s">
        <v>59</v>
      </c>
      <c r="D3390" t="s">
        <v>60</v>
      </c>
      <c r="E3390" t="s">
        <v>1611</v>
      </c>
      <c r="F3390" t="s">
        <v>1613</v>
      </c>
      <c r="G3390">
        <v>47.1</v>
      </c>
      <c r="H3390">
        <v>39.9</v>
      </c>
      <c r="I3390">
        <v>3</v>
      </c>
      <c r="J3390">
        <v>8</v>
      </c>
      <c r="K3390" s="1">
        <v>45161</v>
      </c>
      <c r="L3390" s="56">
        <v>0.57353067129629631</v>
      </c>
    </row>
    <row r="3391" spans="1:12" ht="15" customHeight="1" x14ac:dyDescent="0.25">
      <c r="A3391">
        <v>3390</v>
      </c>
      <c r="B3391">
        <v>277376</v>
      </c>
      <c r="C3391" t="s">
        <v>84</v>
      </c>
      <c r="D3391" t="s">
        <v>1609</v>
      </c>
      <c r="E3391" t="s">
        <v>1603</v>
      </c>
      <c r="F3391" t="s">
        <v>1610</v>
      </c>
      <c r="G3391">
        <v>54.5</v>
      </c>
      <c r="H3391">
        <v>47.3</v>
      </c>
      <c r="I3391">
        <v>3</v>
      </c>
      <c r="J3391">
        <v>0</v>
      </c>
      <c r="K3391" s="1">
        <v>45161</v>
      </c>
      <c r="L3391" s="56">
        <v>0.57332387731481482</v>
      </c>
    </row>
    <row r="3392" spans="1:12" ht="15" customHeight="1" x14ac:dyDescent="0.25">
      <c r="A3392">
        <v>3391</v>
      </c>
      <c r="B3392">
        <v>277375</v>
      </c>
      <c r="C3392" t="s">
        <v>67</v>
      </c>
      <c r="D3392" t="s">
        <v>1318</v>
      </c>
      <c r="E3392" t="s">
        <v>1603</v>
      </c>
      <c r="F3392" t="s">
        <v>1613</v>
      </c>
      <c r="G3392">
        <v>39.1</v>
      </c>
      <c r="H3392">
        <v>31.9</v>
      </c>
      <c r="I3392">
        <v>3</v>
      </c>
      <c r="J3392">
        <v>0</v>
      </c>
      <c r="K3392" s="1">
        <v>45161</v>
      </c>
      <c r="L3392" s="56">
        <v>0.57314563657407402</v>
      </c>
    </row>
    <row r="3393" spans="1:12" ht="15" customHeight="1" x14ac:dyDescent="0.25">
      <c r="A3393">
        <v>3392</v>
      </c>
      <c r="B3393">
        <v>277374</v>
      </c>
      <c r="C3393" t="s">
        <v>74</v>
      </c>
      <c r="D3393" t="s">
        <v>75</v>
      </c>
      <c r="E3393" t="s">
        <v>1611</v>
      </c>
      <c r="F3393" t="s">
        <v>1610</v>
      </c>
      <c r="G3393">
        <v>38.299999999999997</v>
      </c>
      <c r="H3393">
        <v>31.1</v>
      </c>
      <c r="I3393">
        <v>3</v>
      </c>
      <c r="J3393">
        <v>12</v>
      </c>
      <c r="K3393" s="1">
        <v>45161</v>
      </c>
      <c r="L3393" s="56">
        <v>0.57303711805555557</v>
      </c>
    </row>
    <row r="3394" spans="1:12" ht="15" customHeight="1" x14ac:dyDescent="0.25">
      <c r="A3394">
        <v>3393</v>
      </c>
      <c r="B3394">
        <v>277373</v>
      </c>
      <c r="C3394" t="s">
        <v>175</v>
      </c>
      <c r="D3394" t="s">
        <v>176</v>
      </c>
      <c r="E3394" t="s">
        <v>1603</v>
      </c>
      <c r="F3394" t="s">
        <v>1610</v>
      </c>
      <c r="G3394">
        <v>51.5</v>
      </c>
      <c r="H3394">
        <v>44.3</v>
      </c>
      <c r="I3394">
        <v>3</v>
      </c>
      <c r="J3394">
        <v>0</v>
      </c>
      <c r="K3394" s="1">
        <v>45161</v>
      </c>
      <c r="L3394" s="56">
        <v>0.57287202546296301</v>
      </c>
    </row>
    <row r="3395" spans="1:12" ht="15" customHeight="1" x14ac:dyDescent="0.25">
      <c r="A3395">
        <v>3394</v>
      </c>
      <c r="B3395">
        <v>277372</v>
      </c>
      <c r="C3395" t="s">
        <v>124</v>
      </c>
      <c r="D3395" t="s">
        <v>1413</v>
      </c>
      <c r="E3395" t="s">
        <v>1603</v>
      </c>
      <c r="F3395" t="s">
        <v>1604</v>
      </c>
      <c r="G3395">
        <v>47.8</v>
      </c>
      <c r="H3395">
        <v>40.6</v>
      </c>
      <c r="I3395">
        <v>3</v>
      </c>
      <c r="J3395">
        <v>0</v>
      </c>
      <c r="K3395" s="1">
        <v>45161</v>
      </c>
      <c r="L3395" s="56">
        <v>0.5726996875</v>
      </c>
    </row>
    <row r="3396" spans="1:12" ht="15" customHeight="1" x14ac:dyDescent="0.25">
      <c r="A3396">
        <v>3395</v>
      </c>
      <c r="B3396">
        <v>277371</v>
      </c>
      <c r="C3396" t="s">
        <v>114</v>
      </c>
      <c r="D3396" t="s">
        <v>115</v>
      </c>
      <c r="E3396" t="s">
        <v>1603</v>
      </c>
      <c r="F3396" t="s">
        <v>1610</v>
      </c>
      <c r="G3396">
        <v>68</v>
      </c>
      <c r="H3396">
        <v>60.8</v>
      </c>
      <c r="I3396">
        <v>3</v>
      </c>
      <c r="J3396">
        <v>30</v>
      </c>
      <c r="K3396" s="1">
        <v>45161</v>
      </c>
      <c r="L3396" s="56">
        <v>0.57247797453703708</v>
      </c>
    </row>
    <row r="3397" spans="1:12" ht="15" customHeight="1" x14ac:dyDescent="0.25">
      <c r="A3397">
        <v>3396</v>
      </c>
      <c r="B3397">
        <v>277370</v>
      </c>
      <c r="C3397" t="s">
        <v>123</v>
      </c>
      <c r="D3397" t="s">
        <v>1412</v>
      </c>
      <c r="E3397" t="s">
        <v>1603</v>
      </c>
      <c r="F3397" t="s">
        <v>1613</v>
      </c>
      <c r="G3397">
        <v>47.3</v>
      </c>
      <c r="H3397">
        <v>40.1</v>
      </c>
      <c r="I3397">
        <v>3</v>
      </c>
      <c r="J3397">
        <v>0</v>
      </c>
      <c r="K3397" s="1">
        <v>45161</v>
      </c>
      <c r="L3397" s="56">
        <v>0.57228020833333326</v>
      </c>
    </row>
    <row r="3398" spans="1:12" ht="15" customHeight="1" x14ac:dyDescent="0.25">
      <c r="A3398">
        <v>3397</v>
      </c>
      <c r="B3398">
        <v>277369</v>
      </c>
      <c r="C3398" t="s">
        <v>1534</v>
      </c>
      <c r="D3398" t="s">
        <v>1535</v>
      </c>
      <c r="E3398" t="s">
        <v>1611</v>
      </c>
      <c r="F3398" t="s">
        <v>1607</v>
      </c>
      <c r="G3398">
        <v>76.5</v>
      </c>
      <c r="H3398">
        <v>69.3</v>
      </c>
      <c r="I3398">
        <v>3</v>
      </c>
      <c r="J3398">
        <v>18</v>
      </c>
      <c r="K3398" s="1">
        <v>45161</v>
      </c>
      <c r="L3398" s="56">
        <v>0.57204077546296295</v>
      </c>
    </row>
    <row r="3399" spans="1:12" ht="15" customHeight="1" x14ac:dyDescent="0.25">
      <c r="A3399">
        <v>3398</v>
      </c>
      <c r="B3399">
        <v>277368</v>
      </c>
      <c r="C3399" t="s">
        <v>141</v>
      </c>
      <c r="D3399" t="s">
        <v>1358</v>
      </c>
      <c r="E3399" t="s">
        <v>1603</v>
      </c>
      <c r="F3399" t="s">
        <v>1607</v>
      </c>
      <c r="G3399">
        <v>41.1</v>
      </c>
      <c r="H3399">
        <v>33.9</v>
      </c>
      <c r="I3399">
        <v>3</v>
      </c>
      <c r="J3399">
        <v>0</v>
      </c>
      <c r="K3399" s="1">
        <v>45161</v>
      </c>
      <c r="L3399" s="56">
        <v>0.57181666666666664</v>
      </c>
    </row>
    <row r="3400" spans="1:12" ht="15" customHeight="1" x14ac:dyDescent="0.25">
      <c r="A3400">
        <v>3399</v>
      </c>
      <c r="B3400">
        <v>277367</v>
      </c>
      <c r="C3400" t="s">
        <v>24</v>
      </c>
      <c r="D3400" t="s">
        <v>25</v>
      </c>
      <c r="E3400" t="s">
        <v>1611</v>
      </c>
      <c r="F3400" t="s">
        <v>1614</v>
      </c>
      <c r="G3400">
        <v>45.6</v>
      </c>
      <c r="H3400">
        <v>38.4</v>
      </c>
      <c r="I3400">
        <v>3</v>
      </c>
      <c r="J3400">
        <v>6</v>
      </c>
      <c r="K3400" s="1">
        <v>45161</v>
      </c>
      <c r="L3400" s="56">
        <v>0.57169019675925925</v>
      </c>
    </row>
    <row r="3401" spans="1:12" ht="15" customHeight="1" x14ac:dyDescent="0.25">
      <c r="A3401">
        <v>3400</v>
      </c>
      <c r="B3401">
        <v>277366</v>
      </c>
      <c r="C3401" t="s">
        <v>24</v>
      </c>
      <c r="D3401" t="s">
        <v>25</v>
      </c>
      <c r="E3401" t="s">
        <v>1611</v>
      </c>
      <c r="F3401" t="s">
        <v>1614</v>
      </c>
      <c r="G3401">
        <v>48.9</v>
      </c>
      <c r="H3401">
        <v>41.7</v>
      </c>
      <c r="I3401">
        <v>3</v>
      </c>
      <c r="J3401">
        <v>8</v>
      </c>
      <c r="K3401" s="1">
        <v>45161</v>
      </c>
      <c r="L3401" s="56">
        <v>0.57157569444444445</v>
      </c>
    </row>
    <row r="3402" spans="1:12" ht="15" customHeight="1" x14ac:dyDescent="0.25">
      <c r="A3402">
        <v>3401</v>
      </c>
      <c r="B3402">
        <v>277365</v>
      </c>
      <c r="C3402" t="s">
        <v>121</v>
      </c>
      <c r="D3402" t="s">
        <v>122</v>
      </c>
      <c r="E3402" t="s">
        <v>1603</v>
      </c>
      <c r="F3402" t="s">
        <v>1613</v>
      </c>
      <c r="G3402">
        <v>40</v>
      </c>
      <c r="H3402">
        <v>32.799999999999997</v>
      </c>
      <c r="I3402">
        <v>3</v>
      </c>
      <c r="J3402">
        <v>0</v>
      </c>
      <c r="K3402" s="1">
        <v>45161</v>
      </c>
      <c r="L3402" s="56">
        <v>0.57123688657407412</v>
      </c>
    </row>
    <row r="3403" spans="1:12" ht="15" customHeight="1" x14ac:dyDescent="0.25">
      <c r="A3403">
        <v>3402</v>
      </c>
      <c r="B3403">
        <v>277364</v>
      </c>
      <c r="C3403" t="s">
        <v>124</v>
      </c>
      <c r="D3403" t="s">
        <v>1413</v>
      </c>
      <c r="E3403" t="s">
        <v>1603</v>
      </c>
      <c r="F3403" t="s">
        <v>1604</v>
      </c>
      <c r="G3403">
        <v>49.3</v>
      </c>
      <c r="H3403">
        <v>42.1</v>
      </c>
      <c r="I3403">
        <v>3</v>
      </c>
      <c r="J3403">
        <v>0</v>
      </c>
      <c r="K3403" s="1">
        <v>45161</v>
      </c>
      <c r="L3403" s="56">
        <v>0.5702715625</v>
      </c>
    </row>
    <row r="3404" spans="1:12" ht="15" customHeight="1" x14ac:dyDescent="0.25">
      <c r="A3404">
        <v>3403</v>
      </c>
      <c r="B3404">
        <v>277363</v>
      </c>
      <c r="C3404" t="s">
        <v>142</v>
      </c>
      <c r="D3404" t="s">
        <v>1612</v>
      </c>
      <c r="E3404" t="s">
        <v>1603</v>
      </c>
      <c r="F3404" t="s">
        <v>1604</v>
      </c>
      <c r="G3404">
        <v>51.9</v>
      </c>
      <c r="H3404">
        <v>44.7</v>
      </c>
      <c r="I3404">
        <v>3</v>
      </c>
      <c r="J3404">
        <v>0</v>
      </c>
      <c r="K3404" s="1">
        <v>45161</v>
      </c>
      <c r="L3404" s="56">
        <v>0.5701094907407408</v>
      </c>
    </row>
    <row r="3405" spans="1:12" ht="15" customHeight="1" x14ac:dyDescent="0.25">
      <c r="A3405">
        <v>3404</v>
      </c>
      <c r="B3405">
        <v>277362</v>
      </c>
      <c r="C3405" t="s">
        <v>59</v>
      </c>
      <c r="D3405" t="s">
        <v>60</v>
      </c>
      <c r="E3405" t="s">
        <v>1611</v>
      </c>
      <c r="F3405" t="s">
        <v>1613</v>
      </c>
      <c r="G3405">
        <v>45.7</v>
      </c>
      <c r="H3405">
        <v>38.5</v>
      </c>
      <c r="I3405">
        <v>3</v>
      </c>
      <c r="J3405">
        <v>8</v>
      </c>
      <c r="K3405" s="1">
        <v>45161</v>
      </c>
      <c r="L3405" s="56">
        <v>0.5699756944444444</v>
      </c>
    </row>
    <row r="3406" spans="1:12" ht="15" customHeight="1" x14ac:dyDescent="0.25">
      <c r="A3406">
        <v>3405</v>
      </c>
      <c r="B3406">
        <v>277361</v>
      </c>
      <c r="C3406" t="s">
        <v>67</v>
      </c>
      <c r="D3406" t="s">
        <v>1318</v>
      </c>
      <c r="E3406" t="s">
        <v>1603</v>
      </c>
      <c r="F3406" t="s">
        <v>1613</v>
      </c>
      <c r="G3406">
        <v>35.799999999999997</v>
      </c>
      <c r="H3406">
        <v>28.6</v>
      </c>
      <c r="I3406">
        <v>3</v>
      </c>
      <c r="J3406">
        <v>0</v>
      </c>
      <c r="K3406" s="1">
        <v>45161</v>
      </c>
      <c r="L3406" s="56">
        <v>0.5698378819444444</v>
      </c>
    </row>
    <row r="3407" spans="1:12" ht="15" customHeight="1" x14ac:dyDescent="0.25">
      <c r="A3407">
        <v>3406</v>
      </c>
      <c r="B3407">
        <v>277360</v>
      </c>
      <c r="C3407" t="s">
        <v>124</v>
      </c>
      <c r="D3407" t="s">
        <v>1413</v>
      </c>
      <c r="E3407" t="s">
        <v>1603</v>
      </c>
      <c r="F3407" t="s">
        <v>1604</v>
      </c>
      <c r="G3407">
        <v>38.6</v>
      </c>
      <c r="H3407">
        <v>31.4</v>
      </c>
      <c r="I3407">
        <v>3</v>
      </c>
      <c r="J3407">
        <v>0</v>
      </c>
      <c r="K3407" s="1">
        <v>45161</v>
      </c>
      <c r="L3407" s="56">
        <v>0.56969545138888888</v>
      </c>
    </row>
    <row r="3408" spans="1:12" ht="15" customHeight="1" x14ac:dyDescent="0.25">
      <c r="A3408">
        <v>3407</v>
      </c>
      <c r="B3408">
        <v>277359</v>
      </c>
      <c r="C3408" t="s">
        <v>121</v>
      </c>
      <c r="D3408" t="s">
        <v>122</v>
      </c>
      <c r="E3408" t="s">
        <v>1603</v>
      </c>
      <c r="F3408" t="s">
        <v>1610</v>
      </c>
      <c r="G3408">
        <v>43.6</v>
      </c>
      <c r="H3408">
        <v>36.4</v>
      </c>
      <c r="I3408">
        <v>3</v>
      </c>
      <c r="J3408">
        <v>0</v>
      </c>
      <c r="K3408" s="1">
        <v>45161</v>
      </c>
      <c r="L3408" s="56">
        <v>0.56955829861111107</v>
      </c>
    </row>
    <row r="3409" spans="1:12" ht="15" customHeight="1" x14ac:dyDescent="0.25">
      <c r="A3409">
        <v>3408</v>
      </c>
      <c r="B3409">
        <v>277358</v>
      </c>
      <c r="C3409" t="s">
        <v>123</v>
      </c>
      <c r="D3409" t="s">
        <v>1412</v>
      </c>
      <c r="E3409" t="s">
        <v>1603</v>
      </c>
      <c r="F3409" t="s">
        <v>1613</v>
      </c>
      <c r="G3409">
        <v>56.3</v>
      </c>
      <c r="H3409">
        <v>49.1</v>
      </c>
      <c r="I3409">
        <v>3</v>
      </c>
      <c r="J3409">
        <v>0</v>
      </c>
      <c r="K3409" s="1">
        <v>45161</v>
      </c>
      <c r="L3409" s="56">
        <v>0.56947704861111115</v>
      </c>
    </row>
    <row r="3410" spans="1:12" ht="15" customHeight="1" x14ac:dyDescent="0.25">
      <c r="A3410">
        <v>3409</v>
      </c>
      <c r="B3410">
        <v>277357</v>
      </c>
      <c r="C3410" t="s">
        <v>24</v>
      </c>
      <c r="D3410" t="s">
        <v>25</v>
      </c>
      <c r="E3410" t="s">
        <v>1611</v>
      </c>
      <c r="F3410" t="s">
        <v>1614</v>
      </c>
      <c r="G3410">
        <v>46.4</v>
      </c>
      <c r="H3410">
        <v>39.200000000000003</v>
      </c>
      <c r="I3410">
        <v>3</v>
      </c>
      <c r="J3410">
        <v>8</v>
      </c>
      <c r="K3410" s="1">
        <v>45161</v>
      </c>
      <c r="L3410" s="56">
        <v>0.56919887731481478</v>
      </c>
    </row>
    <row r="3411" spans="1:12" ht="15" customHeight="1" x14ac:dyDescent="0.25">
      <c r="A3411">
        <v>3410</v>
      </c>
      <c r="B3411">
        <v>277356</v>
      </c>
      <c r="C3411" t="s">
        <v>114</v>
      </c>
      <c r="D3411" t="s">
        <v>115</v>
      </c>
      <c r="E3411" t="s">
        <v>1603</v>
      </c>
      <c r="F3411" t="s">
        <v>1610</v>
      </c>
      <c r="G3411">
        <v>66.8</v>
      </c>
      <c r="H3411">
        <v>59.6</v>
      </c>
      <c r="I3411">
        <v>3</v>
      </c>
      <c r="J3411">
        <v>30</v>
      </c>
      <c r="K3411" s="1">
        <v>45161</v>
      </c>
      <c r="L3411" s="56">
        <v>0.56904667824074073</v>
      </c>
    </row>
    <row r="3412" spans="1:12" ht="15" customHeight="1" x14ac:dyDescent="0.25">
      <c r="A3412">
        <v>3411</v>
      </c>
      <c r="B3412">
        <v>277355</v>
      </c>
      <c r="C3412" t="s">
        <v>24</v>
      </c>
      <c r="D3412" t="s">
        <v>25</v>
      </c>
      <c r="E3412" t="s">
        <v>1611</v>
      </c>
      <c r="F3412" t="s">
        <v>1614</v>
      </c>
      <c r="G3412">
        <v>44.7</v>
      </c>
      <c r="H3412">
        <v>37.5</v>
      </c>
      <c r="I3412">
        <v>3</v>
      </c>
      <c r="J3412">
        <v>5</v>
      </c>
      <c r="K3412" s="1">
        <v>45161</v>
      </c>
      <c r="L3412" s="56">
        <v>0.56799517361111118</v>
      </c>
    </row>
    <row r="3413" spans="1:12" ht="15" customHeight="1" x14ac:dyDescent="0.25">
      <c r="A3413">
        <v>3412</v>
      </c>
      <c r="B3413">
        <v>277354</v>
      </c>
      <c r="C3413" t="s">
        <v>142</v>
      </c>
      <c r="D3413" t="s">
        <v>1612</v>
      </c>
      <c r="E3413" t="s">
        <v>1603</v>
      </c>
      <c r="F3413" t="s">
        <v>1604</v>
      </c>
      <c r="G3413">
        <v>42.2</v>
      </c>
      <c r="H3413">
        <v>35</v>
      </c>
      <c r="I3413">
        <v>3</v>
      </c>
      <c r="J3413">
        <v>0</v>
      </c>
      <c r="K3413" s="1">
        <v>45161</v>
      </c>
      <c r="L3413" s="56">
        <v>0.5672420949074074</v>
      </c>
    </row>
    <row r="3414" spans="1:12" ht="15" customHeight="1" x14ac:dyDescent="0.25">
      <c r="A3414">
        <v>3413</v>
      </c>
      <c r="B3414">
        <v>277353</v>
      </c>
      <c r="C3414" t="s">
        <v>124</v>
      </c>
      <c r="D3414" t="s">
        <v>1413</v>
      </c>
      <c r="E3414" t="s">
        <v>1603</v>
      </c>
      <c r="F3414" t="s">
        <v>1604</v>
      </c>
      <c r="G3414">
        <v>45.3</v>
      </c>
      <c r="H3414">
        <v>38.1</v>
      </c>
      <c r="I3414">
        <v>3</v>
      </c>
      <c r="J3414">
        <v>0</v>
      </c>
      <c r="K3414" s="1">
        <v>45161</v>
      </c>
      <c r="L3414" s="56">
        <v>0.56707596064814814</v>
      </c>
    </row>
    <row r="3415" spans="1:12" ht="15" customHeight="1" x14ac:dyDescent="0.25">
      <c r="A3415">
        <v>3414</v>
      </c>
      <c r="B3415">
        <v>277352</v>
      </c>
      <c r="C3415" t="s">
        <v>74</v>
      </c>
      <c r="D3415" t="s">
        <v>75</v>
      </c>
      <c r="E3415" t="s">
        <v>1611</v>
      </c>
      <c r="F3415" t="s">
        <v>1610</v>
      </c>
      <c r="G3415">
        <v>36.200000000000003</v>
      </c>
      <c r="H3415">
        <v>29</v>
      </c>
      <c r="I3415">
        <v>3</v>
      </c>
      <c r="J3415">
        <v>12</v>
      </c>
      <c r="K3415" s="1">
        <v>45161</v>
      </c>
      <c r="L3415" s="56">
        <v>0.56693383101851846</v>
      </c>
    </row>
    <row r="3416" spans="1:12" ht="15" customHeight="1" x14ac:dyDescent="0.25">
      <c r="A3416">
        <v>3415</v>
      </c>
      <c r="B3416">
        <v>277351</v>
      </c>
      <c r="C3416" t="s">
        <v>121</v>
      </c>
      <c r="D3416" t="s">
        <v>122</v>
      </c>
      <c r="E3416" t="s">
        <v>1603</v>
      </c>
      <c r="F3416" t="s">
        <v>1610</v>
      </c>
      <c r="G3416">
        <v>38.6</v>
      </c>
      <c r="H3416">
        <v>31.4</v>
      </c>
      <c r="I3416">
        <v>3</v>
      </c>
      <c r="J3416">
        <v>0</v>
      </c>
      <c r="K3416" s="1">
        <v>45161</v>
      </c>
      <c r="L3416" s="56">
        <v>0.56677974537037035</v>
      </c>
    </row>
    <row r="3417" spans="1:12" ht="15" customHeight="1" x14ac:dyDescent="0.25">
      <c r="A3417">
        <v>3416</v>
      </c>
      <c r="B3417">
        <v>277350</v>
      </c>
      <c r="C3417" t="s">
        <v>59</v>
      </c>
      <c r="D3417" t="s">
        <v>60</v>
      </c>
      <c r="E3417" t="s">
        <v>1611</v>
      </c>
      <c r="F3417" t="s">
        <v>1613</v>
      </c>
      <c r="G3417">
        <v>46</v>
      </c>
      <c r="H3417">
        <v>38.799999999999997</v>
      </c>
      <c r="I3417">
        <v>3</v>
      </c>
      <c r="J3417">
        <v>8</v>
      </c>
      <c r="K3417" s="1">
        <v>45161</v>
      </c>
      <c r="L3417" s="56">
        <v>0.56666790509259257</v>
      </c>
    </row>
    <row r="3418" spans="1:12" ht="15" customHeight="1" x14ac:dyDescent="0.25">
      <c r="A3418">
        <v>3417</v>
      </c>
      <c r="B3418">
        <v>277349</v>
      </c>
      <c r="C3418" t="s">
        <v>24</v>
      </c>
      <c r="D3418" t="s">
        <v>25</v>
      </c>
      <c r="E3418" t="s">
        <v>1611</v>
      </c>
      <c r="F3418" t="s">
        <v>1614</v>
      </c>
      <c r="G3418">
        <v>49.2</v>
      </c>
      <c r="H3418">
        <v>42</v>
      </c>
      <c r="I3418">
        <v>3</v>
      </c>
      <c r="J3418">
        <v>8</v>
      </c>
      <c r="K3418" s="1">
        <v>45161</v>
      </c>
      <c r="L3418" s="56">
        <v>0.56654039351851859</v>
      </c>
    </row>
    <row r="3419" spans="1:12" ht="15" customHeight="1" x14ac:dyDescent="0.25">
      <c r="A3419">
        <v>3418</v>
      </c>
      <c r="B3419">
        <v>277348</v>
      </c>
      <c r="C3419" t="s">
        <v>24</v>
      </c>
      <c r="D3419" t="s">
        <v>25</v>
      </c>
      <c r="E3419" t="s">
        <v>1611</v>
      </c>
      <c r="F3419" t="s">
        <v>1614</v>
      </c>
      <c r="G3419">
        <v>46.4</v>
      </c>
      <c r="H3419">
        <v>39.200000000000003</v>
      </c>
      <c r="I3419">
        <v>3</v>
      </c>
      <c r="J3419">
        <v>6</v>
      </c>
      <c r="K3419" s="1">
        <v>45161</v>
      </c>
      <c r="L3419" s="56">
        <v>0.56640408564814815</v>
      </c>
    </row>
    <row r="3420" spans="1:12" ht="15" customHeight="1" x14ac:dyDescent="0.25">
      <c r="A3420">
        <v>3419</v>
      </c>
      <c r="B3420">
        <v>277347</v>
      </c>
      <c r="C3420" t="s">
        <v>114</v>
      </c>
      <c r="D3420" t="s">
        <v>115</v>
      </c>
      <c r="E3420" t="s">
        <v>1603</v>
      </c>
      <c r="F3420" t="s">
        <v>1610</v>
      </c>
      <c r="G3420">
        <v>65.3</v>
      </c>
      <c r="H3420">
        <v>58.1</v>
      </c>
      <c r="I3420">
        <v>3</v>
      </c>
      <c r="J3420">
        <v>30</v>
      </c>
      <c r="K3420" s="1">
        <v>45161</v>
      </c>
      <c r="L3420" s="56">
        <v>0.56623596064814818</v>
      </c>
    </row>
    <row r="3421" spans="1:12" ht="15" customHeight="1" x14ac:dyDescent="0.25">
      <c r="A3421">
        <v>3420</v>
      </c>
      <c r="B3421">
        <v>277346</v>
      </c>
      <c r="C3421" t="s">
        <v>59</v>
      </c>
      <c r="D3421" t="s">
        <v>60</v>
      </c>
      <c r="E3421" t="s">
        <v>1611</v>
      </c>
      <c r="F3421" t="s">
        <v>1613</v>
      </c>
      <c r="G3421">
        <v>47.6</v>
      </c>
      <c r="H3421">
        <v>40.4</v>
      </c>
      <c r="I3421">
        <v>3</v>
      </c>
      <c r="J3421">
        <v>8</v>
      </c>
      <c r="K3421" s="1">
        <v>45161</v>
      </c>
      <c r="L3421" s="56">
        <v>0.56605138888888884</v>
      </c>
    </row>
    <row r="3422" spans="1:12" ht="15" customHeight="1" x14ac:dyDescent="0.25">
      <c r="A3422">
        <v>3421</v>
      </c>
      <c r="B3422">
        <v>277345</v>
      </c>
      <c r="C3422" t="s">
        <v>24</v>
      </c>
      <c r="D3422" t="s">
        <v>25</v>
      </c>
      <c r="E3422" t="s">
        <v>1611</v>
      </c>
      <c r="F3422" t="s">
        <v>1614</v>
      </c>
      <c r="G3422">
        <v>55</v>
      </c>
      <c r="H3422">
        <v>47.8</v>
      </c>
      <c r="I3422">
        <v>3</v>
      </c>
      <c r="J3422">
        <v>8</v>
      </c>
      <c r="K3422" s="1">
        <v>45161</v>
      </c>
      <c r="L3422" s="56">
        <v>0.56590520833333335</v>
      </c>
    </row>
    <row r="3423" spans="1:12" ht="15" customHeight="1" x14ac:dyDescent="0.25">
      <c r="A3423">
        <v>3422</v>
      </c>
      <c r="B3423">
        <v>277344</v>
      </c>
      <c r="C3423" t="s">
        <v>24</v>
      </c>
      <c r="D3423" t="s">
        <v>25</v>
      </c>
      <c r="E3423" t="s">
        <v>1611</v>
      </c>
      <c r="F3423" t="s">
        <v>1614</v>
      </c>
      <c r="G3423">
        <v>54.9</v>
      </c>
      <c r="H3423">
        <v>47.7</v>
      </c>
      <c r="I3423">
        <v>3</v>
      </c>
      <c r="J3423">
        <v>8</v>
      </c>
      <c r="K3423" s="1">
        <v>45161</v>
      </c>
      <c r="L3423" s="56">
        <v>0.56576863425925927</v>
      </c>
    </row>
    <row r="3424" spans="1:12" ht="15" customHeight="1" x14ac:dyDescent="0.25">
      <c r="A3424">
        <v>3423</v>
      </c>
      <c r="B3424">
        <v>277343</v>
      </c>
      <c r="C3424" t="s">
        <v>173</v>
      </c>
      <c r="D3424" t="s">
        <v>1377</v>
      </c>
      <c r="E3424" t="s">
        <v>1611</v>
      </c>
      <c r="F3424" t="s">
        <v>1607</v>
      </c>
      <c r="G3424">
        <v>43.4</v>
      </c>
      <c r="H3424">
        <v>36.200000000000003</v>
      </c>
      <c r="I3424">
        <v>3</v>
      </c>
      <c r="J3424">
        <v>0</v>
      </c>
      <c r="K3424" s="1">
        <v>45161</v>
      </c>
      <c r="L3424" s="56">
        <v>0.56563927083333332</v>
      </c>
    </row>
    <row r="3425" spans="1:12" ht="15" customHeight="1" x14ac:dyDescent="0.25">
      <c r="A3425">
        <v>3424</v>
      </c>
      <c r="B3425">
        <v>277342</v>
      </c>
      <c r="C3425" t="s">
        <v>1534</v>
      </c>
      <c r="D3425" t="s">
        <v>1535</v>
      </c>
      <c r="E3425" t="s">
        <v>1611</v>
      </c>
      <c r="F3425" t="s">
        <v>1607</v>
      </c>
      <c r="G3425">
        <v>78.2</v>
      </c>
      <c r="H3425">
        <v>71</v>
      </c>
      <c r="I3425">
        <v>3</v>
      </c>
      <c r="J3425">
        <v>18</v>
      </c>
      <c r="K3425" s="1">
        <v>45161</v>
      </c>
      <c r="L3425" s="56">
        <v>0.56551785879629624</v>
      </c>
    </row>
    <row r="3426" spans="1:12" ht="15" customHeight="1" x14ac:dyDescent="0.25">
      <c r="A3426">
        <v>3425</v>
      </c>
      <c r="B3426">
        <v>277341</v>
      </c>
      <c r="C3426" t="s">
        <v>141</v>
      </c>
      <c r="D3426" t="s">
        <v>1358</v>
      </c>
      <c r="E3426" t="s">
        <v>1603</v>
      </c>
      <c r="F3426" t="s">
        <v>1607</v>
      </c>
      <c r="G3426">
        <v>12.4</v>
      </c>
      <c r="H3426">
        <v>7</v>
      </c>
      <c r="I3426">
        <v>2</v>
      </c>
      <c r="J3426">
        <v>0</v>
      </c>
      <c r="K3426" s="1">
        <v>45161</v>
      </c>
      <c r="L3426" s="56">
        <v>0.56526681712962967</v>
      </c>
    </row>
    <row r="3427" spans="1:12" ht="15" customHeight="1" x14ac:dyDescent="0.25">
      <c r="A3427">
        <v>3426</v>
      </c>
      <c r="B3427">
        <v>277340</v>
      </c>
      <c r="C3427" t="s">
        <v>124</v>
      </c>
      <c r="D3427" t="s">
        <v>1413</v>
      </c>
      <c r="E3427" t="s">
        <v>1603</v>
      </c>
      <c r="F3427" t="s">
        <v>1604</v>
      </c>
      <c r="G3427">
        <v>40</v>
      </c>
      <c r="H3427">
        <v>32.799999999999997</v>
      </c>
      <c r="I3427">
        <v>3</v>
      </c>
      <c r="J3427">
        <v>0</v>
      </c>
      <c r="K3427" s="1">
        <v>45161</v>
      </c>
      <c r="L3427" s="56">
        <v>0.56434189814814817</v>
      </c>
    </row>
    <row r="3428" spans="1:12" ht="15" customHeight="1" x14ac:dyDescent="0.25">
      <c r="A3428">
        <v>3427</v>
      </c>
      <c r="B3428">
        <v>277339</v>
      </c>
      <c r="C3428" t="s">
        <v>125</v>
      </c>
      <c r="D3428" t="s">
        <v>126</v>
      </c>
      <c r="E3428" t="s">
        <v>1603</v>
      </c>
      <c r="F3428" t="s">
        <v>1604</v>
      </c>
      <c r="G3428">
        <v>49.2</v>
      </c>
      <c r="H3428">
        <v>42</v>
      </c>
      <c r="I3428">
        <v>3</v>
      </c>
      <c r="J3428">
        <v>0</v>
      </c>
      <c r="K3428" s="1">
        <v>45161</v>
      </c>
      <c r="L3428" s="56">
        <v>0.56424606481481476</v>
      </c>
    </row>
    <row r="3429" spans="1:12" ht="15" customHeight="1" x14ac:dyDescent="0.25">
      <c r="A3429">
        <v>3428</v>
      </c>
      <c r="B3429">
        <v>277338</v>
      </c>
      <c r="C3429" t="s">
        <v>84</v>
      </c>
      <c r="D3429" t="s">
        <v>1609</v>
      </c>
      <c r="E3429" t="s">
        <v>1603</v>
      </c>
      <c r="F3429" t="s">
        <v>1610</v>
      </c>
      <c r="G3429">
        <v>58.1</v>
      </c>
      <c r="H3429">
        <v>50.9</v>
      </c>
      <c r="I3429">
        <v>3</v>
      </c>
      <c r="J3429">
        <v>0</v>
      </c>
      <c r="K3429" s="1">
        <v>45161</v>
      </c>
      <c r="L3429" s="56">
        <v>0.56391686342592595</v>
      </c>
    </row>
    <row r="3430" spans="1:12" ht="15" customHeight="1" x14ac:dyDescent="0.25">
      <c r="A3430">
        <v>3429</v>
      </c>
      <c r="B3430">
        <v>277337</v>
      </c>
      <c r="C3430" t="s">
        <v>67</v>
      </c>
      <c r="D3430" t="s">
        <v>1318</v>
      </c>
      <c r="E3430" t="s">
        <v>1603</v>
      </c>
      <c r="F3430" t="s">
        <v>1613</v>
      </c>
      <c r="G3430">
        <v>33.4</v>
      </c>
      <c r="H3430">
        <v>26.2</v>
      </c>
      <c r="I3430">
        <v>3</v>
      </c>
      <c r="J3430">
        <v>0</v>
      </c>
      <c r="K3430" s="1">
        <v>45161</v>
      </c>
      <c r="L3430" s="56">
        <v>0.56343773148148146</v>
      </c>
    </row>
    <row r="3431" spans="1:12" ht="15" customHeight="1" x14ac:dyDescent="0.25">
      <c r="A3431">
        <v>3430</v>
      </c>
      <c r="B3431">
        <v>277336</v>
      </c>
      <c r="C3431" t="s">
        <v>14</v>
      </c>
      <c r="D3431" t="s">
        <v>15</v>
      </c>
      <c r="E3431" t="s">
        <v>1611</v>
      </c>
      <c r="F3431" t="s">
        <v>1614</v>
      </c>
      <c r="G3431">
        <v>30.3</v>
      </c>
      <c r="H3431">
        <v>24.9</v>
      </c>
      <c r="I3431">
        <v>2</v>
      </c>
      <c r="J3431">
        <v>5</v>
      </c>
      <c r="K3431" s="1">
        <v>45161</v>
      </c>
      <c r="L3431" s="56">
        <v>0.56282696759259265</v>
      </c>
    </row>
    <row r="3432" spans="1:12" ht="15" customHeight="1" x14ac:dyDescent="0.25">
      <c r="A3432">
        <v>3431</v>
      </c>
      <c r="B3432">
        <v>277335</v>
      </c>
      <c r="C3432" t="s">
        <v>85</v>
      </c>
      <c r="D3432" t="s">
        <v>1608</v>
      </c>
      <c r="E3432" t="s">
        <v>1603</v>
      </c>
      <c r="F3432" t="s">
        <v>1610</v>
      </c>
      <c r="G3432">
        <v>40.4</v>
      </c>
      <c r="H3432">
        <v>33.200000000000003</v>
      </c>
      <c r="I3432">
        <v>3</v>
      </c>
      <c r="J3432">
        <v>0</v>
      </c>
      <c r="K3432" s="1">
        <v>45161</v>
      </c>
      <c r="L3432" s="56">
        <v>0.5623354976851852</v>
      </c>
    </row>
    <row r="3433" spans="1:12" ht="15" customHeight="1" x14ac:dyDescent="0.25">
      <c r="A3433">
        <v>3432</v>
      </c>
      <c r="B3433">
        <v>277334</v>
      </c>
      <c r="C3433" t="s">
        <v>121</v>
      </c>
      <c r="D3433" t="s">
        <v>122</v>
      </c>
      <c r="E3433" t="s">
        <v>1603</v>
      </c>
      <c r="F3433" t="s">
        <v>1613</v>
      </c>
      <c r="G3433">
        <v>53.8</v>
      </c>
      <c r="H3433">
        <v>46.6</v>
      </c>
      <c r="I3433">
        <v>3</v>
      </c>
      <c r="J3433">
        <v>0</v>
      </c>
      <c r="K3433" s="1">
        <v>45161</v>
      </c>
      <c r="L3433" s="56">
        <v>0.56213491898148149</v>
      </c>
    </row>
    <row r="3434" spans="1:12" ht="15" customHeight="1" x14ac:dyDescent="0.25">
      <c r="A3434">
        <v>3433</v>
      </c>
      <c r="B3434">
        <v>277333</v>
      </c>
      <c r="C3434" t="s">
        <v>24</v>
      </c>
      <c r="D3434" t="s">
        <v>25</v>
      </c>
      <c r="E3434" t="s">
        <v>1611</v>
      </c>
      <c r="F3434" t="s">
        <v>1614</v>
      </c>
      <c r="G3434">
        <v>49.9</v>
      </c>
      <c r="H3434">
        <v>42.7</v>
      </c>
      <c r="I3434">
        <v>3</v>
      </c>
      <c r="J3434">
        <v>8</v>
      </c>
      <c r="K3434" s="1">
        <v>45161</v>
      </c>
      <c r="L3434" s="56">
        <v>0.56192248842592596</v>
      </c>
    </row>
    <row r="3435" spans="1:12" ht="15" customHeight="1" x14ac:dyDescent="0.25">
      <c r="A3435">
        <v>3434</v>
      </c>
      <c r="B3435">
        <v>277332</v>
      </c>
      <c r="C3435" t="s">
        <v>24</v>
      </c>
      <c r="D3435" t="s">
        <v>25</v>
      </c>
      <c r="E3435" t="s">
        <v>1611</v>
      </c>
      <c r="F3435" t="s">
        <v>1614</v>
      </c>
      <c r="G3435">
        <v>51.1</v>
      </c>
      <c r="H3435">
        <v>43.9</v>
      </c>
      <c r="I3435">
        <v>3</v>
      </c>
      <c r="J3435">
        <v>8</v>
      </c>
      <c r="K3435" s="1">
        <v>45161</v>
      </c>
      <c r="L3435" s="56">
        <v>0.56168665509259263</v>
      </c>
    </row>
    <row r="3436" spans="1:12" ht="15" customHeight="1" x14ac:dyDescent="0.25">
      <c r="A3436">
        <v>3435</v>
      </c>
      <c r="B3436">
        <v>277331</v>
      </c>
      <c r="C3436" t="s">
        <v>125</v>
      </c>
      <c r="D3436" t="s">
        <v>126</v>
      </c>
      <c r="E3436" t="s">
        <v>1603</v>
      </c>
      <c r="F3436" t="s">
        <v>1604</v>
      </c>
      <c r="G3436">
        <v>29.8</v>
      </c>
      <c r="H3436">
        <v>24.4</v>
      </c>
      <c r="I3436">
        <v>2</v>
      </c>
      <c r="J3436">
        <v>0</v>
      </c>
      <c r="K3436" s="1">
        <v>45161</v>
      </c>
      <c r="L3436" s="56">
        <v>0.56153179398148145</v>
      </c>
    </row>
    <row r="3437" spans="1:12" ht="15" customHeight="1" x14ac:dyDescent="0.25">
      <c r="A3437">
        <v>3436</v>
      </c>
      <c r="B3437">
        <v>277330</v>
      </c>
      <c r="C3437" t="s">
        <v>121</v>
      </c>
      <c r="D3437" t="s">
        <v>122</v>
      </c>
      <c r="E3437" t="s">
        <v>1603</v>
      </c>
      <c r="F3437" t="s">
        <v>1610</v>
      </c>
      <c r="G3437">
        <v>43.1</v>
      </c>
      <c r="H3437">
        <v>35.9</v>
      </c>
      <c r="I3437">
        <v>3</v>
      </c>
      <c r="J3437">
        <v>0</v>
      </c>
      <c r="K3437" s="1">
        <v>45161</v>
      </c>
      <c r="L3437" s="56">
        <v>0.56138194444444445</v>
      </c>
    </row>
    <row r="3438" spans="1:12" ht="15" customHeight="1" x14ac:dyDescent="0.25">
      <c r="A3438">
        <v>3437</v>
      </c>
      <c r="B3438">
        <v>277329</v>
      </c>
      <c r="C3438" t="s">
        <v>59</v>
      </c>
      <c r="D3438" t="s">
        <v>60</v>
      </c>
      <c r="E3438" t="s">
        <v>1611</v>
      </c>
      <c r="F3438" t="s">
        <v>1613</v>
      </c>
      <c r="G3438">
        <v>47.9</v>
      </c>
      <c r="H3438">
        <v>40.700000000000003</v>
      </c>
      <c r="I3438">
        <v>3</v>
      </c>
      <c r="J3438">
        <v>8</v>
      </c>
      <c r="K3438" s="1">
        <v>45161</v>
      </c>
      <c r="L3438" s="56">
        <v>0.56127685185185183</v>
      </c>
    </row>
    <row r="3439" spans="1:12" ht="15" customHeight="1" x14ac:dyDescent="0.25">
      <c r="A3439">
        <v>3438</v>
      </c>
      <c r="B3439">
        <v>277328</v>
      </c>
      <c r="C3439" t="s">
        <v>59</v>
      </c>
      <c r="D3439" t="s">
        <v>60</v>
      </c>
      <c r="E3439" t="s">
        <v>1611</v>
      </c>
      <c r="F3439" t="s">
        <v>1613</v>
      </c>
      <c r="G3439">
        <v>52.8</v>
      </c>
      <c r="H3439">
        <v>45.6</v>
      </c>
      <c r="I3439">
        <v>3</v>
      </c>
      <c r="J3439">
        <v>8</v>
      </c>
      <c r="K3439" s="1">
        <v>45161</v>
      </c>
      <c r="L3439" s="56">
        <v>0.56123214120370368</v>
      </c>
    </row>
    <row r="3440" spans="1:12" ht="15" customHeight="1" x14ac:dyDescent="0.25">
      <c r="A3440">
        <v>3439</v>
      </c>
      <c r="B3440">
        <v>277327</v>
      </c>
      <c r="C3440" t="s">
        <v>24</v>
      </c>
      <c r="D3440" t="s">
        <v>25</v>
      </c>
      <c r="E3440" t="s">
        <v>1611</v>
      </c>
      <c r="F3440" t="s">
        <v>1614</v>
      </c>
      <c r="G3440">
        <v>50.7</v>
      </c>
      <c r="H3440">
        <v>43.5</v>
      </c>
      <c r="I3440">
        <v>3</v>
      </c>
      <c r="J3440">
        <v>8</v>
      </c>
      <c r="K3440" s="1">
        <v>45161</v>
      </c>
      <c r="L3440" s="56">
        <v>0.5610669791666667</v>
      </c>
    </row>
    <row r="3441" spans="1:12" ht="15" customHeight="1" x14ac:dyDescent="0.25">
      <c r="A3441">
        <v>3440</v>
      </c>
      <c r="B3441">
        <v>277326</v>
      </c>
      <c r="C3441" t="s">
        <v>74</v>
      </c>
      <c r="D3441" t="s">
        <v>75</v>
      </c>
      <c r="E3441" t="s">
        <v>1611</v>
      </c>
      <c r="F3441" t="s">
        <v>1610</v>
      </c>
      <c r="G3441">
        <v>39.1</v>
      </c>
      <c r="H3441">
        <v>31.9</v>
      </c>
      <c r="I3441">
        <v>3</v>
      </c>
      <c r="J3441">
        <v>14</v>
      </c>
      <c r="K3441" s="1">
        <v>45161</v>
      </c>
      <c r="L3441" s="56">
        <v>0.5610295486111111</v>
      </c>
    </row>
    <row r="3442" spans="1:12" ht="15" customHeight="1" x14ac:dyDescent="0.25">
      <c r="A3442">
        <v>3441</v>
      </c>
      <c r="B3442">
        <v>277325</v>
      </c>
      <c r="C3442" t="s">
        <v>24</v>
      </c>
      <c r="D3442" t="s">
        <v>25</v>
      </c>
      <c r="E3442" t="s">
        <v>1611</v>
      </c>
      <c r="F3442" t="s">
        <v>1614</v>
      </c>
      <c r="G3442">
        <v>56.8</v>
      </c>
      <c r="H3442">
        <v>49.6</v>
      </c>
      <c r="I3442">
        <v>3</v>
      </c>
      <c r="J3442">
        <v>8</v>
      </c>
      <c r="K3442" s="1">
        <v>45161</v>
      </c>
      <c r="L3442" s="56">
        <v>0.56086917824074078</v>
      </c>
    </row>
    <row r="3443" spans="1:12" ht="15" customHeight="1" x14ac:dyDescent="0.25">
      <c r="A3443">
        <v>3442</v>
      </c>
      <c r="B3443">
        <v>277324</v>
      </c>
      <c r="C3443" t="s">
        <v>123</v>
      </c>
      <c r="D3443" t="s">
        <v>1412</v>
      </c>
      <c r="E3443" t="s">
        <v>1603</v>
      </c>
      <c r="F3443" t="s">
        <v>1613</v>
      </c>
      <c r="G3443">
        <v>48.9</v>
      </c>
      <c r="H3443">
        <v>41.7</v>
      </c>
      <c r="I3443">
        <v>3</v>
      </c>
      <c r="J3443">
        <v>0</v>
      </c>
      <c r="K3443" s="1">
        <v>45161</v>
      </c>
      <c r="L3443" s="56">
        <v>0.56080836805555556</v>
      </c>
    </row>
    <row r="3444" spans="1:12" ht="15" customHeight="1" x14ac:dyDescent="0.25">
      <c r="A3444">
        <v>3443</v>
      </c>
      <c r="B3444">
        <v>277323</v>
      </c>
      <c r="C3444" t="s">
        <v>55</v>
      </c>
      <c r="D3444" t="s">
        <v>56</v>
      </c>
      <c r="E3444" t="s">
        <v>1611</v>
      </c>
      <c r="F3444" t="s">
        <v>1613</v>
      </c>
      <c r="G3444">
        <v>47.1</v>
      </c>
      <c r="H3444">
        <v>39.9</v>
      </c>
      <c r="I3444">
        <v>3</v>
      </c>
      <c r="J3444">
        <v>8</v>
      </c>
      <c r="K3444" s="1">
        <v>45161</v>
      </c>
      <c r="L3444" s="56">
        <v>0.56061400462962963</v>
      </c>
    </row>
    <row r="3445" spans="1:12" ht="15" customHeight="1" x14ac:dyDescent="0.25">
      <c r="A3445">
        <v>3444</v>
      </c>
      <c r="B3445">
        <v>277322</v>
      </c>
      <c r="C3445" t="s">
        <v>124</v>
      </c>
      <c r="D3445" t="s">
        <v>1413</v>
      </c>
      <c r="E3445" t="s">
        <v>1603</v>
      </c>
      <c r="F3445" t="s">
        <v>1604</v>
      </c>
      <c r="G3445">
        <v>40.700000000000003</v>
      </c>
      <c r="H3445">
        <v>33.5</v>
      </c>
      <c r="I3445">
        <v>3</v>
      </c>
      <c r="J3445">
        <v>0</v>
      </c>
      <c r="K3445" s="1">
        <v>45161</v>
      </c>
      <c r="L3445" s="56">
        <v>0.56046559027777776</v>
      </c>
    </row>
    <row r="3446" spans="1:12" ht="15" customHeight="1" x14ac:dyDescent="0.25">
      <c r="A3446">
        <v>3445</v>
      </c>
      <c r="B3446">
        <v>277321</v>
      </c>
      <c r="C3446" t="s">
        <v>142</v>
      </c>
      <c r="D3446" t="s">
        <v>1612</v>
      </c>
      <c r="E3446" t="s">
        <v>1603</v>
      </c>
      <c r="F3446" t="s">
        <v>1604</v>
      </c>
      <c r="G3446">
        <v>37.700000000000003</v>
      </c>
      <c r="H3446">
        <v>30.5</v>
      </c>
      <c r="I3446">
        <v>3</v>
      </c>
      <c r="J3446">
        <v>0</v>
      </c>
      <c r="K3446" s="1">
        <v>45161</v>
      </c>
      <c r="L3446" s="56">
        <v>0.56026797453703703</v>
      </c>
    </row>
    <row r="3447" spans="1:12" ht="15" customHeight="1" x14ac:dyDescent="0.25">
      <c r="A3447">
        <v>3446</v>
      </c>
      <c r="B3447">
        <v>277320</v>
      </c>
      <c r="C3447" t="s">
        <v>124</v>
      </c>
      <c r="D3447" t="s">
        <v>1413</v>
      </c>
      <c r="E3447" t="s">
        <v>1603</v>
      </c>
      <c r="F3447" t="s">
        <v>1604</v>
      </c>
      <c r="G3447">
        <v>46.2</v>
      </c>
      <c r="H3447">
        <v>39</v>
      </c>
      <c r="I3447">
        <v>3</v>
      </c>
      <c r="J3447">
        <v>0</v>
      </c>
      <c r="K3447" s="1">
        <v>45161</v>
      </c>
      <c r="L3447" s="56">
        <v>0.56011643518518517</v>
      </c>
    </row>
    <row r="3448" spans="1:12" ht="15" customHeight="1" x14ac:dyDescent="0.25">
      <c r="A3448">
        <v>3447</v>
      </c>
      <c r="B3448">
        <v>277319</v>
      </c>
      <c r="C3448" t="s">
        <v>142</v>
      </c>
      <c r="D3448" t="s">
        <v>1612</v>
      </c>
      <c r="E3448" t="s">
        <v>1603</v>
      </c>
      <c r="F3448" t="s">
        <v>1604</v>
      </c>
      <c r="G3448">
        <v>37.200000000000003</v>
      </c>
      <c r="H3448">
        <v>30</v>
      </c>
      <c r="I3448">
        <v>3</v>
      </c>
      <c r="J3448">
        <v>0</v>
      </c>
      <c r="K3448" s="1">
        <v>45161</v>
      </c>
      <c r="L3448" s="56">
        <v>0.55998040509259261</v>
      </c>
    </row>
    <row r="3449" spans="1:12" ht="15" customHeight="1" x14ac:dyDescent="0.25">
      <c r="A3449">
        <v>3448</v>
      </c>
      <c r="B3449">
        <v>277318</v>
      </c>
      <c r="C3449" t="s">
        <v>120</v>
      </c>
      <c r="D3449" t="s">
        <v>1411</v>
      </c>
      <c r="E3449" t="s">
        <v>1603</v>
      </c>
      <c r="F3449" t="s">
        <v>1613</v>
      </c>
      <c r="G3449">
        <v>41.2</v>
      </c>
      <c r="H3449">
        <v>34</v>
      </c>
      <c r="I3449">
        <v>3</v>
      </c>
      <c r="J3449">
        <v>0</v>
      </c>
      <c r="K3449" s="1">
        <v>45161</v>
      </c>
      <c r="L3449" s="56">
        <v>0.55987311342592594</v>
      </c>
    </row>
    <row r="3450" spans="1:12" ht="15" customHeight="1" x14ac:dyDescent="0.25">
      <c r="A3450">
        <v>3449</v>
      </c>
      <c r="B3450">
        <v>277317</v>
      </c>
      <c r="C3450" t="s">
        <v>120</v>
      </c>
      <c r="D3450" t="s">
        <v>1411</v>
      </c>
      <c r="E3450" t="s">
        <v>1603</v>
      </c>
      <c r="F3450" t="s">
        <v>1614</v>
      </c>
      <c r="G3450">
        <v>42.2</v>
      </c>
      <c r="H3450">
        <v>35</v>
      </c>
      <c r="I3450">
        <v>3</v>
      </c>
      <c r="J3450">
        <v>0</v>
      </c>
      <c r="K3450" s="1">
        <v>45161</v>
      </c>
      <c r="L3450" s="56">
        <v>0.55976964120370376</v>
      </c>
    </row>
    <row r="3451" spans="1:12" ht="15" customHeight="1" x14ac:dyDescent="0.25">
      <c r="A3451">
        <v>3450</v>
      </c>
      <c r="B3451">
        <v>277316</v>
      </c>
      <c r="C3451" t="s">
        <v>67</v>
      </c>
      <c r="D3451" t="s">
        <v>1318</v>
      </c>
      <c r="E3451" t="s">
        <v>1603</v>
      </c>
      <c r="F3451" t="s">
        <v>1613</v>
      </c>
      <c r="G3451">
        <v>33.1</v>
      </c>
      <c r="H3451">
        <v>25.9</v>
      </c>
      <c r="I3451">
        <v>3</v>
      </c>
      <c r="J3451">
        <v>0</v>
      </c>
      <c r="K3451" s="1">
        <v>45161</v>
      </c>
      <c r="L3451" s="56">
        <v>0.55957982638888892</v>
      </c>
    </row>
    <row r="3452" spans="1:12" ht="15" customHeight="1" x14ac:dyDescent="0.25">
      <c r="A3452">
        <v>3451</v>
      </c>
      <c r="B3452">
        <v>277315</v>
      </c>
      <c r="C3452" t="s">
        <v>124</v>
      </c>
      <c r="D3452" t="s">
        <v>1413</v>
      </c>
      <c r="E3452" t="s">
        <v>1603</v>
      </c>
      <c r="F3452" t="s">
        <v>1604</v>
      </c>
      <c r="G3452">
        <v>40.6</v>
      </c>
      <c r="H3452">
        <v>33.4</v>
      </c>
      <c r="I3452">
        <v>3</v>
      </c>
      <c r="J3452">
        <v>0</v>
      </c>
      <c r="K3452" s="1">
        <v>45161</v>
      </c>
      <c r="L3452" s="56">
        <v>0.55948410879629629</v>
      </c>
    </row>
    <row r="3453" spans="1:12" ht="15" customHeight="1" x14ac:dyDescent="0.25">
      <c r="A3453">
        <v>3452</v>
      </c>
      <c r="B3453">
        <v>277314</v>
      </c>
      <c r="C3453" t="s">
        <v>67</v>
      </c>
      <c r="D3453" t="s">
        <v>1318</v>
      </c>
      <c r="E3453" t="s">
        <v>1603</v>
      </c>
      <c r="F3453" t="s">
        <v>1613</v>
      </c>
      <c r="G3453">
        <v>40.799999999999997</v>
      </c>
      <c r="H3453">
        <v>33.6</v>
      </c>
      <c r="I3453">
        <v>3</v>
      </c>
      <c r="J3453">
        <v>0</v>
      </c>
      <c r="K3453" s="1">
        <v>45161</v>
      </c>
      <c r="L3453" s="56">
        <v>0.55941079861111109</v>
      </c>
    </row>
    <row r="3454" spans="1:12" ht="15" customHeight="1" x14ac:dyDescent="0.25">
      <c r="A3454">
        <v>3453</v>
      </c>
      <c r="B3454">
        <v>277313</v>
      </c>
      <c r="C3454" t="s">
        <v>59</v>
      </c>
      <c r="D3454" t="s">
        <v>60</v>
      </c>
      <c r="E3454" t="s">
        <v>1611</v>
      </c>
      <c r="F3454" t="s">
        <v>1613</v>
      </c>
      <c r="G3454">
        <v>51</v>
      </c>
      <c r="H3454">
        <v>43.8</v>
      </c>
      <c r="I3454">
        <v>3</v>
      </c>
      <c r="J3454">
        <v>8</v>
      </c>
      <c r="K3454" s="1">
        <v>45161</v>
      </c>
      <c r="L3454" s="56">
        <v>0.55930081018518518</v>
      </c>
    </row>
    <row r="3455" spans="1:12" ht="15" customHeight="1" x14ac:dyDescent="0.25">
      <c r="A3455">
        <v>3454</v>
      </c>
      <c r="B3455">
        <v>277312</v>
      </c>
      <c r="C3455" t="s">
        <v>74</v>
      </c>
      <c r="D3455" t="s">
        <v>75</v>
      </c>
      <c r="E3455" t="s">
        <v>1611</v>
      </c>
      <c r="F3455" t="s">
        <v>1610</v>
      </c>
      <c r="G3455">
        <v>39.799999999999997</v>
      </c>
      <c r="H3455">
        <v>32.6</v>
      </c>
      <c r="I3455">
        <v>3</v>
      </c>
      <c r="J3455">
        <v>14</v>
      </c>
      <c r="K3455" s="1">
        <v>45161</v>
      </c>
      <c r="L3455" s="56">
        <v>0.55917068287037031</v>
      </c>
    </row>
    <row r="3456" spans="1:12" ht="15" customHeight="1" x14ac:dyDescent="0.25">
      <c r="A3456">
        <v>3455</v>
      </c>
      <c r="B3456">
        <v>277311</v>
      </c>
      <c r="C3456" t="s">
        <v>142</v>
      </c>
      <c r="D3456" t="s">
        <v>1612</v>
      </c>
      <c r="E3456" t="s">
        <v>1603</v>
      </c>
      <c r="F3456" t="s">
        <v>1604</v>
      </c>
      <c r="G3456">
        <v>22.4</v>
      </c>
      <c r="H3456">
        <v>17</v>
      </c>
      <c r="I3456">
        <v>2</v>
      </c>
      <c r="J3456">
        <v>0</v>
      </c>
      <c r="K3456" s="1">
        <v>45161</v>
      </c>
      <c r="L3456" s="56">
        <v>0.55899456018518523</v>
      </c>
    </row>
    <row r="3457" spans="1:12" ht="15" customHeight="1" x14ac:dyDescent="0.25">
      <c r="A3457">
        <v>3456</v>
      </c>
      <c r="B3457">
        <v>277310</v>
      </c>
      <c r="C3457" t="s">
        <v>141</v>
      </c>
      <c r="D3457" t="s">
        <v>1358</v>
      </c>
      <c r="E3457" t="s">
        <v>1603</v>
      </c>
      <c r="F3457" t="s">
        <v>1607</v>
      </c>
      <c r="G3457">
        <v>40.200000000000003</v>
      </c>
      <c r="H3457">
        <v>33</v>
      </c>
      <c r="I3457">
        <v>3</v>
      </c>
      <c r="J3457">
        <v>0</v>
      </c>
      <c r="K3457" s="1">
        <v>45161</v>
      </c>
      <c r="L3457" s="56">
        <v>0.55870980324074071</v>
      </c>
    </row>
    <row r="3458" spans="1:12" ht="15" customHeight="1" x14ac:dyDescent="0.25">
      <c r="A3458">
        <v>3457</v>
      </c>
      <c r="B3458">
        <v>277309</v>
      </c>
      <c r="C3458" t="s">
        <v>24</v>
      </c>
      <c r="D3458" t="s">
        <v>25</v>
      </c>
      <c r="E3458" t="s">
        <v>1611</v>
      </c>
      <c r="F3458" t="s">
        <v>1614</v>
      </c>
      <c r="G3458">
        <v>52.5</v>
      </c>
      <c r="H3458">
        <v>45.3</v>
      </c>
      <c r="I3458">
        <v>3</v>
      </c>
      <c r="J3458">
        <v>8</v>
      </c>
      <c r="K3458" s="1">
        <v>45161</v>
      </c>
      <c r="L3458" s="56">
        <v>0.55848533564814817</v>
      </c>
    </row>
    <row r="3459" spans="1:12" ht="15" customHeight="1" x14ac:dyDescent="0.25">
      <c r="A3459">
        <v>3458</v>
      </c>
      <c r="B3459">
        <v>277308</v>
      </c>
      <c r="C3459" t="s">
        <v>151</v>
      </c>
      <c r="D3459" t="s">
        <v>1368</v>
      </c>
      <c r="E3459" t="s">
        <v>1611</v>
      </c>
      <c r="F3459" t="s">
        <v>1607</v>
      </c>
      <c r="G3459">
        <v>40.1</v>
      </c>
      <c r="H3459">
        <v>32.9</v>
      </c>
      <c r="I3459">
        <v>3</v>
      </c>
      <c r="J3459">
        <v>0</v>
      </c>
      <c r="K3459" s="1">
        <v>45161</v>
      </c>
      <c r="L3459" s="56">
        <v>0.55827202546296295</v>
      </c>
    </row>
    <row r="3460" spans="1:12" ht="15" customHeight="1" x14ac:dyDescent="0.25">
      <c r="A3460">
        <v>3459</v>
      </c>
      <c r="B3460">
        <v>277307</v>
      </c>
      <c r="C3460" t="s">
        <v>141</v>
      </c>
      <c r="D3460" t="s">
        <v>1358</v>
      </c>
      <c r="E3460" t="s">
        <v>1603</v>
      </c>
      <c r="F3460" t="s">
        <v>1607</v>
      </c>
      <c r="G3460">
        <v>41.4</v>
      </c>
      <c r="H3460">
        <v>34.200000000000003</v>
      </c>
      <c r="I3460">
        <v>3</v>
      </c>
      <c r="J3460">
        <v>0</v>
      </c>
      <c r="K3460" s="1">
        <v>45161</v>
      </c>
      <c r="L3460" s="56">
        <v>0.55809039351851852</v>
      </c>
    </row>
    <row r="3461" spans="1:12" ht="15" customHeight="1" x14ac:dyDescent="0.25">
      <c r="A3461">
        <v>3460</v>
      </c>
      <c r="B3461">
        <v>277306</v>
      </c>
      <c r="C3461" t="s">
        <v>24</v>
      </c>
      <c r="D3461" t="s">
        <v>25</v>
      </c>
      <c r="E3461" t="s">
        <v>1611</v>
      </c>
      <c r="F3461" t="s">
        <v>1614</v>
      </c>
      <c r="G3461">
        <v>53</v>
      </c>
      <c r="H3461">
        <v>45.8</v>
      </c>
      <c r="I3461">
        <v>3</v>
      </c>
      <c r="J3461">
        <v>8</v>
      </c>
      <c r="K3461" s="1">
        <v>45161</v>
      </c>
      <c r="L3461" s="56">
        <v>0.55789864583333337</v>
      </c>
    </row>
    <row r="3462" spans="1:12" ht="15" customHeight="1" x14ac:dyDescent="0.25">
      <c r="A3462">
        <v>3461</v>
      </c>
      <c r="B3462">
        <v>277305</v>
      </c>
      <c r="C3462" t="s">
        <v>121</v>
      </c>
      <c r="D3462" t="s">
        <v>122</v>
      </c>
      <c r="E3462" t="s">
        <v>1603</v>
      </c>
      <c r="F3462" t="s">
        <v>1610</v>
      </c>
      <c r="G3462">
        <v>46.1</v>
      </c>
      <c r="H3462">
        <v>38.9</v>
      </c>
      <c r="I3462">
        <v>3</v>
      </c>
      <c r="J3462">
        <v>0</v>
      </c>
      <c r="K3462" s="1">
        <v>45161</v>
      </c>
      <c r="L3462" s="56">
        <v>0.55766403935185183</v>
      </c>
    </row>
    <row r="3463" spans="1:12" ht="15" customHeight="1" x14ac:dyDescent="0.25">
      <c r="A3463">
        <v>3462</v>
      </c>
      <c r="B3463">
        <v>277304</v>
      </c>
      <c r="C3463" t="s">
        <v>24</v>
      </c>
      <c r="D3463" t="s">
        <v>25</v>
      </c>
      <c r="E3463" t="s">
        <v>1611</v>
      </c>
      <c r="F3463" t="s">
        <v>1614</v>
      </c>
      <c r="G3463">
        <v>51.1</v>
      </c>
      <c r="H3463">
        <v>43.9</v>
      </c>
      <c r="I3463">
        <v>3</v>
      </c>
      <c r="J3463">
        <v>8</v>
      </c>
      <c r="K3463" s="1">
        <v>45161</v>
      </c>
      <c r="L3463" s="56">
        <v>0.55757121527777775</v>
      </c>
    </row>
    <row r="3464" spans="1:12" ht="15" customHeight="1" x14ac:dyDescent="0.25">
      <c r="A3464">
        <v>3463</v>
      </c>
      <c r="B3464">
        <v>277303</v>
      </c>
      <c r="C3464" t="s">
        <v>123</v>
      </c>
      <c r="D3464" t="s">
        <v>1412</v>
      </c>
      <c r="E3464" t="s">
        <v>1603</v>
      </c>
      <c r="F3464" t="s">
        <v>1613</v>
      </c>
      <c r="G3464">
        <v>52.3</v>
      </c>
      <c r="H3464">
        <v>45.1</v>
      </c>
      <c r="I3464">
        <v>3</v>
      </c>
      <c r="J3464">
        <v>0</v>
      </c>
      <c r="K3464" s="1">
        <v>45161</v>
      </c>
      <c r="L3464" s="56">
        <v>0.55739771990740739</v>
      </c>
    </row>
    <row r="3465" spans="1:12" ht="15" customHeight="1" x14ac:dyDescent="0.25">
      <c r="A3465">
        <v>3464</v>
      </c>
      <c r="B3465">
        <v>277302</v>
      </c>
      <c r="C3465" t="s">
        <v>123</v>
      </c>
      <c r="D3465" t="s">
        <v>1412</v>
      </c>
      <c r="E3465" t="s">
        <v>1603</v>
      </c>
      <c r="F3465" t="s">
        <v>1614</v>
      </c>
      <c r="G3465">
        <v>52.5</v>
      </c>
      <c r="H3465">
        <v>45.3</v>
      </c>
      <c r="I3465">
        <v>3</v>
      </c>
      <c r="J3465">
        <v>0</v>
      </c>
      <c r="K3465" s="1">
        <v>45161</v>
      </c>
      <c r="L3465" s="56">
        <v>0.52105385416666661</v>
      </c>
    </row>
    <row r="3466" spans="1:12" ht="15" customHeight="1" x14ac:dyDescent="0.25">
      <c r="A3466">
        <v>3465</v>
      </c>
      <c r="B3466">
        <v>277301</v>
      </c>
      <c r="C3466" t="s">
        <v>114</v>
      </c>
      <c r="D3466" t="s">
        <v>115</v>
      </c>
      <c r="E3466" t="s">
        <v>1603</v>
      </c>
      <c r="F3466" t="s">
        <v>1610</v>
      </c>
      <c r="G3466">
        <v>63.6</v>
      </c>
      <c r="H3466">
        <v>56.4</v>
      </c>
      <c r="I3466">
        <v>3</v>
      </c>
      <c r="J3466">
        <v>28</v>
      </c>
      <c r="K3466" s="1">
        <v>45161</v>
      </c>
      <c r="L3466" s="56">
        <v>0.52080644675925925</v>
      </c>
    </row>
    <row r="3467" spans="1:12" ht="15" customHeight="1" x14ac:dyDescent="0.25">
      <c r="A3467">
        <v>3466</v>
      </c>
      <c r="B3467">
        <v>277300</v>
      </c>
      <c r="C3467" t="s">
        <v>125</v>
      </c>
      <c r="D3467" t="s">
        <v>126</v>
      </c>
      <c r="E3467" t="s">
        <v>1603</v>
      </c>
      <c r="F3467" t="s">
        <v>1604</v>
      </c>
      <c r="G3467">
        <v>27</v>
      </c>
      <c r="H3467">
        <v>21.6</v>
      </c>
      <c r="I3467">
        <v>2</v>
      </c>
      <c r="J3467">
        <v>0</v>
      </c>
      <c r="K3467" s="1">
        <v>45161</v>
      </c>
      <c r="L3467" s="56">
        <v>0.5207380787037037</v>
      </c>
    </row>
    <row r="3468" spans="1:12" ht="15" customHeight="1" x14ac:dyDescent="0.25">
      <c r="A3468">
        <v>3467</v>
      </c>
      <c r="B3468">
        <v>277299</v>
      </c>
      <c r="C3468" t="s">
        <v>175</v>
      </c>
      <c r="D3468" t="s">
        <v>176</v>
      </c>
      <c r="E3468" t="s">
        <v>1603</v>
      </c>
      <c r="F3468" t="s">
        <v>1613</v>
      </c>
      <c r="G3468">
        <v>34.200000000000003</v>
      </c>
      <c r="H3468">
        <v>27</v>
      </c>
      <c r="I3468">
        <v>3</v>
      </c>
      <c r="J3468">
        <v>0</v>
      </c>
      <c r="K3468" s="1">
        <v>45161</v>
      </c>
      <c r="L3468" s="56">
        <v>0.52024903935185185</v>
      </c>
    </row>
    <row r="3469" spans="1:12" ht="15" customHeight="1" x14ac:dyDescent="0.25">
      <c r="A3469">
        <v>3468</v>
      </c>
      <c r="B3469">
        <v>277298</v>
      </c>
      <c r="C3469" t="s">
        <v>175</v>
      </c>
      <c r="D3469" t="s">
        <v>176</v>
      </c>
      <c r="E3469" t="s">
        <v>1603</v>
      </c>
      <c r="F3469" t="s">
        <v>1613</v>
      </c>
      <c r="G3469">
        <v>14.6</v>
      </c>
      <c r="H3469">
        <v>12.8</v>
      </c>
      <c r="I3469">
        <v>0</v>
      </c>
      <c r="J3469">
        <v>0</v>
      </c>
      <c r="K3469" s="1">
        <v>45161</v>
      </c>
      <c r="L3469" s="56">
        <v>0.52012850694444446</v>
      </c>
    </row>
    <row r="3470" spans="1:12" ht="15" customHeight="1" x14ac:dyDescent="0.25">
      <c r="A3470">
        <v>3469</v>
      </c>
      <c r="B3470">
        <v>277297</v>
      </c>
      <c r="C3470" t="s">
        <v>175</v>
      </c>
      <c r="D3470" t="s">
        <v>176</v>
      </c>
      <c r="E3470" t="s">
        <v>1603</v>
      </c>
      <c r="F3470" t="s">
        <v>1613</v>
      </c>
      <c r="G3470">
        <v>30.8</v>
      </c>
      <c r="H3470">
        <v>23.6</v>
      </c>
      <c r="I3470">
        <v>3</v>
      </c>
      <c r="J3470">
        <v>0</v>
      </c>
      <c r="K3470" s="1">
        <v>45161</v>
      </c>
      <c r="L3470" s="56">
        <v>0.51994907407407409</v>
      </c>
    </row>
    <row r="3471" spans="1:12" ht="15" customHeight="1" x14ac:dyDescent="0.25">
      <c r="A3471">
        <v>3470</v>
      </c>
      <c r="B3471">
        <v>277296</v>
      </c>
      <c r="C3471" t="s">
        <v>140</v>
      </c>
      <c r="D3471" t="s">
        <v>1357</v>
      </c>
      <c r="E3471" t="s">
        <v>1603</v>
      </c>
      <c r="F3471" t="s">
        <v>1607</v>
      </c>
      <c r="G3471">
        <v>21.4</v>
      </c>
      <c r="H3471">
        <v>16</v>
      </c>
      <c r="I3471">
        <v>2</v>
      </c>
      <c r="J3471">
        <v>0</v>
      </c>
      <c r="K3471" s="1">
        <v>45161</v>
      </c>
      <c r="L3471" s="56">
        <v>0.51957137731481484</v>
      </c>
    </row>
    <row r="3472" spans="1:12" ht="15" customHeight="1" x14ac:dyDescent="0.25">
      <c r="A3472">
        <v>3471</v>
      </c>
      <c r="B3472">
        <v>277295</v>
      </c>
      <c r="C3472" t="s">
        <v>125</v>
      </c>
      <c r="D3472" t="s">
        <v>126</v>
      </c>
      <c r="E3472" t="s">
        <v>1603</v>
      </c>
      <c r="F3472" t="s">
        <v>1604</v>
      </c>
      <c r="G3472">
        <v>56.3</v>
      </c>
      <c r="H3472">
        <v>49.1</v>
      </c>
      <c r="I3472">
        <v>3</v>
      </c>
      <c r="J3472">
        <v>0</v>
      </c>
      <c r="K3472" s="1">
        <v>45161</v>
      </c>
      <c r="L3472" s="56">
        <v>0.51942017361111115</v>
      </c>
    </row>
    <row r="3473" spans="1:12" ht="15" customHeight="1" x14ac:dyDescent="0.25">
      <c r="A3473">
        <v>3472</v>
      </c>
      <c r="B3473">
        <v>277294</v>
      </c>
      <c r="C3473" t="s">
        <v>121</v>
      </c>
      <c r="D3473" t="s">
        <v>122</v>
      </c>
      <c r="E3473" t="s">
        <v>1603</v>
      </c>
      <c r="F3473" t="s">
        <v>1613</v>
      </c>
      <c r="G3473">
        <v>17.2</v>
      </c>
      <c r="H3473">
        <v>11.8</v>
      </c>
      <c r="I3473">
        <v>2</v>
      </c>
      <c r="J3473">
        <v>0</v>
      </c>
      <c r="K3473" s="1">
        <v>45161</v>
      </c>
      <c r="L3473" s="56">
        <v>0.51931519675925919</v>
      </c>
    </row>
    <row r="3474" spans="1:12" ht="15" customHeight="1" x14ac:dyDescent="0.25">
      <c r="A3474">
        <v>3473</v>
      </c>
      <c r="B3474">
        <v>277293</v>
      </c>
      <c r="C3474" t="s">
        <v>125</v>
      </c>
      <c r="D3474" t="s">
        <v>126</v>
      </c>
      <c r="E3474" t="s">
        <v>1603</v>
      </c>
      <c r="F3474" t="s">
        <v>1604</v>
      </c>
      <c r="G3474">
        <v>8.6</v>
      </c>
      <c r="H3474">
        <v>3.2</v>
      </c>
      <c r="I3474">
        <v>2</v>
      </c>
      <c r="J3474">
        <v>0</v>
      </c>
      <c r="K3474" s="1">
        <v>45161</v>
      </c>
      <c r="L3474" s="56">
        <v>0.51922565972222223</v>
      </c>
    </row>
    <row r="3475" spans="1:12" ht="15" customHeight="1" x14ac:dyDescent="0.25">
      <c r="A3475">
        <v>3474</v>
      </c>
      <c r="B3475">
        <v>277292</v>
      </c>
      <c r="C3475" t="s">
        <v>120</v>
      </c>
      <c r="D3475" t="s">
        <v>1411</v>
      </c>
      <c r="E3475" t="s">
        <v>1603</v>
      </c>
      <c r="F3475" t="s">
        <v>1614</v>
      </c>
      <c r="G3475">
        <v>40.1</v>
      </c>
      <c r="H3475">
        <v>32.9</v>
      </c>
      <c r="I3475">
        <v>3</v>
      </c>
      <c r="J3475">
        <v>0</v>
      </c>
      <c r="K3475" s="1">
        <v>45161</v>
      </c>
      <c r="L3475" s="56">
        <v>0.51907971064814817</v>
      </c>
    </row>
    <row r="3476" spans="1:12" ht="15" customHeight="1" x14ac:dyDescent="0.25">
      <c r="A3476">
        <v>3475</v>
      </c>
      <c r="B3476">
        <v>277291</v>
      </c>
      <c r="C3476" t="s">
        <v>24</v>
      </c>
      <c r="D3476" t="s">
        <v>25</v>
      </c>
      <c r="E3476" t="s">
        <v>1611</v>
      </c>
      <c r="F3476" t="s">
        <v>1614</v>
      </c>
      <c r="G3476">
        <v>51.2</v>
      </c>
      <c r="H3476">
        <v>44</v>
      </c>
      <c r="I3476">
        <v>3</v>
      </c>
      <c r="J3476">
        <v>8</v>
      </c>
      <c r="K3476" s="1">
        <v>45161</v>
      </c>
      <c r="L3476" s="56">
        <v>0.51894498842592596</v>
      </c>
    </row>
    <row r="3477" spans="1:12" ht="15" customHeight="1" x14ac:dyDescent="0.25">
      <c r="A3477">
        <v>3476</v>
      </c>
      <c r="B3477">
        <v>277290</v>
      </c>
      <c r="C3477" t="s">
        <v>100</v>
      </c>
      <c r="D3477" t="s">
        <v>1271</v>
      </c>
      <c r="E3477" t="s">
        <v>1611</v>
      </c>
      <c r="F3477" t="s">
        <v>1607</v>
      </c>
      <c r="G3477">
        <v>25.3</v>
      </c>
      <c r="H3477">
        <v>21.7</v>
      </c>
      <c r="I3477">
        <v>1</v>
      </c>
      <c r="J3477">
        <v>0</v>
      </c>
      <c r="K3477" s="1">
        <v>45161</v>
      </c>
      <c r="L3477" s="56">
        <v>0.5188391550925926</v>
      </c>
    </row>
    <row r="3478" spans="1:12" ht="15" customHeight="1" x14ac:dyDescent="0.25">
      <c r="A3478">
        <v>3477</v>
      </c>
      <c r="B3478">
        <v>277289</v>
      </c>
      <c r="C3478" t="s">
        <v>145</v>
      </c>
      <c r="D3478" t="s">
        <v>1360</v>
      </c>
      <c r="E3478" t="s">
        <v>1603</v>
      </c>
      <c r="F3478" t="s">
        <v>1607</v>
      </c>
      <c r="G3478">
        <v>9.6999999999999993</v>
      </c>
      <c r="H3478">
        <v>9.6999999999999993</v>
      </c>
      <c r="I3478">
        <v>-1</v>
      </c>
      <c r="J3478">
        <v>0</v>
      </c>
      <c r="K3478" s="1">
        <v>45161</v>
      </c>
      <c r="L3478" s="56">
        <v>0.51875130787037038</v>
      </c>
    </row>
    <row r="3479" spans="1:12" ht="15" customHeight="1" x14ac:dyDescent="0.25">
      <c r="A3479">
        <v>3478</v>
      </c>
      <c r="B3479">
        <v>277288</v>
      </c>
      <c r="C3479" t="s">
        <v>123</v>
      </c>
      <c r="D3479" t="s">
        <v>1412</v>
      </c>
      <c r="E3479" t="s">
        <v>1603</v>
      </c>
      <c r="F3479" t="s">
        <v>1614</v>
      </c>
      <c r="G3479">
        <v>56.1</v>
      </c>
      <c r="H3479">
        <v>48.9</v>
      </c>
      <c r="I3479">
        <v>3</v>
      </c>
      <c r="J3479">
        <v>0</v>
      </c>
      <c r="K3479" s="1">
        <v>45161</v>
      </c>
      <c r="L3479" s="56">
        <v>0.51861180555555553</v>
      </c>
    </row>
    <row r="3480" spans="1:12" ht="15" customHeight="1" x14ac:dyDescent="0.25">
      <c r="A3480">
        <v>3479</v>
      </c>
      <c r="B3480">
        <v>277287</v>
      </c>
      <c r="C3480" t="s">
        <v>55</v>
      </c>
      <c r="D3480" t="s">
        <v>56</v>
      </c>
      <c r="E3480" t="s">
        <v>1611</v>
      </c>
      <c r="F3480" t="s">
        <v>1613</v>
      </c>
      <c r="G3480">
        <v>57.3</v>
      </c>
      <c r="H3480">
        <v>50.1</v>
      </c>
      <c r="I3480">
        <v>3</v>
      </c>
      <c r="J3480">
        <v>10</v>
      </c>
      <c r="K3480" s="1">
        <v>45161</v>
      </c>
      <c r="L3480" s="56">
        <v>0.51850505787037038</v>
      </c>
    </row>
    <row r="3481" spans="1:12" ht="15" customHeight="1" x14ac:dyDescent="0.25">
      <c r="A3481">
        <v>3480</v>
      </c>
      <c r="B3481">
        <v>277286</v>
      </c>
      <c r="C3481" t="s">
        <v>88</v>
      </c>
      <c r="D3481" t="s">
        <v>89</v>
      </c>
      <c r="E3481" t="s">
        <v>1611</v>
      </c>
      <c r="F3481" t="s">
        <v>1610</v>
      </c>
      <c r="G3481">
        <v>28.9</v>
      </c>
      <c r="H3481">
        <v>23.5</v>
      </c>
      <c r="I3481">
        <v>2</v>
      </c>
      <c r="J3481">
        <v>7</v>
      </c>
      <c r="K3481" s="1">
        <v>45161</v>
      </c>
      <c r="L3481" s="56">
        <v>0.51826701388888885</v>
      </c>
    </row>
    <row r="3482" spans="1:12" ht="15" customHeight="1" x14ac:dyDescent="0.25">
      <c r="A3482">
        <v>3481</v>
      </c>
      <c r="B3482">
        <v>277285</v>
      </c>
      <c r="C3482" t="s">
        <v>74</v>
      </c>
      <c r="D3482" t="s">
        <v>75</v>
      </c>
      <c r="E3482" t="s">
        <v>1611</v>
      </c>
      <c r="F3482" t="s">
        <v>1610</v>
      </c>
      <c r="G3482">
        <v>26.1</v>
      </c>
      <c r="H3482">
        <v>20.7</v>
      </c>
      <c r="I3482">
        <v>2</v>
      </c>
      <c r="J3482">
        <v>9</v>
      </c>
      <c r="K3482" s="1">
        <v>45161</v>
      </c>
      <c r="L3482" s="56">
        <v>0.51807005787037042</v>
      </c>
    </row>
    <row r="3483" spans="1:12" ht="15" customHeight="1" x14ac:dyDescent="0.25">
      <c r="A3483">
        <v>3482</v>
      </c>
      <c r="B3483">
        <v>277284</v>
      </c>
      <c r="C3483" t="s">
        <v>78</v>
      </c>
      <c r="D3483" t="s">
        <v>79</v>
      </c>
      <c r="E3483" t="s">
        <v>1611</v>
      </c>
      <c r="F3483" t="s">
        <v>1610</v>
      </c>
      <c r="G3483">
        <v>21.2</v>
      </c>
      <c r="H3483">
        <v>15.8</v>
      </c>
      <c r="I3483">
        <v>2</v>
      </c>
      <c r="J3483">
        <v>6</v>
      </c>
      <c r="K3483" s="1">
        <v>45161</v>
      </c>
      <c r="L3483" s="56">
        <v>0.5179022337962963</v>
      </c>
    </row>
    <row r="3484" spans="1:12" ht="15" customHeight="1" x14ac:dyDescent="0.25">
      <c r="A3484">
        <v>3483</v>
      </c>
      <c r="B3484">
        <v>277283</v>
      </c>
      <c r="C3484" t="s">
        <v>125</v>
      </c>
      <c r="D3484" t="s">
        <v>126</v>
      </c>
      <c r="E3484" t="s">
        <v>1603</v>
      </c>
      <c r="F3484" t="s">
        <v>1604</v>
      </c>
      <c r="G3484">
        <v>46.4</v>
      </c>
      <c r="H3484">
        <v>39.200000000000003</v>
      </c>
      <c r="I3484">
        <v>3</v>
      </c>
      <c r="J3484">
        <v>0</v>
      </c>
      <c r="K3484" s="1">
        <v>45161</v>
      </c>
      <c r="L3484" s="56">
        <v>0.51776412037037034</v>
      </c>
    </row>
    <row r="3485" spans="1:12" ht="15" customHeight="1" x14ac:dyDescent="0.25">
      <c r="A3485">
        <v>3484</v>
      </c>
      <c r="B3485">
        <v>277282</v>
      </c>
      <c r="C3485" t="s">
        <v>121</v>
      </c>
      <c r="D3485" t="s">
        <v>122</v>
      </c>
      <c r="E3485" t="s">
        <v>1603</v>
      </c>
      <c r="F3485" t="s">
        <v>1610</v>
      </c>
      <c r="G3485">
        <v>25.6</v>
      </c>
      <c r="H3485">
        <v>20.2</v>
      </c>
      <c r="I3485">
        <v>2</v>
      </c>
      <c r="J3485">
        <v>0</v>
      </c>
      <c r="K3485" s="1">
        <v>45161</v>
      </c>
      <c r="L3485" s="56">
        <v>0.51767276620370373</v>
      </c>
    </row>
    <row r="3486" spans="1:12" ht="15" customHeight="1" x14ac:dyDescent="0.25">
      <c r="A3486">
        <v>3485</v>
      </c>
      <c r="B3486">
        <v>277281</v>
      </c>
      <c r="C3486" t="s">
        <v>84</v>
      </c>
      <c r="D3486" t="s">
        <v>1609</v>
      </c>
      <c r="E3486" t="s">
        <v>1603</v>
      </c>
      <c r="F3486" t="s">
        <v>1610</v>
      </c>
      <c r="G3486">
        <v>22.2</v>
      </c>
      <c r="H3486">
        <v>18.600000000000001</v>
      </c>
      <c r="I3486">
        <v>1</v>
      </c>
      <c r="J3486">
        <v>0</v>
      </c>
      <c r="K3486" s="1">
        <v>45161</v>
      </c>
      <c r="L3486" s="56">
        <v>0.51757453703703704</v>
      </c>
    </row>
    <row r="3487" spans="1:12" ht="15" customHeight="1" x14ac:dyDescent="0.25">
      <c r="A3487">
        <v>3486</v>
      </c>
      <c r="B3487">
        <v>277280</v>
      </c>
      <c r="C3487" t="s">
        <v>139</v>
      </c>
      <c r="D3487" t="s">
        <v>1342</v>
      </c>
      <c r="E3487" t="s">
        <v>1603</v>
      </c>
      <c r="F3487" t="s">
        <v>1613</v>
      </c>
      <c r="G3487">
        <v>48</v>
      </c>
      <c r="H3487">
        <v>40.799999999999997</v>
      </c>
      <c r="I3487">
        <v>3</v>
      </c>
      <c r="J3487">
        <v>0</v>
      </c>
      <c r="K3487" s="1">
        <v>45161</v>
      </c>
      <c r="L3487" s="56">
        <v>0.51742789351851848</v>
      </c>
    </row>
    <row r="3488" spans="1:12" ht="15" customHeight="1" x14ac:dyDescent="0.25">
      <c r="A3488">
        <v>3487</v>
      </c>
      <c r="B3488">
        <v>277279</v>
      </c>
      <c r="C3488" t="s">
        <v>12</v>
      </c>
      <c r="D3488" t="s">
        <v>13</v>
      </c>
      <c r="E3488" t="s">
        <v>1611</v>
      </c>
      <c r="F3488" t="s">
        <v>1614</v>
      </c>
      <c r="G3488">
        <v>66</v>
      </c>
      <c r="H3488">
        <v>58.8</v>
      </c>
      <c r="I3488">
        <v>3</v>
      </c>
      <c r="J3488">
        <v>9</v>
      </c>
      <c r="K3488" s="1">
        <v>45161</v>
      </c>
      <c r="L3488" s="56">
        <v>0.5173346875</v>
      </c>
    </row>
    <row r="3489" spans="1:12" ht="15" customHeight="1" x14ac:dyDescent="0.25">
      <c r="A3489">
        <v>3488</v>
      </c>
      <c r="B3489">
        <v>277278</v>
      </c>
      <c r="C3489" t="s">
        <v>85</v>
      </c>
      <c r="D3489" t="s">
        <v>1608</v>
      </c>
      <c r="E3489" t="s">
        <v>1603</v>
      </c>
      <c r="F3489" t="s">
        <v>1610</v>
      </c>
      <c r="G3489">
        <v>6.4</v>
      </c>
      <c r="H3489">
        <v>4.5999999999999996</v>
      </c>
      <c r="I3489">
        <v>0</v>
      </c>
      <c r="J3489">
        <v>0</v>
      </c>
      <c r="K3489" s="1">
        <v>45161</v>
      </c>
      <c r="L3489" s="56">
        <v>0.51708773148148146</v>
      </c>
    </row>
    <row r="3490" spans="1:12" ht="15" customHeight="1" x14ac:dyDescent="0.25">
      <c r="A3490">
        <v>3489</v>
      </c>
      <c r="B3490">
        <v>277277</v>
      </c>
      <c r="C3490" t="s">
        <v>136</v>
      </c>
      <c r="D3490" t="s">
        <v>1605</v>
      </c>
      <c r="E3490" t="s">
        <v>1603</v>
      </c>
      <c r="F3490" t="s">
        <v>1615</v>
      </c>
      <c r="G3490">
        <v>35.1</v>
      </c>
      <c r="H3490">
        <v>27.9</v>
      </c>
      <c r="I3490">
        <v>3</v>
      </c>
      <c r="J3490">
        <v>0</v>
      </c>
      <c r="K3490" s="1">
        <v>45161</v>
      </c>
      <c r="L3490" s="56">
        <v>0.51693101851851853</v>
      </c>
    </row>
    <row r="3491" spans="1:12" ht="15" customHeight="1" x14ac:dyDescent="0.25">
      <c r="A3491">
        <v>3490</v>
      </c>
      <c r="B3491">
        <v>277276</v>
      </c>
      <c r="C3491" t="s">
        <v>120</v>
      </c>
      <c r="D3491" t="s">
        <v>1411</v>
      </c>
      <c r="E3491" t="s">
        <v>1603</v>
      </c>
      <c r="F3491" t="s">
        <v>1614</v>
      </c>
      <c r="G3491">
        <v>35</v>
      </c>
      <c r="H3491">
        <v>27.8</v>
      </c>
      <c r="I3491">
        <v>3</v>
      </c>
      <c r="J3491">
        <v>0</v>
      </c>
      <c r="K3491" s="1">
        <v>45161</v>
      </c>
      <c r="L3491" s="56">
        <v>0.51686153935185186</v>
      </c>
    </row>
    <row r="3492" spans="1:12" ht="15" customHeight="1" x14ac:dyDescent="0.25">
      <c r="A3492">
        <v>3491</v>
      </c>
      <c r="B3492">
        <v>277275</v>
      </c>
      <c r="C3492" t="s">
        <v>120</v>
      </c>
      <c r="D3492" t="s">
        <v>1411</v>
      </c>
      <c r="E3492" t="s">
        <v>1603</v>
      </c>
      <c r="F3492" t="s">
        <v>1610</v>
      </c>
      <c r="G3492">
        <v>6.9</v>
      </c>
      <c r="H3492">
        <v>5.0999999999999996</v>
      </c>
      <c r="I3492">
        <v>0</v>
      </c>
      <c r="J3492">
        <v>0</v>
      </c>
      <c r="K3492" s="1">
        <v>45161</v>
      </c>
      <c r="L3492" s="56">
        <v>0.5164037037037037</v>
      </c>
    </row>
    <row r="3493" spans="1:12" ht="15" customHeight="1" x14ac:dyDescent="0.25">
      <c r="A3493">
        <v>3492</v>
      </c>
      <c r="B3493">
        <v>277274</v>
      </c>
      <c r="C3493" t="s">
        <v>24</v>
      </c>
      <c r="D3493" t="s">
        <v>25</v>
      </c>
      <c r="E3493" t="s">
        <v>1611</v>
      </c>
      <c r="F3493" t="s">
        <v>1614</v>
      </c>
      <c r="G3493">
        <v>52.5</v>
      </c>
      <c r="H3493">
        <v>45.3</v>
      </c>
      <c r="I3493">
        <v>3</v>
      </c>
      <c r="J3493">
        <v>8</v>
      </c>
      <c r="K3493" s="1">
        <v>45161</v>
      </c>
      <c r="L3493" s="56">
        <v>0.51618649305555553</v>
      </c>
    </row>
    <row r="3494" spans="1:12" ht="15" customHeight="1" x14ac:dyDescent="0.25">
      <c r="A3494">
        <v>3493</v>
      </c>
      <c r="B3494">
        <v>277273</v>
      </c>
      <c r="C3494" t="s">
        <v>88</v>
      </c>
      <c r="D3494" t="s">
        <v>89</v>
      </c>
      <c r="E3494" t="s">
        <v>1611</v>
      </c>
      <c r="F3494" t="s">
        <v>1610</v>
      </c>
      <c r="G3494">
        <v>51.3</v>
      </c>
      <c r="H3494">
        <v>44.1</v>
      </c>
      <c r="I3494">
        <v>3</v>
      </c>
      <c r="J3494">
        <v>14</v>
      </c>
      <c r="K3494" s="1">
        <v>45161</v>
      </c>
      <c r="L3494" s="56">
        <v>0.51609267361111111</v>
      </c>
    </row>
    <row r="3495" spans="1:12" ht="15" customHeight="1" x14ac:dyDescent="0.25">
      <c r="A3495">
        <v>3494</v>
      </c>
      <c r="B3495">
        <v>277272</v>
      </c>
      <c r="C3495" t="s">
        <v>53</v>
      </c>
      <c r="D3495" t="s">
        <v>54</v>
      </c>
      <c r="E3495" t="s">
        <v>1611</v>
      </c>
      <c r="F3495" t="s">
        <v>1613</v>
      </c>
      <c r="G3495">
        <v>40.700000000000003</v>
      </c>
      <c r="H3495">
        <v>33.5</v>
      </c>
      <c r="I3495">
        <v>3</v>
      </c>
      <c r="J3495">
        <v>20</v>
      </c>
      <c r="K3495" s="1">
        <v>45161</v>
      </c>
      <c r="L3495" s="56">
        <v>0.51589799768518518</v>
      </c>
    </row>
    <row r="3496" spans="1:12" ht="15" customHeight="1" x14ac:dyDescent="0.25">
      <c r="A3496">
        <v>3495</v>
      </c>
      <c r="B3496">
        <v>277271</v>
      </c>
      <c r="C3496" t="s">
        <v>59</v>
      </c>
      <c r="D3496" t="s">
        <v>60</v>
      </c>
      <c r="E3496" t="s">
        <v>1611</v>
      </c>
      <c r="F3496" t="s">
        <v>1613</v>
      </c>
      <c r="G3496">
        <v>47.9</v>
      </c>
      <c r="H3496">
        <v>40.700000000000003</v>
      </c>
      <c r="I3496">
        <v>3</v>
      </c>
      <c r="J3496">
        <v>8</v>
      </c>
      <c r="K3496" s="1">
        <v>45161</v>
      </c>
      <c r="L3496" s="56">
        <v>0.51568287037037031</v>
      </c>
    </row>
    <row r="3497" spans="1:12" ht="15" customHeight="1" x14ac:dyDescent="0.25">
      <c r="A3497">
        <v>3496</v>
      </c>
      <c r="B3497">
        <v>277270</v>
      </c>
      <c r="C3497" t="s">
        <v>175</v>
      </c>
      <c r="D3497" t="s">
        <v>176</v>
      </c>
      <c r="E3497" t="s">
        <v>1603</v>
      </c>
      <c r="F3497" t="s">
        <v>1610</v>
      </c>
      <c r="G3497">
        <v>43</v>
      </c>
      <c r="H3497">
        <v>35.799999999999997</v>
      </c>
      <c r="I3497">
        <v>3</v>
      </c>
      <c r="J3497">
        <v>0</v>
      </c>
      <c r="K3497" s="1">
        <v>45161</v>
      </c>
      <c r="L3497" s="56">
        <v>0.51556693287037036</v>
      </c>
    </row>
    <row r="3498" spans="1:12" ht="15" customHeight="1" x14ac:dyDescent="0.25">
      <c r="A3498">
        <v>3497</v>
      </c>
      <c r="B3498">
        <v>277269</v>
      </c>
      <c r="C3498" t="s">
        <v>142</v>
      </c>
      <c r="D3498" t="s">
        <v>1612</v>
      </c>
      <c r="E3498" t="s">
        <v>1603</v>
      </c>
      <c r="F3498" t="s">
        <v>1604</v>
      </c>
      <c r="G3498">
        <v>18.8</v>
      </c>
      <c r="H3498">
        <v>13.4</v>
      </c>
      <c r="I3498">
        <v>2</v>
      </c>
      <c r="J3498">
        <v>0</v>
      </c>
      <c r="K3498" s="1">
        <v>45161</v>
      </c>
      <c r="L3498" s="56">
        <v>0.51546021990740742</v>
      </c>
    </row>
    <row r="3499" spans="1:12" ht="15" customHeight="1" x14ac:dyDescent="0.25">
      <c r="A3499">
        <v>3498</v>
      </c>
      <c r="B3499">
        <v>277268</v>
      </c>
      <c r="C3499" t="s">
        <v>67</v>
      </c>
      <c r="D3499" t="s">
        <v>1318</v>
      </c>
      <c r="E3499" t="s">
        <v>1603</v>
      </c>
      <c r="F3499" t="s">
        <v>1613</v>
      </c>
      <c r="G3499">
        <v>35.799999999999997</v>
      </c>
      <c r="H3499">
        <v>28.6</v>
      </c>
      <c r="I3499">
        <v>3</v>
      </c>
      <c r="J3499">
        <v>0</v>
      </c>
      <c r="K3499" s="1">
        <v>45161</v>
      </c>
      <c r="L3499" s="56">
        <v>0.51529262731481484</v>
      </c>
    </row>
    <row r="3500" spans="1:12" ht="15" customHeight="1" x14ac:dyDescent="0.25">
      <c r="A3500">
        <v>3499</v>
      </c>
      <c r="B3500">
        <v>277267</v>
      </c>
      <c r="C3500" t="s">
        <v>125</v>
      </c>
      <c r="D3500" t="s">
        <v>126</v>
      </c>
      <c r="E3500" t="s">
        <v>1603</v>
      </c>
      <c r="F3500" t="s">
        <v>1604</v>
      </c>
      <c r="G3500">
        <v>39.700000000000003</v>
      </c>
      <c r="H3500">
        <v>32.5</v>
      </c>
      <c r="I3500">
        <v>3</v>
      </c>
      <c r="J3500">
        <v>0</v>
      </c>
      <c r="K3500" s="1">
        <v>45161</v>
      </c>
      <c r="L3500" s="56">
        <v>0.51521172453703701</v>
      </c>
    </row>
    <row r="3501" spans="1:12" ht="15" customHeight="1" x14ac:dyDescent="0.25">
      <c r="A3501">
        <v>3500</v>
      </c>
      <c r="B3501">
        <v>277266</v>
      </c>
      <c r="C3501" t="s">
        <v>14</v>
      </c>
      <c r="D3501" t="s">
        <v>15</v>
      </c>
      <c r="E3501" t="s">
        <v>1611</v>
      </c>
      <c r="F3501" t="s">
        <v>1614</v>
      </c>
      <c r="G3501">
        <v>32.700000000000003</v>
      </c>
      <c r="H3501">
        <v>27.3</v>
      </c>
      <c r="I3501">
        <v>2</v>
      </c>
      <c r="J3501">
        <v>5</v>
      </c>
      <c r="K3501" s="1">
        <v>45161</v>
      </c>
      <c r="L3501" s="56">
        <v>0.51511373842592589</v>
      </c>
    </row>
    <row r="3502" spans="1:12" ht="15" customHeight="1" x14ac:dyDescent="0.25">
      <c r="A3502">
        <v>3501</v>
      </c>
      <c r="B3502">
        <v>277265</v>
      </c>
      <c r="C3502" t="s">
        <v>125</v>
      </c>
      <c r="D3502" t="s">
        <v>126</v>
      </c>
      <c r="E3502" t="s">
        <v>1603</v>
      </c>
      <c r="F3502" t="s">
        <v>1604</v>
      </c>
      <c r="G3502">
        <v>39.700000000000003</v>
      </c>
      <c r="H3502">
        <v>32.5</v>
      </c>
      <c r="I3502">
        <v>3</v>
      </c>
      <c r="J3502">
        <v>0</v>
      </c>
      <c r="K3502" s="1">
        <v>45161</v>
      </c>
      <c r="L3502" s="56">
        <v>0.51498017361111115</v>
      </c>
    </row>
    <row r="3503" spans="1:12" ht="15" customHeight="1" x14ac:dyDescent="0.25">
      <c r="A3503">
        <v>3502</v>
      </c>
      <c r="B3503">
        <v>277264</v>
      </c>
      <c r="C3503" t="s">
        <v>24</v>
      </c>
      <c r="D3503" t="s">
        <v>25</v>
      </c>
      <c r="E3503" t="s">
        <v>1611</v>
      </c>
      <c r="F3503" t="s">
        <v>1614</v>
      </c>
      <c r="G3503">
        <v>46.8</v>
      </c>
      <c r="H3503">
        <v>39.6</v>
      </c>
      <c r="I3503">
        <v>3</v>
      </c>
      <c r="J3503">
        <v>8</v>
      </c>
      <c r="K3503" s="1">
        <v>45161</v>
      </c>
      <c r="L3503" s="56">
        <v>0.51486589120370374</v>
      </c>
    </row>
    <row r="3504" spans="1:12" ht="15" customHeight="1" x14ac:dyDescent="0.25">
      <c r="A3504">
        <v>3503</v>
      </c>
      <c r="B3504">
        <v>277263</v>
      </c>
      <c r="C3504" t="s">
        <v>24</v>
      </c>
      <c r="D3504" t="s">
        <v>25</v>
      </c>
      <c r="E3504" t="s">
        <v>1611</v>
      </c>
      <c r="F3504" t="s">
        <v>1614</v>
      </c>
      <c r="G3504">
        <v>54</v>
      </c>
      <c r="H3504">
        <v>46.8</v>
      </c>
      <c r="I3504">
        <v>3</v>
      </c>
      <c r="J3504">
        <v>8</v>
      </c>
      <c r="K3504" s="1">
        <v>45161</v>
      </c>
      <c r="L3504" s="56">
        <v>0.51475575231481485</v>
      </c>
    </row>
    <row r="3505" spans="1:12" ht="15" customHeight="1" x14ac:dyDescent="0.25">
      <c r="A3505">
        <v>3504</v>
      </c>
      <c r="B3505">
        <v>277262</v>
      </c>
      <c r="C3505" t="s">
        <v>24</v>
      </c>
      <c r="D3505" t="s">
        <v>25</v>
      </c>
      <c r="E3505" t="s">
        <v>1611</v>
      </c>
      <c r="F3505" t="s">
        <v>1614</v>
      </c>
      <c r="G3505">
        <v>54.5</v>
      </c>
      <c r="H3505">
        <v>47.3</v>
      </c>
      <c r="I3505">
        <v>3</v>
      </c>
      <c r="J3505">
        <v>8</v>
      </c>
      <c r="K3505" s="1">
        <v>45161</v>
      </c>
      <c r="L3505" s="56">
        <v>0.51422037037037038</v>
      </c>
    </row>
    <row r="3506" spans="1:12" ht="15" customHeight="1" x14ac:dyDescent="0.25">
      <c r="A3506">
        <v>3505</v>
      </c>
      <c r="B3506">
        <v>277261</v>
      </c>
      <c r="C3506" t="s">
        <v>124</v>
      </c>
      <c r="D3506" t="s">
        <v>1413</v>
      </c>
      <c r="E3506" t="s">
        <v>1603</v>
      </c>
      <c r="F3506" t="s">
        <v>1604</v>
      </c>
      <c r="G3506">
        <v>38.6</v>
      </c>
      <c r="H3506">
        <v>31.4</v>
      </c>
      <c r="I3506">
        <v>3</v>
      </c>
      <c r="J3506">
        <v>0</v>
      </c>
      <c r="K3506" s="1">
        <v>45161</v>
      </c>
      <c r="L3506" s="56">
        <v>0.51408353009259267</v>
      </c>
    </row>
    <row r="3507" spans="1:12" ht="15" customHeight="1" x14ac:dyDescent="0.25">
      <c r="A3507">
        <v>3506</v>
      </c>
      <c r="B3507">
        <v>277260</v>
      </c>
      <c r="C3507" t="s">
        <v>100</v>
      </c>
      <c r="D3507" t="s">
        <v>1271</v>
      </c>
      <c r="E3507" t="s">
        <v>1611</v>
      </c>
      <c r="F3507" t="s">
        <v>1607</v>
      </c>
      <c r="G3507">
        <v>72.2</v>
      </c>
      <c r="H3507">
        <v>65</v>
      </c>
      <c r="I3507">
        <v>3</v>
      </c>
      <c r="J3507">
        <v>0</v>
      </c>
      <c r="K3507" s="1">
        <v>45161</v>
      </c>
      <c r="L3507" s="56">
        <v>0.513844525462963</v>
      </c>
    </row>
    <row r="3508" spans="1:12" ht="15" customHeight="1" x14ac:dyDescent="0.25">
      <c r="A3508">
        <v>3507</v>
      </c>
      <c r="B3508">
        <v>277259</v>
      </c>
      <c r="C3508" t="s">
        <v>141</v>
      </c>
      <c r="D3508" t="s">
        <v>1358</v>
      </c>
      <c r="E3508" t="s">
        <v>1603</v>
      </c>
      <c r="F3508" t="s">
        <v>1607</v>
      </c>
      <c r="G3508">
        <v>40.200000000000003</v>
      </c>
      <c r="H3508">
        <v>33</v>
      </c>
      <c r="I3508">
        <v>3</v>
      </c>
      <c r="J3508">
        <v>0</v>
      </c>
      <c r="K3508" s="1">
        <v>45161</v>
      </c>
      <c r="L3508" s="56">
        <v>0.51365362268518522</v>
      </c>
    </row>
    <row r="3509" spans="1:12" ht="15" customHeight="1" x14ac:dyDescent="0.25">
      <c r="A3509">
        <v>3508</v>
      </c>
      <c r="B3509">
        <v>277258</v>
      </c>
      <c r="C3509" t="s">
        <v>101</v>
      </c>
      <c r="D3509" t="s">
        <v>1326</v>
      </c>
      <c r="E3509" t="s">
        <v>1611</v>
      </c>
      <c r="F3509" t="s">
        <v>1607</v>
      </c>
      <c r="G3509">
        <v>41.9</v>
      </c>
      <c r="H3509">
        <v>34.700000000000003</v>
      </c>
      <c r="I3509">
        <v>3</v>
      </c>
      <c r="J3509">
        <v>0</v>
      </c>
      <c r="K3509" s="1">
        <v>45161</v>
      </c>
      <c r="L3509" s="56">
        <v>0.51351547453703705</v>
      </c>
    </row>
    <row r="3510" spans="1:12" ht="15" customHeight="1" x14ac:dyDescent="0.25">
      <c r="A3510">
        <v>3509</v>
      </c>
      <c r="B3510">
        <v>277257</v>
      </c>
      <c r="C3510" t="s">
        <v>141</v>
      </c>
      <c r="D3510" t="s">
        <v>1358</v>
      </c>
      <c r="E3510" t="s">
        <v>1603</v>
      </c>
      <c r="F3510" t="s">
        <v>1607</v>
      </c>
      <c r="G3510">
        <v>7.7</v>
      </c>
      <c r="H3510">
        <v>2.2999999999999998</v>
      </c>
      <c r="I3510">
        <v>2</v>
      </c>
      <c r="J3510">
        <v>0</v>
      </c>
      <c r="K3510" s="1">
        <v>45161</v>
      </c>
      <c r="L3510" s="56">
        <v>0.51338063657407407</v>
      </c>
    </row>
    <row r="3511" spans="1:12" ht="15" customHeight="1" x14ac:dyDescent="0.25">
      <c r="A3511">
        <v>3510</v>
      </c>
      <c r="B3511">
        <v>277256</v>
      </c>
      <c r="C3511" t="s">
        <v>85</v>
      </c>
      <c r="D3511" t="s">
        <v>1608</v>
      </c>
      <c r="E3511" t="s">
        <v>1603</v>
      </c>
      <c r="F3511" t="s">
        <v>1610</v>
      </c>
      <c r="G3511">
        <v>37.799999999999997</v>
      </c>
      <c r="H3511">
        <v>30.6</v>
      </c>
      <c r="I3511">
        <v>3</v>
      </c>
      <c r="J3511">
        <v>0</v>
      </c>
      <c r="K3511" s="1">
        <v>45161</v>
      </c>
      <c r="L3511" s="56">
        <v>0.51315605324074076</v>
      </c>
    </row>
    <row r="3512" spans="1:12" ht="15" customHeight="1" x14ac:dyDescent="0.25">
      <c r="A3512">
        <v>3511</v>
      </c>
      <c r="B3512">
        <v>277255</v>
      </c>
      <c r="C3512" t="s">
        <v>74</v>
      </c>
      <c r="D3512" t="s">
        <v>75</v>
      </c>
      <c r="E3512" t="s">
        <v>1611</v>
      </c>
      <c r="F3512" t="s">
        <v>1610</v>
      </c>
      <c r="G3512">
        <v>45.7</v>
      </c>
      <c r="H3512">
        <v>38.5</v>
      </c>
      <c r="I3512">
        <v>3</v>
      </c>
      <c r="J3512">
        <v>16</v>
      </c>
      <c r="K3512" s="1">
        <v>45161</v>
      </c>
      <c r="L3512" s="56">
        <v>0.51306072916666667</v>
      </c>
    </row>
    <row r="3513" spans="1:12" ht="15" customHeight="1" x14ac:dyDescent="0.25">
      <c r="A3513">
        <v>3512</v>
      </c>
      <c r="B3513">
        <v>277254</v>
      </c>
      <c r="C3513" t="s">
        <v>59</v>
      </c>
      <c r="D3513" t="s">
        <v>60</v>
      </c>
      <c r="E3513" t="s">
        <v>1611</v>
      </c>
      <c r="F3513" t="s">
        <v>1613</v>
      </c>
      <c r="G3513">
        <v>54.6</v>
      </c>
      <c r="H3513">
        <v>47.4</v>
      </c>
      <c r="I3513">
        <v>3</v>
      </c>
      <c r="J3513">
        <v>8</v>
      </c>
      <c r="K3513" s="1">
        <v>45161</v>
      </c>
      <c r="L3513" s="56">
        <v>0.5129576388888889</v>
      </c>
    </row>
    <row r="3514" spans="1:12" ht="15" customHeight="1" x14ac:dyDescent="0.25">
      <c r="A3514">
        <v>3513</v>
      </c>
      <c r="B3514">
        <v>277253</v>
      </c>
      <c r="C3514" t="s">
        <v>123</v>
      </c>
      <c r="D3514" t="s">
        <v>1412</v>
      </c>
      <c r="E3514" t="s">
        <v>1603</v>
      </c>
      <c r="F3514" t="s">
        <v>1613</v>
      </c>
      <c r="G3514">
        <v>47.6</v>
      </c>
      <c r="H3514">
        <v>40.4</v>
      </c>
      <c r="I3514">
        <v>3</v>
      </c>
      <c r="J3514">
        <v>0</v>
      </c>
      <c r="K3514" s="1">
        <v>45161</v>
      </c>
      <c r="L3514" s="56">
        <v>0.51282769675925921</v>
      </c>
    </row>
    <row r="3515" spans="1:12" ht="15" customHeight="1" x14ac:dyDescent="0.25">
      <c r="A3515">
        <v>3514</v>
      </c>
      <c r="B3515">
        <v>277252</v>
      </c>
      <c r="C3515" t="s">
        <v>121</v>
      </c>
      <c r="D3515" t="s">
        <v>122</v>
      </c>
      <c r="E3515" t="s">
        <v>1603</v>
      </c>
      <c r="F3515" t="s">
        <v>1613</v>
      </c>
      <c r="G3515">
        <v>48.7</v>
      </c>
      <c r="H3515">
        <v>41.5</v>
      </c>
      <c r="I3515">
        <v>3</v>
      </c>
      <c r="J3515">
        <v>0</v>
      </c>
      <c r="K3515" s="1">
        <v>45161</v>
      </c>
      <c r="L3515" s="56">
        <v>0.512706712962963</v>
      </c>
    </row>
    <row r="3516" spans="1:12" ht="15" customHeight="1" x14ac:dyDescent="0.25">
      <c r="A3516">
        <v>3515</v>
      </c>
      <c r="B3516">
        <v>277251</v>
      </c>
      <c r="C3516" t="s">
        <v>24</v>
      </c>
      <c r="D3516" t="s">
        <v>25</v>
      </c>
      <c r="E3516" t="s">
        <v>1611</v>
      </c>
      <c r="F3516" t="s">
        <v>1614</v>
      </c>
      <c r="G3516">
        <v>45.7</v>
      </c>
      <c r="H3516">
        <v>38.5</v>
      </c>
      <c r="I3516">
        <v>3</v>
      </c>
      <c r="J3516">
        <v>8</v>
      </c>
      <c r="K3516" s="1">
        <v>45161</v>
      </c>
      <c r="L3516" s="56">
        <v>0.51259406249999995</v>
      </c>
    </row>
    <row r="3517" spans="1:12" ht="15" customHeight="1" x14ac:dyDescent="0.25">
      <c r="A3517">
        <v>3516</v>
      </c>
      <c r="B3517">
        <v>277250</v>
      </c>
      <c r="C3517" t="s">
        <v>158</v>
      </c>
      <c r="D3517" t="s">
        <v>1333</v>
      </c>
      <c r="E3517" t="s">
        <v>1611</v>
      </c>
      <c r="F3517" t="s">
        <v>1607</v>
      </c>
      <c r="G3517">
        <v>26.1</v>
      </c>
      <c r="H3517">
        <v>20.7</v>
      </c>
      <c r="I3517">
        <v>2</v>
      </c>
      <c r="J3517">
        <v>0</v>
      </c>
      <c r="K3517" s="1">
        <v>45161</v>
      </c>
      <c r="L3517" s="56">
        <v>0.5124354166666667</v>
      </c>
    </row>
    <row r="3518" spans="1:12" ht="15" customHeight="1" x14ac:dyDescent="0.25">
      <c r="A3518">
        <v>3517</v>
      </c>
      <c r="B3518">
        <v>277249</v>
      </c>
      <c r="C3518" t="s">
        <v>24</v>
      </c>
      <c r="D3518" t="s">
        <v>25</v>
      </c>
      <c r="E3518" t="s">
        <v>1611</v>
      </c>
      <c r="F3518" t="s">
        <v>1614</v>
      </c>
      <c r="G3518">
        <v>47.2</v>
      </c>
      <c r="H3518">
        <v>40</v>
      </c>
      <c r="I3518">
        <v>3</v>
      </c>
      <c r="J3518">
        <v>8</v>
      </c>
      <c r="K3518" s="1">
        <v>45161</v>
      </c>
      <c r="L3518" s="56">
        <v>0.51230902777777776</v>
      </c>
    </row>
    <row r="3519" spans="1:12" ht="15" customHeight="1" x14ac:dyDescent="0.25">
      <c r="A3519">
        <v>3518</v>
      </c>
      <c r="B3519">
        <v>277248</v>
      </c>
      <c r="C3519" t="s">
        <v>124</v>
      </c>
      <c r="D3519" t="s">
        <v>1413</v>
      </c>
      <c r="E3519" t="s">
        <v>1603</v>
      </c>
      <c r="F3519" t="s">
        <v>1604</v>
      </c>
      <c r="G3519">
        <v>42.9</v>
      </c>
      <c r="H3519">
        <v>35.700000000000003</v>
      </c>
      <c r="I3519">
        <v>3</v>
      </c>
      <c r="J3519">
        <v>0</v>
      </c>
      <c r="K3519" s="1">
        <v>45161</v>
      </c>
      <c r="L3519" s="56">
        <v>0.51218163194444444</v>
      </c>
    </row>
    <row r="3520" spans="1:12" ht="15" customHeight="1" x14ac:dyDescent="0.25">
      <c r="A3520">
        <v>3519</v>
      </c>
      <c r="B3520">
        <v>277247</v>
      </c>
      <c r="C3520" t="s">
        <v>1532</v>
      </c>
      <c r="D3520" t="s">
        <v>1533</v>
      </c>
      <c r="E3520" t="s">
        <v>1603</v>
      </c>
      <c r="F3520" t="s">
        <v>1607</v>
      </c>
      <c r="G3520">
        <v>3.3</v>
      </c>
      <c r="H3520">
        <v>1.5</v>
      </c>
      <c r="I3520">
        <v>0</v>
      </c>
      <c r="J3520">
        <v>0</v>
      </c>
      <c r="K3520" s="1">
        <v>45161</v>
      </c>
      <c r="L3520" s="56">
        <v>0.51199039351851849</v>
      </c>
    </row>
    <row r="3521" spans="1:12" ht="15" customHeight="1" x14ac:dyDescent="0.25">
      <c r="A3521">
        <v>3520</v>
      </c>
      <c r="B3521">
        <v>277246</v>
      </c>
      <c r="C3521" t="s">
        <v>84</v>
      </c>
      <c r="D3521" t="s">
        <v>1609</v>
      </c>
      <c r="E3521" t="s">
        <v>1603</v>
      </c>
      <c r="F3521" t="s">
        <v>1610</v>
      </c>
      <c r="G3521">
        <v>53.5</v>
      </c>
      <c r="H3521">
        <v>46.3</v>
      </c>
      <c r="I3521">
        <v>3</v>
      </c>
      <c r="J3521">
        <v>0</v>
      </c>
      <c r="K3521" s="1">
        <v>45161</v>
      </c>
      <c r="L3521" s="56">
        <v>0.51127728009259255</v>
      </c>
    </row>
    <row r="3522" spans="1:12" ht="15" customHeight="1" x14ac:dyDescent="0.25">
      <c r="A3522">
        <v>3521</v>
      </c>
      <c r="B3522">
        <v>277245</v>
      </c>
      <c r="C3522" t="s">
        <v>1534</v>
      </c>
      <c r="D3522" t="s">
        <v>1535</v>
      </c>
      <c r="E3522" t="s">
        <v>1611</v>
      </c>
      <c r="F3522" t="s">
        <v>1607</v>
      </c>
      <c r="G3522">
        <v>28.5</v>
      </c>
      <c r="H3522">
        <v>23.1</v>
      </c>
      <c r="I3522">
        <v>2</v>
      </c>
      <c r="J3522">
        <v>6</v>
      </c>
      <c r="K3522" s="1">
        <v>45161</v>
      </c>
      <c r="L3522" s="56">
        <v>0.51066331018518518</v>
      </c>
    </row>
    <row r="3523" spans="1:12" ht="15" customHeight="1" x14ac:dyDescent="0.25">
      <c r="A3523">
        <v>3522</v>
      </c>
      <c r="B3523">
        <v>277244</v>
      </c>
      <c r="C3523" t="s">
        <v>141</v>
      </c>
      <c r="D3523" t="s">
        <v>1358</v>
      </c>
      <c r="E3523" t="s">
        <v>1603</v>
      </c>
      <c r="F3523" t="s">
        <v>1607</v>
      </c>
      <c r="G3523">
        <v>30.8</v>
      </c>
      <c r="H3523">
        <v>23.6</v>
      </c>
      <c r="I3523">
        <v>3</v>
      </c>
      <c r="J3523">
        <v>0</v>
      </c>
      <c r="K3523" s="1">
        <v>45161</v>
      </c>
      <c r="L3523" s="56">
        <v>0.51049378472222229</v>
      </c>
    </row>
    <row r="3524" spans="1:12" ht="15" customHeight="1" x14ac:dyDescent="0.25">
      <c r="A3524">
        <v>3523</v>
      </c>
      <c r="B3524">
        <v>277243</v>
      </c>
      <c r="C3524" t="s">
        <v>74</v>
      </c>
      <c r="D3524" t="s">
        <v>75</v>
      </c>
      <c r="E3524" t="s">
        <v>1611</v>
      </c>
      <c r="F3524" t="s">
        <v>1610</v>
      </c>
      <c r="G3524">
        <v>41.6</v>
      </c>
      <c r="H3524">
        <v>34.4</v>
      </c>
      <c r="I3524">
        <v>3</v>
      </c>
      <c r="J3524">
        <v>16</v>
      </c>
      <c r="K3524" s="1">
        <v>45161</v>
      </c>
      <c r="L3524" s="56">
        <v>0.50847781250000001</v>
      </c>
    </row>
    <row r="3525" spans="1:12" ht="15" customHeight="1" x14ac:dyDescent="0.25">
      <c r="A3525">
        <v>3524</v>
      </c>
      <c r="B3525">
        <v>277242</v>
      </c>
      <c r="C3525" t="s">
        <v>142</v>
      </c>
      <c r="D3525" t="s">
        <v>1612</v>
      </c>
      <c r="E3525" t="s">
        <v>1603</v>
      </c>
      <c r="F3525" t="s">
        <v>1604</v>
      </c>
      <c r="G3525">
        <v>41.2</v>
      </c>
      <c r="H3525">
        <v>34</v>
      </c>
      <c r="I3525">
        <v>3</v>
      </c>
      <c r="J3525">
        <v>0</v>
      </c>
      <c r="K3525" s="1">
        <v>45161</v>
      </c>
      <c r="L3525" s="56">
        <v>0.50830454861111118</v>
      </c>
    </row>
    <row r="3526" spans="1:12" ht="15" customHeight="1" x14ac:dyDescent="0.25">
      <c r="A3526">
        <v>3525</v>
      </c>
      <c r="B3526">
        <v>277241</v>
      </c>
      <c r="C3526" t="s">
        <v>114</v>
      </c>
      <c r="D3526" t="s">
        <v>115</v>
      </c>
      <c r="E3526" t="s">
        <v>1603</v>
      </c>
      <c r="F3526" t="s">
        <v>1610</v>
      </c>
      <c r="G3526">
        <v>67.099999999999994</v>
      </c>
      <c r="H3526">
        <v>59.9</v>
      </c>
      <c r="I3526">
        <v>3</v>
      </c>
      <c r="J3526">
        <v>30</v>
      </c>
      <c r="K3526" s="1">
        <v>45161</v>
      </c>
      <c r="L3526" s="56">
        <v>0.50809841435185188</v>
      </c>
    </row>
    <row r="3527" spans="1:12" ht="15" customHeight="1" x14ac:dyDescent="0.25">
      <c r="A3527">
        <v>3526</v>
      </c>
      <c r="B3527">
        <v>277240</v>
      </c>
      <c r="C3527" t="s">
        <v>78</v>
      </c>
      <c r="D3527" t="s">
        <v>79</v>
      </c>
      <c r="E3527" t="s">
        <v>1611</v>
      </c>
      <c r="F3527" t="s">
        <v>1610</v>
      </c>
      <c r="G3527">
        <v>61.2</v>
      </c>
      <c r="H3527">
        <v>54</v>
      </c>
      <c r="I3527">
        <v>3</v>
      </c>
      <c r="J3527">
        <v>20</v>
      </c>
      <c r="K3527" s="1">
        <v>45161</v>
      </c>
      <c r="L3527" s="56">
        <v>0.50795343749999999</v>
      </c>
    </row>
    <row r="3528" spans="1:12" ht="15" customHeight="1" x14ac:dyDescent="0.25">
      <c r="A3528">
        <v>3527</v>
      </c>
      <c r="B3528">
        <v>277239</v>
      </c>
      <c r="C3528" t="s">
        <v>67</v>
      </c>
      <c r="D3528" t="s">
        <v>1318</v>
      </c>
      <c r="E3528" t="s">
        <v>1603</v>
      </c>
      <c r="F3528" t="s">
        <v>1613</v>
      </c>
      <c r="G3528">
        <v>35.200000000000003</v>
      </c>
      <c r="H3528">
        <v>28</v>
      </c>
      <c r="I3528">
        <v>3</v>
      </c>
      <c r="J3528">
        <v>0</v>
      </c>
      <c r="K3528" s="1">
        <v>45161</v>
      </c>
      <c r="L3528" s="56">
        <v>0.5077842939814815</v>
      </c>
    </row>
    <row r="3529" spans="1:12" ht="15" customHeight="1" x14ac:dyDescent="0.25">
      <c r="A3529">
        <v>3528</v>
      </c>
      <c r="B3529">
        <v>277238</v>
      </c>
      <c r="C3529" t="s">
        <v>24</v>
      </c>
      <c r="D3529" t="s">
        <v>25</v>
      </c>
      <c r="E3529" t="s">
        <v>1611</v>
      </c>
      <c r="F3529" t="s">
        <v>1614</v>
      </c>
      <c r="G3529">
        <v>53.1</v>
      </c>
      <c r="H3529">
        <v>45.9</v>
      </c>
      <c r="I3529">
        <v>3</v>
      </c>
      <c r="J3529">
        <v>8</v>
      </c>
      <c r="K3529" s="1">
        <v>45161</v>
      </c>
      <c r="L3529" s="56">
        <v>0.5075901967592592</v>
      </c>
    </row>
    <row r="3530" spans="1:12" ht="15" customHeight="1" x14ac:dyDescent="0.25">
      <c r="A3530">
        <v>3529</v>
      </c>
      <c r="B3530">
        <v>277237</v>
      </c>
      <c r="C3530" t="s">
        <v>120</v>
      </c>
      <c r="D3530" t="s">
        <v>1411</v>
      </c>
      <c r="E3530" t="s">
        <v>1603</v>
      </c>
      <c r="F3530" t="s">
        <v>1613</v>
      </c>
      <c r="G3530">
        <v>43.7</v>
      </c>
      <c r="H3530">
        <v>36.5</v>
      </c>
      <c r="I3530">
        <v>3</v>
      </c>
      <c r="J3530">
        <v>0</v>
      </c>
      <c r="K3530" s="1">
        <v>45161</v>
      </c>
      <c r="L3530" s="56">
        <v>0.50747179398148146</v>
      </c>
    </row>
    <row r="3531" spans="1:12" ht="15" customHeight="1" x14ac:dyDescent="0.25">
      <c r="A3531">
        <v>3530</v>
      </c>
      <c r="B3531">
        <v>277236</v>
      </c>
      <c r="C3531" t="s">
        <v>120</v>
      </c>
      <c r="D3531" t="s">
        <v>1411</v>
      </c>
      <c r="E3531" t="s">
        <v>1603</v>
      </c>
      <c r="F3531" t="s">
        <v>1614</v>
      </c>
      <c r="G3531">
        <v>43.1</v>
      </c>
      <c r="H3531">
        <v>35.9</v>
      </c>
      <c r="I3531">
        <v>3</v>
      </c>
      <c r="J3531">
        <v>0</v>
      </c>
      <c r="K3531" s="1">
        <v>45161</v>
      </c>
      <c r="L3531" s="56">
        <v>0.50734012731481481</v>
      </c>
    </row>
    <row r="3532" spans="1:12" ht="15" customHeight="1" x14ac:dyDescent="0.25">
      <c r="A3532">
        <v>3531</v>
      </c>
      <c r="B3532">
        <v>277235</v>
      </c>
      <c r="C3532" t="s">
        <v>124</v>
      </c>
      <c r="D3532" t="s">
        <v>1413</v>
      </c>
      <c r="E3532" t="s">
        <v>1603</v>
      </c>
      <c r="F3532" t="s">
        <v>1604</v>
      </c>
      <c r="G3532">
        <v>42.7</v>
      </c>
      <c r="H3532">
        <v>35.5</v>
      </c>
      <c r="I3532">
        <v>3</v>
      </c>
      <c r="J3532">
        <v>0</v>
      </c>
      <c r="K3532" s="1">
        <v>45161</v>
      </c>
      <c r="L3532" s="56">
        <v>0.50723637731481486</v>
      </c>
    </row>
    <row r="3533" spans="1:12" ht="15" customHeight="1" x14ac:dyDescent="0.25">
      <c r="A3533">
        <v>3532</v>
      </c>
      <c r="B3533">
        <v>277234</v>
      </c>
      <c r="C3533" t="s">
        <v>1534</v>
      </c>
      <c r="D3533" t="s">
        <v>1535</v>
      </c>
      <c r="E3533" t="s">
        <v>1611</v>
      </c>
      <c r="F3533" t="s">
        <v>1607</v>
      </c>
      <c r="G3533">
        <v>82.2</v>
      </c>
      <c r="H3533">
        <v>75</v>
      </c>
      <c r="I3533">
        <v>3</v>
      </c>
      <c r="J3533">
        <v>18</v>
      </c>
      <c r="K3533" s="1">
        <v>45161</v>
      </c>
      <c r="L3533" s="56">
        <v>0.50707916666666664</v>
      </c>
    </row>
    <row r="3534" spans="1:12" ht="15" customHeight="1" x14ac:dyDescent="0.25">
      <c r="A3534">
        <v>3533</v>
      </c>
      <c r="B3534">
        <v>277233</v>
      </c>
      <c r="C3534" t="s">
        <v>158</v>
      </c>
      <c r="D3534" t="s">
        <v>1333</v>
      </c>
      <c r="E3534" t="s">
        <v>1611</v>
      </c>
      <c r="F3534" t="s">
        <v>1607</v>
      </c>
      <c r="G3534">
        <v>44.9</v>
      </c>
      <c r="H3534">
        <v>39.5</v>
      </c>
      <c r="I3534">
        <v>2</v>
      </c>
      <c r="J3534">
        <v>0</v>
      </c>
      <c r="K3534" s="1">
        <v>45161</v>
      </c>
      <c r="L3534" s="56">
        <v>0.50645208333333336</v>
      </c>
    </row>
    <row r="3535" spans="1:12" ht="15" customHeight="1" x14ac:dyDescent="0.25">
      <c r="A3535">
        <v>3534</v>
      </c>
      <c r="B3535">
        <v>277232</v>
      </c>
      <c r="C3535" t="s">
        <v>59</v>
      </c>
      <c r="D3535" t="s">
        <v>60</v>
      </c>
      <c r="E3535" t="s">
        <v>1611</v>
      </c>
      <c r="F3535" t="s">
        <v>1613</v>
      </c>
      <c r="G3535">
        <v>49.8</v>
      </c>
      <c r="H3535">
        <v>42.6</v>
      </c>
      <c r="I3535">
        <v>3</v>
      </c>
      <c r="J3535">
        <v>8</v>
      </c>
      <c r="K3535" s="1">
        <v>45161</v>
      </c>
      <c r="L3535" s="56">
        <v>0.50574922453703708</v>
      </c>
    </row>
    <row r="3536" spans="1:12" ht="15" customHeight="1" x14ac:dyDescent="0.25">
      <c r="A3536">
        <v>3535</v>
      </c>
      <c r="B3536">
        <v>277231</v>
      </c>
      <c r="C3536" t="s">
        <v>120</v>
      </c>
      <c r="D3536" t="s">
        <v>1411</v>
      </c>
      <c r="E3536" t="s">
        <v>1603</v>
      </c>
      <c r="F3536" t="s">
        <v>1610</v>
      </c>
      <c r="G3536">
        <v>25.8</v>
      </c>
      <c r="H3536">
        <v>20.399999999999999</v>
      </c>
      <c r="I3536">
        <v>2</v>
      </c>
      <c r="J3536">
        <v>0</v>
      </c>
      <c r="K3536" s="1">
        <v>45161</v>
      </c>
      <c r="L3536" s="56">
        <v>0.50552334490740736</v>
      </c>
    </row>
    <row r="3537" spans="1:12" ht="15" customHeight="1" x14ac:dyDescent="0.25">
      <c r="A3537">
        <v>3536</v>
      </c>
      <c r="B3537">
        <v>277230</v>
      </c>
      <c r="C3537" t="s">
        <v>140</v>
      </c>
      <c r="D3537" t="s">
        <v>1357</v>
      </c>
      <c r="E3537" t="s">
        <v>1603</v>
      </c>
      <c r="F3537" t="s">
        <v>1607</v>
      </c>
      <c r="G3537">
        <v>34.299999999999997</v>
      </c>
      <c r="H3537">
        <v>28.9</v>
      </c>
      <c r="I3537">
        <v>2</v>
      </c>
      <c r="J3537">
        <v>0</v>
      </c>
      <c r="K3537" s="1">
        <v>45161</v>
      </c>
      <c r="L3537" s="56">
        <v>0.50526793981481488</v>
      </c>
    </row>
    <row r="3538" spans="1:12" ht="15" customHeight="1" x14ac:dyDescent="0.25">
      <c r="A3538">
        <v>3537</v>
      </c>
      <c r="B3538">
        <v>277229</v>
      </c>
      <c r="C3538" t="s">
        <v>125</v>
      </c>
      <c r="D3538" t="s">
        <v>126</v>
      </c>
      <c r="E3538" t="s">
        <v>1603</v>
      </c>
      <c r="F3538" t="s">
        <v>1604</v>
      </c>
      <c r="G3538">
        <v>53.8</v>
      </c>
      <c r="H3538">
        <v>46.6</v>
      </c>
      <c r="I3538">
        <v>3</v>
      </c>
      <c r="J3538">
        <v>0</v>
      </c>
      <c r="K3538" s="1">
        <v>45161</v>
      </c>
      <c r="L3538" s="56">
        <v>0.50486184027777781</v>
      </c>
    </row>
    <row r="3539" spans="1:12" ht="15" customHeight="1" x14ac:dyDescent="0.25">
      <c r="A3539">
        <v>3538</v>
      </c>
      <c r="B3539">
        <v>277228</v>
      </c>
      <c r="C3539" t="s">
        <v>123</v>
      </c>
      <c r="D3539" t="s">
        <v>1412</v>
      </c>
      <c r="E3539" t="s">
        <v>1603</v>
      </c>
      <c r="F3539" t="s">
        <v>1613</v>
      </c>
      <c r="G3539">
        <v>46.9</v>
      </c>
      <c r="H3539">
        <v>39.700000000000003</v>
      </c>
      <c r="I3539">
        <v>3</v>
      </c>
      <c r="J3539">
        <v>0</v>
      </c>
      <c r="K3539" s="1">
        <v>45161</v>
      </c>
      <c r="L3539" s="56">
        <v>0.50474409722222224</v>
      </c>
    </row>
    <row r="3540" spans="1:12" ht="15" customHeight="1" x14ac:dyDescent="0.25">
      <c r="A3540">
        <v>3539</v>
      </c>
      <c r="B3540">
        <v>277227</v>
      </c>
      <c r="C3540" t="s">
        <v>151</v>
      </c>
      <c r="D3540" t="s">
        <v>1368</v>
      </c>
      <c r="E3540" t="s">
        <v>1611</v>
      </c>
      <c r="F3540" t="s">
        <v>1607</v>
      </c>
      <c r="G3540">
        <v>38.700000000000003</v>
      </c>
      <c r="H3540">
        <v>31.5</v>
      </c>
      <c r="I3540">
        <v>3</v>
      </c>
      <c r="J3540">
        <v>0</v>
      </c>
      <c r="K3540" s="1">
        <v>45161</v>
      </c>
      <c r="L3540" s="56">
        <v>0.50417716435185189</v>
      </c>
    </row>
    <row r="3541" spans="1:12" ht="15" customHeight="1" x14ac:dyDescent="0.25">
      <c r="A3541">
        <v>3540</v>
      </c>
      <c r="B3541">
        <v>277226</v>
      </c>
      <c r="C3541" t="s">
        <v>24</v>
      </c>
      <c r="D3541" t="s">
        <v>25</v>
      </c>
      <c r="E3541" t="s">
        <v>1611</v>
      </c>
      <c r="F3541" t="s">
        <v>1614</v>
      </c>
      <c r="G3541">
        <v>56.7</v>
      </c>
      <c r="H3541">
        <v>49.5</v>
      </c>
      <c r="I3541">
        <v>3</v>
      </c>
      <c r="J3541">
        <v>8</v>
      </c>
      <c r="K3541" s="1">
        <v>45161</v>
      </c>
      <c r="L3541" s="56">
        <v>0.50404089120370366</v>
      </c>
    </row>
    <row r="3542" spans="1:12" ht="15" customHeight="1" x14ac:dyDescent="0.25">
      <c r="A3542">
        <v>3541</v>
      </c>
      <c r="B3542">
        <v>277225</v>
      </c>
      <c r="C3542" t="s">
        <v>55</v>
      </c>
      <c r="D3542" t="s">
        <v>56</v>
      </c>
      <c r="E3542" t="s">
        <v>1611</v>
      </c>
      <c r="F3542" t="s">
        <v>1613</v>
      </c>
      <c r="G3542">
        <v>47.2</v>
      </c>
      <c r="H3542">
        <v>40</v>
      </c>
      <c r="I3542">
        <v>3</v>
      </c>
      <c r="J3542">
        <v>8</v>
      </c>
      <c r="K3542" s="1">
        <v>45161</v>
      </c>
      <c r="L3542" s="56">
        <v>0.5039400462962963</v>
      </c>
    </row>
    <row r="3543" spans="1:12" ht="15" customHeight="1" x14ac:dyDescent="0.25">
      <c r="A3543">
        <v>3542</v>
      </c>
      <c r="B3543">
        <v>277224</v>
      </c>
      <c r="C3543" t="s">
        <v>142</v>
      </c>
      <c r="D3543" t="s">
        <v>1612</v>
      </c>
      <c r="E3543" t="s">
        <v>1603</v>
      </c>
      <c r="F3543" t="s">
        <v>1604</v>
      </c>
      <c r="G3543">
        <v>40.700000000000003</v>
      </c>
      <c r="H3543">
        <v>33.5</v>
      </c>
      <c r="I3543">
        <v>3</v>
      </c>
      <c r="J3543">
        <v>0</v>
      </c>
      <c r="K3543" s="1">
        <v>45161</v>
      </c>
      <c r="L3543" s="56">
        <v>0.50382971064814808</v>
      </c>
    </row>
    <row r="3544" spans="1:12" ht="15" customHeight="1" x14ac:dyDescent="0.25">
      <c r="A3544">
        <v>3543</v>
      </c>
      <c r="B3544">
        <v>277223</v>
      </c>
      <c r="C3544" t="s">
        <v>114</v>
      </c>
      <c r="D3544" t="s">
        <v>115</v>
      </c>
      <c r="E3544" t="s">
        <v>1603</v>
      </c>
      <c r="F3544" t="s">
        <v>1610</v>
      </c>
      <c r="G3544">
        <v>69.900000000000006</v>
      </c>
      <c r="H3544">
        <v>62.7</v>
      </c>
      <c r="I3544">
        <v>3</v>
      </c>
      <c r="J3544">
        <v>30</v>
      </c>
      <c r="K3544" s="1">
        <v>45161</v>
      </c>
      <c r="L3544" s="56">
        <v>0.50309753472222229</v>
      </c>
    </row>
    <row r="3545" spans="1:12" ht="15" customHeight="1" x14ac:dyDescent="0.25">
      <c r="A3545">
        <v>3544</v>
      </c>
      <c r="B3545">
        <v>277222</v>
      </c>
      <c r="C3545" t="s">
        <v>1534</v>
      </c>
      <c r="D3545" t="s">
        <v>1535</v>
      </c>
      <c r="E3545" t="s">
        <v>1611</v>
      </c>
      <c r="F3545" t="s">
        <v>1607</v>
      </c>
      <c r="G3545">
        <v>71.900000000000006</v>
      </c>
      <c r="H3545">
        <v>64.7</v>
      </c>
      <c r="I3545">
        <v>3</v>
      </c>
      <c r="J3545">
        <v>18</v>
      </c>
      <c r="K3545" s="1">
        <v>45161</v>
      </c>
      <c r="L3545" s="56">
        <v>0.50280671296296298</v>
      </c>
    </row>
    <row r="3546" spans="1:12" ht="15" customHeight="1" x14ac:dyDescent="0.25">
      <c r="A3546">
        <v>3545</v>
      </c>
      <c r="B3546">
        <v>277221</v>
      </c>
      <c r="C3546" t="s">
        <v>67</v>
      </c>
      <c r="D3546" t="s">
        <v>1318</v>
      </c>
      <c r="E3546" t="s">
        <v>1603</v>
      </c>
      <c r="F3546" t="s">
        <v>1613</v>
      </c>
      <c r="G3546">
        <v>38.299999999999997</v>
      </c>
      <c r="H3546">
        <v>31.1</v>
      </c>
      <c r="I3546">
        <v>3</v>
      </c>
      <c r="J3546">
        <v>0</v>
      </c>
      <c r="K3546" s="1">
        <v>45161</v>
      </c>
      <c r="L3546" s="56">
        <v>0.50260258101851851</v>
      </c>
    </row>
    <row r="3547" spans="1:12" ht="15" customHeight="1" x14ac:dyDescent="0.25">
      <c r="A3547">
        <v>3546</v>
      </c>
      <c r="B3547">
        <v>277220</v>
      </c>
      <c r="C3547" t="s">
        <v>124</v>
      </c>
      <c r="D3547" t="s">
        <v>1413</v>
      </c>
      <c r="E3547" t="s">
        <v>1603</v>
      </c>
      <c r="F3547" t="s">
        <v>1604</v>
      </c>
      <c r="G3547">
        <v>45.2</v>
      </c>
      <c r="H3547">
        <v>38</v>
      </c>
      <c r="I3547">
        <v>3</v>
      </c>
      <c r="J3547">
        <v>0</v>
      </c>
      <c r="K3547" s="1">
        <v>45161</v>
      </c>
      <c r="L3547" s="56">
        <v>0.50218052083333331</v>
      </c>
    </row>
    <row r="3548" spans="1:12" ht="15" customHeight="1" x14ac:dyDescent="0.25">
      <c r="A3548">
        <v>3547</v>
      </c>
      <c r="B3548">
        <v>277219</v>
      </c>
      <c r="C3548" t="s">
        <v>55</v>
      </c>
      <c r="D3548" t="s">
        <v>56</v>
      </c>
      <c r="E3548" t="s">
        <v>1611</v>
      </c>
      <c r="F3548" t="s">
        <v>1613</v>
      </c>
      <c r="G3548">
        <v>43</v>
      </c>
      <c r="H3548">
        <v>35.799999999999997</v>
      </c>
      <c r="I3548">
        <v>3</v>
      </c>
      <c r="J3548">
        <v>8</v>
      </c>
      <c r="K3548" s="1">
        <v>45161</v>
      </c>
      <c r="L3548" s="56">
        <v>0.5020676273148148</v>
      </c>
    </row>
    <row r="3549" spans="1:12" ht="15" customHeight="1" x14ac:dyDescent="0.25">
      <c r="A3549">
        <v>3548</v>
      </c>
      <c r="B3549">
        <v>277218</v>
      </c>
      <c r="C3549" t="s">
        <v>24</v>
      </c>
      <c r="D3549" t="s">
        <v>25</v>
      </c>
      <c r="E3549" t="s">
        <v>1611</v>
      </c>
      <c r="F3549" t="s">
        <v>1614</v>
      </c>
      <c r="G3549">
        <v>51.7</v>
      </c>
      <c r="H3549">
        <v>44.5</v>
      </c>
      <c r="I3549">
        <v>3</v>
      </c>
      <c r="J3549">
        <v>8</v>
      </c>
      <c r="K3549" s="1">
        <v>45161</v>
      </c>
      <c r="L3549" s="56">
        <v>0.50191721064814809</v>
      </c>
    </row>
    <row r="3550" spans="1:12" ht="15" customHeight="1" x14ac:dyDescent="0.25">
      <c r="A3550">
        <v>3549</v>
      </c>
      <c r="B3550">
        <v>277217</v>
      </c>
      <c r="C3550" t="s">
        <v>88</v>
      </c>
      <c r="D3550" t="s">
        <v>89</v>
      </c>
      <c r="E3550" t="s">
        <v>1611</v>
      </c>
      <c r="F3550" t="s">
        <v>1610</v>
      </c>
      <c r="G3550">
        <v>52</v>
      </c>
      <c r="H3550">
        <v>44.8</v>
      </c>
      <c r="I3550">
        <v>3</v>
      </c>
      <c r="J3550">
        <v>14</v>
      </c>
      <c r="K3550" s="1">
        <v>45161</v>
      </c>
      <c r="L3550" s="56">
        <v>0.50175462962962969</v>
      </c>
    </row>
    <row r="3551" spans="1:12" ht="15" customHeight="1" x14ac:dyDescent="0.25">
      <c r="A3551">
        <v>3550</v>
      </c>
      <c r="B3551">
        <v>277216</v>
      </c>
      <c r="C3551" t="s">
        <v>121</v>
      </c>
      <c r="D3551" t="s">
        <v>122</v>
      </c>
      <c r="E3551" t="s">
        <v>1603</v>
      </c>
      <c r="F3551" t="s">
        <v>1610</v>
      </c>
      <c r="G3551">
        <v>49.6</v>
      </c>
      <c r="H3551">
        <v>42.4</v>
      </c>
      <c r="I3551">
        <v>3</v>
      </c>
      <c r="J3551">
        <v>0</v>
      </c>
      <c r="K3551" s="1">
        <v>45161</v>
      </c>
      <c r="L3551" s="56">
        <v>0.50161964120370373</v>
      </c>
    </row>
    <row r="3552" spans="1:12" ht="15" customHeight="1" x14ac:dyDescent="0.25">
      <c r="A3552">
        <v>3551</v>
      </c>
      <c r="B3552">
        <v>277215</v>
      </c>
      <c r="C3552" t="s">
        <v>59</v>
      </c>
      <c r="D3552" t="s">
        <v>60</v>
      </c>
      <c r="E3552" t="s">
        <v>1611</v>
      </c>
      <c r="F3552" t="s">
        <v>1613</v>
      </c>
      <c r="G3552">
        <v>46.2</v>
      </c>
      <c r="H3552">
        <v>39</v>
      </c>
      <c r="I3552">
        <v>3</v>
      </c>
      <c r="J3552">
        <v>8</v>
      </c>
      <c r="K3552" s="1">
        <v>45161</v>
      </c>
      <c r="L3552" s="56">
        <v>0.50148541666666668</v>
      </c>
    </row>
    <row r="3553" spans="1:12" ht="15" customHeight="1" x14ac:dyDescent="0.25">
      <c r="A3553">
        <v>3552</v>
      </c>
      <c r="B3553">
        <v>277214</v>
      </c>
      <c r="C3553" t="s">
        <v>141</v>
      </c>
      <c r="D3553" t="s">
        <v>1358</v>
      </c>
      <c r="E3553" t="s">
        <v>1603</v>
      </c>
      <c r="F3553" t="s">
        <v>1607</v>
      </c>
      <c r="G3553">
        <v>43.3</v>
      </c>
      <c r="H3553">
        <v>36.1</v>
      </c>
      <c r="I3553">
        <v>3</v>
      </c>
      <c r="J3553">
        <v>0</v>
      </c>
      <c r="K3553" s="1">
        <v>45161</v>
      </c>
      <c r="L3553" s="56">
        <v>0.50130315972222228</v>
      </c>
    </row>
    <row r="3554" spans="1:12" ht="15" customHeight="1" x14ac:dyDescent="0.25">
      <c r="A3554">
        <v>3553</v>
      </c>
      <c r="B3554">
        <v>277213</v>
      </c>
      <c r="C3554" t="s">
        <v>24</v>
      </c>
      <c r="D3554" t="s">
        <v>25</v>
      </c>
      <c r="E3554" t="s">
        <v>1611</v>
      </c>
      <c r="F3554" t="s">
        <v>1614</v>
      </c>
      <c r="G3554">
        <v>46.4</v>
      </c>
      <c r="H3554">
        <v>39.200000000000003</v>
      </c>
      <c r="I3554">
        <v>3</v>
      </c>
      <c r="J3554">
        <v>6</v>
      </c>
      <c r="K3554" s="1">
        <v>45161</v>
      </c>
      <c r="L3554" s="56">
        <v>0.50121481481481478</v>
      </c>
    </row>
    <row r="3555" spans="1:12" ht="15" customHeight="1" x14ac:dyDescent="0.25">
      <c r="A3555">
        <v>3554</v>
      </c>
      <c r="B3555">
        <v>277212</v>
      </c>
      <c r="C3555" t="s">
        <v>100</v>
      </c>
      <c r="D3555" t="s">
        <v>1271</v>
      </c>
      <c r="E3555" t="s">
        <v>1611</v>
      </c>
      <c r="F3555" t="s">
        <v>1607</v>
      </c>
      <c r="G3555">
        <v>75.5</v>
      </c>
      <c r="H3555">
        <v>68.3</v>
      </c>
      <c r="I3555">
        <v>3</v>
      </c>
      <c r="J3555">
        <v>0</v>
      </c>
      <c r="K3555" s="1">
        <v>45161</v>
      </c>
      <c r="L3555" s="56">
        <v>0.50092445601851854</v>
      </c>
    </row>
    <row r="3556" spans="1:12" ht="15" customHeight="1" x14ac:dyDescent="0.25">
      <c r="A3556">
        <v>3555</v>
      </c>
      <c r="B3556">
        <v>277211</v>
      </c>
      <c r="C3556" t="s">
        <v>125</v>
      </c>
      <c r="D3556" t="s">
        <v>126</v>
      </c>
      <c r="E3556" t="s">
        <v>1603</v>
      </c>
      <c r="F3556" t="s">
        <v>1604</v>
      </c>
      <c r="G3556">
        <v>39.6</v>
      </c>
      <c r="H3556">
        <v>32.4</v>
      </c>
      <c r="I3556">
        <v>3</v>
      </c>
      <c r="J3556">
        <v>0</v>
      </c>
      <c r="K3556" s="1">
        <v>45161</v>
      </c>
      <c r="L3556" s="56">
        <v>0.50048807870370371</v>
      </c>
    </row>
    <row r="3557" spans="1:12" ht="15" customHeight="1" x14ac:dyDescent="0.25">
      <c r="A3557">
        <v>3556</v>
      </c>
      <c r="B3557">
        <v>277210</v>
      </c>
      <c r="C3557" t="s">
        <v>1534</v>
      </c>
      <c r="D3557" t="s">
        <v>1535</v>
      </c>
      <c r="E3557" t="s">
        <v>1611</v>
      </c>
      <c r="F3557" t="s">
        <v>1607</v>
      </c>
      <c r="G3557">
        <v>83</v>
      </c>
      <c r="H3557">
        <v>75.8</v>
      </c>
      <c r="I3557">
        <v>3</v>
      </c>
      <c r="J3557">
        <v>18</v>
      </c>
      <c r="K3557" s="1">
        <v>45161</v>
      </c>
      <c r="L3557" s="56">
        <v>0.50037268518518518</v>
      </c>
    </row>
    <row r="3558" spans="1:12" ht="15" customHeight="1" x14ac:dyDescent="0.25">
      <c r="A3558">
        <v>3557</v>
      </c>
      <c r="B3558">
        <v>277209</v>
      </c>
      <c r="C3558" t="s">
        <v>141</v>
      </c>
      <c r="D3558" t="s">
        <v>1358</v>
      </c>
      <c r="E3558" t="s">
        <v>1603</v>
      </c>
      <c r="F3558" t="s">
        <v>1607</v>
      </c>
      <c r="G3558">
        <v>32.9</v>
      </c>
      <c r="H3558">
        <v>25.7</v>
      </c>
      <c r="I3558">
        <v>3</v>
      </c>
      <c r="J3558">
        <v>0</v>
      </c>
      <c r="K3558" s="1">
        <v>45161</v>
      </c>
      <c r="L3558" s="56">
        <v>0.50009737268518517</v>
      </c>
    </row>
    <row r="3559" spans="1:12" ht="15" customHeight="1" x14ac:dyDescent="0.25">
      <c r="A3559">
        <v>3558</v>
      </c>
      <c r="B3559">
        <v>277208</v>
      </c>
      <c r="C3559" t="s">
        <v>24</v>
      </c>
      <c r="D3559" t="s">
        <v>25</v>
      </c>
      <c r="E3559" t="s">
        <v>1611</v>
      </c>
      <c r="F3559" t="s">
        <v>1614</v>
      </c>
      <c r="G3559">
        <v>47.8</v>
      </c>
      <c r="H3559">
        <v>40.6</v>
      </c>
      <c r="I3559">
        <v>3</v>
      </c>
      <c r="J3559">
        <v>8</v>
      </c>
      <c r="K3559" s="1">
        <v>45161</v>
      </c>
      <c r="L3559" s="56">
        <v>0.49997091435185187</v>
      </c>
    </row>
    <row r="3560" spans="1:12" ht="15" customHeight="1" x14ac:dyDescent="0.25">
      <c r="A3560">
        <v>3559</v>
      </c>
      <c r="B3560">
        <v>277207</v>
      </c>
      <c r="C3560" t="s">
        <v>142</v>
      </c>
      <c r="D3560" t="s">
        <v>1612</v>
      </c>
      <c r="E3560" t="s">
        <v>1603</v>
      </c>
      <c r="F3560" t="s">
        <v>1604</v>
      </c>
      <c r="G3560">
        <v>44.1</v>
      </c>
      <c r="H3560">
        <v>36.9</v>
      </c>
      <c r="I3560">
        <v>3</v>
      </c>
      <c r="J3560">
        <v>0</v>
      </c>
      <c r="K3560" s="1">
        <v>45161</v>
      </c>
      <c r="L3560" s="56">
        <v>0.49950285879629625</v>
      </c>
    </row>
    <row r="3561" spans="1:12" ht="15" customHeight="1" x14ac:dyDescent="0.25">
      <c r="A3561">
        <v>3560</v>
      </c>
      <c r="B3561">
        <v>277206</v>
      </c>
      <c r="C3561" t="s">
        <v>55</v>
      </c>
      <c r="D3561" t="s">
        <v>56</v>
      </c>
      <c r="E3561" t="s">
        <v>1611</v>
      </c>
      <c r="F3561" t="s">
        <v>1613</v>
      </c>
      <c r="G3561">
        <v>48.8</v>
      </c>
      <c r="H3561">
        <v>41.6</v>
      </c>
      <c r="I3561">
        <v>3</v>
      </c>
      <c r="J3561">
        <v>8</v>
      </c>
      <c r="K3561" s="1">
        <v>45161</v>
      </c>
      <c r="L3561" s="56">
        <v>0.49912600694444448</v>
      </c>
    </row>
    <row r="3562" spans="1:12" ht="15" customHeight="1" x14ac:dyDescent="0.25">
      <c r="A3562">
        <v>3561</v>
      </c>
      <c r="B3562">
        <v>277205</v>
      </c>
      <c r="C3562" t="s">
        <v>53</v>
      </c>
      <c r="D3562" t="s">
        <v>54</v>
      </c>
      <c r="E3562" t="s">
        <v>1611</v>
      </c>
      <c r="F3562" t="s">
        <v>1613</v>
      </c>
      <c r="G3562">
        <v>30.6</v>
      </c>
      <c r="H3562">
        <v>25.2</v>
      </c>
      <c r="I3562">
        <v>2</v>
      </c>
      <c r="J3562">
        <v>15</v>
      </c>
      <c r="K3562" s="1">
        <v>45161</v>
      </c>
      <c r="L3562" s="56">
        <v>0.49897364583333337</v>
      </c>
    </row>
    <row r="3563" spans="1:12" ht="15" customHeight="1" x14ac:dyDescent="0.25">
      <c r="A3563">
        <v>3562</v>
      </c>
      <c r="B3563">
        <v>277204</v>
      </c>
      <c r="C3563" t="s">
        <v>142</v>
      </c>
      <c r="D3563" t="s">
        <v>1612</v>
      </c>
      <c r="E3563" t="s">
        <v>1603</v>
      </c>
      <c r="F3563" t="s">
        <v>1604</v>
      </c>
      <c r="G3563">
        <v>43.6</v>
      </c>
      <c r="H3563">
        <v>36.4</v>
      </c>
      <c r="I3563">
        <v>3</v>
      </c>
      <c r="J3563">
        <v>0</v>
      </c>
      <c r="K3563" s="1">
        <v>45161</v>
      </c>
      <c r="L3563" s="56">
        <v>0.49877866898148149</v>
      </c>
    </row>
    <row r="3564" spans="1:12" ht="15" customHeight="1" x14ac:dyDescent="0.25">
      <c r="A3564">
        <v>3563</v>
      </c>
      <c r="B3564">
        <v>277203</v>
      </c>
      <c r="C3564" t="s">
        <v>124</v>
      </c>
      <c r="D3564" t="s">
        <v>1413</v>
      </c>
      <c r="E3564" t="s">
        <v>1603</v>
      </c>
      <c r="F3564" t="s">
        <v>1604</v>
      </c>
      <c r="G3564">
        <v>40.6</v>
      </c>
      <c r="H3564">
        <v>33.4</v>
      </c>
      <c r="I3564">
        <v>3</v>
      </c>
      <c r="J3564">
        <v>0</v>
      </c>
      <c r="K3564" s="1">
        <v>45161</v>
      </c>
      <c r="L3564" s="56">
        <v>0.49862696759259256</v>
      </c>
    </row>
    <row r="3565" spans="1:12" ht="15" customHeight="1" x14ac:dyDescent="0.25">
      <c r="A3565">
        <v>3564</v>
      </c>
      <c r="B3565">
        <v>277202</v>
      </c>
      <c r="C3565" t="s">
        <v>59</v>
      </c>
      <c r="D3565" t="s">
        <v>60</v>
      </c>
      <c r="E3565" t="s">
        <v>1611</v>
      </c>
      <c r="F3565" t="s">
        <v>1613</v>
      </c>
      <c r="G3565">
        <v>46.1</v>
      </c>
      <c r="H3565">
        <v>38.9</v>
      </c>
      <c r="I3565">
        <v>3</v>
      </c>
      <c r="J3565">
        <v>8</v>
      </c>
      <c r="K3565" s="1">
        <v>45161</v>
      </c>
      <c r="L3565" s="56">
        <v>0.49850744212962961</v>
      </c>
    </row>
    <row r="3566" spans="1:12" ht="15" customHeight="1" x14ac:dyDescent="0.25">
      <c r="A3566">
        <v>3565</v>
      </c>
      <c r="B3566">
        <v>277201</v>
      </c>
      <c r="C3566" t="s">
        <v>175</v>
      </c>
      <c r="D3566" t="s">
        <v>176</v>
      </c>
      <c r="E3566" t="s">
        <v>1603</v>
      </c>
      <c r="F3566" t="s">
        <v>1610</v>
      </c>
      <c r="G3566">
        <v>42.4</v>
      </c>
      <c r="H3566">
        <v>35.200000000000003</v>
      </c>
      <c r="I3566">
        <v>3</v>
      </c>
      <c r="J3566">
        <v>0</v>
      </c>
      <c r="K3566" s="1">
        <v>45161</v>
      </c>
      <c r="L3566" s="56">
        <v>0.49835115740740737</v>
      </c>
    </row>
    <row r="3567" spans="1:12" ht="15" customHeight="1" x14ac:dyDescent="0.25">
      <c r="A3567">
        <v>3566</v>
      </c>
      <c r="B3567">
        <v>277200</v>
      </c>
      <c r="C3567" t="s">
        <v>123</v>
      </c>
      <c r="D3567" t="s">
        <v>1412</v>
      </c>
      <c r="E3567" t="s">
        <v>1603</v>
      </c>
      <c r="F3567" t="s">
        <v>1614</v>
      </c>
      <c r="G3567">
        <v>57.8</v>
      </c>
      <c r="H3567">
        <v>50.6</v>
      </c>
      <c r="I3567">
        <v>3</v>
      </c>
      <c r="J3567">
        <v>0</v>
      </c>
      <c r="K3567" s="1">
        <v>45161</v>
      </c>
      <c r="L3567" s="56">
        <v>0.49821924768518522</v>
      </c>
    </row>
    <row r="3568" spans="1:12" ht="15" customHeight="1" x14ac:dyDescent="0.25">
      <c r="A3568">
        <v>3567</v>
      </c>
      <c r="B3568">
        <v>277199</v>
      </c>
      <c r="C3568" t="s">
        <v>84</v>
      </c>
      <c r="D3568" t="s">
        <v>1609</v>
      </c>
      <c r="E3568" t="s">
        <v>1603</v>
      </c>
      <c r="F3568" t="s">
        <v>1610</v>
      </c>
      <c r="G3568">
        <v>60.2</v>
      </c>
      <c r="H3568">
        <v>53</v>
      </c>
      <c r="I3568">
        <v>3</v>
      </c>
      <c r="J3568">
        <v>0</v>
      </c>
      <c r="K3568" s="1">
        <v>45161</v>
      </c>
      <c r="L3568" s="56">
        <v>0.49799421296296292</v>
      </c>
    </row>
    <row r="3569" spans="1:12" ht="15" customHeight="1" x14ac:dyDescent="0.25">
      <c r="A3569">
        <v>3568</v>
      </c>
      <c r="B3569">
        <v>277198</v>
      </c>
      <c r="C3569" t="s">
        <v>67</v>
      </c>
      <c r="D3569" t="s">
        <v>1318</v>
      </c>
      <c r="E3569" t="s">
        <v>1603</v>
      </c>
      <c r="F3569" t="s">
        <v>1613</v>
      </c>
      <c r="G3569">
        <v>35.700000000000003</v>
      </c>
      <c r="H3569">
        <v>28.5</v>
      </c>
      <c r="I3569">
        <v>3</v>
      </c>
      <c r="J3569">
        <v>0</v>
      </c>
      <c r="K3569" s="1">
        <v>45161</v>
      </c>
      <c r="L3569" s="56">
        <v>0.49778561342592592</v>
      </c>
    </row>
    <row r="3570" spans="1:12" ht="15" customHeight="1" x14ac:dyDescent="0.25">
      <c r="A3570">
        <v>3569</v>
      </c>
      <c r="B3570">
        <v>277197</v>
      </c>
      <c r="C3570" t="s">
        <v>121</v>
      </c>
      <c r="D3570" t="s">
        <v>122</v>
      </c>
      <c r="E3570" t="s">
        <v>1603</v>
      </c>
      <c r="F3570" t="s">
        <v>1613</v>
      </c>
      <c r="G3570">
        <v>47.4</v>
      </c>
      <c r="H3570">
        <v>40.200000000000003</v>
      </c>
      <c r="I3570">
        <v>3</v>
      </c>
      <c r="J3570">
        <v>0</v>
      </c>
      <c r="K3570" s="1">
        <v>45161</v>
      </c>
      <c r="L3570" s="56">
        <v>0.4976540162037037</v>
      </c>
    </row>
    <row r="3571" spans="1:12" ht="15" customHeight="1" x14ac:dyDescent="0.25">
      <c r="A3571">
        <v>3570</v>
      </c>
      <c r="B3571">
        <v>277196</v>
      </c>
      <c r="C3571" t="s">
        <v>88</v>
      </c>
      <c r="D3571" t="s">
        <v>89</v>
      </c>
      <c r="E3571" t="s">
        <v>1611</v>
      </c>
      <c r="F3571" t="s">
        <v>1610</v>
      </c>
      <c r="G3571">
        <v>49.6</v>
      </c>
      <c r="H3571">
        <v>42.4</v>
      </c>
      <c r="I3571">
        <v>3</v>
      </c>
      <c r="J3571">
        <v>14</v>
      </c>
      <c r="K3571" s="1">
        <v>45161</v>
      </c>
      <c r="L3571" s="56">
        <v>0.49750486111111109</v>
      </c>
    </row>
    <row r="3572" spans="1:12" ht="15" customHeight="1" x14ac:dyDescent="0.25">
      <c r="A3572">
        <v>3571</v>
      </c>
      <c r="B3572">
        <v>277195</v>
      </c>
      <c r="C3572" t="s">
        <v>124</v>
      </c>
      <c r="D3572" t="s">
        <v>1413</v>
      </c>
      <c r="E3572" t="s">
        <v>1603</v>
      </c>
      <c r="F3572" t="s">
        <v>1604</v>
      </c>
      <c r="G3572">
        <v>39.200000000000003</v>
      </c>
      <c r="H3572">
        <v>32</v>
      </c>
      <c r="I3572">
        <v>3</v>
      </c>
      <c r="J3572">
        <v>0</v>
      </c>
      <c r="K3572" s="1">
        <v>45161</v>
      </c>
      <c r="L3572" s="56">
        <v>0.49726979166666668</v>
      </c>
    </row>
    <row r="3573" spans="1:12" ht="15" customHeight="1" x14ac:dyDescent="0.25">
      <c r="A3573">
        <v>3572</v>
      </c>
      <c r="B3573">
        <v>277194</v>
      </c>
      <c r="C3573" t="s">
        <v>24</v>
      </c>
      <c r="D3573" t="s">
        <v>25</v>
      </c>
      <c r="E3573" t="s">
        <v>1611</v>
      </c>
      <c r="F3573" t="s">
        <v>1614</v>
      </c>
      <c r="G3573">
        <v>54.2</v>
      </c>
      <c r="H3573">
        <v>47</v>
      </c>
      <c r="I3573">
        <v>3</v>
      </c>
      <c r="J3573">
        <v>8</v>
      </c>
      <c r="K3573" s="1">
        <v>45161</v>
      </c>
      <c r="L3573" s="56">
        <v>0.49714672453703707</v>
      </c>
    </row>
    <row r="3574" spans="1:12" ht="15" customHeight="1" x14ac:dyDescent="0.25">
      <c r="A3574">
        <v>3573</v>
      </c>
      <c r="B3574">
        <v>277193</v>
      </c>
      <c r="C3574" t="s">
        <v>24</v>
      </c>
      <c r="D3574" t="s">
        <v>25</v>
      </c>
      <c r="E3574" t="s">
        <v>1611</v>
      </c>
      <c r="F3574" t="s">
        <v>1614</v>
      </c>
      <c r="G3574">
        <v>49</v>
      </c>
      <c r="H3574">
        <v>41.8</v>
      </c>
      <c r="I3574">
        <v>3</v>
      </c>
      <c r="J3574">
        <v>8</v>
      </c>
      <c r="K3574" s="1">
        <v>45161</v>
      </c>
      <c r="L3574" s="56">
        <v>0.49695378472222224</v>
      </c>
    </row>
    <row r="3575" spans="1:12" ht="15" customHeight="1" x14ac:dyDescent="0.25">
      <c r="A3575">
        <v>3574</v>
      </c>
      <c r="B3575">
        <v>277192</v>
      </c>
      <c r="C3575" t="s">
        <v>114</v>
      </c>
      <c r="D3575" t="s">
        <v>115</v>
      </c>
      <c r="E3575" t="s">
        <v>1603</v>
      </c>
      <c r="F3575" t="s">
        <v>1610</v>
      </c>
      <c r="G3575">
        <v>68</v>
      </c>
      <c r="H3575">
        <v>60.8</v>
      </c>
      <c r="I3575">
        <v>3</v>
      </c>
      <c r="J3575">
        <v>30</v>
      </c>
      <c r="K3575" s="1">
        <v>45161</v>
      </c>
      <c r="L3575" s="56">
        <v>0.49680031250000001</v>
      </c>
    </row>
    <row r="3576" spans="1:12" ht="15" customHeight="1" x14ac:dyDescent="0.25">
      <c r="A3576">
        <v>3575</v>
      </c>
      <c r="B3576">
        <v>277191</v>
      </c>
      <c r="C3576" t="s">
        <v>114</v>
      </c>
      <c r="D3576" t="s">
        <v>115</v>
      </c>
      <c r="E3576" t="s">
        <v>1603</v>
      </c>
      <c r="F3576" t="s">
        <v>1610</v>
      </c>
      <c r="G3576">
        <v>67.5</v>
      </c>
      <c r="H3576">
        <v>60.3</v>
      </c>
      <c r="I3576">
        <v>3</v>
      </c>
      <c r="J3576">
        <v>30</v>
      </c>
      <c r="K3576" s="1">
        <v>45161</v>
      </c>
      <c r="L3576" s="56">
        <v>0.49663584490740736</v>
      </c>
    </row>
    <row r="3577" spans="1:12" ht="15" customHeight="1" x14ac:dyDescent="0.25">
      <c r="A3577">
        <v>3576</v>
      </c>
      <c r="B3577">
        <v>277190</v>
      </c>
      <c r="C3577" t="s">
        <v>55</v>
      </c>
      <c r="D3577" t="s">
        <v>56</v>
      </c>
      <c r="E3577" t="s">
        <v>1611</v>
      </c>
      <c r="F3577" t="s">
        <v>1613</v>
      </c>
      <c r="G3577">
        <v>49.8</v>
      </c>
      <c r="H3577">
        <v>42.6</v>
      </c>
      <c r="I3577">
        <v>3</v>
      </c>
      <c r="J3577">
        <v>8</v>
      </c>
      <c r="K3577" s="1">
        <v>45161</v>
      </c>
      <c r="L3577" s="56">
        <v>0.49647523148148148</v>
      </c>
    </row>
    <row r="3578" spans="1:12" ht="15" customHeight="1" x14ac:dyDescent="0.25">
      <c r="A3578">
        <v>3577</v>
      </c>
      <c r="B3578">
        <v>277189</v>
      </c>
      <c r="C3578" t="s">
        <v>24</v>
      </c>
      <c r="D3578" t="s">
        <v>25</v>
      </c>
      <c r="E3578" t="s">
        <v>1611</v>
      </c>
      <c r="F3578" t="s">
        <v>1614</v>
      </c>
      <c r="G3578">
        <v>51.8</v>
      </c>
      <c r="H3578">
        <v>44.6</v>
      </c>
      <c r="I3578">
        <v>3</v>
      </c>
      <c r="J3578">
        <v>8</v>
      </c>
      <c r="K3578" s="1">
        <v>45161</v>
      </c>
      <c r="L3578" s="56">
        <v>0.49636559027777777</v>
      </c>
    </row>
    <row r="3579" spans="1:12" ht="15" customHeight="1" x14ac:dyDescent="0.25">
      <c r="A3579">
        <v>3578</v>
      </c>
      <c r="B3579">
        <v>277188</v>
      </c>
      <c r="C3579" t="s">
        <v>59</v>
      </c>
      <c r="D3579" t="s">
        <v>60</v>
      </c>
      <c r="E3579" t="s">
        <v>1611</v>
      </c>
      <c r="F3579" t="s">
        <v>1613</v>
      </c>
      <c r="G3579">
        <v>46.5</v>
      </c>
      <c r="H3579">
        <v>39.299999999999997</v>
      </c>
      <c r="I3579">
        <v>3</v>
      </c>
      <c r="J3579">
        <v>8</v>
      </c>
      <c r="K3579" s="1">
        <v>45161</v>
      </c>
      <c r="L3579" s="56">
        <v>0.49625486111111111</v>
      </c>
    </row>
    <row r="3580" spans="1:12" ht="15" customHeight="1" x14ac:dyDescent="0.25">
      <c r="A3580">
        <v>3579</v>
      </c>
      <c r="B3580">
        <v>277187</v>
      </c>
      <c r="C3580" t="s">
        <v>59</v>
      </c>
      <c r="D3580" t="s">
        <v>60</v>
      </c>
      <c r="E3580" t="s">
        <v>1611</v>
      </c>
      <c r="F3580" t="s">
        <v>1613</v>
      </c>
      <c r="G3580">
        <v>44.4</v>
      </c>
      <c r="H3580">
        <v>37.200000000000003</v>
      </c>
      <c r="I3580">
        <v>3</v>
      </c>
      <c r="J3580">
        <v>8</v>
      </c>
      <c r="K3580" s="1">
        <v>45161</v>
      </c>
      <c r="L3580" s="56">
        <v>0.49614780092592592</v>
      </c>
    </row>
    <row r="3581" spans="1:12" ht="15" customHeight="1" x14ac:dyDescent="0.25">
      <c r="A3581">
        <v>3580</v>
      </c>
      <c r="B3581">
        <v>277186</v>
      </c>
      <c r="C3581" t="s">
        <v>24</v>
      </c>
      <c r="D3581" t="s">
        <v>25</v>
      </c>
      <c r="E3581" t="s">
        <v>1611</v>
      </c>
      <c r="F3581" t="s">
        <v>1614</v>
      </c>
      <c r="G3581">
        <v>50</v>
      </c>
      <c r="H3581">
        <v>42.8</v>
      </c>
      <c r="I3581">
        <v>3</v>
      </c>
      <c r="J3581">
        <v>8</v>
      </c>
      <c r="K3581" s="1">
        <v>45161</v>
      </c>
      <c r="L3581" s="56">
        <v>0.4960306712962963</v>
      </c>
    </row>
    <row r="3582" spans="1:12" ht="15" customHeight="1" x14ac:dyDescent="0.25">
      <c r="A3582">
        <v>3581</v>
      </c>
      <c r="B3582">
        <v>277185</v>
      </c>
      <c r="C3582" t="s">
        <v>124</v>
      </c>
      <c r="D3582" t="s">
        <v>1413</v>
      </c>
      <c r="E3582" t="s">
        <v>1603</v>
      </c>
      <c r="F3582" t="s">
        <v>1604</v>
      </c>
      <c r="G3582">
        <v>44</v>
      </c>
      <c r="H3582">
        <v>36.799999999999997</v>
      </c>
      <c r="I3582">
        <v>3</v>
      </c>
      <c r="J3582">
        <v>0</v>
      </c>
      <c r="K3582" s="1">
        <v>45161</v>
      </c>
      <c r="L3582" s="56">
        <v>0.49593109953703701</v>
      </c>
    </row>
    <row r="3583" spans="1:12" ht="15" customHeight="1" x14ac:dyDescent="0.25">
      <c r="A3583">
        <v>3582</v>
      </c>
      <c r="B3583">
        <v>277184</v>
      </c>
      <c r="C3583" t="s">
        <v>141</v>
      </c>
      <c r="D3583" t="s">
        <v>1358</v>
      </c>
      <c r="E3583" t="s">
        <v>1603</v>
      </c>
      <c r="F3583" t="s">
        <v>1607</v>
      </c>
      <c r="G3583">
        <v>35.1</v>
      </c>
      <c r="H3583">
        <v>27.9</v>
      </c>
      <c r="I3583">
        <v>3</v>
      </c>
      <c r="J3583">
        <v>0</v>
      </c>
      <c r="K3583" s="1">
        <v>45161</v>
      </c>
      <c r="L3583" s="56">
        <v>0.49586315972222222</v>
      </c>
    </row>
    <row r="3584" spans="1:12" ht="15" customHeight="1" x14ac:dyDescent="0.25">
      <c r="A3584">
        <v>3583</v>
      </c>
      <c r="B3584">
        <v>277183</v>
      </c>
      <c r="C3584" t="s">
        <v>101</v>
      </c>
      <c r="D3584" t="s">
        <v>1326</v>
      </c>
      <c r="E3584" t="s">
        <v>1611</v>
      </c>
      <c r="F3584" t="s">
        <v>1607</v>
      </c>
      <c r="G3584">
        <v>39.799999999999997</v>
      </c>
      <c r="H3584">
        <v>32.6</v>
      </c>
      <c r="I3584">
        <v>3</v>
      </c>
      <c r="J3584">
        <v>0</v>
      </c>
      <c r="K3584" s="1">
        <v>45161</v>
      </c>
      <c r="L3584" s="56">
        <v>0.49572670138888886</v>
      </c>
    </row>
    <row r="3585" spans="1:12" ht="15" customHeight="1" x14ac:dyDescent="0.25">
      <c r="A3585">
        <v>3584</v>
      </c>
      <c r="B3585">
        <v>277182</v>
      </c>
      <c r="C3585" t="s">
        <v>141</v>
      </c>
      <c r="D3585" t="s">
        <v>1358</v>
      </c>
      <c r="E3585" t="s">
        <v>1603</v>
      </c>
      <c r="F3585" t="s">
        <v>1607</v>
      </c>
      <c r="G3585">
        <v>35.9</v>
      </c>
      <c r="H3585">
        <v>28.7</v>
      </c>
      <c r="I3585">
        <v>3</v>
      </c>
      <c r="J3585">
        <v>0</v>
      </c>
      <c r="K3585" s="1">
        <v>45161</v>
      </c>
      <c r="L3585" s="56">
        <v>0.4956021180555556</v>
      </c>
    </row>
    <row r="3586" spans="1:12" ht="15" customHeight="1" x14ac:dyDescent="0.25">
      <c r="A3586">
        <v>3585</v>
      </c>
      <c r="B3586">
        <v>277181</v>
      </c>
      <c r="C3586" t="s">
        <v>123</v>
      </c>
      <c r="D3586" t="s">
        <v>1412</v>
      </c>
      <c r="E3586" t="s">
        <v>1603</v>
      </c>
      <c r="F3586" t="s">
        <v>1614</v>
      </c>
      <c r="G3586">
        <v>59.1</v>
      </c>
      <c r="H3586">
        <v>51.9</v>
      </c>
      <c r="I3586">
        <v>3</v>
      </c>
      <c r="J3586">
        <v>0</v>
      </c>
      <c r="K3586" s="1">
        <v>45161</v>
      </c>
      <c r="L3586" s="56">
        <v>0.49434062499999998</v>
      </c>
    </row>
    <row r="3587" spans="1:12" ht="15" customHeight="1" x14ac:dyDescent="0.25">
      <c r="A3587">
        <v>3586</v>
      </c>
      <c r="B3587">
        <v>277180</v>
      </c>
      <c r="C3587" t="s">
        <v>74</v>
      </c>
      <c r="D3587" t="s">
        <v>75</v>
      </c>
      <c r="E3587" t="s">
        <v>1611</v>
      </c>
      <c r="F3587" t="s">
        <v>1610</v>
      </c>
      <c r="G3587">
        <v>41.4</v>
      </c>
      <c r="H3587">
        <v>34.200000000000003</v>
      </c>
      <c r="I3587">
        <v>3</v>
      </c>
      <c r="J3587">
        <v>16</v>
      </c>
      <c r="K3587" s="1">
        <v>45161</v>
      </c>
      <c r="L3587" s="56">
        <v>0.49424517361111109</v>
      </c>
    </row>
    <row r="3588" spans="1:12" ht="15" customHeight="1" x14ac:dyDescent="0.25">
      <c r="A3588">
        <v>3587</v>
      </c>
      <c r="B3588">
        <v>277179</v>
      </c>
      <c r="C3588" t="s">
        <v>141</v>
      </c>
      <c r="D3588" t="s">
        <v>1358</v>
      </c>
      <c r="E3588" t="s">
        <v>1603</v>
      </c>
      <c r="F3588" t="s">
        <v>1607</v>
      </c>
      <c r="G3588">
        <v>30.8</v>
      </c>
      <c r="H3588">
        <v>23.6</v>
      </c>
      <c r="I3588">
        <v>3</v>
      </c>
      <c r="J3588">
        <v>0</v>
      </c>
      <c r="K3588" s="1">
        <v>45161</v>
      </c>
      <c r="L3588" s="56">
        <v>0.49400158564814811</v>
      </c>
    </row>
    <row r="3589" spans="1:12" ht="15" customHeight="1" x14ac:dyDescent="0.25">
      <c r="A3589">
        <v>3588</v>
      </c>
      <c r="B3589">
        <v>277178</v>
      </c>
      <c r="C3589" t="s">
        <v>158</v>
      </c>
      <c r="D3589" t="s">
        <v>1333</v>
      </c>
      <c r="E3589" t="s">
        <v>1611</v>
      </c>
      <c r="F3589" t="s">
        <v>1607</v>
      </c>
      <c r="G3589">
        <v>43.3</v>
      </c>
      <c r="H3589">
        <v>37.9</v>
      </c>
      <c r="I3589">
        <v>2</v>
      </c>
      <c r="J3589">
        <v>0</v>
      </c>
      <c r="K3589" s="1">
        <v>45161</v>
      </c>
      <c r="L3589" s="56">
        <v>0.49392924768518515</v>
      </c>
    </row>
    <row r="3590" spans="1:12" ht="15" customHeight="1" x14ac:dyDescent="0.25">
      <c r="A3590">
        <v>3589</v>
      </c>
      <c r="B3590">
        <v>277177</v>
      </c>
      <c r="C3590" t="s">
        <v>67</v>
      </c>
      <c r="D3590" t="s">
        <v>1318</v>
      </c>
      <c r="E3590" t="s">
        <v>1603</v>
      </c>
      <c r="F3590" t="s">
        <v>1613</v>
      </c>
      <c r="G3590">
        <v>35.6</v>
      </c>
      <c r="H3590">
        <v>28.4</v>
      </c>
      <c r="I3590">
        <v>3</v>
      </c>
      <c r="J3590">
        <v>0</v>
      </c>
      <c r="K3590" s="1">
        <v>45161</v>
      </c>
      <c r="L3590" s="56">
        <v>0.49368811342592589</v>
      </c>
    </row>
    <row r="3591" spans="1:12" ht="15" customHeight="1" x14ac:dyDescent="0.25">
      <c r="A3591">
        <v>3590</v>
      </c>
      <c r="B3591">
        <v>277176</v>
      </c>
      <c r="C3591" t="s">
        <v>85</v>
      </c>
      <c r="D3591" t="s">
        <v>1608</v>
      </c>
      <c r="E3591" t="s">
        <v>1603</v>
      </c>
      <c r="F3591" t="s">
        <v>1610</v>
      </c>
      <c r="G3591">
        <v>51.7</v>
      </c>
      <c r="H3591">
        <v>44.5</v>
      </c>
      <c r="I3591">
        <v>3</v>
      </c>
      <c r="J3591">
        <v>0</v>
      </c>
      <c r="K3591" s="1">
        <v>45161</v>
      </c>
      <c r="L3591" s="56">
        <v>0.49249282407407408</v>
      </c>
    </row>
    <row r="3592" spans="1:12" ht="15" customHeight="1" x14ac:dyDescent="0.25">
      <c r="A3592">
        <v>3591</v>
      </c>
      <c r="B3592">
        <v>277175</v>
      </c>
      <c r="C3592" t="s">
        <v>124</v>
      </c>
      <c r="D3592" t="s">
        <v>1413</v>
      </c>
      <c r="E3592" t="s">
        <v>1603</v>
      </c>
      <c r="F3592" t="s">
        <v>1604</v>
      </c>
      <c r="G3592">
        <v>46.4</v>
      </c>
      <c r="H3592">
        <v>39.200000000000003</v>
      </c>
      <c r="I3592">
        <v>3</v>
      </c>
      <c r="J3592">
        <v>0</v>
      </c>
      <c r="K3592" s="1">
        <v>45161</v>
      </c>
      <c r="L3592" s="56">
        <v>0.492341087962963</v>
      </c>
    </row>
    <row r="3593" spans="1:12" ht="15" customHeight="1" x14ac:dyDescent="0.25">
      <c r="A3593">
        <v>3592</v>
      </c>
      <c r="B3593">
        <v>277174</v>
      </c>
      <c r="C3593" t="s">
        <v>24</v>
      </c>
      <c r="D3593" t="s">
        <v>25</v>
      </c>
      <c r="E3593" t="s">
        <v>1611</v>
      </c>
      <c r="F3593" t="s">
        <v>1614</v>
      </c>
      <c r="G3593">
        <v>49.4</v>
      </c>
      <c r="H3593">
        <v>42.2</v>
      </c>
      <c r="I3593">
        <v>3</v>
      </c>
      <c r="J3593">
        <v>8</v>
      </c>
      <c r="K3593" s="1">
        <v>45161</v>
      </c>
      <c r="L3593" s="56">
        <v>0.49222519675925924</v>
      </c>
    </row>
    <row r="3594" spans="1:12" ht="15" customHeight="1" x14ac:dyDescent="0.25">
      <c r="A3594">
        <v>3593</v>
      </c>
      <c r="B3594">
        <v>277173</v>
      </c>
      <c r="C3594" t="s">
        <v>88</v>
      </c>
      <c r="D3594" t="s">
        <v>89</v>
      </c>
      <c r="E3594" t="s">
        <v>1611</v>
      </c>
      <c r="F3594" t="s">
        <v>1610</v>
      </c>
      <c r="G3594">
        <v>50.6</v>
      </c>
      <c r="H3594">
        <v>43.4</v>
      </c>
      <c r="I3594">
        <v>3</v>
      </c>
      <c r="J3594">
        <v>14</v>
      </c>
      <c r="K3594" s="1">
        <v>45161</v>
      </c>
      <c r="L3594" s="56">
        <v>0.49209065972222227</v>
      </c>
    </row>
    <row r="3595" spans="1:12" ht="15" customHeight="1" x14ac:dyDescent="0.25">
      <c r="A3595">
        <v>3594</v>
      </c>
      <c r="B3595">
        <v>277172</v>
      </c>
      <c r="C3595" t="s">
        <v>120</v>
      </c>
      <c r="D3595" t="s">
        <v>1411</v>
      </c>
      <c r="E3595" t="s">
        <v>1603</v>
      </c>
      <c r="F3595" t="s">
        <v>1614</v>
      </c>
      <c r="G3595">
        <v>43.1</v>
      </c>
      <c r="H3595">
        <v>35.9</v>
      </c>
      <c r="I3595">
        <v>3</v>
      </c>
      <c r="J3595">
        <v>0</v>
      </c>
      <c r="K3595" s="1">
        <v>45161</v>
      </c>
      <c r="L3595" s="56">
        <v>0.4919852662037037</v>
      </c>
    </row>
    <row r="3596" spans="1:12" ht="15" customHeight="1" x14ac:dyDescent="0.25">
      <c r="A3596">
        <v>3595</v>
      </c>
      <c r="B3596">
        <v>277171</v>
      </c>
      <c r="C3596" t="s">
        <v>84</v>
      </c>
      <c r="D3596" t="s">
        <v>1609</v>
      </c>
      <c r="E3596" t="s">
        <v>1603</v>
      </c>
      <c r="F3596" t="s">
        <v>1610</v>
      </c>
      <c r="G3596">
        <v>65.400000000000006</v>
      </c>
      <c r="H3596">
        <v>58.2</v>
      </c>
      <c r="I3596">
        <v>3</v>
      </c>
      <c r="J3596">
        <v>0</v>
      </c>
      <c r="K3596" s="1">
        <v>45161</v>
      </c>
      <c r="L3596" s="56">
        <v>0.49182866898148148</v>
      </c>
    </row>
    <row r="3597" spans="1:12" ht="15" customHeight="1" x14ac:dyDescent="0.25">
      <c r="A3597">
        <v>3596</v>
      </c>
      <c r="B3597">
        <v>277170</v>
      </c>
      <c r="C3597" t="s">
        <v>59</v>
      </c>
      <c r="D3597" t="s">
        <v>60</v>
      </c>
      <c r="E3597" t="s">
        <v>1611</v>
      </c>
      <c r="F3597" t="s">
        <v>1613</v>
      </c>
      <c r="G3597">
        <v>45</v>
      </c>
      <c r="H3597">
        <v>37.799999999999997</v>
      </c>
      <c r="I3597">
        <v>3</v>
      </c>
      <c r="J3597">
        <v>8</v>
      </c>
      <c r="K3597" s="1">
        <v>45161</v>
      </c>
      <c r="L3597" s="56">
        <v>0.49170663194444447</v>
      </c>
    </row>
    <row r="3598" spans="1:12" ht="15" customHeight="1" x14ac:dyDescent="0.25">
      <c r="A3598">
        <v>3597</v>
      </c>
      <c r="B3598">
        <v>277169</v>
      </c>
      <c r="C3598" t="s">
        <v>123</v>
      </c>
      <c r="D3598" t="s">
        <v>1412</v>
      </c>
      <c r="E3598" t="s">
        <v>1603</v>
      </c>
      <c r="F3598" t="s">
        <v>1614</v>
      </c>
      <c r="G3598">
        <v>63.7</v>
      </c>
      <c r="H3598">
        <v>56.5</v>
      </c>
      <c r="I3598">
        <v>3</v>
      </c>
      <c r="J3598">
        <v>0</v>
      </c>
      <c r="K3598" s="1">
        <v>45161</v>
      </c>
      <c r="L3598" s="56">
        <v>0.49152086805555556</v>
      </c>
    </row>
    <row r="3599" spans="1:12" ht="15" customHeight="1" x14ac:dyDescent="0.25">
      <c r="A3599">
        <v>3598</v>
      </c>
      <c r="B3599">
        <v>277168</v>
      </c>
      <c r="C3599" t="s">
        <v>59</v>
      </c>
      <c r="D3599" t="s">
        <v>60</v>
      </c>
      <c r="E3599" t="s">
        <v>1611</v>
      </c>
      <c r="F3599" t="s">
        <v>1613</v>
      </c>
      <c r="G3599">
        <v>50.4</v>
      </c>
      <c r="H3599">
        <v>43.2</v>
      </c>
      <c r="I3599">
        <v>3</v>
      </c>
      <c r="J3599">
        <v>8</v>
      </c>
      <c r="K3599" s="1">
        <v>45161</v>
      </c>
      <c r="L3599" s="56">
        <v>0.49136964120370369</v>
      </c>
    </row>
    <row r="3600" spans="1:12" ht="15" customHeight="1" x14ac:dyDescent="0.25">
      <c r="A3600">
        <v>3599</v>
      </c>
      <c r="B3600">
        <v>277167</v>
      </c>
      <c r="C3600" t="s">
        <v>24</v>
      </c>
      <c r="D3600" t="s">
        <v>25</v>
      </c>
      <c r="E3600" t="s">
        <v>1611</v>
      </c>
      <c r="F3600" t="s">
        <v>1614</v>
      </c>
      <c r="G3600">
        <v>53.5</v>
      </c>
      <c r="H3600">
        <v>46.3</v>
      </c>
      <c r="I3600">
        <v>3</v>
      </c>
      <c r="J3600">
        <v>8</v>
      </c>
      <c r="K3600" s="1">
        <v>45161</v>
      </c>
      <c r="L3600" s="56">
        <v>0.49124575231481482</v>
      </c>
    </row>
    <row r="3601" spans="1:12" ht="15" customHeight="1" x14ac:dyDescent="0.25">
      <c r="A3601">
        <v>3600</v>
      </c>
      <c r="B3601">
        <v>277166</v>
      </c>
      <c r="C3601" t="s">
        <v>139</v>
      </c>
      <c r="D3601" t="s">
        <v>1342</v>
      </c>
      <c r="E3601" t="s">
        <v>1603</v>
      </c>
      <c r="F3601" t="s">
        <v>1613</v>
      </c>
      <c r="G3601">
        <v>15.9</v>
      </c>
      <c r="H3601">
        <v>10.5</v>
      </c>
      <c r="I3601">
        <v>2</v>
      </c>
      <c r="J3601">
        <v>10</v>
      </c>
      <c r="K3601" s="1">
        <v>45161</v>
      </c>
      <c r="L3601" s="56">
        <v>0.4911300925925926</v>
      </c>
    </row>
    <row r="3602" spans="1:12" ht="15" customHeight="1" x14ac:dyDescent="0.25">
      <c r="A3602">
        <v>3601</v>
      </c>
      <c r="B3602">
        <v>277165</v>
      </c>
      <c r="C3602" t="s">
        <v>100</v>
      </c>
      <c r="D3602" t="s">
        <v>1271</v>
      </c>
      <c r="E3602" t="s">
        <v>1611</v>
      </c>
      <c r="F3602" t="s">
        <v>1607</v>
      </c>
      <c r="G3602">
        <v>75.2</v>
      </c>
      <c r="H3602">
        <v>68</v>
      </c>
      <c r="I3602">
        <v>3</v>
      </c>
      <c r="J3602">
        <v>0</v>
      </c>
      <c r="K3602" s="1">
        <v>45161</v>
      </c>
      <c r="L3602" s="56">
        <v>0.49097878472222223</v>
      </c>
    </row>
    <row r="3603" spans="1:12" ht="15" customHeight="1" x14ac:dyDescent="0.25">
      <c r="A3603">
        <v>3602</v>
      </c>
      <c r="B3603">
        <v>277164</v>
      </c>
      <c r="C3603" t="s">
        <v>74</v>
      </c>
      <c r="D3603" t="s">
        <v>75</v>
      </c>
      <c r="E3603" t="s">
        <v>1611</v>
      </c>
      <c r="F3603" t="s">
        <v>1610</v>
      </c>
      <c r="G3603">
        <v>41.9</v>
      </c>
      <c r="H3603">
        <v>34.700000000000003</v>
      </c>
      <c r="I3603">
        <v>3</v>
      </c>
      <c r="J3603">
        <v>16</v>
      </c>
      <c r="K3603" s="1">
        <v>45161</v>
      </c>
      <c r="L3603" s="56">
        <v>0.49060413194444447</v>
      </c>
    </row>
    <row r="3604" spans="1:12" ht="15" customHeight="1" x14ac:dyDescent="0.25">
      <c r="A3604">
        <v>3603</v>
      </c>
      <c r="B3604">
        <v>277163</v>
      </c>
      <c r="C3604" t="s">
        <v>74</v>
      </c>
      <c r="D3604" t="s">
        <v>75</v>
      </c>
      <c r="E3604" t="s">
        <v>1611</v>
      </c>
      <c r="F3604" t="s">
        <v>1610</v>
      </c>
      <c r="G3604">
        <v>37.4</v>
      </c>
      <c r="H3604">
        <v>30.2</v>
      </c>
      <c r="I3604">
        <v>3</v>
      </c>
      <c r="J3604">
        <v>12</v>
      </c>
      <c r="K3604" s="1">
        <v>45161</v>
      </c>
      <c r="L3604" s="56">
        <v>0.49046021990740746</v>
      </c>
    </row>
    <row r="3605" spans="1:12" ht="15" customHeight="1" x14ac:dyDescent="0.25">
      <c r="A3605">
        <v>3604</v>
      </c>
      <c r="B3605">
        <v>277162</v>
      </c>
      <c r="C3605" t="s">
        <v>121</v>
      </c>
      <c r="D3605" t="s">
        <v>122</v>
      </c>
      <c r="E3605" t="s">
        <v>1603</v>
      </c>
      <c r="F3605" t="s">
        <v>1613</v>
      </c>
      <c r="G3605">
        <v>50.9</v>
      </c>
      <c r="H3605">
        <v>43.7</v>
      </c>
      <c r="I3605">
        <v>3</v>
      </c>
      <c r="J3605">
        <v>0</v>
      </c>
      <c r="K3605" s="1">
        <v>45161</v>
      </c>
      <c r="L3605" s="56">
        <v>0.49029664351851854</v>
      </c>
    </row>
    <row r="3606" spans="1:12" ht="15" customHeight="1" x14ac:dyDescent="0.25">
      <c r="A3606">
        <v>3605</v>
      </c>
      <c r="B3606">
        <v>277161</v>
      </c>
      <c r="C3606" t="s">
        <v>1534</v>
      </c>
      <c r="D3606" t="s">
        <v>1535</v>
      </c>
      <c r="E3606" t="s">
        <v>1611</v>
      </c>
      <c r="F3606" t="s">
        <v>1607</v>
      </c>
      <c r="G3606">
        <v>85.5</v>
      </c>
      <c r="H3606">
        <v>78.3</v>
      </c>
      <c r="I3606">
        <v>3</v>
      </c>
      <c r="J3606">
        <v>18</v>
      </c>
      <c r="K3606" s="1">
        <v>45161</v>
      </c>
      <c r="L3606" s="56">
        <v>0.49012711805555553</v>
      </c>
    </row>
    <row r="3607" spans="1:12" ht="15" customHeight="1" x14ac:dyDescent="0.25">
      <c r="A3607">
        <v>3606</v>
      </c>
      <c r="B3607">
        <v>277160</v>
      </c>
      <c r="C3607" t="s">
        <v>24</v>
      </c>
      <c r="D3607" t="s">
        <v>25</v>
      </c>
      <c r="E3607" t="s">
        <v>1611</v>
      </c>
      <c r="F3607" t="s">
        <v>1614</v>
      </c>
      <c r="G3607">
        <v>50.5</v>
      </c>
      <c r="H3607">
        <v>43.3</v>
      </c>
      <c r="I3607">
        <v>3</v>
      </c>
      <c r="J3607">
        <v>8</v>
      </c>
      <c r="K3607" s="1">
        <v>45161</v>
      </c>
      <c r="L3607" s="56">
        <v>0.48992986111111114</v>
      </c>
    </row>
    <row r="3608" spans="1:12" ht="15" customHeight="1" x14ac:dyDescent="0.25">
      <c r="A3608">
        <v>3607</v>
      </c>
      <c r="B3608">
        <v>277159</v>
      </c>
      <c r="C3608" t="s">
        <v>59</v>
      </c>
      <c r="D3608" t="s">
        <v>60</v>
      </c>
      <c r="E3608" t="s">
        <v>1611</v>
      </c>
      <c r="F3608" t="s">
        <v>1613</v>
      </c>
      <c r="G3608">
        <v>53.6</v>
      </c>
      <c r="H3608">
        <v>46.4</v>
      </c>
      <c r="I3608">
        <v>3</v>
      </c>
      <c r="J3608">
        <v>8</v>
      </c>
      <c r="K3608" s="1">
        <v>45161</v>
      </c>
      <c r="L3608" s="56">
        <v>0.48976350694444443</v>
      </c>
    </row>
    <row r="3609" spans="1:12" ht="15" customHeight="1" x14ac:dyDescent="0.25">
      <c r="A3609">
        <v>3608</v>
      </c>
      <c r="B3609">
        <v>277158</v>
      </c>
      <c r="C3609" t="s">
        <v>121</v>
      </c>
      <c r="D3609" t="s">
        <v>122</v>
      </c>
      <c r="E3609" t="s">
        <v>1603</v>
      </c>
      <c r="F3609" t="s">
        <v>1610</v>
      </c>
      <c r="G3609">
        <v>45.5</v>
      </c>
      <c r="H3609">
        <v>38.299999999999997</v>
      </c>
      <c r="I3609">
        <v>3</v>
      </c>
      <c r="J3609">
        <v>0</v>
      </c>
      <c r="K3609" s="1">
        <v>45161</v>
      </c>
      <c r="L3609" s="56">
        <v>0.48960763888888886</v>
      </c>
    </row>
    <row r="3610" spans="1:12" ht="15" customHeight="1" x14ac:dyDescent="0.25">
      <c r="A3610">
        <v>3609</v>
      </c>
      <c r="B3610">
        <v>277157</v>
      </c>
      <c r="C3610" t="s">
        <v>88</v>
      </c>
      <c r="D3610" t="s">
        <v>89</v>
      </c>
      <c r="E3610" t="s">
        <v>1611</v>
      </c>
      <c r="F3610" t="s">
        <v>1610</v>
      </c>
      <c r="G3610">
        <v>50.6</v>
      </c>
      <c r="H3610">
        <v>43.4</v>
      </c>
      <c r="I3610">
        <v>3</v>
      </c>
      <c r="J3610">
        <v>14</v>
      </c>
      <c r="K3610" s="1">
        <v>45161</v>
      </c>
      <c r="L3610" s="56">
        <v>0.48946952546296302</v>
      </c>
    </row>
    <row r="3611" spans="1:12" ht="15" customHeight="1" x14ac:dyDescent="0.25">
      <c r="A3611">
        <v>3610</v>
      </c>
      <c r="B3611">
        <v>277156</v>
      </c>
      <c r="C3611" t="s">
        <v>55</v>
      </c>
      <c r="D3611" t="s">
        <v>56</v>
      </c>
      <c r="E3611" t="s">
        <v>1611</v>
      </c>
      <c r="F3611" t="s">
        <v>1613</v>
      </c>
      <c r="G3611">
        <v>49.1</v>
      </c>
      <c r="H3611">
        <v>41.9</v>
      </c>
      <c r="I3611">
        <v>3</v>
      </c>
      <c r="J3611">
        <v>8</v>
      </c>
      <c r="K3611" s="1">
        <v>45161</v>
      </c>
      <c r="L3611" s="56">
        <v>0.48935228009259263</v>
      </c>
    </row>
    <row r="3612" spans="1:12" ht="15" customHeight="1" x14ac:dyDescent="0.25">
      <c r="A3612">
        <v>3611</v>
      </c>
      <c r="B3612">
        <v>277155</v>
      </c>
      <c r="C3612" t="s">
        <v>24</v>
      </c>
      <c r="D3612" t="s">
        <v>25</v>
      </c>
      <c r="E3612" t="s">
        <v>1611</v>
      </c>
      <c r="F3612" t="s">
        <v>1614</v>
      </c>
      <c r="G3612">
        <v>53.4</v>
      </c>
      <c r="H3612">
        <v>46.2</v>
      </c>
      <c r="I3612">
        <v>3</v>
      </c>
      <c r="J3612">
        <v>8</v>
      </c>
      <c r="K3612" s="1">
        <v>45161</v>
      </c>
      <c r="L3612" s="56">
        <v>0.4892301273148148</v>
      </c>
    </row>
    <row r="3613" spans="1:12" ht="15" customHeight="1" x14ac:dyDescent="0.25">
      <c r="A3613">
        <v>3612</v>
      </c>
      <c r="B3613">
        <v>277154</v>
      </c>
      <c r="C3613" t="s">
        <v>55</v>
      </c>
      <c r="D3613" t="s">
        <v>56</v>
      </c>
      <c r="E3613" t="s">
        <v>1611</v>
      </c>
      <c r="F3613" t="s">
        <v>1613</v>
      </c>
      <c r="G3613">
        <v>49.7</v>
      </c>
      <c r="H3613">
        <v>42.5</v>
      </c>
      <c r="I3613">
        <v>3</v>
      </c>
      <c r="J3613">
        <v>8</v>
      </c>
      <c r="K3613" s="1">
        <v>45161</v>
      </c>
      <c r="L3613" s="56">
        <v>0.48911597222222225</v>
      </c>
    </row>
    <row r="3614" spans="1:12" ht="15" customHeight="1" x14ac:dyDescent="0.25">
      <c r="A3614">
        <v>3613</v>
      </c>
      <c r="B3614">
        <v>277153</v>
      </c>
      <c r="C3614" t="s">
        <v>142</v>
      </c>
      <c r="D3614" t="s">
        <v>1612</v>
      </c>
      <c r="E3614" t="s">
        <v>1603</v>
      </c>
      <c r="F3614" t="s">
        <v>1604</v>
      </c>
      <c r="G3614">
        <v>38.799999999999997</v>
      </c>
      <c r="H3614">
        <v>31.6</v>
      </c>
      <c r="I3614">
        <v>3</v>
      </c>
      <c r="J3614">
        <v>0</v>
      </c>
      <c r="K3614" s="1">
        <v>45161</v>
      </c>
      <c r="L3614" s="56">
        <v>0.48900737268518518</v>
      </c>
    </row>
    <row r="3615" spans="1:12" ht="15" customHeight="1" x14ac:dyDescent="0.25">
      <c r="A3615">
        <v>3614</v>
      </c>
      <c r="B3615">
        <v>277152</v>
      </c>
      <c r="C3615" t="s">
        <v>175</v>
      </c>
      <c r="D3615" t="s">
        <v>176</v>
      </c>
      <c r="E3615" t="s">
        <v>1603</v>
      </c>
      <c r="F3615" t="s">
        <v>1610</v>
      </c>
      <c r="G3615">
        <v>51</v>
      </c>
      <c r="H3615">
        <v>43.8</v>
      </c>
      <c r="I3615">
        <v>3</v>
      </c>
      <c r="J3615">
        <v>0</v>
      </c>
      <c r="K3615" s="1">
        <v>45161</v>
      </c>
      <c r="L3615" s="56">
        <v>0.48889930555555555</v>
      </c>
    </row>
    <row r="3616" spans="1:12" ht="15" customHeight="1" x14ac:dyDescent="0.25">
      <c r="A3616">
        <v>3615</v>
      </c>
      <c r="B3616">
        <v>277151</v>
      </c>
      <c r="C3616" t="s">
        <v>123</v>
      </c>
      <c r="D3616" t="s">
        <v>1412</v>
      </c>
      <c r="E3616" t="s">
        <v>1603</v>
      </c>
      <c r="F3616" t="s">
        <v>1614</v>
      </c>
      <c r="G3616">
        <v>56.7</v>
      </c>
      <c r="H3616">
        <v>49.5</v>
      </c>
      <c r="I3616">
        <v>3</v>
      </c>
      <c r="J3616">
        <v>0</v>
      </c>
      <c r="K3616" s="1">
        <v>45161</v>
      </c>
      <c r="L3616" s="56">
        <v>0.48876107638888894</v>
      </c>
    </row>
    <row r="3617" spans="1:12" ht="15" customHeight="1" x14ac:dyDescent="0.25">
      <c r="A3617">
        <v>3616</v>
      </c>
      <c r="B3617">
        <v>277150</v>
      </c>
      <c r="C3617" t="s">
        <v>124</v>
      </c>
      <c r="D3617" t="s">
        <v>1413</v>
      </c>
      <c r="E3617" t="s">
        <v>1603</v>
      </c>
      <c r="F3617" t="s">
        <v>1604</v>
      </c>
      <c r="G3617">
        <v>47.4</v>
      </c>
      <c r="H3617">
        <v>40.200000000000003</v>
      </c>
      <c r="I3617">
        <v>3</v>
      </c>
      <c r="J3617">
        <v>0</v>
      </c>
      <c r="K3617" s="1">
        <v>45161</v>
      </c>
      <c r="L3617" s="56">
        <v>0.48864471064814818</v>
      </c>
    </row>
    <row r="3618" spans="1:12" ht="15" customHeight="1" x14ac:dyDescent="0.25">
      <c r="A3618">
        <v>3617</v>
      </c>
      <c r="B3618">
        <v>277149</v>
      </c>
      <c r="C3618" t="s">
        <v>141</v>
      </c>
      <c r="D3618" t="s">
        <v>1358</v>
      </c>
      <c r="E3618" t="s">
        <v>1603</v>
      </c>
      <c r="F3618" t="s">
        <v>1607</v>
      </c>
      <c r="G3618">
        <v>37</v>
      </c>
      <c r="H3618">
        <v>29.8</v>
      </c>
      <c r="I3618">
        <v>3</v>
      </c>
      <c r="J3618">
        <v>0</v>
      </c>
      <c r="K3618" s="1">
        <v>45161</v>
      </c>
      <c r="L3618" s="56">
        <v>0.48853862268518516</v>
      </c>
    </row>
    <row r="3619" spans="1:12" ht="15" customHeight="1" x14ac:dyDescent="0.25">
      <c r="A3619">
        <v>3618</v>
      </c>
      <c r="B3619">
        <v>277148</v>
      </c>
      <c r="C3619" t="s">
        <v>67</v>
      </c>
      <c r="D3619" t="s">
        <v>1318</v>
      </c>
      <c r="E3619" t="s">
        <v>1603</v>
      </c>
      <c r="F3619" t="s">
        <v>1613</v>
      </c>
      <c r="G3619">
        <v>22.3</v>
      </c>
      <c r="H3619">
        <v>20.5</v>
      </c>
      <c r="I3619">
        <v>0</v>
      </c>
      <c r="J3619">
        <v>0</v>
      </c>
      <c r="K3619" s="1">
        <v>45161</v>
      </c>
      <c r="L3619" s="56">
        <v>0.4884542824074074</v>
      </c>
    </row>
    <row r="3620" spans="1:12" ht="15" customHeight="1" x14ac:dyDescent="0.25">
      <c r="A3620">
        <v>3619</v>
      </c>
      <c r="B3620">
        <v>277147</v>
      </c>
      <c r="C3620" t="s">
        <v>67</v>
      </c>
      <c r="D3620" t="s">
        <v>1318</v>
      </c>
      <c r="E3620" t="s">
        <v>1603</v>
      </c>
      <c r="F3620" t="s">
        <v>1613</v>
      </c>
      <c r="G3620">
        <v>29.7</v>
      </c>
      <c r="H3620">
        <v>22.5</v>
      </c>
      <c r="I3620">
        <v>3</v>
      </c>
      <c r="J3620">
        <v>0</v>
      </c>
      <c r="K3620" s="1">
        <v>45161</v>
      </c>
      <c r="L3620" s="56">
        <v>0.48835459490740746</v>
      </c>
    </row>
    <row r="3621" spans="1:12" ht="15" customHeight="1" x14ac:dyDescent="0.25">
      <c r="A3621">
        <v>3620</v>
      </c>
      <c r="B3621">
        <v>277146</v>
      </c>
      <c r="C3621" t="s">
        <v>59</v>
      </c>
      <c r="D3621" t="s">
        <v>60</v>
      </c>
      <c r="E3621" t="s">
        <v>1611</v>
      </c>
      <c r="F3621" t="s">
        <v>1613</v>
      </c>
      <c r="G3621">
        <v>43.9</v>
      </c>
      <c r="H3621">
        <v>36.700000000000003</v>
      </c>
      <c r="I3621">
        <v>3</v>
      </c>
      <c r="J3621">
        <v>8</v>
      </c>
      <c r="K3621" s="1">
        <v>45161</v>
      </c>
      <c r="L3621" s="56">
        <v>0.48824968749999997</v>
      </c>
    </row>
    <row r="3622" spans="1:12" ht="15" customHeight="1" x14ac:dyDescent="0.25">
      <c r="A3622">
        <v>3621</v>
      </c>
      <c r="B3622">
        <v>277145</v>
      </c>
      <c r="C3622" t="s">
        <v>125</v>
      </c>
      <c r="D3622" t="s">
        <v>126</v>
      </c>
      <c r="E3622" t="s">
        <v>1603</v>
      </c>
      <c r="F3622" t="s">
        <v>1604</v>
      </c>
      <c r="G3622">
        <v>48.6</v>
      </c>
      <c r="H3622">
        <v>41.4</v>
      </c>
      <c r="I3622">
        <v>3</v>
      </c>
      <c r="J3622">
        <v>0</v>
      </c>
      <c r="K3622" s="1">
        <v>45161</v>
      </c>
      <c r="L3622" s="56">
        <v>0.48813799768518518</v>
      </c>
    </row>
    <row r="3623" spans="1:12" ht="15" customHeight="1" x14ac:dyDescent="0.25">
      <c r="A3623">
        <v>3622</v>
      </c>
      <c r="B3623">
        <v>277144</v>
      </c>
      <c r="C3623" t="s">
        <v>24</v>
      </c>
      <c r="D3623" t="s">
        <v>25</v>
      </c>
      <c r="E3623" t="s">
        <v>1611</v>
      </c>
      <c r="F3623" t="s">
        <v>1614</v>
      </c>
      <c r="G3623">
        <v>47.6</v>
      </c>
      <c r="H3623">
        <v>40.4</v>
      </c>
      <c r="I3623">
        <v>3</v>
      </c>
      <c r="J3623">
        <v>8</v>
      </c>
      <c r="K3623" s="1">
        <v>45161</v>
      </c>
      <c r="L3623" s="56">
        <v>0.48803515046296297</v>
      </c>
    </row>
    <row r="3624" spans="1:12" ht="15" customHeight="1" x14ac:dyDescent="0.25">
      <c r="A3624">
        <v>3623</v>
      </c>
      <c r="B3624">
        <v>277143</v>
      </c>
      <c r="C3624" t="s">
        <v>24</v>
      </c>
      <c r="D3624" t="s">
        <v>25</v>
      </c>
      <c r="E3624" t="s">
        <v>1611</v>
      </c>
      <c r="F3624" t="s">
        <v>1614</v>
      </c>
      <c r="G3624">
        <v>46</v>
      </c>
      <c r="H3624">
        <v>38.799999999999997</v>
      </c>
      <c r="I3624">
        <v>3</v>
      </c>
      <c r="J3624">
        <v>8</v>
      </c>
      <c r="K3624" s="1">
        <v>45161</v>
      </c>
      <c r="L3624" s="56">
        <v>0.48794170138888887</v>
      </c>
    </row>
    <row r="3625" spans="1:12" ht="15" customHeight="1" x14ac:dyDescent="0.25">
      <c r="A3625">
        <v>3624</v>
      </c>
      <c r="B3625">
        <v>277142</v>
      </c>
      <c r="C3625" t="s">
        <v>24</v>
      </c>
      <c r="D3625" t="s">
        <v>25</v>
      </c>
      <c r="E3625" t="s">
        <v>1611</v>
      </c>
      <c r="F3625" t="s">
        <v>1614</v>
      </c>
      <c r="G3625">
        <v>53.3</v>
      </c>
      <c r="H3625">
        <v>46.1</v>
      </c>
      <c r="I3625">
        <v>3</v>
      </c>
      <c r="J3625">
        <v>8</v>
      </c>
      <c r="K3625" s="1">
        <v>45161</v>
      </c>
      <c r="L3625" s="56">
        <v>0.48723781250000003</v>
      </c>
    </row>
    <row r="3626" spans="1:12" ht="15" customHeight="1" x14ac:dyDescent="0.25">
      <c r="A3626">
        <v>3625</v>
      </c>
      <c r="B3626">
        <v>277141</v>
      </c>
      <c r="C3626" t="s">
        <v>67</v>
      </c>
      <c r="D3626" t="s">
        <v>1318</v>
      </c>
      <c r="E3626" t="s">
        <v>1603</v>
      </c>
      <c r="F3626" t="s">
        <v>1613</v>
      </c>
      <c r="G3626">
        <v>43.6</v>
      </c>
      <c r="H3626">
        <v>36.4</v>
      </c>
      <c r="I3626">
        <v>3</v>
      </c>
      <c r="J3626">
        <v>0</v>
      </c>
      <c r="K3626" s="1">
        <v>45161</v>
      </c>
      <c r="L3626" s="56">
        <v>0.487025775462963</v>
      </c>
    </row>
    <row r="3627" spans="1:12" ht="15" customHeight="1" x14ac:dyDescent="0.25">
      <c r="A3627">
        <v>3626</v>
      </c>
      <c r="B3627">
        <v>277140</v>
      </c>
      <c r="C3627" t="s">
        <v>24</v>
      </c>
      <c r="D3627" t="s">
        <v>25</v>
      </c>
      <c r="E3627" t="s">
        <v>1611</v>
      </c>
      <c r="F3627" t="s">
        <v>1614</v>
      </c>
      <c r="G3627">
        <v>48.1</v>
      </c>
      <c r="H3627">
        <v>40.9</v>
      </c>
      <c r="I3627">
        <v>3</v>
      </c>
      <c r="J3627">
        <v>8</v>
      </c>
      <c r="K3627" s="1">
        <v>45161</v>
      </c>
      <c r="L3627" s="56">
        <v>0.48689517361111112</v>
      </c>
    </row>
    <row r="3628" spans="1:12" ht="15" customHeight="1" x14ac:dyDescent="0.25">
      <c r="A3628">
        <v>3627</v>
      </c>
      <c r="B3628">
        <v>277139</v>
      </c>
      <c r="C3628" t="s">
        <v>24</v>
      </c>
      <c r="D3628" t="s">
        <v>25</v>
      </c>
      <c r="E3628" t="s">
        <v>1611</v>
      </c>
      <c r="F3628" t="s">
        <v>1614</v>
      </c>
      <c r="G3628">
        <v>59.5</v>
      </c>
      <c r="H3628">
        <v>52.3</v>
      </c>
      <c r="I3628">
        <v>3</v>
      </c>
      <c r="J3628">
        <v>10</v>
      </c>
      <c r="K3628" s="1">
        <v>45161</v>
      </c>
      <c r="L3628" s="56">
        <v>0.48669024305555553</v>
      </c>
    </row>
    <row r="3629" spans="1:12" ht="15" customHeight="1" x14ac:dyDescent="0.25">
      <c r="A3629">
        <v>3628</v>
      </c>
      <c r="B3629">
        <v>277138</v>
      </c>
      <c r="C3629" t="s">
        <v>24</v>
      </c>
      <c r="D3629" t="s">
        <v>25</v>
      </c>
      <c r="E3629" t="s">
        <v>1611</v>
      </c>
      <c r="F3629" t="s">
        <v>1614</v>
      </c>
      <c r="G3629">
        <v>51.6</v>
      </c>
      <c r="H3629">
        <v>44.4</v>
      </c>
      <c r="I3629">
        <v>3</v>
      </c>
      <c r="J3629">
        <v>8</v>
      </c>
      <c r="K3629" s="1">
        <v>45161</v>
      </c>
      <c r="L3629" s="56">
        <v>0.48643961805555552</v>
      </c>
    </row>
    <row r="3630" spans="1:12" ht="15" customHeight="1" x14ac:dyDescent="0.25">
      <c r="A3630">
        <v>3629</v>
      </c>
      <c r="B3630">
        <v>277137</v>
      </c>
      <c r="C3630" t="s">
        <v>59</v>
      </c>
      <c r="D3630" t="s">
        <v>60</v>
      </c>
      <c r="E3630" t="s">
        <v>1611</v>
      </c>
      <c r="F3630" t="s">
        <v>1613</v>
      </c>
      <c r="G3630">
        <v>49.6</v>
      </c>
      <c r="H3630">
        <v>42.4</v>
      </c>
      <c r="I3630">
        <v>3</v>
      </c>
      <c r="J3630">
        <v>8</v>
      </c>
      <c r="K3630" s="1">
        <v>45161</v>
      </c>
      <c r="L3630" s="56">
        <v>0.48621516203703702</v>
      </c>
    </row>
    <row r="3631" spans="1:12" ht="15" customHeight="1" x14ac:dyDescent="0.25">
      <c r="A3631">
        <v>3630</v>
      </c>
      <c r="B3631">
        <v>277136</v>
      </c>
      <c r="C3631" t="s">
        <v>142</v>
      </c>
      <c r="D3631" t="s">
        <v>1612</v>
      </c>
      <c r="E3631" t="s">
        <v>1603</v>
      </c>
      <c r="F3631" t="s">
        <v>1604</v>
      </c>
      <c r="G3631">
        <v>55.2</v>
      </c>
      <c r="H3631">
        <v>48</v>
      </c>
      <c r="I3631">
        <v>3</v>
      </c>
      <c r="J3631">
        <v>0</v>
      </c>
      <c r="K3631" s="1">
        <v>45161</v>
      </c>
      <c r="L3631" s="56">
        <v>0.48602484953703701</v>
      </c>
    </row>
    <row r="3632" spans="1:12" ht="15" customHeight="1" x14ac:dyDescent="0.25">
      <c r="A3632">
        <v>3631</v>
      </c>
      <c r="B3632">
        <v>277135</v>
      </c>
      <c r="C3632" t="s">
        <v>74</v>
      </c>
      <c r="D3632" t="s">
        <v>75</v>
      </c>
      <c r="E3632" t="s">
        <v>1611</v>
      </c>
      <c r="F3632" t="s">
        <v>1610</v>
      </c>
      <c r="G3632">
        <v>42.2</v>
      </c>
      <c r="H3632">
        <v>35</v>
      </c>
      <c r="I3632">
        <v>3</v>
      </c>
      <c r="J3632">
        <v>16</v>
      </c>
      <c r="K3632" s="1">
        <v>45161</v>
      </c>
      <c r="L3632" s="56">
        <v>0.48584244212962963</v>
      </c>
    </row>
    <row r="3633" spans="1:12" ht="15" customHeight="1" x14ac:dyDescent="0.25">
      <c r="A3633">
        <v>3632</v>
      </c>
      <c r="B3633">
        <v>277134</v>
      </c>
      <c r="C3633" t="s">
        <v>24</v>
      </c>
      <c r="D3633" t="s">
        <v>25</v>
      </c>
      <c r="E3633" t="s">
        <v>1611</v>
      </c>
      <c r="F3633" t="s">
        <v>1614</v>
      </c>
      <c r="G3633">
        <v>56.7</v>
      </c>
      <c r="H3633">
        <v>49.5</v>
      </c>
      <c r="I3633">
        <v>3</v>
      </c>
      <c r="J3633">
        <v>8</v>
      </c>
      <c r="K3633" s="1">
        <v>45161</v>
      </c>
      <c r="L3633" s="56">
        <v>0.48560413194444446</v>
      </c>
    </row>
    <row r="3634" spans="1:12" ht="15" customHeight="1" x14ac:dyDescent="0.25">
      <c r="A3634">
        <v>3633</v>
      </c>
      <c r="B3634">
        <v>277133</v>
      </c>
      <c r="C3634" t="s">
        <v>24</v>
      </c>
      <c r="D3634" t="s">
        <v>25</v>
      </c>
      <c r="E3634" t="s">
        <v>1611</v>
      </c>
      <c r="F3634" t="s">
        <v>1614</v>
      </c>
      <c r="G3634">
        <v>45.4</v>
      </c>
      <c r="H3634">
        <v>38.200000000000003</v>
      </c>
      <c r="I3634">
        <v>3</v>
      </c>
      <c r="J3634">
        <v>8</v>
      </c>
      <c r="K3634" s="1">
        <v>45161</v>
      </c>
      <c r="L3634" s="56">
        <v>0.48540358796296296</v>
      </c>
    </row>
    <row r="3635" spans="1:12" ht="15" customHeight="1" x14ac:dyDescent="0.25">
      <c r="A3635">
        <v>3634</v>
      </c>
      <c r="B3635">
        <v>277132</v>
      </c>
      <c r="C3635" t="s">
        <v>24</v>
      </c>
      <c r="D3635" t="s">
        <v>25</v>
      </c>
      <c r="E3635" t="s">
        <v>1611</v>
      </c>
      <c r="F3635" t="s">
        <v>1614</v>
      </c>
      <c r="G3635">
        <v>54.5</v>
      </c>
      <c r="H3635">
        <v>47.3</v>
      </c>
      <c r="I3635">
        <v>3</v>
      </c>
      <c r="J3635">
        <v>8</v>
      </c>
      <c r="K3635" s="1">
        <v>45161</v>
      </c>
      <c r="L3635" s="56">
        <v>0.48497303240740736</v>
      </c>
    </row>
    <row r="3636" spans="1:12" ht="15" customHeight="1" x14ac:dyDescent="0.25">
      <c r="A3636">
        <v>3635</v>
      </c>
      <c r="B3636">
        <v>277131</v>
      </c>
      <c r="C3636" t="s">
        <v>124</v>
      </c>
      <c r="D3636" t="s">
        <v>1413</v>
      </c>
      <c r="E3636" t="s">
        <v>1603</v>
      </c>
      <c r="F3636" t="s">
        <v>1604</v>
      </c>
      <c r="G3636">
        <v>51.5</v>
      </c>
      <c r="H3636">
        <v>44.3</v>
      </c>
      <c r="I3636">
        <v>3</v>
      </c>
      <c r="J3636">
        <v>0</v>
      </c>
      <c r="K3636" s="1">
        <v>45161</v>
      </c>
      <c r="L3636" s="56">
        <v>0.48456192129629633</v>
      </c>
    </row>
    <row r="3637" spans="1:12" ht="15" customHeight="1" x14ac:dyDescent="0.25">
      <c r="A3637">
        <v>3636</v>
      </c>
      <c r="B3637">
        <v>277130</v>
      </c>
      <c r="C3637" t="s">
        <v>1534</v>
      </c>
      <c r="D3637" t="s">
        <v>1535</v>
      </c>
      <c r="E3637" t="s">
        <v>1611</v>
      </c>
      <c r="F3637" t="s">
        <v>1607</v>
      </c>
      <c r="G3637">
        <v>80.3</v>
      </c>
      <c r="H3637">
        <v>73.099999999999994</v>
      </c>
      <c r="I3637">
        <v>3</v>
      </c>
      <c r="J3637">
        <v>18</v>
      </c>
      <c r="K3637" s="1">
        <v>45161</v>
      </c>
      <c r="L3637" s="56">
        <v>0.48440748842592596</v>
      </c>
    </row>
    <row r="3638" spans="1:12" ht="15" customHeight="1" x14ac:dyDescent="0.25">
      <c r="A3638">
        <v>3637</v>
      </c>
      <c r="B3638">
        <v>277129</v>
      </c>
      <c r="C3638" t="s">
        <v>141</v>
      </c>
      <c r="D3638" t="s">
        <v>1358</v>
      </c>
      <c r="E3638" t="s">
        <v>1603</v>
      </c>
      <c r="F3638" t="s">
        <v>1607</v>
      </c>
      <c r="G3638">
        <v>31.7</v>
      </c>
      <c r="H3638">
        <v>24.5</v>
      </c>
      <c r="I3638">
        <v>3</v>
      </c>
      <c r="J3638">
        <v>0</v>
      </c>
      <c r="K3638" s="1">
        <v>45161</v>
      </c>
      <c r="L3638" s="56">
        <v>0.48414725694444444</v>
      </c>
    </row>
    <row r="3639" spans="1:12" ht="15" customHeight="1" x14ac:dyDescent="0.25">
      <c r="A3639">
        <v>3638</v>
      </c>
      <c r="B3639">
        <v>277128</v>
      </c>
      <c r="C3639" t="s">
        <v>141</v>
      </c>
      <c r="D3639" t="s">
        <v>1358</v>
      </c>
      <c r="E3639" t="s">
        <v>1603</v>
      </c>
      <c r="F3639" t="s">
        <v>1607</v>
      </c>
      <c r="G3639">
        <v>41.3</v>
      </c>
      <c r="H3639">
        <v>34.1</v>
      </c>
      <c r="I3639">
        <v>3</v>
      </c>
      <c r="J3639">
        <v>0</v>
      </c>
      <c r="K3639" s="1">
        <v>45161</v>
      </c>
      <c r="L3639" s="56">
        <v>0.48402114583333339</v>
      </c>
    </row>
    <row r="3640" spans="1:12" ht="15" customHeight="1" x14ac:dyDescent="0.25">
      <c r="A3640">
        <v>3639</v>
      </c>
      <c r="B3640">
        <v>277127</v>
      </c>
      <c r="C3640" t="s">
        <v>175</v>
      </c>
      <c r="D3640" t="s">
        <v>176</v>
      </c>
      <c r="E3640" t="s">
        <v>1603</v>
      </c>
      <c r="F3640" t="s">
        <v>1613</v>
      </c>
      <c r="G3640">
        <v>32</v>
      </c>
      <c r="H3640">
        <v>24.8</v>
      </c>
      <c r="I3640">
        <v>3</v>
      </c>
      <c r="J3640">
        <v>0</v>
      </c>
      <c r="K3640" s="1">
        <v>45161</v>
      </c>
      <c r="L3640" s="56">
        <v>0.46161797453703701</v>
      </c>
    </row>
    <row r="3641" spans="1:12" ht="15" customHeight="1" x14ac:dyDescent="0.25">
      <c r="A3641">
        <v>3640</v>
      </c>
      <c r="B3641">
        <v>277126</v>
      </c>
      <c r="C3641" t="s">
        <v>175</v>
      </c>
      <c r="D3641" t="s">
        <v>176</v>
      </c>
      <c r="E3641" t="s">
        <v>1603</v>
      </c>
      <c r="F3641" t="s">
        <v>1613</v>
      </c>
      <c r="G3641">
        <v>11.4</v>
      </c>
      <c r="H3641">
        <v>9.6</v>
      </c>
      <c r="I3641">
        <v>0</v>
      </c>
      <c r="J3641">
        <v>0</v>
      </c>
      <c r="K3641" s="1">
        <v>45161</v>
      </c>
      <c r="L3641" s="56">
        <v>0.46151728009259257</v>
      </c>
    </row>
    <row r="3642" spans="1:12" ht="15" customHeight="1" x14ac:dyDescent="0.25">
      <c r="A3642">
        <v>3641</v>
      </c>
      <c r="B3642">
        <v>277125</v>
      </c>
      <c r="C3642" t="s">
        <v>137</v>
      </c>
      <c r="D3642" t="s">
        <v>1356</v>
      </c>
      <c r="E3642" t="s">
        <v>1603</v>
      </c>
      <c r="F3642" t="s">
        <v>1615</v>
      </c>
      <c r="G3642">
        <v>74.599999999999994</v>
      </c>
      <c r="H3642">
        <v>67.400000000000006</v>
      </c>
      <c r="I3642">
        <v>3</v>
      </c>
      <c r="J3642">
        <v>0</v>
      </c>
      <c r="K3642" s="1">
        <v>45161</v>
      </c>
      <c r="L3642" s="56">
        <v>0.46142792824074075</v>
      </c>
    </row>
    <row r="3643" spans="1:12" ht="15" customHeight="1" x14ac:dyDescent="0.25">
      <c r="A3643">
        <v>3642</v>
      </c>
      <c r="B3643">
        <v>277124</v>
      </c>
      <c r="C3643" t="s">
        <v>137</v>
      </c>
      <c r="D3643" t="s">
        <v>1356</v>
      </c>
      <c r="E3643" t="s">
        <v>1603</v>
      </c>
      <c r="F3643" t="s">
        <v>1615</v>
      </c>
      <c r="G3643">
        <v>72.900000000000006</v>
      </c>
      <c r="H3643">
        <v>65.7</v>
      </c>
      <c r="I3643">
        <v>3</v>
      </c>
      <c r="J3643">
        <v>0</v>
      </c>
      <c r="K3643" s="1">
        <v>45161</v>
      </c>
      <c r="L3643" s="56">
        <v>0.46127372685185186</v>
      </c>
    </row>
    <row r="3644" spans="1:12" ht="15" customHeight="1" x14ac:dyDescent="0.25">
      <c r="A3644">
        <v>3643</v>
      </c>
      <c r="B3644">
        <v>277123</v>
      </c>
      <c r="C3644" t="s">
        <v>125</v>
      </c>
      <c r="D3644" t="s">
        <v>126</v>
      </c>
      <c r="E3644" t="s">
        <v>1603</v>
      </c>
      <c r="F3644" t="s">
        <v>1604</v>
      </c>
      <c r="G3644">
        <v>24.9</v>
      </c>
      <c r="H3644">
        <v>19.5</v>
      </c>
      <c r="I3644">
        <v>2</v>
      </c>
      <c r="J3644">
        <v>0</v>
      </c>
      <c r="K3644" s="1">
        <v>45161</v>
      </c>
      <c r="L3644" s="56">
        <v>0.46108190972222224</v>
      </c>
    </row>
    <row r="3645" spans="1:12" ht="15" customHeight="1" x14ac:dyDescent="0.25">
      <c r="A3645">
        <v>3644</v>
      </c>
      <c r="B3645">
        <v>277122</v>
      </c>
      <c r="C3645" t="s">
        <v>125</v>
      </c>
      <c r="D3645" t="s">
        <v>126</v>
      </c>
      <c r="E3645" t="s">
        <v>1603</v>
      </c>
      <c r="F3645" t="s">
        <v>1604</v>
      </c>
      <c r="G3645">
        <v>46.2</v>
      </c>
      <c r="H3645">
        <v>39</v>
      </c>
      <c r="I3645">
        <v>3</v>
      </c>
      <c r="J3645">
        <v>0</v>
      </c>
      <c r="K3645" s="1">
        <v>45161</v>
      </c>
      <c r="L3645" s="56">
        <v>0.46089563657407412</v>
      </c>
    </row>
    <row r="3646" spans="1:12" ht="15" customHeight="1" x14ac:dyDescent="0.25">
      <c r="A3646">
        <v>3645</v>
      </c>
      <c r="B3646">
        <v>277121</v>
      </c>
      <c r="C3646" t="s">
        <v>125</v>
      </c>
      <c r="D3646" t="s">
        <v>126</v>
      </c>
      <c r="E3646" t="s">
        <v>1603</v>
      </c>
      <c r="F3646" t="s">
        <v>1604</v>
      </c>
      <c r="G3646">
        <v>41.1</v>
      </c>
      <c r="H3646">
        <v>33.9</v>
      </c>
      <c r="I3646">
        <v>3</v>
      </c>
      <c r="J3646">
        <v>0</v>
      </c>
      <c r="K3646" s="1">
        <v>45161</v>
      </c>
      <c r="L3646" s="56">
        <v>0.4607627314814815</v>
      </c>
    </row>
    <row r="3647" spans="1:12" ht="15" customHeight="1" x14ac:dyDescent="0.25">
      <c r="A3647">
        <v>3646</v>
      </c>
      <c r="B3647">
        <v>277120</v>
      </c>
      <c r="C3647" t="s">
        <v>74</v>
      </c>
      <c r="D3647" t="s">
        <v>75</v>
      </c>
      <c r="E3647" t="s">
        <v>1611</v>
      </c>
      <c r="F3647" t="s">
        <v>1610</v>
      </c>
      <c r="G3647">
        <v>14.9</v>
      </c>
      <c r="H3647">
        <v>9.5</v>
      </c>
      <c r="I3647">
        <v>2</v>
      </c>
      <c r="J3647">
        <v>4</v>
      </c>
      <c r="K3647" s="1">
        <v>45161</v>
      </c>
      <c r="L3647" s="56">
        <v>0.46061577546296295</v>
      </c>
    </row>
    <row r="3648" spans="1:12" ht="15" customHeight="1" x14ac:dyDescent="0.25">
      <c r="A3648">
        <v>3647</v>
      </c>
      <c r="B3648">
        <v>277119</v>
      </c>
      <c r="C3648" t="s">
        <v>88</v>
      </c>
      <c r="D3648" t="s">
        <v>89</v>
      </c>
      <c r="E3648" t="s">
        <v>1611</v>
      </c>
      <c r="F3648" t="s">
        <v>1610</v>
      </c>
      <c r="G3648">
        <v>21.5</v>
      </c>
      <c r="H3648">
        <v>16.100000000000001</v>
      </c>
      <c r="I3648">
        <v>2</v>
      </c>
      <c r="J3648">
        <v>3</v>
      </c>
      <c r="K3648" s="1">
        <v>45161</v>
      </c>
      <c r="L3648" s="56">
        <v>0.46050077546296292</v>
      </c>
    </row>
    <row r="3649" spans="1:12" ht="15" customHeight="1" x14ac:dyDescent="0.25">
      <c r="A3649">
        <v>3648</v>
      </c>
      <c r="B3649">
        <v>277118</v>
      </c>
      <c r="C3649" t="s">
        <v>100</v>
      </c>
      <c r="D3649" t="s">
        <v>1271</v>
      </c>
      <c r="E3649" t="s">
        <v>1611</v>
      </c>
      <c r="F3649" t="s">
        <v>1607</v>
      </c>
      <c r="G3649">
        <v>78</v>
      </c>
      <c r="H3649">
        <v>70.8</v>
      </c>
      <c r="I3649">
        <v>3</v>
      </c>
      <c r="J3649">
        <v>0</v>
      </c>
      <c r="K3649" s="1">
        <v>45161</v>
      </c>
      <c r="L3649" s="56">
        <v>0.46030459490740738</v>
      </c>
    </row>
    <row r="3650" spans="1:12" ht="15" customHeight="1" x14ac:dyDescent="0.25">
      <c r="A3650">
        <v>3649</v>
      </c>
      <c r="B3650">
        <v>277117</v>
      </c>
      <c r="C3650" t="s">
        <v>74</v>
      </c>
      <c r="D3650" t="s">
        <v>75</v>
      </c>
      <c r="E3650" t="s">
        <v>1611</v>
      </c>
      <c r="F3650" t="s">
        <v>1610</v>
      </c>
      <c r="G3650">
        <v>46.8</v>
      </c>
      <c r="H3650">
        <v>39.6</v>
      </c>
      <c r="I3650">
        <v>3</v>
      </c>
      <c r="J3650">
        <v>16</v>
      </c>
      <c r="K3650" s="1">
        <v>45161</v>
      </c>
      <c r="L3650" s="56">
        <v>0.46015042824074071</v>
      </c>
    </row>
    <row r="3651" spans="1:12" ht="15" customHeight="1" x14ac:dyDescent="0.25">
      <c r="A3651">
        <v>3650</v>
      </c>
      <c r="B3651">
        <v>277116</v>
      </c>
      <c r="C3651" t="s">
        <v>84</v>
      </c>
      <c r="D3651" t="s">
        <v>1609</v>
      </c>
      <c r="E3651" t="s">
        <v>1603</v>
      </c>
      <c r="F3651" t="s">
        <v>1610</v>
      </c>
      <c r="G3651">
        <v>55.5</v>
      </c>
      <c r="H3651">
        <v>48.3</v>
      </c>
      <c r="I3651">
        <v>3</v>
      </c>
      <c r="J3651">
        <v>0</v>
      </c>
      <c r="K3651" s="1">
        <v>45161</v>
      </c>
      <c r="L3651" s="56">
        <v>0.45997126157407409</v>
      </c>
    </row>
    <row r="3652" spans="1:12" ht="15" customHeight="1" x14ac:dyDescent="0.25">
      <c r="A3652">
        <v>3651</v>
      </c>
      <c r="B3652">
        <v>277115</v>
      </c>
      <c r="C3652" t="s">
        <v>140</v>
      </c>
      <c r="D3652" t="s">
        <v>1357</v>
      </c>
      <c r="E3652" t="s">
        <v>1603</v>
      </c>
      <c r="F3652" t="s">
        <v>1607</v>
      </c>
      <c r="G3652">
        <v>26.2</v>
      </c>
      <c r="H3652">
        <v>20.8</v>
      </c>
      <c r="I3652">
        <v>2</v>
      </c>
      <c r="J3652">
        <v>0</v>
      </c>
      <c r="K3652" s="1">
        <v>45161</v>
      </c>
      <c r="L3652" s="56">
        <v>0.45985390046296293</v>
      </c>
    </row>
    <row r="3653" spans="1:12" ht="15" customHeight="1" x14ac:dyDescent="0.25">
      <c r="A3653">
        <v>3652</v>
      </c>
      <c r="B3653">
        <v>277114</v>
      </c>
      <c r="C3653" t="s">
        <v>59</v>
      </c>
      <c r="D3653" t="s">
        <v>60</v>
      </c>
      <c r="E3653" t="s">
        <v>1611</v>
      </c>
      <c r="F3653" t="s">
        <v>1613</v>
      </c>
      <c r="G3653">
        <v>49.4</v>
      </c>
      <c r="H3653">
        <v>42.2</v>
      </c>
      <c r="I3653">
        <v>3</v>
      </c>
      <c r="J3653">
        <v>8</v>
      </c>
      <c r="K3653" s="1">
        <v>45161</v>
      </c>
      <c r="L3653" s="56">
        <v>0.45973692129629629</v>
      </c>
    </row>
    <row r="3654" spans="1:12" ht="15" customHeight="1" x14ac:dyDescent="0.25">
      <c r="A3654">
        <v>3653</v>
      </c>
      <c r="B3654">
        <v>277113</v>
      </c>
      <c r="C3654" t="s">
        <v>85</v>
      </c>
      <c r="D3654" t="s">
        <v>1608</v>
      </c>
      <c r="E3654" t="s">
        <v>1603</v>
      </c>
      <c r="F3654" t="s">
        <v>1610</v>
      </c>
      <c r="G3654">
        <v>44.7</v>
      </c>
      <c r="H3654">
        <v>37.5</v>
      </c>
      <c r="I3654">
        <v>3</v>
      </c>
      <c r="J3654">
        <v>0</v>
      </c>
      <c r="K3654" s="1">
        <v>45161</v>
      </c>
      <c r="L3654" s="56">
        <v>0.45960528935185185</v>
      </c>
    </row>
    <row r="3655" spans="1:12" ht="15" customHeight="1" x14ac:dyDescent="0.25">
      <c r="A3655">
        <v>3654</v>
      </c>
      <c r="B3655">
        <v>277112</v>
      </c>
      <c r="C3655" t="s">
        <v>120</v>
      </c>
      <c r="D3655" t="s">
        <v>1411</v>
      </c>
      <c r="E3655" t="s">
        <v>1603</v>
      </c>
      <c r="F3655" t="s">
        <v>1614</v>
      </c>
      <c r="G3655">
        <v>21.4</v>
      </c>
      <c r="H3655">
        <v>16</v>
      </c>
      <c r="I3655">
        <v>2</v>
      </c>
      <c r="J3655">
        <v>0</v>
      </c>
      <c r="K3655" s="1">
        <v>45161</v>
      </c>
      <c r="L3655" s="56">
        <v>0.45867392361111109</v>
      </c>
    </row>
    <row r="3656" spans="1:12" ht="15" customHeight="1" x14ac:dyDescent="0.25">
      <c r="A3656">
        <v>3655</v>
      </c>
      <c r="B3656">
        <v>277111</v>
      </c>
      <c r="C3656" t="s">
        <v>125</v>
      </c>
      <c r="D3656" t="s">
        <v>126</v>
      </c>
      <c r="E3656" t="s">
        <v>1603</v>
      </c>
      <c r="F3656" t="s">
        <v>1604</v>
      </c>
      <c r="G3656">
        <v>24.3</v>
      </c>
      <c r="H3656">
        <v>18.899999999999999</v>
      </c>
      <c r="I3656">
        <v>2</v>
      </c>
      <c r="J3656">
        <v>0</v>
      </c>
      <c r="K3656" s="1">
        <v>45161</v>
      </c>
      <c r="L3656" s="56">
        <v>0.45845775462962962</v>
      </c>
    </row>
    <row r="3657" spans="1:12" ht="15" customHeight="1" x14ac:dyDescent="0.25">
      <c r="A3657">
        <v>3656</v>
      </c>
      <c r="B3657">
        <v>277110</v>
      </c>
      <c r="C3657" t="s">
        <v>121</v>
      </c>
      <c r="D3657" t="s">
        <v>122</v>
      </c>
      <c r="E3657" t="s">
        <v>1603</v>
      </c>
      <c r="F3657" t="s">
        <v>1613</v>
      </c>
      <c r="G3657">
        <v>21</v>
      </c>
      <c r="H3657">
        <v>15.6</v>
      </c>
      <c r="I3657">
        <v>2</v>
      </c>
      <c r="J3657">
        <v>0</v>
      </c>
      <c r="K3657" s="1">
        <v>45161</v>
      </c>
      <c r="L3657" s="56">
        <v>0.45837241898148151</v>
      </c>
    </row>
    <row r="3658" spans="1:12" ht="15" customHeight="1" x14ac:dyDescent="0.25">
      <c r="A3658">
        <v>3657</v>
      </c>
      <c r="B3658">
        <v>277109</v>
      </c>
      <c r="C3658" t="s">
        <v>78</v>
      </c>
      <c r="D3658" t="s">
        <v>79</v>
      </c>
      <c r="E3658" t="s">
        <v>1611</v>
      </c>
      <c r="F3658" t="s">
        <v>1610</v>
      </c>
      <c r="G3658">
        <v>36.6</v>
      </c>
      <c r="H3658">
        <v>29.4</v>
      </c>
      <c r="I3658">
        <v>3</v>
      </c>
      <c r="J3658">
        <v>11</v>
      </c>
      <c r="K3658" s="1">
        <v>45161</v>
      </c>
      <c r="L3658" s="56">
        <v>0.45827480324074071</v>
      </c>
    </row>
    <row r="3659" spans="1:12" ht="15" customHeight="1" x14ac:dyDescent="0.25">
      <c r="A3659">
        <v>3658</v>
      </c>
      <c r="B3659">
        <v>277108</v>
      </c>
      <c r="C3659" t="s">
        <v>114</v>
      </c>
      <c r="D3659" t="s">
        <v>115</v>
      </c>
      <c r="E3659" t="s">
        <v>1603</v>
      </c>
      <c r="F3659" t="s">
        <v>1610</v>
      </c>
      <c r="G3659">
        <v>35.1</v>
      </c>
      <c r="H3659">
        <v>29.7</v>
      </c>
      <c r="I3659">
        <v>2</v>
      </c>
      <c r="J3659">
        <v>14</v>
      </c>
      <c r="K3659" s="1">
        <v>45161</v>
      </c>
      <c r="L3659" s="56">
        <v>0.45816793981481485</v>
      </c>
    </row>
    <row r="3660" spans="1:12" ht="15" customHeight="1" x14ac:dyDescent="0.25">
      <c r="A3660">
        <v>3659</v>
      </c>
      <c r="B3660">
        <v>277107</v>
      </c>
      <c r="C3660" t="s">
        <v>123</v>
      </c>
      <c r="D3660" t="s">
        <v>1412</v>
      </c>
      <c r="E3660" t="s">
        <v>1603</v>
      </c>
      <c r="F3660" t="s">
        <v>1613</v>
      </c>
      <c r="G3660">
        <v>22.6</v>
      </c>
      <c r="H3660">
        <v>17.2</v>
      </c>
      <c r="I3660">
        <v>2</v>
      </c>
      <c r="J3660">
        <v>0</v>
      </c>
      <c r="K3660" s="1">
        <v>45161</v>
      </c>
      <c r="L3660" s="56">
        <v>0.45792288194444447</v>
      </c>
    </row>
    <row r="3661" spans="1:12" ht="15" customHeight="1" x14ac:dyDescent="0.25">
      <c r="A3661">
        <v>3660</v>
      </c>
      <c r="B3661">
        <v>277106</v>
      </c>
      <c r="C3661" t="s">
        <v>114</v>
      </c>
      <c r="D3661" t="s">
        <v>115</v>
      </c>
      <c r="E3661" t="s">
        <v>1603</v>
      </c>
      <c r="F3661" t="s">
        <v>1610</v>
      </c>
      <c r="G3661">
        <v>66.599999999999994</v>
      </c>
      <c r="H3661">
        <v>59.4</v>
      </c>
      <c r="I3661">
        <v>3</v>
      </c>
      <c r="J3661">
        <v>30</v>
      </c>
      <c r="K3661" s="1">
        <v>45161</v>
      </c>
      <c r="L3661" s="56">
        <v>0.45776119212962962</v>
      </c>
    </row>
    <row r="3662" spans="1:12" ht="15" customHeight="1" x14ac:dyDescent="0.25">
      <c r="A3662">
        <v>3661</v>
      </c>
      <c r="B3662">
        <v>277105</v>
      </c>
      <c r="C3662" t="s">
        <v>125</v>
      </c>
      <c r="D3662" t="s">
        <v>126</v>
      </c>
      <c r="E3662" t="s">
        <v>1603</v>
      </c>
      <c r="F3662" t="s">
        <v>1604</v>
      </c>
      <c r="G3662">
        <v>22.6</v>
      </c>
      <c r="H3662">
        <v>17.2</v>
      </c>
      <c r="I3662">
        <v>2</v>
      </c>
      <c r="J3662">
        <v>0</v>
      </c>
      <c r="K3662" s="1">
        <v>45161</v>
      </c>
      <c r="L3662" s="56">
        <v>0.45767847222222224</v>
      </c>
    </row>
    <row r="3663" spans="1:12" ht="15" customHeight="1" x14ac:dyDescent="0.25">
      <c r="A3663">
        <v>3662</v>
      </c>
      <c r="B3663">
        <v>277104</v>
      </c>
      <c r="C3663" t="s">
        <v>136</v>
      </c>
      <c r="D3663" t="s">
        <v>1605</v>
      </c>
      <c r="E3663" t="s">
        <v>1603</v>
      </c>
      <c r="F3663" t="s">
        <v>1615</v>
      </c>
      <c r="G3663">
        <v>21.1</v>
      </c>
      <c r="H3663">
        <v>15.7</v>
      </c>
      <c r="I3663">
        <v>2</v>
      </c>
      <c r="J3663">
        <v>0</v>
      </c>
      <c r="K3663" s="1">
        <v>45161</v>
      </c>
      <c r="L3663" s="56">
        <v>0.45759343749999998</v>
      </c>
    </row>
    <row r="3664" spans="1:12" ht="15" customHeight="1" x14ac:dyDescent="0.25">
      <c r="A3664">
        <v>3663</v>
      </c>
      <c r="B3664">
        <v>277103</v>
      </c>
      <c r="C3664" t="s">
        <v>120</v>
      </c>
      <c r="D3664" t="s">
        <v>1411</v>
      </c>
      <c r="E3664" t="s">
        <v>1603</v>
      </c>
      <c r="F3664" t="s">
        <v>1610</v>
      </c>
      <c r="G3664">
        <v>21.1</v>
      </c>
      <c r="H3664">
        <v>15.7</v>
      </c>
      <c r="I3664">
        <v>2</v>
      </c>
      <c r="J3664">
        <v>0</v>
      </c>
      <c r="K3664" s="1">
        <v>45161</v>
      </c>
      <c r="L3664" s="56">
        <v>0.45749915509259259</v>
      </c>
    </row>
    <row r="3665" spans="1:12" ht="15" customHeight="1" x14ac:dyDescent="0.25">
      <c r="A3665">
        <v>3664</v>
      </c>
      <c r="B3665">
        <v>277102</v>
      </c>
      <c r="C3665" t="s">
        <v>175</v>
      </c>
      <c r="D3665" t="s">
        <v>176</v>
      </c>
      <c r="E3665" t="s">
        <v>1603</v>
      </c>
      <c r="F3665" t="s">
        <v>1614</v>
      </c>
      <c r="G3665">
        <v>35.700000000000003</v>
      </c>
      <c r="H3665">
        <v>28.5</v>
      </c>
      <c r="I3665">
        <v>3</v>
      </c>
      <c r="J3665">
        <v>0</v>
      </c>
      <c r="K3665" s="1">
        <v>45161</v>
      </c>
      <c r="L3665" s="56">
        <v>0.45735436342592589</v>
      </c>
    </row>
    <row r="3666" spans="1:12" ht="15" customHeight="1" x14ac:dyDescent="0.25">
      <c r="A3666">
        <v>3665</v>
      </c>
      <c r="B3666">
        <v>277101</v>
      </c>
      <c r="C3666" t="s">
        <v>175</v>
      </c>
      <c r="D3666" t="s">
        <v>176</v>
      </c>
      <c r="E3666" t="s">
        <v>1603</v>
      </c>
      <c r="F3666" t="s">
        <v>1614</v>
      </c>
      <c r="G3666">
        <v>12.1</v>
      </c>
      <c r="H3666">
        <v>10.3</v>
      </c>
      <c r="I3666">
        <v>0</v>
      </c>
      <c r="J3666">
        <v>0</v>
      </c>
      <c r="K3666" s="1">
        <v>45161</v>
      </c>
      <c r="L3666" s="56">
        <v>0.45727843750000002</v>
      </c>
    </row>
    <row r="3667" spans="1:12" ht="15" customHeight="1" x14ac:dyDescent="0.25">
      <c r="A3667">
        <v>3666</v>
      </c>
      <c r="B3667">
        <v>277100</v>
      </c>
      <c r="C3667" t="s">
        <v>121</v>
      </c>
      <c r="D3667" t="s">
        <v>122</v>
      </c>
      <c r="E3667" t="s">
        <v>1603</v>
      </c>
      <c r="F3667" t="s">
        <v>1610</v>
      </c>
      <c r="G3667">
        <v>29.3</v>
      </c>
      <c r="H3667">
        <v>22.1</v>
      </c>
      <c r="I3667">
        <v>3</v>
      </c>
      <c r="J3667">
        <v>0</v>
      </c>
      <c r="K3667" s="1">
        <v>45161</v>
      </c>
      <c r="L3667" s="56">
        <v>0.45707017361111113</v>
      </c>
    </row>
    <row r="3668" spans="1:12" ht="15" customHeight="1" x14ac:dyDescent="0.25">
      <c r="A3668">
        <v>3667</v>
      </c>
      <c r="B3668">
        <v>277099</v>
      </c>
      <c r="C3668" t="s">
        <v>53</v>
      </c>
      <c r="D3668" t="s">
        <v>54</v>
      </c>
      <c r="E3668" t="s">
        <v>1611</v>
      </c>
      <c r="F3668" t="s">
        <v>1613</v>
      </c>
      <c r="G3668">
        <v>30.7</v>
      </c>
      <c r="H3668">
        <v>25.3</v>
      </c>
      <c r="I3668">
        <v>2</v>
      </c>
      <c r="J3668">
        <v>15</v>
      </c>
      <c r="K3668" s="1">
        <v>45161</v>
      </c>
      <c r="L3668" s="56">
        <v>0.45699278935185189</v>
      </c>
    </row>
    <row r="3669" spans="1:12" ht="15" customHeight="1" x14ac:dyDescent="0.25">
      <c r="A3669">
        <v>3668</v>
      </c>
      <c r="B3669">
        <v>277098</v>
      </c>
      <c r="C3669" t="s">
        <v>55</v>
      </c>
      <c r="D3669" t="s">
        <v>56</v>
      </c>
      <c r="E3669" t="s">
        <v>1611</v>
      </c>
      <c r="F3669" t="s">
        <v>1613</v>
      </c>
      <c r="G3669">
        <v>50.1</v>
      </c>
      <c r="H3669">
        <v>42.9</v>
      </c>
      <c r="I3669">
        <v>3</v>
      </c>
      <c r="J3669">
        <v>9</v>
      </c>
      <c r="K3669" s="1">
        <v>45161</v>
      </c>
      <c r="L3669" s="56">
        <v>0.45685378472222221</v>
      </c>
    </row>
    <row r="3670" spans="1:12" ht="15" customHeight="1" x14ac:dyDescent="0.25">
      <c r="A3670">
        <v>3669</v>
      </c>
      <c r="B3670">
        <v>277097</v>
      </c>
      <c r="C3670" t="s">
        <v>59</v>
      </c>
      <c r="D3670" t="s">
        <v>60</v>
      </c>
      <c r="E3670" t="s">
        <v>1611</v>
      </c>
      <c r="F3670" t="s">
        <v>1613</v>
      </c>
      <c r="G3670">
        <v>44.6</v>
      </c>
      <c r="H3670">
        <v>37.4</v>
      </c>
      <c r="I3670">
        <v>3</v>
      </c>
      <c r="J3670">
        <v>8</v>
      </c>
      <c r="K3670" s="1">
        <v>45161</v>
      </c>
      <c r="L3670" s="56">
        <v>0.45663533564814812</v>
      </c>
    </row>
    <row r="3671" spans="1:12" ht="15" customHeight="1" x14ac:dyDescent="0.25">
      <c r="A3671">
        <v>3670</v>
      </c>
      <c r="B3671">
        <v>277096</v>
      </c>
      <c r="C3671" t="s">
        <v>141</v>
      </c>
      <c r="D3671" t="s">
        <v>1358</v>
      </c>
      <c r="E3671" t="s">
        <v>1603</v>
      </c>
      <c r="F3671" t="s">
        <v>1607</v>
      </c>
      <c r="G3671">
        <v>36</v>
      </c>
      <c r="H3671">
        <v>28.8</v>
      </c>
      <c r="I3671">
        <v>3</v>
      </c>
      <c r="J3671">
        <v>0</v>
      </c>
      <c r="K3671" s="1">
        <v>45161</v>
      </c>
      <c r="L3671" s="56">
        <v>0.45619012731481479</v>
      </c>
    </row>
    <row r="3672" spans="1:12" ht="15" customHeight="1" x14ac:dyDescent="0.25">
      <c r="A3672">
        <v>3671</v>
      </c>
      <c r="B3672">
        <v>277095</v>
      </c>
      <c r="C3672" t="s">
        <v>114</v>
      </c>
      <c r="D3672" t="s">
        <v>115</v>
      </c>
      <c r="E3672" t="s">
        <v>1603</v>
      </c>
      <c r="F3672" t="s">
        <v>1610</v>
      </c>
      <c r="G3672">
        <v>66.599999999999994</v>
      </c>
      <c r="H3672">
        <v>59.4</v>
      </c>
      <c r="I3672">
        <v>3</v>
      </c>
      <c r="J3672">
        <v>30</v>
      </c>
      <c r="K3672" s="1">
        <v>45161</v>
      </c>
      <c r="L3672" s="56">
        <v>0.45599001157407404</v>
      </c>
    </row>
    <row r="3673" spans="1:12" ht="15" customHeight="1" x14ac:dyDescent="0.25">
      <c r="A3673">
        <v>3672</v>
      </c>
      <c r="B3673">
        <v>277094</v>
      </c>
      <c r="C3673" t="s">
        <v>123</v>
      </c>
      <c r="D3673" t="s">
        <v>1412</v>
      </c>
      <c r="E3673" t="s">
        <v>1603</v>
      </c>
      <c r="F3673" t="s">
        <v>1614</v>
      </c>
      <c r="G3673">
        <v>53.5</v>
      </c>
      <c r="H3673">
        <v>46.3</v>
      </c>
      <c r="I3673">
        <v>3</v>
      </c>
      <c r="J3673">
        <v>0</v>
      </c>
      <c r="K3673" s="1">
        <v>45161</v>
      </c>
      <c r="L3673" s="56">
        <v>0.45579255787037037</v>
      </c>
    </row>
    <row r="3674" spans="1:12" ht="15" customHeight="1" x14ac:dyDescent="0.25">
      <c r="A3674">
        <v>3673</v>
      </c>
      <c r="B3674">
        <v>277093</v>
      </c>
      <c r="C3674" t="s">
        <v>59</v>
      </c>
      <c r="D3674" t="s">
        <v>60</v>
      </c>
      <c r="E3674" t="s">
        <v>1611</v>
      </c>
      <c r="F3674" t="s">
        <v>1613</v>
      </c>
      <c r="G3674">
        <v>45.1</v>
      </c>
      <c r="H3674">
        <v>37.9</v>
      </c>
      <c r="I3674">
        <v>3</v>
      </c>
      <c r="J3674">
        <v>8</v>
      </c>
      <c r="K3674" s="1">
        <v>45161</v>
      </c>
      <c r="L3674" s="56">
        <v>0.45566454861111111</v>
      </c>
    </row>
    <row r="3675" spans="1:12" ht="15" customHeight="1" x14ac:dyDescent="0.25">
      <c r="A3675">
        <v>3674</v>
      </c>
      <c r="B3675">
        <v>277092</v>
      </c>
      <c r="C3675" t="s">
        <v>24</v>
      </c>
      <c r="D3675" t="s">
        <v>25</v>
      </c>
      <c r="E3675" t="s">
        <v>1611</v>
      </c>
      <c r="F3675" t="s">
        <v>1614</v>
      </c>
      <c r="G3675">
        <v>48.4</v>
      </c>
      <c r="H3675">
        <v>41.2</v>
      </c>
      <c r="I3675">
        <v>3</v>
      </c>
      <c r="J3675">
        <v>8</v>
      </c>
      <c r="K3675" s="1">
        <v>45161</v>
      </c>
      <c r="L3675" s="56">
        <v>0.45552357638888891</v>
      </c>
    </row>
    <row r="3676" spans="1:12" ht="15" customHeight="1" x14ac:dyDescent="0.25">
      <c r="A3676">
        <v>3675</v>
      </c>
      <c r="B3676">
        <v>277091</v>
      </c>
      <c r="C3676" t="s">
        <v>24</v>
      </c>
      <c r="D3676" t="s">
        <v>25</v>
      </c>
      <c r="E3676" t="s">
        <v>1611</v>
      </c>
      <c r="F3676" t="s">
        <v>1614</v>
      </c>
      <c r="G3676">
        <v>46.6</v>
      </c>
      <c r="H3676">
        <v>39.4</v>
      </c>
      <c r="I3676">
        <v>3</v>
      </c>
      <c r="J3676">
        <v>8</v>
      </c>
      <c r="K3676" s="1">
        <v>45161</v>
      </c>
      <c r="L3676" s="56">
        <v>0.4553416666666667</v>
      </c>
    </row>
    <row r="3677" spans="1:12" ht="15" customHeight="1" x14ac:dyDescent="0.25">
      <c r="A3677">
        <v>3676</v>
      </c>
      <c r="B3677">
        <v>277090</v>
      </c>
      <c r="C3677" t="s">
        <v>55</v>
      </c>
      <c r="D3677" t="s">
        <v>56</v>
      </c>
      <c r="E3677" t="s">
        <v>1611</v>
      </c>
      <c r="F3677" t="s">
        <v>1613</v>
      </c>
      <c r="G3677">
        <v>43.7</v>
      </c>
      <c r="H3677">
        <v>36.5</v>
      </c>
      <c r="I3677">
        <v>3</v>
      </c>
      <c r="J3677">
        <v>8</v>
      </c>
      <c r="K3677" s="1">
        <v>45161</v>
      </c>
      <c r="L3677" s="56">
        <v>0.45511917824074072</v>
      </c>
    </row>
    <row r="3678" spans="1:12" ht="15" customHeight="1" x14ac:dyDescent="0.25">
      <c r="A3678">
        <v>3677</v>
      </c>
      <c r="B3678">
        <v>277089</v>
      </c>
      <c r="C3678" t="s">
        <v>139</v>
      </c>
      <c r="D3678" t="s">
        <v>1342</v>
      </c>
      <c r="E3678" t="s">
        <v>1603</v>
      </c>
      <c r="F3678" t="s">
        <v>1613</v>
      </c>
      <c r="G3678">
        <v>36.6</v>
      </c>
      <c r="H3678">
        <v>29.4</v>
      </c>
      <c r="I3678">
        <v>3</v>
      </c>
      <c r="J3678">
        <v>0</v>
      </c>
      <c r="K3678" s="1">
        <v>45161</v>
      </c>
      <c r="L3678" s="56">
        <v>0.45500324074074072</v>
      </c>
    </row>
    <row r="3679" spans="1:12" ht="15" customHeight="1" x14ac:dyDescent="0.25">
      <c r="A3679">
        <v>3678</v>
      </c>
      <c r="B3679">
        <v>277088</v>
      </c>
      <c r="C3679" t="s">
        <v>142</v>
      </c>
      <c r="D3679" t="s">
        <v>1612</v>
      </c>
      <c r="E3679" t="s">
        <v>1603</v>
      </c>
      <c r="F3679" t="s">
        <v>1604</v>
      </c>
      <c r="G3679">
        <v>54.8</v>
      </c>
      <c r="H3679">
        <v>47.6</v>
      </c>
      <c r="I3679">
        <v>3</v>
      </c>
      <c r="J3679">
        <v>0</v>
      </c>
      <c r="K3679" s="1">
        <v>45161</v>
      </c>
      <c r="L3679" s="56">
        <v>0.45479224537037038</v>
      </c>
    </row>
    <row r="3680" spans="1:12" ht="15" customHeight="1" x14ac:dyDescent="0.25">
      <c r="A3680">
        <v>3679</v>
      </c>
      <c r="B3680">
        <v>277087</v>
      </c>
      <c r="C3680" t="s">
        <v>1532</v>
      </c>
      <c r="D3680" t="s">
        <v>1533</v>
      </c>
      <c r="E3680" t="s">
        <v>1603</v>
      </c>
      <c r="F3680" t="s">
        <v>1607</v>
      </c>
      <c r="G3680">
        <v>8.3000000000000007</v>
      </c>
      <c r="H3680">
        <v>2.9</v>
      </c>
      <c r="I3680">
        <v>2</v>
      </c>
      <c r="J3680">
        <v>0</v>
      </c>
      <c r="K3680" s="1">
        <v>45161</v>
      </c>
      <c r="L3680" s="56">
        <v>0.45393214120370368</v>
      </c>
    </row>
    <row r="3681" spans="1:12" ht="15" customHeight="1" x14ac:dyDescent="0.25">
      <c r="A3681">
        <v>3680</v>
      </c>
      <c r="B3681">
        <v>277086</v>
      </c>
      <c r="C3681" t="s">
        <v>175</v>
      </c>
      <c r="D3681" t="s">
        <v>176</v>
      </c>
      <c r="E3681" t="s">
        <v>1603</v>
      </c>
      <c r="F3681" t="s">
        <v>1610</v>
      </c>
      <c r="G3681">
        <v>49.3</v>
      </c>
      <c r="H3681">
        <v>42.1</v>
      </c>
      <c r="I3681">
        <v>3</v>
      </c>
      <c r="J3681">
        <v>0</v>
      </c>
      <c r="K3681" s="1">
        <v>45161</v>
      </c>
      <c r="L3681" s="56">
        <v>0.45381443287037038</v>
      </c>
    </row>
    <row r="3682" spans="1:12" ht="15" customHeight="1" x14ac:dyDescent="0.25">
      <c r="A3682">
        <v>3681</v>
      </c>
      <c r="B3682">
        <v>277085</v>
      </c>
      <c r="C3682" t="s">
        <v>88</v>
      </c>
      <c r="D3682" t="s">
        <v>89</v>
      </c>
      <c r="E3682" t="s">
        <v>1611</v>
      </c>
      <c r="F3682" t="s">
        <v>1610</v>
      </c>
      <c r="G3682">
        <v>52.4</v>
      </c>
      <c r="H3682">
        <v>45.2</v>
      </c>
      <c r="I3682">
        <v>3</v>
      </c>
      <c r="J3682">
        <v>14</v>
      </c>
      <c r="K3682" s="1">
        <v>45161</v>
      </c>
      <c r="L3682" s="56">
        <v>0.45365570601851851</v>
      </c>
    </row>
    <row r="3683" spans="1:12" ht="15" customHeight="1" x14ac:dyDescent="0.25">
      <c r="A3683">
        <v>3682</v>
      </c>
      <c r="B3683">
        <v>277084</v>
      </c>
      <c r="C3683" t="s">
        <v>24</v>
      </c>
      <c r="D3683" t="s">
        <v>25</v>
      </c>
      <c r="E3683" t="s">
        <v>1611</v>
      </c>
      <c r="F3683" t="s">
        <v>1614</v>
      </c>
      <c r="G3683">
        <v>52</v>
      </c>
      <c r="H3683">
        <v>44.8</v>
      </c>
      <c r="I3683">
        <v>3</v>
      </c>
      <c r="J3683">
        <v>8</v>
      </c>
      <c r="K3683" s="1">
        <v>45161</v>
      </c>
      <c r="L3683" s="56">
        <v>0.45349232638888887</v>
      </c>
    </row>
    <row r="3684" spans="1:12" ht="15" customHeight="1" x14ac:dyDescent="0.25">
      <c r="A3684">
        <v>3683</v>
      </c>
      <c r="B3684">
        <v>277083</v>
      </c>
      <c r="C3684" t="s">
        <v>74</v>
      </c>
      <c r="D3684" t="s">
        <v>75</v>
      </c>
      <c r="E3684" t="s">
        <v>1611</v>
      </c>
      <c r="F3684" t="s">
        <v>1610</v>
      </c>
      <c r="G3684">
        <v>40.799999999999997</v>
      </c>
      <c r="H3684">
        <v>33.6</v>
      </c>
      <c r="I3684">
        <v>3</v>
      </c>
      <c r="J3684">
        <v>16</v>
      </c>
      <c r="K3684" s="1">
        <v>45161</v>
      </c>
      <c r="L3684" s="56">
        <v>0.45337040509259258</v>
      </c>
    </row>
    <row r="3685" spans="1:12" ht="15" customHeight="1" x14ac:dyDescent="0.25">
      <c r="A3685">
        <v>3684</v>
      </c>
      <c r="B3685">
        <v>277082</v>
      </c>
      <c r="C3685" t="s">
        <v>158</v>
      </c>
      <c r="D3685" t="s">
        <v>1333</v>
      </c>
      <c r="E3685" t="s">
        <v>1611</v>
      </c>
      <c r="F3685" t="s">
        <v>1607</v>
      </c>
      <c r="G3685">
        <v>33.6</v>
      </c>
      <c r="H3685">
        <v>28.2</v>
      </c>
      <c r="I3685">
        <v>2</v>
      </c>
      <c r="J3685">
        <v>0</v>
      </c>
      <c r="K3685" s="1">
        <v>45161</v>
      </c>
      <c r="L3685" s="56">
        <v>0.45321084490740743</v>
      </c>
    </row>
    <row r="3686" spans="1:12" ht="15" customHeight="1" x14ac:dyDescent="0.25">
      <c r="A3686">
        <v>3685</v>
      </c>
      <c r="B3686">
        <v>277081</v>
      </c>
      <c r="C3686" t="s">
        <v>125</v>
      </c>
      <c r="D3686" t="s">
        <v>126</v>
      </c>
      <c r="E3686" t="s">
        <v>1603</v>
      </c>
      <c r="F3686" t="s">
        <v>1604</v>
      </c>
      <c r="G3686">
        <v>39.700000000000003</v>
      </c>
      <c r="H3686">
        <v>32.5</v>
      </c>
      <c r="I3686">
        <v>3</v>
      </c>
      <c r="J3686">
        <v>0</v>
      </c>
      <c r="K3686" s="1">
        <v>45161</v>
      </c>
      <c r="L3686" s="56">
        <v>0.45297638888888891</v>
      </c>
    </row>
    <row r="3687" spans="1:12" ht="15" customHeight="1" x14ac:dyDescent="0.25">
      <c r="A3687">
        <v>3686</v>
      </c>
      <c r="B3687">
        <v>277080</v>
      </c>
      <c r="C3687" t="s">
        <v>59</v>
      </c>
      <c r="D3687" t="s">
        <v>60</v>
      </c>
      <c r="E3687" t="s">
        <v>1611</v>
      </c>
      <c r="F3687" t="s">
        <v>1613</v>
      </c>
      <c r="G3687">
        <v>46</v>
      </c>
      <c r="H3687">
        <v>38.799999999999997</v>
      </c>
      <c r="I3687">
        <v>3</v>
      </c>
      <c r="J3687">
        <v>8</v>
      </c>
      <c r="K3687" s="1">
        <v>45161</v>
      </c>
      <c r="L3687" s="56">
        <v>0.4528374189814815</v>
      </c>
    </row>
    <row r="3688" spans="1:12" ht="15" customHeight="1" x14ac:dyDescent="0.25">
      <c r="A3688">
        <v>3687</v>
      </c>
      <c r="B3688">
        <v>277079</v>
      </c>
      <c r="C3688" t="s">
        <v>24</v>
      </c>
      <c r="D3688" t="s">
        <v>25</v>
      </c>
      <c r="E3688" t="s">
        <v>1611</v>
      </c>
      <c r="F3688" t="s">
        <v>1614</v>
      </c>
      <c r="G3688">
        <v>46.9</v>
      </c>
      <c r="H3688">
        <v>39.700000000000003</v>
      </c>
      <c r="I3688">
        <v>3</v>
      </c>
      <c r="J3688">
        <v>8</v>
      </c>
      <c r="K3688" s="1">
        <v>45161</v>
      </c>
      <c r="L3688" s="56">
        <v>0.45274942129629631</v>
      </c>
    </row>
    <row r="3689" spans="1:12" ht="15" customHeight="1" x14ac:dyDescent="0.25">
      <c r="A3689">
        <v>3688</v>
      </c>
      <c r="B3689">
        <v>277078</v>
      </c>
      <c r="C3689" t="s">
        <v>121</v>
      </c>
      <c r="D3689" t="s">
        <v>122</v>
      </c>
      <c r="E3689" t="s">
        <v>1603</v>
      </c>
      <c r="F3689" t="s">
        <v>1613</v>
      </c>
      <c r="G3689">
        <v>47.6</v>
      </c>
      <c r="H3689">
        <v>40.4</v>
      </c>
      <c r="I3689">
        <v>3</v>
      </c>
      <c r="J3689">
        <v>0</v>
      </c>
      <c r="K3689" s="1">
        <v>45161</v>
      </c>
      <c r="L3689" s="56">
        <v>0.45255343749999999</v>
      </c>
    </row>
    <row r="3690" spans="1:12" ht="15" customHeight="1" x14ac:dyDescent="0.25">
      <c r="A3690">
        <v>3689</v>
      </c>
      <c r="B3690">
        <v>277077</v>
      </c>
      <c r="C3690" t="s">
        <v>74</v>
      </c>
      <c r="D3690" t="s">
        <v>75</v>
      </c>
      <c r="E3690" t="s">
        <v>1611</v>
      </c>
      <c r="F3690" t="s">
        <v>1610</v>
      </c>
      <c r="G3690">
        <v>40.9</v>
      </c>
      <c r="H3690">
        <v>33.700000000000003</v>
      </c>
      <c r="I3690">
        <v>3</v>
      </c>
      <c r="J3690">
        <v>16</v>
      </c>
      <c r="K3690" s="1">
        <v>45161</v>
      </c>
      <c r="L3690" s="56">
        <v>0.45243001157407409</v>
      </c>
    </row>
    <row r="3691" spans="1:12" ht="15" customHeight="1" x14ac:dyDescent="0.25">
      <c r="A3691">
        <v>3690</v>
      </c>
      <c r="B3691">
        <v>277076</v>
      </c>
      <c r="C3691" t="s">
        <v>67</v>
      </c>
      <c r="D3691" t="s">
        <v>1318</v>
      </c>
      <c r="E3691" t="s">
        <v>1603</v>
      </c>
      <c r="F3691" t="s">
        <v>1613</v>
      </c>
      <c r="G3691">
        <v>35.700000000000003</v>
      </c>
      <c r="H3691">
        <v>28.5</v>
      </c>
      <c r="I3691">
        <v>3</v>
      </c>
      <c r="J3691">
        <v>0</v>
      </c>
      <c r="K3691" s="1">
        <v>45161</v>
      </c>
      <c r="L3691" s="56">
        <v>0.45227427083333333</v>
      </c>
    </row>
    <row r="3692" spans="1:12" ht="15" customHeight="1" x14ac:dyDescent="0.25">
      <c r="A3692">
        <v>3691</v>
      </c>
      <c r="B3692">
        <v>277075</v>
      </c>
      <c r="C3692" t="s">
        <v>55</v>
      </c>
      <c r="D3692" t="s">
        <v>56</v>
      </c>
      <c r="E3692" t="s">
        <v>1611</v>
      </c>
      <c r="F3692" t="s">
        <v>1613</v>
      </c>
      <c r="G3692">
        <v>44</v>
      </c>
      <c r="H3692">
        <v>36.799999999999997</v>
      </c>
      <c r="I3692">
        <v>3</v>
      </c>
      <c r="J3692">
        <v>8</v>
      </c>
      <c r="K3692" s="1">
        <v>45161</v>
      </c>
      <c r="L3692" s="56">
        <v>0.45213434027777777</v>
      </c>
    </row>
    <row r="3693" spans="1:12" ht="15" customHeight="1" x14ac:dyDescent="0.25">
      <c r="A3693">
        <v>3692</v>
      </c>
      <c r="B3693">
        <v>277074</v>
      </c>
      <c r="C3693" t="s">
        <v>1534</v>
      </c>
      <c r="D3693" t="s">
        <v>1535</v>
      </c>
      <c r="E3693" t="s">
        <v>1611</v>
      </c>
      <c r="F3693" t="s">
        <v>1607</v>
      </c>
      <c r="G3693">
        <v>33.200000000000003</v>
      </c>
      <c r="H3693">
        <v>27.8</v>
      </c>
      <c r="I3693">
        <v>2</v>
      </c>
      <c r="J3693">
        <v>6</v>
      </c>
      <c r="K3693" s="1">
        <v>45161</v>
      </c>
      <c r="L3693" s="56">
        <v>0.45188869212962962</v>
      </c>
    </row>
    <row r="3694" spans="1:12" ht="15" customHeight="1" x14ac:dyDescent="0.25">
      <c r="A3694">
        <v>3693</v>
      </c>
      <c r="B3694">
        <v>277073</v>
      </c>
      <c r="C3694" t="s">
        <v>125</v>
      </c>
      <c r="D3694" t="s">
        <v>126</v>
      </c>
      <c r="E3694" t="s">
        <v>1603</v>
      </c>
      <c r="F3694" t="s">
        <v>1604</v>
      </c>
      <c r="G3694">
        <v>50.2</v>
      </c>
      <c r="H3694">
        <v>43</v>
      </c>
      <c r="I3694">
        <v>3</v>
      </c>
      <c r="J3694">
        <v>0</v>
      </c>
      <c r="K3694" s="1">
        <v>45161</v>
      </c>
      <c r="L3694" s="56">
        <v>0.45158491898148151</v>
      </c>
    </row>
    <row r="3695" spans="1:12" ht="15" customHeight="1" x14ac:dyDescent="0.25">
      <c r="A3695">
        <v>3694</v>
      </c>
      <c r="B3695">
        <v>277072</v>
      </c>
      <c r="C3695" t="s">
        <v>24</v>
      </c>
      <c r="D3695" t="s">
        <v>25</v>
      </c>
      <c r="E3695" t="s">
        <v>1611</v>
      </c>
      <c r="F3695" t="s">
        <v>1614</v>
      </c>
      <c r="G3695">
        <v>51.6</v>
      </c>
      <c r="H3695">
        <v>44.4</v>
      </c>
      <c r="I3695">
        <v>3</v>
      </c>
      <c r="J3695">
        <v>8</v>
      </c>
      <c r="K3695" s="1">
        <v>45161</v>
      </c>
      <c r="L3695" s="56">
        <v>0.4511031597222222</v>
      </c>
    </row>
    <row r="3696" spans="1:12" ht="15" customHeight="1" x14ac:dyDescent="0.25">
      <c r="A3696">
        <v>3695</v>
      </c>
      <c r="B3696">
        <v>277071</v>
      </c>
      <c r="C3696" t="s">
        <v>123</v>
      </c>
      <c r="D3696" t="s">
        <v>1412</v>
      </c>
      <c r="E3696" t="s">
        <v>1603</v>
      </c>
      <c r="F3696" t="s">
        <v>1614</v>
      </c>
      <c r="G3696">
        <v>55</v>
      </c>
      <c r="H3696">
        <v>47.8</v>
      </c>
      <c r="I3696">
        <v>3</v>
      </c>
      <c r="J3696">
        <v>0</v>
      </c>
      <c r="K3696" s="1">
        <v>45161</v>
      </c>
      <c r="L3696" s="56">
        <v>0.45092511574074073</v>
      </c>
    </row>
    <row r="3697" spans="1:12" ht="15" customHeight="1" x14ac:dyDescent="0.25">
      <c r="A3697">
        <v>3696</v>
      </c>
      <c r="B3697">
        <v>277070</v>
      </c>
      <c r="C3697" t="s">
        <v>24</v>
      </c>
      <c r="D3697" t="s">
        <v>25</v>
      </c>
      <c r="E3697" t="s">
        <v>1611</v>
      </c>
      <c r="F3697" t="s">
        <v>1614</v>
      </c>
      <c r="G3697">
        <v>50.6</v>
      </c>
      <c r="H3697">
        <v>43.4</v>
      </c>
      <c r="I3697">
        <v>3</v>
      </c>
      <c r="J3697">
        <v>8</v>
      </c>
      <c r="K3697" s="1">
        <v>45161</v>
      </c>
      <c r="L3697" s="56">
        <v>0.45074174768518516</v>
      </c>
    </row>
    <row r="3698" spans="1:12" ht="15" customHeight="1" x14ac:dyDescent="0.25">
      <c r="A3698">
        <v>3697</v>
      </c>
      <c r="B3698">
        <v>277069</v>
      </c>
      <c r="C3698" t="s">
        <v>141</v>
      </c>
      <c r="D3698" t="s">
        <v>1358</v>
      </c>
      <c r="E3698" t="s">
        <v>1603</v>
      </c>
      <c r="F3698" t="s">
        <v>1607</v>
      </c>
      <c r="G3698">
        <v>42.3</v>
      </c>
      <c r="H3698">
        <v>35.1</v>
      </c>
      <c r="I3698">
        <v>3</v>
      </c>
      <c r="J3698">
        <v>0</v>
      </c>
      <c r="K3698" s="1">
        <v>45161</v>
      </c>
      <c r="L3698" s="56">
        <v>0.45057878472222224</v>
      </c>
    </row>
    <row r="3699" spans="1:12" ht="15" customHeight="1" x14ac:dyDescent="0.25">
      <c r="A3699">
        <v>3698</v>
      </c>
      <c r="B3699">
        <v>277068</v>
      </c>
      <c r="C3699" t="s">
        <v>67</v>
      </c>
      <c r="D3699" t="s">
        <v>1318</v>
      </c>
      <c r="E3699" t="s">
        <v>1603</v>
      </c>
      <c r="F3699" t="s">
        <v>1613</v>
      </c>
      <c r="G3699">
        <v>38.299999999999997</v>
      </c>
      <c r="H3699">
        <v>31.1</v>
      </c>
      <c r="I3699">
        <v>3</v>
      </c>
      <c r="J3699">
        <v>0</v>
      </c>
      <c r="K3699" s="1">
        <v>45161</v>
      </c>
      <c r="L3699" s="56">
        <v>0.45043888888888889</v>
      </c>
    </row>
    <row r="3700" spans="1:12" ht="15" customHeight="1" x14ac:dyDescent="0.25">
      <c r="A3700">
        <v>3699</v>
      </c>
      <c r="B3700">
        <v>277067</v>
      </c>
      <c r="C3700" t="s">
        <v>139</v>
      </c>
      <c r="D3700" t="s">
        <v>1342</v>
      </c>
      <c r="E3700" t="s">
        <v>1603</v>
      </c>
      <c r="F3700" t="s">
        <v>1613</v>
      </c>
      <c r="G3700">
        <v>43.6</v>
      </c>
      <c r="H3700">
        <v>36.4</v>
      </c>
      <c r="I3700">
        <v>3</v>
      </c>
      <c r="J3700">
        <v>0</v>
      </c>
      <c r="K3700" s="1">
        <v>45161</v>
      </c>
      <c r="L3700" s="56">
        <v>0.45031435185185181</v>
      </c>
    </row>
    <row r="3701" spans="1:12" ht="15" customHeight="1" x14ac:dyDescent="0.25">
      <c r="A3701">
        <v>3700</v>
      </c>
      <c r="B3701">
        <v>277066</v>
      </c>
      <c r="C3701" t="s">
        <v>55</v>
      </c>
      <c r="D3701" t="s">
        <v>56</v>
      </c>
      <c r="E3701" t="s">
        <v>1611</v>
      </c>
      <c r="F3701" t="s">
        <v>1613</v>
      </c>
      <c r="G3701">
        <v>43.1</v>
      </c>
      <c r="H3701">
        <v>35.9</v>
      </c>
      <c r="I3701">
        <v>3</v>
      </c>
      <c r="J3701">
        <v>8</v>
      </c>
      <c r="K3701" s="1">
        <v>45161</v>
      </c>
      <c r="L3701" s="56">
        <v>0.45026241898148145</v>
      </c>
    </row>
    <row r="3702" spans="1:12" ht="15" customHeight="1" x14ac:dyDescent="0.25">
      <c r="A3702">
        <v>3701</v>
      </c>
      <c r="B3702">
        <v>277065</v>
      </c>
      <c r="C3702" t="s">
        <v>59</v>
      </c>
      <c r="D3702" t="s">
        <v>60</v>
      </c>
      <c r="E3702" t="s">
        <v>1611</v>
      </c>
      <c r="F3702" t="s">
        <v>1613</v>
      </c>
      <c r="G3702">
        <v>49.6</v>
      </c>
      <c r="H3702">
        <v>42.4</v>
      </c>
      <c r="I3702">
        <v>3</v>
      </c>
      <c r="J3702">
        <v>8</v>
      </c>
      <c r="K3702" s="1">
        <v>45161</v>
      </c>
      <c r="L3702" s="56">
        <v>0.45010254629629626</v>
      </c>
    </row>
    <row r="3703" spans="1:12" ht="15" customHeight="1" x14ac:dyDescent="0.25">
      <c r="A3703">
        <v>3702</v>
      </c>
      <c r="B3703">
        <v>277064</v>
      </c>
      <c r="C3703" t="s">
        <v>59</v>
      </c>
      <c r="D3703" t="s">
        <v>60</v>
      </c>
      <c r="E3703" t="s">
        <v>1611</v>
      </c>
      <c r="F3703" t="s">
        <v>1613</v>
      </c>
      <c r="G3703">
        <v>46.5</v>
      </c>
      <c r="H3703">
        <v>39.299999999999997</v>
      </c>
      <c r="I3703">
        <v>3</v>
      </c>
      <c r="J3703">
        <v>8</v>
      </c>
      <c r="K3703" s="1">
        <v>45161</v>
      </c>
      <c r="L3703" s="56">
        <v>0.44995879629629632</v>
      </c>
    </row>
    <row r="3704" spans="1:12" ht="15" customHeight="1" x14ac:dyDescent="0.25">
      <c r="A3704">
        <v>3703</v>
      </c>
      <c r="B3704">
        <v>277063</v>
      </c>
      <c r="C3704" t="s">
        <v>24</v>
      </c>
      <c r="D3704" t="s">
        <v>25</v>
      </c>
      <c r="E3704" t="s">
        <v>1611</v>
      </c>
      <c r="F3704" t="s">
        <v>1614</v>
      </c>
      <c r="G3704">
        <v>54.8</v>
      </c>
      <c r="H3704">
        <v>47.6</v>
      </c>
      <c r="I3704">
        <v>3</v>
      </c>
      <c r="J3704">
        <v>8</v>
      </c>
      <c r="K3704" s="1">
        <v>45161</v>
      </c>
      <c r="L3704" s="56">
        <v>0.44958090277777779</v>
      </c>
    </row>
    <row r="3705" spans="1:12" ht="15" customHeight="1" x14ac:dyDescent="0.25">
      <c r="A3705">
        <v>3704</v>
      </c>
      <c r="B3705">
        <v>277062</v>
      </c>
      <c r="C3705" t="s">
        <v>1534</v>
      </c>
      <c r="D3705" t="s">
        <v>1535</v>
      </c>
      <c r="E3705" t="s">
        <v>1611</v>
      </c>
      <c r="F3705" t="s">
        <v>1607</v>
      </c>
      <c r="G3705">
        <v>85.5</v>
      </c>
      <c r="H3705">
        <v>78.3</v>
      </c>
      <c r="I3705">
        <v>3</v>
      </c>
      <c r="J3705">
        <v>18</v>
      </c>
      <c r="K3705" s="1">
        <v>45161</v>
      </c>
      <c r="L3705" s="56">
        <v>0.44940069444444442</v>
      </c>
    </row>
    <row r="3706" spans="1:12" ht="15" customHeight="1" x14ac:dyDescent="0.25">
      <c r="A3706">
        <v>3705</v>
      </c>
      <c r="B3706">
        <v>277061</v>
      </c>
      <c r="C3706" t="s">
        <v>68</v>
      </c>
      <c r="D3706" t="s">
        <v>69</v>
      </c>
      <c r="E3706" t="s">
        <v>1611</v>
      </c>
      <c r="F3706" t="s">
        <v>1613</v>
      </c>
      <c r="G3706">
        <v>82.8</v>
      </c>
      <c r="H3706">
        <v>75.599999999999994</v>
      </c>
      <c r="I3706">
        <v>3</v>
      </c>
      <c r="J3706">
        <v>25</v>
      </c>
      <c r="K3706" s="1">
        <v>45161</v>
      </c>
      <c r="L3706" s="56">
        <v>0.44888946759259257</v>
      </c>
    </row>
    <row r="3707" spans="1:12" ht="15" customHeight="1" x14ac:dyDescent="0.25">
      <c r="A3707">
        <v>3706</v>
      </c>
      <c r="B3707">
        <v>277060</v>
      </c>
      <c r="C3707" t="s">
        <v>125</v>
      </c>
      <c r="D3707" t="s">
        <v>126</v>
      </c>
      <c r="E3707" t="s">
        <v>1603</v>
      </c>
      <c r="F3707" t="s">
        <v>1604</v>
      </c>
      <c r="G3707">
        <v>39.4</v>
      </c>
      <c r="H3707">
        <v>32.200000000000003</v>
      </c>
      <c r="I3707">
        <v>3</v>
      </c>
      <c r="J3707">
        <v>0</v>
      </c>
      <c r="K3707" s="1">
        <v>45161</v>
      </c>
      <c r="L3707" s="56">
        <v>0.44768804398148149</v>
      </c>
    </row>
    <row r="3708" spans="1:12" ht="15" customHeight="1" x14ac:dyDescent="0.25">
      <c r="A3708">
        <v>3707</v>
      </c>
      <c r="B3708">
        <v>277059</v>
      </c>
      <c r="C3708" t="s">
        <v>84</v>
      </c>
      <c r="D3708" t="s">
        <v>1609</v>
      </c>
      <c r="E3708" t="s">
        <v>1603</v>
      </c>
      <c r="F3708" t="s">
        <v>1610</v>
      </c>
      <c r="G3708">
        <v>58.7</v>
      </c>
      <c r="H3708">
        <v>51.5</v>
      </c>
      <c r="I3708">
        <v>3</v>
      </c>
      <c r="J3708">
        <v>0</v>
      </c>
      <c r="K3708" s="1">
        <v>45161</v>
      </c>
      <c r="L3708" s="56">
        <v>0.44744024305555552</v>
      </c>
    </row>
    <row r="3709" spans="1:12" ht="15" customHeight="1" x14ac:dyDescent="0.25">
      <c r="A3709">
        <v>3708</v>
      </c>
      <c r="B3709">
        <v>277058</v>
      </c>
      <c r="C3709" t="s">
        <v>55</v>
      </c>
      <c r="D3709" t="s">
        <v>56</v>
      </c>
      <c r="E3709" t="s">
        <v>1611</v>
      </c>
      <c r="F3709" t="s">
        <v>1613</v>
      </c>
      <c r="G3709">
        <v>41.9</v>
      </c>
      <c r="H3709">
        <v>34.700000000000003</v>
      </c>
      <c r="I3709">
        <v>3</v>
      </c>
      <c r="J3709">
        <v>8</v>
      </c>
      <c r="K3709" s="1">
        <v>45161</v>
      </c>
      <c r="L3709" s="56">
        <v>0.44728325231481486</v>
      </c>
    </row>
    <row r="3710" spans="1:12" ht="15" customHeight="1" x14ac:dyDescent="0.25">
      <c r="A3710">
        <v>3709</v>
      </c>
      <c r="B3710">
        <v>277057</v>
      </c>
      <c r="C3710" t="s">
        <v>100</v>
      </c>
      <c r="D3710" t="s">
        <v>1271</v>
      </c>
      <c r="E3710" t="s">
        <v>1611</v>
      </c>
      <c r="F3710" t="s">
        <v>1607</v>
      </c>
      <c r="G3710">
        <v>74.5</v>
      </c>
      <c r="H3710">
        <v>67.3</v>
      </c>
      <c r="I3710">
        <v>3</v>
      </c>
      <c r="J3710">
        <v>0</v>
      </c>
      <c r="K3710" s="1">
        <v>45161</v>
      </c>
      <c r="L3710" s="56">
        <v>0.44705960648148152</v>
      </c>
    </row>
    <row r="3711" spans="1:12" ht="15" customHeight="1" x14ac:dyDescent="0.25">
      <c r="A3711">
        <v>3710</v>
      </c>
      <c r="B3711">
        <v>277056</v>
      </c>
      <c r="C3711" t="s">
        <v>142</v>
      </c>
      <c r="D3711" t="s">
        <v>1612</v>
      </c>
      <c r="E3711" t="s">
        <v>1603</v>
      </c>
      <c r="F3711" t="s">
        <v>1604</v>
      </c>
      <c r="G3711">
        <v>46.4</v>
      </c>
      <c r="H3711">
        <v>39.200000000000003</v>
      </c>
      <c r="I3711">
        <v>3</v>
      </c>
      <c r="J3711">
        <v>0</v>
      </c>
      <c r="K3711" s="1">
        <v>45161</v>
      </c>
      <c r="L3711" s="56">
        <v>0.44688819444444444</v>
      </c>
    </row>
    <row r="3712" spans="1:12" ht="15" customHeight="1" x14ac:dyDescent="0.25">
      <c r="A3712">
        <v>3711</v>
      </c>
      <c r="B3712">
        <v>277055</v>
      </c>
      <c r="C3712" t="s">
        <v>140</v>
      </c>
      <c r="D3712" t="s">
        <v>1357</v>
      </c>
      <c r="E3712" t="s">
        <v>1603</v>
      </c>
      <c r="F3712" t="s">
        <v>1607</v>
      </c>
      <c r="G3712">
        <v>41.3</v>
      </c>
      <c r="H3712">
        <v>35.9</v>
      </c>
      <c r="I3712">
        <v>2</v>
      </c>
      <c r="J3712">
        <v>0</v>
      </c>
      <c r="K3712" s="1">
        <v>45161</v>
      </c>
      <c r="L3712" s="56">
        <v>0.44669054398148145</v>
      </c>
    </row>
    <row r="3713" spans="1:12" ht="15" customHeight="1" x14ac:dyDescent="0.25">
      <c r="A3713">
        <v>3712</v>
      </c>
      <c r="B3713">
        <v>277054</v>
      </c>
      <c r="C3713" t="s">
        <v>120</v>
      </c>
      <c r="D3713" t="s">
        <v>1411</v>
      </c>
      <c r="E3713" t="s">
        <v>1603</v>
      </c>
      <c r="F3713" t="s">
        <v>1613</v>
      </c>
      <c r="G3713">
        <v>43.2</v>
      </c>
      <c r="H3713">
        <v>36</v>
      </c>
      <c r="I3713">
        <v>3</v>
      </c>
      <c r="J3713">
        <v>0</v>
      </c>
      <c r="K3713" s="1">
        <v>45161</v>
      </c>
      <c r="L3713" s="56">
        <v>0.44655366898148147</v>
      </c>
    </row>
    <row r="3714" spans="1:12" ht="15" customHeight="1" x14ac:dyDescent="0.25">
      <c r="A3714">
        <v>3713</v>
      </c>
      <c r="B3714">
        <v>277053</v>
      </c>
      <c r="C3714" t="s">
        <v>1534</v>
      </c>
      <c r="D3714" t="s">
        <v>1535</v>
      </c>
      <c r="E3714" t="s">
        <v>1611</v>
      </c>
      <c r="F3714" t="s">
        <v>1607</v>
      </c>
      <c r="G3714">
        <v>83</v>
      </c>
      <c r="H3714">
        <v>75.8</v>
      </c>
      <c r="I3714">
        <v>3</v>
      </c>
      <c r="J3714">
        <v>18</v>
      </c>
      <c r="K3714" s="1">
        <v>45161</v>
      </c>
      <c r="L3714" s="56">
        <v>0.44647519675925929</v>
      </c>
    </row>
    <row r="3715" spans="1:12" ht="15" customHeight="1" x14ac:dyDescent="0.25">
      <c r="A3715">
        <v>3714</v>
      </c>
      <c r="B3715">
        <v>277052</v>
      </c>
      <c r="C3715" t="s">
        <v>24</v>
      </c>
      <c r="D3715" t="s">
        <v>25</v>
      </c>
      <c r="E3715" t="s">
        <v>1611</v>
      </c>
      <c r="F3715" t="s">
        <v>1614</v>
      </c>
      <c r="G3715">
        <v>49.7</v>
      </c>
      <c r="H3715">
        <v>42.5</v>
      </c>
      <c r="I3715">
        <v>3</v>
      </c>
      <c r="J3715">
        <v>8</v>
      </c>
      <c r="K3715" s="1">
        <v>45161</v>
      </c>
      <c r="L3715" s="56">
        <v>0.44633406250000002</v>
      </c>
    </row>
    <row r="3716" spans="1:12" ht="15" customHeight="1" x14ac:dyDescent="0.25">
      <c r="A3716">
        <v>3715</v>
      </c>
      <c r="B3716">
        <v>277051</v>
      </c>
      <c r="C3716" t="s">
        <v>123</v>
      </c>
      <c r="D3716" t="s">
        <v>1412</v>
      </c>
      <c r="E3716" t="s">
        <v>1603</v>
      </c>
      <c r="F3716" t="s">
        <v>1614</v>
      </c>
      <c r="G3716">
        <v>55.7</v>
      </c>
      <c r="H3716">
        <v>48.5</v>
      </c>
      <c r="I3716">
        <v>3</v>
      </c>
      <c r="J3716">
        <v>0</v>
      </c>
      <c r="K3716" s="1">
        <v>45161</v>
      </c>
      <c r="L3716" s="56">
        <v>0.44587893518518523</v>
      </c>
    </row>
    <row r="3717" spans="1:12" ht="15" customHeight="1" x14ac:dyDescent="0.25">
      <c r="A3717">
        <v>3716</v>
      </c>
      <c r="B3717">
        <v>277050</v>
      </c>
      <c r="C3717" t="s">
        <v>121</v>
      </c>
      <c r="D3717" t="s">
        <v>122</v>
      </c>
      <c r="E3717" t="s">
        <v>1603</v>
      </c>
      <c r="F3717" t="s">
        <v>1610</v>
      </c>
      <c r="G3717">
        <v>50.1</v>
      </c>
      <c r="H3717">
        <v>42.9</v>
      </c>
      <c r="I3717">
        <v>3</v>
      </c>
      <c r="J3717">
        <v>0</v>
      </c>
      <c r="K3717" s="1">
        <v>45161</v>
      </c>
      <c r="L3717" s="56">
        <v>0.44568981481481479</v>
      </c>
    </row>
    <row r="3718" spans="1:12" ht="15" customHeight="1" x14ac:dyDescent="0.25">
      <c r="A3718">
        <v>3717</v>
      </c>
      <c r="B3718">
        <v>277049</v>
      </c>
      <c r="C3718" t="s">
        <v>55</v>
      </c>
      <c r="D3718" t="s">
        <v>56</v>
      </c>
      <c r="E3718" t="s">
        <v>1611</v>
      </c>
      <c r="F3718" t="s">
        <v>1613</v>
      </c>
      <c r="G3718">
        <v>45</v>
      </c>
      <c r="H3718">
        <v>37.799999999999997</v>
      </c>
      <c r="I3718">
        <v>3</v>
      </c>
      <c r="J3718">
        <v>8</v>
      </c>
      <c r="K3718" s="1">
        <v>45161</v>
      </c>
      <c r="L3718" s="56">
        <v>0.44556813657407407</v>
      </c>
    </row>
    <row r="3719" spans="1:12" ht="15" customHeight="1" x14ac:dyDescent="0.25">
      <c r="A3719">
        <v>3718</v>
      </c>
      <c r="B3719">
        <v>277048</v>
      </c>
      <c r="C3719" t="s">
        <v>173</v>
      </c>
      <c r="D3719" t="s">
        <v>1377</v>
      </c>
      <c r="E3719" t="s">
        <v>1611</v>
      </c>
      <c r="F3719" t="s">
        <v>1607</v>
      </c>
      <c r="G3719">
        <v>22.6</v>
      </c>
      <c r="H3719">
        <v>17.2</v>
      </c>
      <c r="I3719">
        <v>2</v>
      </c>
      <c r="J3719">
        <v>0</v>
      </c>
      <c r="K3719" s="1">
        <v>45161</v>
      </c>
      <c r="L3719" s="56">
        <v>0.44545679398148147</v>
      </c>
    </row>
    <row r="3720" spans="1:12" ht="15" customHeight="1" x14ac:dyDescent="0.25">
      <c r="A3720">
        <v>3719</v>
      </c>
      <c r="B3720">
        <v>277047</v>
      </c>
      <c r="C3720" t="s">
        <v>88</v>
      </c>
      <c r="D3720" t="s">
        <v>89</v>
      </c>
      <c r="E3720" t="s">
        <v>1611</v>
      </c>
      <c r="F3720" t="s">
        <v>1610</v>
      </c>
      <c r="G3720">
        <v>48.6</v>
      </c>
      <c r="H3720">
        <v>41.4</v>
      </c>
      <c r="I3720">
        <v>3</v>
      </c>
      <c r="J3720">
        <v>14</v>
      </c>
      <c r="K3720" s="1">
        <v>45161</v>
      </c>
      <c r="L3720" s="56">
        <v>0.44532638888888892</v>
      </c>
    </row>
    <row r="3721" spans="1:12" ht="15" customHeight="1" x14ac:dyDescent="0.25">
      <c r="A3721">
        <v>3720</v>
      </c>
      <c r="B3721">
        <v>277046</v>
      </c>
      <c r="C3721" t="s">
        <v>24</v>
      </c>
      <c r="D3721" t="s">
        <v>25</v>
      </c>
      <c r="E3721" t="s">
        <v>1611</v>
      </c>
      <c r="F3721" t="s">
        <v>1614</v>
      </c>
      <c r="G3721">
        <v>50.5</v>
      </c>
      <c r="H3721">
        <v>43.3</v>
      </c>
      <c r="I3721">
        <v>3</v>
      </c>
      <c r="J3721">
        <v>8</v>
      </c>
      <c r="K3721" s="1">
        <v>45161</v>
      </c>
      <c r="L3721" s="56">
        <v>0.44515760416666666</v>
      </c>
    </row>
    <row r="3722" spans="1:12" ht="15" customHeight="1" x14ac:dyDescent="0.25">
      <c r="A3722">
        <v>3721</v>
      </c>
      <c r="B3722">
        <v>277045</v>
      </c>
      <c r="C3722" t="s">
        <v>101</v>
      </c>
      <c r="D3722" t="s">
        <v>1326</v>
      </c>
      <c r="E3722" t="s">
        <v>1611</v>
      </c>
      <c r="F3722" t="s">
        <v>1607</v>
      </c>
      <c r="G3722">
        <v>41</v>
      </c>
      <c r="H3722">
        <v>33.799999999999997</v>
      </c>
      <c r="I3722">
        <v>3</v>
      </c>
      <c r="J3722">
        <v>0</v>
      </c>
      <c r="K3722" s="1">
        <v>45161</v>
      </c>
      <c r="L3722" s="56">
        <v>0.44494170138888894</v>
      </c>
    </row>
    <row r="3723" spans="1:12" ht="15" customHeight="1" x14ac:dyDescent="0.25">
      <c r="A3723">
        <v>3722</v>
      </c>
      <c r="B3723">
        <v>277044</v>
      </c>
      <c r="C3723" t="s">
        <v>141</v>
      </c>
      <c r="D3723" t="s">
        <v>1358</v>
      </c>
      <c r="E3723" t="s">
        <v>1603</v>
      </c>
      <c r="F3723" t="s">
        <v>1607</v>
      </c>
      <c r="G3723">
        <v>43.6</v>
      </c>
      <c r="H3723">
        <v>36.4</v>
      </c>
      <c r="I3723">
        <v>3</v>
      </c>
      <c r="J3723">
        <v>0</v>
      </c>
      <c r="K3723" s="1">
        <v>45161</v>
      </c>
      <c r="L3723" s="56">
        <v>0.44452430555555561</v>
      </c>
    </row>
    <row r="3724" spans="1:12" ht="15" customHeight="1" x14ac:dyDescent="0.25">
      <c r="A3724">
        <v>3723</v>
      </c>
      <c r="B3724">
        <v>277043</v>
      </c>
      <c r="C3724" t="s">
        <v>175</v>
      </c>
      <c r="D3724" t="s">
        <v>176</v>
      </c>
      <c r="E3724" t="s">
        <v>1603</v>
      </c>
      <c r="F3724" t="s">
        <v>1610</v>
      </c>
      <c r="G3724">
        <v>46.9</v>
      </c>
      <c r="H3724">
        <v>39.700000000000003</v>
      </c>
      <c r="I3724">
        <v>3</v>
      </c>
      <c r="J3724">
        <v>0</v>
      </c>
      <c r="K3724" s="1">
        <v>45161</v>
      </c>
      <c r="L3724" s="56">
        <v>0.44409313657407407</v>
      </c>
    </row>
    <row r="3725" spans="1:12" ht="15" customHeight="1" x14ac:dyDescent="0.25">
      <c r="A3725">
        <v>3724</v>
      </c>
      <c r="B3725">
        <v>277042</v>
      </c>
      <c r="C3725" t="s">
        <v>24</v>
      </c>
      <c r="D3725" t="s">
        <v>25</v>
      </c>
      <c r="E3725" t="s">
        <v>1611</v>
      </c>
      <c r="F3725" t="s">
        <v>1614</v>
      </c>
      <c r="G3725">
        <v>49</v>
      </c>
      <c r="H3725">
        <v>41.8</v>
      </c>
      <c r="I3725">
        <v>3</v>
      </c>
      <c r="J3725">
        <v>8</v>
      </c>
      <c r="K3725" s="1">
        <v>45161</v>
      </c>
      <c r="L3725" s="56">
        <v>0.44399170138888894</v>
      </c>
    </row>
    <row r="3726" spans="1:12" ht="15" customHeight="1" x14ac:dyDescent="0.25">
      <c r="A3726">
        <v>3725</v>
      </c>
      <c r="B3726">
        <v>277041</v>
      </c>
      <c r="C3726" t="s">
        <v>114</v>
      </c>
      <c r="D3726" t="s">
        <v>115</v>
      </c>
      <c r="E3726" t="s">
        <v>1603</v>
      </c>
      <c r="F3726" t="s">
        <v>1610</v>
      </c>
      <c r="G3726">
        <v>67.599999999999994</v>
      </c>
      <c r="H3726">
        <v>60.4</v>
      </c>
      <c r="I3726">
        <v>3</v>
      </c>
      <c r="J3726">
        <v>30</v>
      </c>
      <c r="K3726" s="1">
        <v>45161</v>
      </c>
      <c r="L3726" s="56">
        <v>0.44382457175925927</v>
      </c>
    </row>
    <row r="3727" spans="1:12" ht="15" customHeight="1" x14ac:dyDescent="0.25">
      <c r="A3727">
        <v>3726</v>
      </c>
      <c r="B3727">
        <v>277040</v>
      </c>
      <c r="C3727" t="s">
        <v>67</v>
      </c>
      <c r="D3727" t="s">
        <v>1318</v>
      </c>
      <c r="E3727" t="s">
        <v>1603</v>
      </c>
      <c r="F3727" t="s">
        <v>1613</v>
      </c>
      <c r="G3727">
        <v>43.2</v>
      </c>
      <c r="H3727">
        <v>36</v>
      </c>
      <c r="I3727">
        <v>3</v>
      </c>
      <c r="J3727">
        <v>0</v>
      </c>
      <c r="K3727" s="1">
        <v>45161</v>
      </c>
      <c r="L3727" s="56">
        <v>0.44367230324074075</v>
      </c>
    </row>
    <row r="3728" spans="1:12" ht="15" customHeight="1" x14ac:dyDescent="0.25">
      <c r="A3728">
        <v>3727</v>
      </c>
      <c r="B3728">
        <v>277039</v>
      </c>
      <c r="C3728" t="s">
        <v>53</v>
      </c>
      <c r="D3728" t="s">
        <v>54</v>
      </c>
      <c r="E3728" t="s">
        <v>1611</v>
      </c>
      <c r="F3728" t="s">
        <v>1613</v>
      </c>
      <c r="G3728">
        <v>28.5</v>
      </c>
      <c r="H3728">
        <v>23.1</v>
      </c>
      <c r="I3728">
        <v>2</v>
      </c>
      <c r="J3728">
        <v>15</v>
      </c>
      <c r="K3728" s="1">
        <v>45161</v>
      </c>
      <c r="L3728" s="56">
        <v>0.44357592592592593</v>
      </c>
    </row>
    <row r="3729" spans="1:12" ht="15" customHeight="1" x14ac:dyDescent="0.25">
      <c r="A3729">
        <v>3728</v>
      </c>
      <c r="B3729">
        <v>277038</v>
      </c>
      <c r="C3729" t="s">
        <v>55</v>
      </c>
      <c r="D3729" t="s">
        <v>56</v>
      </c>
      <c r="E3729" t="s">
        <v>1611</v>
      </c>
      <c r="F3729" t="s">
        <v>1613</v>
      </c>
      <c r="G3729">
        <v>43.3</v>
      </c>
      <c r="H3729">
        <v>36.1</v>
      </c>
      <c r="I3729">
        <v>3</v>
      </c>
      <c r="J3729">
        <v>8</v>
      </c>
      <c r="K3729" s="1">
        <v>45161</v>
      </c>
      <c r="L3729" s="56">
        <v>0.44348290509259258</v>
      </c>
    </row>
    <row r="3730" spans="1:12" ht="15" customHeight="1" x14ac:dyDescent="0.25">
      <c r="A3730">
        <v>3729</v>
      </c>
      <c r="B3730">
        <v>277037</v>
      </c>
      <c r="C3730" t="s">
        <v>175</v>
      </c>
      <c r="D3730" t="s">
        <v>176</v>
      </c>
      <c r="E3730" t="s">
        <v>1603</v>
      </c>
      <c r="F3730" t="s">
        <v>1610</v>
      </c>
      <c r="G3730">
        <v>49.9</v>
      </c>
      <c r="H3730">
        <v>42.7</v>
      </c>
      <c r="I3730">
        <v>3</v>
      </c>
      <c r="J3730">
        <v>0</v>
      </c>
      <c r="K3730" s="1">
        <v>45161</v>
      </c>
      <c r="L3730" s="56">
        <v>0.44335327546296299</v>
      </c>
    </row>
    <row r="3731" spans="1:12" ht="15" customHeight="1" x14ac:dyDescent="0.25">
      <c r="A3731">
        <v>3730</v>
      </c>
      <c r="B3731">
        <v>277036</v>
      </c>
      <c r="C3731" t="s">
        <v>120</v>
      </c>
      <c r="D3731" t="s">
        <v>1411</v>
      </c>
      <c r="E3731" t="s">
        <v>1603</v>
      </c>
      <c r="F3731" t="s">
        <v>1614</v>
      </c>
      <c r="G3731">
        <v>40.6</v>
      </c>
      <c r="H3731">
        <v>33.4</v>
      </c>
      <c r="I3731">
        <v>3</v>
      </c>
      <c r="J3731">
        <v>0</v>
      </c>
      <c r="K3731" s="1">
        <v>45161</v>
      </c>
      <c r="L3731" s="56">
        <v>0.44165902777777782</v>
      </c>
    </row>
    <row r="3732" spans="1:12" ht="15" customHeight="1" x14ac:dyDescent="0.25">
      <c r="A3732">
        <v>3731</v>
      </c>
      <c r="B3732">
        <v>277035</v>
      </c>
      <c r="C3732" t="s">
        <v>121</v>
      </c>
      <c r="D3732" t="s">
        <v>122</v>
      </c>
      <c r="E3732" t="s">
        <v>1603</v>
      </c>
      <c r="F3732" t="s">
        <v>1613</v>
      </c>
      <c r="G3732">
        <v>50.4</v>
      </c>
      <c r="H3732">
        <v>43.2</v>
      </c>
      <c r="I3732">
        <v>3</v>
      </c>
      <c r="J3732">
        <v>0</v>
      </c>
      <c r="K3732" s="1">
        <v>45161</v>
      </c>
      <c r="L3732" s="56">
        <v>0.44047152777777776</v>
      </c>
    </row>
    <row r="3733" spans="1:12" ht="15" customHeight="1" x14ac:dyDescent="0.25">
      <c r="A3733">
        <v>3732</v>
      </c>
      <c r="B3733">
        <v>277034</v>
      </c>
      <c r="C3733" t="s">
        <v>24</v>
      </c>
      <c r="D3733" t="s">
        <v>25</v>
      </c>
      <c r="E3733" t="s">
        <v>1611</v>
      </c>
      <c r="F3733" t="s">
        <v>1614</v>
      </c>
      <c r="G3733">
        <v>46.9</v>
      </c>
      <c r="H3733">
        <v>39.700000000000003</v>
      </c>
      <c r="I3733">
        <v>3</v>
      </c>
      <c r="J3733">
        <v>8</v>
      </c>
      <c r="K3733" s="1">
        <v>45161</v>
      </c>
      <c r="L3733" s="56">
        <v>0.44008784722222222</v>
      </c>
    </row>
    <row r="3734" spans="1:12" ht="15" customHeight="1" x14ac:dyDescent="0.25">
      <c r="A3734">
        <v>3733</v>
      </c>
      <c r="B3734">
        <v>277033</v>
      </c>
      <c r="C3734" t="s">
        <v>123</v>
      </c>
      <c r="D3734" t="s">
        <v>1412</v>
      </c>
      <c r="E3734" t="s">
        <v>1603</v>
      </c>
      <c r="F3734" t="s">
        <v>1613</v>
      </c>
      <c r="G3734">
        <v>47</v>
      </c>
      <c r="H3734">
        <v>39.799999999999997</v>
      </c>
      <c r="I3734">
        <v>3</v>
      </c>
      <c r="J3734">
        <v>0</v>
      </c>
      <c r="K3734" s="1">
        <v>45161</v>
      </c>
      <c r="L3734" s="56">
        <v>0.43988237268518521</v>
      </c>
    </row>
    <row r="3735" spans="1:12" ht="15" customHeight="1" x14ac:dyDescent="0.25">
      <c r="A3735">
        <v>3734</v>
      </c>
      <c r="B3735">
        <v>277032</v>
      </c>
      <c r="C3735" t="s">
        <v>55</v>
      </c>
      <c r="D3735" t="s">
        <v>56</v>
      </c>
      <c r="E3735" t="s">
        <v>1611</v>
      </c>
      <c r="F3735" t="s">
        <v>1613</v>
      </c>
      <c r="G3735">
        <v>45</v>
      </c>
      <c r="H3735">
        <v>37.799999999999997</v>
      </c>
      <c r="I3735">
        <v>3</v>
      </c>
      <c r="J3735">
        <v>8</v>
      </c>
      <c r="K3735" s="1">
        <v>45161</v>
      </c>
      <c r="L3735" s="56">
        <v>0.43971253472222221</v>
      </c>
    </row>
    <row r="3736" spans="1:12" ht="15" customHeight="1" x14ac:dyDescent="0.25">
      <c r="A3736">
        <v>3735</v>
      </c>
      <c r="B3736">
        <v>277031</v>
      </c>
      <c r="C3736" t="s">
        <v>125</v>
      </c>
      <c r="D3736" t="s">
        <v>126</v>
      </c>
      <c r="E3736" t="s">
        <v>1603</v>
      </c>
      <c r="F3736" t="s">
        <v>1604</v>
      </c>
      <c r="G3736">
        <v>46.9</v>
      </c>
      <c r="H3736">
        <v>39.700000000000003</v>
      </c>
      <c r="I3736">
        <v>3</v>
      </c>
      <c r="J3736">
        <v>0</v>
      </c>
      <c r="K3736" s="1">
        <v>45161</v>
      </c>
      <c r="L3736" s="56">
        <v>0.43948414351851856</v>
      </c>
    </row>
    <row r="3737" spans="1:12" ht="15" customHeight="1" x14ac:dyDescent="0.25">
      <c r="A3737">
        <v>3736</v>
      </c>
      <c r="B3737">
        <v>277030</v>
      </c>
      <c r="C3737" t="s">
        <v>88</v>
      </c>
      <c r="D3737" t="s">
        <v>89</v>
      </c>
      <c r="E3737" t="s">
        <v>1611</v>
      </c>
      <c r="F3737" t="s">
        <v>1610</v>
      </c>
      <c r="G3737">
        <v>34.200000000000003</v>
      </c>
      <c r="H3737">
        <v>28.8</v>
      </c>
      <c r="I3737">
        <v>2</v>
      </c>
      <c r="J3737">
        <v>10</v>
      </c>
      <c r="K3737" s="1">
        <v>45161</v>
      </c>
      <c r="L3737" s="56">
        <v>0.43939984953703703</v>
      </c>
    </row>
    <row r="3738" spans="1:12" ht="15" customHeight="1" x14ac:dyDescent="0.25">
      <c r="A3738">
        <v>3737</v>
      </c>
      <c r="B3738">
        <v>277029</v>
      </c>
      <c r="C3738" t="s">
        <v>59</v>
      </c>
      <c r="D3738" t="s">
        <v>60</v>
      </c>
      <c r="E3738" t="s">
        <v>1611</v>
      </c>
      <c r="F3738" t="s">
        <v>1613</v>
      </c>
      <c r="G3738">
        <v>46.5</v>
      </c>
      <c r="H3738">
        <v>39.299999999999997</v>
      </c>
      <c r="I3738">
        <v>3</v>
      </c>
      <c r="J3738">
        <v>8</v>
      </c>
      <c r="K3738" s="1">
        <v>45161</v>
      </c>
      <c r="L3738" s="56">
        <v>0.43932596064814816</v>
      </c>
    </row>
    <row r="3739" spans="1:12" ht="15" customHeight="1" x14ac:dyDescent="0.25">
      <c r="A3739">
        <v>3738</v>
      </c>
      <c r="B3739">
        <v>277028</v>
      </c>
      <c r="C3739" t="s">
        <v>88</v>
      </c>
      <c r="D3739" t="s">
        <v>89</v>
      </c>
      <c r="E3739" t="s">
        <v>1611</v>
      </c>
      <c r="F3739" t="s">
        <v>1610</v>
      </c>
      <c r="G3739">
        <v>51.5</v>
      </c>
      <c r="H3739">
        <v>44.3</v>
      </c>
      <c r="I3739">
        <v>3</v>
      </c>
      <c r="J3739">
        <v>14</v>
      </c>
      <c r="K3739" s="1">
        <v>45161</v>
      </c>
      <c r="L3739" s="56">
        <v>0.43883668981481483</v>
      </c>
    </row>
    <row r="3740" spans="1:12" ht="15" customHeight="1" x14ac:dyDescent="0.25">
      <c r="A3740">
        <v>3739</v>
      </c>
      <c r="B3740">
        <v>277027</v>
      </c>
      <c r="C3740" t="s">
        <v>142</v>
      </c>
      <c r="D3740" t="s">
        <v>1612</v>
      </c>
      <c r="E3740" t="s">
        <v>1603</v>
      </c>
      <c r="F3740" t="s">
        <v>1604</v>
      </c>
      <c r="G3740">
        <v>45.3</v>
      </c>
      <c r="H3740">
        <v>38.1</v>
      </c>
      <c r="I3740">
        <v>3</v>
      </c>
      <c r="J3740">
        <v>0</v>
      </c>
      <c r="K3740" s="1">
        <v>45161</v>
      </c>
      <c r="L3740" s="56">
        <v>0.43860864583333337</v>
      </c>
    </row>
    <row r="3741" spans="1:12" ht="15" customHeight="1" x14ac:dyDescent="0.25">
      <c r="A3741">
        <v>3740</v>
      </c>
      <c r="B3741">
        <v>277026</v>
      </c>
      <c r="C3741" t="s">
        <v>24</v>
      </c>
      <c r="D3741" t="s">
        <v>25</v>
      </c>
      <c r="E3741" t="s">
        <v>1611</v>
      </c>
      <c r="F3741" t="s">
        <v>1614</v>
      </c>
      <c r="G3741">
        <v>49.2</v>
      </c>
      <c r="H3741">
        <v>42</v>
      </c>
      <c r="I3741">
        <v>3</v>
      </c>
      <c r="J3741">
        <v>8</v>
      </c>
      <c r="K3741" s="1">
        <v>45161</v>
      </c>
      <c r="L3741" s="56">
        <v>0.43842280092592589</v>
      </c>
    </row>
    <row r="3742" spans="1:12" ht="15" customHeight="1" x14ac:dyDescent="0.25">
      <c r="A3742">
        <v>3741</v>
      </c>
      <c r="B3742">
        <v>277025</v>
      </c>
      <c r="C3742" t="s">
        <v>55</v>
      </c>
      <c r="D3742" t="s">
        <v>56</v>
      </c>
      <c r="E3742" t="s">
        <v>1611</v>
      </c>
      <c r="F3742" t="s">
        <v>1613</v>
      </c>
      <c r="G3742">
        <v>44.6</v>
      </c>
      <c r="H3742">
        <v>37.4</v>
      </c>
      <c r="I3742">
        <v>3</v>
      </c>
      <c r="J3742">
        <v>8</v>
      </c>
      <c r="K3742" s="1">
        <v>45161</v>
      </c>
      <c r="L3742" s="56">
        <v>0.4383139236111111</v>
      </c>
    </row>
    <row r="3743" spans="1:12" ht="15" customHeight="1" x14ac:dyDescent="0.25">
      <c r="A3743">
        <v>3742</v>
      </c>
      <c r="B3743">
        <v>277024</v>
      </c>
      <c r="C3743" t="s">
        <v>114</v>
      </c>
      <c r="D3743" t="s">
        <v>115</v>
      </c>
      <c r="E3743" t="s">
        <v>1603</v>
      </c>
      <c r="F3743" t="s">
        <v>1610</v>
      </c>
      <c r="G3743">
        <v>63.8</v>
      </c>
      <c r="H3743">
        <v>56.6</v>
      </c>
      <c r="I3743">
        <v>3</v>
      </c>
      <c r="J3743">
        <v>30</v>
      </c>
      <c r="K3743" s="1">
        <v>45161</v>
      </c>
      <c r="L3743" s="56">
        <v>0.4381258101851852</v>
      </c>
    </row>
    <row r="3744" spans="1:12" ht="15" customHeight="1" x14ac:dyDescent="0.25">
      <c r="A3744">
        <v>3743</v>
      </c>
      <c r="B3744">
        <v>277023</v>
      </c>
      <c r="C3744" t="s">
        <v>24</v>
      </c>
      <c r="D3744" t="s">
        <v>25</v>
      </c>
      <c r="E3744" t="s">
        <v>1611</v>
      </c>
      <c r="F3744" t="s">
        <v>1614</v>
      </c>
      <c r="G3744">
        <v>47.4</v>
      </c>
      <c r="H3744">
        <v>40.200000000000003</v>
      </c>
      <c r="I3744">
        <v>3</v>
      </c>
      <c r="J3744">
        <v>8</v>
      </c>
      <c r="K3744" s="1">
        <v>45161</v>
      </c>
      <c r="L3744" s="56">
        <v>0.4377110763888889</v>
      </c>
    </row>
    <row r="3745" spans="1:12" ht="15" customHeight="1" x14ac:dyDescent="0.25">
      <c r="A3745">
        <v>3744</v>
      </c>
      <c r="B3745">
        <v>277022</v>
      </c>
      <c r="C3745" t="s">
        <v>142</v>
      </c>
      <c r="D3745" t="s">
        <v>1612</v>
      </c>
      <c r="E3745" t="s">
        <v>1603</v>
      </c>
      <c r="F3745" t="s">
        <v>1604</v>
      </c>
      <c r="G3745">
        <v>37.6</v>
      </c>
      <c r="H3745">
        <v>30.4</v>
      </c>
      <c r="I3745">
        <v>3</v>
      </c>
      <c r="J3745">
        <v>0</v>
      </c>
      <c r="K3745" s="1">
        <v>45161</v>
      </c>
      <c r="L3745" s="56">
        <v>0.43758711805555556</v>
      </c>
    </row>
    <row r="3746" spans="1:12" ht="15" customHeight="1" x14ac:dyDescent="0.25">
      <c r="A3746">
        <v>3745</v>
      </c>
      <c r="B3746">
        <v>277021</v>
      </c>
      <c r="C3746" t="s">
        <v>84</v>
      </c>
      <c r="D3746" t="s">
        <v>1609</v>
      </c>
      <c r="E3746" t="s">
        <v>1603</v>
      </c>
      <c r="F3746" t="s">
        <v>1610</v>
      </c>
      <c r="G3746">
        <v>56.2</v>
      </c>
      <c r="H3746">
        <v>49</v>
      </c>
      <c r="I3746">
        <v>3</v>
      </c>
      <c r="J3746">
        <v>0</v>
      </c>
      <c r="K3746" s="1">
        <v>45161</v>
      </c>
      <c r="L3746" s="56">
        <v>0.43724718749999997</v>
      </c>
    </row>
    <row r="3747" spans="1:12" ht="15" customHeight="1" x14ac:dyDescent="0.25">
      <c r="A3747">
        <v>3746</v>
      </c>
      <c r="B3747">
        <v>277020</v>
      </c>
      <c r="C3747" t="s">
        <v>123</v>
      </c>
      <c r="D3747" t="s">
        <v>1412</v>
      </c>
      <c r="E3747" t="s">
        <v>1603</v>
      </c>
      <c r="F3747" t="s">
        <v>1614</v>
      </c>
      <c r="G3747">
        <v>51.3</v>
      </c>
      <c r="H3747">
        <v>44.1</v>
      </c>
      <c r="I3747">
        <v>3</v>
      </c>
      <c r="J3747">
        <v>0</v>
      </c>
      <c r="K3747" s="1">
        <v>45161</v>
      </c>
      <c r="L3747" s="56">
        <v>0.43704803240740736</v>
      </c>
    </row>
    <row r="3748" spans="1:12" ht="15" customHeight="1" x14ac:dyDescent="0.25">
      <c r="A3748">
        <v>3747</v>
      </c>
      <c r="B3748">
        <v>277019</v>
      </c>
      <c r="C3748" t="s">
        <v>67</v>
      </c>
      <c r="D3748" t="s">
        <v>1318</v>
      </c>
      <c r="E3748" t="s">
        <v>1603</v>
      </c>
      <c r="F3748" t="s">
        <v>1613</v>
      </c>
      <c r="G3748">
        <v>35.299999999999997</v>
      </c>
      <c r="H3748">
        <v>28.1</v>
      </c>
      <c r="I3748">
        <v>3</v>
      </c>
      <c r="J3748">
        <v>0</v>
      </c>
      <c r="K3748" s="1">
        <v>45161</v>
      </c>
      <c r="L3748" s="56">
        <v>0.43691851851851848</v>
      </c>
    </row>
    <row r="3749" spans="1:12" ht="15" customHeight="1" x14ac:dyDescent="0.25">
      <c r="A3749">
        <v>3748</v>
      </c>
      <c r="B3749">
        <v>277018</v>
      </c>
      <c r="C3749" t="s">
        <v>55</v>
      </c>
      <c r="D3749" t="s">
        <v>56</v>
      </c>
      <c r="E3749" t="s">
        <v>1611</v>
      </c>
      <c r="F3749" t="s">
        <v>1613</v>
      </c>
      <c r="G3749">
        <v>46.2</v>
      </c>
      <c r="H3749">
        <v>39</v>
      </c>
      <c r="I3749">
        <v>3</v>
      </c>
      <c r="J3749">
        <v>8</v>
      </c>
      <c r="K3749" s="1">
        <v>45161</v>
      </c>
      <c r="L3749" s="56">
        <v>0.43679270833333333</v>
      </c>
    </row>
    <row r="3750" spans="1:12" ht="15" customHeight="1" x14ac:dyDescent="0.25">
      <c r="A3750">
        <v>3749</v>
      </c>
      <c r="B3750">
        <v>277017</v>
      </c>
      <c r="C3750" t="s">
        <v>175</v>
      </c>
      <c r="D3750" t="s">
        <v>176</v>
      </c>
      <c r="E3750" t="s">
        <v>1603</v>
      </c>
      <c r="F3750" t="s">
        <v>1613</v>
      </c>
      <c r="G3750">
        <v>36.700000000000003</v>
      </c>
      <c r="H3750">
        <v>29.5</v>
      </c>
      <c r="I3750">
        <v>3</v>
      </c>
      <c r="J3750">
        <v>0</v>
      </c>
      <c r="K3750" s="1">
        <v>45161</v>
      </c>
      <c r="L3750" s="56">
        <v>0.43654930555555554</v>
      </c>
    </row>
    <row r="3751" spans="1:12" ht="15" customHeight="1" x14ac:dyDescent="0.25">
      <c r="A3751">
        <v>3750</v>
      </c>
      <c r="B3751">
        <v>277016</v>
      </c>
      <c r="C3751" t="s">
        <v>175</v>
      </c>
      <c r="D3751" t="s">
        <v>176</v>
      </c>
      <c r="E3751" t="s">
        <v>1603</v>
      </c>
      <c r="F3751" t="s">
        <v>1613</v>
      </c>
      <c r="G3751">
        <v>34.4</v>
      </c>
      <c r="H3751">
        <v>27.2</v>
      </c>
      <c r="I3751">
        <v>3</v>
      </c>
      <c r="J3751">
        <v>0</v>
      </c>
      <c r="K3751" s="1">
        <v>45161</v>
      </c>
      <c r="L3751" s="56">
        <v>0.43620706018518524</v>
      </c>
    </row>
    <row r="3752" spans="1:12" ht="15" customHeight="1" x14ac:dyDescent="0.25">
      <c r="A3752">
        <v>3751</v>
      </c>
      <c r="B3752">
        <v>277015</v>
      </c>
      <c r="C3752" t="s">
        <v>125</v>
      </c>
      <c r="D3752" t="s">
        <v>126</v>
      </c>
      <c r="E3752" t="s">
        <v>1603</v>
      </c>
      <c r="F3752" t="s">
        <v>1604</v>
      </c>
      <c r="G3752">
        <v>47.4</v>
      </c>
      <c r="H3752">
        <v>40.200000000000003</v>
      </c>
      <c r="I3752">
        <v>3</v>
      </c>
      <c r="J3752">
        <v>0</v>
      </c>
      <c r="K3752" s="1">
        <v>45161</v>
      </c>
      <c r="L3752" s="56">
        <v>0.43604302083333329</v>
      </c>
    </row>
    <row r="3753" spans="1:12" ht="15" customHeight="1" x14ac:dyDescent="0.25">
      <c r="A3753">
        <v>3752</v>
      </c>
      <c r="B3753">
        <v>277014</v>
      </c>
      <c r="C3753" t="s">
        <v>24</v>
      </c>
      <c r="D3753" t="s">
        <v>25</v>
      </c>
      <c r="E3753" t="s">
        <v>1611</v>
      </c>
      <c r="F3753" t="s">
        <v>1614</v>
      </c>
      <c r="G3753">
        <v>48.3</v>
      </c>
      <c r="H3753">
        <v>41.1</v>
      </c>
      <c r="I3753">
        <v>3</v>
      </c>
      <c r="J3753">
        <v>8</v>
      </c>
      <c r="K3753" s="1">
        <v>45161</v>
      </c>
      <c r="L3753" s="56">
        <v>0.43581755787037041</v>
      </c>
    </row>
    <row r="3754" spans="1:12" ht="15" customHeight="1" x14ac:dyDescent="0.25">
      <c r="A3754">
        <v>3753</v>
      </c>
      <c r="B3754">
        <v>277013</v>
      </c>
      <c r="C3754" t="s">
        <v>125</v>
      </c>
      <c r="D3754" t="s">
        <v>126</v>
      </c>
      <c r="E3754" t="s">
        <v>1603</v>
      </c>
      <c r="F3754" t="s">
        <v>1604</v>
      </c>
      <c r="G3754">
        <v>41.2</v>
      </c>
      <c r="H3754">
        <v>34</v>
      </c>
      <c r="I3754">
        <v>3</v>
      </c>
      <c r="J3754">
        <v>0</v>
      </c>
      <c r="K3754" s="1">
        <v>45161</v>
      </c>
      <c r="L3754" s="56">
        <v>0.43537052083333333</v>
      </c>
    </row>
    <row r="3755" spans="1:12" ht="15" customHeight="1" x14ac:dyDescent="0.25">
      <c r="A3755">
        <v>3754</v>
      </c>
      <c r="B3755">
        <v>277012</v>
      </c>
      <c r="C3755" t="s">
        <v>88</v>
      </c>
      <c r="D3755" t="s">
        <v>89</v>
      </c>
      <c r="E3755" t="s">
        <v>1611</v>
      </c>
      <c r="F3755" t="s">
        <v>1610</v>
      </c>
      <c r="G3755">
        <v>48.1</v>
      </c>
      <c r="H3755">
        <v>40.9</v>
      </c>
      <c r="I3755">
        <v>3</v>
      </c>
      <c r="J3755">
        <v>16</v>
      </c>
      <c r="K3755" s="1">
        <v>45161</v>
      </c>
      <c r="L3755" s="56">
        <v>0.43521944444444444</v>
      </c>
    </row>
    <row r="3756" spans="1:12" ht="15" customHeight="1" x14ac:dyDescent="0.25">
      <c r="A3756">
        <v>3755</v>
      </c>
      <c r="B3756">
        <v>277011</v>
      </c>
      <c r="C3756" t="s">
        <v>88</v>
      </c>
      <c r="D3756" t="s">
        <v>89</v>
      </c>
      <c r="E3756" t="s">
        <v>1611</v>
      </c>
      <c r="F3756" t="s">
        <v>1610</v>
      </c>
      <c r="G3756">
        <v>50.1</v>
      </c>
      <c r="H3756">
        <v>42.9</v>
      </c>
      <c r="I3756">
        <v>3</v>
      </c>
      <c r="J3756">
        <v>14</v>
      </c>
      <c r="K3756" s="1">
        <v>45161</v>
      </c>
      <c r="L3756" s="56">
        <v>0.43517306712962966</v>
      </c>
    </row>
    <row r="3757" spans="1:12" ht="15" customHeight="1" x14ac:dyDescent="0.25">
      <c r="A3757">
        <v>3756</v>
      </c>
      <c r="B3757">
        <v>277010</v>
      </c>
      <c r="C3757" t="s">
        <v>141</v>
      </c>
      <c r="D3757" t="s">
        <v>1358</v>
      </c>
      <c r="E3757" t="s">
        <v>1603</v>
      </c>
      <c r="F3757" t="s">
        <v>1607</v>
      </c>
      <c r="G3757">
        <v>35.700000000000003</v>
      </c>
      <c r="H3757">
        <v>28.5</v>
      </c>
      <c r="I3757">
        <v>3</v>
      </c>
      <c r="J3757">
        <v>0</v>
      </c>
      <c r="K3757" s="1">
        <v>45161</v>
      </c>
      <c r="L3757" s="56">
        <v>0.43447607638888885</v>
      </c>
    </row>
    <row r="3758" spans="1:12" ht="15" customHeight="1" x14ac:dyDescent="0.25">
      <c r="A3758">
        <v>3757</v>
      </c>
      <c r="B3758">
        <v>277009</v>
      </c>
      <c r="C3758" t="s">
        <v>55</v>
      </c>
      <c r="D3758" t="s">
        <v>56</v>
      </c>
      <c r="E3758" t="s">
        <v>1611</v>
      </c>
      <c r="F3758" t="s">
        <v>1613</v>
      </c>
      <c r="G3758">
        <v>45.4</v>
      </c>
      <c r="H3758">
        <v>38.200000000000003</v>
      </c>
      <c r="I3758">
        <v>3</v>
      </c>
      <c r="J3758">
        <v>8</v>
      </c>
      <c r="K3758" s="1">
        <v>45161</v>
      </c>
      <c r="L3758" s="56">
        <v>0.43436026620370366</v>
      </c>
    </row>
    <row r="3759" spans="1:12" ht="15" customHeight="1" x14ac:dyDescent="0.25">
      <c r="A3759">
        <v>3758</v>
      </c>
      <c r="B3759">
        <v>277008</v>
      </c>
      <c r="C3759" t="s">
        <v>24</v>
      </c>
      <c r="D3759" t="s">
        <v>25</v>
      </c>
      <c r="E3759" t="s">
        <v>1611</v>
      </c>
      <c r="F3759" t="s">
        <v>1614</v>
      </c>
      <c r="G3759">
        <v>46.8</v>
      </c>
      <c r="H3759">
        <v>39.6</v>
      </c>
      <c r="I3759">
        <v>3</v>
      </c>
      <c r="J3759">
        <v>8</v>
      </c>
      <c r="K3759" s="1">
        <v>45161</v>
      </c>
      <c r="L3759" s="56">
        <v>0.43422063657407411</v>
      </c>
    </row>
    <row r="3760" spans="1:12" ht="15" customHeight="1" x14ac:dyDescent="0.25">
      <c r="A3760">
        <v>3759</v>
      </c>
      <c r="B3760">
        <v>277007</v>
      </c>
      <c r="C3760" t="s">
        <v>59</v>
      </c>
      <c r="D3760" t="s">
        <v>60</v>
      </c>
      <c r="E3760" t="s">
        <v>1611</v>
      </c>
      <c r="F3760" t="s">
        <v>1613</v>
      </c>
      <c r="G3760">
        <v>49</v>
      </c>
      <c r="H3760">
        <v>41.8</v>
      </c>
      <c r="I3760">
        <v>3</v>
      </c>
      <c r="J3760">
        <v>8</v>
      </c>
      <c r="K3760" s="1">
        <v>45161</v>
      </c>
      <c r="L3760" s="56">
        <v>0.43407445601851852</v>
      </c>
    </row>
    <row r="3761" spans="1:12" ht="15" customHeight="1" x14ac:dyDescent="0.25">
      <c r="A3761">
        <v>3760</v>
      </c>
      <c r="B3761">
        <v>277006</v>
      </c>
      <c r="C3761" t="s">
        <v>1534</v>
      </c>
      <c r="D3761" t="s">
        <v>1535</v>
      </c>
      <c r="E3761" t="s">
        <v>1611</v>
      </c>
      <c r="F3761" t="s">
        <v>1607</v>
      </c>
      <c r="G3761">
        <v>75.400000000000006</v>
      </c>
      <c r="H3761">
        <v>68.2</v>
      </c>
      <c r="I3761">
        <v>3</v>
      </c>
      <c r="J3761">
        <v>18</v>
      </c>
      <c r="K3761" s="1">
        <v>45161</v>
      </c>
      <c r="L3761" s="56">
        <v>0.43385289351851847</v>
      </c>
    </row>
    <row r="3762" spans="1:12" ht="15" customHeight="1" x14ac:dyDescent="0.25">
      <c r="A3762">
        <v>3761</v>
      </c>
      <c r="B3762">
        <v>277005</v>
      </c>
      <c r="C3762" t="s">
        <v>136</v>
      </c>
      <c r="D3762" t="s">
        <v>1605</v>
      </c>
      <c r="E3762" t="s">
        <v>1603</v>
      </c>
      <c r="F3762" t="s">
        <v>1615</v>
      </c>
      <c r="G3762">
        <v>27.1</v>
      </c>
      <c r="H3762">
        <v>19.899999999999999</v>
      </c>
      <c r="I3762">
        <v>3</v>
      </c>
      <c r="J3762">
        <v>0</v>
      </c>
      <c r="K3762" s="1">
        <v>45161</v>
      </c>
      <c r="L3762" s="56">
        <v>0.4328322916666667</v>
      </c>
    </row>
    <row r="3763" spans="1:12" ht="15" customHeight="1" x14ac:dyDescent="0.25">
      <c r="A3763">
        <v>3762</v>
      </c>
      <c r="B3763">
        <v>277004</v>
      </c>
      <c r="C3763" t="s">
        <v>55</v>
      </c>
      <c r="D3763" t="s">
        <v>56</v>
      </c>
      <c r="E3763" t="s">
        <v>1611</v>
      </c>
      <c r="F3763" t="s">
        <v>1613</v>
      </c>
      <c r="G3763">
        <v>43.9</v>
      </c>
      <c r="H3763">
        <v>36.700000000000003</v>
      </c>
      <c r="I3763">
        <v>3</v>
      </c>
      <c r="J3763">
        <v>8</v>
      </c>
      <c r="K3763" s="1">
        <v>45161</v>
      </c>
      <c r="L3763" s="56">
        <v>0.43228665509259256</v>
      </c>
    </row>
    <row r="3764" spans="1:12" ht="15" customHeight="1" x14ac:dyDescent="0.25">
      <c r="A3764">
        <v>3763</v>
      </c>
      <c r="B3764">
        <v>277003</v>
      </c>
      <c r="C3764" t="s">
        <v>88</v>
      </c>
      <c r="D3764" t="s">
        <v>89</v>
      </c>
      <c r="E3764" t="s">
        <v>1611</v>
      </c>
      <c r="F3764" t="s">
        <v>1610</v>
      </c>
      <c r="G3764">
        <v>48.7</v>
      </c>
      <c r="H3764">
        <v>41.5</v>
      </c>
      <c r="I3764">
        <v>3</v>
      </c>
      <c r="J3764">
        <v>14</v>
      </c>
      <c r="K3764" s="1">
        <v>45161</v>
      </c>
      <c r="L3764" s="56">
        <v>0.43196315972222221</v>
      </c>
    </row>
    <row r="3765" spans="1:12" ht="15" customHeight="1" x14ac:dyDescent="0.25">
      <c r="A3765">
        <v>3764</v>
      </c>
      <c r="B3765">
        <v>277002</v>
      </c>
      <c r="C3765" t="s">
        <v>59</v>
      </c>
      <c r="D3765" t="s">
        <v>60</v>
      </c>
      <c r="E3765" t="s">
        <v>1611</v>
      </c>
      <c r="F3765" t="s">
        <v>1613</v>
      </c>
      <c r="G3765">
        <v>49.2</v>
      </c>
      <c r="H3765">
        <v>42</v>
      </c>
      <c r="I3765">
        <v>3</v>
      </c>
      <c r="J3765">
        <v>8</v>
      </c>
      <c r="K3765" s="1">
        <v>45161</v>
      </c>
      <c r="L3765" s="56">
        <v>0.43174803240740739</v>
      </c>
    </row>
    <row r="3766" spans="1:12" ht="15" customHeight="1" x14ac:dyDescent="0.25">
      <c r="A3766">
        <v>3765</v>
      </c>
      <c r="B3766">
        <v>277001</v>
      </c>
      <c r="C3766" t="s">
        <v>24</v>
      </c>
      <c r="D3766" t="s">
        <v>25</v>
      </c>
      <c r="E3766" t="s">
        <v>1611</v>
      </c>
      <c r="F3766" t="s">
        <v>1614</v>
      </c>
      <c r="G3766">
        <v>46.6</v>
      </c>
      <c r="H3766">
        <v>39.4</v>
      </c>
      <c r="I3766">
        <v>3</v>
      </c>
      <c r="J3766">
        <v>8</v>
      </c>
      <c r="K3766" s="1">
        <v>45161</v>
      </c>
      <c r="L3766" s="56">
        <v>0.43155520833333333</v>
      </c>
    </row>
    <row r="3767" spans="1:12" ht="15" customHeight="1" x14ac:dyDescent="0.25">
      <c r="A3767">
        <v>3766</v>
      </c>
      <c r="B3767">
        <v>277000</v>
      </c>
      <c r="C3767" t="s">
        <v>141</v>
      </c>
      <c r="D3767" t="s">
        <v>1358</v>
      </c>
      <c r="E3767" t="s">
        <v>1603</v>
      </c>
      <c r="F3767" t="s">
        <v>1607</v>
      </c>
      <c r="G3767">
        <v>34.700000000000003</v>
      </c>
      <c r="H3767">
        <v>27.5</v>
      </c>
      <c r="I3767">
        <v>3</v>
      </c>
      <c r="J3767">
        <v>0</v>
      </c>
      <c r="K3767" s="1">
        <v>45161</v>
      </c>
      <c r="L3767" s="56">
        <v>0.43143587962962959</v>
      </c>
    </row>
    <row r="3768" spans="1:12" ht="15" customHeight="1" x14ac:dyDescent="0.25">
      <c r="A3768">
        <v>3767</v>
      </c>
      <c r="B3768">
        <v>276999</v>
      </c>
      <c r="C3768" t="s">
        <v>100</v>
      </c>
      <c r="D3768" t="s">
        <v>1271</v>
      </c>
      <c r="E3768" t="s">
        <v>1611</v>
      </c>
      <c r="F3768" t="s">
        <v>1607</v>
      </c>
      <c r="G3768">
        <v>77.400000000000006</v>
      </c>
      <c r="H3768">
        <v>70.2</v>
      </c>
      <c r="I3768">
        <v>3</v>
      </c>
      <c r="J3768">
        <v>0</v>
      </c>
      <c r="K3768" s="1">
        <v>45161</v>
      </c>
      <c r="L3768" s="56">
        <v>0.43101670138888887</v>
      </c>
    </row>
    <row r="3769" spans="1:12" ht="15" customHeight="1" x14ac:dyDescent="0.25">
      <c r="A3769">
        <v>3768</v>
      </c>
      <c r="B3769">
        <v>276998</v>
      </c>
      <c r="C3769" t="s">
        <v>55</v>
      </c>
      <c r="D3769" t="s">
        <v>56</v>
      </c>
      <c r="E3769" t="s">
        <v>1611</v>
      </c>
      <c r="F3769" t="s">
        <v>1613</v>
      </c>
      <c r="G3769">
        <v>46.1</v>
      </c>
      <c r="H3769">
        <v>38.9</v>
      </c>
      <c r="I3769">
        <v>3</v>
      </c>
      <c r="J3769">
        <v>8</v>
      </c>
      <c r="K3769" s="1">
        <v>45161</v>
      </c>
      <c r="L3769" s="56">
        <v>0.43079980324074074</v>
      </c>
    </row>
    <row r="3770" spans="1:12" ht="15" customHeight="1" x14ac:dyDescent="0.25">
      <c r="A3770">
        <v>3769</v>
      </c>
      <c r="B3770">
        <v>276997</v>
      </c>
      <c r="C3770" t="s">
        <v>175</v>
      </c>
      <c r="D3770" t="s">
        <v>176</v>
      </c>
      <c r="E3770" t="s">
        <v>1603</v>
      </c>
      <c r="F3770" t="s">
        <v>1614</v>
      </c>
      <c r="G3770">
        <v>37.200000000000003</v>
      </c>
      <c r="H3770">
        <v>30</v>
      </c>
      <c r="I3770">
        <v>3</v>
      </c>
      <c r="J3770">
        <v>0</v>
      </c>
      <c r="K3770" s="1">
        <v>45161</v>
      </c>
      <c r="L3770" s="56">
        <v>0.43050092592592587</v>
      </c>
    </row>
    <row r="3771" spans="1:12" ht="15" customHeight="1" x14ac:dyDescent="0.25">
      <c r="A3771">
        <v>3770</v>
      </c>
      <c r="B3771">
        <v>276996</v>
      </c>
      <c r="C3771" t="s">
        <v>175</v>
      </c>
      <c r="D3771" t="s">
        <v>176</v>
      </c>
      <c r="E3771" t="s">
        <v>1603</v>
      </c>
      <c r="F3771" t="s">
        <v>1614</v>
      </c>
      <c r="G3771">
        <v>12.1</v>
      </c>
      <c r="H3771">
        <v>10.3</v>
      </c>
      <c r="I3771">
        <v>0</v>
      </c>
      <c r="J3771">
        <v>0</v>
      </c>
      <c r="K3771" s="1">
        <v>45161</v>
      </c>
      <c r="L3771" s="56">
        <v>0.4303981481481482</v>
      </c>
    </row>
    <row r="3772" spans="1:12" ht="15" customHeight="1" x14ac:dyDescent="0.25">
      <c r="A3772">
        <v>3771</v>
      </c>
      <c r="B3772">
        <v>276995</v>
      </c>
      <c r="C3772" t="s">
        <v>120</v>
      </c>
      <c r="D3772" t="s">
        <v>1411</v>
      </c>
      <c r="E3772" t="s">
        <v>1603</v>
      </c>
      <c r="F3772" t="s">
        <v>1610</v>
      </c>
      <c r="G3772">
        <v>24.6</v>
      </c>
      <c r="H3772">
        <v>19.2</v>
      </c>
      <c r="I3772">
        <v>2</v>
      </c>
      <c r="J3772">
        <v>0</v>
      </c>
      <c r="K3772" s="1">
        <v>45161</v>
      </c>
      <c r="L3772" s="56">
        <v>0.43023510416666672</v>
      </c>
    </row>
    <row r="3773" spans="1:12" ht="15" customHeight="1" x14ac:dyDescent="0.25">
      <c r="A3773">
        <v>3772</v>
      </c>
      <c r="B3773">
        <v>276994</v>
      </c>
      <c r="C3773" t="s">
        <v>123</v>
      </c>
      <c r="D3773" t="s">
        <v>1412</v>
      </c>
      <c r="E3773" t="s">
        <v>1603</v>
      </c>
      <c r="F3773" t="s">
        <v>1614</v>
      </c>
      <c r="G3773">
        <v>51.1</v>
      </c>
      <c r="H3773">
        <v>43.9</v>
      </c>
      <c r="I3773">
        <v>3</v>
      </c>
      <c r="J3773">
        <v>0</v>
      </c>
      <c r="K3773" s="1">
        <v>45161</v>
      </c>
      <c r="L3773" s="56">
        <v>0.4300892013888889</v>
      </c>
    </row>
    <row r="3774" spans="1:12" ht="15" customHeight="1" x14ac:dyDescent="0.25">
      <c r="A3774">
        <v>3773</v>
      </c>
      <c r="B3774">
        <v>276993</v>
      </c>
      <c r="C3774" t="s">
        <v>120</v>
      </c>
      <c r="D3774" t="s">
        <v>1411</v>
      </c>
      <c r="E3774" t="s">
        <v>1603</v>
      </c>
      <c r="F3774" t="s">
        <v>1613</v>
      </c>
      <c r="G3774">
        <v>44.2</v>
      </c>
      <c r="H3774">
        <v>37</v>
      </c>
      <c r="I3774">
        <v>3</v>
      </c>
      <c r="J3774">
        <v>0</v>
      </c>
      <c r="K3774" s="1">
        <v>45161</v>
      </c>
      <c r="L3774" s="56">
        <v>0.42998530092592596</v>
      </c>
    </row>
    <row r="3775" spans="1:12" ht="15" customHeight="1" x14ac:dyDescent="0.25">
      <c r="A3775">
        <v>3774</v>
      </c>
      <c r="B3775">
        <v>276992</v>
      </c>
      <c r="C3775" t="s">
        <v>125</v>
      </c>
      <c r="D3775" t="s">
        <v>126</v>
      </c>
      <c r="E3775" t="s">
        <v>1603</v>
      </c>
      <c r="F3775" t="s">
        <v>1604</v>
      </c>
      <c r="G3775">
        <v>40.1</v>
      </c>
      <c r="H3775">
        <v>32.9</v>
      </c>
      <c r="I3775">
        <v>3</v>
      </c>
      <c r="J3775">
        <v>0</v>
      </c>
      <c r="K3775" s="1">
        <v>45161</v>
      </c>
      <c r="L3775" s="56">
        <v>0.42981168981481482</v>
      </c>
    </row>
    <row r="3776" spans="1:12" ht="15" customHeight="1" x14ac:dyDescent="0.25">
      <c r="A3776">
        <v>3775</v>
      </c>
      <c r="B3776">
        <v>276991</v>
      </c>
      <c r="C3776" t="s">
        <v>55</v>
      </c>
      <c r="D3776" t="s">
        <v>56</v>
      </c>
      <c r="E3776" t="s">
        <v>1611</v>
      </c>
      <c r="F3776" t="s">
        <v>1613</v>
      </c>
      <c r="G3776">
        <v>43.9</v>
      </c>
      <c r="H3776">
        <v>36.700000000000003</v>
      </c>
      <c r="I3776">
        <v>3</v>
      </c>
      <c r="J3776">
        <v>8</v>
      </c>
      <c r="K3776" s="1">
        <v>45161</v>
      </c>
      <c r="L3776" s="56">
        <v>0.42818950231481478</v>
      </c>
    </row>
    <row r="3777" spans="1:12" ht="15" customHeight="1" x14ac:dyDescent="0.25">
      <c r="A3777">
        <v>3776</v>
      </c>
      <c r="B3777">
        <v>276990</v>
      </c>
      <c r="C3777" t="s">
        <v>114</v>
      </c>
      <c r="D3777" t="s">
        <v>115</v>
      </c>
      <c r="E3777" t="s">
        <v>1603</v>
      </c>
      <c r="F3777" t="s">
        <v>1610</v>
      </c>
      <c r="G3777">
        <v>65.2</v>
      </c>
      <c r="H3777">
        <v>58</v>
      </c>
      <c r="I3777">
        <v>3</v>
      </c>
      <c r="J3777">
        <v>30</v>
      </c>
      <c r="K3777" s="1">
        <v>45161</v>
      </c>
      <c r="L3777" s="56">
        <v>0.42799803240740736</v>
      </c>
    </row>
    <row r="3778" spans="1:12" ht="15" customHeight="1" x14ac:dyDescent="0.25">
      <c r="A3778">
        <v>3777</v>
      </c>
      <c r="B3778">
        <v>276989</v>
      </c>
      <c r="C3778" t="s">
        <v>24</v>
      </c>
      <c r="D3778" t="s">
        <v>25</v>
      </c>
      <c r="E3778" t="s">
        <v>1611</v>
      </c>
      <c r="F3778" t="s">
        <v>1614</v>
      </c>
      <c r="G3778">
        <v>48.7</v>
      </c>
      <c r="H3778">
        <v>41.5</v>
      </c>
      <c r="I3778">
        <v>3</v>
      </c>
      <c r="J3778">
        <v>8</v>
      </c>
      <c r="K3778" s="1">
        <v>45161</v>
      </c>
      <c r="L3778" s="56">
        <v>0.42739383101851852</v>
      </c>
    </row>
    <row r="3779" spans="1:12" ht="15" customHeight="1" x14ac:dyDescent="0.25">
      <c r="A3779">
        <v>3778</v>
      </c>
      <c r="B3779">
        <v>276988</v>
      </c>
      <c r="C3779" t="s">
        <v>67</v>
      </c>
      <c r="D3779" t="s">
        <v>1318</v>
      </c>
      <c r="E3779" t="s">
        <v>1603</v>
      </c>
      <c r="F3779" t="s">
        <v>1613</v>
      </c>
      <c r="G3779">
        <v>29.6</v>
      </c>
      <c r="H3779">
        <v>22.4</v>
      </c>
      <c r="I3779">
        <v>3</v>
      </c>
      <c r="J3779">
        <v>0</v>
      </c>
      <c r="K3779" s="1">
        <v>45161</v>
      </c>
      <c r="L3779" s="56">
        <v>0.42665309027777781</v>
      </c>
    </row>
    <row r="3780" spans="1:12" ht="15" customHeight="1" x14ac:dyDescent="0.25">
      <c r="A3780">
        <v>3779</v>
      </c>
      <c r="B3780">
        <v>276987</v>
      </c>
      <c r="C3780" t="s">
        <v>142</v>
      </c>
      <c r="D3780" t="s">
        <v>1612</v>
      </c>
      <c r="E3780" t="s">
        <v>1603</v>
      </c>
      <c r="F3780" t="s">
        <v>1604</v>
      </c>
      <c r="G3780">
        <v>44.2</v>
      </c>
      <c r="H3780">
        <v>37</v>
      </c>
      <c r="I3780">
        <v>3</v>
      </c>
      <c r="J3780">
        <v>0</v>
      </c>
      <c r="K3780" s="1">
        <v>45161</v>
      </c>
      <c r="L3780" s="56">
        <v>0.42631681712962965</v>
      </c>
    </row>
    <row r="3781" spans="1:12" ht="15" customHeight="1" x14ac:dyDescent="0.25">
      <c r="A3781">
        <v>3780</v>
      </c>
      <c r="B3781">
        <v>276986</v>
      </c>
      <c r="C3781" t="s">
        <v>88</v>
      </c>
      <c r="D3781" t="s">
        <v>89</v>
      </c>
      <c r="E3781" t="s">
        <v>1611</v>
      </c>
      <c r="F3781" t="s">
        <v>1610</v>
      </c>
      <c r="G3781">
        <v>49.4</v>
      </c>
      <c r="H3781">
        <v>42.2</v>
      </c>
      <c r="I3781">
        <v>3</v>
      </c>
      <c r="J3781">
        <v>14</v>
      </c>
      <c r="K3781" s="1">
        <v>45161</v>
      </c>
      <c r="L3781" s="56">
        <v>0.42622531250000001</v>
      </c>
    </row>
    <row r="3782" spans="1:12" ht="15" customHeight="1" x14ac:dyDescent="0.25">
      <c r="A3782">
        <v>3781</v>
      </c>
      <c r="B3782">
        <v>276985</v>
      </c>
      <c r="C3782" t="s">
        <v>141</v>
      </c>
      <c r="D3782" t="s">
        <v>1358</v>
      </c>
      <c r="E3782" t="s">
        <v>1603</v>
      </c>
      <c r="F3782" t="s">
        <v>1607</v>
      </c>
      <c r="G3782">
        <v>42.9</v>
      </c>
      <c r="H3782">
        <v>35.700000000000003</v>
      </c>
      <c r="I3782">
        <v>3</v>
      </c>
      <c r="J3782">
        <v>0</v>
      </c>
      <c r="K3782" s="1">
        <v>45161</v>
      </c>
      <c r="L3782" s="56">
        <v>0.42602410879629632</v>
      </c>
    </row>
    <row r="3783" spans="1:12" ht="15" customHeight="1" x14ac:dyDescent="0.25">
      <c r="A3783">
        <v>3782</v>
      </c>
      <c r="B3783">
        <v>276984</v>
      </c>
      <c r="C3783" t="s">
        <v>24</v>
      </c>
      <c r="D3783" t="s">
        <v>25</v>
      </c>
      <c r="E3783" t="s">
        <v>1611</v>
      </c>
      <c r="F3783" t="s">
        <v>1614</v>
      </c>
      <c r="G3783">
        <v>48.6</v>
      </c>
      <c r="H3783">
        <v>41.4</v>
      </c>
      <c r="I3783">
        <v>3</v>
      </c>
      <c r="J3783">
        <v>8</v>
      </c>
      <c r="K3783" s="1">
        <v>45161</v>
      </c>
      <c r="L3783" s="56">
        <v>0.42588503472222222</v>
      </c>
    </row>
    <row r="3784" spans="1:12" ht="15" customHeight="1" x14ac:dyDescent="0.25">
      <c r="A3784">
        <v>3783</v>
      </c>
      <c r="B3784">
        <v>276983</v>
      </c>
      <c r="C3784" t="s">
        <v>84</v>
      </c>
      <c r="D3784" t="s">
        <v>1609</v>
      </c>
      <c r="E3784" t="s">
        <v>1603</v>
      </c>
      <c r="F3784" t="s">
        <v>1610</v>
      </c>
      <c r="G3784">
        <v>61.7</v>
      </c>
      <c r="H3784">
        <v>54.5</v>
      </c>
      <c r="I3784">
        <v>3</v>
      </c>
      <c r="J3784">
        <v>0</v>
      </c>
      <c r="K3784" s="1">
        <v>45161</v>
      </c>
      <c r="L3784" s="56">
        <v>0.4255232986111111</v>
      </c>
    </row>
    <row r="3785" spans="1:12" ht="15" customHeight="1" x14ac:dyDescent="0.25">
      <c r="A3785">
        <v>3784</v>
      </c>
      <c r="B3785">
        <v>276982</v>
      </c>
      <c r="C3785" t="s">
        <v>55</v>
      </c>
      <c r="D3785" t="s">
        <v>56</v>
      </c>
      <c r="E3785" t="s">
        <v>1611</v>
      </c>
      <c r="F3785" t="s">
        <v>1613</v>
      </c>
      <c r="G3785">
        <v>44.5</v>
      </c>
      <c r="H3785">
        <v>37.299999999999997</v>
      </c>
      <c r="I3785">
        <v>3</v>
      </c>
      <c r="J3785">
        <v>8</v>
      </c>
      <c r="K3785" s="1">
        <v>45161</v>
      </c>
      <c r="L3785" s="56">
        <v>0.42533630787037041</v>
      </c>
    </row>
    <row r="3786" spans="1:12" ht="15" customHeight="1" x14ac:dyDescent="0.25">
      <c r="A3786">
        <v>3785</v>
      </c>
      <c r="B3786">
        <v>276981</v>
      </c>
      <c r="C3786" t="s">
        <v>120</v>
      </c>
      <c r="D3786" t="s">
        <v>1411</v>
      </c>
      <c r="E3786" t="s">
        <v>1603</v>
      </c>
      <c r="F3786" t="s">
        <v>1614</v>
      </c>
      <c r="G3786">
        <v>41.9</v>
      </c>
      <c r="H3786">
        <v>34.700000000000003</v>
      </c>
      <c r="I3786">
        <v>3</v>
      </c>
      <c r="J3786">
        <v>0</v>
      </c>
      <c r="K3786" s="1">
        <v>45161</v>
      </c>
      <c r="L3786" s="56">
        <v>0.42519687499999997</v>
      </c>
    </row>
    <row r="3787" spans="1:12" ht="15" customHeight="1" x14ac:dyDescent="0.25">
      <c r="A3787">
        <v>3786</v>
      </c>
      <c r="B3787">
        <v>276980</v>
      </c>
      <c r="C3787" t="s">
        <v>24</v>
      </c>
      <c r="D3787" t="s">
        <v>25</v>
      </c>
      <c r="E3787" t="s">
        <v>1611</v>
      </c>
      <c r="F3787" t="s">
        <v>1614</v>
      </c>
      <c r="G3787">
        <v>47.6</v>
      </c>
      <c r="H3787">
        <v>40.4</v>
      </c>
      <c r="I3787">
        <v>3</v>
      </c>
      <c r="J3787">
        <v>8</v>
      </c>
      <c r="K3787" s="1">
        <v>45161</v>
      </c>
      <c r="L3787" s="56">
        <v>0.42505332175925931</v>
      </c>
    </row>
    <row r="3788" spans="1:12" ht="15" customHeight="1" x14ac:dyDescent="0.25">
      <c r="A3788">
        <v>3787</v>
      </c>
      <c r="B3788">
        <v>276979</v>
      </c>
      <c r="C3788" t="s">
        <v>88</v>
      </c>
      <c r="D3788" t="s">
        <v>89</v>
      </c>
      <c r="E3788" t="s">
        <v>1611</v>
      </c>
      <c r="F3788" t="s">
        <v>1610</v>
      </c>
      <c r="G3788">
        <v>51.4</v>
      </c>
      <c r="H3788">
        <v>44.2</v>
      </c>
      <c r="I3788">
        <v>3</v>
      </c>
      <c r="J3788">
        <v>14</v>
      </c>
      <c r="K3788" s="1">
        <v>45161</v>
      </c>
      <c r="L3788" s="56">
        <v>0.4249514236111111</v>
      </c>
    </row>
    <row r="3789" spans="1:12" ht="15" customHeight="1" x14ac:dyDescent="0.25">
      <c r="A3789">
        <v>3788</v>
      </c>
      <c r="B3789">
        <v>276978</v>
      </c>
      <c r="C3789" t="s">
        <v>143</v>
      </c>
      <c r="D3789" t="s">
        <v>1359</v>
      </c>
      <c r="E3789" t="s">
        <v>1603</v>
      </c>
      <c r="F3789" t="s">
        <v>1616</v>
      </c>
      <c r="G3789">
        <v>45.6</v>
      </c>
      <c r="H3789">
        <v>38.4</v>
      </c>
      <c r="I3789">
        <v>3</v>
      </c>
      <c r="J3789">
        <v>0</v>
      </c>
      <c r="K3789" s="1">
        <v>45161</v>
      </c>
      <c r="L3789" s="56">
        <v>0.42488356481481482</v>
      </c>
    </row>
    <row r="3790" spans="1:12" ht="15" customHeight="1" x14ac:dyDescent="0.25">
      <c r="A3790">
        <v>3789</v>
      </c>
      <c r="B3790">
        <v>276977</v>
      </c>
      <c r="C3790" t="s">
        <v>143</v>
      </c>
      <c r="D3790" t="s">
        <v>1359</v>
      </c>
      <c r="E3790" t="s">
        <v>1603</v>
      </c>
      <c r="F3790" t="s">
        <v>1616</v>
      </c>
      <c r="G3790">
        <v>47.2</v>
      </c>
      <c r="H3790">
        <v>40</v>
      </c>
      <c r="I3790">
        <v>3</v>
      </c>
      <c r="J3790">
        <v>0</v>
      </c>
      <c r="K3790" s="1">
        <v>45161</v>
      </c>
      <c r="L3790" s="56">
        <v>0.42476446759259257</v>
      </c>
    </row>
    <row r="3791" spans="1:12" ht="15" customHeight="1" x14ac:dyDescent="0.25">
      <c r="A3791">
        <v>3790</v>
      </c>
      <c r="B3791">
        <v>276976</v>
      </c>
      <c r="C3791" t="s">
        <v>123</v>
      </c>
      <c r="D3791" t="s">
        <v>1412</v>
      </c>
      <c r="E3791" t="s">
        <v>1603</v>
      </c>
      <c r="F3791" t="s">
        <v>1613</v>
      </c>
      <c r="G3791">
        <v>46.5</v>
      </c>
      <c r="H3791">
        <v>39.299999999999997</v>
      </c>
      <c r="I3791">
        <v>3</v>
      </c>
      <c r="J3791">
        <v>0</v>
      </c>
      <c r="K3791" s="1">
        <v>45161</v>
      </c>
      <c r="L3791" s="56">
        <v>0.42429984953703709</v>
      </c>
    </row>
    <row r="3792" spans="1:12" ht="15" customHeight="1" x14ac:dyDescent="0.25">
      <c r="A3792">
        <v>3791</v>
      </c>
      <c r="B3792">
        <v>276975</v>
      </c>
      <c r="C3792" t="s">
        <v>55</v>
      </c>
      <c r="D3792" t="s">
        <v>56</v>
      </c>
      <c r="E3792" t="s">
        <v>1611</v>
      </c>
      <c r="F3792" t="s">
        <v>1613</v>
      </c>
      <c r="G3792">
        <v>42.7</v>
      </c>
      <c r="H3792">
        <v>35.5</v>
      </c>
      <c r="I3792">
        <v>3</v>
      </c>
      <c r="J3792">
        <v>8</v>
      </c>
      <c r="K3792" s="1">
        <v>45161</v>
      </c>
      <c r="L3792" s="56">
        <v>0.42312531250000002</v>
      </c>
    </row>
    <row r="3793" spans="1:12" ht="15" customHeight="1" x14ac:dyDescent="0.25">
      <c r="A3793">
        <v>3792</v>
      </c>
      <c r="B3793">
        <v>276974</v>
      </c>
      <c r="C3793" t="s">
        <v>24</v>
      </c>
      <c r="D3793" t="s">
        <v>25</v>
      </c>
      <c r="E3793" t="s">
        <v>1611</v>
      </c>
      <c r="F3793" t="s">
        <v>1614</v>
      </c>
      <c r="G3793">
        <v>46.8</v>
      </c>
      <c r="H3793">
        <v>39.6</v>
      </c>
      <c r="I3793">
        <v>3</v>
      </c>
      <c r="J3793">
        <v>8</v>
      </c>
      <c r="K3793" s="1">
        <v>45161</v>
      </c>
      <c r="L3793" s="56">
        <v>0.42237939814814812</v>
      </c>
    </row>
    <row r="3794" spans="1:12" ht="15" customHeight="1" x14ac:dyDescent="0.25">
      <c r="A3794">
        <v>3793</v>
      </c>
      <c r="B3794">
        <v>276973</v>
      </c>
      <c r="C3794" t="s">
        <v>175</v>
      </c>
      <c r="D3794" t="s">
        <v>176</v>
      </c>
      <c r="E3794" t="s">
        <v>1603</v>
      </c>
      <c r="F3794" t="s">
        <v>1610</v>
      </c>
      <c r="G3794">
        <v>48.6</v>
      </c>
      <c r="H3794">
        <v>41.4</v>
      </c>
      <c r="I3794">
        <v>3</v>
      </c>
      <c r="J3794">
        <v>0</v>
      </c>
      <c r="K3794" s="1">
        <v>45161</v>
      </c>
      <c r="L3794" s="56">
        <v>0.42210686342592596</v>
      </c>
    </row>
    <row r="3795" spans="1:12" ht="15" customHeight="1" x14ac:dyDescent="0.25">
      <c r="A3795">
        <v>3794</v>
      </c>
      <c r="B3795">
        <v>276972</v>
      </c>
      <c r="C3795" t="s">
        <v>120</v>
      </c>
      <c r="D3795" t="s">
        <v>1411</v>
      </c>
      <c r="E3795" t="s">
        <v>1603</v>
      </c>
      <c r="F3795" t="s">
        <v>1613</v>
      </c>
      <c r="G3795">
        <v>44.4</v>
      </c>
      <c r="H3795">
        <v>37.200000000000003</v>
      </c>
      <c r="I3795">
        <v>3</v>
      </c>
      <c r="J3795">
        <v>0</v>
      </c>
      <c r="K3795" s="1">
        <v>45161</v>
      </c>
      <c r="L3795" s="56">
        <v>0.4219686689814815</v>
      </c>
    </row>
    <row r="3796" spans="1:12" ht="15" customHeight="1" x14ac:dyDescent="0.25">
      <c r="A3796">
        <v>3795</v>
      </c>
      <c r="B3796">
        <v>276971</v>
      </c>
      <c r="C3796" t="s">
        <v>88</v>
      </c>
      <c r="D3796" t="s">
        <v>89</v>
      </c>
      <c r="E3796" t="s">
        <v>1611</v>
      </c>
      <c r="F3796" t="s">
        <v>1610</v>
      </c>
      <c r="G3796">
        <v>48.7</v>
      </c>
      <c r="H3796">
        <v>41.5</v>
      </c>
      <c r="I3796">
        <v>3</v>
      </c>
      <c r="J3796">
        <v>14</v>
      </c>
      <c r="K3796" s="1">
        <v>45161</v>
      </c>
      <c r="L3796" s="56">
        <v>0.42180339120370375</v>
      </c>
    </row>
    <row r="3797" spans="1:12" ht="15" customHeight="1" x14ac:dyDescent="0.25">
      <c r="A3797">
        <v>3796</v>
      </c>
      <c r="B3797">
        <v>276970</v>
      </c>
      <c r="C3797" t="s">
        <v>24</v>
      </c>
      <c r="D3797" t="s">
        <v>25</v>
      </c>
      <c r="E3797" t="s">
        <v>1611</v>
      </c>
      <c r="F3797" t="s">
        <v>1614</v>
      </c>
      <c r="G3797">
        <v>45.8</v>
      </c>
      <c r="H3797">
        <v>38.6</v>
      </c>
      <c r="I3797">
        <v>3</v>
      </c>
      <c r="J3797">
        <v>8</v>
      </c>
      <c r="K3797" s="1">
        <v>45161</v>
      </c>
      <c r="L3797" s="56">
        <v>0.42163927083333336</v>
      </c>
    </row>
    <row r="3798" spans="1:12" ht="15" customHeight="1" x14ac:dyDescent="0.25">
      <c r="A3798">
        <v>3797</v>
      </c>
      <c r="B3798">
        <v>276969</v>
      </c>
      <c r="C3798" t="s">
        <v>67</v>
      </c>
      <c r="D3798" t="s">
        <v>1318</v>
      </c>
      <c r="E3798" t="s">
        <v>1603</v>
      </c>
      <c r="F3798" t="s">
        <v>1613</v>
      </c>
      <c r="G3798">
        <v>38.700000000000003</v>
      </c>
      <c r="H3798">
        <v>31.5</v>
      </c>
      <c r="I3798">
        <v>3</v>
      </c>
      <c r="J3798">
        <v>0</v>
      </c>
      <c r="K3798" s="1">
        <v>45161</v>
      </c>
      <c r="L3798" s="56">
        <v>0.42149892361111108</v>
      </c>
    </row>
    <row r="3799" spans="1:12" ht="15" customHeight="1" x14ac:dyDescent="0.25">
      <c r="A3799">
        <v>3798</v>
      </c>
      <c r="B3799">
        <v>276968</v>
      </c>
      <c r="C3799" t="s">
        <v>55</v>
      </c>
      <c r="D3799" t="s">
        <v>56</v>
      </c>
      <c r="E3799" t="s">
        <v>1611</v>
      </c>
      <c r="F3799" t="s">
        <v>1613</v>
      </c>
      <c r="G3799">
        <v>43.5</v>
      </c>
      <c r="H3799">
        <v>36.299999999999997</v>
      </c>
      <c r="I3799">
        <v>3</v>
      </c>
      <c r="J3799">
        <v>8</v>
      </c>
      <c r="K3799" s="1">
        <v>45161</v>
      </c>
      <c r="L3799" s="56">
        <v>0.42137268518518517</v>
      </c>
    </row>
    <row r="3800" spans="1:12" ht="15" customHeight="1" x14ac:dyDescent="0.25">
      <c r="A3800">
        <v>3799</v>
      </c>
      <c r="B3800">
        <v>276967</v>
      </c>
      <c r="C3800" t="s">
        <v>1534</v>
      </c>
      <c r="D3800" t="s">
        <v>1535</v>
      </c>
      <c r="E3800" t="s">
        <v>1611</v>
      </c>
      <c r="F3800" t="s">
        <v>1607</v>
      </c>
      <c r="G3800">
        <v>83.8</v>
      </c>
      <c r="H3800">
        <v>76.599999999999994</v>
      </c>
      <c r="I3800">
        <v>3</v>
      </c>
      <c r="J3800">
        <v>18</v>
      </c>
      <c r="K3800" s="1">
        <v>45161</v>
      </c>
      <c r="L3800" s="56">
        <v>0.42007982638888891</v>
      </c>
    </row>
    <row r="3801" spans="1:12" ht="15" customHeight="1" x14ac:dyDescent="0.25">
      <c r="A3801">
        <v>3800</v>
      </c>
      <c r="B3801">
        <v>276966</v>
      </c>
      <c r="C3801" t="s">
        <v>1617</v>
      </c>
      <c r="D3801" t="s">
        <v>1618</v>
      </c>
      <c r="E3801" t="s">
        <v>1606</v>
      </c>
      <c r="F3801" t="s">
        <v>1610</v>
      </c>
      <c r="G3801">
        <v>1717</v>
      </c>
      <c r="H3801">
        <v>1717</v>
      </c>
      <c r="I3801">
        <v>-1</v>
      </c>
      <c r="J3801">
        <v>0</v>
      </c>
      <c r="K3801" s="1">
        <v>45161</v>
      </c>
      <c r="L3801" s="56">
        <v>0.41988313657407406</v>
      </c>
    </row>
    <row r="3802" spans="1:12" ht="15" customHeight="1" x14ac:dyDescent="0.25">
      <c r="A3802">
        <v>3801</v>
      </c>
      <c r="B3802">
        <v>276965</v>
      </c>
      <c r="C3802" t="s">
        <v>123</v>
      </c>
      <c r="D3802" t="s">
        <v>1412</v>
      </c>
      <c r="E3802" t="s">
        <v>1603</v>
      </c>
      <c r="F3802" t="s">
        <v>1614</v>
      </c>
      <c r="G3802">
        <v>52.4</v>
      </c>
      <c r="H3802">
        <v>45.2</v>
      </c>
      <c r="I3802">
        <v>3</v>
      </c>
      <c r="J3802">
        <v>0</v>
      </c>
      <c r="K3802" s="1">
        <v>45161</v>
      </c>
      <c r="L3802" s="56">
        <v>0.41895552083333332</v>
      </c>
    </row>
    <row r="3803" spans="1:12" ht="15" customHeight="1" x14ac:dyDescent="0.25">
      <c r="A3803">
        <v>3802</v>
      </c>
      <c r="B3803">
        <v>276964</v>
      </c>
      <c r="C3803" t="s">
        <v>88</v>
      </c>
      <c r="D3803" t="s">
        <v>89</v>
      </c>
      <c r="E3803" t="s">
        <v>1611</v>
      </c>
      <c r="F3803" t="s">
        <v>1610</v>
      </c>
      <c r="G3803">
        <v>51.9</v>
      </c>
      <c r="H3803">
        <v>44.7</v>
      </c>
      <c r="I3803">
        <v>3</v>
      </c>
      <c r="J3803">
        <v>14</v>
      </c>
      <c r="K3803" s="1">
        <v>45161</v>
      </c>
      <c r="L3803" s="56">
        <v>0.4187327199074074</v>
      </c>
    </row>
    <row r="3804" spans="1:12" ht="15" customHeight="1" x14ac:dyDescent="0.25">
      <c r="A3804">
        <v>3803</v>
      </c>
      <c r="B3804">
        <v>276963</v>
      </c>
      <c r="C3804" t="s">
        <v>24</v>
      </c>
      <c r="D3804" t="s">
        <v>25</v>
      </c>
      <c r="E3804" t="s">
        <v>1611</v>
      </c>
      <c r="F3804" t="s">
        <v>1614</v>
      </c>
      <c r="G3804">
        <v>47.4</v>
      </c>
      <c r="H3804">
        <v>40.200000000000003</v>
      </c>
      <c r="I3804">
        <v>3</v>
      </c>
      <c r="J3804">
        <v>8</v>
      </c>
      <c r="K3804" s="1">
        <v>45161</v>
      </c>
      <c r="L3804" s="56">
        <v>0.41839829861111116</v>
      </c>
    </row>
    <row r="3805" spans="1:12" ht="15" customHeight="1" x14ac:dyDescent="0.25">
      <c r="A3805">
        <v>3804</v>
      </c>
      <c r="B3805">
        <v>276962</v>
      </c>
      <c r="C3805" t="s">
        <v>125</v>
      </c>
      <c r="D3805" t="s">
        <v>126</v>
      </c>
      <c r="E3805" t="s">
        <v>1603</v>
      </c>
      <c r="F3805" t="s">
        <v>1604</v>
      </c>
      <c r="G3805">
        <v>41.3</v>
      </c>
      <c r="H3805">
        <v>34.1</v>
      </c>
      <c r="I3805">
        <v>3</v>
      </c>
      <c r="J3805">
        <v>0</v>
      </c>
      <c r="K3805" s="1">
        <v>45161</v>
      </c>
      <c r="L3805" s="56">
        <v>0.41818981481481482</v>
      </c>
    </row>
    <row r="3806" spans="1:12" ht="15" customHeight="1" x14ac:dyDescent="0.25">
      <c r="A3806">
        <v>3805</v>
      </c>
      <c r="B3806">
        <v>276961</v>
      </c>
      <c r="C3806" t="s">
        <v>175</v>
      </c>
      <c r="D3806" t="s">
        <v>176</v>
      </c>
      <c r="E3806" t="s">
        <v>1603</v>
      </c>
      <c r="F3806" t="s">
        <v>1614</v>
      </c>
      <c r="G3806">
        <v>35.6</v>
      </c>
      <c r="H3806">
        <v>28.4</v>
      </c>
      <c r="I3806">
        <v>3</v>
      </c>
      <c r="J3806">
        <v>0</v>
      </c>
      <c r="K3806" s="1">
        <v>45161</v>
      </c>
      <c r="L3806" s="56">
        <v>0.41809123842592594</v>
      </c>
    </row>
    <row r="3807" spans="1:12" ht="15" customHeight="1" x14ac:dyDescent="0.25">
      <c r="A3807">
        <v>3806</v>
      </c>
      <c r="B3807">
        <v>276960</v>
      </c>
      <c r="C3807" t="s">
        <v>24</v>
      </c>
      <c r="D3807" t="s">
        <v>25</v>
      </c>
      <c r="E3807" t="s">
        <v>1611</v>
      </c>
      <c r="F3807" t="s">
        <v>1614</v>
      </c>
      <c r="G3807">
        <v>56.9</v>
      </c>
      <c r="H3807">
        <v>49.7</v>
      </c>
      <c r="I3807">
        <v>3</v>
      </c>
      <c r="J3807">
        <v>8</v>
      </c>
      <c r="K3807" s="1">
        <v>45161</v>
      </c>
      <c r="L3807" s="56">
        <v>0.41796971064814814</v>
      </c>
    </row>
    <row r="3808" spans="1:12" ht="15" customHeight="1" x14ac:dyDescent="0.25">
      <c r="A3808">
        <v>3807</v>
      </c>
      <c r="B3808">
        <v>276959</v>
      </c>
      <c r="C3808" t="s">
        <v>125</v>
      </c>
      <c r="D3808" t="s">
        <v>126</v>
      </c>
      <c r="E3808" t="s">
        <v>1603</v>
      </c>
      <c r="F3808" t="s">
        <v>1604</v>
      </c>
      <c r="G3808">
        <v>45.1</v>
      </c>
      <c r="H3808">
        <v>37.9</v>
      </c>
      <c r="I3808">
        <v>3</v>
      </c>
      <c r="J3808">
        <v>0</v>
      </c>
      <c r="K3808" s="1">
        <v>45161</v>
      </c>
      <c r="L3808" s="56">
        <v>0.41781157407407404</v>
      </c>
    </row>
    <row r="3809" spans="1:12" ht="15" customHeight="1" x14ac:dyDescent="0.25">
      <c r="A3809">
        <v>3808</v>
      </c>
      <c r="B3809">
        <v>276958</v>
      </c>
      <c r="C3809" t="s">
        <v>120</v>
      </c>
      <c r="D3809" t="s">
        <v>1411</v>
      </c>
      <c r="E3809" t="s">
        <v>1603</v>
      </c>
      <c r="F3809" t="s">
        <v>1614</v>
      </c>
      <c r="G3809">
        <v>45.6</v>
      </c>
      <c r="H3809">
        <v>38.4</v>
      </c>
      <c r="I3809">
        <v>3</v>
      </c>
      <c r="J3809">
        <v>0</v>
      </c>
      <c r="K3809" s="1">
        <v>45161</v>
      </c>
      <c r="L3809" s="56">
        <v>0.41757280092592591</v>
      </c>
    </row>
    <row r="3810" spans="1:12" ht="15" customHeight="1" x14ac:dyDescent="0.25">
      <c r="A3810">
        <v>3809</v>
      </c>
      <c r="B3810">
        <v>276957</v>
      </c>
      <c r="C3810" t="s">
        <v>114</v>
      </c>
      <c r="D3810" t="s">
        <v>115</v>
      </c>
      <c r="E3810" t="s">
        <v>1603</v>
      </c>
      <c r="F3810" t="s">
        <v>1610</v>
      </c>
      <c r="G3810">
        <v>63.8</v>
      </c>
      <c r="H3810">
        <v>56.6</v>
      </c>
      <c r="I3810">
        <v>3</v>
      </c>
      <c r="J3810">
        <v>30</v>
      </c>
      <c r="K3810" s="1">
        <v>45161</v>
      </c>
      <c r="L3810" s="56">
        <v>0.41743086805555557</v>
      </c>
    </row>
    <row r="3811" spans="1:12" ht="15" customHeight="1" x14ac:dyDescent="0.25">
      <c r="A3811">
        <v>3810</v>
      </c>
      <c r="B3811">
        <v>276956</v>
      </c>
      <c r="C3811" t="s">
        <v>121</v>
      </c>
      <c r="D3811" t="s">
        <v>122</v>
      </c>
      <c r="E3811" t="s">
        <v>1603</v>
      </c>
      <c r="F3811" t="s">
        <v>1613</v>
      </c>
      <c r="G3811">
        <v>48.8</v>
      </c>
      <c r="H3811">
        <v>41.6</v>
      </c>
      <c r="I3811">
        <v>3</v>
      </c>
      <c r="J3811">
        <v>0</v>
      </c>
      <c r="K3811" s="1">
        <v>45161</v>
      </c>
      <c r="L3811" s="56">
        <v>0.41728318287037042</v>
      </c>
    </row>
    <row r="3812" spans="1:12" ht="15" customHeight="1" x14ac:dyDescent="0.25">
      <c r="A3812">
        <v>3811</v>
      </c>
      <c r="B3812">
        <v>276955</v>
      </c>
      <c r="C3812" t="s">
        <v>55</v>
      </c>
      <c r="D3812" t="s">
        <v>56</v>
      </c>
      <c r="E3812" t="s">
        <v>1611</v>
      </c>
      <c r="F3812" t="s">
        <v>1613</v>
      </c>
      <c r="G3812">
        <v>45</v>
      </c>
      <c r="H3812">
        <v>37.799999999999997</v>
      </c>
      <c r="I3812">
        <v>3</v>
      </c>
      <c r="J3812">
        <v>8</v>
      </c>
      <c r="K3812" s="1">
        <v>45161</v>
      </c>
      <c r="L3812" s="56">
        <v>0.41708831018518522</v>
      </c>
    </row>
    <row r="3813" spans="1:12" ht="15" customHeight="1" x14ac:dyDescent="0.25">
      <c r="A3813">
        <v>3812</v>
      </c>
      <c r="B3813">
        <v>276954</v>
      </c>
      <c r="C3813" t="s">
        <v>142</v>
      </c>
      <c r="D3813" t="s">
        <v>1612</v>
      </c>
      <c r="E3813" t="s">
        <v>1603</v>
      </c>
      <c r="F3813" t="s">
        <v>1604</v>
      </c>
      <c r="G3813">
        <v>48.4</v>
      </c>
      <c r="H3813">
        <v>41.2</v>
      </c>
      <c r="I3813">
        <v>3</v>
      </c>
      <c r="J3813">
        <v>0</v>
      </c>
      <c r="K3813" s="1">
        <v>45161</v>
      </c>
      <c r="L3813" s="56">
        <v>0.41663978009259256</v>
      </c>
    </row>
    <row r="3814" spans="1:12" ht="15" customHeight="1" x14ac:dyDescent="0.25">
      <c r="A3814">
        <v>3813</v>
      </c>
      <c r="B3814">
        <v>276953</v>
      </c>
      <c r="C3814" t="s">
        <v>125</v>
      </c>
      <c r="D3814" t="s">
        <v>126</v>
      </c>
      <c r="E3814" t="s">
        <v>1603</v>
      </c>
      <c r="F3814" t="s">
        <v>1604</v>
      </c>
      <c r="G3814">
        <v>41.3</v>
      </c>
      <c r="H3814">
        <v>34.1</v>
      </c>
      <c r="I3814">
        <v>3</v>
      </c>
      <c r="J3814">
        <v>0</v>
      </c>
      <c r="K3814" s="1">
        <v>45161</v>
      </c>
      <c r="L3814" s="56">
        <v>0.41642311342592592</v>
      </c>
    </row>
    <row r="3815" spans="1:12" ht="15" customHeight="1" x14ac:dyDescent="0.25">
      <c r="A3815">
        <v>3814</v>
      </c>
      <c r="B3815">
        <v>276952</v>
      </c>
      <c r="C3815" t="s">
        <v>59</v>
      </c>
      <c r="D3815" t="s">
        <v>60</v>
      </c>
      <c r="E3815" t="s">
        <v>1611</v>
      </c>
      <c r="F3815" t="s">
        <v>1613</v>
      </c>
      <c r="G3815">
        <v>45.4</v>
      </c>
      <c r="H3815">
        <v>38.200000000000003</v>
      </c>
      <c r="I3815">
        <v>3</v>
      </c>
      <c r="J3815">
        <v>8</v>
      </c>
      <c r="K3815" s="1">
        <v>45161</v>
      </c>
      <c r="L3815" s="56">
        <v>0.41615031249999995</v>
      </c>
    </row>
    <row r="3816" spans="1:12" ht="15" customHeight="1" x14ac:dyDescent="0.25">
      <c r="A3816">
        <v>3815</v>
      </c>
      <c r="B3816">
        <v>276951</v>
      </c>
      <c r="C3816" t="s">
        <v>137</v>
      </c>
      <c r="D3816" t="s">
        <v>1356</v>
      </c>
      <c r="E3816" t="s">
        <v>1603</v>
      </c>
      <c r="F3816" t="s">
        <v>1616</v>
      </c>
      <c r="G3816">
        <v>142.9</v>
      </c>
      <c r="H3816">
        <v>142.9</v>
      </c>
      <c r="I3816">
        <v>-1</v>
      </c>
      <c r="J3816">
        <v>0</v>
      </c>
      <c r="K3816" s="1">
        <v>45161</v>
      </c>
      <c r="L3816" s="56">
        <v>0.41564918981481486</v>
      </c>
    </row>
    <row r="3817" spans="1:12" ht="15" customHeight="1" x14ac:dyDescent="0.25">
      <c r="A3817">
        <v>3816</v>
      </c>
      <c r="B3817">
        <v>276950</v>
      </c>
      <c r="C3817" t="s">
        <v>88</v>
      </c>
      <c r="D3817" t="s">
        <v>89</v>
      </c>
      <c r="E3817" t="s">
        <v>1611</v>
      </c>
      <c r="F3817" t="s">
        <v>1610</v>
      </c>
      <c r="G3817">
        <v>51.3</v>
      </c>
      <c r="H3817">
        <v>51.3</v>
      </c>
      <c r="I3817">
        <v>-1</v>
      </c>
      <c r="J3817">
        <v>14</v>
      </c>
      <c r="K3817" s="1">
        <v>45161</v>
      </c>
      <c r="L3817" s="56">
        <v>0.41536531250000003</v>
      </c>
    </row>
    <row r="3818" spans="1:12" ht="15" customHeight="1" x14ac:dyDescent="0.25">
      <c r="A3818">
        <v>3817</v>
      </c>
      <c r="B3818">
        <v>276949</v>
      </c>
      <c r="C3818" t="s">
        <v>101</v>
      </c>
      <c r="D3818" t="s">
        <v>1326</v>
      </c>
      <c r="E3818" t="s">
        <v>1611</v>
      </c>
      <c r="F3818" t="s">
        <v>1607</v>
      </c>
      <c r="G3818">
        <v>37.1</v>
      </c>
      <c r="H3818">
        <v>29.9</v>
      </c>
      <c r="I3818">
        <v>3</v>
      </c>
      <c r="J3818">
        <v>0</v>
      </c>
      <c r="K3818" s="1">
        <v>45161</v>
      </c>
      <c r="L3818" s="56">
        <v>0.41514988425925931</v>
      </c>
    </row>
    <row r="3819" spans="1:12" ht="15" customHeight="1" x14ac:dyDescent="0.25">
      <c r="A3819">
        <v>3818</v>
      </c>
      <c r="B3819">
        <v>276948</v>
      </c>
      <c r="C3819" t="s">
        <v>141</v>
      </c>
      <c r="D3819" t="s">
        <v>1358</v>
      </c>
      <c r="E3819" t="s">
        <v>1603</v>
      </c>
      <c r="F3819" t="s">
        <v>1607</v>
      </c>
      <c r="G3819">
        <v>38.700000000000003</v>
      </c>
      <c r="H3819">
        <v>31.5</v>
      </c>
      <c r="I3819">
        <v>3</v>
      </c>
      <c r="J3819">
        <v>0</v>
      </c>
      <c r="K3819" s="1">
        <v>45161</v>
      </c>
      <c r="L3819" s="56">
        <v>0.41503225694444446</v>
      </c>
    </row>
    <row r="3820" spans="1:12" ht="15" customHeight="1" x14ac:dyDescent="0.25">
      <c r="A3820">
        <v>3819</v>
      </c>
      <c r="B3820">
        <v>276947</v>
      </c>
      <c r="C3820" t="s">
        <v>55</v>
      </c>
      <c r="D3820" t="s">
        <v>56</v>
      </c>
      <c r="E3820" t="s">
        <v>1611</v>
      </c>
      <c r="F3820" t="s">
        <v>1613</v>
      </c>
      <c r="G3820">
        <v>45.4</v>
      </c>
      <c r="H3820">
        <v>38.200000000000003</v>
      </c>
      <c r="I3820">
        <v>3</v>
      </c>
      <c r="J3820">
        <v>8</v>
      </c>
      <c r="K3820" s="1">
        <v>45161</v>
      </c>
      <c r="L3820" s="56">
        <v>0.41485679398148151</v>
      </c>
    </row>
    <row r="3821" spans="1:12" ht="15" customHeight="1" x14ac:dyDescent="0.25">
      <c r="A3821">
        <v>3820</v>
      </c>
      <c r="B3821">
        <v>276946</v>
      </c>
      <c r="C3821" t="s">
        <v>24</v>
      </c>
      <c r="D3821" t="s">
        <v>25</v>
      </c>
      <c r="E3821" t="s">
        <v>1611</v>
      </c>
      <c r="F3821" t="s">
        <v>1614</v>
      </c>
      <c r="G3821">
        <v>55.9</v>
      </c>
      <c r="H3821">
        <v>48.7</v>
      </c>
      <c r="I3821">
        <v>3</v>
      </c>
      <c r="J3821">
        <v>8</v>
      </c>
      <c r="K3821" s="1">
        <v>45161</v>
      </c>
      <c r="L3821" s="56">
        <v>0.41473850694444447</v>
      </c>
    </row>
    <row r="3822" spans="1:12" ht="15" customHeight="1" x14ac:dyDescent="0.25">
      <c r="A3822">
        <v>3821</v>
      </c>
      <c r="B3822">
        <v>276945</v>
      </c>
      <c r="C3822" t="s">
        <v>67</v>
      </c>
      <c r="D3822" t="s">
        <v>1318</v>
      </c>
      <c r="E3822" t="s">
        <v>1603</v>
      </c>
      <c r="F3822" t="s">
        <v>1613</v>
      </c>
      <c r="G3822">
        <v>41.6</v>
      </c>
      <c r="H3822">
        <v>34.4</v>
      </c>
      <c r="I3822">
        <v>3</v>
      </c>
      <c r="J3822">
        <v>0</v>
      </c>
      <c r="K3822" s="1">
        <v>45161</v>
      </c>
      <c r="L3822" s="56">
        <v>0.41453449074074072</v>
      </c>
    </row>
    <row r="3823" spans="1:12" ht="15" customHeight="1" x14ac:dyDescent="0.25">
      <c r="A3823">
        <v>3822</v>
      </c>
      <c r="B3823">
        <v>276944</v>
      </c>
      <c r="C3823" t="s">
        <v>114</v>
      </c>
      <c r="D3823" t="s">
        <v>115</v>
      </c>
      <c r="E3823" t="s">
        <v>1603</v>
      </c>
      <c r="F3823" t="s">
        <v>1610</v>
      </c>
      <c r="G3823">
        <v>60.5</v>
      </c>
      <c r="H3823">
        <v>53.3</v>
      </c>
      <c r="I3823">
        <v>3</v>
      </c>
      <c r="J3823">
        <v>30</v>
      </c>
      <c r="K3823" s="1">
        <v>45161</v>
      </c>
      <c r="L3823" s="56">
        <v>0.41396438657407408</v>
      </c>
    </row>
    <row r="3824" spans="1:12" ht="15" customHeight="1" x14ac:dyDescent="0.25">
      <c r="A3824">
        <v>3823</v>
      </c>
      <c r="B3824">
        <v>276943</v>
      </c>
      <c r="C3824" t="s">
        <v>12</v>
      </c>
      <c r="D3824" t="s">
        <v>13</v>
      </c>
      <c r="E3824" t="s">
        <v>1611</v>
      </c>
      <c r="F3824" t="s">
        <v>1614</v>
      </c>
      <c r="G3824">
        <v>69.8</v>
      </c>
      <c r="H3824">
        <v>62.6</v>
      </c>
      <c r="I3824">
        <v>3</v>
      </c>
      <c r="J3824">
        <v>9</v>
      </c>
      <c r="K3824" s="1">
        <v>45161</v>
      </c>
      <c r="L3824" s="56">
        <v>0.41373445601851855</v>
      </c>
    </row>
    <row r="3825" spans="1:12" ht="15" customHeight="1" x14ac:dyDescent="0.25">
      <c r="A3825">
        <v>3824</v>
      </c>
      <c r="B3825">
        <v>276942</v>
      </c>
      <c r="C3825" t="s">
        <v>123</v>
      </c>
      <c r="D3825" t="s">
        <v>1412</v>
      </c>
      <c r="E3825" t="s">
        <v>1603</v>
      </c>
      <c r="F3825" t="s">
        <v>1613</v>
      </c>
      <c r="G3825">
        <v>43.2</v>
      </c>
      <c r="H3825">
        <v>36</v>
      </c>
      <c r="I3825">
        <v>3</v>
      </c>
      <c r="J3825">
        <v>0</v>
      </c>
      <c r="K3825" s="1">
        <v>45161</v>
      </c>
      <c r="L3825" s="56">
        <v>0.41354707175925925</v>
      </c>
    </row>
    <row r="3826" spans="1:12" ht="15" customHeight="1" x14ac:dyDescent="0.25">
      <c r="A3826">
        <v>3825</v>
      </c>
      <c r="B3826">
        <v>276941</v>
      </c>
      <c r="C3826" t="s">
        <v>55</v>
      </c>
      <c r="D3826" t="s">
        <v>56</v>
      </c>
      <c r="E3826" t="s">
        <v>1611</v>
      </c>
      <c r="F3826" t="s">
        <v>1613</v>
      </c>
      <c r="G3826">
        <v>44.6</v>
      </c>
      <c r="H3826">
        <v>37.4</v>
      </c>
      <c r="I3826">
        <v>3</v>
      </c>
      <c r="J3826">
        <v>8</v>
      </c>
      <c r="K3826" s="1">
        <v>45161</v>
      </c>
      <c r="L3826" s="56">
        <v>0.41320975694444445</v>
      </c>
    </row>
    <row r="3827" spans="1:12" ht="15" customHeight="1" x14ac:dyDescent="0.25">
      <c r="A3827">
        <v>3826</v>
      </c>
      <c r="B3827">
        <v>276940</v>
      </c>
      <c r="C3827" t="s">
        <v>142</v>
      </c>
      <c r="D3827" t="s">
        <v>1612</v>
      </c>
      <c r="E3827" t="s">
        <v>1603</v>
      </c>
      <c r="F3827" t="s">
        <v>1604</v>
      </c>
      <c r="G3827">
        <v>56.7</v>
      </c>
      <c r="H3827">
        <v>49.5</v>
      </c>
      <c r="I3827">
        <v>3</v>
      </c>
      <c r="J3827">
        <v>0</v>
      </c>
      <c r="K3827" s="1">
        <v>45161</v>
      </c>
      <c r="L3827" s="56">
        <v>0.41305732638888887</v>
      </c>
    </row>
    <row r="3828" spans="1:12" ht="15" customHeight="1" x14ac:dyDescent="0.25">
      <c r="A3828">
        <v>3827</v>
      </c>
      <c r="B3828">
        <v>276939</v>
      </c>
      <c r="C3828" t="s">
        <v>114</v>
      </c>
      <c r="D3828" t="s">
        <v>115</v>
      </c>
      <c r="E3828" t="s">
        <v>1603</v>
      </c>
      <c r="F3828" t="s">
        <v>1610</v>
      </c>
      <c r="G3828">
        <v>62.2</v>
      </c>
      <c r="H3828">
        <v>55</v>
      </c>
      <c r="I3828">
        <v>3</v>
      </c>
      <c r="J3828">
        <v>30</v>
      </c>
      <c r="K3828" s="1">
        <v>45161</v>
      </c>
      <c r="L3828" s="56">
        <v>0.41227577546296296</v>
      </c>
    </row>
    <row r="3829" spans="1:12" ht="15" customHeight="1" x14ac:dyDescent="0.25">
      <c r="A3829">
        <v>3828</v>
      </c>
      <c r="B3829">
        <v>276938</v>
      </c>
      <c r="C3829" t="s">
        <v>84</v>
      </c>
      <c r="D3829" t="s">
        <v>1609</v>
      </c>
      <c r="E3829" t="s">
        <v>1603</v>
      </c>
      <c r="F3829" t="s">
        <v>1610</v>
      </c>
      <c r="G3829">
        <v>67.900000000000006</v>
      </c>
      <c r="H3829">
        <v>60.7</v>
      </c>
      <c r="I3829">
        <v>3</v>
      </c>
      <c r="J3829">
        <v>0</v>
      </c>
      <c r="K3829" s="1">
        <v>45161</v>
      </c>
      <c r="L3829" s="56">
        <v>0.41202812499999997</v>
      </c>
    </row>
    <row r="3830" spans="1:12" ht="15" customHeight="1" x14ac:dyDescent="0.25">
      <c r="A3830">
        <v>3829</v>
      </c>
      <c r="B3830">
        <v>276937</v>
      </c>
      <c r="C3830" t="s">
        <v>1534</v>
      </c>
      <c r="D3830" t="s">
        <v>1535</v>
      </c>
      <c r="E3830" t="s">
        <v>1611</v>
      </c>
      <c r="F3830" t="s">
        <v>1607</v>
      </c>
      <c r="G3830">
        <v>84.1</v>
      </c>
      <c r="H3830">
        <v>76.900000000000006</v>
      </c>
      <c r="I3830">
        <v>3</v>
      </c>
      <c r="J3830">
        <v>18</v>
      </c>
      <c r="K3830" s="1">
        <v>45161</v>
      </c>
      <c r="L3830" s="56">
        <v>0.41186322916666668</v>
      </c>
    </row>
    <row r="3831" spans="1:12" ht="15" customHeight="1" x14ac:dyDescent="0.25">
      <c r="A3831">
        <v>3830</v>
      </c>
      <c r="B3831">
        <v>276936</v>
      </c>
      <c r="C3831" t="s">
        <v>24</v>
      </c>
      <c r="D3831" t="s">
        <v>25</v>
      </c>
      <c r="E3831" t="s">
        <v>1611</v>
      </c>
      <c r="F3831" t="s">
        <v>1614</v>
      </c>
      <c r="G3831">
        <v>45.7</v>
      </c>
      <c r="H3831">
        <v>38.5</v>
      </c>
      <c r="I3831">
        <v>3</v>
      </c>
      <c r="J3831">
        <v>8</v>
      </c>
      <c r="K3831" s="1">
        <v>45161</v>
      </c>
      <c r="L3831" s="56">
        <v>0.41169123842592592</v>
      </c>
    </row>
    <row r="3832" spans="1:12" ht="15" customHeight="1" x14ac:dyDescent="0.25">
      <c r="A3832">
        <v>3831</v>
      </c>
      <c r="B3832">
        <v>276935</v>
      </c>
      <c r="C3832" t="s">
        <v>55</v>
      </c>
      <c r="D3832" t="s">
        <v>56</v>
      </c>
      <c r="E3832" t="s">
        <v>1611</v>
      </c>
      <c r="F3832" t="s">
        <v>1613</v>
      </c>
      <c r="G3832">
        <v>42.9</v>
      </c>
      <c r="H3832">
        <v>35.700000000000003</v>
      </c>
      <c r="I3832">
        <v>3</v>
      </c>
      <c r="J3832">
        <v>8</v>
      </c>
      <c r="K3832" s="1">
        <v>45161</v>
      </c>
      <c r="L3832" s="56">
        <v>0.41157002314814811</v>
      </c>
    </row>
    <row r="3833" spans="1:12" ht="15" customHeight="1" x14ac:dyDescent="0.25">
      <c r="A3833">
        <v>3832</v>
      </c>
      <c r="B3833">
        <v>276934</v>
      </c>
      <c r="C3833" t="s">
        <v>88</v>
      </c>
      <c r="D3833" t="s">
        <v>89</v>
      </c>
      <c r="E3833" t="s">
        <v>1611</v>
      </c>
      <c r="F3833" t="s">
        <v>1610</v>
      </c>
      <c r="G3833">
        <v>52.6</v>
      </c>
      <c r="H3833">
        <v>45.4</v>
      </c>
      <c r="I3833">
        <v>3</v>
      </c>
      <c r="J3833">
        <v>14</v>
      </c>
      <c r="K3833" s="1">
        <v>45161</v>
      </c>
      <c r="L3833" s="56">
        <v>0.41145929398148146</v>
      </c>
    </row>
    <row r="3834" spans="1:12" ht="15" customHeight="1" x14ac:dyDescent="0.25">
      <c r="A3834">
        <v>3833</v>
      </c>
      <c r="B3834">
        <v>276933</v>
      </c>
      <c r="C3834" t="s">
        <v>100</v>
      </c>
      <c r="D3834" t="s">
        <v>1271</v>
      </c>
      <c r="E3834" t="s">
        <v>1611</v>
      </c>
      <c r="F3834" t="s">
        <v>1607</v>
      </c>
      <c r="G3834">
        <v>73.2</v>
      </c>
      <c r="H3834">
        <v>66</v>
      </c>
      <c r="I3834">
        <v>3</v>
      </c>
      <c r="J3834">
        <v>0</v>
      </c>
      <c r="K3834" s="1">
        <v>45161</v>
      </c>
      <c r="L3834" s="56">
        <v>0.40964089120370373</v>
      </c>
    </row>
    <row r="3835" spans="1:12" ht="15" customHeight="1" x14ac:dyDescent="0.25">
      <c r="A3835">
        <v>3834</v>
      </c>
      <c r="B3835">
        <v>276932</v>
      </c>
      <c r="C3835" t="s">
        <v>88</v>
      </c>
      <c r="D3835" t="s">
        <v>89</v>
      </c>
      <c r="E3835" t="s">
        <v>1611</v>
      </c>
      <c r="F3835" t="s">
        <v>1610</v>
      </c>
      <c r="G3835">
        <v>52.8</v>
      </c>
      <c r="H3835">
        <v>45.6</v>
      </c>
      <c r="I3835">
        <v>3</v>
      </c>
      <c r="J3835">
        <v>14</v>
      </c>
      <c r="K3835" s="1">
        <v>45161</v>
      </c>
      <c r="L3835" s="56">
        <v>0.40945015046296301</v>
      </c>
    </row>
    <row r="3836" spans="1:12" ht="15" customHeight="1" x14ac:dyDescent="0.25">
      <c r="A3836">
        <v>3835</v>
      </c>
      <c r="B3836">
        <v>276931</v>
      </c>
      <c r="C3836" t="s">
        <v>24</v>
      </c>
      <c r="D3836" t="s">
        <v>25</v>
      </c>
      <c r="E3836" t="s">
        <v>1611</v>
      </c>
      <c r="F3836" t="s">
        <v>1614</v>
      </c>
      <c r="G3836">
        <v>46.3</v>
      </c>
      <c r="H3836">
        <v>39.1</v>
      </c>
      <c r="I3836">
        <v>3</v>
      </c>
      <c r="J3836">
        <v>8</v>
      </c>
      <c r="K3836" s="1">
        <v>45161</v>
      </c>
      <c r="L3836" s="56">
        <v>0.40929637731481483</v>
      </c>
    </row>
    <row r="3837" spans="1:12" ht="15" customHeight="1" x14ac:dyDescent="0.25">
      <c r="A3837">
        <v>3836</v>
      </c>
      <c r="B3837">
        <v>276930</v>
      </c>
      <c r="C3837" t="s">
        <v>59</v>
      </c>
      <c r="D3837" t="s">
        <v>60</v>
      </c>
      <c r="E3837" t="s">
        <v>1611</v>
      </c>
      <c r="F3837" t="s">
        <v>1613</v>
      </c>
      <c r="G3837">
        <v>48.4</v>
      </c>
      <c r="H3837">
        <v>41.2</v>
      </c>
      <c r="I3837">
        <v>3</v>
      </c>
      <c r="J3837">
        <v>8</v>
      </c>
      <c r="K3837" s="1">
        <v>45161</v>
      </c>
      <c r="L3837" s="56">
        <v>0.40915778935185187</v>
      </c>
    </row>
    <row r="3838" spans="1:12" ht="15" customHeight="1" x14ac:dyDescent="0.25">
      <c r="A3838">
        <v>3837</v>
      </c>
      <c r="B3838">
        <v>276929</v>
      </c>
      <c r="C3838" t="s">
        <v>141</v>
      </c>
      <c r="D3838" t="s">
        <v>1358</v>
      </c>
      <c r="E3838" t="s">
        <v>1603</v>
      </c>
      <c r="F3838" t="s">
        <v>1607</v>
      </c>
      <c r="G3838">
        <v>40.5</v>
      </c>
      <c r="H3838">
        <v>33.299999999999997</v>
      </c>
      <c r="I3838">
        <v>3</v>
      </c>
      <c r="J3838">
        <v>0</v>
      </c>
      <c r="K3838" s="1">
        <v>45161</v>
      </c>
      <c r="L3838" s="56">
        <v>0.40897607638888894</v>
      </c>
    </row>
    <row r="3839" spans="1:12" ht="15" customHeight="1" x14ac:dyDescent="0.25">
      <c r="A3839">
        <v>3838</v>
      </c>
      <c r="B3839">
        <v>276928</v>
      </c>
      <c r="C3839" t="s">
        <v>88</v>
      </c>
      <c r="D3839" t="s">
        <v>89</v>
      </c>
      <c r="E3839" t="s">
        <v>1611</v>
      </c>
      <c r="F3839" t="s">
        <v>1610</v>
      </c>
      <c r="G3839">
        <v>53.2</v>
      </c>
      <c r="H3839">
        <v>46</v>
      </c>
      <c r="I3839">
        <v>3</v>
      </c>
      <c r="J3839">
        <v>14</v>
      </c>
      <c r="K3839" s="1">
        <v>45161</v>
      </c>
      <c r="L3839" s="56">
        <v>0.40886292824074078</v>
      </c>
    </row>
    <row r="3840" spans="1:12" ht="15" customHeight="1" x14ac:dyDescent="0.25">
      <c r="A3840">
        <v>3839</v>
      </c>
      <c r="B3840">
        <v>276927</v>
      </c>
      <c r="C3840" t="s">
        <v>55</v>
      </c>
      <c r="D3840" t="s">
        <v>56</v>
      </c>
      <c r="E3840" t="s">
        <v>1611</v>
      </c>
      <c r="F3840" t="s">
        <v>1613</v>
      </c>
      <c r="G3840">
        <v>42.9</v>
      </c>
      <c r="H3840">
        <v>35.700000000000003</v>
      </c>
      <c r="I3840">
        <v>3</v>
      </c>
      <c r="J3840">
        <v>8</v>
      </c>
      <c r="K3840" s="1">
        <v>45161</v>
      </c>
      <c r="L3840" s="56">
        <v>0.4087323726851852</v>
      </c>
    </row>
    <row r="3841" spans="1:12" ht="15" customHeight="1" x14ac:dyDescent="0.25">
      <c r="A3841">
        <v>3840</v>
      </c>
      <c r="B3841">
        <v>276926</v>
      </c>
      <c r="C3841" t="s">
        <v>24</v>
      </c>
      <c r="D3841" t="s">
        <v>25</v>
      </c>
      <c r="E3841" t="s">
        <v>1611</v>
      </c>
      <c r="F3841" t="s">
        <v>1614</v>
      </c>
      <c r="G3841">
        <v>50.8</v>
      </c>
      <c r="H3841">
        <v>43.6</v>
      </c>
      <c r="I3841">
        <v>3</v>
      </c>
      <c r="J3841">
        <v>8</v>
      </c>
      <c r="K3841" s="1">
        <v>45161</v>
      </c>
      <c r="L3841" s="56">
        <v>0.40856813657407409</v>
      </c>
    </row>
    <row r="3842" spans="1:12" ht="15" customHeight="1" x14ac:dyDescent="0.25">
      <c r="A3842">
        <v>3841</v>
      </c>
      <c r="B3842">
        <v>276925</v>
      </c>
      <c r="C3842" t="s">
        <v>12</v>
      </c>
      <c r="D3842" t="s">
        <v>13</v>
      </c>
      <c r="E3842" t="s">
        <v>1611</v>
      </c>
      <c r="F3842" t="s">
        <v>1614</v>
      </c>
      <c r="G3842">
        <v>49.1</v>
      </c>
      <c r="H3842">
        <v>41.9</v>
      </c>
      <c r="I3842">
        <v>3</v>
      </c>
      <c r="J3842">
        <v>6</v>
      </c>
      <c r="K3842" s="1">
        <v>45161</v>
      </c>
      <c r="L3842" s="56">
        <v>0.40844174768518515</v>
      </c>
    </row>
    <row r="3843" spans="1:12" ht="15" customHeight="1" x14ac:dyDescent="0.25">
      <c r="A3843">
        <v>3842</v>
      </c>
      <c r="B3843">
        <v>276924</v>
      </c>
      <c r="C3843" t="s">
        <v>142</v>
      </c>
      <c r="D3843" t="s">
        <v>1612</v>
      </c>
      <c r="E3843" t="s">
        <v>1603</v>
      </c>
      <c r="F3843" t="s">
        <v>1604</v>
      </c>
      <c r="G3843">
        <v>54.4</v>
      </c>
      <c r="H3843">
        <v>47.2</v>
      </c>
      <c r="I3843">
        <v>3</v>
      </c>
      <c r="J3843">
        <v>0</v>
      </c>
      <c r="K3843" s="1">
        <v>45161</v>
      </c>
      <c r="L3843" s="56">
        <v>0.40828225694444442</v>
      </c>
    </row>
    <row r="3844" spans="1:12" ht="15" customHeight="1" x14ac:dyDescent="0.25">
      <c r="A3844">
        <v>3843</v>
      </c>
      <c r="B3844">
        <v>276923</v>
      </c>
      <c r="C3844" t="s">
        <v>67</v>
      </c>
      <c r="D3844" t="s">
        <v>1318</v>
      </c>
      <c r="E3844" t="s">
        <v>1603</v>
      </c>
      <c r="F3844" t="s">
        <v>1613</v>
      </c>
      <c r="G3844">
        <v>41.7</v>
      </c>
      <c r="H3844">
        <v>34.5</v>
      </c>
      <c r="I3844">
        <v>3</v>
      </c>
      <c r="J3844">
        <v>0</v>
      </c>
      <c r="K3844" s="1">
        <v>45161</v>
      </c>
      <c r="L3844" s="56">
        <v>0.40807369212962968</v>
      </c>
    </row>
    <row r="3845" spans="1:12" ht="15" customHeight="1" x14ac:dyDescent="0.25">
      <c r="A3845">
        <v>3844</v>
      </c>
      <c r="B3845">
        <v>276922</v>
      </c>
      <c r="C3845" t="s">
        <v>55</v>
      </c>
      <c r="D3845" t="s">
        <v>56</v>
      </c>
      <c r="E3845" t="s">
        <v>1611</v>
      </c>
      <c r="F3845" t="s">
        <v>1613</v>
      </c>
      <c r="G3845">
        <v>44.7</v>
      </c>
      <c r="H3845">
        <v>37.5</v>
      </c>
      <c r="I3845">
        <v>3</v>
      </c>
      <c r="J3845">
        <v>8</v>
      </c>
      <c r="K3845" s="1">
        <v>45161</v>
      </c>
      <c r="L3845" s="56">
        <v>0.40700729166666666</v>
      </c>
    </row>
    <row r="3846" spans="1:12" ht="15" customHeight="1" x14ac:dyDescent="0.25">
      <c r="A3846">
        <v>3845</v>
      </c>
      <c r="B3846">
        <v>276921</v>
      </c>
      <c r="C3846" t="s">
        <v>123</v>
      </c>
      <c r="D3846" t="s">
        <v>1412</v>
      </c>
      <c r="E3846" t="s">
        <v>1603</v>
      </c>
      <c r="F3846" t="s">
        <v>1613</v>
      </c>
      <c r="G3846">
        <v>45.9</v>
      </c>
      <c r="H3846">
        <v>38.700000000000003</v>
      </c>
      <c r="I3846">
        <v>3</v>
      </c>
      <c r="J3846">
        <v>0</v>
      </c>
      <c r="K3846" s="1">
        <v>45161</v>
      </c>
      <c r="L3846" s="56">
        <v>0.40687739583333332</v>
      </c>
    </row>
    <row r="3847" spans="1:12" ht="15" customHeight="1" x14ac:dyDescent="0.25">
      <c r="A3847">
        <v>3846</v>
      </c>
      <c r="B3847">
        <v>276920</v>
      </c>
      <c r="C3847" t="s">
        <v>12</v>
      </c>
      <c r="D3847" t="s">
        <v>13</v>
      </c>
      <c r="E3847" t="s">
        <v>1611</v>
      </c>
      <c r="F3847" t="s">
        <v>1614</v>
      </c>
      <c r="G3847">
        <v>50.1</v>
      </c>
      <c r="H3847">
        <v>42.9</v>
      </c>
      <c r="I3847">
        <v>3</v>
      </c>
      <c r="J3847">
        <v>6</v>
      </c>
      <c r="K3847" s="1">
        <v>45161</v>
      </c>
      <c r="L3847" s="56">
        <v>0.40665952546296297</v>
      </c>
    </row>
    <row r="3848" spans="1:12" ht="15" customHeight="1" x14ac:dyDescent="0.25">
      <c r="A3848">
        <v>3847</v>
      </c>
      <c r="B3848">
        <v>276919</v>
      </c>
      <c r="C3848" t="s">
        <v>55</v>
      </c>
      <c r="D3848" t="s">
        <v>56</v>
      </c>
      <c r="E3848" t="s">
        <v>1611</v>
      </c>
      <c r="F3848" t="s">
        <v>1613</v>
      </c>
      <c r="G3848">
        <v>44.3</v>
      </c>
      <c r="H3848">
        <v>37.1</v>
      </c>
      <c r="I3848">
        <v>3</v>
      </c>
      <c r="J3848">
        <v>8</v>
      </c>
      <c r="K3848" s="1">
        <v>45161</v>
      </c>
      <c r="L3848" s="56">
        <v>0.40417241898148148</v>
      </c>
    </row>
    <row r="3849" spans="1:12" ht="15" customHeight="1" x14ac:dyDescent="0.25">
      <c r="A3849">
        <v>3848</v>
      </c>
      <c r="B3849">
        <v>276918</v>
      </c>
      <c r="C3849" t="s">
        <v>125</v>
      </c>
      <c r="D3849" t="s">
        <v>126</v>
      </c>
      <c r="E3849" t="s">
        <v>1603</v>
      </c>
      <c r="F3849" t="s">
        <v>1604</v>
      </c>
      <c r="G3849">
        <v>36.4</v>
      </c>
      <c r="H3849">
        <v>29.2</v>
      </c>
      <c r="I3849">
        <v>3</v>
      </c>
      <c r="J3849">
        <v>0</v>
      </c>
      <c r="K3849" s="1">
        <v>45161</v>
      </c>
      <c r="L3849" s="56">
        <v>0.40406126157407413</v>
      </c>
    </row>
    <row r="3850" spans="1:12" ht="15" customHeight="1" x14ac:dyDescent="0.25">
      <c r="A3850">
        <v>3849</v>
      </c>
      <c r="B3850">
        <v>276917</v>
      </c>
      <c r="C3850" t="s">
        <v>1534</v>
      </c>
      <c r="D3850" t="s">
        <v>1535</v>
      </c>
      <c r="E3850" t="s">
        <v>1611</v>
      </c>
      <c r="F3850" t="s">
        <v>1607</v>
      </c>
      <c r="G3850">
        <v>80.599999999999994</v>
      </c>
      <c r="H3850">
        <v>73.400000000000006</v>
      </c>
      <c r="I3850">
        <v>3</v>
      </c>
      <c r="J3850">
        <v>18</v>
      </c>
      <c r="K3850" s="1">
        <v>45161</v>
      </c>
      <c r="L3850" s="56">
        <v>0.40392395833333333</v>
      </c>
    </row>
    <row r="3851" spans="1:12" ht="15" customHeight="1" x14ac:dyDescent="0.25">
      <c r="A3851">
        <v>3850</v>
      </c>
      <c r="B3851">
        <v>276916</v>
      </c>
      <c r="C3851" t="s">
        <v>67</v>
      </c>
      <c r="D3851" t="s">
        <v>1318</v>
      </c>
      <c r="E3851" t="s">
        <v>1603</v>
      </c>
      <c r="F3851" t="s">
        <v>1613</v>
      </c>
      <c r="G3851">
        <v>39.6</v>
      </c>
      <c r="H3851">
        <v>32.4</v>
      </c>
      <c r="I3851">
        <v>3</v>
      </c>
      <c r="J3851">
        <v>0</v>
      </c>
      <c r="K3851" s="1">
        <v>45161</v>
      </c>
      <c r="L3851" s="56">
        <v>0.40369965277777781</v>
      </c>
    </row>
    <row r="3852" spans="1:12" ht="15" customHeight="1" x14ac:dyDescent="0.25">
      <c r="A3852">
        <v>3851</v>
      </c>
      <c r="B3852">
        <v>276915</v>
      </c>
      <c r="C3852" t="s">
        <v>24</v>
      </c>
      <c r="D3852" t="s">
        <v>25</v>
      </c>
      <c r="E3852" t="s">
        <v>1611</v>
      </c>
      <c r="F3852" t="s">
        <v>1614</v>
      </c>
      <c r="G3852">
        <v>52.8</v>
      </c>
      <c r="H3852">
        <v>45.6</v>
      </c>
      <c r="I3852">
        <v>3</v>
      </c>
      <c r="J3852">
        <v>8</v>
      </c>
      <c r="K3852" s="1">
        <v>45161</v>
      </c>
      <c r="L3852" s="56">
        <v>0.40354065972222219</v>
      </c>
    </row>
    <row r="3853" spans="1:12" ht="15" customHeight="1" x14ac:dyDescent="0.25">
      <c r="A3853">
        <v>3852</v>
      </c>
      <c r="B3853">
        <v>276914</v>
      </c>
      <c r="C3853" t="s">
        <v>24</v>
      </c>
      <c r="D3853" t="s">
        <v>25</v>
      </c>
      <c r="E3853" t="s">
        <v>1611</v>
      </c>
      <c r="F3853" t="s">
        <v>1614</v>
      </c>
      <c r="G3853">
        <v>54.1</v>
      </c>
      <c r="H3853">
        <v>46.9</v>
      </c>
      <c r="I3853">
        <v>3</v>
      </c>
      <c r="J3853">
        <v>8</v>
      </c>
      <c r="K3853" s="1">
        <v>45161</v>
      </c>
      <c r="L3853" s="56">
        <v>0.40340130787037037</v>
      </c>
    </row>
    <row r="3854" spans="1:12" ht="15" customHeight="1" x14ac:dyDescent="0.25">
      <c r="A3854">
        <v>3853</v>
      </c>
      <c r="B3854">
        <v>276913</v>
      </c>
      <c r="C3854" t="s">
        <v>127</v>
      </c>
      <c r="D3854" t="s">
        <v>128</v>
      </c>
      <c r="E3854" t="s">
        <v>1603</v>
      </c>
      <c r="F3854" t="s">
        <v>1616</v>
      </c>
      <c r="G3854">
        <v>58.2</v>
      </c>
      <c r="H3854">
        <v>51</v>
      </c>
      <c r="I3854">
        <v>3</v>
      </c>
      <c r="J3854">
        <v>0</v>
      </c>
      <c r="K3854" s="1">
        <v>45161</v>
      </c>
      <c r="L3854" s="56">
        <v>0.40322175925925929</v>
      </c>
    </row>
    <row r="3855" spans="1:12" ht="15" customHeight="1" x14ac:dyDescent="0.25">
      <c r="A3855">
        <v>3854</v>
      </c>
      <c r="B3855">
        <v>276912</v>
      </c>
      <c r="C3855" t="s">
        <v>127</v>
      </c>
      <c r="D3855" t="s">
        <v>128</v>
      </c>
      <c r="E3855" t="s">
        <v>1603</v>
      </c>
      <c r="F3855" t="s">
        <v>1616</v>
      </c>
      <c r="G3855">
        <v>54.9</v>
      </c>
      <c r="H3855">
        <v>47.7</v>
      </c>
      <c r="I3855">
        <v>3</v>
      </c>
      <c r="J3855">
        <v>0</v>
      </c>
      <c r="K3855" s="1">
        <v>45161</v>
      </c>
      <c r="L3855" s="56">
        <v>0.40314637731481479</v>
      </c>
    </row>
    <row r="3856" spans="1:12" ht="15" customHeight="1" x14ac:dyDescent="0.25">
      <c r="A3856">
        <v>3855</v>
      </c>
      <c r="B3856">
        <v>276911</v>
      </c>
      <c r="C3856" t="s">
        <v>127</v>
      </c>
      <c r="D3856" t="s">
        <v>128</v>
      </c>
      <c r="E3856" t="s">
        <v>1603</v>
      </c>
      <c r="F3856" t="s">
        <v>1616</v>
      </c>
      <c r="G3856">
        <v>56.3</v>
      </c>
      <c r="H3856">
        <v>49.1</v>
      </c>
      <c r="I3856">
        <v>3</v>
      </c>
      <c r="J3856">
        <v>0</v>
      </c>
      <c r="K3856" s="1">
        <v>45161</v>
      </c>
      <c r="L3856" s="56">
        <v>0.40308133101851856</v>
      </c>
    </row>
    <row r="3857" spans="1:12" ht="15" customHeight="1" x14ac:dyDescent="0.25">
      <c r="A3857">
        <v>3856</v>
      </c>
      <c r="B3857">
        <v>276910</v>
      </c>
      <c r="C3857" t="s">
        <v>123</v>
      </c>
      <c r="D3857" t="s">
        <v>1412</v>
      </c>
      <c r="E3857" t="s">
        <v>1603</v>
      </c>
      <c r="F3857" t="s">
        <v>1614</v>
      </c>
      <c r="G3857">
        <v>52.2</v>
      </c>
      <c r="H3857">
        <v>45</v>
      </c>
      <c r="I3857">
        <v>3</v>
      </c>
      <c r="J3857">
        <v>0</v>
      </c>
      <c r="K3857" s="1">
        <v>45161</v>
      </c>
      <c r="L3857" s="56">
        <v>0.40294089120370374</v>
      </c>
    </row>
    <row r="3858" spans="1:12" ht="15" customHeight="1" x14ac:dyDescent="0.25">
      <c r="A3858">
        <v>3857</v>
      </c>
      <c r="B3858">
        <v>276909</v>
      </c>
      <c r="C3858" t="s">
        <v>88</v>
      </c>
      <c r="D3858" t="s">
        <v>89</v>
      </c>
      <c r="E3858" t="s">
        <v>1611</v>
      </c>
      <c r="F3858" t="s">
        <v>1610</v>
      </c>
      <c r="G3858">
        <v>53.6</v>
      </c>
      <c r="H3858">
        <v>46.4</v>
      </c>
      <c r="I3858">
        <v>3</v>
      </c>
      <c r="J3858">
        <v>14</v>
      </c>
      <c r="K3858" s="1">
        <v>45161</v>
      </c>
      <c r="L3858" s="56">
        <v>0.4021460648148148</v>
      </c>
    </row>
    <row r="3859" spans="1:12" ht="15" customHeight="1" x14ac:dyDescent="0.25">
      <c r="A3859">
        <v>3858</v>
      </c>
      <c r="B3859">
        <v>276908</v>
      </c>
      <c r="C3859" t="s">
        <v>59</v>
      </c>
      <c r="D3859" t="s">
        <v>60</v>
      </c>
      <c r="E3859" t="s">
        <v>1611</v>
      </c>
      <c r="F3859" t="s">
        <v>1613</v>
      </c>
      <c r="G3859">
        <v>48.6</v>
      </c>
      <c r="H3859">
        <v>41.4</v>
      </c>
      <c r="I3859">
        <v>3</v>
      </c>
      <c r="J3859">
        <v>8</v>
      </c>
      <c r="K3859" s="1">
        <v>45161</v>
      </c>
      <c r="L3859" s="56">
        <v>0.40202126157407408</v>
      </c>
    </row>
    <row r="3860" spans="1:12" ht="15" customHeight="1" x14ac:dyDescent="0.25">
      <c r="A3860">
        <v>3859</v>
      </c>
      <c r="B3860">
        <v>276907</v>
      </c>
      <c r="C3860" t="s">
        <v>24</v>
      </c>
      <c r="D3860" t="s">
        <v>25</v>
      </c>
      <c r="E3860" t="s">
        <v>1611</v>
      </c>
      <c r="F3860" t="s">
        <v>1614</v>
      </c>
      <c r="G3860">
        <v>49.9</v>
      </c>
      <c r="H3860">
        <v>42.7</v>
      </c>
      <c r="I3860">
        <v>3</v>
      </c>
      <c r="J3860">
        <v>8</v>
      </c>
      <c r="K3860" s="1">
        <v>45161</v>
      </c>
      <c r="L3860" s="56">
        <v>0.40190841435185187</v>
      </c>
    </row>
    <row r="3861" spans="1:12" ht="15" customHeight="1" x14ac:dyDescent="0.25">
      <c r="A3861">
        <v>3860</v>
      </c>
      <c r="B3861">
        <v>276906</v>
      </c>
      <c r="C3861" t="s">
        <v>55</v>
      </c>
      <c r="D3861" t="s">
        <v>56</v>
      </c>
      <c r="E3861" t="s">
        <v>1611</v>
      </c>
      <c r="F3861" t="s">
        <v>1613</v>
      </c>
      <c r="G3861">
        <v>47.2</v>
      </c>
      <c r="H3861">
        <v>40</v>
      </c>
      <c r="I3861">
        <v>3</v>
      </c>
      <c r="J3861">
        <v>8</v>
      </c>
      <c r="K3861" s="1">
        <v>45161</v>
      </c>
      <c r="L3861" s="56">
        <v>0.40173445601851854</v>
      </c>
    </row>
    <row r="3862" spans="1:12" ht="15" customHeight="1" x14ac:dyDescent="0.25">
      <c r="A3862">
        <v>3861</v>
      </c>
      <c r="B3862">
        <v>276905</v>
      </c>
      <c r="C3862" t="s">
        <v>24</v>
      </c>
      <c r="D3862" t="s">
        <v>25</v>
      </c>
      <c r="E3862" t="s">
        <v>1611</v>
      </c>
      <c r="F3862" t="s">
        <v>1614</v>
      </c>
      <c r="G3862">
        <v>48.2</v>
      </c>
      <c r="H3862">
        <v>41</v>
      </c>
      <c r="I3862">
        <v>3</v>
      </c>
      <c r="J3862">
        <v>8</v>
      </c>
      <c r="K3862" s="1">
        <v>45161</v>
      </c>
      <c r="L3862" s="56">
        <v>0.40163344907407406</v>
      </c>
    </row>
    <row r="3863" spans="1:12" ht="15" customHeight="1" x14ac:dyDescent="0.25">
      <c r="A3863">
        <v>3862</v>
      </c>
      <c r="B3863">
        <v>276904</v>
      </c>
      <c r="C3863" t="s">
        <v>55</v>
      </c>
      <c r="D3863" t="s">
        <v>56</v>
      </c>
      <c r="E3863" t="s">
        <v>1611</v>
      </c>
      <c r="F3863" t="s">
        <v>1613</v>
      </c>
      <c r="G3863">
        <v>47</v>
      </c>
      <c r="H3863">
        <v>39.799999999999997</v>
      </c>
      <c r="I3863">
        <v>3</v>
      </c>
      <c r="J3863">
        <v>8</v>
      </c>
      <c r="K3863" s="1">
        <v>45161</v>
      </c>
      <c r="L3863" s="56">
        <v>0.40105170138888885</v>
      </c>
    </row>
    <row r="3864" spans="1:12" ht="15" customHeight="1" x14ac:dyDescent="0.25">
      <c r="A3864">
        <v>3863</v>
      </c>
      <c r="B3864">
        <v>276903</v>
      </c>
      <c r="C3864" t="s">
        <v>173</v>
      </c>
      <c r="D3864" t="s">
        <v>1377</v>
      </c>
      <c r="E3864" t="s">
        <v>1611</v>
      </c>
      <c r="F3864" t="s">
        <v>1607</v>
      </c>
      <c r="G3864">
        <v>23.4</v>
      </c>
      <c r="H3864">
        <v>18</v>
      </c>
      <c r="I3864">
        <v>2</v>
      </c>
      <c r="J3864">
        <v>0</v>
      </c>
      <c r="K3864" s="1">
        <v>45161</v>
      </c>
      <c r="L3864" s="56">
        <v>0.40094251157407407</v>
      </c>
    </row>
    <row r="3865" spans="1:12" ht="15" customHeight="1" x14ac:dyDescent="0.25">
      <c r="A3865">
        <v>3864</v>
      </c>
      <c r="B3865">
        <v>276902</v>
      </c>
      <c r="C3865" t="s">
        <v>55</v>
      </c>
      <c r="D3865" t="s">
        <v>56</v>
      </c>
      <c r="E3865" t="s">
        <v>1611</v>
      </c>
      <c r="F3865" t="s">
        <v>1613</v>
      </c>
      <c r="G3865">
        <v>41.7</v>
      </c>
      <c r="H3865">
        <v>34.5</v>
      </c>
      <c r="I3865">
        <v>3</v>
      </c>
      <c r="J3865">
        <v>8</v>
      </c>
      <c r="K3865" s="1">
        <v>45161</v>
      </c>
      <c r="L3865" s="56">
        <v>0.40033827546296297</v>
      </c>
    </row>
    <row r="3866" spans="1:12" ht="15" customHeight="1" x14ac:dyDescent="0.25">
      <c r="A3866">
        <v>3865</v>
      </c>
      <c r="B3866">
        <v>276901</v>
      </c>
      <c r="C3866" t="s">
        <v>101</v>
      </c>
      <c r="D3866" t="s">
        <v>1326</v>
      </c>
      <c r="E3866" t="s">
        <v>1611</v>
      </c>
      <c r="F3866" t="s">
        <v>1607</v>
      </c>
      <c r="G3866">
        <v>28.4</v>
      </c>
      <c r="H3866">
        <v>23</v>
      </c>
      <c r="I3866">
        <v>2</v>
      </c>
      <c r="J3866">
        <v>0</v>
      </c>
      <c r="K3866" s="1">
        <v>45161</v>
      </c>
      <c r="L3866" s="56">
        <v>0.37720200231481482</v>
      </c>
    </row>
    <row r="3867" spans="1:12" ht="15" customHeight="1" x14ac:dyDescent="0.25">
      <c r="A3867">
        <v>3866</v>
      </c>
      <c r="B3867">
        <v>276900</v>
      </c>
      <c r="C3867" t="s">
        <v>151</v>
      </c>
      <c r="D3867" t="s">
        <v>1368</v>
      </c>
      <c r="E3867" t="s">
        <v>1611</v>
      </c>
      <c r="F3867" t="s">
        <v>1607</v>
      </c>
      <c r="G3867">
        <v>21.7</v>
      </c>
      <c r="H3867">
        <v>16.3</v>
      </c>
      <c r="I3867">
        <v>2</v>
      </c>
      <c r="J3867">
        <v>0</v>
      </c>
      <c r="K3867" s="1">
        <v>45161</v>
      </c>
      <c r="L3867" s="56">
        <v>0.37710471064814816</v>
      </c>
    </row>
    <row r="3868" spans="1:12" ht="15" customHeight="1" x14ac:dyDescent="0.25">
      <c r="A3868">
        <v>3867</v>
      </c>
      <c r="B3868">
        <v>276899</v>
      </c>
      <c r="C3868" t="s">
        <v>159</v>
      </c>
      <c r="D3868" t="s">
        <v>1372</v>
      </c>
      <c r="E3868" t="s">
        <v>1603</v>
      </c>
      <c r="F3868" t="s">
        <v>1604</v>
      </c>
      <c r="G3868">
        <v>37.5</v>
      </c>
      <c r="H3868">
        <v>30.3</v>
      </c>
      <c r="I3868">
        <v>3</v>
      </c>
      <c r="J3868">
        <v>0</v>
      </c>
      <c r="K3868" s="1">
        <v>45161</v>
      </c>
      <c r="L3868" s="56">
        <v>0.3769988773148148</v>
      </c>
    </row>
    <row r="3869" spans="1:12" ht="15" customHeight="1" x14ac:dyDescent="0.25">
      <c r="A3869">
        <v>3868</v>
      </c>
      <c r="B3869">
        <v>276898</v>
      </c>
      <c r="C3869" t="s">
        <v>121</v>
      </c>
      <c r="D3869" t="s">
        <v>122</v>
      </c>
      <c r="E3869" t="s">
        <v>1603</v>
      </c>
      <c r="F3869" t="s">
        <v>1613</v>
      </c>
      <c r="G3869">
        <v>4.9000000000000004</v>
      </c>
      <c r="H3869">
        <v>1.3</v>
      </c>
      <c r="I3869">
        <v>1</v>
      </c>
      <c r="J3869">
        <v>0</v>
      </c>
      <c r="K3869" s="1">
        <v>45161</v>
      </c>
      <c r="L3869" s="56">
        <v>0.37673090277777782</v>
      </c>
    </row>
    <row r="3870" spans="1:12" ht="15" customHeight="1" x14ac:dyDescent="0.25">
      <c r="A3870">
        <v>3869</v>
      </c>
      <c r="B3870">
        <v>276897</v>
      </c>
      <c r="C3870" t="s">
        <v>136</v>
      </c>
      <c r="D3870" t="s">
        <v>1605</v>
      </c>
      <c r="E3870" t="s">
        <v>1603</v>
      </c>
      <c r="F3870" t="s">
        <v>1615</v>
      </c>
      <c r="G3870">
        <v>28.4</v>
      </c>
      <c r="H3870">
        <v>21.2</v>
      </c>
      <c r="I3870">
        <v>3</v>
      </c>
      <c r="J3870">
        <v>0</v>
      </c>
      <c r="K3870" s="1">
        <v>45161</v>
      </c>
      <c r="L3870" s="56">
        <v>0.37643113425925923</v>
      </c>
    </row>
    <row r="3871" spans="1:12" ht="15" customHeight="1" x14ac:dyDescent="0.25">
      <c r="A3871">
        <v>3870</v>
      </c>
      <c r="B3871">
        <v>276896</v>
      </c>
      <c r="C3871" t="s">
        <v>123</v>
      </c>
      <c r="D3871" t="s">
        <v>1412</v>
      </c>
      <c r="E3871" t="s">
        <v>1603</v>
      </c>
      <c r="F3871" t="s">
        <v>1614</v>
      </c>
      <c r="G3871">
        <v>54.5</v>
      </c>
      <c r="H3871">
        <v>47.3</v>
      </c>
      <c r="I3871">
        <v>3</v>
      </c>
      <c r="J3871">
        <v>0</v>
      </c>
      <c r="K3871" s="1">
        <v>45161</v>
      </c>
      <c r="L3871" s="56">
        <v>0.3762462962962963</v>
      </c>
    </row>
    <row r="3872" spans="1:12" ht="15" customHeight="1" x14ac:dyDescent="0.25">
      <c r="A3872">
        <v>3871</v>
      </c>
      <c r="B3872">
        <v>276895</v>
      </c>
      <c r="C3872" t="s">
        <v>125</v>
      </c>
      <c r="D3872" t="s">
        <v>126</v>
      </c>
      <c r="E3872" t="s">
        <v>1603</v>
      </c>
      <c r="F3872" t="s">
        <v>1604</v>
      </c>
      <c r="G3872">
        <v>42.5</v>
      </c>
      <c r="H3872">
        <v>35.299999999999997</v>
      </c>
      <c r="I3872">
        <v>3</v>
      </c>
      <c r="J3872">
        <v>0</v>
      </c>
      <c r="K3872" s="1">
        <v>45161</v>
      </c>
      <c r="L3872" s="56">
        <v>0.37609684027777779</v>
      </c>
    </row>
    <row r="3873" spans="1:12" ht="15" customHeight="1" x14ac:dyDescent="0.25">
      <c r="A3873">
        <v>3872</v>
      </c>
      <c r="B3873">
        <v>276894</v>
      </c>
      <c r="C3873" t="s">
        <v>24</v>
      </c>
      <c r="D3873" t="s">
        <v>25</v>
      </c>
      <c r="E3873" t="s">
        <v>1611</v>
      </c>
      <c r="F3873" t="s">
        <v>1614</v>
      </c>
      <c r="G3873">
        <v>50.8</v>
      </c>
      <c r="H3873">
        <v>43.6</v>
      </c>
      <c r="I3873">
        <v>3</v>
      </c>
      <c r="J3873">
        <v>8</v>
      </c>
      <c r="K3873" s="1">
        <v>45161</v>
      </c>
      <c r="L3873" s="56">
        <v>0.37598850694444441</v>
      </c>
    </row>
    <row r="3874" spans="1:12" ht="15" customHeight="1" x14ac:dyDescent="0.25">
      <c r="A3874">
        <v>3873</v>
      </c>
      <c r="B3874">
        <v>276893</v>
      </c>
      <c r="C3874" t="s">
        <v>125</v>
      </c>
      <c r="D3874" t="s">
        <v>126</v>
      </c>
      <c r="E3874" t="s">
        <v>1603</v>
      </c>
      <c r="F3874" t="s">
        <v>1604</v>
      </c>
      <c r="G3874">
        <v>32.200000000000003</v>
      </c>
      <c r="H3874">
        <v>26.8</v>
      </c>
      <c r="I3874">
        <v>2</v>
      </c>
      <c r="J3874">
        <v>0</v>
      </c>
      <c r="K3874" s="1">
        <v>45161</v>
      </c>
      <c r="L3874" s="56">
        <v>0.3758043981481482</v>
      </c>
    </row>
    <row r="3875" spans="1:12" ht="15" customHeight="1" x14ac:dyDescent="0.25">
      <c r="A3875">
        <v>3874</v>
      </c>
      <c r="B3875">
        <v>276892</v>
      </c>
      <c r="C3875" t="s">
        <v>78</v>
      </c>
      <c r="D3875" t="s">
        <v>79</v>
      </c>
      <c r="E3875" t="s">
        <v>1611</v>
      </c>
      <c r="F3875" t="s">
        <v>1610</v>
      </c>
      <c r="G3875">
        <v>8.1999999999999993</v>
      </c>
      <c r="H3875">
        <v>2.8</v>
      </c>
      <c r="I3875">
        <v>2</v>
      </c>
      <c r="J3875">
        <v>1</v>
      </c>
      <c r="K3875" s="1">
        <v>45161</v>
      </c>
      <c r="L3875" s="56">
        <v>0.37565466435185185</v>
      </c>
    </row>
    <row r="3876" spans="1:12" ht="15" customHeight="1" x14ac:dyDescent="0.25">
      <c r="A3876">
        <v>3875</v>
      </c>
      <c r="B3876">
        <v>276891</v>
      </c>
      <c r="C3876" t="s">
        <v>139</v>
      </c>
      <c r="D3876" t="s">
        <v>1342</v>
      </c>
      <c r="E3876" t="s">
        <v>1603</v>
      </c>
      <c r="F3876" t="s">
        <v>1613</v>
      </c>
      <c r="G3876">
        <v>42.1</v>
      </c>
      <c r="H3876">
        <v>34.9</v>
      </c>
      <c r="I3876">
        <v>3</v>
      </c>
      <c r="J3876">
        <v>0</v>
      </c>
      <c r="K3876" s="1">
        <v>45161</v>
      </c>
      <c r="L3876" s="56">
        <v>0.37550401620370372</v>
      </c>
    </row>
    <row r="3877" spans="1:12" ht="15" customHeight="1" x14ac:dyDescent="0.25">
      <c r="A3877">
        <v>3876</v>
      </c>
      <c r="B3877">
        <v>276890</v>
      </c>
      <c r="C3877" t="s">
        <v>175</v>
      </c>
      <c r="D3877" t="s">
        <v>176</v>
      </c>
      <c r="E3877" t="s">
        <v>1603</v>
      </c>
      <c r="F3877" t="s">
        <v>1613</v>
      </c>
      <c r="G3877">
        <v>33</v>
      </c>
      <c r="H3877">
        <v>25.8</v>
      </c>
      <c r="I3877">
        <v>3</v>
      </c>
      <c r="J3877">
        <v>0</v>
      </c>
      <c r="K3877" s="1">
        <v>45161</v>
      </c>
      <c r="L3877" s="56">
        <v>0.37541813657407408</v>
      </c>
    </row>
    <row r="3878" spans="1:12" ht="15" customHeight="1" x14ac:dyDescent="0.25">
      <c r="A3878">
        <v>3877</v>
      </c>
      <c r="B3878">
        <v>276889</v>
      </c>
      <c r="C3878" t="s">
        <v>120</v>
      </c>
      <c r="D3878" t="s">
        <v>1411</v>
      </c>
      <c r="E3878" t="s">
        <v>1603</v>
      </c>
      <c r="F3878" t="s">
        <v>1614</v>
      </c>
      <c r="G3878">
        <v>31</v>
      </c>
      <c r="H3878">
        <v>25.6</v>
      </c>
      <c r="I3878">
        <v>2</v>
      </c>
      <c r="J3878">
        <v>0</v>
      </c>
      <c r="K3878" s="1">
        <v>45161</v>
      </c>
      <c r="L3878" s="56">
        <v>0.37535023148148144</v>
      </c>
    </row>
    <row r="3879" spans="1:12" ht="15" customHeight="1" x14ac:dyDescent="0.25">
      <c r="A3879">
        <v>3878</v>
      </c>
      <c r="B3879">
        <v>276888</v>
      </c>
      <c r="C3879" t="s">
        <v>51</v>
      </c>
      <c r="D3879" t="s">
        <v>52</v>
      </c>
      <c r="E3879" t="s">
        <v>1611</v>
      </c>
      <c r="F3879" t="s">
        <v>1613</v>
      </c>
      <c r="G3879">
        <v>61.6</v>
      </c>
      <c r="H3879">
        <v>54.4</v>
      </c>
      <c r="I3879">
        <v>3</v>
      </c>
      <c r="J3879">
        <v>20</v>
      </c>
      <c r="K3879" s="1">
        <v>45161</v>
      </c>
      <c r="L3879" s="56">
        <v>0.37518067129629634</v>
      </c>
    </row>
    <row r="3880" spans="1:12" ht="15" customHeight="1" x14ac:dyDescent="0.25">
      <c r="A3880">
        <v>3879</v>
      </c>
      <c r="B3880">
        <v>276887</v>
      </c>
      <c r="C3880" t="s">
        <v>55</v>
      </c>
      <c r="D3880" t="s">
        <v>56</v>
      </c>
      <c r="E3880" t="s">
        <v>1611</v>
      </c>
      <c r="F3880" t="s">
        <v>1613</v>
      </c>
      <c r="G3880">
        <v>27.4</v>
      </c>
      <c r="H3880">
        <v>22</v>
      </c>
      <c r="I3880">
        <v>2</v>
      </c>
      <c r="J3880">
        <v>5</v>
      </c>
      <c r="K3880" s="1">
        <v>45161</v>
      </c>
      <c r="L3880" s="56">
        <v>0.3750274305555556</v>
      </c>
    </row>
    <row r="3881" spans="1:12" ht="15" customHeight="1" x14ac:dyDescent="0.25">
      <c r="A3881">
        <v>3880</v>
      </c>
      <c r="B3881">
        <v>276886</v>
      </c>
      <c r="C3881" t="s">
        <v>24</v>
      </c>
      <c r="D3881" t="s">
        <v>25</v>
      </c>
      <c r="E3881" t="s">
        <v>1611</v>
      </c>
      <c r="F3881" t="s">
        <v>1614</v>
      </c>
      <c r="G3881">
        <v>56.4</v>
      </c>
      <c r="H3881">
        <v>49.2</v>
      </c>
      <c r="I3881">
        <v>3</v>
      </c>
      <c r="J3881">
        <v>8</v>
      </c>
      <c r="K3881" s="1">
        <v>45161</v>
      </c>
      <c r="L3881" s="56">
        <v>0.37491396990740739</v>
      </c>
    </row>
    <row r="3882" spans="1:12" ht="15" customHeight="1" x14ac:dyDescent="0.25">
      <c r="A3882">
        <v>3881</v>
      </c>
      <c r="B3882">
        <v>276885</v>
      </c>
      <c r="C3882" t="s">
        <v>137</v>
      </c>
      <c r="D3882" t="s">
        <v>1356</v>
      </c>
      <c r="E3882" t="s">
        <v>1603</v>
      </c>
      <c r="F3882" t="s">
        <v>1615</v>
      </c>
      <c r="G3882">
        <v>49.9</v>
      </c>
      <c r="H3882">
        <v>42.7</v>
      </c>
      <c r="I3882">
        <v>3</v>
      </c>
      <c r="J3882">
        <v>0</v>
      </c>
      <c r="K3882" s="1">
        <v>45161</v>
      </c>
      <c r="L3882" s="56">
        <v>0.3747744560185185</v>
      </c>
    </row>
    <row r="3883" spans="1:12" ht="15" customHeight="1" x14ac:dyDescent="0.25">
      <c r="A3883">
        <v>3882</v>
      </c>
      <c r="B3883">
        <v>276884</v>
      </c>
      <c r="C3883" t="s">
        <v>85</v>
      </c>
      <c r="D3883" t="s">
        <v>1608</v>
      </c>
      <c r="E3883" t="s">
        <v>1603</v>
      </c>
      <c r="F3883" t="s">
        <v>1610</v>
      </c>
      <c r="G3883">
        <v>11.7</v>
      </c>
      <c r="H3883">
        <v>6.3</v>
      </c>
      <c r="I3883">
        <v>2</v>
      </c>
      <c r="J3883">
        <v>0</v>
      </c>
      <c r="K3883" s="1">
        <v>45161</v>
      </c>
      <c r="L3883" s="56">
        <v>0.37452855324074075</v>
      </c>
    </row>
    <row r="3884" spans="1:12" ht="15" customHeight="1" x14ac:dyDescent="0.25">
      <c r="A3884">
        <v>3883</v>
      </c>
      <c r="B3884">
        <v>276883</v>
      </c>
      <c r="C3884" t="s">
        <v>74</v>
      </c>
      <c r="D3884" t="s">
        <v>75</v>
      </c>
      <c r="E3884" t="s">
        <v>1611</v>
      </c>
      <c r="F3884" t="s">
        <v>1610</v>
      </c>
      <c r="G3884">
        <v>39.5</v>
      </c>
      <c r="H3884">
        <v>32.299999999999997</v>
      </c>
      <c r="I3884">
        <v>3</v>
      </c>
      <c r="J3884">
        <v>14</v>
      </c>
      <c r="K3884" s="1">
        <v>45161</v>
      </c>
      <c r="L3884" s="56">
        <v>0.3744059837962963</v>
      </c>
    </row>
    <row r="3885" spans="1:12" ht="15" customHeight="1" x14ac:dyDescent="0.25">
      <c r="A3885">
        <v>3884</v>
      </c>
      <c r="B3885">
        <v>276882</v>
      </c>
      <c r="C3885" t="s">
        <v>84</v>
      </c>
      <c r="D3885" t="s">
        <v>1609</v>
      </c>
      <c r="E3885" t="s">
        <v>1603</v>
      </c>
      <c r="F3885" t="s">
        <v>1610</v>
      </c>
      <c r="G3885">
        <v>29.2</v>
      </c>
      <c r="H3885">
        <v>23.8</v>
      </c>
      <c r="I3885">
        <v>2</v>
      </c>
      <c r="J3885">
        <v>0</v>
      </c>
      <c r="K3885" s="1">
        <v>45161</v>
      </c>
      <c r="L3885" s="56">
        <v>0.37429861111111112</v>
      </c>
    </row>
    <row r="3886" spans="1:12" ht="15" customHeight="1" x14ac:dyDescent="0.25">
      <c r="A3886">
        <v>3885</v>
      </c>
      <c r="B3886">
        <v>276881</v>
      </c>
      <c r="C3886" t="s">
        <v>125</v>
      </c>
      <c r="D3886" t="s">
        <v>126</v>
      </c>
      <c r="E3886" t="s">
        <v>1603</v>
      </c>
      <c r="F3886" t="s">
        <v>1604</v>
      </c>
      <c r="G3886">
        <v>12.2</v>
      </c>
      <c r="H3886">
        <v>6.8</v>
      </c>
      <c r="I3886">
        <v>2</v>
      </c>
      <c r="J3886">
        <v>0</v>
      </c>
      <c r="K3886" s="1">
        <v>45161</v>
      </c>
      <c r="L3886" s="56">
        <v>0.37422005787037033</v>
      </c>
    </row>
    <row r="3887" spans="1:12" ht="15" customHeight="1" x14ac:dyDescent="0.25">
      <c r="A3887">
        <v>3886</v>
      </c>
      <c r="B3887">
        <v>276880</v>
      </c>
      <c r="C3887" t="s">
        <v>88</v>
      </c>
      <c r="D3887" t="s">
        <v>89</v>
      </c>
      <c r="E3887" t="s">
        <v>1611</v>
      </c>
      <c r="F3887" t="s">
        <v>1610</v>
      </c>
      <c r="G3887">
        <v>49</v>
      </c>
      <c r="H3887">
        <v>41.8</v>
      </c>
      <c r="I3887">
        <v>3</v>
      </c>
      <c r="J3887">
        <v>14</v>
      </c>
      <c r="K3887" s="1">
        <v>45161</v>
      </c>
      <c r="L3887" s="56">
        <v>0.37413792824074071</v>
      </c>
    </row>
    <row r="3888" spans="1:12" ht="15" customHeight="1" x14ac:dyDescent="0.25">
      <c r="A3888">
        <v>3887</v>
      </c>
      <c r="B3888">
        <v>276879</v>
      </c>
      <c r="C3888" t="s">
        <v>53</v>
      </c>
      <c r="D3888" t="s">
        <v>54</v>
      </c>
      <c r="E3888" t="s">
        <v>1611</v>
      </c>
      <c r="F3888" t="s">
        <v>1613</v>
      </c>
      <c r="G3888">
        <v>20.3</v>
      </c>
      <c r="H3888">
        <v>14.9</v>
      </c>
      <c r="I3888">
        <v>2</v>
      </c>
      <c r="J3888">
        <v>8</v>
      </c>
      <c r="K3888" s="1">
        <v>45161</v>
      </c>
      <c r="L3888" s="56">
        <v>0.37393688657407403</v>
      </c>
    </row>
    <row r="3889" spans="1:12" ht="15" customHeight="1" x14ac:dyDescent="0.25">
      <c r="A3889">
        <v>3888</v>
      </c>
      <c r="B3889">
        <v>276878</v>
      </c>
      <c r="C3889" t="s">
        <v>114</v>
      </c>
      <c r="D3889" t="s">
        <v>115</v>
      </c>
      <c r="E3889" t="s">
        <v>1603</v>
      </c>
      <c r="F3889" t="s">
        <v>1610</v>
      </c>
      <c r="G3889">
        <v>53.8</v>
      </c>
      <c r="H3889">
        <v>46.6</v>
      </c>
      <c r="I3889">
        <v>3</v>
      </c>
      <c r="J3889">
        <v>25</v>
      </c>
      <c r="K3889" s="1">
        <v>45161</v>
      </c>
      <c r="L3889" s="56">
        <v>0.37381716435185181</v>
      </c>
    </row>
    <row r="3890" spans="1:12" ht="15" customHeight="1" x14ac:dyDescent="0.25">
      <c r="A3890">
        <v>3889</v>
      </c>
      <c r="B3890">
        <v>276877</v>
      </c>
      <c r="C3890" t="s">
        <v>67</v>
      </c>
      <c r="D3890" t="s">
        <v>1318</v>
      </c>
      <c r="E3890" t="s">
        <v>1603</v>
      </c>
      <c r="F3890" t="s">
        <v>1613</v>
      </c>
      <c r="G3890">
        <v>38.1</v>
      </c>
      <c r="H3890">
        <v>30.9</v>
      </c>
      <c r="I3890">
        <v>3</v>
      </c>
      <c r="J3890">
        <v>0</v>
      </c>
      <c r="K3890" s="1">
        <v>45161</v>
      </c>
      <c r="L3890" s="56">
        <v>0.37361959490740743</v>
      </c>
    </row>
    <row r="3891" spans="1:12" ht="15" customHeight="1" x14ac:dyDescent="0.25">
      <c r="A3891">
        <v>3890</v>
      </c>
      <c r="B3891">
        <v>276876</v>
      </c>
      <c r="C3891" t="s">
        <v>24</v>
      </c>
      <c r="D3891" t="s">
        <v>25</v>
      </c>
      <c r="E3891" t="s">
        <v>1611</v>
      </c>
      <c r="F3891" t="s">
        <v>1614</v>
      </c>
      <c r="G3891">
        <v>53.6</v>
      </c>
      <c r="H3891">
        <v>46.4</v>
      </c>
      <c r="I3891">
        <v>3</v>
      </c>
      <c r="J3891">
        <v>8</v>
      </c>
      <c r="K3891" s="1">
        <v>45161</v>
      </c>
      <c r="L3891" s="56">
        <v>0.37354675925925923</v>
      </c>
    </row>
    <row r="3892" spans="1:12" ht="15" customHeight="1" x14ac:dyDescent="0.25">
      <c r="A3892">
        <v>3891</v>
      </c>
      <c r="B3892">
        <v>276875</v>
      </c>
      <c r="C3892" t="s">
        <v>88</v>
      </c>
      <c r="D3892" t="s">
        <v>89</v>
      </c>
      <c r="E3892" t="s">
        <v>1611</v>
      </c>
      <c r="F3892" t="s">
        <v>1610</v>
      </c>
      <c r="G3892">
        <v>36</v>
      </c>
      <c r="H3892">
        <v>28.8</v>
      </c>
      <c r="I3892">
        <v>3</v>
      </c>
      <c r="J3892">
        <v>10</v>
      </c>
      <c r="K3892" s="1">
        <v>45161</v>
      </c>
      <c r="L3892" s="56">
        <v>0.37341802083333331</v>
      </c>
    </row>
    <row r="3893" spans="1:12" ht="15" customHeight="1" x14ac:dyDescent="0.25">
      <c r="A3893">
        <v>3892</v>
      </c>
      <c r="B3893">
        <v>276874</v>
      </c>
      <c r="C3893" t="s">
        <v>120</v>
      </c>
      <c r="D3893" t="s">
        <v>1411</v>
      </c>
      <c r="E3893" t="s">
        <v>1603</v>
      </c>
      <c r="F3893" t="s">
        <v>1610</v>
      </c>
      <c r="G3893">
        <v>14.1</v>
      </c>
      <c r="H3893">
        <v>6.9</v>
      </c>
      <c r="I3893">
        <v>3</v>
      </c>
      <c r="J3893">
        <v>0</v>
      </c>
      <c r="K3893" s="1">
        <v>45161</v>
      </c>
      <c r="L3893" s="56">
        <v>0.37296709490740737</v>
      </c>
    </row>
    <row r="3894" spans="1:12" ht="15" customHeight="1" x14ac:dyDescent="0.25">
      <c r="A3894">
        <v>3893</v>
      </c>
      <c r="B3894">
        <v>276873</v>
      </c>
      <c r="C3894" t="s">
        <v>55</v>
      </c>
      <c r="D3894" t="s">
        <v>56</v>
      </c>
      <c r="E3894" t="s">
        <v>1611</v>
      </c>
      <c r="F3894" t="s">
        <v>1613</v>
      </c>
      <c r="G3894">
        <v>45.5</v>
      </c>
      <c r="H3894">
        <v>38.299999999999997</v>
      </c>
      <c r="I3894">
        <v>3</v>
      </c>
      <c r="J3894">
        <v>8</v>
      </c>
      <c r="K3894" s="1">
        <v>45161</v>
      </c>
      <c r="L3894" s="56">
        <v>0.3727941319444445</v>
      </c>
    </row>
    <row r="3895" spans="1:12" ht="15" customHeight="1" x14ac:dyDescent="0.25">
      <c r="A3895">
        <v>3894</v>
      </c>
      <c r="B3895">
        <v>276872</v>
      </c>
      <c r="C3895" t="s">
        <v>24</v>
      </c>
      <c r="D3895" t="s">
        <v>25</v>
      </c>
      <c r="E3895" t="s">
        <v>1611</v>
      </c>
      <c r="F3895" t="s">
        <v>1614</v>
      </c>
      <c r="G3895">
        <v>55.3</v>
      </c>
      <c r="H3895">
        <v>48.1</v>
      </c>
      <c r="I3895">
        <v>3</v>
      </c>
      <c r="J3895">
        <v>8</v>
      </c>
      <c r="K3895" s="1">
        <v>45161</v>
      </c>
      <c r="L3895" s="56">
        <v>0.3725996875</v>
      </c>
    </row>
    <row r="3896" spans="1:12" ht="15" customHeight="1" x14ac:dyDescent="0.25">
      <c r="A3896">
        <v>3895</v>
      </c>
      <c r="B3896">
        <v>276871</v>
      </c>
      <c r="C3896" t="s">
        <v>175</v>
      </c>
      <c r="D3896" t="s">
        <v>176</v>
      </c>
      <c r="E3896" t="s">
        <v>1603</v>
      </c>
      <c r="F3896" t="s">
        <v>1610</v>
      </c>
      <c r="G3896">
        <v>44.3</v>
      </c>
      <c r="H3896">
        <v>37.1</v>
      </c>
      <c r="I3896">
        <v>3</v>
      </c>
      <c r="J3896">
        <v>0</v>
      </c>
      <c r="K3896" s="1">
        <v>45161</v>
      </c>
      <c r="L3896" s="56">
        <v>0.37204170138888887</v>
      </c>
    </row>
    <row r="3897" spans="1:12" ht="15" customHeight="1" x14ac:dyDescent="0.25">
      <c r="A3897">
        <v>3896</v>
      </c>
      <c r="B3897">
        <v>276870</v>
      </c>
      <c r="C3897" t="s">
        <v>121</v>
      </c>
      <c r="D3897" t="s">
        <v>122</v>
      </c>
      <c r="E3897" t="s">
        <v>1603</v>
      </c>
      <c r="F3897" t="s">
        <v>1610</v>
      </c>
      <c r="G3897">
        <v>47.8</v>
      </c>
      <c r="H3897">
        <v>40.6</v>
      </c>
      <c r="I3897">
        <v>3</v>
      </c>
      <c r="J3897">
        <v>0</v>
      </c>
      <c r="K3897" s="1">
        <v>45161</v>
      </c>
      <c r="L3897" s="56">
        <v>0.37196678240740738</v>
      </c>
    </row>
    <row r="3898" spans="1:12" ht="15" customHeight="1" x14ac:dyDescent="0.25">
      <c r="A3898">
        <v>3897</v>
      </c>
      <c r="B3898">
        <v>276869</v>
      </c>
      <c r="C3898" t="s">
        <v>24</v>
      </c>
      <c r="D3898" t="s">
        <v>25</v>
      </c>
      <c r="E3898" t="s">
        <v>1611</v>
      </c>
      <c r="F3898" t="s">
        <v>1614</v>
      </c>
      <c r="G3898">
        <v>51</v>
      </c>
      <c r="H3898">
        <v>43.8</v>
      </c>
      <c r="I3898">
        <v>3</v>
      </c>
      <c r="J3898">
        <v>8</v>
      </c>
      <c r="K3898" s="1">
        <v>45161</v>
      </c>
      <c r="L3898" s="56">
        <v>0.37184332175925922</v>
      </c>
    </row>
    <row r="3899" spans="1:12" ht="15" customHeight="1" x14ac:dyDescent="0.25">
      <c r="A3899">
        <v>3898</v>
      </c>
      <c r="B3899">
        <v>276868</v>
      </c>
      <c r="C3899" t="s">
        <v>124</v>
      </c>
      <c r="D3899" t="s">
        <v>1413</v>
      </c>
      <c r="E3899" t="s">
        <v>1603</v>
      </c>
      <c r="F3899" t="s">
        <v>1604</v>
      </c>
      <c r="G3899">
        <v>41.5</v>
      </c>
      <c r="H3899">
        <v>34.299999999999997</v>
      </c>
      <c r="I3899">
        <v>3</v>
      </c>
      <c r="J3899">
        <v>0</v>
      </c>
      <c r="K3899" s="1">
        <v>45161</v>
      </c>
      <c r="L3899" s="56">
        <v>0.37166947916666665</v>
      </c>
    </row>
    <row r="3900" spans="1:12" ht="15" customHeight="1" x14ac:dyDescent="0.25">
      <c r="A3900">
        <v>3899</v>
      </c>
      <c r="B3900">
        <v>276867</v>
      </c>
      <c r="C3900" t="s">
        <v>142</v>
      </c>
      <c r="D3900" t="s">
        <v>1612</v>
      </c>
      <c r="E3900" t="s">
        <v>1603</v>
      </c>
      <c r="F3900" t="s">
        <v>1604</v>
      </c>
      <c r="G3900">
        <v>41.4</v>
      </c>
      <c r="H3900">
        <v>34.200000000000003</v>
      </c>
      <c r="I3900">
        <v>3</v>
      </c>
      <c r="J3900">
        <v>0</v>
      </c>
      <c r="K3900" s="1">
        <v>45161</v>
      </c>
      <c r="L3900" s="56">
        <v>0.37157144675925924</v>
      </c>
    </row>
    <row r="3901" spans="1:12" ht="15" customHeight="1" x14ac:dyDescent="0.25">
      <c r="A3901">
        <v>3900</v>
      </c>
      <c r="B3901">
        <v>276866</v>
      </c>
      <c r="C3901" t="s">
        <v>137</v>
      </c>
      <c r="D3901" t="s">
        <v>1356</v>
      </c>
      <c r="E3901" t="s">
        <v>1603</v>
      </c>
      <c r="F3901" t="s">
        <v>1616</v>
      </c>
      <c r="G3901">
        <v>47.1</v>
      </c>
      <c r="H3901">
        <v>41.7</v>
      </c>
      <c r="I3901">
        <v>2</v>
      </c>
      <c r="J3901">
        <v>0</v>
      </c>
      <c r="K3901" s="1">
        <v>45161</v>
      </c>
      <c r="L3901" s="56">
        <v>0.37069568287037041</v>
      </c>
    </row>
    <row r="3902" spans="1:12" ht="15" customHeight="1" x14ac:dyDescent="0.25">
      <c r="A3902">
        <v>3901</v>
      </c>
      <c r="B3902">
        <v>276865</v>
      </c>
      <c r="C3902" t="s">
        <v>24</v>
      </c>
      <c r="D3902" t="s">
        <v>25</v>
      </c>
      <c r="E3902" t="s">
        <v>1611</v>
      </c>
      <c r="F3902" t="s">
        <v>1614</v>
      </c>
      <c r="G3902">
        <v>50</v>
      </c>
      <c r="H3902">
        <v>42.8</v>
      </c>
      <c r="I3902">
        <v>3</v>
      </c>
      <c r="J3902">
        <v>8</v>
      </c>
      <c r="K3902" s="1">
        <v>45161</v>
      </c>
      <c r="L3902" s="56">
        <v>0.3705193634259259</v>
      </c>
    </row>
    <row r="3903" spans="1:12" ht="15" customHeight="1" x14ac:dyDescent="0.25">
      <c r="A3903">
        <v>3902</v>
      </c>
      <c r="B3903">
        <v>276864</v>
      </c>
      <c r="C3903" t="s">
        <v>137</v>
      </c>
      <c r="D3903" t="s">
        <v>1356</v>
      </c>
      <c r="E3903" t="s">
        <v>1603</v>
      </c>
      <c r="F3903" t="s">
        <v>1616</v>
      </c>
      <c r="G3903">
        <v>67.7</v>
      </c>
      <c r="H3903">
        <v>60.5</v>
      </c>
      <c r="I3903">
        <v>3</v>
      </c>
      <c r="J3903">
        <v>0</v>
      </c>
      <c r="K3903" s="1">
        <v>45161</v>
      </c>
      <c r="L3903" s="56">
        <v>0.37014540509259258</v>
      </c>
    </row>
    <row r="3904" spans="1:12" ht="15" customHeight="1" x14ac:dyDescent="0.25">
      <c r="A3904">
        <v>3903</v>
      </c>
      <c r="B3904">
        <v>276863</v>
      </c>
      <c r="C3904" t="s">
        <v>118</v>
      </c>
      <c r="D3904" t="s">
        <v>119</v>
      </c>
      <c r="E3904" t="s">
        <v>1603</v>
      </c>
      <c r="F3904" t="s">
        <v>1616</v>
      </c>
      <c r="G3904">
        <v>2096</v>
      </c>
      <c r="H3904">
        <v>2096</v>
      </c>
      <c r="I3904">
        <v>-1</v>
      </c>
      <c r="J3904">
        <v>612</v>
      </c>
      <c r="K3904" s="1">
        <v>45161</v>
      </c>
      <c r="L3904" s="56">
        <v>0.37002349537037033</v>
      </c>
    </row>
    <row r="3905" spans="1:12" ht="15" customHeight="1" x14ac:dyDescent="0.25">
      <c r="A3905">
        <v>3904</v>
      </c>
      <c r="B3905">
        <v>276862</v>
      </c>
      <c r="C3905" t="s">
        <v>1532</v>
      </c>
      <c r="D3905" t="s">
        <v>1533</v>
      </c>
      <c r="E3905" t="s">
        <v>1603</v>
      </c>
      <c r="F3905" t="s">
        <v>1607</v>
      </c>
      <c r="G3905">
        <v>10.9</v>
      </c>
      <c r="H3905">
        <v>5.5</v>
      </c>
      <c r="I3905">
        <v>2</v>
      </c>
      <c r="J3905">
        <v>0</v>
      </c>
      <c r="K3905" s="1">
        <v>45161</v>
      </c>
      <c r="L3905" s="56">
        <v>0.36904563657407402</v>
      </c>
    </row>
    <row r="3906" spans="1:12" ht="15" customHeight="1" x14ac:dyDescent="0.25">
      <c r="A3906">
        <v>3905</v>
      </c>
      <c r="B3906">
        <v>276861</v>
      </c>
      <c r="C3906" t="s">
        <v>123</v>
      </c>
      <c r="D3906" t="s">
        <v>1412</v>
      </c>
      <c r="E3906" t="s">
        <v>1603</v>
      </c>
      <c r="F3906" t="s">
        <v>1614</v>
      </c>
      <c r="G3906">
        <v>52.2</v>
      </c>
      <c r="H3906">
        <v>45</v>
      </c>
      <c r="I3906">
        <v>3</v>
      </c>
      <c r="J3906">
        <v>0</v>
      </c>
      <c r="K3906" s="1">
        <v>45161</v>
      </c>
      <c r="L3906" s="56">
        <v>0.36884961805555555</v>
      </c>
    </row>
    <row r="3907" spans="1:12" ht="15" customHeight="1" x14ac:dyDescent="0.25">
      <c r="A3907">
        <v>3906</v>
      </c>
      <c r="B3907">
        <v>276860</v>
      </c>
      <c r="C3907" t="s">
        <v>59</v>
      </c>
      <c r="D3907" t="s">
        <v>60</v>
      </c>
      <c r="E3907" t="s">
        <v>1611</v>
      </c>
      <c r="F3907" t="s">
        <v>1613</v>
      </c>
      <c r="G3907">
        <v>47.9</v>
      </c>
      <c r="H3907">
        <v>40.700000000000003</v>
      </c>
      <c r="I3907">
        <v>3</v>
      </c>
      <c r="J3907">
        <v>8</v>
      </c>
      <c r="K3907" s="1">
        <v>45161</v>
      </c>
      <c r="L3907" s="56">
        <v>0.36870952546296293</v>
      </c>
    </row>
    <row r="3908" spans="1:12" ht="15" customHeight="1" x14ac:dyDescent="0.25">
      <c r="A3908">
        <v>3907</v>
      </c>
      <c r="B3908">
        <v>276859</v>
      </c>
      <c r="C3908" t="s">
        <v>88</v>
      </c>
      <c r="D3908" t="s">
        <v>89</v>
      </c>
      <c r="E3908" t="s">
        <v>1611</v>
      </c>
      <c r="F3908" t="s">
        <v>1610</v>
      </c>
      <c r="G3908">
        <v>51.2</v>
      </c>
      <c r="H3908">
        <v>44</v>
      </c>
      <c r="I3908">
        <v>3</v>
      </c>
      <c r="J3908">
        <v>14</v>
      </c>
      <c r="K3908" s="1">
        <v>45161</v>
      </c>
      <c r="L3908" s="56">
        <v>0.36857496527777783</v>
      </c>
    </row>
    <row r="3909" spans="1:12" ht="15" customHeight="1" x14ac:dyDescent="0.25">
      <c r="A3909">
        <v>3908</v>
      </c>
      <c r="B3909">
        <v>276858</v>
      </c>
      <c r="C3909" t="s">
        <v>1534</v>
      </c>
      <c r="D3909" t="s">
        <v>1535</v>
      </c>
      <c r="E3909" t="s">
        <v>1611</v>
      </c>
      <c r="F3909" t="s">
        <v>1607</v>
      </c>
      <c r="G3909">
        <v>32.799999999999997</v>
      </c>
      <c r="H3909">
        <v>27.4</v>
      </c>
      <c r="I3909">
        <v>2</v>
      </c>
      <c r="J3909">
        <v>6</v>
      </c>
      <c r="K3909" s="1">
        <v>45161</v>
      </c>
      <c r="L3909" s="56">
        <v>0.3684390393518519</v>
      </c>
    </row>
    <row r="3910" spans="1:12" ht="15" customHeight="1" x14ac:dyDescent="0.25">
      <c r="A3910">
        <v>3909</v>
      </c>
      <c r="B3910">
        <v>276857</v>
      </c>
      <c r="C3910" t="s">
        <v>137</v>
      </c>
      <c r="D3910" t="s">
        <v>1356</v>
      </c>
      <c r="E3910" t="s">
        <v>1603</v>
      </c>
      <c r="F3910" t="s">
        <v>1616</v>
      </c>
      <c r="G3910">
        <v>70.900000000000006</v>
      </c>
      <c r="H3910">
        <v>63.7</v>
      </c>
      <c r="I3910">
        <v>3</v>
      </c>
      <c r="J3910">
        <v>0</v>
      </c>
      <c r="K3910" s="1">
        <v>45161</v>
      </c>
      <c r="L3910" s="56">
        <v>0.36811655092592593</v>
      </c>
    </row>
    <row r="3911" spans="1:12" ht="15" customHeight="1" x14ac:dyDescent="0.25">
      <c r="A3911">
        <v>3910</v>
      </c>
      <c r="B3911">
        <v>276856</v>
      </c>
      <c r="C3911" t="s">
        <v>24</v>
      </c>
      <c r="D3911" t="s">
        <v>25</v>
      </c>
      <c r="E3911" t="s">
        <v>1611</v>
      </c>
      <c r="F3911" t="s">
        <v>1614</v>
      </c>
      <c r="G3911">
        <v>53.2</v>
      </c>
      <c r="H3911">
        <v>46</v>
      </c>
      <c r="I3911">
        <v>3</v>
      </c>
      <c r="J3911">
        <v>8</v>
      </c>
      <c r="K3911" s="1">
        <v>45161</v>
      </c>
      <c r="L3911" s="56">
        <v>0.36787056712962962</v>
      </c>
    </row>
    <row r="3912" spans="1:12" ht="15" customHeight="1" x14ac:dyDescent="0.25">
      <c r="A3912">
        <v>3911</v>
      </c>
      <c r="B3912">
        <v>276855</v>
      </c>
      <c r="C3912" t="s">
        <v>67</v>
      </c>
      <c r="D3912" t="s">
        <v>1318</v>
      </c>
      <c r="E3912" t="s">
        <v>1603</v>
      </c>
      <c r="F3912" t="s">
        <v>1613</v>
      </c>
      <c r="G3912">
        <v>36.1</v>
      </c>
      <c r="H3912">
        <v>28.9</v>
      </c>
      <c r="I3912">
        <v>3</v>
      </c>
      <c r="J3912">
        <v>0</v>
      </c>
      <c r="K3912" s="1">
        <v>45161</v>
      </c>
      <c r="L3912" s="56">
        <v>0.36767878472222221</v>
      </c>
    </row>
    <row r="3913" spans="1:12" ht="15" customHeight="1" x14ac:dyDescent="0.25">
      <c r="A3913">
        <v>3912</v>
      </c>
      <c r="B3913">
        <v>276854</v>
      </c>
      <c r="C3913" t="s">
        <v>114</v>
      </c>
      <c r="D3913" t="s">
        <v>115</v>
      </c>
      <c r="E3913" t="s">
        <v>1603</v>
      </c>
      <c r="F3913" t="s">
        <v>1610</v>
      </c>
      <c r="G3913">
        <v>64.8</v>
      </c>
      <c r="H3913">
        <v>57.6</v>
      </c>
      <c r="I3913">
        <v>3</v>
      </c>
      <c r="J3913">
        <v>30</v>
      </c>
      <c r="K3913" s="1">
        <v>45161</v>
      </c>
      <c r="L3913" s="56">
        <v>0.36756774305555556</v>
      </c>
    </row>
    <row r="3914" spans="1:12" ht="15" customHeight="1" x14ac:dyDescent="0.25">
      <c r="A3914">
        <v>3913</v>
      </c>
      <c r="B3914">
        <v>276853</v>
      </c>
      <c r="C3914" t="s">
        <v>59</v>
      </c>
      <c r="D3914" t="s">
        <v>60</v>
      </c>
      <c r="E3914" t="s">
        <v>1611</v>
      </c>
      <c r="F3914" t="s">
        <v>1613</v>
      </c>
      <c r="G3914">
        <v>48.8</v>
      </c>
      <c r="H3914">
        <v>41.6</v>
      </c>
      <c r="I3914">
        <v>3</v>
      </c>
      <c r="J3914">
        <v>8</v>
      </c>
      <c r="K3914" s="1">
        <v>45161</v>
      </c>
      <c r="L3914" s="56">
        <v>0.36742225694444447</v>
      </c>
    </row>
    <row r="3915" spans="1:12" ht="15" customHeight="1" x14ac:dyDescent="0.25">
      <c r="A3915">
        <v>3914</v>
      </c>
      <c r="B3915">
        <v>276852</v>
      </c>
      <c r="C3915" t="s">
        <v>1534</v>
      </c>
      <c r="D3915" t="s">
        <v>1535</v>
      </c>
      <c r="E3915" t="s">
        <v>1611</v>
      </c>
      <c r="F3915" t="s">
        <v>1607</v>
      </c>
      <c r="G3915">
        <v>91.3</v>
      </c>
      <c r="H3915">
        <v>84.1</v>
      </c>
      <c r="I3915">
        <v>3</v>
      </c>
      <c r="J3915">
        <v>18</v>
      </c>
      <c r="K3915" s="1">
        <v>45161</v>
      </c>
      <c r="L3915" s="56">
        <v>0.36723468750000005</v>
      </c>
    </row>
    <row r="3916" spans="1:12" ht="15" customHeight="1" x14ac:dyDescent="0.25">
      <c r="A3916">
        <v>3915</v>
      </c>
      <c r="B3916">
        <v>276851</v>
      </c>
      <c r="C3916" t="s">
        <v>84</v>
      </c>
      <c r="D3916" t="s">
        <v>1609</v>
      </c>
      <c r="E3916" t="s">
        <v>1603</v>
      </c>
      <c r="F3916" t="s">
        <v>1610</v>
      </c>
      <c r="G3916">
        <v>38</v>
      </c>
      <c r="H3916">
        <v>32.6</v>
      </c>
      <c r="I3916">
        <v>2</v>
      </c>
      <c r="J3916">
        <v>0</v>
      </c>
      <c r="K3916" s="1">
        <v>45161</v>
      </c>
      <c r="L3916" s="56">
        <v>0.36704606481481483</v>
      </c>
    </row>
    <row r="3917" spans="1:12" ht="15" customHeight="1" x14ac:dyDescent="0.25">
      <c r="A3917">
        <v>3916</v>
      </c>
      <c r="B3917">
        <v>276850</v>
      </c>
      <c r="C3917" t="s">
        <v>24</v>
      </c>
      <c r="D3917" t="s">
        <v>25</v>
      </c>
      <c r="E3917" t="s">
        <v>1611</v>
      </c>
      <c r="F3917" t="s">
        <v>1614</v>
      </c>
      <c r="G3917">
        <v>49</v>
      </c>
      <c r="H3917">
        <v>41.8</v>
      </c>
      <c r="I3917">
        <v>3</v>
      </c>
      <c r="J3917">
        <v>8</v>
      </c>
      <c r="K3917" s="1">
        <v>45161</v>
      </c>
      <c r="L3917" s="56">
        <v>0.3668563310185185</v>
      </c>
    </row>
    <row r="3918" spans="1:12" ht="15" customHeight="1" x14ac:dyDescent="0.25">
      <c r="A3918">
        <v>3917</v>
      </c>
      <c r="B3918">
        <v>276849</v>
      </c>
      <c r="C3918" t="s">
        <v>55</v>
      </c>
      <c r="D3918" t="s">
        <v>56</v>
      </c>
      <c r="E3918" t="s">
        <v>1611</v>
      </c>
      <c r="F3918" t="s">
        <v>1613</v>
      </c>
      <c r="G3918">
        <v>43.7</v>
      </c>
      <c r="H3918">
        <v>36.5</v>
      </c>
      <c r="I3918">
        <v>3</v>
      </c>
      <c r="J3918">
        <v>8</v>
      </c>
      <c r="K3918" s="1">
        <v>45161</v>
      </c>
      <c r="L3918" s="56">
        <v>0.36674899305555558</v>
      </c>
    </row>
    <row r="3919" spans="1:12" ht="15" customHeight="1" x14ac:dyDescent="0.25">
      <c r="A3919">
        <v>3918</v>
      </c>
      <c r="B3919">
        <v>276848</v>
      </c>
      <c r="C3919" t="s">
        <v>142</v>
      </c>
      <c r="D3919" t="s">
        <v>1612</v>
      </c>
      <c r="E3919" t="s">
        <v>1603</v>
      </c>
      <c r="F3919" t="s">
        <v>1604</v>
      </c>
      <c r="G3919">
        <v>31.7</v>
      </c>
      <c r="H3919">
        <v>24.5</v>
      </c>
      <c r="I3919">
        <v>3</v>
      </c>
      <c r="J3919">
        <v>0</v>
      </c>
      <c r="K3919" s="1">
        <v>45161</v>
      </c>
      <c r="L3919" s="56">
        <v>0.36660964120370371</v>
      </c>
    </row>
    <row r="3920" spans="1:12" ht="15" customHeight="1" x14ac:dyDescent="0.25">
      <c r="A3920">
        <v>3919</v>
      </c>
      <c r="B3920">
        <v>276847</v>
      </c>
      <c r="C3920" t="s">
        <v>141</v>
      </c>
      <c r="D3920" t="s">
        <v>1358</v>
      </c>
      <c r="E3920" t="s">
        <v>1603</v>
      </c>
      <c r="F3920" t="s">
        <v>1607</v>
      </c>
      <c r="G3920">
        <v>35.6</v>
      </c>
      <c r="H3920">
        <v>28.4</v>
      </c>
      <c r="I3920">
        <v>3</v>
      </c>
      <c r="J3920">
        <v>0</v>
      </c>
      <c r="K3920" s="1">
        <v>45161</v>
      </c>
      <c r="L3920" s="56">
        <v>0.36648394675925927</v>
      </c>
    </row>
    <row r="3921" spans="1:12" ht="15" customHeight="1" x14ac:dyDescent="0.25">
      <c r="A3921">
        <v>3920</v>
      </c>
      <c r="B3921">
        <v>276846</v>
      </c>
      <c r="C3921" t="s">
        <v>88</v>
      </c>
      <c r="D3921" t="s">
        <v>89</v>
      </c>
      <c r="E3921" t="s">
        <v>1611</v>
      </c>
      <c r="F3921" t="s">
        <v>1610</v>
      </c>
      <c r="G3921">
        <v>49.1</v>
      </c>
      <c r="H3921">
        <v>41.9</v>
      </c>
      <c r="I3921">
        <v>3</v>
      </c>
      <c r="J3921">
        <v>14</v>
      </c>
      <c r="K3921" s="1">
        <v>45161</v>
      </c>
      <c r="L3921" s="56">
        <v>0.36630833333333329</v>
      </c>
    </row>
    <row r="3922" spans="1:12" ht="15" customHeight="1" x14ac:dyDescent="0.25">
      <c r="A3922">
        <v>3921</v>
      </c>
      <c r="B3922">
        <v>276845</v>
      </c>
      <c r="C3922" t="s">
        <v>124</v>
      </c>
      <c r="D3922" t="s">
        <v>1413</v>
      </c>
      <c r="E3922" t="s">
        <v>1603</v>
      </c>
      <c r="F3922" t="s">
        <v>1604</v>
      </c>
      <c r="G3922">
        <v>42</v>
      </c>
      <c r="H3922">
        <v>34.799999999999997</v>
      </c>
      <c r="I3922">
        <v>3</v>
      </c>
      <c r="J3922">
        <v>0</v>
      </c>
      <c r="K3922" s="1">
        <v>45161</v>
      </c>
      <c r="L3922" s="56">
        <v>0.36597346064814817</v>
      </c>
    </row>
    <row r="3923" spans="1:12" ht="15" customHeight="1" x14ac:dyDescent="0.25">
      <c r="A3923">
        <v>3922</v>
      </c>
      <c r="B3923">
        <v>276844</v>
      </c>
      <c r="C3923" t="s">
        <v>24</v>
      </c>
      <c r="D3923" t="s">
        <v>25</v>
      </c>
      <c r="E3923" t="s">
        <v>1611</v>
      </c>
      <c r="F3923" t="s">
        <v>1614</v>
      </c>
      <c r="G3923">
        <v>52.1</v>
      </c>
      <c r="H3923">
        <v>44.9</v>
      </c>
      <c r="I3923">
        <v>3</v>
      </c>
      <c r="J3923">
        <v>8</v>
      </c>
      <c r="K3923" s="1">
        <v>45161</v>
      </c>
      <c r="L3923" s="56">
        <v>0.36495593749999999</v>
      </c>
    </row>
    <row r="3924" spans="1:12" ht="15" customHeight="1" x14ac:dyDescent="0.25">
      <c r="A3924">
        <v>3923</v>
      </c>
      <c r="B3924">
        <v>276843</v>
      </c>
      <c r="C3924" t="s">
        <v>24</v>
      </c>
      <c r="D3924" t="s">
        <v>25</v>
      </c>
      <c r="E3924" t="s">
        <v>1611</v>
      </c>
      <c r="F3924" t="s">
        <v>1614</v>
      </c>
      <c r="G3924">
        <v>47.8</v>
      </c>
      <c r="H3924">
        <v>40.6</v>
      </c>
      <c r="I3924">
        <v>3</v>
      </c>
      <c r="J3924">
        <v>8</v>
      </c>
      <c r="K3924" s="1">
        <v>45161</v>
      </c>
      <c r="L3924" s="56">
        <v>0.36474409722222223</v>
      </c>
    </row>
    <row r="3925" spans="1:12" ht="15" customHeight="1" x14ac:dyDescent="0.25">
      <c r="A3925">
        <v>3924</v>
      </c>
      <c r="B3925">
        <v>276842</v>
      </c>
      <c r="C3925" t="s">
        <v>88</v>
      </c>
      <c r="D3925" t="s">
        <v>89</v>
      </c>
      <c r="E3925" t="s">
        <v>1611</v>
      </c>
      <c r="F3925" t="s">
        <v>1610</v>
      </c>
      <c r="G3925">
        <v>50</v>
      </c>
      <c r="H3925">
        <v>42.8</v>
      </c>
      <c r="I3925">
        <v>3</v>
      </c>
      <c r="J3925">
        <v>14</v>
      </c>
      <c r="K3925" s="1">
        <v>45161</v>
      </c>
      <c r="L3925" s="56">
        <v>0.364608599537037</v>
      </c>
    </row>
    <row r="3926" spans="1:12" ht="15" customHeight="1" x14ac:dyDescent="0.25">
      <c r="A3926">
        <v>3925</v>
      </c>
      <c r="B3926">
        <v>276841</v>
      </c>
      <c r="C3926" t="s">
        <v>24</v>
      </c>
      <c r="D3926" t="s">
        <v>25</v>
      </c>
      <c r="E3926" t="s">
        <v>1611</v>
      </c>
      <c r="F3926" t="s">
        <v>1614</v>
      </c>
      <c r="G3926">
        <v>46.3</v>
      </c>
      <c r="H3926">
        <v>39.1</v>
      </c>
      <c r="I3926">
        <v>3</v>
      </c>
      <c r="J3926">
        <v>8</v>
      </c>
      <c r="K3926" s="1">
        <v>45161</v>
      </c>
      <c r="L3926" s="56">
        <v>0.36423614583333336</v>
      </c>
    </row>
    <row r="3927" spans="1:12" ht="15" customHeight="1" x14ac:dyDescent="0.25">
      <c r="A3927">
        <v>3926</v>
      </c>
      <c r="B3927">
        <v>276840</v>
      </c>
      <c r="C3927" t="s">
        <v>55</v>
      </c>
      <c r="D3927" t="s">
        <v>56</v>
      </c>
      <c r="E3927" t="s">
        <v>1611</v>
      </c>
      <c r="F3927" t="s">
        <v>1613</v>
      </c>
      <c r="G3927">
        <v>44.4</v>
      </c>
      <c r="H3927">
        <v>37.200000000000003</v>
      </c>
      <c r="I3927">
        <v>3</v>
      </c>
      <c r="J3927">
        <v>8</v>
      </c>
      <c r="K3927" s="1">
        <v>45161</v>
      </c>
      <c r="L3927" s="56">
        <v>0.36399822916666663</v>
      </c>
    </row>
    <row r="3928" spans="1:12" ht="15" customHeight="1" x14ac:dyDescent="0.25">
      <c r="A3928">
        <v>3927</v>
      </c>
      <c r="B3928">
        <v>276839</v>
      </c>
      <c r="C3928" t="s">
        <v>125</v>
      </c>
      <c r="D3928" t="s">
        <v>126</v>
      </c>
      <c r="E3928" t="s">
        <v>1603</v>
      </c>
      <c r="F3928" t="s">
        <v>1604</v>
      </c>
      <c r="G3928">
        <v>46.1</v>
      </c>
      <c r="H3928">
        <v>38.9</v>
      </c>
      <c r="I3928">
        <v>3</v>
      </c>
      <c r="J3928">
        <v>0</v>
      </c>
      <c r="K3928" s="1">
        <v>45161</v>
      </c>
      <c r="L3928" s="56">
        <v>0.36384788194444445</v>
      </c>
    </row>
    <row r="3929" spans="1:12" ht="15" customHeight="1" x14ac:dyDescent="0.25">
      <c r="A3929">
        <v>3928</v>
      </c>
      <c r="B3929">
        <v>276838</v>
      </c>
      <c r="C3929" t="s">
        <v>125</v>
      </c>
      <c r="D3929" t="s">
        <v>126</v>
      </c>
      <c r="E3929" t="s">
        <v>1603</v>
      </c>
      <c r="F3929" t="s">
        <v>1604</v>
      </c>
      <c r="G3929">
        <v>48</v>
      </c>
      <c r="H3929">
        <v>40.799999999999997</v>
      </c>
      <c r="I3929">
        <v>3</v>
      </c>
      <c r="J3929">
        <v>0</v>
      </c>
      <c r="K3929" s="1">
        <v>45161</v>
      </c>
      <c r="L3929" s="56">
        <v>0.36370054398148149</v>
      </c>
    </row>
    <row r="3930" spans="1:12" ht="15" customHeight="1" x14ac:dyDescent="0.25">
      <c r="A3930">
        <v>3929</v>
      </c>
      <c r="B3930">
        <v>276837</v>
      </c>
      <c r="C3930" t="s">
        <v>123</v>
      </c>
      <c r="D3930" t="s">
        <v>1412</v>
      </c>
      <c r="E3930" t="s">
        <v>1603</v>
      </c>
      <c r="F3930" t="s">
        <v>1614</v>
      </c>
      <c r="G3930">
        <v>54.8</v>
      </c>
      <c r="H3930">
        <v>47.6</v>
      </c>
      <c r="I3930">
        <v>3</v>
      </c>
      <c r="J3930">
        <v>0</v>
      </c>
      <c r="K3930" s="1">
        <v>45161</v>
      </c>
      <c r="L3930" s="56">
        <v>0.36355289351851855</v>
      </c>
    </row>
    <row r="3931" spans="1:12" ht="15" customHeight="1" x14ac:dyDescent="0.25">
      <c r="A3931">
        <v>3930</v>
      </c>
      <c r="B3931">
        <v>276836</v>
      </c>
      <c r="C3931" t="s">
        <v>1534</v>
      </c>
      <c r="D3931" t="s">
        <v>1535</v>
      </c>
      <c r="E3931" t="s">
        <v>1611</v>
      </c>
      <c r="F3931" t="s">
        <v>1607</v>
      </c>
      <c r="G3931">
        <v>86.8</v>
      </c>
      <c r="H3931">
        <v>79.599999999999994</v>
      </c>
      <c r="I3931">
        <v>3</v>
      </c>
      <c r="J3931">
        <v>18</v>
      </c>
      <c r="K3931" s="1">
        <v>45161</v>
      </c>
      <c r="L3931" s="56">
        <v>0.36341466435185188</v>
      </c>
    </row>
    <row r="3932" spans="1:12" ht="15" customHeight="1" x14ac:dyDescent="0.25">
      <c r="A3932">
        <v>3931</v>
      </c>
      <c r="B3932">
        <v>276835</v>
      </c>
      <c r="C3932" t="s">
        <v>114</v>
      </c>
      <c r="D3932" t="s">
        <v>115</v>
      </c>
      <c r="E3932" t="s">
        <v>1603</v>
      </c>
      <c r="F3932" t="s">
        <v>1610</v>
      </c>
      <c r="G3932">
        <v>70.400000000000006</v>
      </c>
      <c r="H3932">
        <v>63.2</v>
      </c>
      <c r="I3932">
        <v>3</v>
      </c>
      <c r="J3932">
        <v>30</v>
      </c>
      <c r="K3932" s="1">
        <v>45161</v>
      </c>
      <c r="L3932" s="56">
        <v>0.36319008101851852</v>
      </c>
    </row>
    <row r="3933" spans="1:12" ht="15" customHeight="1" x14ac:dyDescent="0.25">
      <c r="A3933">
        <v>3932</v>
      </c>
      <c r="B3933">
        <v>276834</v>
      </c>
      <c r="C3933" t="s">
        <v>68</v>
      </c>
      <c r="D3933" t="s">
        <v>69</v>
      </c>
      <c r="E3933" t="s">
        <v>1611</v>
      </c>
      <c r="F3933" t="s">
        <v>1613</v>
      </c>
      <c r="G3933">
        <v>110.4</v>
      </c>
      <c r="H3933">
        <v>103.2</v>
      </c>
      <c r="I3933">
        <v>3</v>
      </c>
      <c r="J3933">
        <v>34</v>
      </c>
      <c r="K3933" s="1">
        <v>45161</v>
      </c>
      <c r="L3933" s="56">
        <v>0.36304135416666666</v>
      </c>
    </row>
    <row r="3934" spans="1:12" ht="15" customHeight="1" x14ac:dyDescent="0.25">
      <c r="A3934">
        <v>3933</v>
      </c>
      <c r="B3934">
        <v>276833</v>
      </c>
      <c r="C3934" t="s">
        <v>24</v>
      </c>
      <c r="D3934" t="s">
        <v>25</v>
      </c>
      <c r="E3934" t="s">
        <v>1611</v>
      </c>
      <c r="F3934" t="s">
        <v>1614</v>
      </c>
      <c r="G3934">
        <v>44.9</v>
      </c>
      <c r="H3934">
        <v>37.700000000000003</v>
      </c>
      <c r="I3934">
        <v>3</v>
      </c>
      <c r="J3934">
        <v>8</v>
      </c>
      <c r="K3934" s="1">
        <v>45161</v>
      </c>
      <c r="L3934" s="56">
        <v>0.36285315972222221</v>
      </c>
    </row>
    <row r="3935" spans="1:12" ht="15" customHeight="1" x14ac:dyDescent="0.25">
      <c r="A3935">
        <v>3934</v>
      </c>
      <c r="B3935">
        <v>276832</v>
      </c>
      <c r="C3935" t="s">
        <v>1534</v>
      </c>
      <c r="D3935" t="s">
        <v>1535</v>
      </c>
      <c r="E3935" t="s">
        <v>1611</v>
      </c>
      <c r="F3935" t="s">
        <v>1607</v>
      </c>
      <c r="G3935">
        <v>79.8</v>
      </c>
      <c r="H3935">
        <v>72.599999999999994</v>
      </c>
      <c r="I3935">
        <v>3</v>
      </c>
      <c r="J3935">
        <v>18</v>
      </c>
      <c r="K3935" s="1">
        <v>45161</v>
      </c>
      <c r="L3935" s="56">
        <v>0.3626889236111111</v>
      </c>
    </row>
    <row r="3936" spans="1:12" ht="15" customHeight="1" x14ac:dyDescent="0.25">
      <c r="A3936">
        <v>3935</v>
      </c>
      <c r="B3936">
        <v>276831</v>
      </c>
      <c r="C3936" t="s">
        <v>142</v>
      </c>
      <c r="D3936" t="s">
        <v>1612</v>
      </c>
      <c r="E3936" t="s">
        <v>1603</v>
      </c>
      <c r="F3936" t="s">
        <v>1604</v>
      </c>
      <c r="G3936">
        <v>52.2</v>
      </c>
      <c r="H3936">
        <v>45</v>
      </c>
      <c r="I3936">
        <v>3</v>
      </c>
      <c r="J3936">
        <v>0</v>
      </c>
      <c r="K3936" s="1">
        <v>45161</v>
      </c>
      <c r="L3936" s="56">
        <v>0.36175081018518518</v>
      </c>
    </row>
    <row r="3937" spans="1:12" ht="15" customHeight="1" x14ac:dyDescent="0.25">
      <c r="A3937">
        <v>3936</v>
      </c>
      <c r="B3937">
        <v>276830</v>
      </c>
      <c r="C3937" t="s">
        <v>10</v>
      </c>
      <c r="D3937" t="s">
        <v>11</v>
      </c>
      <c r="E3937" t="s">
        <v>1611</v>
      </c>
      <c r="F3937" t="s">
        <v>1614</v>
      </c>
      <c r="G3937">
        <v>60.7</v>
      </c>
      <c r="H3937">
        <v>53.5</v>
      </c>
      <c r="I3937">
        <v>3</v>
      </c>
      <c r="J3937">
        <v>11</v>
      </c>
      <c r="K3937" s="1">
        <v>45161</v>
      </c>
      <c r="L3937" s="56">
        <v>0.36161929398148152</v>
      </c>
    </row>
    <row r="3938" spans="1:12" ht="15" customHeight="1" x14ac:dyDescent="0.25">
      <c r="A3938">
        <v>3937</v>
      </c>
      <c r="B3938">
        <v>276829</v>
      </c>
      <c r="C3938" t="s">
        <v>10</v>
      </c>
      <c r="D3938" t="s">
        <v>11</v>
      </c>
      <c r="E3938" t="s">
        <v>1611</v>
      </c>
      <c r="F3938" t="s">
        <v>1614</v>
      </c>
      <c r="G3938">
        <v>53.9</v>
      </c>
      <c r="H3938">
        <v>46.7</v>
      </c>
      <c r="I3938">
        <v>3</v>
      </c>
      <c r="J3938">
        <v>9</v>
      </c>
      <c r="K3938" s="1">
        <v>45161</v>
      </c>
      <c r="L3938" s="56">
        <v>0.36136670138888888</v>
      </c>
    </row>
    <row r="3939" spans="1:12" ht="15" customHeight="1" x14ac:dyDescent="0.25">
      <c r="A3939">
        <v>3938</v>
      </c>
      <c r="B3939">
        <v>276828</v>
      </c>
      <c r="C3939" t="s">
        <v>10</v>
      </c>
      <c r="D3939" t="s">
        <v>11</v>
      </c>
      <c r="E3939" t="s">
        <v>1611</v>
      </c>
      <c r="F3939" t="s">
        <v>1614</v>
      </c>
      <c r="G3939">
        <v>59.7</v>
      </c>
      <c r="H3939">
        <v>52.5</v>
      </c>
      <c r="I3939">
        <v>3</v>
      </c>
      <c r="J3939">
        <v>11</v>
      </c>
      <c r="K3939" s="1">
        <v>45161</v>
      </c>
      <c r="L3939" s="56">
        <v>0.36122642361111112</v>
      </c>
    </row>
    <row r="3940" spans="1:12" ht="15" customHeight="1" x14ac:dyDescent="0.25">
      <c r="A3940">
        <v>3939</v>
      </c>
      <c r="B3940">
        <v>276827</v>
      </c>
      <c r="C3940" t="s">
        <v>141</v>
      </c>
      <c r="D3940" t="s">
        <v>1358</v>
      </c>
      <c r="E3940" t="s">
        <v>1603</v>
      </c>
      <c r="F3940" t="s">
        <v>1607</v>
      </c>
      <c r="G3940">
        <v>39</v>
      </c>
      <c r="H3940">
        <v>31.8</v>
      </c>
      <c r="I3940">
        <v>3</v>
      </c>
      <c r="J3940">
        <v>0</v>
      </c>
      <c r="K3940" s="1">
        <v>45161</v>
      </c>
      <c r="L3940" s="56">
        <v>0.36095656249999997</v>
      </c>
    </row>
    <row r="3941" spans="1:12" ht="15" customHeight="1" x14ac:dyDescent="0.25">
      <c r="A3941">
        <v>3940</v>
      </c>
      <c r="B3941">
        <v>276826</v>
      </c>
      <c r="C3941" t="s">
        <v>125</v>
      </c>
      <c r="D3941" t="s">
        <v>126</v>
      </c>
      <c r="E3941" t="s">
        <v>1603</v>
      </c>
      <c r="F3941" t="s">
        <v>1604</v>
      </c>
      <c r="G3941">
        <v>41.6</v>
      </c>
      <c r="H3941">
        <v>34.4</v>
      </c>
      <c r="I3941">
        <v>3</v>
      </c>
      <c r="J3941">
        <v>0</v>
      </c>
      <c r="K3941" s="1">
        <v>45161</v>
      </c>
      <c r="L3941" s="56">
        <v>0.36046863425925929</v>
      </c>
    </row>
    <row r="3942" spans="1:12" ht="15" customHeight="1" x14ac:dyDescent="0.25">
      <c r="A3942">
        <v>3941</v>
      </c>
      <c r="B3942">
        <v>276825</v>
      </c>
      <c r="C3942" t="s">
        <v>120</v>
      </c>
      <c r="D3942" t="s">
        <v>1411</v>
      </c>
      <c r="E3942" t="s">
        <v>1603</v>
      </c>
      <c r="F3942" t="s">
        <v>1613</v>
      </c>
      <c r="G3942">
        <v>52.2</v>
      </c>
      <c r="H3942">
        <v>45</v>
      </c>
      <c r="I3942">
        <v>3</v>
      </c>
      <c r="J3942">
        <v>0</v>
      </c>
      <c r="K3942" s="1">
        <v>45161</v>
      </c>
      <c r="L3942" s="56">
        <v>0.36026971064814811</v>
      </c>
    </row>
    <row r="3943" spans="1:12" ht="15" customHeight="1" x14ac:dyDescent="0.25">
      <c r="A3943">
        <v>3942</v>
      </c>
      <c r="B3943">
        <v>276824</v>
      </c>
      <c r="C3943" t="s">
        <v>125</v>
      </c>
      <c r="D3943" t="s">
        <v>126</v>
      </c>
      <c r="E3943" t="s">
        <v>1603</v>
      </c>
      <c r="F3943" t="s">
        <v>1604</v>
      </c>
      <c r="G3943">
        <v>41.4</v>
      </c>
      <c r="H3943">
        <v>34.200000000000003</v>
      </c>
      <c r="I3943">
        <v>3</v>
      </c>
      <c r="J3943">
        <v>0</v>
      </c>
      <c r="K3943" s="1">
        <v>45161</v>
      </c>
      <c r="L3943" s="56">
        <v>0.36012815972222217</v>
      </c>
    </row>
    <row r="3944" spans="1:12" ht="15" customHeight="1" x14ac:dyDescent="0.25">
      <c r="A3944">
        <v>3943</v>
      </c>
      <c r="B3944">
        <v>276823</v>
      </c>
      <c r="C3944" t="s">
        <v>67</v>
      </c>
      <c r="D3944" t="s">
        <v>1318</v>
      </c>
      <c r="E3944" t="s">
        <v>1603</v>
      </c>
      <c r="F3944" t="s">
        <v>1613</v>
      </c>
      <c r="G3944">
        <v>40.799999999999997</v>
      </c>
      <c r="H3944">
        <v>33.6</v>
      </c>
      <c r="I3944">
        <v>3</v>
      </c>
      <c r="J3944">
        <v>0</v>
      </c>
      <c r="K3944" s="1">
        <v>45161</v>
      </c>
      <c r="L3944" s="56">
        <v>0.36000582175925927</v>
      </c>
    </row>
    <row r="3945" spans="1:12" ht="15" customHeight="1" x14ac:dyDescent="0.25">
      <c r="A3945">
        <v>3944</v>
      </c>
      <c r="B3945">
        <v>276822</v>
      </c>
      <c r="C3945" t="s">
        <v>175</v>
      </c>
      <c r="D3945" t="s">
        <v>176</v>
      </c>
      <c r="E3945" t="s">
        <v>1603</v>
      </c>
      <c r="F3945" t="s">
        <v>1610</v>
      </c>
      <c r="G3945">
        <v>47.6</v>
      </c>
      <c r="H3945">
        <v>40.4</v>
      </c>
      <c r="I3945">
        <v>3</v>
      </c>
      <c r="J3945">
        <v>0</v>
      </c>
      <c r="K3945" s="1">
        <v>45161</v>
      </c>
      <c r="L3945" s="56">
        <v>0.35948113425925926</v>
      </c>
    </row>
    <row r="3946" spans="1:12" ht="15" customHeight="1" x14ac:dyDescent="0.25">
      <c r="A3946">
        <v>3945</v>
      </c>
      <c r="B3946">
        <v>276821</v>
      </c>
      <c r="C3946" t="s">
        <v>124</v>
      </c>
      <c r="D3946" t="s">
        <v>1413</v>
      </c>
      <c r="E3946" t="s">
        <v>1603</v>
      </c>
      <c r="F3946" t="s">
        <v>1604</v>
      </c>
      <c r="G3946">
        <v>45.1</v>
      </c>
      <c r="H3946">
        <v>37.9</v>
      </c>
      <c r="I3946">
        <v>3</v>
      </c>
      <c r="J3946">
        <v>0</v>
      </c>
      <c r="K3946" s="1">
        <v>45161</v>
      </c>
      <c r="L3946" s="56">
        <v>0.35930112268518521</v>
      </c>
    </row>
    <row r="3947" spans="1:12" ht="15" customHeight="1" x14ac:dyDescent="0.25">
      <c r="A3947">
        <v>3946</v>
      </c>
      <c r="B3947">
        <v>276820</v>
      </c>
      <c r="C3947" t="s">
        <v>88</v>
      </c>
      <c r="D3947" t="s">
        <v>89</v>
      </c>
      <c r="E3947" t="s">
        <v>1611</v>
      </c>
      <c r="F3947" t="s">
        <v>1610</v>
      </c>
      <c r="G3947">
        <v>52.4</v>
      </c>
      <c r="H3947">
        <v>45.2</v>
      </c>
      <c r="I3947">
        <v>3</v>
      </c>
      <c r="J3947">
        <v>14</v>
      </c>
      <c r="K3947" s="1">
        <v>45161</v>
      </c>
      <c r="L3947" s="56">
        <v>0.35917662037037035</v>
      </c>
    </row>
    <row r="3948" spans="1:12" ht="15" customHeight="1" x14ac:dyDescent="0.25">
      <c r="A3948">
        <v>3947</v>
      </c>
      <c r="B3948">
        <v>276819</v>
      </c>
      <c r="C3948" t="s">
        <v>120</v>
      </c>
      <c r="D3948" t="s">
        <v>1411</v>
      </c>
      <c r="E3948" t="s">
        <v>1603</v>
      </c>
      <c r="F3948" t="s">
        <v>1610</v>
      </c>
      <c r="G3948">
        <v>22.7</v>
      </c>
      <c r="H3948">
        <v>17.3</v>
      </c>
      <c r="I3948">
        <v>2</v>
      </c>
      <c r="J3948">
        <v>0</v>
      </c>
      <c r="K3948" s="1">
        <v>45161</v>
      </c>
      <c r="L3948" s="56">
        <v>0.35903140046296295</v>
      </c>
    </row>
    <row r="3949" spans="1:12" ht="15" customHeight="1" x14ac:dyDescent="0.25">
      <c r="A3949">
        <v>3948</v>
      </c>
      <c r="B3949">
        <v>276818</v>
      </c>
      <c r="C3949" t="s">
        <v>121</v>
      </c>
      <c r="D3949" t="s">
        <v>122</v>
      </c>
      <c r="E3949" t="s">
        <v>1603</v>
      </c>
      <c r="F3949" t="s">
        <v>1613</v>
      </c>
      <c r="G3949">
        <v>45.5</v>
      </c>
      <c r="H3949">
        <v>38.299999999999997</v>
      </c>
      <c r="I3949">
        <v>3</v>
      </c>
      <c r="J3949">
        <v>0</v>
      </c>
      <c r="K3949" s="1">
        <v>45161</v>
      </c>
      <c r="L3949" s="56">
        <v>0.35884629629629633</v>
      </c>
    </row>
    <row r="3950" spans="1:12" ht="15" customHeight="1" x14ac:dyDescent="0.25">
      <c r="A3950">
        <v>3949</v>
      </c>
      <c r="B3950">
        <v>276817</v>
      </c>
      <c r="C3950" t="s">
        <v>120</v>
      </c>
      <c r="D3950" t="s">
        <v>1411</v>
      </c>
      <c r="E3950" t="s">
        <v>1603</v>
      </c>
      <c r="F3950" t="s">
        <v>1614</v>
      </c>
      <c r="G3950">
        <v>50.8</v>
      </c>
      <c r="H3950">
        <v>43.6</v>
      </c>
      <c r="I3950">
        <v>3</v>
      </c>
      <c r="J3950">
        <v>0</v>
      </c>
      <c r="K3950" s="1">
        <v>45161</v>
      </c>
      <c r="L3950" s="56">
        <v>0.35865228009259259</v>
      </c>
    </row>
    <row r="3951" spans="1:12" ht="15" customHeight="1" x14ac:dyDescent="0.25">
      <c r="A3951">
        <v>3950</v>
      </c>
      <c r="B3951">
        <v>276816</v>
      </c>
      <c r="C3951" t="s">
        <v>51</v>
      </c>
      <c r="D3951" t="s">
        <v>52</v>
      </c>
      <c r="E3951" t="s">
        <v>1611</v>
      </c>
      <c r="F3951" t="s">
        <v>1613</v>
      </c>
      <c r="G3951">
        <v>64.400000000000006</v>
      </c>
      <c r="H3951">
        <v>57.2</v>
      </c>
      <c r="I3951">
        <v>3</v>
      </c>
      <c r="J3951">
        <v>20</v>
      </c>
      <c r="K3951" s="1">
        <v>45161</v>
      </c>
      <c r="L3951" s="56">
        <v>0.3584264699074074</v>
      </c>
    </row>
    <row r="3952" spans="1:12" ht="15" customHeight="1" x14ac:dyDescent="0.25">
      <c r="A3952">
        <v>3951</v>
      </c>
      <c r="B3952">
        <v>276815</v>
      </c>
      <c r="C3952" t="s">
        <v>175</v>
      </c>
      <c r="D3952" t="s">
        <v>176</v>
      </c>
      <c r="E3952" t="s">
        <v>1603</v>
      </c>
      <c r="F3952" t="s">
        <v>1613</v>
      </c>
      <c r="G3952">
        <v>40.799999999999997</v>
      </c>
      <c r="H3952">
        <v>33.6</v>
      </c>
      <c r="I3952">
        <v>3</v>
      </c>
      <c r="J3952">
        <v>0</v>
      </c>
      <c r="K3952" s="1">
        <v>45161</v>
      </c>
      <c r="L3952" s="56">
        <v>0.35796269675925929</v>
      </c>
    </row>
    <row r="3953" spans="1:12" ht="15" customHeight="1" x14ac:dyDescent="0.25">
      <c r="A3953">
        <v>3952</v>
      </c>
      <c r="B3953">
        <v>276814</v>
      </c>
      <c r="C3953" t="s">
        <v>175</v>
      </c>
      <c r="D3953" t="s">
        <v>176</v>
      </c>
      <c r="E3953" t="s">
        <v>1603</v>
      </c>
      <c r="F3953" t="s">
        <v>1613</v>
      </c>
      <c r="G3953">
        <v>35.4</v>
      </c>
      <c r="H3953">
        <v>28.2</v>
      </c>
      <c r="I3953">
        <v>3</v>
      </c>
      <c r="J3953">
        <v>0</v>
      </c>
      <c r="K3953" s="1">
        <v>45161</v>
      </c>
      <c r="L3953" s="56">
        <v>0.3578619560185185</v>
      </c>
    </row>
    <row r="3954" spans="1:12" ht="15" customHeight="1" x14ac:dyDescent="0.25">
      <c r="A3954">
        <v>3953</v>
      </c>
      <c r="B3954">
        <v>276813</v>
      </c>
      <c r="C3954" t="s">
        <v>55</v>
      </c>
      <c r="D3954" t="s">
        <v>56</v>
      </c>
      <c r="E3954" t="s">
        <v>1611</v>
      </c>
      <c r="F3954" t="s">
        <v>1613</v>
      </c>
      <c r="G3954">
        <v>45.7</v>
      </c>
      <c r="H3954">
        <v>38.5</v>
      </c>
      <c r="I3954">
        <v>3</v>
      </c>
      <c r="J3954">
        <v>8</v>
      </c>
      <c r="K3954" s="1">
        <v>45161</v>
      </c>
      <c r="L3954" s="56">
        <v>0.3570466435185185</v>
      </c>
    </row>
    <row r="3955" spans="1:12" ht="15" customHeight="1" x14ac:dyDescent="0.25">
      <c r="A3955">
        <v>3954</v>
      </c>
      <c r="B3955">
        <v>276812</v>
      </c>
      <c r="C3955" t="s">
        <v>175</v>
      </c>
      <c r="D3955" t="s">
        <v>176</v>
      </c>
      <c r="E3955" t="s">
        <v>1603</v>
      </c>
      <c r="F3955" t="s">
        <v>1613</v>
      </c>
      <c r="G3955">
        <v>38</v>
      </c>
      <c r="H3955">
        <v>30.8</v>
      </c>
      <c r="I3955">
        <v>3</v>
      </c>
      <c r="J3955">
        <v>0</v>
      </c>
      <c r="K3955" s="1">
        <v>45161</v>
      </c>
      <c r="L3955" s="56">
        <v>0.35692295138888891</v>
      </c>
    </row>
    <row r="3956" spans="1:12" ht="15" customHeight="1" x14ac:dyDescent="0.25">
      <c r="A3956">
        <v>3955</v>
      </c>
      <c r="B3956">
        <v>276811</v>
      </c>
      <c r="C3956" t="s">
        <v>137</v>
      </c>
      <c r="D3956" t="s">
        <v>1356</v>
      </c>
      <c r="E3956" t="s">
        <v>1603</v>
      </c>
      <c r="F3956" t="s">
        <v>1615</v>
      </c>
      <c r="G3956">
        <v>57.8</v>
      </c>
      <c r="H3956">
        <v>52.4</v>
      </c>
      <c r="I3956">
        <v>2</v>
      </c>
      <c r="J3956">
        <v>0</v>
      </c>
      <c r="K3956" s="1">
        <v>45161</v>
      </c>
      <c r="L3956" s="56">
        <v>0.35677369212962962</v>
      </c>
    </row>
    <row r="3957" spans="1:12" ht="15" customHeight="1" x14ac:dyDescent="0.25">
      <c r="A3957">
        <v>3956</v>
      </c>
      <c r="B3957">
        <v>276810</v>
      </c>
      <c r="C3957" t="s">
        <v>84</v>
      </c>
      <c r="D3957" t="s">
        <v>1609</v>
      </c>
      <c r="E3957" t="s">
        <v>1603</v>
      </c>
      <c r="F3957" t="s">
        <v>1610</v>
      </c>
      <c r="G3957">
        <v>57.1</v>
      </c>
      <c r="H3957">
        <v>49.9</v>
      </c>
      <c r="I3957">
        <v>3</v>
      </c>
      <c r="J3957">
        <v>0</v>
      </c>
      <c r="K3957" s="1">
        <v>45161</v>
      </c>
      <c r="L3957" s="56">
        <v>0.35664270833333328</v>
      </c>
    </row>
    <row r="3958" spans="1:12" ht="15" customHeight="1" x14ac:dyDescent="0.25">
      <c r="A3958">
        <v>3957</v>
      </c>
      <c r="B3958">
        <v>276809</v>
      </c>
      <c r="C3958" t="s">
        <v>101</v>
      </c>
      <c r="D3958" t="s">
        <v>1326</v>
      </c>
      <c r="E3958" t="s">
        <v>1611</v>
      </c>
      <c r="F3958" t="s">
        <v>1607</v>
      </c>
      <c r="G3958">
        <v>40</v>
      </c>
      <c r="H3958">
        <v>32.799999999999997</v>
      </c>
      <c r="I3958">
        <v>3</v>
      </c>
      <c r="J3958">
        <v>0</v>
      </c>
      <c r="K3958" s="1">
        <v>45161</v>
      </c>
      <c r="L3958" s="56">
        <v>0.35544834490740745</v>
      </c>
    </row>
    <row r="3959" spans="1:12" ht="15" customHeight="1" x14ac:dyDescent="0.25">
      <c r="A3959">
        <v>3958</v>
      </c>
      <c r="B3959">
        <v>276808</v>
      </c>
      <c r="C3959" t="s">
        <v>123</v>
      </c>
      <c r="D3959" t="s">
        <v>1412</v>
      </c>
      <c r="E3959" t="s">
        <v>1603</v>
      </c>
      <c r="F3959" t="s">
        <v>1613</v>
      </c>
      <c r="G3959">
        <v>46.4</v>
      </c>
      <c r="H3959">
        <v>39.200000000000003</v>
      </c>
      <c r="I3959">
        <v>3</v>
      </c>
      <c r="J3959">
        <v>0</v>
      </c>
      <c r="K3959" s="1">
        <v>45161</v>
      </c>
      <c r="L3959" s="56">
        <v>0.35508903935185182</v>
      </c>
    </row>
    <row r="3960" spans="1:12" ht="15" customHeight="1" x14ac:dyDescent="0.25">
      <c r="A3960">
        <v>3959</v>
      </c>
      <c r="B3960">
        <v>276807</v>
      </c>
      <c r="C3960" t="s">
        <v>1534</v>
      </c>
      <c r="D3960" t="s">
        <v>1535</v>
      </c>
      <c r="E3960" t="s">
        <v>1611</v>
      </c>
      <c r="F3960" t="s">
        <v>1607</v>
      </c>
      <c r="G3960">
        <v>87.2</v>
      </c>
      <c r="H3960">
        <v>80</v>
      </c>
      <c r="I3960">
        <v>3</v>
      </c>
      <c r="J3960">
        <v>18</v>
      </c>
      <c r="K3960" s="1">
        <v>45161</v>
      </c>
      <c r="L3960" s="56">
        <v>0.35485332175925927</v>
      </c>
    </row>
    <row r="3961" spans="1:12" ht="15" customHeight="1" x14ac:dyDescent="0.25">
      <c r="A3961">
        <v>3960</v>
      </c>
      <c r="B3961">
        <v>276806</v>
      </c>
      <c r="C3961" t="s">
        <v>1534</v>
      </c>
      <c r="D3961" t="s">
        <v>1535</v>
      </c>
      <c r="E3961" t="s">
        <v>1611</v>
      </c>
      <c r="F3961" t="s">
        <v>1607</v>
      </c>
      <c r="G3961">
        <v>84.9</v>
      </c>
      <c r="H3961">
        <v>77.7</v>
      </c>
      <c r="I3961">
        <v>3</v>
      </c>
      <c r="J3961">
        <v>18</v>
      </c>
      <c r="K3961" s="1">
        <v>45161</v>
      </c>
      <c r="L3961" s="56">
        <v>0.35463252314814814</v>
      </c>
    </row>
    <row r="3962" spans="1:12" ht="15" customHeight="1" x14ac:dyDescent="0.25">
      <c r="A3962">
        <v>3961</v>
      </c>
      <c r="B3962">
        <v>276805</v>
      </c>
      <c r="C3962" t="s">
        <v>88</v>
      </c>
      <c r="D3962" t="s">
        <v>89</v>
      </c>
      <c r="E3962" t="s">
        <v>1611</v>
      </c>
      <c r="F3962" t="s">
        <v>1610</v>
      </c>
      <c r="G3962">
        <v>53.8</v>
      </c>
      <c r="H3962">
        <v>46.6</v>
      </c>
      <c r="I3962">
        <v>3</v>
      </c>
      <c r="J3962">
        <v>14</v>
      </c>
      <c r="K3962" s="1">
        <v>45161</v>
      </c>
      <c r="L3962" s="56">
        <v>0.35446570601851851</v>
      </c>
    </row>
    <row r="3963" spans="1:12" ht="15" customHeight="1" x14ac:dyDescent="0.25">
      <c r="A3963">
        <v>3962</v>
      </c>
      <c r="B3963">
        <v>276804</v>
      </c>
      <c r="C3963" t="s">
        <v>137</v>
      </c>
      <c r="D3963" t="s">
        <v>1356</v>
      </c>
      <c r="E3963" t="s">
        <v>1603</v>
      </c>
      <c r="F3963" t="s">
        <v>1616</v>
      </c>
      <c r="G3963">
        <v>70</v>
      </c>
      <c r="H3963">
        <v>62.8</v>
      </c>
      <c r="I3963">
        <v>3</v>
      </c>
      <c r="J3963">
        <v>0</v>
      </c>
      <c r="K3963" s="1">
        <v>45161</v>
      </c>
      <c r="L3963" s="56">
        <v>0.35422141203703705</v>
      </c>
    </row>
    <row r="3964" spans="1:12" ht="15" customHeight="1" x14ac:dyDescent="0.25">
      <c r="A3964">
        <v>3963</v>
      </c>
      <c r="B3964">
        <v>276803</v>
      </c>
      <c r="C3964" t="s">
        <v>53</v>
      </c>
      <c r="D3964" t="s">
        <v>54</v>
      </c>
      <c r="E3964" t="s">
        <v>1611</v>
      </c>
      <c r="F3964" t="s">
        <v>1613</v>
      </c>
      <c r="G3964">
        <v>32.5</v>
      </c>
      <c r="H3964">
        <v>27.1</v>
      </c>
      <c r="I3964">
        <v>2</v>
      </c>
      <c r="J3964">
        <v>15</v>
      </c>
      <c r="K3964" s="1">
        <v>45161</v>
      </c>
      <c r="L3964" s="56">
        <v>0.3539628125</v>
      </c>
    </row>
    <row r="3965" spans="1:12" ht="15" customHeight="1" x14ac:dyDescent="0.25">
      <c r="A3965">
        <v>3964</v>
      </c>
      <c r="B3965">
        <v>276802</v>
      </c>
      <c r="C3965" t="s">
        <v>142</v>
      </c>
      <c r="D3965" t="s">
        <v>1612</v>
      </c>
      <c r="E3965" t="s">
        <v>1603</v>
      </c>
      <c r="F3965" t="s">
        <v>1604</v>
      </c>
      <c r="G3965">
        <v>34</v>
      </c>
      <c r="H3965">
        <v>26.8</v>
      </c>
      <c r="I3965">
        <v>3</v>
      </c>
      <c r="J3965">
        <v>0</v>
      </c>
      <c r="K3965" s="1">
        <v>45161</v>
      </c>
      <c r="L3965" s="56">
        <v>0.35372739583333335</v>
      </c>
    </row>
    <row r="3966" spans="1:12" ht="15" customHeight="1" x14ac:dyDescent="0.25">
      <c r="A3966">
        <v>3965</v>
      </c>
      <c r="B3966">
        <v>276801</v>
      </c>
      <c r="C3966" t="s">
        <v>1534</v>
      </c>
      <c r="D3966" t="s">
        <v>1535</v>
      </c>
      <c r="E3966" t="s">
        <v>1611</v>
      </c>
      <c r="F3966" t="s">
        <v>1607</v>
      </c>
      <c r="G3966">
        <v>93.4</v>
      </c>
      <c r="H3966">
        <v>86.2</v>
      </c>
      <c r="I3966">
        <v>3</v>
      </c>
      <c r="J3966">
        <v>18</v>
      </c>
      <c r="K3966" s="1">
        <v>45161</v>
      </c>
      <c r="L3966" s="56">
        <v>0.3535289699074074</v>
      </c>
    </row>
    <row r="3967" spans="1:12" ht="15" customHeight="1" x14ac:dyDescent="0.25">
      <c r="A3967">
        <v>3966</v>
      </c>
      <c r="B3967">
        <v>276800</v>
      </c>
      <c r="C3967" t="s">
        <v>124</v>
      </c>
      <c r="D3967" t="s">
        <v>1413</v>
      </c>
      <c r="E3967" t="s">
        <v>1603</v>
      </c>
      <c r="F3967" t="s">
        <v>1604</v>
      </c>
      <c r="G3967">
        <v>42.4</v>
      </c>
      <c r="H3967">
        <v>35.200000000000003</v>
      </c>
      <c r="I3967">
        <v>3</v>
      </c>
      <c r="J3967">
        <v>0</v>
      </c>
      <c r="K3967" s="1">
        <v>45161</v>
      </c>
      <c r="L3967" s="56">
        <v>0.35327719907407412</v>
      </c>
    </row>
    <row r="3968" spans="1:12" ht="15" customHeight="1" x14ac:dyDescent="0.25">
      <c r="A3968">
        <v>3967</v>
      </c>
      <c r="B3968">
        <v>276799</v>
      </c>
      <c r="C3968" t="s">
        <v>114</v>
      </c>
      <c r="D3968" t="s">
        <v>115</v>
      </c>
      <c r="E3968" t="s">
        <v>1603</v>
      </c>
      <c r="F3968" t="s">
        <v>1610</v>
      </c>
      <c r="G3968">
        <v>68.099999999999994</v>
      </c>
      <c r="H3968">
        <v>60.9</v>
      </c>
      <c r="I3968">
        <v>3</v>
      </c>
      <c r="J3968">
        <v>30</v>
      </c>
      <c r="K3968" s="1">
        <v>45161</v>
      </c>
      <c r="L3968" s="56">
        <v>0.35311778935185184</v>
      </c>
    </row>
    <row r="3969" spans="1:12" ht="15" customHeight="1" x14ac:dyDescent="0.25">
      <c r="A3969">
        <v>3968</v>
      </c>
      <c r="B3969">
        <v>276798</v>
      </c>
      <c r="C3969" t="s">
        <v>59</v>
      </c>
      <c r="D3969" t="s">
        <v>60</v>
      </c>
      <c r="E3969" t="s">
        <v>1611</v>
      </c>
      <c r="F3969" t="s">
        <v>1613</v>
      </c>
      <c r="G3969">
        <v>45.5</v>
      </c>
      <c r="H3969">
        <v>38.299999999999997</v>
      </c>
      <c r="I3969">
        <v>3</v>
      </c>
      <c r="J3969">
        <v>8</v>
      </c>
      <c r="K3969" s="1">
        <v>45161</v>
      </c>
      <c r="L3969" s="56">
        <v>0.35300019675925925</v>
      </c>
    </row>
    <row r="3970" spans="1:12" ht="15" customHeight="1" x14ac:dyDescent="0.25">
      <c r="A3970">
        <v>3969</v>
      </c>
      <c r="B3970">
        <v>276797</v>
      </c>
      <c r="C3970" t="s">
        <v>67</v>
      </c>
      <c r="D3970" t="s">
        <v>1318</v>
      </c>
      <c r="E3970" t="s">
        <v>1603</v>
      </c>
      <c r="F3970" t="s">
        <v>1613</v>
      </c>
      <c r="G3970">
        <v>34.700000000000003</v>
      </c>
      <c r="H3970">
        <v>27.5</v>
      </c>
      <c r="I3970">
        <v>3</v>
      </c>
      <c r="J3970">
        <v>0</v>
      </c>
      <c r="K3970" s="1">
        <v>45161</v>
      </c>
      <c r="L3970" s="56">
        <v>0.35211195601851847</v>
      </c>
    </row>
    <row r="3971" spans="1:12" ht="15" customHeight="1" x14ac:dyDescent="0.25">
      <c r="A3971">
        <v>3970</v>
      </c>
      <c r="B3971">
        <v>276796</v>
      </c>
      <c r="C3971" t="s">
        <v>175</v>
      </c>
      <c r="D3971" t="s">
        <v>176</v>
      </c>
      <c r="E3971" t="s">
        <v>1603</v>
      </c>
      <c r="F3971" t="s">
        <v>1614</v>
      </c>
      <c r="G3971">
        <v>40.200000000000003</v>
      </c>
      <c r="H3971">
        <v>33</v>
      </c>
      <c r="I3971">
        <v>3</v>
      </c>
      <c r="J3971">
        <v>0</v>
      </c>
      <c r="K3971" s="1">
        <v>45161</v>
      </c>
      <c r="L3971" s="56">
        <v>0.35144629629629631</v>
      </c>
    </row>
    <row r="3972" spans="1:12" ht="15" customHeight="1" x14ac:dyDescent="0.25">
      <c r="A3972">
        <v>3971</v>
      </c>
      <c r="B3972">
        <v>276795</v>
      </c>
      <c r="C3972" t="s">
        <v>175</v>
      </c>
      <c r="D3972" t="s">
        <v>176</v>
      </c>
      <c r="E3972" t="s">
        <v>1603</v>
      </c>
      <c r="F3972" t="s">
        <v>1614</v>
      </c>
      <c r="G3972">
        <v>11.4</v>
      </c>
      <c r="H3972">
        <v>9.6</v>
      </c>
      <c r="I3972">
        <v>0</v>
      </c>
      <c r="J3972">
        <v>0</v>
      </c>
      <c r="K3972" s="1">
        <v>45161</v>
      </c>
      <c r="L3972" s="56">
        <v>0.35129270833333331</v>
      </c>
    </row>
    <row r="3973" spans="1:12" ht="15" customHeight="1" x14ac:dyDescent="0.25">
      <c r="A3973">
        <v>3972</v>
      </c>
      <c r="B3973">
        <v>276794</v>
      </c>
      <c r="C3973" t="s">
        <v>175</v>
      </c>
      <c r="D3973" t="s">
        <v>176</v>
      </c>
      <c r="E3973" t="s">
        <v>1603</v>
      </c>
      <c r="F3973" t="s">
        <v>1614</v>
      </c>
      <c r="G3973">
        <v>44.2</v>
      </c>
      <c r="H3973">
        <v>37</v>
      </c>
      <c r="I3973">
        <v>3</v>
      </c>
      <c r="J3973">
        <v>0</v>
      </c>
      <c r="K3973" s="1">
        <v>45161</v>
      </c>
      <c r="L3973" s="56">
        <v>0.35118206018518516</v>
      </c>
    </row>
    <row r="3974" spans="1:12" ht="15" customHeight="1" x14ac:dyDescent="0.25">
      <c r="A3974">
        <v>3973</v>
      </c>
      <c r="B3974">
        <v>276793</v>
      </c>
      <c r="C3974" t="s">
        <v>124</v>
      </c>
      <c r="D3974" t="s">
        <v>1413</v>
      </c>
      <c r="E3974" t="s">
        <v>1603</v>
      </c>
      <c r="F3974" t="s">
        <v>1604</v>
      </c>
      <c r="G3974">
        <v>42.6</v>
      </c>
      <c r="H3974">
        <v>35.4</v>
      </c>
      <c r="I3974">
        <v>3</v>
      </c>
      <c r="J3974">
        <v>0</v>
      </c>
      <c r="K3974" s="1">
        <v>45161</v>
      </c>
      <c r="L3974" s="56">
        <v>0.35106747685185186</v>
      </c>
    </row>
    <row r="3975" spans="1:12" ht="15" customHeight="1" x14ac:dyDescent="0.25">
      <c r="A3975">
        <v>3974</v>
      </c>
      <c r="B3975">
        <v>276792</v>
      </c>
      <c r="C3975" t="s">
        <v>121</v>
      </c>
      <c r="D3975" t="s">
        <v>122</v>
      </c>
      <c r="E3975" t="s">
        <v>1603</v>
      </c>
      <c r="F3975" t="s">
        <v>1610</v>
      </c>
      <c r="G3975">
        <v>40.299999999999997</v>
      </c>
      <c r="H3975">
        <v>33.1</v>
      </c>
      <c r="I3975">
        <v>3</v>
      </c>
      <c r="J3975">
        <v>0</v>
      </c>
      <c r="K3975" s="1">
        <v>45161</v>
      </c>
      <c r="L3975" s="56">
        <v>0.35096015046296297</v>
      </c>
    </row>
    <row r="3976" spans="1:12" ht="15" customHeight="1" x14ac:dyDescent="0.25">
      <c r="A3976">
        <v>3975</v>
      </c>
      <c r="B3976">
        <v>276791</v>
      </c>
      <c r="C3976" t="s">
        <v>59</v>
      </c>
      <c r="D3976" t="s">
        <v>60</v>
      </c>
      <c r="E3976" t="s">
        <v>1611</v>
      </c>
      <c r="F3976" t="s">
        <v>1613</v>
      </c>
      <c r="G3976">
        <v>48.6</v>
      </c>
      <c r="H3976">
        <v>41.4</v>
      </c>
      <c r="I3976">
        <v>3</v>
      </c>
      <c r="J3976">
        <v>8</v>
      </c>
      <c r="K3976" s="1">
        <v>45161</v>
      </c>
      <c r="L3976" s="56">
        <v>0.35086107638888886</v>
      </c>
    </row>
    <row r="3977" spans="1:12" ht="15" customHeight="1" x14ac:dyDescent="0.25">
      <c r="A3977">
        <v>3976</v>
      </c>
      <c r="B3977">
        <v>276790</v>
      </c>
      <c r="C3977" t="s">
        <v>24</v>
      </c>
      <c r="D3977" t="s">
        <v>25</v>
      </c>
      <c r="E3977" t="s">
        <v>1611</v>
      </c>
      <c r="F3977" t="s">
        <v>1614</v>
      </c>
      <c r="G3977">
        <v>46.4</v>
      </c>
      <c r="H3977">
        <v>39.200000000000003</v>
      </c>
      <c r="I3977">
        <v>3</v>
      </c>
      <c r="J3977">
        <v>8</v>
      </c>
      <c r="K3977" s="1">
        <v>45161</v>
      </c>
      <c r="L3977" s="56">
        <v>0.35073943287037035</v>
      </c>
    </row>
    <row r="3978" spans="1:12" ht="15" customHeight="1" x14ac:dyDescent="0.25">
      <c r="A3978">
        <v>3977</v>
      </c>
      <c r="B3978">
        <v>276789</v>
      </c>
      <c r="C3978" t="s">
        <v>88</v>
      </c>
      <c r="D3978" t="s">
        <v>89</v>
      </c>
      <c r="E3978" t="s">
        <v>1611</v>
      </c>
      <c r="F3978" t="s">
        <v>1610</v>
      </c>
      <c r="G3978">
        <v>50.9</v>
      </c>
      <c r="H3978">
        <v>43.7</v>
      </c>
      <c r="I3978">
        <v>3</v>
      </c>
      <c r="J3978">
        <v>14</v>
      </c>
      <c r="K3978" s="1">
        <v>45161</v>
      </c>
      <c r="L3978" s="56">
        <v>0.35058086805555555</v>
      </c>
    </row>
    <row r="3979" spans="1:12" ht="15" customHeight="1" x14ac:dyDescent="0.25">
      <c r="A3979">
        <v>3978</v>
      </c>
      <c r="B3979">
        <v>276788</v>
      </c>
      <c r="C3979" t="s">
        <v>55</v>
      </c>
      <c r="D3979" t="s">
        <v>56</v>
      </c>
      <c r="E3979" t="s">
        <v>1611</v>
      </c>
      <c r="F3979" t="s">
        <v>1613</v>
      </c>
      <c r="G3979">
        <v>46.2</v>
      </c>
      <c r="H3979">
        <v>39</v>
      </c>
      <c r="I3979">
        <v>3</v>
      </c>
      <c r="J3979">
        <v>8</v>
      </c>
      <c r="K3979" s="1">
        <v>45161</v>
      </c>
      <c r="L3979" s="56">
        <v>0.35045917824074074</v>
      </c>
    </row>
    <row r="3980" spans="1:12" ht="15" customHeight="1" x14ac:dyDescent="0.25">
      <c r="A3980">
        <v>3979</v>
      </c>
      <c r="B3980">
        <v>276787</v>
      </c>
      <c r="C3980" t="s">
        <v>142</v>
      </c>
      <c r="D3980" t="s">
        <v>1612</v>
      </c>
      <c r="E3980" t="s">
        <v>1603</v>
      </c>
      <c r="F3980" t="s">
        <v>1604</v>
      </c>
      <c r="G3980">
        <v>48.5</v>
      </c>
      <c r="H3980">
        <v>41.3</v>
      </c>
      <c r="I3980">
        <v>3</v>
      </c>
      <c r="J3980">
        <v>0</v>
      </c>
      <c r="K3980" s="1">
        <v>45161</v>
      </c>
      <c r="L3980" s="56">
        <v>0.35030153935185182</v>
      </c>
    </row>
    <row r="3981" spans="1:12" ht="15" customHeight="1" x14ac:dyDescent="0.25">
      <c r="A3981">
        <v>3980</v>
      </c>
      <c r="B3981">
        <v>276786</v>
      </c>
      <c r="C3981" t="s">
        <v>141</v>
      </c>
      <c r="D3981" t="s">
        <v>1358</v>
      </c>
      <c r="E3981" t="s">
        <v>1603</v>
      </c>
      <c r="F3981" t="s">
        <v>1607</v>
      </c>
      <c r="G3981">
        <v>11.4</v>
      </c>
      <c r="H3981">
        <v>6</v>
      </c>
      <c r="I3981">
        <v>2</v>
      </c>
      <c r="J3981">
        <v>0</v>
      </c>
      <c r="K3981" s="1">
        <v>45161</v>
      </c>
      <c r="L3981" s="56">
        <v>0.35022465277777776</v>
      </c>
    </row>
    <row r="3982" spans="1:12" ht="15" customHeight="1" x14ac:dyDescent="0.25">
      <c r="A3982">
        <v>3981</v>
      </c>
      <c r="B3982">
        <v>276785</v>
      </c>
      <c r="C3982" t="s">
        <v>141</v>
      </c>
      <c r="D3982" t="s">
        <v>1358</v>
      </c>
      <c r="E3982" t="s">
        <v>1603</v>
      </c>
      <c r="F3982" t="s">
        <v>1607</v>
      </c>
      <c r="G3982">
        <v>35.6</v>
      </c>
      <c r="H3982">
        <v>28.4</v>
      </c>
      <c r="I3982">
        <v>3</v>
      </c>
      <c r="J3982">
        <v>0</v>
      </c>
      <c r="K3982" s="1">
        <v>45161</v>
      </c>
      <c r="L3982" s="56">
        <v>0.35012762731481484</v>
      </c>
    </row>
    <row r="3983" spans="1:12" ht="15" customHeight="1" x14ac:dyDescent="0.25">
      <c r="A3983">
        <v>3982</v>
      </c>
      <c r="B3983">
        <v>276784</v>
      </c>
      <c r="C3983" t="s">
        <v>173</v>
      </c>
      <c r="D3983" t="s">
        <v>1377</v>
      </c>
      <c r="E3983" t="s">
        <v>1611</v>
      </c>
      <c r="F3983" t="s">
        <v>1607</v>
      </c>
      <c r="G3983">
        <v>25.6</v>
      </c>
      <c r="H3983">
        <v>20.2</v>
      </c>
      <c r="I3983">
        <v>2</v>
      </c>
      <c r="J3983">
        <v>0</v>
      </c>
      <c r="K3983" s="1">
        <v>45161</v>
      </c>
      <c r="L3983" s="56">
        <v>0.35005524305555552</v>
      </c>
    </row>
    <row r="3984" spans="1:12" ht="15" customHeight="1" x14ac:dyDescent="0.25">
      <c r="A3984">
        <v>3983</v>
      </c>
      <c r="B3984">
        <v>276783</v>
      </c>
      <c r="C3984" t="s">
        <v>123</v>
      </c>
      <c r="D3984" t="s">
        <v>1412</v>
      </c>
      <c r="E3984" t="s">
        <v>1603</v>
      </c>
      <c r="F3984" t="s">
        <v>1613</v>
      </c>
      <c r="G3984">
        <v>43.9</v>
      </c>
      <c r="H3984">
        <v>36.700000000000003</v>
      </c>
      <c r="I3984">
        <v>3</v>
      </c>
      <c r="J3984">
        <v>0</v>
      </c>
      <c r="K3984" s="1">
        <v>45161</v>
      </c>
      <c r="L3984" s="56">
        <v>0.34989922453703709</v>
      </c>
    </row>
    <row r="3985" spans="1:12" ht="15" customHeight="1" x14ac:dyDescent="0.25">
      <c r="A3985">
        <v>3984</v>
      </c>
      <c r="B3985">
        <v>276782</v>
      </c>
      <c r="C3985" t="s">
        <v>59</v>
      </c>
      <c r="D3985" t="s">
        <v>60</v>
      </c>
      <c r="E3985" t="s">
        <v>1611</v>
      </c>
      <c r="F3985" t="s">
        <v>1613</v>
      </c>
      <c r="G3985">
        <v>51.2</v>
      </c>
      <c r="H3985">
        <v>44</v>
      </c>
      <c r="I3985">
        <v>3</v>
      </c>
      <c r="J3985">
        <v>8</v>
      </c>
      <c r="K3985" s="1">
        <v>45161</v>
      </c>
      <c r="L3985" s="56">
        <v>0.34740339120370373</v>
      </c>
    </row>
    <row r="3986" spans="1:12" ht="15" customHeight="1" x14ac:dyDescent="0.25">
      <c r="A3986">
        <v>3985</v>
      </c>
      <c r="B3986">
        <v>276781</v>
      </c>
      <c r="C3986" t="s">
        <v>86</v>
      </c>
      <c r="D3986" t="s">
        <v>87</v>
      </c>
      <c r="E3986" t="s">
        <v>1611</v>
      </c>
      <c r="F3986" t="s">
        <v>1610</v>
      </c>
      <c r="G3986">
        <v>14.7</v>
      </c>
      <c r="H3986">
        <v>9.3000000000000007</v>
      </c>
      <c r="I3986">
        <v>2</v>
      </c>
      <c r="J3986">
        <v>2</v>
      </c>
      <c r="K3986" s="1">
        <v>45161</v>
      </c>
      <c r="L3986" s="56">
        <v>0.34728414351851855</v>
      </c>
    </row>
    <row r="3987" spans="1:12" ht="15" customHeight="1" x14ac:dyDescent="0.25">
      <c r="A3987">
        <v>3986</v>
      </c>
      <c r="B3987">
        <v>276780</v>
      </c>
      <c r="C3987" t="s">
        <v>114</v>
      </c>
      <c r="D3987" t="s">
        <v>115</v>
      </c>
      <c r="E3987" t="s">
        <v>1603</v>
      </c>
      <c r="F3987" t="s">
        <v>1610</v>
      </c>
      <c r="G3987">
        <v>68.7</v>
      </c>
      <c r="H3987">
        <v>61.5</v>
      </c>
      <c r="I3987">
        <v>3</v>
      </c>
      <c r="J3987">
        <v>30</v>
      </c>
      <c r="K3987" s="1">
        <v>45161</v>
      </c>
      <c r="L3987" s="56">
        <v>0.34699575231481483</v>
      </c>
    </row>
    <row r="3988" spans="1:12" ht="15" customHeight="1" x14ac:dyDescent="0.25">
      <c r="A3988">
        <v>3987</v>
      </c>
      <c r="B3988">
        <v>276779</v>
      </c>
      <c r="C3988" t="s">
        <v>88</v>
      </c>
      <c r="D3988" t="s">
        <v>89</v>
      </c>
      <c r="E3988" t="s">
        <v>1611</v>
      </c>
      <c r="F3988" t="s">
        <v>1610</v>
      </c>
      <c r="G3988">
        <v>54.3</v>
      </c>
      <c r="H3988">
        <v>47.1</v>
      </c>
      <c r="I3988">
        <v>3</v>
      </c>
      <c r="J3988">
        <v>14</v>
      </c>
      <c r="K3988" s="1">
        <v>45161</v>
      </c>
      <c r="L3988" s="56">
        <v>0.34670482638888894</v>
      </c>
    </row>
    <row r="3989" spans="1:12" ht="15" customHeight="1" x14ac:dyDescent="0.25">
      <c r="A3989">
        <v>3988</v>
      </c>
      <c r="B3989">
        <v>276778</v>
      </c>
      <c r="C3989" t="s">
        <v>24</v>
      </c>
      <c r="D3989" t="s">
        <v>25</v>
      </c>
      <c r="E3989" t="s">
        <v>1611</v>
      </c>
      <c r="F3989" t="s">
        <v>1614</v>
      </c>
      <c r="G3989">
        <v>44.3</v>
      </c>
      <c r="H3989">
        <v>37.1</v>
      </c>
      <c r="I3989">
        <v>3</v>
      </c>
      <c r="J3989">
        <v>6</v>
      </c>
      <c r="K3989" s="1">
        <v>45161</v>
      </c>
      <c r="L3989" s="56">
        <v>0.34657407407407409</v>
      </c>
    </row>
    <row r="3990" spans="1:12" ht="15" customHeight="1" x14ac:dyDescent="0.25">
      <c r="A3990">
        <v>3989</v>
      </c>
      <c r="B3990">
        <v>276777</v>
      </c>
      <c r="C3990" t="s">
        <v>55</v>
      </c>
      <c r="D3990" t="s">
        <v>56</v>
      </c>
      <c r="E3990" t="s">
        <v>1611</v>
      </c>
      <c r="F3990" t="s">
        <v>1613</v>
      </c>
      <c r="G3990">
        <v>48.3</v>
      </c>
      <c r="H3990">
        <v>41.1</v>
      </c>
      <c r="I3990">
        <v>3</v>
      </c>
      <c r="J3990">
        <v>8</v>
      </c>
      <c r="K3990" s="1">
        <v>45161</v>
      </c>
      <c r="L3990" s="56">
        <v>0.34643591435185184</v>
      </c>
    </row>
    <row r="3991" spans="1:12" ht="15" customHeight="1" x14ac:dyDescent="0.25">
      <c r="A3991">
        <v>3990</v>
      </c>
      <c r="B3991">
        <v>276776</v>
      </c>
      <c r="C3991" t="s">
        <v>24</v>
      </c>
      <c r="D3991" t="s">
        <v>25</v>
      </c>
      <c r="E3991" t="s">
        <v>1611</v>
      </c>
      <c r="F3991" t="s">
        <v>1614</v>
      </c>
      <c r="G3991">
        <v>59.3</v>
      </c>
      <c r="H3991">
        <v>52.1</v>
      </c>
      <c r="I3991">
        <v>3</v>
      </c>
      <c r="J3991">
        <v>10</v>
      </c>
      <c r="K3991" s="1">
        <v>45161</v>
      </c>
      <c r="L3991" s="56">
        <v>0.34631674768518517</v>
      </c>
    </row>
    <row r="3992" spans="1:12" ht="15" customHeight="1" x14ac:dyDescent="0.25">
      <c r="A3992">
        <v>3991</v>
      </c>
      <c r="B3992">
        <v>276775</v>
      </c>
      <c r="C3992" t="s">
        <v>124</v>
      </c>
      <c r="D3992" t="s">
        <v>1413</v>
      </c>
      <c r="E3992" t="s">
        <v>1603</v>
      </c>
      <c r="F3992" t="s">
        <v>1604</v>
      </c>
      <c r="G3992">
        <v>41</v>
      </c>
      <c r="H3992">
        <v>33.799999999999997</v>
      </c>
      <c r="I3992">
        <v>3</v>
      </c>
      <c r="J3992">
        <v>0</v>
      </c>
      <c r="K3992" s="1">
        <v>45161</v>
      </c>
      <c r="L3992" s="56">
        <v>0.34614563657407404</v>
      </c>
    </row>
    <row r="3993" spans="1:12" ht="15" customHeight="1" x14ac:dyDescent="0.25">
      <c r="A3993">
        <v>3992</v>
      </c>
      <c r="B3993">
        <v>276774</v>
      </c>
      <c r="C3993" t="s">
        <v>78</v>
      </c>
      <c r="D3993" t="s">
        <v>79</v>
      </c>
      <c r="E3993" t="s">
        <v>1611</v>
      </c>
      <c r="F3993" t="s">
        <v>1610</v>
      </c>
      <c r="G3993">
        <v>57.1</v>
      </c>
      <c r="H3993">
        <v>49.9</v>
      </c>
      <c r="I3993">
        <v>3</v>
      </c>
      <c r="J3993">
        <v>20</v>
      </c>
      <c r="K3993" s="1">
        <v>45161</v>
      </c>
      <c r="L3993" s="56">
        <v>0.3460023148148148</v>
      </c>
    </row>
    <row r="3994" spans="1:12" ht="15" customHeight="1" x14ac:dyDescent="0.25">
      <c r="A3994">
        <v>3993</v>
      </c>
      <c r="B3994">
        <v>276773</v>
      </c>
      <c r="C3994" t="s">
        <v>59</v>
      </c>
      <c r="D3994" t="s">
        <v>60</v>
      </c>
      <c r="E3994" t="s">
        <v>1611</v>
      </c>
      <c r="F3994" t="s">
        <v>1613</v>
      </c>
      <c r="G3994">
        <v>45.3</v>
      </c>
      <c r="H3994">
        <v>38.1</v>
      </c>
      <c r="I3994">
        <v>3</v>
      </c>
      <c r="J3994">
        <v>8</v>
      </c>
      <c r="K3994" s="1">
        <v>45161</v>
      </c>
      <c r="L3994" s="56">
        <v>0.34430690972222222</v>
      </c>
    </row>
    <row r="3995" spans="1:12" ht="15" customHeight="1" x14ac:dyDescent="0.25">
      <c r="A3995">
        <v>3994</v>
      </c>
      <c r="B3995">
        <v>276772</v>
      </c>
      <c r="C3995" t="s">
        <v>67</v>
      </c>
      <c r="D3995" t="s">
        <v>1318</v>
      </c>
      <c r="E3995" t="s">
        <v>1603</v>
      </c>
      <c r="F3995" t="s">
        <v>1613</v>
      </c>
      <c r="G3995">
        <v>40.1</v>
      </c>
      <c r="H3995">
        <v>32.9</v>
      </c>
      <c r="I3995">
        <v>3</v>
      </c>
      <c r="J3995">
        <v>0</v>
      </c>
      <c r="K3995" s="1">
        <v>45161</v>
      </c>
      <c r="L3995" s="56">
        <v>0.34417063657407404</v>
      </c>
    </row>
    <row r="3996" spans="1:12" ht="15" customHeight="1" x14ac:dyDescent="0.25">
      <c r="A3996">
        <v>3995</v>
      </c>
      <c r="B3996">
        <v>276771</v>
      </c>
      <c r="C3996" t="s">
        <v>142</v>
      </c>
      <c r="D3996" t="s">
        <v>1612</v>
      </c>
      <c r="E3996" t="s">
        <v>1603</v>
      </c>
      <c r="F3996" t="s">
        <v>1604</v>
      </c>
      <c r="G3996">
        <v>52.4</v>
      </c>
      <c r="H3996">
        <v>45.2</v>
      </c>
      <c r="I3996">
        <v>3</v>
      </c>
      <c r="J3996">
        <v>0</v>
      </c>
      <c r="K3996" s="1">
        <v>45161</v>
      </c>
      <c r="L3996" s="56">
        <v>0.34387646990740744</v>
      </c>
    </row>
    <row r="3997" spans="1:12" ht="15" customHeight="1" x14ac:dyDescent="0.25">
      <c r="A3997">
        <v>3996</v>
      </c>
      <c r="B3997">
        <v>276770</v>
      </c>
      <c r="C3997" t="s">
        <v>114</v>
      </c>
      <c r="D3997" t="s">
        <v>115</v>
      </c>
      <c r="E3997" t="s">
        <v>1603</v>
      </c>
      <c r="F3997" t="s">
        <v>1610</v>
      </c>
      <c r="G3997">
        <v>65.7</v>
      </c>
      <c r="H3997">
        <v>58.5</v>
      </c>
      <c r="I3997">
        <v>3</v>
      </c>
      <c r="J3997">
        <v>30</v>
      </c>
      <c r="K3997" s="1">
        <v>45161</v>
      </c>
      <c r="L3997" s="56">
        <v>0.34327430555555555</v>
      </c>
    </row>
    <row r="3998" spans="1:12" ht="15" customHeight="1" x14ac:dyDescent="0.25">
      <c r="A3998">
        <v>3997</v>
      </c>
      <c r="B3998">
        <v>276769</v>
      </c>
      <c r="C3998" t="s">
        <v>55</v>
      </c>
      <c r="D3998" t="s">
        <v>56</v>
      </c>
      <c r="E3998" t="s">
        <v>1611</v>
      </c>
      <c r="F3998" t="s">
        <v>1613</v>
      </c>
      <c r="G3998">
        <v>44.8</v>
      </c>
      <c r="H3998">
        <v>37.6</v>
      </c>
      <c r="I3998">
        <v>3</v>
      </c>
      <c r="J3998">
        <v>8</v>
      </c>
      <c r="K3998" s="1">
        <v>45161</v>
      </c>
      <c r="L3998" s="56">
        <v>0.3430857986111111</v>
      </c>
    </row>
    <row r="3999" spans="1:12" ht="15" customHeight="1" x14ac:dyDescent="0.25">
      <c r="A3999">
        <v>3998</v>
      </c>
      <c r="B3999">
        <v>276768</v>
      </c>
      <c r="C3999" t="s">
        <v>123</v>
      </c>
      <c r="D3999" t="s">
        <v>1412</v>
      </c>
      <c r="E3999" t="s">
        <v>1603</v>
      </c>
      <c r="F3999" t="s">
        <v>1613</v>
      </c>
      <c r="G3999">
        <v>48.2</v>
      </c>
      <c r="H3999">
        <v>41</v>
      </c>
      <c r="I3999">
        <v>3</v>
      </c>
      <c r="J3999">
        <v>0</v>
      </c>
      <c r="K3999" s="1">
        <v>45161</v>
      </c>
      <c r="L3999" s="56">
        <v>0.34295026620370367</v>
      </c>
    </row>
    <row r="4000" spans="1:12" ht="15" customHeight="1" x14ac:dyDescent="0.25">
      <c r="A4000">
        <v>3999</v>
      </c>
      <c r="B4000">
        <v>276767</v>
      </c>
      <c r="C4000" t="s">
        <v>24</v>
      </c>
      <c r="D4000" t="s">
        <v>25</v>
      </c>
      <c r="E4000" t="s">
        <v>1611</v>
      </c>
      <c r="F4000" t="s">
        <v>1614</v>
      </c>
      <c r="G4000">
        <v>48.7</v>
      </c>
      <c r="H4000">
        <v>41.5</v>
      </c>
      <c r="I4000">
        <v>3</v>
      </c>
      <c r="J4000">
        <v>8</v>
      </c>
      <c r="K4000" s="1">
        <v>45161</v>
      </c>
      <c r="L4000" s="56">
        <v>0.34185871527777772</v>
      </c>
    </row>
    <row r="4001" spans="1:12" ht="15" customHeight="1" x14ac:dyDescent="0.25">
      <c r="A4001">
        <v>4000</v>
      </c>
      <c r="B4001">
        <v>276766</v>
      </c>
      <c r="C4001" t="s">
        <v>121</v>
      </c>
      <c r="D4001" t="s">
        <v>122</v>
      </c>
      <c r="E4001" t="s">
        <v>1603</v>
      </c>
      <c r="F4001" t="s">
        <v>1610</v>
      </c>
      <c r="G4001">
        <v>39.1</v>
      </c>
      <c r="H4001">
        <v>31.9</v>
      </c>
      <c r="I4001">
        <v>3</v>
      </c>
      <c r="J4001">
        <v>0</v>
      </c>
      <c r="K4001" s="1">
        <v>45161</v>
      </c>
      <c r="L4001" s="56">
        <v>0.3417193634259259</v>
      </c>
    </row>
    <row r="4002" spans="1:12" ht="15" customHeight="1" x14ac:dyDescent="0.25">
      <c r="A4002">
        <v>4001</v>
      </c>
      <c r="B4002">
        <v>276765</v>
      </c>
      <c r="C4002" t="s">
        <v>88</v>
      </c>
      <c r="D4002" t="s">
        <v>89</v>
      </c>
      <c r="E4002" t="s">
        <v>1611</v>
      </c>
      <c r="F4002" t="s">
        <v>1610</v>
      </c>
      <c r="G4002">
        <v>53.8</v>
      </c>
      <c r="H4002">
        <v>46.6</v>
      </c>
      <c r="I4002">
        <v>3</v>
      </c>
      <c r="J4002">
        <v>14</v>
      </c>
      <c r="K4002" s="1">
        <v>45161</v>
      </c>
      <c r="L4002" s="56">
        <v>0.34150725694444445</v>
      </c>
    </row>
    <row r="4003" spans="1:12" ht="15" customHeight="1" x14ac:dyDescent="0.25">
      <c r="A4003">
        <v>4002</v>
      </c>
      <c r="B4003">
        <v>276764</v>
      </c>
      <c r="C4003" t="s">
        <v>124</v>
      </c>
      <c r="D4003" t="s">
        <v>1413</v>
      </c>
      <c r="E4003" t="s">
        <v>1603</v>
      </c>
      <c r="F4003" t="s">
        <v>1604</v>
      </c>
      <c r="G4003">
        <v>34.299999999999997</v>
      </c>
      <c r="H4003">
        <v>27.1</v>
      </c>
      <c r="I4003">
        <v>3</v>
      </c>
      <c r="J4003">
        <v>0</v>
      </c>
      <c r="K4003" s="1">
        <v>45161</v>
      </c>
      <c r="L4003" s="56">
        <v>0.34084401620370369</v>
      </c>
    </row>
    <row r="4004" spans="1:12" ht="15" customHeight="1" x14ac:dyDescent="0.25">
      <c r="A4004">
        <v>4003</v>
      </c>
      <c r="B4004">
        <v>276763</v>
      </c>
      <c r="C4004" t="s">
        <v>74</v>
      </c>
      <c r="D4004" t="s">
        <v>75</v>
      </c>
      <c r="E4004" t="s">
        <v>1611</v>
      </c>
      <c r="F4004" t="s">
        <v>1610</v>
      </c>
      <c r="G4004">
        <v>38.700000000000003</v>
      </c>
      <c r="H4004">
        <v>31.5</v>
      </c>
      <c r="I4004">
        <v>3</v>
      </c>
      <c r="J4004">
        <v>14</v>
      </c>
      <c r="K4004" s="1">
        <v>45161</v>
      </c>
      <c r="L4004" s="56">
        <v>0.34070621527777778</v>
      </c>
    </row>
    <row r="4005" spans="1:12" ht="15" customHeight="1" x14ac:dyDescent="0.25">
      <c r="A4005">
        <v>4004</v>
      </c>
      <c r="B4005">
        <v>276762</v>
      </c>
      <c r="C4005" t="s">
        <v>84</v>
      </c>
      <c r="D4005" t="s">
        <v>1609</v>
      </c>
      <c r="E4005" t="s">
        <v>1603</v>
      </c>
      <c r="F4005" t="s">
        <v>1610</v>
      </c>
      <c r="G4005">
        <v>59.6</v>
      </c>
      <c r="H4005">
        <v>52.4</v>
      </c>
      <c r="I4005">
        <v>3</v>
      </c>
      <c r="J4005">
        <v>0</v>
      </c>
      <c r="K4005" s="1">
        <v>45161</v>
      </c>
      <c r="L4005" s="56">
        <v>0.34057646990740742</v>
      </c>
    </row>
    <row r="4006" spans="1:12" ht="15" customHeight="1" x14ac:dyDescent="0.25">
      <c r="A4006">
        <v>4005</v>
      </c>
      <c r="B4006">
        <v>276761</v>
      </c>
      <c r="C4006" t="s">
        <v>24</v>
      </c>
      <c r="D4006" t="s">
        <v>25</v>
      </c>
      <c r="E4006" t="s">
        <v>1611</v>
      </c>
      <c r="F4006" t="s">
        <v>1614</v>
      </c>
      <c r="G4006">
        <v>48.2</v>
      </c>
      <c r="H4006">
        <v>41</v>
      </c>
      <c r="I4006">
        <v>3</v>
      </c>
      <c r="J4006">
        <v>8</v>
      </c>
      <c r="K4006" s="1">
        <v>45161</v>
      </c>
      <c r="L4006" s="56">
        <v>0.34042329861111109</v>
      </c>
    </row>
    <row r="4007" spans="1:12" ht="15" customHeight="1" x14ac:dyDescent="0.25">
      <c r="A4007">
        <v>4006</v>
      </c>
      <c r="B4007">
        <v>276760</v>
      </c>
      <c r="C4007" t="s">
        <v>59</v>
      </c>
      <c r="D4007" t="s">
        <v>60</v>
      </c>
      <c r="E4007" t="s">
        <v>1611</v>
      </c>
      <c r="F4007" t="s">
        <v>1613</v>
      </c>
      <c r="G4007">
        <v>45.3</v>
      </c>
      <c r="H4007">
        <v>38.1</v>
      </c>
      <c r="I4007">
        <v>3</v>
      </c>
      <c r="J4007">
        <v>8</v>
      </c>
      <c r="K4007" s="1">
        <v>45161</v>
      </c>
      <c r="L4007" s="56">
        <v>0.34026346064814811</v>
      </c>
    </row>
    <row r="4008" spans="1:12" ht="15" customHeight="1" x14ac:dyDescent="0.25">
      <c r="A4008">
        <v>4007</v>
      </c>
      <c r="B4008">
        <v>276759</v>
      </c>
      <c r="C4008" t="s">
        <v>88</v>
      </c>
      <c r="D4008" t="s">
        <v>89</v>
      </c>
      <c r="E4008" t="s">
        <v>1611</v>
      </c>
      <c r="F4008" t="s">
        <v>1610</v>
      </c>
      <c r="G4008">
        <v>54.9</v>
      </c>
      <c r="H4008">
        <v>47.7</v>
      </c>
      <c r="I4008">
        <v>3</v>
      </c>
      <c r="J4008">
        <v>14</v>
      </c>
      <c r="K4008" s="1">
        <v>45161</v>
      </c>
      <c r="L4008" s="56">
        <v>0.34015158564814812</v>
      </c>
    </row>
    <row r="4009" spans="1:12" ht="15" customHeight="1" x14ac:dyDescent="0.25">
      <c r="A4009">
        <v>4008</v>
      </c>
      <c r="B4009">
        <v>276758</v>
      </c>
      <c r="C4009" t="s">
        <v>141</v>
      </c>
      <c r="D4009" t="s">
        <v>1358</v>
      </c>
      <c r="E4009" t="s">
        <v>1603</v>
      </c>
      <c r="F4009" t="s">
        <v>1607</v>
      </c>
      <c r="G4009">
        <v>37.1</v>
      </c>
      <c r="H4009">
        <v>29.9</v>
      </c>
      <c r="I4009">
        <v>3</v>
      </c>
      <c r="J4009">
        <v>0</v>
      </c>
      <c r="K4009" s="1">
        <v>45161</v>
      </c>
      <c r="L4009" s="56">
        <v>0.33995540509259259</v>
      </c>
    </row>
    <row r="4010" spans="1:12" ht="15" customHeight="1" x14ac:dyDescent="0.25">
      <c r="A4010">
        <v>4009</v>
      </c>
      <c r="B4010">
        <v>276757</v>
      </c>
      <c r="C4010" t="s">
        <v>125</v>
      </c>
      <c r="D4010" t="s">
        <v>126</v>
      </c>
      <c r="E4010" t="s">
        <v>1603</v>
      </c>
      <c r="F4010" t="s">
        <v>1604</v>
      </c>
      <c r="G4010">
        <v>42.8</v>
      </c>
      <c r="H4010">
        <v>35.6</v>
      </c>
      <c r="I4010">
        <v>3</v>
      </c>
      <c r="J4010">
        <v>0</v>
      </c>
      <c r="K4010" s="1">
        <v>45161</v>
      </c>
      <c r="L4010" s="56">
        <v>0.33970277777777774</v>
      </c>
    </row>
    <row r="4011" spans="1:12" ht="15" customHeight="1" x14ac:dyDescent="0.25">
      <c r="A4011">
        <v>4010</v>
      </c>
      <c r="B4011">
        <v>276756</v>
      </c>
      <c r="C4011" t="s">
        <v>137</v>
      </c>
      <c r="D4011" t="s">
        <v>1356</v>
      </c>
      <c r="E4011" t="s">
        <v>1603</v>
      </c>
      <c r="F4011" t="s">
        <v>1615</v>
      </c>
      <c r="G4011">
        <v>30.7</v>
      </c>
      <c r="H4011">
        <v>27.1</v>
      </c>
      <c r="I4011">
        <v>1</v>
      </c>
      <c r="J4011">
        <v>0</v>
      </c>
      <c r="K4011" s="1">
        <v>45161</v>
      </c>
      <c r="L4011" s="56">
        <v>0.3395139236111111</v>
      </c>
    </row>
    <row r="4012" spans="1:12" ht="15" customHeight="1" x14ac:dyDescent="0.25">
      <c r="A4012">
        <v>4011</v>
      </c>
      <c r="B4012">
        <v>276755</v>
      </c>
      <c r="C4012" t="s">
        <v>120</v>
      </c>
      <c r="D4012" t="s">
        <v>1411</v>
      </c>
      <c r="E4012" t="s">
        <v>1603</v>
      </c>
      <c r="F4012" t="s">
        <v>1614</v>
      </c>
      <c r="G4012">
        <v>54.9</v>
      </c>
      <c r="H4012">
        <v>47.7</v>
      </c>
      <c r="I4012">
        <v>3</v>
      </c>
      <c r="J4012">
        <v>0</v>
      </c>
      <c r="K4012" s="1">
        <v>45161</v>
      </c>
      <c r="L4012" s="56">
        <v>0.33924780092592594</v>
      </c>
    </row>
    <row r="4013" spans="1:12" ht="15" customHeight="1" x14ac:dyDescent="0.25">
      <c r="A4013">
        <v>4012</v>
      </c>
      <c r="B4013">
        <v>276754</v>
      </c>
      <c r="C4013" t="s">
        <v>142</v>
      </c>
      <c r="D4013" t="s">
        <v>1612</v>
      </c>
      <c r="E4013" t="s">
        <v>1603</v>
      </c>
      <c r="F4013" t="s">
        <v>1604</v>
      </c>
      <c r="G4013">
        <v>44.8</v>
      </c>
      <c r="H4013">
        <v>37.6</v>
      </c>
      <c r="I4013">
        <v>3</v>
      </c>
      <c r="J4013">
        <v>0</v>
      </c>
      <c r="K4013" s="1">
        <v>45161</v>
      </c>
      <c r="L4013" s="56">
        <v>0.33889540509259258</v>
      </c>
    </row>
    <row r="4014" spans="1:12" ht="15" customHeight="1" x14ac:dyDescent="0.25">
      <c r="A4014">
        <v>4013</v>
      </c>
      <c r="B4014">
        <v>276753</v>
      </c>
      <c r="C4014" t="s">
        <v>55</v>
      </c>
      <c r="D4014" t="s">
        <v>56</v>
      </c>
      <c r="E4014" t="s">
        <v>1611</v>
      </c>
      <c r="F4014" t="s">
        <v>1613</v>
      </c>
      <c r="G4014">
        <v>46.8</v>
      </c>
      <c r="H4014">
        <v>39.6</v>
      </c>
      <c r="I4014">
        <v>3</v>
      </c>
      <c r="J4014">
        <v>8</v>
      </c>
      <c r="K4014" s="1">
        <v>45161</v>
      </c>
      <c r="L4014" s="56">
        <v>0.33805628472222221</v>
      </c>
    </row>
    <row r="4015" spans="1:12" ht="15" customHeight="1" x14ac:dyDescent="0.25">
      <c r="A4015">
        <v>4014</v>
      </c>
      <c r="B4015">
        <v>276752</v>
      </c>
      <c r="C4015" t="s">
        <v>124</v>
      </c>
      <c r="D4015" t="s">
        <v>1413</v>
      </c>
      <c r="E4015" t="s">
        <v>1603</v>
      </c>
      <c r="F4015" t="s">
        <v>1604</v>
      </c>
      <c r="G4015">
        <v>38.4</v>
      </c>
      <c r="H4015">
        <v>31.2</v>
      </c>
      <c r="I4015">
        <v>3</v>
      </c>
      <c r="J4015">
        <v>0</v>
      </c>
      <c r="K4015" s="1">
        <v>45161</v>
      </c>
      <c r="L4015" s="56">
        <v>0.33764313657407402</v>
      </c>
    </row>
    <row r="4016" spans="1:12" ht="15" customHeight="1" x14ac:dyDescent="0.25">
      <c r="A4016">
        <v>4015</v>
      </c>
      <c r="B4016">
        <v>276751</v>
      </c>
      <c r="C4016" t="s">
        <v>123</v>
      </c>
      <c r="D4016" t="s">
        <v>1412</v>
      </c>
      <c r="E4016" t="s">
        <v>1603</v>
      </c>
      <c r="F4016" t="s">
        <v>1613</v>
      </c>
      <c r="G4016">
        <v>51.5</v>
      </c>
      <c r="H4016">
        <v>44.3</v>
      </c>
      <c r="I4016">
        <v>3</v>
      </c>
      <c r="J4016">
        <v>0</v>
      </c>
      <c r="K4016" s="1">
        <v>45161</v>
      </c>
      <c r="L4016" s="56">
        <v>0.33751403935185187</v>
      </c>
    </row>
    <row r="4017" spans="1:12" ht="15" customHeight="1" x14ac:dyDescent="0.25">
      <c r="A4017">
        <v>4016</v>
      </c>
      <c r="B4017">
        <v>276750</v>
      </c>
      <c r="C4017" t="s">
        <v>59</v>
      </c>
      <c r="D4017" t="s">
        <v>60</v>
      </c>
      <c r="E4017" t="s">
        <v>1611</v>
      </c>
      <c r="F4017" t="s">
        <v>1613</v>
      </c>
      <c r="G4017">
        <v>47.6</v>
      </c>
      <c r="H4017">
        <v>40.4</v>
      </c>
      <c r="I4017">
        <v>3</v>
      </c>
      <c r="J4017">
        <v>8</v>
      </c>
      <c r="K4017" s="1">
        <v>45161</v>
      </c>
      <c r="L4017" s="56">
        <v>0.33740856481481485</v>
      </c>
    </row>
    <row r="4018" spans="1:12" ht="15" customHeight="1" x14ac:dyDescent="0.25">
      <c r="A4018">
        <v>4017</v>
      </c>
      <c r="B4018">
        <v>276749</v>
      </c>
      <c r="C4018" t="s">
        <v>125</v>
      </c>
      <c r="D4018" t="s">
        <v>126</v>
      </c>
      <c r="E4018" t="s">
        <v>1603</v>
      </c>
      <c r="F4018" t="s">
        <v>1604</v>
      </c>
      <c r="G4018">
        <v>50.3</v>
      </c>
      <c r="H4018">
        <v>43.1</v>
      </c>
      <c r="I4018">
        <v>3</v>
      </c>
      <c r="J4018">
        <v>0</v>
      </c>
      <c r="K4018" s="1">
        <v>45161</v>
      </c>
      <c r="L4018" s="56">
        <v>0.33725208333333329</v>
      </c>
    </row>
    <row r="4019" spans="1:12" ht="15" customHeight="1" x14ac:dyDescent="0.25">
      <c r="A4019">
        <v>4018</v>
      </c>
      <c r="B4019">
        <v>276748</v>
      </c>
      <c r="C4019" t="s">
        <v>141</v>
      </c>
      <c r="D4019" t="s">
        <v>1358</v>
      </c>
      <c r="E4019" t="s">
        <v>1603</v>
      </c>
      <c r="F4019" t="s">
        <v>1607</v>
      </c>
      <c r="G4019">
        <v>32.9</v>
      </c>
      <c r="H4019">
        <v>25.7</v>
      </c>
      <c r="I4019">
        <v>3</v>
      </c>
      <c r="J4019">
        <v>0</v>
      </c>
      <c r="K4019" s="1">
        <v>45161</v>
      </c>
      <c r="L4019" s="56">
        <v>0.3370723726851852</v>
      </c>
    </row>
    <row r="4020" spans="1:12" ht="15" customHeight="1" x14ac:dyDescent="0.25">
      <c r="A4020">
        <v>4019</v>
      </c>
      <c r="B4020">
        <v>276747</v>
      </c>
      <c r="C4020" t="s">
        <v>51</v>
      </c>
      <c r="D4020" t="s">
        <v>52</v>
      </c>
      <c r="E4020" t="s">
        <v>1611</v>
      </c>
      <c r="F4020" t="s">
        <v>1613</v>
      </c>
      <c r="G4020">
        <v>64.099999999999994</v>
      </c>
      <c r="H4020">
        <v>56.9</v>
      </c>
      <c r="I4020">
        <v>3</v>
      </c>
      <c r="J4020">
        <v>20</v>
      </c>
      <c r="K4020" s="1">
        <v>45161</v>
      </c>
      <c r="L4020" s="56">
        <v>0.33637488425925927</v>
      </c>
    </row>
    <row r="4021" spans="1:12" ht="15" customHeight="1" x14ac:dyDescent="0.25">
      <c r="A4021">
        <v>4020</v>
      </c>
      <c r="B4021">
        <v>276746</v>
      </c>
      <c r="C4021" t="s">
        <v>120</v>
      </c>
      <c r="D4021" t="s">
        <v>1411</v>
      </c>
      <c r="E4021" t="s">
        <v>1603</v>
      </c>
      <c r="F4021" t="s">
        <v>1613</v>
      </c>
      <c r="G4021">
        <v>40.299999999999997</v>
      </c>
      <c r="H4021">
        <v>33.1</v>
      </c>
      <c r="I4021">
        <v>3</v>
      </c>
      <c r="J4021">
        <v>0</v>
      </c>
      <c r="K4021" s="1">
        <v>45161</v>
      </c>
      <c r="L4021" s="56">
        <v>0.33550019675925924</v>
      </c>
    </row>
    <row r="4022" spans="1:12" ht="15" customHeight="1" x14ac:dyDescent="0.25">
      <c r="A4022">
        <v>4021</v>
      </c>
      <c r="B4022">
        <v>276745</v>
      </c>
      <c r="C4022" t="s">
        <v>114</v>
      </c>
      <c r="D4022" t="s">
        <v>115</v>
      </c>
      <c r="E4022" t="s">
        <v>1603</v>
      </c>
      <c r="F4022" t="s">
        <v>1610</v>
      </c>
      <c r="G4022">
        <v>65.400000000000006</v>
      </c>
      <c r="H4022">
        <v>58.2</v>
      </c>
      <c r="I4022">
        <v>3</v>
      </c>
      <c r="J4022">
        <v>30</v>
      </c>
      <c r="K4022" s="1">
        <v>45161</v>
      </c>
      <c r="L4022" s="56">
        <v>0.33531331018518523</v>
      </c>
    </row>
    <row r="4023" spans="1:12" ht="15" customHeight="1" x14ac:dyDescent="0.25">
      <c r="A4023">
        <v>4022</v>
      </c>
      <c r="B4023">
        <v>276744</v>
      </c>
      <c r="C4023" t="s">
        <v>67</v>
      </c>
      <c r="D4023" t="s">
        <v>1318</v>
      </c>
      <c r="E4023" t="s">
        <v>1603</v>
      </c>
      <c r="F4023" t="s">
        <v>1613</v>
      </c>
      <c r="G4023">
        <v>32.700000000000003</v>
      </c>
      <c r="H4023">
        <v>25.5</v>
      </c>
      <c r="I4023">
        <v>3</v>
      </c>
      <c r="J4023">
        <v>0</v>
      </c>
      <c r="K4023" s="1">
        <v>45161</v>
      </c>
      <c r="L4023" s="56">
        <v>0.33518341435185189</v>
      </c>
    </row>
    <row r="4024" spans="1:12" ht="15" customHeight="1" x14ac:dyDescent="0.25">
      <c r="A4024">
        <v>4023</v>
      </c>
      <c r="B4024">
        <v>276743</v>
      </c>
      <c r="C4024" t="s">
        <v>124</v>
      </c>
      <c r="D4024" t="s">
        <v>1413</v>
      </c>
      <c r="E4024" t="s">
        <v>1603</v>
      </c>
      <c r="F4024" t="s">
        <v>1604</v>
      </c>
      <c r="G4024">
        <v>40.299999999999997</v>
      </c>
      <c r="H4024">
        <v>33.1</v>
      </c>
      <c r="I4024">
        <v>3</v>
      </c>
      <c r="J4024">
        <v>0</v>
      </c>
      <c r="K4024" s="1">
        <v>45161</v>
      </c>
      <c r="L4024" s="56">
        <v>0.33499895833333332</v>
      </c>
    </row>
    <row r="4025" spans="1:12" ht="15" customHeight="1" x14ac:dyDescent="0.25">
      <c r="A4025">
        <v>4024</v>
      </c>
      <c r="B4025">
        <v>276742</v>
      </c>
      <c r="C4025" t="s">
        <v>121</v>
      </c>
      <c r="D4025" t="s">
        <v>122</v>
      </c>
      <c r="E4025" t="s">
        <v>1603</v>
      </c>
      <c r="F4025" t="s">
        <v>1610</v>
      </c>
      <c r="G4025">
        <v>39.4</v>
      </c>
      <c r="H4025">
        <v>32.200000000000003</v>
      </c>
      <c r="I4025">
        <v>3</v>
      </c>
      <c r="J4025">
        <v>0</v>
      </c>
      <c r="K4025" s="1">
        <v>45161</v>
      </c>
      <c r="L4025" s="56">
        <v>0.33486797453703704</v>
      </c>
    </row>
    <row r="4026" spans="1:12" ht="15" customHeight="1" x14ac:dyDescent="0.25">
      <c r="A4026">
        <v>4025</v>
      </c>
      <c r="B4026">
        <v>276741</v>
      </c>
      <c r="C4026" t="s">
        <v>59</v>
      </c>
      <c r="D4026" t="s">
        <v>60</v>
      </c>
      <c r="E4026" t="s">
        <v>1611</v>
      </c>
      <c r="F4026" t="s">
        <v>1613</v>
      </c>
      <c r="G4026">
        <v>51.2</v>
      </c>
      <c r="H4026">
        <v>44</v>
      </c>
      <c r="I4026">
        <v>3</v>
      </c>
      <c r="J4026">
        <v>8</v>
      </c>
      <c r="K4026" s="1">
        <v>45161</v>
      </c>
      <c r="L4026" s="56">
        <v>0.334078125</v>
      </c>
    </row>
    <row r="4027" spans="1:12" ht="15" customHeight="1" x14ac:dyDescent="0.25">
      <c r="A4027">
        <v>4026</v>
      </c>
      <c r="B4027">
        <v>276740</v>
      </c>
      <c r="C4027" t="s">
        <v>151</v>
      </c>
      <c r="D4027" t="s">
        <v>1368</v>
      </c>
      <c r="E4027" t="s">
        <v>1611</v>
      </c>
      <c r="F4027" t="s">
        <v>1607</v>
      </c>
      <c r="G4027">
        <v>38.1</v>
      </c>
      <c r="H4027">
        <v>30.9</v>
      </c>
      <c r="I4027">
        <v>3</v>
      </c>
      <c r="J4027">
        <v>0</v>
      </c>
      <c r="K4027" s="1">
        <v>45161</v>
      </c>
      <c r="L4027" s="56">
        <v>0.33391172453703705</v>
      </c>
    </row>
    <row r="4028" spans="1:12" ht="15" customHeight="1" x14ac:dyDescent="0.25">
      <c r="A4028">
        <v>4027</v>
      </c>
      <c r="B4028">
        <v>276739</v>
      </c>
      <c r="C4028" t="s">
        <v>55</v>
      </c>
      <c r="D4028" t="s">
        <v>56</v>
      </c>
      <c r="E4028" t="s">
        <v>1611</v>
      </c>
      <c r="F4028" t="s">
        <v>1613</v>
      </c>
      <c r="G4028">
        <v>46.1</v>
      </c>
      <c r="H4028">
        <v>38.9</v>
      </c>
      <c r="I4028">
        <v>3</v>
      </c>
      <c r="J4028">
        <v>8</v>
      </c>
      <c r="K4028" s="1">
        <v>45161</v>
      </c>
      <c r="L4028" s="56">
        <v>0.33377762731481481</v>
      </c>
    </row>
    <row r="4029" spans="1:12" ht="15" customHeight="1" x14ac:dyDescent="0.25">
      <c r="A4029">
        <v>4028</v>
      </c>
      <c r="B4029">
        <v>276738</v>
      </c>
      <c r="C4029" t="s">
        <v>88</v>
      </c>
      <c r="D4029" t="s">
        <v>89</v>
      </c>
      <c r="E4029" t="s">
        <v>1611</v>
      </c>
      <c r="F4029" t="s">
        <v>1610</v>
      </c>
      <c r="G4029">
        <v>56.7</v>
      </c>
      <c r="H4029">
        <v>49.5</v>
      </c>
      <c r="I4029">
        <v>3</v>
      </c>
      <c r="J4029">
        <v>14</v>
      </c>
      <c r="K4029" s="1">
        <v>45161</v>
      </c>
      <c r="L4029" s="56">
        <v>0.33332924768518518</v>
      </c>
    </row>
    <row r="4030" spans="1:12" ht="15" customHeight="1" x14ac:dyDescent="0.25">
      <c r="A4030">
        <v>4029</v>
      </c>
      <c r="B4030">
        <v>276737</v>
      </c>
      <c r="C4030" t="s">
        <v>142</v>
      </c>
      <c r="D4030" t="s">
        <v>1612</v>
      </c>
      <c r="E4030" t="s">
        <v>1603</v>
      </c>
      <c r="F4030" t="s">
        <v>1604</v>
      </c>
      <c r="G4030">
        <v>35.1</v>
      </c>
      <c r="H4030">
        <v>27.9</v>
      </c>
      <c r="I4030">
        <v>3</v>
      </c>
      <c r="J4030">
        <v>0</v>
      </c>
      <c r="K4030" s="1">
        <v>45161</v>
      </c>
      <c r="L4030" s="56">
        <v>0.33318040509259261</v>
      </c>
    </row>
    <row r="4031" spans="1:12" ht="15" customHeight="1" x14ac:dyDescent="0.25">
      <c r="A4031">
        <v>4030</v>
      </c>
      <c r="B4031">
        <v>276736</v>
      </c>
      <c r="C4031" t="s">
        <v>24</v>
      </c>
      <c r="D4031" t="s">
        <v>25</v>
      </c>
      <c r="E4031" t="s">
        <v>1611</v>
      </c>
      <c r="F4031" t="s">
        <v>1614</v>
      </c>
      <c r="G4031">
        <v>47.1</v>
      </c>
      <c r="H4031">
        <v>39.9</v>
      </c>
      <c r="I4031">
        <v>3</v>
      </c>
      <c r="J4031">
        <v>8</v>
      </c>
      <c r="K4031" s="1">
        <v>45161</v>
      </c>
      <c r="L4031" s="56">
        <v>0.33307519675925928</v>
      </c>
    </row>
    <row r="4032" spans="1:12" ht="15" customHeight="1" x14ac:dyDescent="0.25">
      <c r="A4032">
        <v>4031</v>
      </c>
      <c r="B4032">
        <v>276735</v>
      </c>
      <c r="C4032" t="s">
        <v>124</v>
      </c>
      <c r="D4032" t="s">
        <v>1413</v>
      </c>
      <c r="E4032" t="s">
        <v>1603</v>
      </c>
      <c r="F4032" t="s">
        <v>1604</v>
      </c>
      <c r="G4032">
        <v>29.2</v>
      </c>
      <c r="H4032">
        <v>22</v>
      </c>
      <c r="I4032">
        <v>3</v>
      </c>
      <c r="J4032">
        <v>0</v>
      </c>
      <c r="K4032" s="1">
        <v>45161</v>
      </c>
      <c r="L4032" s="56">
        <v>0.33293070601851854</v>
      </c>
    </row>
    <row r="4033" spans="1:12" ht="15" customHeight="1" x14ac:dyDescent="0.25">
      <c r="A4033">
        <v>4032</v>
      </c>
      <c r="B4033">
        <v>276734</v>
      </c>
      <c r="C4033" t="s">
        <v>141</v>
      </c>
      <c r="D4033" t="s">
        <v>1358</v>
      </c>
      <c r="E4033" t="s">
        <v>1603</v>
      </c>
      <c r="F4033" t="s">
        <v>1607</v>
      </c>
      <c r="G4033">
        <v>34.1</v>
      </c>
      <c r="H4033">
        <v>26.9</v>
      </c>
      <c r="I4033">
        <v>3</v>
      </c>
      <c r="J4033">
        <v>0</v>
      </c>
      <c r="K4033" s="1">
        <v>45161</v>
      </c>
      <c r="L4033" s="56">
        <v>0.33259313657407408</v>
      </c>
    </row>
    <row r="4034" spans="1:12" ht="15" customHeight="1" x14ac:dyDescent="0.25">
      <c r="A4034">
        <v>4033</v>
      </c>
      <c r="B4034">
        <v>276733</v>
      </c>
      <c r="C4034" t="s">
        <v>24</v>
      </c>
      <c r="D4034" t="s">
        <v>25</v>
      </c>
      <c r="E4034" t="s">
        <v>1611</v>
      </c>
      <c r="F4034" t="s">
        <v>1614</v>
      </c>
      <c r="G4034">
        <v>56.6</v>
      </c>
      <c r="H4034">
        <v>49.4</v>
      </c>
      <c r="I4034">
        <v>3</v>
      </c>
      <c r="J4034">
        <v>8</v>
      </c>
      <c r="K4034" s="1">
        <v>45161</v>
      </c>
      <c r="L4034" s="56">
        <v>0.33233047453703707</v>
      </c>
    </row>
    <row r="4035" spans="1:12" ht="15" customHeight="1" x14ac:dyDescent="0.25">
      <c r="A4035">
        <v>4034</v>
      </c>
      <c r="B4035">
        <v>276732</v>
      </c>
      <c r="C4035" t="s">
        <v>123</v>
      </c>
      <c r="D4035" t="s">
        <v>1412</v>
      </c>
      <c r="E4035" t="s">
        <v>1603</v>
      </c>
      <c r="F4035" t="s">
        <v>1614</v>
      </c>
      <c r="G4035">
        <v>51.8</v>
      </c>
      <c r="H4035">
        <v>44.6</v>
      </c>
      <c r="I4035">
        <v>3</v>
      </c>
      <c r="J4035">
        <v>0</v>
      </c>
      <c r="K4035" s="1">
        <v>45161</v>
      </c>
      <c r="L4035" s="56">
        <v>0.33212873842592594</v>
      </c>
    </row>
    <row r="4036" spans="1:12" ht="15" customHeight="1" x14ac:dyDescent="0.25">
      <c r="A4036">
        <v>4035</v>
      </c>
      <c r="B4036">
        <v>276731</v>
      </c>
      <c r="C4036" t="s">
        <v>85</v>
      </c>
      <c r="D4036" t="s">
        <v>1608</v>
      </c>
      <c r="E4036" t="s">
        <v>1603</v>
      </c>
      <c r="F4036" t="s">
        <v>1610</v>
      </c>
      <c r="G4036">
        <v>38.4</v>
      </c>
      <c r="H4036">
        <v>31.2</v>
      </c>
      <c r="I4036">
        <v>3</v>
      </c>
      <c r="J4036">
        <v>0</v>
      </c>
      <c r="K4036" s="1">
        <v>45161</v>
      </c>
      <c r="L4036" s="56">
        <v>0.33197149305555557</v>
      </c>
    </row>
    <row r="4037" spans="1:12" ht="15" customHeight="1" x14ac:dyDescent="0.25">
      <c r="A4037">
        <v>4036</v>
      </c>
      <c r="B4037">
        <v>276730</v>
      </c>
      <c r="C4037" t="s">
        <v>74</v>
      </c>
      <c r="D4037" t="s">
        <v>75</v>
      </c>
      <c r="E4037" t="s">
        <v>1611</v>
      </c>
      <c r="F4037" t="s">
        <v>1610</v>
      </c>
      <c r="G4037">
        <v>44.1</v>
      </c>
      <c r="H4037">
        <v>36.9</v>
      </c>
      <c r="I4037">
        <v>3</v>
      </c>
      <c r="J4037">
        <v>16</v>
      </c>
      <c r="K4037" s="1">
        <v>45161</v>
      </c>
      <c r="L4037" s="56">
        <v>0.33183417824074074</v>
      </c>
    </row>
    <row r="4038" spans="1:12" ht="15" customHeight="1" x14ac:dyDescent="0.25">
      <c r="A4038">
        <v>4037</v>
      </c>
      <c r="B4038">
        <v>276729</v>
      </c>
      <c r="C4038" t="s">
        <v>137</v>
      </c>
      <c r="D4038" t="s">
        <v>1356</v>
      </c>
      <c r="E4038" t="s">
        <v>1603</v>
      </c>
      <c r="F4038" t="s">
        <v>1615</v>
      </c>
      <c r="G4038">
        <v>77</v>
      </c>
      <c r="H4038">
        <v>69.8</v>
      </c>
      <c r="I4038">
        <v>3</v>
      </c>
      <c r="J4038">
        <v>0</v>
      </c>
      <c r="K4038" s="1">
        <v>45161</v>
      </c>
      <c r="L4038" s="56">
        <v>0.33156099537037037</v>
      </c>
    </row>
    <row r="4039" spans="1:12" ht="15" customHeight="1" x14ac:dyDescent="0.25">
      <c r="A4039">
        <v>4038</v>
      </c>
      <c r="B4039">
        <v>276728</v>
      </c>
      <c r="C4039" t="s">
        <v>24</v>
      </c>
      <c r="D4039" t="s">
        <v>25</v>
      </c>
      <c r="E4039" t="s">
        <v>1611</v>
      </c>
      <c r="F4039" t="s">
        <v>1614</v>
      </c>
      <c r="G4039">
        <v>52.2</v>
      </c>
      <c r="H4039">
        <v>45</v>
      </c>
      <c r="I4039">
        <v>3</v>
      </c>
      <c r="J4039">
        <v>8</v>
      </c>
      <c r="K4039" s="1">
        <v>45161</v>
      </c>
      <c r="L4039" s="56">
        <v>0.33090246527777778</v>
      </c>
    </row>
    <row r="4040" spans="1:12" ht="15" customHeight="1" x14ac:dyDescent="0.25">
      <c r="A4040">
        <v>4039</v>
      </c>
      <c r="B4040">
        <v>276727</v>
      </c>
      <c r="C4040" t="s">
        <v>59</v>
      </c>
      <c r="D4040" t="s">
        <v>60</v>
      </c>
      <c r="E4040" t="s">
        <v>1611</v>
      </c>
      <c r="F4040" t="s">
        <v>1613</v>
      </c>
      <c r="G4040">
        <v>51.7</v>
      </c>
      <c r="H4040">
        <v>44.5</v>
      </c>
      <c r="I4040">
        <v>3</v>
      </c>
      <c r="J4040">
        <v>8</v>
      </c>
      <c r="K4040" s="1">
        <v>45161</v>
      </c>
      <c r="L4040" s="56">
        <v>0.33074722222222225</v>
      </c>
    </row>
    <row r="4041" spans="1:12" ht="15" customHeight="1" x14ac:dyDescent="0.25">
      <c r="A4041">
        <v>4040</v>
      </c>
      <c r="B4041">
        <v>276726</v>
      </c>
      <c r="C4041" t="s">
        <v>175</v>
      </c>
      <c r="D4041" t="s">
        <v>176</v>
      </c>
      <c r="E4041" t="s">
        <v>1603</v>
      </c>
      <c r="F4041" t="s">
        <v>1610</v>
      </c>
      <c r="G4041">
        <v>38.1</v>
      </c>
      <c r="H4041">
        <v>30.9</v>
      </c>
      <c r="I4041">
        <v>3</v>
      </c>
      <c r="J4041">
        <v>0</v>
      </c>
      <c r="K4041" s="1">
        <v>45161</v>
      </c>
      <c r="L4041" s="56">
        <v>0.33061697916666666</v>
      </c>
    </row>
    <row r="4042" spans="1:12" ht="15" customHeight="1" x14ac:dyDescent="0.25">
      <c r="A4042">
        <v>4041</v>
      </c>
      <c r="B4042">
        <v>276725</v>
      </c>
      <c r="C4042" t="s">
        <v>24</v>
      </c>
      <c r="D4042" t="s">
        <v>25</v>
      </c>
      <c r="E4042" t="s">
        <v>1611</v>
      </c>
      <c r="F4042" t="s">
        <v>1614</v>
      </c>
      <c r="G4042">
        <v>47.5</v>
      </c>
      <c r="H4042">
        <v>40.299999999999997</v>
      </c>
      <c r="I4042">
        <v>3</v>
      </c>
      <c r="J4042">
        <v>8</v>
      </c>
      <c r="K4042" s="1">
        <v>45161</v>
      </c>
      <c r="L4042" s="56">
        <v>0.33054498842592595</v>
      </c>
    </row>
    <row r="4043" spans="1:12" ht="15" customHeight="1" x14ac:dyDescent="0.25">
      <c r="A4043">
        <v>4042</v>
      </c>
      <c r="B4043">
        <v>276724</v>
      </c>
      <c r="C4043" t="s">
        <v>136</v>
      </c>
      <c r="D4043" t="s">
        <v>1605</v>
      </c>
      <c r="E4043" t="s">
        <v>1603</v>
      </c>
      <c r="F4043" t="s">
        <v>1615</v>
      </c>
      <c r="G4043">
        <v>28.7</v>
      </c>
      <c r="H4043">
        <v>21.5</v>
      </c>
      <c r="I4043">
        <v>3</v>
      </c>
      <c r="J4043">
        <v>0</v>
      </c>
      <c r="K4043" s="1">
        <v>45161</v>
      </c>
      <c r="L4043" s="56">
        <v>0.3304375810185185</v>
      </c>
    </row>
    <row r="4044" spans="1:12" ht="15" customHeight="1" x14ac:dyDescent="0.25">
      <c r="A4044">
        <v>4043</v>
      </c>
      <c r="B4044">
        <v>276723</v>
      </c>
      <c r="C4044" t="s">
        <v>67</v>
      </c>
      <c r="D4044" t="s">
        <v>1318</v>
      </c>
      <c r="E4044" t="s">
        <v>1603</v>
      </c>
      <c r="F4044" t="s">
        <v>1613</v>
      </c>
      <c r="G4044">
        <v>40</v>
      </c>
      <c r="H4044">
        <v>32.799999999999997</v>
      </c>
      <c r="I4044">
        <v>3</v>
      </c>
      <c r="J4044">
        <v>0</v>
      </c>
      <c r="K4044" s="1">
        <v>45161</v>
      </c>
      <c r="L4044" s="56">
        <v>0.33030732638888888</v>
      </c>
    </row>
    <row r="4045" spans="1:12" ht="15" customHeight="1" x14ac:dyDescent="0.25">
      <c r="A4045">
        <v>4044</v>
      </c>
      <c r="B4045">
        <v>276722</v>
      </c>
      <c r="C4045" t="s">
        <v>142</v>
      </c>
      <c r="D4045" t="s">
        <v>1612</v>
      </c>
      <c r="E4045" t="s">
        <v>1603</v>
      </c>
      <c r="F4045" t="s">
        <v>1604</v>
      </c>
      <c r="G4045">
        <v>36.6</v>
      </c>
      <c r="H4045">
        <v>29.4</v>
      </c>
      <c r="I4045">
        <v>3</v>
      </c>
      <c r="J4045">
        <v>0</v>
      </c>
      <c r="K4045" s="1">
        <v>45161</v>
      </c>
      <c r="L4045" s="56">
        <v>0.33012792824074072</v>
      </c>
    </row>
    <row r="4046" spans="1:12" ht="15" customHeight="1" x14ac:dyDescent="0.25">
      <c r="A4046">
        <v>4045</v>
      </c>
      <c r="B4046">
        <v>276721</v>
      </c>
      <c r="C4046" t="s">
        <v>78</v>
      </c>
      <c r="D4046" t="s">
        <v>79</v>
      </c>
      <c r="E4046" t="s">
        <v>1611</v>
      </c>
      <c r="F4046" t="s">
        <v>1610</v>
      </c>
      <c r="G4046">
        <v>32.4</v>
      </c>
      <c r="H4046">
        <v>27</v>
      </c>
      <c r="I4046">
        <v>2</v>
      </c>
      <c r="J4046">
        <v>10</v>
      </c>
      <c r="K4046" s="1">
        <v>45161</v>
      </c>
      <c r="L4046" s="56">
        <v>0.32994545138888892</v>
      </c>
    </row>
    <row r="4047" spans="1:12" ht="15" customHeight="1" x14ac:dyDescent="0.25">
      <c r="A4047">
        <v>4046</v>
      </c>
      <c r="B4047">
        <v>276720</v>
      </c>
      <c r="C4047" t="s">
        <v>175</v>
      </c>
      <c r="D4047" t="s">
        <v>176</v>
      </c>
      <c r="E4047" t="s">
        <v>1603</v>
      </c>
      <c r="F4047" t="s">
        <v>1610</v>
      </c>
      <c r="G4047">
        <v>45</v>
      </c>
      <c r="H4047">
        <v>37.799999999999997</v>
      </c>
      <c r="I4047">
        <v>3</v>
      </c>
      <c r="J4047">
        <v>0</v>
      </c>
      <c r="K4047" s="1">
        <v>45161</v>
      </c>
      <c r="L4047" s="56">
        <v>0.32979039351851852</v>
      </c>
    </row>
    <row r="4048" spans="1:12" ht="15" customHeight="1" x14ac:dyDescent="0.25">
      <c r="A4048">
        <v>4047</v>
      </c>
      <c r="B4048">
        <v>276719</v>
      </c>
      <c r="C4048" t="s">
        <v>114</v>
      </c>
      <c r="D4048" t="s">
        <v>115</v>
      </c>
      <c r="E4048" t="s">
        <v>1603</v>
      </c>
      <c r="F4048" t="s">
        <v>1610</v>
      </c>
      <c r="G4048">
        <v>64.5</v>
      </c>
      <c r="H4048">
        <v>57.3</v>
      </c>
      <c r="I4048">
        <v>3</v>
      </c>
      <c r="J4048">
        <v>30</v>
      </c>
      <c r="K4048" s="1">
        <v>45161</v>
      </c>
      <c r="L4048" s="56">
        <v>0.32954934027777777</v>
      </c>
    </row>
    <row r="4049" spans="1:12" ht="15" customHeight="1" x14ac:dyDescent="0.25">
      <c r="A4049">
        <v>4048</v>
      </c>
      <c r="B4049">
        <v>276718</v>
      </c>
      <c r="C4049" t="s">
        <v>124</v>
      </c>
      <c r="D4049" t="s">
        <v>1413</v>
      </c>
      <c r="E4049" t="s">
        <v>1603</v>
      </c>
      <c r="F4049" t="s">
        <v>1604</v>
      </c>
      <c r="G4049">
        <v>43.3</v>
      </c>
      <c r="H4049">
        <v>36.1</v>
      </c>
      <c r="I4049">
        <v>3</v>
      </c>
      <c r="J4049">
        <v>0</v>
      </c>
      <c r="K4049" s="1">
        <v>45161</v>
      </c>
      <c r="L4049" s="56">
        <v>0.32906875000000002</v>
      </c>
    </row>
    <row r="4050" spans="1:12" ht="15" customHeight="1" x14ac:dyDescent="0.25">
      <c r="A4050">
        <v>4049</v>
      </c>
      <c r="B4050">
        <v>276717</v>
      </c>
      <c r="C4050" t="s">
        <v>121</v>
      </c>
      <c r="D4050" t="s">
        <v>122</v>
      </c>
      <c r="E4050" t="s">
        <v>1603</v>
      </c>
      <c r="F4050" t="s">
        <v>1613</v>
      </c>
      <c r="G4050">
        <v>44.9</v>
      </c>
      <c r="H4050">
        <v>37.700000000000003</v>
      </c>
      <c r="I4050">
        <v>3</v>
      </c>
      <c r="J4050">
        <v>0</v>
      </c>
      <c r="K4050" s="1">
        <v>45161</v>
      </c>
      <c r="L4050" s="56">
        <v>0.3282655902777778</v>
      </c>
    </row>
    <row r="4051" spans="1:12" ht="15" customHeight="1" x14ac:dyDescent="0.25">
      <c r="A4051">
        <v>4050</v>
      </c>
      <c r="B4051">
        <v>276716</v>
      </c>
      <c r="C4051" t="s">
        <v>24</v>
      </c>
      <c r="D4051" t="s">
        <v>25</v>
      </c>
      <c r="E4051" t="s">
        <v>1611</v>
      </c>
      <c r="F4051" t="s">
        <v>1614</v>
      </c>
      <c r="G4051">
        <v>52</v>
      </c>
      <c r="H4051">
        <v>44.8</v>
      </c>
      <c r="I4051">
        <v>3</v>
      </c>
      <c r="J4051">
        <v>8</v>
      </c>
      <c r="K4051" s="1">
        <v>45161</v>
      </c>
      <c r="L4051" s="56">
        <v>0.32808209490740742</v>
      </c>
    </row>
    <row r="4052" spans="1:12" ht="15" customHeight="1" x14ac:dyDescent="0.25">
      <c r="A4052">
        <v>4051</v>
      </c>
      <c r="B4052">
        <v>276715</v>
      </c>
      <c r="C4052" t="s">
        <v>24</v>
      </c>
      <c r="D4052" t="s">
        <v>25</v>
      </c>
      <c r="E4052" t="s">
        <v>1611</v>
      </c>
      <c r="F4052" t="s">
        <v>1614</v>
      </c>
      <c r="G4052">
        <v>49.3</v>
      </c>
      <c r="H4052">
        <v>42.1</v>
      </c>
      <c r="I4052">
        <v>3</v>
      </c>
      <c r="J4052">
        <v>8</v>
      </c>
      <c r="K4052" s="1">
        <v>45161</v>
      </c>
      <c r="L4052" s="56">
        <v>0.32792422453703701</v>
      </c>
    </row>
    <row r="4053" spans="1:12" ht="15" customHeight="1" x14ac:dyDescent="0.25">
      <c r="A4053">
        <v>4052</v>
      </c>
      <c r="B4053">
        <v>276714</v>
      </c>
      <c r="C4053" t="s">
        <v>74</v>
      </c>
      <c r="D4053" t="s">
        <v>75</v>
      </c>
      <c r="E4053" t="s">
        <v>1611</v>
      </c>
      <c r="F4053" t="s">
        <v>1610</v>
      </c>
      <c r="G4053">
        <v>42.1</v>
      </c>
      <c r="H4053">
        <v>34.9</v>
      </c>
      <c r="I4053">
        <v>3</v>
      </c>
      <c r="J4053">
        <v>16</v>
      </c>
      <c r="K4053" s="1">
        <v>45161</v>
      </c>
      <c r="L4053" s="56">
        <v>0.32778973379629628</v>
      </c>
    </row>
    <row r="4054" spans="1:12" ht="15" customHeight="1" x14ac:dyDescent="0.25">
      <c r="A4054">
        <v>4053</v>
      </c>
      <c r="B4054">
        <v>276713</v>
      </c>
      <c r="C4054" t="s">
        <v>24</v>
      </c>
      <c r="D4054" t="s">
        <v>25</v>
      </c>
      <c r="E4054" t="s">
        <v>1611</v>
      </c>
      <c r="F4054" t="s">
        <v>1614</v>
      </c>
      <c r="G4054">
        <v>59.9</v>
      </c>
      <c r="H4054">
        <v>52.7</v>
      </c>
      <c r="I4054">
        <v>3</v>
      </c>
      <c r="J4054">
        <v>10</v>
      </c>
      <c r="K4054" s="1">
        <v>45161</v>
      </c>
      <c r="L4054" s="56">
        <v>0.32774406249999999</v>
      </c>
    </row>
    <row r="4055" spans="1:12" ht="15" customHeight="1" x14ac:dyDescent="0.25">
      <c r="A4055">
        <v>4054</v>
      </c>
      <c r="B4055">
        <v>276712</v>
      </c>
      <c r="C4055" t="s">
        <v>84</v>
      </c>
      <c r="D4055" t="s">
        <v>1609</v>
      </c>
      <c r="E4055" t="s">
        <v>1603</v>
      </c>
      <c r="F4055" t="s">
        <v>1610</v>
      </c>
      <c r="G4055">
        <v>53.1</v>
      </c>
      <c r="H4055">
        <v>45.9</v>
      </c>
      <c r="I4055">
        <v>3</v>
      </c>
      <c r="J4055">
        <v>0</v>
      </c>
      <c r="K4055" s="1">
        <v>45161</v>
      </c>
      <c r="L4055" s="56">
        <v>0.32743903935185187</v>
      </c>
    </row>
    <row r="4056" spans="1:12" ht="15" customHeight="1" x14ac:dyDescent="0.25">
      <c r="A4056">
        <v>4055</v>
      </c>
      <c r="B4056">
        <v>276711</v>
      </c>
      <c r="C4056" t="s">
        <v>124</v>
      </c>
      <c r="D4056" t="s">
        <v>1413</v>
      </c>
      <c r="E4056" t="s">
        <v>1603</v>
      </c>
      <c r="F4056" t="s">
        <v>1604</v>
      </c>
      <c r="G4056">
        <v>39.9</v>
      </c>
      <c r="H4056">
        <v>32.700000000000003</v>
      </c>
      <c r="I4056">
        <v>3</v>
      </c>
      <c r="J4056">
        <v>0</v>
      </c>
      <c r="K4056" s="1">
        <v>45161</v>
      </c>
      <c r="L4056" s="56">
        <v>0.32723506944444442</v>
      </c>
    </row>
    <row r="4057" spans="1:12" ht="15" customHeight="1" x14ac:dyDescent="0.25">
      <c r="A4057">
        <v>4056</v>
      </c>
      <c r="B4057">
        <v>276710</v>
      </c>
      <c r="C4057" t="s">
        <v>123</v>
      </c>
      <c r="D4057" t="s">
        <v>1412</v>
      </c>
      <c r="E4057" t="s">
        <v>1603</v>
      </c>
      <c r="F4057" t="s">
        <v>1614</v>
      </c>
      <c r="G4057">
        <v>49.1</v>
      </c>
      <c r="H4057">
        <v>41.9</v>
      </c>
      <c r="I4057">
        <v>3</v>
      </c>
      <c r="J4057">
        <v>0</v>
      </c>
      <c r="K4057" s="1">
        <v>45161</v>
      </c>
      <c r="L4057" s="56">
        <v>0.32684151620370372</v>
      </c>
    </row>
    <row r="4058" spans="1:12" ht="15" customHeight="1" x14ac:dyDescent="0.25">
      <c r="A4058">
        <v>4057</v>
      </c>
      <c r="B4058">
        <v>276709</v>
      </c>
      <c r="C4058" t="s">
        <v>120</v>
      </c>
      <c r="D4058" t="s">
        <v>1411</v>
      </c>
      <c r="E4058" t="s">
        <v>1603</v>
      </c>
      <c r="F4058" t="s">
        <v>1616</v>
      </c>
      <c r="G4058">
        <v>28.5</v>
      </c>
      <c r="H4058">
        <v>23.1</v>
      </c>
      <c r="I4058">
        <v>2</v>
      </c>
      <c r="J4058">
        <v>0</v>
      </c>
      <c r="K4058" s="1">
        <v>45161</v>
      </c>
      <c r="L4058" s="56">
        <v>0.3266881597222222</v>
      </c>
    </row>
    <row r="4059" spans="1:12" ht="15" customHeight="1" x14ac:dyDescent="0.25">
      <c r="A4059">
        <v>4058</v>
      </c>
      <c r="B4059">
        <v>276708</v>
      </c>
      <c r="C4059" t="s">
        <v>120</v>
      </c>
      <c r="D4059" t="s">
        <v>1411</v>
      </c>
      <c r="E4059" t="s">
        <v>1603</v>
      </c>
      <c r="F4059" t="s">
        <v>1610</v>
      </c>
      <c r="G4059">
        <v>24.4</v>
      </c>
      <c r="H4059">
        <v>19</v>
      </c>
      <c r="I4059">
        <v>2</v>
      </c>
      <c r="J4059">
        <v>0</v>
      </c>
      <c r="K4059" s="1">
        <v>45161</v>
      </c>
      <c r="L4059" s="56">
        <v>0.32652160879629627</v>
      </c>
    </row>
    <row r="4060" spans="1:12" ht="15" customHeight="1" x14ac:dyDescent="0.25">
      <c r="A4060">
        <v>4059</v>
      </c>
      <c r="B4060">
        <v>276707</v>
      </c>
      <c r="C4060" t="s">
        <v>141</v>
      </c>
      <c r="D4060" t="s">
        <v>1358</v>
      </c>
      <c r="E4060" t="s">
        <v>1603</v>
      </c>
      <c r="F4060" t="s">
        <v>1607</v>
      </c>
      <c r="G4060">
        <v>36.299999999999997</v>
      </c>
      <c r="H4060">
        <v>29.1</v>
      </c>
      <c r="I4060">
        <v>3</v>
      </c>
      <c r="J4060">
        <v>0</v>
      </c>
      <c r="K4060" s="1">
        <v>45161</v>
      </c>
      <c r="L4060" s="56">
        <v>0.32638376157407406</v>
      </c>
    </row>
    <row r="4061" spans="1:12" ht="15" customHeight="1" x14ac:dyDescent="0.25">
      <c r="A4061">
        <v>4060</v>
      </c>
      <c r="B4061">
        <v>276706</v>
      </c>
      <c r="C4061" t="s">
        <v>114</v>
      </c>
      <c r="D4061" t="s">
        <v>115</v>
      </c>
      <c r="E4061" t="s">
        <v>1603</v>
      </c>
      <c r="F4061" t="s">
        <v>1610</v>
      </c>
      <c r="G4061">
        <v>71.099999999999994</v>
      </c>
      <c r="H4061">
        <v>63.9</v>
      </c>
      <c r="I4061">
        <v>3</v>
      </c>
      <c r="J4061">
        <v>30</v>
      </c>
      <c r="K4061" s="1">
        <v>45161</v>
      </c>
      <c r="L4061" s="56">
        <v>0.32626504629629632</v>
      </c>
    </row>
    <row r="4062" spans="1:12" ht="15" customHeight="1" x14ac:dyDescent="0.25">
      <c r="A4062">
        <v>4061</v>
      </c>
      <c r="B4062">
        <v>276705</v>
      </c>
      <c r="C4062" t="s">
        <v>133</v>
      </c>
      <c r="D4062" t="s">
        <v>134</v>
      </c>
      <c r="E4062" t="s">
        <v>1603</v>
      </c>
      <c r="F4062" t="s">
        <v>1616</v>
      </c>
      <c r="G4062">
        <v>19.7</v>
      </c>
      <c r="H4062">
        <v>14.3</v>
      </c>
      <c r="I4062">
        <v>2</v>
      </c>
      <c r="J4062">
        <v>0</v>
      </c>
      <c r="K4062" s="1">
        <v>45161</v>
      </c>
      <c r="L4062" s="56">
        <v>0.3260633912037037</v>
      </c>
    </row>
    <row r="4063" spans="1:12" ht="15" customHeight="1" x14ac:dyDescent="0.25">
      <c r="A4063">
        <v>4062</v>
      </c>
      <c r="B4063">
        <v>276704</v>
      </c>
      <c r="C4063" t="s">
        <v>24</v>
      </c>
      <c r="D4063" t="s">
        <v>25</v>
      </c>
      <c r="E4063" t="s">
        <v>1611</v>
      </c>
      <c r="F4063" t="s">
        <v>1614</v>
      </c>
      <c r="G4063">
        <v>48.3</v>
      </c>
      <c r="H4063">
        <v>41.1</v>
      </c>
      <c r="I4063">
        <v>3</v>
      </c>
      <c r="J4063">
        <v>8</v>
      </c>
      <c r="K4063" s="1">
        <v>45161</v>
      </c>
      <c r="L4063" s="56">
        <v>0.32591820601851851</v>
      </c>
    </row>
    <row r="4064" spans="1:12" ht="15" customHeight="1" x14ac:dyDescent="0.25">
      <c r="A4064">
        <v>4063</v>
      </c>
      <c r="B4064">
        <v>276703</v>
      </c>
      <c r="C4064" t="s">
        <v>130</v>
      </c>
      <c r="D4064" t="s">
        <v>1354</v>
      </c>
      <c r="E4064" t="s">
        <v>1603</v>
      </c>
      <c r="F4064" t="s">
        <v>1616</v>
      </c>
      <c r="G4064">
        <v>39.700000000000003</v>
      </c>
      <c r="H4064">
        <v>32.5</v>
      </c>
      <c r="I4064">
        <v>3</v>
      </c>
      <c r="J4064">
        <v>0</v>
      </c>
      <c r="K4064" s="1">
        <v>45161</v>
      </c>
      <c r="L4064" s="56">
        <v>0.32578133101851853</v>
      </c>
    </row>
    <row r="4065" spans="1:12" ht="15" customHeight="1" x14ac:dyDescent="0.25">
      <c r="A4065">
        <v>4064</v>
      </c>
      <c r="B4065">
        <v>276702</v>
      </c>
      <c r="C4065" t="s">
        <v>130</v>
      </c>
      <c r="D4065" t="s">
        <v>1354</v>
      </c>
      <c r="E4065" t="s">
        <v>1603</v>
      </c>
      <c r="F4065" t="s">
        <v>1616</v>
      </c>
      <c r="G4065">
        <v>18.100000000000001</v>
      </c>
      <c r="H4065">
        <v>12.7</v>
      </c>
      <c r="I4065">
        <v>2</v>
      </c>
      <c r="J4065">
        <v>0</v>
      </c>
      <c r="K4065" s="1">
        <v>45161</v>
      </c>
      <c r="L4065" s="56">
        <v>0.3256352662037037</v>
      </c>
    </row>
    <row r="4066" spans="1:12" ht="15" customHeight="1" x14ac:dyDescent="0.25">
      <c r="A4066">
        <v>4065</v>
      </c>
      <c r="B4066">
        <v>276701</v>
      </c>
      <c r="C4066" t="s">
        <v>129</v>
      </c>
      <c r="D4066" t="s">
        <v>1619</v>
      </c>
      <c r="E4066" t="s">
        <v>1603</v>
      </c>
      <c r="F4066" t="s">
        <v>1616</v>
      </c>
      <c r="G4066">
        <v>26.8</v>
      </c>
      <c r="H4066">
        <v>21.4</v>
      </c>
      <c r="I4066">
        <v>2</v>
      </c>
      <c r="J4066">
        <v>0</v>
      </c>
      <c r="K4066" s="1">
        <v>45161</v>
      </c>
      <c r="L4066" s="56">
        <v>0.32550474537037039</v>
      </c>
    </row>
    <row r="4067" spans="1:12" ht="15" customHeight="1" x14ac:dyDescent="0.25">
      <c r="A4067">
        <v>4066</v>
      </c>
      <c r="B4067">
        <v>276700</v>
      </c>
      <c r="C4067" t="s">
        <v>142</v>
      </c>
      <c r="D4067" t="s">
        <v>1612</v>
      </c>
      <c r="E4067" t="s">
        <v>1603</v>
      </c>
      <c r="F4067" t="s">
        <v>1604</v>
      </c>
      <c r="G4067">
        <v>28.2</v>
      </c>
      <c r="H4067">
        <v>21</v>
      </c>
      <c r="I4067">
        <v>3</v>
      </c>
      <c r="J4067">
        <v>0</v>
      </c>
      <c r="K4067" s="1">
        <v>45161</v>
      </c>
      <c r="L4067" s="56">
        <v>0.32536697916666668</v>
      </c>
    </row>
    <row r="4068" spans="1:12" ht="15" customHeight="1" x14ac:dyDescent="0.25">
      <c r="A4068">
        <v>4067</v>
      </c>
      <c r="B4068">
        <v>276699</v>
      </c>
      <c r="C4068" t="s">
        <v>130</v>
      </c>
      <c r="D4068" t="s">
        <v>1354</v>
      </c>
      <c r="E4068" t="s">
        <v>1603</v>
      </c>
      <c r="F4068" t="s">
        <v>1616</v>
      </c>
      <c r="G4068">
        <v>11.2</v>
      </c>
      <c r="H4068">
        <v>5.8</v>
      </c>
      <c r="I4068">
        <v>2</v>
      </c>
      <c r="J4068">
        <v>0</v>
      </c>
      <c r="K4068" s="1">
        <v>45161</v>
      </c>
      <c r="L4068" s="56">
        <v>0.3252955208333333</v>
      </c>
    </row>
    <row r="4069" spans="1:12" ht="15" customHeight="1" x14ac:dyDescent="0.25">
      <c r="A4069">
        <v>4068</v>
      </c>
      <c r="B4069">
        <v>276698</v>
      </c>
      <c r="C4069" t="s">
        <v>88</v>
      </c>
      <c r="D4069" t="s">
        <v>89</v>
      </c>
      <c r="E4069" t="s">
        <v>1611</v>
      </c>
      <c r="F4069" t="s">
        <v>1610</v>
      </c>
      <c r="G4069">
        <v>55.3</v>
      </c>
      <c r="H4069">
        <v>48.1</v>
      </c>
      <c r="I4069">
        <v>3</v>
      </c>
      <c r="J4069">
        <v>14</v>
      </c>
      <c r="K4069" s="1">
        <v>45161</v>
      </c>
      <c r="L4069" s="56">
        <v>0.32509082175925924</v>
      </c>
    </row>
    <row r="4070" spans="1:12" ht="15" customHeight="1" x14ac:dyDescent="0.25">
      <c r="A4070">
        <v>4069</v>
      </c>
      <c r="B4070">
        <v>276697</v>
      </c>
      <c r="C4070" t="s">
        <v>101</v>
      </c>
      <c r="D4070" t="s">
        <v>1326</v>
      </c>
      <c r="E4070" t="s">
        <v>1611</v>
      </c>
      <c r="F4070" t="s">
        <v>1607</v>
      </c>
      <c r="G4070">
        <v>38.5</v>
      </c>
      <c r="H4070">
        <v>31.3</v>
      </c>
      <c r="I4070">
        <v>3</v>
      </c>
      <c r="J4070">
        <v>0</v>
      </c>
      <c r="K4070" s="1">
        <v>45161</v>
      </c>
      <c r="L4070" s="56">
        <v>0.32495378472222219</v>
      </c>
    </row>
    <row r="4071" spans="1:12" ht="15" customHeight="1" x14ac:dyDescent="0.25">
      <c r="A4071">
        <v>4070</v>
      </c>
      <c r="B4071">
        <v>276696</v>
      </c>
      <c r="C4071" t="s">
        <v>121</v>
      </c>
      <c r="D4071" t="s">
        <v>122</v>
      </c>
      <c r="E4071" t="s">
        <v>1603</v>
      </c>
      <c r="F4071" t="s">
        <v>1610</v>
      </c>
      <c r="G4071">
        <v>38.299999999999997</v>
      </c>
      <c r="H4071">
        <v>31.1</v>
      </c>
      <c r="I4071">
        <v>3</v>
      </c>
      <c r="J4071">
        <v>0</v>
      </c>
      <c r="K4071" s="1">
        <v>45161</v>
      </c>
      <c r="L4071" s="56">
        <v>0.32477774305555557</v>
      </c>
    </row>
    <row r="4072" spans="1:12" ht="15" customHeight="1" x14ac:dyDescent="0.25">
      <c r="A4072">
        <v>4071</v>
      </c>
      <c r="B4072">
        <v>276695</v>
      </c>
      <c r="C4072" t="s">
        <v>85</v>
      </c>
      <c r="D4072" t="s">
        <v>1608</v>
      </c>
      <c r="E4072" t="s">
        <v>1603</v>
      </c>
      <c r="F4072" t="s">
        <v>1610</v>
      </c>
      <c r="G4072">
        <v>37.5</v>
      </c>
      <c r="H4072">
        <v>30.3</v>
      </c>
      <c r="I4072">
        <v>3</v>
      </c>
      <c r="J4072">
        <v>0</v>
      </c>
      <c r="K4072" s="1">
        <v>45161</v>
      </c>
      <c r="L4072" s="56">
        <v>0.32463035879629626</v>
      </c>
    </row>
    <row r="4073" spans="1:12" ht="15" customHeight="1" x14ac:dyDescent="0.25">
      <c r="A4073">
        <v>4072</v>
      </c>
      <c r="B4073">
        <v>276694</v>
      </c>
      <c r="C4073" t="s">
        <v>24</v>
      </c>
      <c r="D4073" t="s">
        <v>25</v>
      </c>
      <c r="E4073" t="s">
        <v>1611</v>
      </c>
      <c r="F4073" t="s">
        <v>1614</v>
      </c>
      <c r="G4073">
        <v>48.9</v>
      </c>
      <c r="H4073">
        <v>41.7</v>
      </c>
      <c r="I4073">
        <v>3</v>
      </c>
      <c r="J4073">
        <v>8</v>
      </c>
      <c r="K4073" s="1">
        <v>45161</v>
      </c>
      <c r="L4073" s="56">
        <v>0.32446315972222223</v>
      </c>
    </row>
    <row r="4074" spans="1:12" ht="15" customHeight="1" x14ac:dyDescent="0.25">
      <c r="A4074">
        <v>4073</v>
      </c>
      <c r="B4074">
        <v>276693</v>
      </c>
      <c r="C4074" t="s">
        <v>59</v>
      </c>
      <c r="D4074" t="s">
        <v>60</v>
      </c>
      <c r="E4074" t="s">
        <v>1611</v>
      </c>
      <c r="F4074" t="s">
        <v>1613</v>
      </c>
      <c r="G4074">
        <v>44.6</v>
      </c>
      <c r="H4074">
        <v>37.4</v>
      </c>
      <c r="I4074">
        <v>3</v>
      </c>
      <c r="J4074">
        <v>8</v>
      </c>
      <c r="K4074" s="1">
        <v>45161</v>
      </c>
      <c r="L4074" s="56">
        <v>0.32434649305555557</v>
      </c>
    </row>
    <row r="4075" spans="1:12" ht="15" customHeight="1" x14ac:dyDescent="0.25">
      <c r="A4075">
        <v>4074</v>
      </c>
      <c r="B4075">
        <v>276692</v>
      </c>
      <c r="C4075" t="s">
        <v>59</v>
      </c>
      <c r="D4075" t="s">
        <v>60</v>
      </c>
      <c r="E4075" t="s">
        <v>1611</v>
      </c>
      <c r="F4075" t="s">
        <v>1613</v>
      </c>
      <c r="G4075">
        <v>48.3</v>
      </c>
      <c r="H4075">
        <v>41.1</v>
      </c>
      <c r="I4075">
        <v>3</v>
      </c>
      <c r="J4075">
        <v>8</v>
      </c>
      <c r="K4075" s="1">
        <v>45161</v>
      </c>
      <c r="L4075" s="56">
        <v>0.32422688657407406</v>
      </c>
    </row>
    <row r="4076" spans="1:12" ht="15" customHeight="1" x14ac:dyDescent="0.25">
      <c r="A4076">
        <v>4075</v>
      </c>
      <c r="B4076">
        <v>276691</v>
      </c>
      <c r="C4076" t="s">
        <v>124</v>
      </c>
      <c r="D4076" t="s">
        <v>1413</v>
      </c>
      <c r="E4076" t="s">
        <v>1603</v>
      </c>
      <c r="F4076" t="s">
        <v>1604</v>
      </c>
      <c r="G4076">
        <v>41.3</v>
      </c>
      <c r="H4076">
        <v>34.1</v>
      </c>
      <c r="I4076">
        <v>3</v>
      </c>
      <c r="J4076">
        <v>0</v>
      </c>
      <c r="K4076" s="1">
        <v>45161</v>
      </c>
      <c r="L4076" s="56">
        <v>0.32409166666666667</v>
      </c>
    </row>
    <row r="4077" spans="1:12" ht="15" customHeight="1" x14ac:dyDescent="0.25">
      <c r="A4077">
        <v>4076</v>
      </c>
      <c r="B4077">
        <v>276690</v>
      </c>
      <c r="C4077" t="s">
        <v>125</v>
      </c>
      <c r="D4077" t="s">
        <v>126</v>
      </c>
      <c r="E4077" t="s">
        <v>1603</v>
      </c>
      <c r="F4077" t="s">
        <v>1604</v>
      </c>
      <c r="G4077">
        <v>45.7</v>
      </c>
      <c r="H4077">
        <v>38.5</v>
      </c>
      <c r="I4077">
        <v>3</v>
      </c>
      <c r="J4077">
        <v>0</v>
      </c>
      <c r="K4077" s="1">
        <v>45161</v>
      </c>
      <c r="L4077" s="56">
        <v>0.32391446759259263</v>
      </c>
    </row>
    <row r="4078" spans="1:12" ht="15" customHeight="1" x14ac:dyDescent="0.25">
      <c r="A4078">
        <v>4077</v>
      </c>
      <c r="B4078">
        <v>276689</v>
      </c>
      <c r="C4078" t="s">
        <v>67</v>
      </c>
      <c r="D4078" t="s">
        <v>1318</v>
      </c>
      <c r="E4078" t="s">
        <v>1603</v>
      </c>
      <c r="F4078" t="s">
        <v>1613</v>
      </c>
      <c r="G4078">
        <v>31.8</v>
      </c>
      <c r="H4078">
        <v>24.6</v>
      </c>
      <c r="I4078">
        <v>3</v>
      </c>
      <c r="J4078">
        <v>0</v>
      </c>
      <c r="K4078" s="1">
        <v>45161</v>
      </c>
      <c r="L4078" s="56">
        <v>0.32369163194444445</v>
      </c>
    </row>
    <row r="4079" spans="1:12" ht="15" customHeight="1" x14ac:dyDescent="0.25">
      <c r="A4079">
        <v>4078</v>
      </c>
      <c r="B4079">
        <v>276688</v>
      </c>
      <c r="C4079" t="s">
        <v>55</v>
      </c>
      <c r="D4079" t="s">
        <v>56</v>
      </c>
      <c r="E4079" t="s">
        <v>1611</v>
      </c>
      <c r="F4079" t="s">
        <v>1613</v>
      </c>
      <c r="G4079">
        <v>48.5</v>
      </c>
      <c r="H4079">
        <v>41.3</v>
      </c>
      <c r="I4079">
        <v>3</v>
      </c>
      <c r="J4079">
        <v>8</v>
      </c>
      <c r="K4079" s="1">
        <v>45161</v>
      </c>
      <c r="L4079" s="56">
        <v>0.32287318287037037</v>
      </c>
    </row>
    <row r="4080" spans="1:12" ht="15" customHeight="1" x14ac:dyDescent="0.25">
      <c r="A4080">
        <v>4079</v>
      </c>
      <c r="B4080">
        <v>276687</v>
      </c>
      <c r="C4080" t="s">
        <v>24</v>
      </c>
      <c r="D4080" t="s">
        <v>25</v>
      </c>
      <c r="E4080" t="s">
        <v>1611</v>
      </c>
      <c r="F4080" t="s">
        <v>1614</v>
      </c>
      <c r="G4080">
        <v>53.5</v>
      </c>
      <c r="H4080">
        <v>46.3</v>
      </c>
      <c r="I4080">
        <v>3</v>
      </c>
      <c r="J4080">
        <v>8</v>
      </c>
      <c r="K4080" s="1">
        <v>45161</v>
      </c>
      <c r="L4080" s="56">
        <v>0.32271307870370369</v>
      </c>
    </row>
    <row r="4081" spans="1:12" ht="15" customHeight="1" x14ac:dyDescent="0.25">
      <c r="A4081">
        <v>4080</v>
      </c>
      <c r="B4081">
        <v>276686</v>
      </c>
      <c r="C4081" t="s">
        <v>124</v>
      </c>
      <c r="D4081" t="s">
        <v>1413</v>
      </c>
      <c r="E4081" t="s">
        <v>1603</v>
      </c>
      <c r="F4081" t="s">
        <v>1604</v>
      </c>
      <c r="G4081">
        <v>35.1</v>
      </c>
      <c r="H4081">
        <v>27.9</v>
      </c>
      <c r="I4081">
        <v>3</v>
      </c>
      <c r="J4081">
        <v>0</v>
      </c>
      <c r="K4081" s="1">
        <v>45161</v>
      </c>
      <c r="L4081" s="56">
        <v>0.32247260416666668</v>
      </c>
    </row>
    <row r="4082" spans="1:12" ht="15" customHeight="1" x14ac:dyDescent="0.25">
      <c r="A4082">
        <v>4081</v>
      </c>
      <c r="B4082">
        <v>276685</v>
      </c>
      <c r="C4082" t="s">
        <v>141</v>
      </c>
      <c r="D4082" t="s">
        <v>1358</v>
      </c>
      <c r="E4082" t="s">
        <v>1603</v>
      </c>
      <c r="F4082" t="s">
        <v>1607</v>
      </c>
      <c r="G4082">
        <v>38.1</v>
      </c>
      <c r="H4082">
        <v>30.9</v>
      </c>
      <c r="I4082">
        <v>3</v>
      </c>
      <c r="J4082">
        <v>0</v>
      </c>
      <c r="K4082" s="1">
        <v>45161</v>
      </c>
      <c r="L4082" s="56">
        <v>0.32228753472222221</v>
      </c>
    </row>
    <row r="4083" spans="1:12" ht="15" customHeight="1" x14ac:dyDescent="0.25">
      <c r="A4083">
        <v>4082</v>
      </c>
      <c r="B4083">
        <v>276684</v>
      </c>
      <c r="C4083" t="s">
        <v>123</v>
      </c>
      <c r="D4083" t="s">
        <v>1412</v>
      </c>
      <c r="E4083" t="s">
        <v>1603</v>
      </c>
      <c r="F4083" t="s">
        <v>1613</v>
      </c>
      <c r="G4083">
        <v>48.6</v>
      </c>
      <c r="H4083">
        <v>41.4</v>
      </c>
      <c r="I4083">
        <v>3</v>
      </c>
      <c r="J4083">
        <v>0</v>
      </c>
      <c r="K4083" s="1">
        <v>45161</v>
      </c>
      <c r="L4083" s="56">
        <v>0.32148599537037037</v>
      </c>
    </row>
    <row r="4084" spans="1:12" ht="15" customHeight="1" x14ac:dyDescent="0.25">
      <c r="A4084">
        <v>4083</v>
      </c>
      <c r="B4084">
        <v>276683</v>
      </c>
      <c r="C4084" t="s">
        <v>59</v>
      </c>
      <c r="D4084" t="s">
        <v>60</v>
      </c>
      <c r="E4084" t="s">
        <v>1611</v>
      </c>
      <c r="F4084" t="s">
        <v>1613</v>
      </c>
      <c r="G4084">
        <v>44.5</v>
      </c>
      <c r="H4084">
        <v>37.299999999999997</v>
      </c>
      <c r="I4084">
        <v>3</v>
      </c>
      <c r="J4084">
        <v>8</v>
      </c>
      <c r="K4084" s="1">
        <v>45161</v>
      </c>
      <c r="L4084" s="56">
        <v>0.32122098379629632</v>
      </c>
    </row>
    <row r="4085" spans="1:12" ht="15" customHeight="1" x14ac:dyDescent="0.25">
      <c r="A4085">
        <v>4084</v>
      </c>
      <c r="B4085">
        <v>276682</v>
      </c>
      <c r="C4085" t="s">
        <v>121</v>
      </c>
      <c r="D4085" t="s">
        <v>122</v>
      </c>
      <c r="E4085" t="s">
        <v>1603</v>
      </c>
      <c r="F4085" t="s">
        <v>1610</v>
      </c>
      <c r="G4085">
        <v>37.9</v>
      </c>
      <c r="H4085">
        <v>30.7</v>
      </c>
      <c r="I4085">
        <v>3</v>
      </c>
      <c r="J4085">
        <v>0</v>
      </c>
      <c r="K4085" s="1">
        <v>45161</v>
      </c>
      <c r="L4085" s="56">
        <v>0.3210443287037037</v>
      </c>
    </row>
    <row r="4086" spans="1:12" ht="15" customHeight="1" x14ac:dyDescent="0.25">
      <c r="A4086">
        <v>4085</v>
      </c>
      <c r="B4086">
        <v>276681</v>
      </c>
      <c r="C4086" t="s">
        <v>67</v>
      </c>
      <c r="D4086" t="s">
        <v>1318</v>
      </c>
      <c r="E4086" t="s">
        <v>1603</v>
      </c>
      <c r="F4086" t="s">
        <v>1613</v>
      </c>
      <c r="G4086">
        <v>37</v>
      </c>
      <c r="H4086">
        <v>29.8</v>
      </c>
      <c r="I4086">
        <v>3</v>
      </c>
      <c r="J4086">
        <v>0</v>
      </c>
      <c r="K4086" s="1">
        <v>45161</v>
      </c>
      <c r="L4086" s="56">
        <v>0.32081188657407406</v>
      </c>
    </row>
    <row r="4087" spans="1:12" ht="15" customHeight="1" x14ac:dyDescent="0.25">
      <c r="A4087">
        <v>4086</v>
      </c>
      <c r="B4087">
        <v>276680</v>
      </c>
      <c r="C4087" t="s">
        <v>142</v>
      </c>
      <c r="D4087" t="s">
        <v>1612</v>
      </c>
      <c r="E4087" t="s">
        <v>1603</v>
      </c>
      <c r="F4087" t="s">
        <v>1604</v>
      </c>
      <c r="G4087">
        <v>44</v>
      </c>
      <c r="H4087">
        <v>36.799999999999997</v>
      </c>
      <c r="I4087">
        <v>3</v>
      </c>
      <c r="J4087">
        <v>0</v>
      </c>
      <c r="K4087" s="1">
        <v>45161</v>
      </c>
      <c r="L4087" s="56">
        <v>0.32059155092592589</v>
      </c>
    </row>
    <row r="4088" spans="1:12" ht="15" customHeight="1" x14ac:dyDescent="0.25">
      <c r="A4088">
        <v>4087</v>
      </c>
      <c r="B4088">
        <v>276679</v>
      </c>
      <c r="C4088" t="s">
        <v>59</v>
      </c>
      <c r="D4088" t="s">
        <v>60</v>
      </c>
      <c r="E4088" t="s">
        <v>1611</v>
      </c>
      <c r="F4088" t="s">
        <v>1613</v>
      </c>
      <c r="G4088">
        <v>50.1</v>
      </c>
      <c r="H4088">
        <v>42.9</v>
      </c>
      <c r="I4088">
        <v>3</v>
      </c>
      <c r="J4088">
        <v>8</v>
      </c>
      <c r="K4088" s="1">
        <v>45161</v>
      </c>
      <c r="L4088" s="56">
        <v>0.32029591435185184</v>
      </c>
    </row>
    <row r="4089" spans="1:12" ht="15" customHeight="1" x14ac:dyDescent="0.25">
      <c r="A4089">
        <v>4088</v>
      </c>
      <c r="B4089">
        <v>276678</v>
      </c>
      <c r="C4089" t="s">
        <v>133</v>
      </c>
      <c r="D4089" t="s">
        <v>134</v>
      </c>
      <c r="E4089" t="s">
        <v>1603</v>
      </c>
      <c r="F4089" t="s">
        <v>1616</v>
      </c>
      <c r="G4089">
        <v>70.900000000000006</v>
      </c>
      <c r="H4089">
        <v>63.7</v>
      </c>
      <c r="I4089">
        <v>3</v>
      </c>
      <c r="J4089">
        <v>0</v>
      </c>
      <c r="K4089" s="1">
        <v>45161</v>
      </c>
      <c r="L4089" s="56">
        <v>0.32011157407407409</v>
      </c>
    </row>
    <row r="4090" spans="1:12" ht="15" customHeight="1" x14ac:dyDescent="0.25">
      <c r="A4090">
        <v>4089</v>
      </c>
      <c r="B4090">
        <v>276677</v>
      </c>
      <c r="C4090" t="s">
        <v>120</v>
      </c>
      <c r="D4090" t="s">
        <v>1411</v>
      </c>
      <c r="E4090" t="s">
        <v>1603</v>
      </c>
      <c r="F4090" t="s">
        <v>1613</v>
      </c>
      <c r="G4090">
        <v>41.4</v>
      </c>
      <c r="H4090">
        <v>34.200000000000003</v>
      </c>
      <c r="I4090">
        <v>3</v>
      </c>
      <c r="J4090">
        <v>0</v>
      </c>
      <c r="K4090" s="1">
        <v>45161</v>
      </c>
      <c r="L4090" s="56">
        <v>0.31998700231481481</v>
      </c>
    </row>
    <row r="4091" spans="1:12" ht="15" customHeight="1" x14ac:dyDescent="0.25">
      <c r="A4091">
        <v>4090</v>
      </c>
      <c r="B4091">
        <v>276676</v>
      </c>
      <c r="C4091" t="s">
        <v>120</v>
      </c>
      <c r="D4091" t="s">
        <v>1411</v>
      </c>
      <c r="E4091" t="s">
        <v>1603</v>
      </c>
      <c r="F4091" t="s">
        <v>1614</v>
      </c>
      <c r="G4091">
        <v>42.7</v>
      </c>
      <c r="H4091">
        <v>35.5</v>
      </c>
      <c r="I4091">
        <v>3</v>
      </c>
      <c r="J4091">
        <v>0</v>
      </c>
      <c r="K4091" s="1">
        <v>45161</v>
      </c>
      <c r="L4091" s="56">
        <v>0.31985153935185184</v>
      </c>
    </row>
    <row r="4092" spans="1:12" ht="15" customHeight="1" x14ac:dyDescent="0.25">
      <c r="A4092">
        <v>4091</v>
      </c>
      <c r="B4092">
        <v>276675</v>
      </c>
      <c r="C4092" t="s">
        <v>84</v>
      </c>
      <c r="D4092" t="s">
        <v>1609</v>
      </c>
      <c r="E4092" t="s">
        <v>1603</v>
      </c>
      <c r="F4092" t="s">
        <v>1610</v>
      </c>
      <c r="G4092">
        <v>55.6</v>
      </c>
      <c r="H4092">
        <v>48.4</v>
      </c>
      <c r="I4092">
        <v>3</v>
      </c>
      <c r="J4092">
        <v>0</v>
      </c>
      <c r="K4092" s="1">
        <v>45161</v>
      </c>
      <c r="L4092" s="56">
        <v>0.31973611111111111</v>
      </c>
    </row>
    <row r="4093" spans="1:12" ht="15" customHeight="1" x14ac:dyDescent="0.25">
      <c r="A4093">
        <v>4092</v>
      </c>
      <c r="B4093">
        <v>276674</v>
      </c>
      <c r="C4093" t="s">
        <v>130</v>
      </c>
      <c r="D4093" t="s">
        <v>1354</v>
      </c>
      <c r="E4093" t="s">
        <v>1603</v>
      </c>
      <c r="F4093" t="s">
        <v>1616</v>
      </c>
      <c r="G4093">
        <v>60.1</v>
      </c>
      <c r="H4093">
        <v>52.9</v>
      </c>
      <c r="I4093">
        <v>3</v>
      </c>
      <c r="J4093">
        <v>0</v>
      </c>
      <c r="K4093" s="1">
        <v>45161</v>
      </c>
      <c r="L4093" s="56">
        <v>0.31948954861111112</v>
      </c>
    </row>
    <row r="4094" spans="1:12" ht="15" customHeight="1" x14ac:dyDescent="0.25">
      <c r="A4094">
        <v>4093</v>
      </c>
      <c r="B4094">
        <v>276673</v>
      </c>
      <c r="C4094" t="s">
        <v>78</v>
      </c>
      <c r="D4094" t="s">
        <v>79</v>
      </c>
      <c r="E4094" t="s">
        <v>1611</v>
      </c>
      <c r="F4094" t="s">
        <v>1610</v>
      </c>
      <c r="G4094">
        <v>62.9</v>
      </c>
      <c r="H4094">
        <v>55.7</v>
      </c>
      <c r="I4094">
        <v>3</v>
      </c>
      <c r="J4094">
        <v>20</v>
      </c>
      <c r="K4094" s="1">
        <v>45161</v>
      </c>
      <c r="L4094" s="56">
        <v>0.31931697916666668</v>
      </c>
    </row>
    <row r="4095" spans="1:12" ht="15" customHeight="1" x14ac:dyDescent="0.25">
      <c r="A4095">
        <v>4094</v>
      </c>
      <c r="B4095">
        <v>276672</v>
      </c>
      <c r="C4095" t="s">
        <v>59</v>
      </c>
      <c r="D4095" t="s">
        <v>60</v>
      </c>
      <c r="E4095" t="s">
        <v>1611</v>
      </c>
      <c r="F4095" t="s">
        <v>1613</v>
      </c>
      <c r="G4095">
        <v>53.4</v>
      </c>
      <c r="H4095">
        <v>46.2</v>
      </c>
      <c r="I4095">
        <v>3</v>
      </c>
      <c r="J4095">
        <v>8</v>
      </c>
      <c r="K4095" s="1">
        <v>45161</v>
      </c>
      <c r="L4095" s="56">
        <v>0.31917523148148147</v>
      </c>
    </row>
    <row r="4096" spans="1:12" ht="15" customHeight="1" x14ac:dyDescent="0.25">
      <c r="A4096">
        <v>4095</v>
      </c>
      <c r="B4096">
        <v>276671</v>
      </c>
      <c r="C4096" t="s">
        <v>124</v>
      </c>
      <c r="D4096" t="s">
        <v>1413</v>
      </c>
      <c r="E4096" t="s">
        <v>1603</v>
      </c>
      <c r="F4096" t="s">
        <v>1604</v>
      </c>
      <c r="G4096">
        <v>34.4</v>
      </c>
      <c r="H4096">
        <v>27.2</v>
      </c>
      <c r="I4096">
        <v>3</v>
      </c>
      <c r="J4096">
        <v>0</v>
      </c>
      <c r="K4096" s="1">
        <v>45161</v>
      </c>
      <c r="L4096" s="56">
        <v>0.3181803587962963</v>
      </c>
    </row>
    <row r="4097" spans="1:12" ht="15" customHeight="1" x14ac:dyDescent="0.25">
      <c r="A4097">
        <v>4096</v>
      </c>
      <c r="B4097">
        <v>276670</v>
      </c>
      <c r="C4097" t="s">
        <v>59</v>
      </c>
      <c r="D4097" t="s">
        <v>60</v>
      </c>
      <c r="E4097" t="s">
        <v>1611</v>
      </c>
      <c r="F4097" t="s">
        <v>1613</v>
      </c>
      <c r="G4097">
        <v>45.3</v>
      </c>
      <c r="H4097">
        <v>38.1</v>
      </c>
      <c r="I4097">
        <v>3</v>
      </c>
      <c r="J4097">
        <v>8</v>
      </c>
      <c r="K4097" s="1">
        <v>45161</v>
      </c>
      <c r="L4097" s="56">
        <v>0.31794903935185187</v>
      </c>
    </row>
    <row r="4098" spans="1:12" ht="15" customHeight="1" x14ac:dyDescent="0.25">
      <c r="A4098">
        <v>4097</v>
      </c>
      <c r="B4098">
        <v>276669</v>
      </c>
      <c r="C4098" t="s">
        <v>123</v>
      </c>
      <c r="D4098" t="s">
        <v>1412</v>
      </c>
      <c r="E4098" t="s">
        <v>1603</v>
      </c>
      <c r="F4098" t="s">
        <v>1614</v>
      </c>
      <c r="G4098">
        <v>56.7</v>
      </c>
      <c r="H4098">
        <v>49.5</v>
      </c>
      <c r="I4098">
        <v>3</v>
      </c>
      <c r="J4098">
        <v>0</v>
      </c>
      <c r="K4098" s="1">
        <v>45161</v>
      </c>
      <c r="L4098" s="56">
        <v>0.3177586458333333</v>
      </c>
    </row>
    <row r="4099" spans="1:12" ht="15" customHeight="1" x14ac:dyDescent="0.25">
      <c r="A4099">
        <v>4098</v>
      </c>
      <c r="B4099">
        <v>276668</v>
      </c>
      <c r="C4099" t="s">
        <v>121</v>
      </c>
      <c r="D4099" t="s">
        <v>122</v>
      </c>
      <c r="E4099" t="s">
        <v>1603</v>
      </c>
      <c r="F4099" t="s">
        <v>1613</v>
      </c>
      <c r="G4099">
        <v>41.4</v>
      </c>
      <c r="H4099">
        <v>34.200000000000003</v>
      </c>
      <c r="I4099">
        <v>3</v>
      </c>
      <c r="J4099">
        <v>0</v>
      </c>
      <c r="K4099" s="1">
        <v>45161</v>
      </c>
      <c r="L4099" s="56">
        <v>0.3176719097222222</v>
      </c>
    </row>
    <row r="4100" spans="1:12" ht="15" customHeight="1" x14ac:dyDescent="0.25">
      <c r="A4100">
        <v>4099</v>
      </c>
      <c r="B4100">
        <v>276667</v>
      </c>
      <c r="C4100" t="s">
        <v>175</v>
      </c>
      <c r="D4100" t="s">
        <v>176</v>
      </c>
      <c r="E4100" t="s">
        <v>1603</v>
      </c>
      <c r="F4100" t="s">
        <v>1610</v>
      </c>
      <c r="G4100">
        <v>51</v>
      </c>
      <c r="H4100">
        <v>43.8</v>
      </c>
      <c r="I4100">
        <v>3</v>
      </c>
      <c r="J4100">
        <v>0</v>
      </c>
      <c r="K4100" s="1">
        <v>45161</v>
      </c>
      <c r="L4100" s="56">
        <v>0.31750158564814818</v>
      </c>
    </row>
    <row r="4101" spans="1:12" ht="15" customHeight="1" x14ac:dyDescent="0.25">
      <c r="A4101">
        <v>4100</v>
      </c>
      <c r="B4101">
        <v>276666</v>
      </c>
      <c r="C4101" t="s">
        <v>24</v>
      </c>
      <c r="D4101" t="s">
        <v>25</v>
      </c>
      <c r="E4101" t="s">
        <v>1611</v>
      </c>
      <c r="F4101" t="s">
        <v>1614</v>
      </c>
      <c r="G4101">
        <v>58.9</v>
      </c>
      <c r="H4101">
        <v>51.7</v>
      </c>
      <c r="I4101">
        <v>3</v>
      </c>
      <c r="J4101">
        <v>8</v>
      </c>
      <c r="K4101" s="1">
        <v>45161</v>
      </c>
      <c r="L4101" s="56">
        <v>0.31743842592592592</v>
      </c>
    </row>
    <row r="4102" spans="1:12" ht="15" customHeight="1" x14ac:dyDescent="0.25">
      <c r="A4102">
        <v>4101</v>
      </c>
      <c r="B4102">
        <v>276665</v>
      </c>
      <c r="C4102" t="s">
        <v>88</v>
      </c>
      <c r="D4102" t="s">
        <v>89</v>
      </c>
      <c r="E4102" t="s">
        <v>1611</v>
      </c>
      <c r="F4102" t="s">
        <v>1610</v>
      </c>
      <c r="G4102">
        <v>58.2</v>
      </c>
      <c r="H4102">
        <v>51</v>
      </c>
      <c r="I4102">
        <v>3</v>
      </c>
      <c r="J4102">
        <v>14</v>
      </c>
      <c r="K4102" s="1">
        <v>45161</v>
      </c>
      <c r="L4102" s="56">
        <v>0.31729927083333331</v>
      </c>
    </row>
    <row r="4103" spans="1:12" ht="15" customHeight="1" x14ac:dyDescent="0.25">
      <c r="A4103">
        <v>4102</v>
      </c>
      <c r="B4103">
        <v>276664</v>
      </c>
      <c r="C4103" t="s">
        <v>74</v>
      </c>
      <c r="D4103" t="s">
        <v>75</v>
      </c>
      <c r="E4103" t="s">
        <v>1611</v>
      </c>
      <c r="F4103" t="s">
        <v>1610</v>
      </c>
      <c r="G4103">
        <v>43.6</v>
      </c>
      <c r="H4103">
        <v>36.4</v>
      </c>
      <c r="I4103">
        <v>3</v>
      </c>
      <c r="J4103">
        <v>16</v>
      </c>
      <c r="K4103" s="1">
        <v>45161</v>
      </c>
      <c r="L4103" s="56">
        <v>0.31716103009259261</v>
      </c>
    </row>
    <row r="4104" spans="1:12" ht="15" customHeight="1" x14ac:dyDescent="0.25">
      <c r="A4104">
        <v>4103</v>
      </c>
      <c r="B4104">
        <v>276663</v>
      </c>
      <c r="C4104" t="s">
        <v>121</v>
      </c>
      <c r="D4104" t="s">
        <v>122</v>
      </c>
      <c r="E4104" t="s">
        <v>1603</v>
      </c>
      <c r="F4104" t="s">
        <v>1610</v>
      </c>
      <c r="G4104">
        <v>39.700000000000003</v>
      </c>
      <c r="H4104">
        <v>32.5</v>
      </c>
      <c r="I4104">
        <v>3</v>
      </c>
      <c r="J4104">
        <v>0</v>
      </c>
      <c r="K4104" s="1">
        <v>45161</v>
      </c>
      <c r="L4104" s="56">
        <v>0.31700690972222223</v>
      </c>
    </row>
    <row r="4105" spans="1:12" ht="15" customHeight="1" x14ac:dyDescent="0.25">
      <c r="A4105">
        <v>4104</v>
      </c>
      <c r="B4105">
        <v>276662</v>
      </c>
      <c r="C4105" t="s">
        <v>125</v>
      </c>
      <c r="D4105" t="s">
        <v>126</v>
      </c>
      <c r="E4105" t="s">
        <v>1603</v>
      </c>
      <c r="F4105" t="s">
        <v>1604</v>
      </c>
      <c r="G4105">
        <v>37.6</v>
      </c>
      <c r="H4105">
        <v>30.4</v>
      </c>
      <c r="I4105">
        <v>3</v>
      </c>
      <c r="J4105">
        <v>0</v>
      </c>
      <c r="K4105" s="1">
        <v>45161</v>
      </c>
      <c r="L4105" s="56">
        <v>0.31654853009259259</v>
      </c>
    </row>
    <row r="4106" spans="1:12" ht="15" customHeight="1" x14ac:dyDescent="0.25">
      <c r="A4106">
        <v>4105</v>
      </c>
      <c r="B4106">
        <v>276661</v>
      </c>
      <c r="C4106" t="s">
        <v>24</v>
      </c>
      <c r="D4106" t="s">
        <v>25</v>
      </c>
      <c r="E4106" t="s">
        <v>1611</v>
      </c>
      <c r="F4106" t="s">
        <v>1614</v>
      </c>
      <c r="G4106">
        <v>53.4</v>
      </c>
      <c r="H4106">
        <v>46.2</v>
      </c>
      <c r="I4106">
        <v>3</v>
      </c>
      <c r="J4106">
        <v>8</v>
      </c>
      <c r="K4106" s="1">
        <v>45161</v>
      </c>
      <c r="L4106" s="56">
        <v>0.31644464120370369</v>
      </c>
    </row>
    <row r="4107" spans="1:12" ht="15" customHeight="1" x14ac:dyDescent="0.25">
      <c r="A4107">
        <v>4106</v>
      </c>
      <c r="B4107">
        <v>276660</v>
      </c>
      <c r="C4107" t="s">
        <v>67</v>
      </c>
      <c r="D4107" t="s">
        <v>1318</v>
      </c>
      <c r="E4107" t="s">
        <v>1603</v>
      </c>
      <c r="F4107" t="s">
        <v>1613</v>
      </c>
      <c r="G4107">
        <v>32.9</v>
      </c>
      <c r="H4107">
        <v>25.7</v>
      </c>
      <c r="I4107">
        <v>3</v>
      </c>
      <c r="J4107">
        <v>0</v>
      </c>
      <c r="K4107" s="1">
        <v>45161</v>
      </c>
      <c r="L4107" s="56">
        <v>0.31625297453703705</v>
      </c>
    </row>
    <row r="4108" spans="1:12" ht="15" customHeight="1" x14ac:dyDescent="0.25">
      <c r="A4108">
        <v>4107</v>
      </c>
      <c r="B4108">
        <v>276659</v>
      </c>
      <c r="C4108" t="s">
        <v>142</v>
      </c>
      <c r="D4108" t="s">
        <v>1612</v>
      </c>
      <c r="E4108" t="s">
        <v>1603</v>
      </c>
      <c r="F4108" t="s">
        <v>1604</v>
      </c>
      <c r="G4108">
        <v>35.299999999999997</v>
      </c>
      <c r="H4108">
        <v>28.1</v>
      </c>
      <c r="I4108">
        <v>3</v>
      </c>
      <c r="J4108">
        <v>0</v>
      </c>
      <c r="K4108" s="1">
        <v>45161</v>
      </c>
      <c r="L4108" s="56">
        <v>0.3161219560185185</v>
      </c>
    </row>
    <row r="4109" spans="1:12" ht="15" customHeight="1" x14ac:dyDescent="0.25">
      <c r="A4109">
        <v>4108</v>
      </c>
      <c r="B4109">
        <v>276658</v>
      </c>
      <c r="C4109" t="s">
        <v>114</v>
      </c>
      <c r="D4109" t="s">
        <v>115</v>
      </c>
      <c r="E4109" t="s">
        <v>1603</v>
      </c>
      <c r="F4109" t="s">
        <v>1610</v>
      </c>
      <c r="G4109">
        <v>69.7</v>
      </c>
      <c r="H4109">
        <v>62.5</v>
      </c>
      <c r="I4109">
        <v>3</v>
      </c>
      <c r="J4109">
        <v>30</v>
      </c>
      <c r="K4109" s="1">
        <v>45161</v>
      </c>
      <c r="L4109" s="56">
        <v>0.31598140046296297</v>
      </c>
    </row>
    <row r="4110" spans="1:12" ht="15" customHeight="1" x14ac:dyDescent="0.25">
      <c r="A4110">
        <v>4109</v>
      </c>
      <c r="B4110">
        <v>276657</v>
      </c>
      <c r="C4110" t="s">
        <v>127</v>
      </c>
      <c r="D4110" t="s">
        <v>128</v>
      </c>
      <c r="E4110" t="s">
        <v>1603</v>
      </c>
      <c r="F4110" t="s">
        <v>1616</v>
      </c>
      <c r="G4110">
        <v>46.5</v>
      </c>
      <c r="H4110">
        <v>39.299999999999997</v>
      </c>
      <c r="I4110">
        <v>3</v>
      </c>
      <c r="J4110">
        <v>0</v>
      </c>
      <c r="K4110" s="1">
        <v>45161</v>
      </c>
      <c r="L4110" s="56">
        <v>0.31584340277777778</v>
      </c>
    </row>
    <row r="4111" spans="1:12" ht="15" customHeight="1" x14ac:dyDescent="0.25">
      <c r="A4111">
        <v>4110</v>
      </c>
      <c r="B4111">
        <v>276656</v>
      </c>
      <c r="C4111" t="s">
        <v>127</v>
      </c>
      <c r="D4111" t="s">
        <v>128</v>
      </c>
      <c r="E4111" t="s">
        <v>1603</v>
      </c>
      <c r="F4111" t="s">
        <v>1616</v>
      </c>
      <c r="G4111">
        <v>59.7</v>
      </c>
      <c r="H4111">
        <v>52.5</v>
      </c>
      <c r="I4111">
        <v>3</v>
      </c>
      <c r="J4111">
        <v>0</v>
      </c>
      <c r="K4111" s="1">
        <v>45161</v>
      </c>
      <c r="L4111" s="56">
        <v>0.31556388888888892</v>
      </c>
    </row>
    <row r="4112" spans="1:12" ht="15" customHeight="1" x14ac:dyDescent="0.25">
      <c r="A4112">
        <v>4111</v>
      </c>
      <c r="B4112">
        <v>276655</v>
      </c>
      <c r="C4112" t="s">
        <v>127</v>
      </c>
      <c r="D4112" t="s">
        <v>128</v>
      </c>
      <c r="E4112" t="s">
        <v>1603</v>
      </c>
      <c r="F4112" t="s">
        <v>1616</v>
      </c>
      <c r="G4112">
        <v>42.5</v>
      </c>
      <c r="H4112">
        <v>35.299999999999997</v>
      </c>
      <c r="I4112">
        <v>3</v>
      </c>
      <c r="J4112">
        <v>0</v>
      </c>
      <c r="K4112" s="1">
        <v>45161</v>
      </c>
      <c r="L4112" s="56">
        <v>0.31543336805555555</v>
      </c>
    </row>
    <row r="4113" spans="1:12" ht="15" customHeight="1" x14ac:dyDescent="0.25">
      <c r="A4113">
        <v>4112</v>
      </c>
      <c r="B4113">
        <v>276654</v>
      </c>
      <c r="C4113" t="s">
        <v>127</v>
      </c>
      <c r="D4113" t="s">
        <v>128</v>
      </c>
      <c r="E4113" t="s">
        <v>1603</v>
      </c>
      <c r="F4113" t="s">
        <v>1616</v>
      </c>
      <c r="G4113">
        <v>38</v>
      </c>
      <c r="H4113">
        <v>32.6</v>
      </c>
      <c r="I4113">
        <v>2</v>
      </c>
      <c r="J4113">
        <v>0</v>
      </c>
      <c r="K4113" s="1">
        <v>45161</v>
      </c>
      <c r="L4113" s="56">
        <v>0.31526096064814818</v>
      </c>
    </row>
    <row r="4114" spans="1:12" ht="15" customHeight="1" x14ac:dyDescent="0.25">
      <c r="A4114">
        <v>4113</v>
      </c>
      <c r="B4114">
        <v>276653</v>
      </c>
      <c r="C4114" t="s">
        <v>127</v>
      </c>
      <c r="D4114" t="s">
        <v>128</v>
      </c>
      <c r="E4114" t="s">
        <v>1603</v>
      </c>
      <c r="F4114" t="s">
        <v>1616</v>
      </c>
      <c r="G4114">
        <v>38.5</v>
      </c>
      <c r="H4114">
        <v>33.1</v>
      </c>
      <c r="I4114">
        <v>2</v>
      </c>
      <c r="J4114">
        <v>0</v>
      </c>
      <c r="K4114" s="1">
        <v>45161</v>
      </c>
      <c r="L4114" s="56">
        <v>0.31513811342592596</v>
      </c>
    </row>
    <row r="4115" spans="1:12" ht="15" customHeight="1" x14ac:dyDescent="0.25">
      <c r="A4115">
        <v>4114</v>
      </c>
      <c r="B4115">
        <v>276652</v>
      </c>
      <c r="C4115" t="s">
        <v>24</v>
      </c>
      <c r="D4115" t="s">
        <v>25</v>
      </c>
      <c r="E4115" t="s">
        <v>1611</v>
      </c>
      <c r="F4115" t="s">
        <v>1614</v>
      </c>
      <c r="G4115">
        <v>53.6</v>
      </c>
      <c r="H4115">
        <v>46.4</v>
      </c>
      <c r="I4115">
        <v>3</v>
      </c>
      <c r="J4115">
        <v>8</v>
      </c>
      <c r="K4115" s="1">
        <v>45161</v>
      </c>
      <c r="L4115" s="56">
        <v>0.31504753472222219</v>
      </c>
    </row>
    <row r="4116" spans="1:12" ht="15" customHeight="1" x14ac:dyDescent="0.25">
      <c r="A4116">
        <v>4115</v>
      </c>
      <c r="B4116">
        <v>276651</v>
      </c>
      <c r="C4116" t="s">
        <v>127</v>
      </c>
      <c r="D4116" t="s">
        <v>128</v>
      </c>
      <c r="E4116" t="s">
        <v>1603</v>
      </c>
      <c r="F4116" t="s">
        <v>1616</v>
      </c>
      <c r="G4116">
        <v>43.7</v>
      </c>
      <c r="H4116">
        <v>36.5</v>
      </c>
      <c r="I4116">
        <v>3</v>
      </c>
      <c r="J4116">
        <v>0</v>
      </c>
      <c r="K4116" s="1">
        <v>45161</v>
      </c>
      <c r="L4116" s="56">
        <v>0.31498182870370367</v>
      </c>
    </row>
    <row r="4117" spans="1:12" ht="15" customHeight="1" x14ac:dyDescent="0.25">
      <c r="A4117">
        <v>4116</v>
      </c>
      <c r="B4117">
        <v>276650</v>
      </c>
      <c r="C4117" t="s">
        <v>124</v>
      </c>
      <c r="D4117" t="s">
        <v>1413</v>
      </c>
      <c r="E4117" t="s">
        <v>1603</v>
      </c>
      <c r="F4117" t="s">
        <v>1604</v>
      </c>
      <c r="G4117">
        <v>39.6</v>
      </c>
      <c r="H4117">
        <v>32.4</v>
      </c>
      <c r="I4117">
        <v>3</v>
      </c>
      <c r="J4117">
        <v>0</v>
      </c>
      <c r="K4117" s="1">
        <v>45161</v>
      </c>
      <c r="L4117" s="56">
        <v>0.31487013888888887</v>
      </c>
    </row>
    <row r="4118" spans="1:12" ht="15" customHeight="1" x14ac:dyDescent="0.25">
      <c r="A4118">
        <v>4117</v>
      </c>
      <c r="B4118">
        <v>276649</v>
      </c>
      <c r="C4118" t="s">
        <v>55</v>
      </c>
      <c r="D4118" t="s">
        <v>56</v>
      </c>
      <c r="E4118" t="s">
        <v>1611</v>
      </c>
      <c r="F4118" t="s">
        <v>1613</v>
      </c>
      <c r="G4118">
        <v>47.9</v>
      </c>
      <c r="H4118">
        <v>40.700000000000003</v>
      </c>
      <c r="I4118">
        <v>3</v>
      </c>
      <c r="J4118">
        <v>8</v>
      </c>
      <c r="K4118" s="1">
        <v>45161</v>
      </c>
      <c r="L4118" s="56">
        <v>0.31475540509259259</v>
      </c>
    </row>
    <row r="4119" spans="1:12" ht="15" customHeight="1" x14ac:dyDescent="0.25">
      <c r="A4119">
        <v>4118</v>
      </c>
      <c r="B4119">
        <v>276648</v>
      </c>
      <c r="C4119" t="s">
        <v>24</v>
      </c>
      <c r="D4119" t="s">
        <v>25</v>
      </c>
      <c r="E4119" t="s">
        <v>1611</v>
      </c>
      <c r="F4119" t="s">
        <v>1614</v>
      </c>
      <c r="G4119">
        <v>52.6</v>
      </c>
      <c r="H4119">
        <v>45.4</v>
      </c>
      <c r="I4119">
        <v>3</v>
      </c>
      <c r="J4119">
        <v>8</v>
      </c>
      <c r="K4119" s="1">
        <v>45161</v>
      </c>
      <c r="L4119" s="56">
        <v>0.3146257291666667</v>
      </c>
    </row>
    <row r="4120" spans="1:12" ht="15" customHeight="1" x14ac:dyDescent="0.25">
      <c r="A4120">
        <v>4119</v>
      </c>
      <c r="B4120">
        <v>276647</v>
      </c>
      <c r="C4120" t="s">
        <v>124</v>
      </c>
      <c r="D4120" t="s">
        <v>1413</v>
      </c>
      <c r="E4120" t="s">
        <v>1603</v>
      </c>
      <c r="F4120" t="s">
        <v>1604</v>
      </c>
      <c r="G4120">
        <v>43.1</v>
      </c>
      <c r="H4120">
        <v>35.9</v>
      </c>
      <c r="I4120">
        <v>3</v>
      </c>
      <c r="J4120">
        <v>0</v>
      </c>
      <c r="K4120" s="1">
        <v>45161</v>
      </c>
      <c r="L4120" s="56">
        <v>0.31449927083333334</v>
      </c>
    </row>
    <row r="4121" spans="1:12" ht="15" customHeight="1" x14ac:dyDescent="0.25">
      <c r="A4121">
        <v>4120</v>
      </c>
      <c r="B4121">
        <v>276646</v>
      </c>
      <c r="C4121" t="s">
        <v>24</v>
      </c>
      <c r="D4121" t="s">
        <v>25</v>
      </c>
      <c r="E4121" t="s">
        <v>1611</v>
      </c>
      <c r="F4121" t="s">
        <v>1614</v>
      </c>
      <c r="G4121">
        <v>54.1</v>
      </c>
      <c r="H4121">
        <v>46.9</v>
      </c>
      <c r="I4121">
        <v>3</v>
      </c>
      <c r="J4121">
        <v>8</v>
      </c>
      <c r="K4121" s="1">
        <v>45161</v>
      </c>
      <c r="L4121" s="56">
        <v>0.31412094907407406</v>
      </c>
    </row>
    <row r="4122" spans="1:12" ht="15" customHeight="1" x14ac:dyDescent="0.25">
      <c r="A4122">
        <v>4121</v>
      </c>
      <c r="B4122">
        <v>276645</v>
      </c>
      <c r="C4122" t="s">
        <v>142</v>
      </c>
      <c r="D4122" t="s">
        <v>1612</v>
      </c>
      <c r="E4122" t="s">
        <v>1603</v>
      </c>
      <c r="F4122" t="s">
        <v>1604</v>
      </c>
      <c r="G4122">
        <v>40.5</v>
      </c>
      <c r="H4122">
        <v>33.299999999999997</v>
      </c>
      <c r="I4122">
        <v>3</v>
      </c>
      <c r="J4122">
        <v>0</v>
      </c>
      <c r="K4122" s="1">
        <v>45161</v>
      </c>
      <c r="L4122" s="56">
        <v>0.31387071759259261</v>
      </c>
    </row>
    <row r="4123" spans="1:12" ht="15" customHeight="1" x14ac:dyDescent="0.25">
      <c r="A4123">
        <v>4122</v>
      </c>
      <c r="B4123">
        <v>276644</v>
      </c>
      <c r="C4123" t="s">
        <v>141</v>
      </c>
      <c r="D4123" t="s">
        <v>1358</v>
      </c>
      <c r="E4123" t="s">
        <v>1603</v>
      </c>
      <c r="F4123" t="s">
        <v>1607</v>
      </c>
      <c r="G4123">
        <v>44.1</v>
      </c>
      <c r="H4123">
        <v>36.9</v>
      </c>
      <c r="I4123">
        <v>3</v>
      </c>
      <c r="J4123">
        <v>0</v>
      </c>
      <c r="K4123" s="1">
        <v>45161</v>
      </c>
      <c r="L4123" s="56">
        <v>0.31373406249999997</v>
      </c>
    </row>
    <row r="4124" spans="1:12" ht="15" customHeight="1" x14ac:dyDescent="0.25">
      <c r="A4124">
        <v>4123</v>
      </c>
      <c r="B4124">
        <v>276643</v>
      </c>
      <c r="C4124" t="s">
        <v>85</v>
      </c>
      <c r="D4124" t="s">
        <v>1608</v>
      </c>
      <c r="E4124" t="s">
        <v>1603</v>
      </c>
      <c r="F4124" t="s">
        <v>1610</v>
      </c>
      <c r="G4124">
        <v>39.299999999999997</v>
      </c>
      <c r="H4124">
        <v>32.1</v>
      </c>
      <c r="I4124">
        <v>3</v>
      </c>
      <c r="J4124">
        <v>0</v>
      </c>
      <c r="K4124" s="1">
        <v>45161</v>
      </c>
      <c r="L4124" s="56">
        <v>0.31272542824074073</v>
      </c>
    </row>
    <row r="4125" spans="1:12" ht="15" customHeight="1" x14ac:dyDescent="0.25">
      <c r="A4125">
        <v>4124</v>
      </c>
      <c r="B4125">
        <v>276642</v>
      </c>
      <c r="C4125" t="s">
        <v>67</v>
      </c>
      <c r="D4125" t="s">
        <v>1318</v>
      </c>
      <c r="E4125" t="s">
        <v>1603</v>
      </c>
      <c r="F4125" t="s">
        <v>1613</v>
      </c>
      <c r="G4125">
        <v>40.1</v>
      </c>
      <c r="H4125">
        <v>32.9</v>
      </c>
      <c r="I4125">
        <v>3</v>
      </c>
      <c r="J4125">
        <v>0</v>
      </c>
      <c r="K4125" s="1">
        <v>45161</v>
      </c>
      <c r="L4125" s="56">
        <v>0.31251894675925923</v>
      </c>
    </row>
    <row r="4126" spans="1:12" ht="15" customHeight="1" x14ac:dyDescent="0.25">
      <c r="A4126">
        <v>4125</v>
      </c>
      <c r="B4126">
        <v>276641</v>
      </c>
      <c r="C4126" t="s">
        <v>74</v>
      </c>
      <c r="D4126" t="s">
        <v>75</v>
      </c>
      <c r="E4126" t="s">
        <v>1611</v>
      </c>
      <c r="F4126" t="s">
        <v>1610</v>
      </c>
      <c r="G4126">
        <v>41.7</v>
      </c>
      <c r="H4126">
        <v>34.5</v>
      </c>
      <c r="I4126">
        <v>3</v>
      </c>
      <c r="J4126">
        <v>16</v>
      </c>
      <c r="K4126" s="1">
        <v>45161</v>
      </c>
      <c r="L4126" s="56">
        <v>0.31210127314814812</v>
      </c>
    </row>
    <row r="4127" spans="1:12" ht="15" customHeight="1" x14ac:dyDescent="0.25">
      <c r="A4127">
        <v>4126</v>
      </c>
      <c r="B4127">
        <v>276640</v>
      </c>
      <c r="C4127" t="s">
        <v>123</v>
      </c>
      <c r="D4127" t="s">
        <v>1412</v>
      </c>
      <c r="E4127" t="s">
        <v>1603</v>
      </c>
      <c r="F4127" t="s">
        <v>1614</v>
      </c>
      <c r="G4127">
        <v>60.1</v>
      </c>
      <c r="H4127">
        <v>52.9</v>
      </c>
      <c r="I4127">
        <v>3</v>
      </c>
      <c r="J4127">
        <v>0</v>
      </c>
      <c r="K4127" s="1">
        <v>45161</v>
      </c>
      <c r="L4127" s="56">
        <v>0.3119397337962963</v>
      </c>
    </row>
    <row r="4128" spans="1:12" ht="15" customHeight="1" x14ac:dyDescent="0.25">
      <c r="A4128">
        <v>4127</v>
      </c>
      <c r="B4128">
        <v>276639</v>
      </c>
      <c r="C4128" t="s">
        <v>129</v>
      </c>
      <c r="D4128" t="s">
        <v>1619</v>
      </c>
      <c r="E4128" t="s">
        <v>1603</v>
      </c>
      <c r="F4128" t="s">
        <v>1616</v>
      </c>
      <c r="G4128">
        <v>59.8</v>
      </c>
      <c r="H4128">
        <v>52.6</v>
      </c>
      <c r="I4128">
        <v>3</v>
      </c>
      <c r="J4128">
        <v>0</v>
      </c>
      <c r="K4128" s="1">
        <v>45161</v>
      </c>
      <c r="L4128" s="56">
        <v>0.31179814814814816</v>
      </c>
    </row>
    <row r="4129" spans="1:12" ht="15" customHeight="1" x14ac:dyDescent="0.25">
      <c r="A4129">
        <v>4128</v>
      </c>
      <c r="B4129">
        <v>276638</v>
      </c>
      <c r="C4129" t="s">
        <v>120</v>
      </c>
      <c r="D4129" t="s">
        <v>1411</v>
      </c>
      <c r="E4129" t="s">
        <v>1603</v>
      </c>
      <c r="F4129" t="s">
        <v>1613</v>
      </c>
      <c r="G4129">
        <v>44.8</v>
      </c>
      <c r="H4129">
        <v>37.6</v>
      </c>
      <c r="I4129">
        <v>3</v>
      </c>
      <c r="J4129">
        <v>0</v>
      </c>
      <c r="K4129" s="1">
        <v>45161</v>
      </c>
      <c r="L4129" s="56">
        <v>0.31164004629629632</v>
      </c>
    </row>
    <row r="4130" spans="1:12" ht="15" customHeight="1" x14ac:dyDescent="0.25">
      <c r="A4130">
        <v>4129</v>
      </c>
      <c r="B4130">
        <v>276637</v>
      </c>
      <c r="C4130" t="s">
        <v>24</v>
      </c>
      <c r="D4130" t="s">
        <v>25</v>
      </c>
      <c r="E4130" t="s">
        <v>1611</v>
      </c>
      <c r="F4130" t="s">
        <v>1614</v>
      </c>
      <c r="G4130">
        <v>50.4</v>
      </c>
      <c r="H4130">
        <v>43.2</v>
      </c>
      <c r="I4130">
        <v>3</v>
      </c>
      <c r="J4130">
        <v>8</v>
      </c>
      <c r="K4130" s="1">
        <v>45161</v>
      </c>
      <c r="L4130" s="56">
        <v>0.31148452546296296</v>
      </c>
    </row>
    <row r="4131" spans="1:12" ht="15" customHeight="1" x14ac:dyDescent="0.25">
      <c r="A4131">
        <v>4130</v>
      </c>
      <c r="B4131">
        <v>276636</v>
      </c>
      <c r="C4131" t="s">
        <v>130</v>
      </c>
      <c r="D4131" t="s">
        <v>1354</v>
      </c>
      <c r="E4131" t="s">
        <v>1603</v>
      </c>
      <c r="F4131" t="s">
        <v>1616</v>
      </c>
      <c r="G4131">
        <v>56.4</v>
      </c>
      <c r="H4131">
        <v>49.2</v>
      </c>
      <c r="I4131">
        <v>3</v>
      </c>
      <c r="J4131">
        <v>0</v>
      </c>
      <c r="K4131" s="1">
        <v>45161</v>
      </c>
      <c r="L4131" s="56">
        <v>0.31134733796296293</v>
      </c>
    </row>
    <row r="4132" spans="1:12" ht="15" customHeight="1" x14ac:dyDescent="0.25">
      <c r="A4132">
        <v>4131</v>
      </c>
      <c r="B4132">
        <v>276635</v>
      </c>
      <c r="C4132" t="s">
        <v>88</v>
      </c>
      <c r="D4132" t="s">
        <v>89</v>
      </c>
      <c r="E4132" t="s">
        <v>1611</v>
      </c>
      <c r="F4132" t="s">
        <v>1610</v>
      </c>
      <c r="G4132">
        <v>58.1</v>
      </c>
      <c r="H4132">
        <v>50.9</v>
      </c>
      <c r="I4132">
        <v>3</v>
      </c>
      <c r="J4132">
        <v>14</v>
      </c>
      <c r="K4132" s="1">
        <v>45161</v>
      </c>
      <c r="L4132" s="56">
        <v>0.31120262731481479</v>
      </c>
    </row>
    <row r="4133" spans="1:12" ht="15" customHeight="1" x14ac:dyDescent="0.25">
      <c r="A4133">
        <v>4132</v>
      </c>
      <c r="B4133">
        <v>276634</v>
      </c>
      <c r="C4133" t="s">
        <v>84</v>
      </c>
      <c r="D4133" t="s">
        <v>1609</v>
      </c>
      <c r="E4133" t="s">
        <v>1603</v>
      </c>
      <c r="F4133" t="s">
        <v>1610</v>
      </c>
      <c r="G4133">
        <v>53.4</v>
      </c>
      <c r="H4133">
        <v>46.2</v>
      </c>
      <c r="I4133">
        <v>3</v>
      </c>
      <c r="J4133">
        <v>0</v>
      </c>
      <c r="K4133" s="1">
        <v>45161</v>
      </c>
      <c r="L4133" s="56">
        <v>0.31103133101851849</v>
      </c>
    </row>
    <row r="4134" spans="1:12" ht="15" customHeight="1" x14ac:dyDescent="0.25">
      <c r="A4134">
        <v>4133</v>
      </c>
      <c r="B4134">
        <v>276633</v>
      </c>
      <c r="C4134" t="s">
        <v>124</v>
      </c>
      <c r="D4134" t="s">
        <v>1413</v>
      </c>
      <c r="E4134" t="s">
        <v>1603</v>
      </c>
      <c r="F4134" t="s">
        <v>1604</v>
      </c>
      <c r="G4134">
        <v>43.2</v>
      </c>
      <c r="H4134">
        <v>36</v>
      </c>
      <c r="I4134">
        <v>3</v>
      </c>
      <c r="J4134">
        <v>0</v>
      </c>
      <c r="K4134" s="1">
        <v>45161</v>
      </c>
      <c r="L4134" s="56">
        <v>0.31075312500000002</v>
      </c>
    </row>
    <row r="4135" spans="1:12" ht="15" customHeight="1" x14ac:dyDescent="0.25">
      <c r="A4135">
        <v>4134</v>
      </c>
      <c r="B4135">
        <v>276632</v>
      </c>
      <c r="C4135" t="s">
        <v>125</v>
      </c>
      <c r="D4135" t="s">
        <v>126</v>
      </c>
      <c r="E4135" t="s">
        <v>1603</v>
      </c>
      <c r="F4135" t="s">
        <v>1604</v>
      </c>
      <c r="G4135">
        <v>47.2</v>
      </c>
      <c r="H4135">
        <v>40</v>
      </c>
      <c r="I4135">
        <v>3</v>
      </c>
      <c r="J4135">
        <v>0</v>
      </c>
      <c r="K4135" s="1">
        <v>45161</v>
      </c>
      <c r="L4135" s="56">
        <v>0.3106190972222222</v>
      </c>
    </row>
    <row r="4136" spans="1:12" ht="15" customHeight="1" x14ac:dyDescent="0.25">
      <c r="A4136">
        <v>4135</v>
      </c>
      <c r="B4136">
        <v>276631</v>
      </c>
      <c r="C4136" t="s">
        <v>24</v>
      </c>
      <c r="D4136" t="s">
        <v>25</v>
      </c>
      <c r="E4136" t="s">
        <v>1611</v>
      </c>
      <c r="F4136" t="s">
        <v>1614</v>
      </c>
      <c r="G4136">
        <v>51.4</v>
      </c>
      <c r="H4136">
        <v>44.2</v>
      </c>
      <c r="I4136">
        <v>3</v>
      </c>
      <c r="J4136">
        <v>8</v>
      </c>
      <c r="K4136" s="1">
        <v>45161</v>
      </c>
      <c r="L4136" s="56">
        <v>0.31050177083333336</v>
      </c>
    </row>
    <row r="4137" spans="1:12" ht="15" customHeight="1" x14ac:dyDescent="0.25">
      <c r="A4137">
        <v>4136</v>
      </c>
      <c r="B4137">
        <v>276630</v>
      </c>
      <c r="C4137" t="s">
        <v>59</v>
      </c>
      <c r="D4137" t="s">
        <v>60</v>
      </c>
      <c r="E4137" t="s">
        <v>1611</v>
      </c>
      <c r="F4137" t="s">
        <v>1613</v>
      </c>
      <c r="G4137">
        <v>48.7</v>
      </c>
      <c r="H4137">
        <v>41.5</v>
      </c>
      <c r="I4137">
        <v>3</v>
      </c>
      <c r="J4137">
        <v>8</v>
      </c>
      <c r="K4137" s="1">
        <v>45161</v>
      </c>
      <c r="L4137" s="56">
        <v>0.31036666666666668</v>
      </c>
    </row>
    <row r="4138" spans="1:12" ht="15" customHeight="1" x14ac:dyDescent="0.25">
      <c r="A4138">
        <v>4137</v>
      </c>
      <c r="B4138">
        <v>276629</v>
      </c>
      <c r="C4138" t="s">
        <v>24</v>
      </c>
      <c r="D4138" t="s">
        <v>25</v>
      </c>
      <c r="E4138" t="s">
        <v>1611</v>
      </c>
      <c r="F4138" t="s">
        <v>1614</v>
      </c>
      <c r="G4138">
        <v>52.2</v>
      </c>
      <c r="H4138">
        <v>45</v>
      </c>
      <c r="I4138">
        <v>3</v>
      </c>
      <c r="J4138">
        <v>8</v>
      </c>
      <c r="K4138" s="1">
        <v>45161</v>
      </c>
      <c r="L4138" s="56">
        <v>0.31024146990740742</v>
      </c>
    </row>
    <row r="4139" spans="1:12" ht="15" customHeight="1" x14ac:dyDescent="0.25">
      <c r="A4139">
        <v>4138</v>
      </c>
      <c r="B4139">
        <v>276628</v>
      </c>
      <c r="C4139" t="s">
        <v>118</v>
      </c>
      <c r="D4139" t="s">
        <v>119</v>
      </c>
      <c r="E4139" t="s">
        <v>1603</v>
      </c>
      <c r="F4139" t="s">
        <v>1616</v>
      </c>
      <c r="G4139">
        <v>74.900000000000006</v>
      </c>
      <c r="H4139">
        <v>67.7</v>
      </c>
      <c r="I4139">
        <v>3</v>
      </c>
      <c r="J4139">
        <v>0</v>
      </c>
      <c r="K4139" s="1">
        <v>45161</v>
      </c>
      <c r="L4139" s="56">
        <v>0.30948885416666666</v>
      </c>
    </row>
    <row r="4140" spans="1:12" ht="15" customHeight="1" x14ac:dyDescent="0.25">
      <c r="A4140">
        <v>4139</v>
      </c>
      <c r="B4140">
        <v>276627</v>
      </c>
      <c r="C4140" t="s">
        <v>118</v>
      </c>
      <c r="D4140" t="s">
        <v>119</v>
      </c>
      <c r="E4140" t="s">
        <v>1603</v>
      </c>
      <c r="F4140" t="s">
        <v>1616</v>
      </c>
      <c r="G4140">
        <v>24.3</v>
      </c>
      <c r="H4140">
        <v>22.5</v>
      </c>
      <c r="I4140">
        <v>0</v>
      </c>
      <c r="J4140">
        <v>0</v>
      </c>
      <c r="K4140" s="1">
        <v>45161</v>
      </c>
      <c r="L4140" s="56">
        <v>0.30929795138888888</v>
      </c>
    </row>
    <row r="4141" spans="1:12" ht="15" customHeight="1" x14ac:dyDescent="0.25">
      <c r="A4141">
        <v>4140</v>
      </c>
      <c r="B4141">
        <v>276626</v>
      </c>
      <c r="C4141" t="s">
        <v>59</v>
      </c>
      <c r="D4141" t="s">
        <v>60</v>
      </c>
      <c r="E4141" t="s">
        <v>1611</v>
      </c>
      <c r="F4141" t="s">
        <v>1613</v>
      </c>
      <c r="G4141">
        <v>52.3</v>
      </c>
      <c r="H4141">
        <v>45.1</v>
      </c>
      <c r="I4141">
        <v>3</v>
      </c>
      <c r="J4141">
        <v>8</v>
      </c>
      <c r="K4141" s="1">
        <v>45161</v>
      </c>
      <c r="L4141" s="56">
        <v>0.30914545138888888</v>
      </c>
    </row>
    <row r="4142" spans="1:12" ht="15" customHeight="1" x14ac:dyDescent="0.25">
      <c r="A4142">
        <v>4141</v>
      </c>
      <c r="B4142">
        <v>276625</v>
      </c>
      <c r="C4142" t="s">
        <v>141</v>
      </c>
      <c r="D4142" t="s">
        <v>1358</v>
      </c>
      <c r="E4142" t="s">
        <v>1603</v>
      </c>
      <c r="F4142" t="s">
        <v>1607</v>
      </c>
      <c r="G4142">
        <v>38.200000000000003</v>
      </c>
      <c r="H4142">
        <v>31</v>
      </c>
      <c r="I4142">
        <v>3</v>
      </c>
      <c r="J4142">
        <v>0</v>
      </c>
      <c r="K4142" s="1">
        <v>45161</v>
      </c>
      <c r="L4142" s="56">
        <v>0.3089923263888889</v>
      </c>
    </row>
    <row r="4143" spans="1:12" ht="15" customHeight="1" x14ac:dyDescent="0.25">
      <c r="A4143">
        <v>4142</v>
      </c>
      <c r="B4143">
        <v>276624</v>
      </c>
      <c r="C4143" t="s">
        <v>118</v>
      </c>
      <c r="D4143" t="s">
        <v>119</v>
      </c>
      <c r="E4143" t="s">
        <v>1603</v>
      </c>
      <c r="F4143" t="s">
        <v>1616</v>
      </c>
      <c r="G4143">
        <v>75.099999999999994</v>
      </c>
      <c r="H4143">
        <v>67.900000000000006</v>
      </c>
      <c r="I4143">
        <v>3</v>
      </c>
      <c r="J4143">
        <v>0</v>
      </c>
      <c r="K4143" s="1">
        <v>45161</v>
      </c>
      <c r="L4143" s="56">
        <v>0.30884274305555554</v>
      </c>
    </row>
    <row r="4144" spans="1:12" ht="15" customHeight="1" x14ac:dyDescent="0.25">
      <c r="A4144">
        <v>4143</v>
      </c>
      <c r="B4144">
        <v>276623</v>
      </c>
      <c r="C4144" t="s">
        <v>118</v>
      </c>
      <c r="D4144" t="s">
        <v>119</v>
      </c>
      <c r="E4144" t="s">
        <v>1603</v>
      </c>
      <c r="F4144" t="s">
        <v>1616</v>
      </c>
      <c r="G4144">
        <v>23.9</v>
      </c>
      <c r="H4144">
        <v>22.1</v>
      </c>
      <c r="I4144">
        <v>0</v>
      </c>
      <c r="J4144">
        <v>0</v>
      </c>
      <c r="K4144" s="1">
        <v>45161</v>
      </c>
      <c r="L4144" s="56">
        <v>0.30871478009259262</v>
      </c>
    </row>
    <row r="4145" spans="1:12" ht="15" customHeight="1" x14ac:dyDescent="0.25">
      <c r="A4145">
        <v>4144</v>
      </c>
      <c r="B4145">
        <v>276622</v>
      </c>
      <c r="C4145" t="s">
        <v>127</v>
      </c>
      <c r="D4145" t="s">
        <v>128</v>
      </c>
      <c r="E4145" t="s">
        <v>1603</v>
      </c>
      <c r="F4145" t="s">
        <v>1616</v>
      </c>
      <c r="G4145">
        <v>34.6</v>
      </c>
      <c r="H4145">
        <v>29.2</v>
      </c>
      <c r="I4145">
        <v>2</v>
      </c>
      <c r="J4145">
        <v>0</v>
      </c>
      <c r="K4145" s="1">
        <v>45161</v>
      </c>
      <c r="L4145" s="56">
        <v>0.30856809027777776</v>
      </c>
    </row>
    <row r="4146" spans="1:12" ht="15" customHeight="1" x14ac:dyDescent="0.25">
      <c r="A4146">
        <v>4145</v>
      </c>
      <c r="B4146">
        <v>276621</v>
      </c>
      <c r="C4146" t="s">
        <v>127</v>
      </c>
      <c r="D4146" t="s">
        <v>128</v>
      </c>
      <c r="E4146" t="s">
        <v>1603</v>
      </c>
      <c r="F4146" t="s">
        <v>1616</v>
      </c>
      <c r="G4146">
        <v>54.5</v>
      </c>
      <c r="H4146">
        <v>47.3</v>
      </c>
      <c r="I4146">
        <v>3</v>
      </c>
      <c r="J4146">
        <v>0</v>
      </c>
      <c r="K4146" s="1">
        <v>45161</v>
      </c>
      <c r="L4146" s="56">
        <v>0.3082561689814815</v>
      </c>
    </row>
    <row r="4147" spans="1:12" ht="15" customHeight="1" x14ac:dyDescent="0.25">
      <c r="A4147">
        <v>4146</v>
      </c>
      <c r="B4147">
        <v>276620</v>
      </c>
      <c r="C4147" t="s">
        <v>120</v>
      </c>
      <c r="D4147" t="s">
        <v>1411</v>
      </c>
      <c r="E4147" t="s">
        <v>1603</v>
      </c>
      <c r="F4147" t="s">
        <v>1616</v>
      </c>
      <c r="G4147">
        <v>61</v>
      </c>
      <c r="H4147">
        <v>53.8</v>
      </c>
      <c r="I4147">
        <v>3</v>
      </c>
      <c r="J4147">
        <v>0</v>
      </c>
      <c r="K4147" s="1">
        <v>45161</v>
      </c>
      <c r="L4147" s="56">
        <v>0.30813515046296297</v>
      </c>
    </row>
    <row r="4148" spans="1:12" ht="15" customHeight="1" x14ac:dyDescent="0.25">
      <c r="A4148">
        <v>4147</v>
      </c>
      <c r="B4148">
        <v>276619</v>
      </c>
      <c r="C4148" t="s">
        <v>127</v>
      </c>
      <c r="D4148" t="s">
        <v>128</v>
      </c>
      <c r="E4148" t="s">
        <v>1603</v>
      </c>
      <c r="F4148" t="s">
        <v>1616</v>
      </c>
      <c r="G4148">
        <v>54.4</v>
      </c>
      <c r="H4148">
        <v>47.2</v>
      </c>
      <c r="I4148">
        <v>3</v>
      </c>
      <c r="J4148">
        <v>0</v>
      </c>
      <c r="K4148" s="1">
        <v>45161</v>
      </c>
      <c r="L4148" s="56">
        <v>0.30796403935185185</v>
      </c>
    </row>
    <row r="4149" spans="1:12" ht="15" customHeight="1" x14ac:dyDescent="0.25">
      <c r="A4149">
        <v>4148</v>
      </c>
      <c r="B4149">
        <v>276618</v>
      </c>
      <c r="C4149" t="s">
        <v>118</v>
      </c>
      <c r="D4149" t="s">
        <v>119</v>
      </c>
      <c r="E4149" t="s">
        <v>1603</v>
      </c>
      <c r="F4149" t="s">
        <v>1616</v>
      </c>
      <c r="G4149">
        <v>77.5</v>
      </c>
      <c r="H4149">
        <v>70.3</v>
      </c>
      <c r="I4149">
        <v>3</v>
      </c>
      <c r="J4149">
        <v>0</v>
      </c>
      <c r="K4149" s="1">
        <v>45161</v>
      </c>
      <c r="L4149" s="56">
        <v>0.30746504629629628</v>
      </c>
    </row>
    <row r="4150" spans="1:12" ht="15" customHeight="1" x14ac:dyDescent="0.25">
      <c r="A4150">
        <v>4149</v>
      </c>
      <c r="B4150">
        <v>276617</v>
      </c>
      <c r="C4150" t="s">
        <v>67</v>
      </c>
      <c r="D4150" t="s">
        <v>1318</v>
      </c>
      <c r="E4150" t="s">
        <v>1603</v>
      </c>
      <c r="F4150" t="s">
        <v>1613</v>
      </c>
      <c r="G4150">
        <v>39.5</v>
      </c>
      <c r="H4150">
        <v>32.299999999999997</v>
      </c>
      <c r="I4150">
        <v>3</v>
      </c>
      <c r="J4150">
        <v>0</v>
      </c>
      <c r="K4150" s="1">
        <v>45161</v>
      </c>
      <c r="L4150" s="56">
        <v>0.30731906250000002</v>
      </c>
    </row>
    <row r="4151" spans="1:12" ht="15" customHeight="1" x14ac:dyDescent="0.25">
      <c r="A4151">
        <v>4150</v>
      </c>
      <c r="B4151">
        <v>276616</v>
      </c>
      <c r="C4151" t="s">
        <v>121</v>
      </c>
      <c r="D4151" t="s">
        <v>122</v>
      </c>
      <c r="E4151" t="s">
        <v>1603</v>
      </c>
      <c r="F4151" t="s">
        <v>1613</v>
      </c>
      <c r="G4151">
        <v>57</v>
      </c>
      <c r="H4151">
        <v>49.8</v>
      </c>
      <c r="I4151">
        <v>3</v>
      </c>
      <c r="J4151">
        <v>0</v>
      </c>
      <c r="K4151" s="1">
        <v>45161</v>
      </c>
      <c r="L4151" s="56">
        <v>0.30720922453703703</v>
      </c>
    </row>
    <row r="4152" spans="1:12" ht="15" customHeight="1" x14ac:dyDescent="0.25">
      <c r="A4152">
        <v>4151</v>
      </c>
      <c r="B4152">
        <v>276615</v>
      </c>
      <c r="C4152" t="s">
        <v>120</v>
      </c>
      <c r="D4152" t="s">
        <v>1411</v>
      </c>
      <c r="E4152" t="s">
        <v>1603</v>
      </c>
      <c r="F4152" t="s">
        <v>1614</v>
      </c>
      <c r="G4152">
        <v>40.299999999999997</v>
      </c>
      <c r="H4152">
        <v>33.1</v>
      </c>
      <c r="I4152">
        <v>3</v>
      </c>
      <c r="J4152">
        <v>0</v>
      </c>
      <c r="K4152" s="1">
        <v>45161</v>
      </c>
      <c r="L4152" s="56">
        <v>0.3071082175925926</v>
      </c>
    </row>
    <row r="4153" spans="1:12" ht="15" customHeight="1" x14ac:dyDescent="0.25">
      <c r="A4153">
        <v>4152</v>
      </c>
      <c r="B4153">
        <v>276614</v>
      </c>
      <c r="C4153" t="s">
        <v>123</v>
      </c>
      <c r="D4153" t="s">
        <v>1412</v>
      </c>
      <c r="E4153" t="s">
        <v>1603</v>
      </c>
      <c r="F4153" t="s">
        <v>1613</v>
      </c>
      <c r="G4153">
        <v>53.4</v>
      </c>
      <c r="H4153">
        <v>46.2</v>
      </c>
      <c r="I4153">
        <v>3</v>
      </c>
      <c r="J4153">
        <v>0</v>
      </c>
      <c r="K4153" s="1">
        <v>45161</v>
      </c>
      <c r="L4153" s="56">
        <v>0.30700223379629626</v>
      </c>
    </row>
    <row r="4154" spans="1:12" ht="15" customHeight="1" x14ac:dyDescent="0.25">
      <c r="A4154">
        <v>4153</v>
      </c>
      <c r="B4154">
        <v>276613</v>
      </c>
      <c r="C4154" t="s">
        <v>142</v>
      </c>
      <c r="D4154" t="s">
        <v>1612</v>
      </c>
      <c r="E4154" t="s">
        <v>1603</v>
      </c>
      <c r="F4154" t="s">
        <v>1604</v>
      </c>
      <c r="G4154">
        <v>30.4</v>
      </c>
      <c r="H4154">
        <v>23.2</v>
      </c>
      <c r="I4154">
        <v>3</v>
      </c>
      <c r="J4154">
        <v>0</v>
      </c>
      <c r="K4154" s="1">
        <v>45161</v>
      </c>
      <c r="L4154" s="56">
        <v>0.30688321759259257</v>
      </c>
    </row>
    <row r="4155" spans="1:12" ht="15" customHeight="1" x14ac:dyDescent="0.25">
      <c r="A4155">
        <v>4154</v>
      </c>
      <c r="B4155">
        <v>276612</v>
      </c>
      <c r="C4155" t="s">
        <v>59</v>
      </c>
      <c r="D4155" t="s">
        <v>60</v>
      </c>
      <c r="E4155" t="s">
        <v>1611</v>
      </c>
      <c r="F4155" t="s">
        <v>1613</v>
      </c>
      <c r="G4155">
        <v>49.2</v>
      </c>
      <c r="H4155">
        <v>42</v>
      </c>
      <c r="I4155">
        <v>3</v>
      </c>
      <c r="J4155">
        <v>8</v>
      </c>
      <c r="K4155" s="1">
        <v>45161</v>
      </c>
      <c r="L4155" s="56">
        <v>0.30679375000000003</v>
      </c>
    </row>
    <row r="4156" spans="1:12" ht="15" customHeight="1" x14ac:dyDescent="0.25">
      <c r="A4156">
        <v>4155</v>
      </c>
      <c r="B4156">
        <v>276611</v>
      </c>
      <c r="C4156" t="s">
        <v>118</v>
      </c>
      <c r="D4156" t="s">
        <v>119</v>
      </c>
      <c r="E4156" t="s">
        <v>1603</v>
      </c>
      <c r="F4156" t="s">
        <v>1616</v>
      </c>
      <c r="G4156">
        <v>77.2</v>
      </c>
      <c r="H4156">
        <v>70</v>
      </c>
      <c r="I4156">
        <v>3</v>
      </c>
      <c r="J4156">
        <v>0</v>
      </c>
      <c r="K4156" s="1">
        <v>45161</v>
      </c>
      <c r="L4156" s="56">
        <v>0.30658472222222222</v>
      </c>
    </row>
    <row r="4157" spans="1:12" ht="15" customHeight="1" x14ac:dyDescent="0.25">
      <c r="A4157">
        <v>4156</v>
      </c>
      <c r="B4157">
        <v>276610</v>
      </c>
      <c r="C4157" t="s">
        <v>118</v>
      </c>
      <c r="D4157" t="s">
        <v>119</v>
      </c>
      <c r="E4157" t="s">
        <v>1603</v>
      </c>
      <c r="F4157" t="s">
        <v>1616</v>
      </c>
      <c r="G4157">
        <v>23.3</v>
      </c>
      <c r="H4157">
        <v>21.5</v>
      </c>
      <c r="I4157">
        <v>0</v>
      </c>
      <c r="J4157">
        <v>0</v>
      </c>
      <c r="K4157" s="1">
        <v>45161</v>
      </c>
      <c r="L4157" s="56">
        <v>0.30636987268518517</v>
      </c>
    </row>
    <row r="4158" spans="1:12" ht="15" customHeight="1" x14ac:dyDescent="0.25">
      <c r="A4158">
        <v>4157</v>
      </c>
      <c r="B4158">
        <v>276609</v>
      </c>
      <c r="C4158" t="s">
        <v>118</v>
      </c>
      <c r="D4158" t="s">
        <v>119</v>
      </c>
      <c r="E4158" t="s">
        <v>1603</v>
      </c>
      <c r="F4158" t="s">
        <v>1616</v>
      </c>
      <c r="G4158">
        <v>74.099999999999994</v>
      </c>
      <c r="H4158">
        <v>66.900000000000006</v>
      </c>
      <c r="I4158">
        <v>3</v>
      </c>
      <c r="J4158">
        <v>0</v>
      </c>
      <c r="K4158" s="1">
        <v>45161</v>
      </c>
      <c r="L4158" s="56">
        <v>0.30612982638888891</v>
      </c>
    </row>
    <row r="4159" spans="1:12" ht="15" customHeight="1" x14ac:dyDescent="0.25">
      <c r="A4159">
        <v>4158</v>
      </c>
      <c r="B4159">
        <v>276608</v>
      </c>
      <c r="C4159" t="s">
        <v>118</v>
      </c>
      <c r="D4159" t="s">
        <v>119</v>
      </c>
      <c r="E4159" t="s">
        <v>1603</v>
      </c>
      <c r="F4159" t="s">
        <v>1616</v>
      </c>
      <c r="G4159">
        <v>24.1</v>
      </c>
      <c r="H4159">
        <v>22.3</v>
      </c>
      <c r="I4159">
        <v>0</v>
      </c>
      <c r="J4159">
        <v>0</v>
      </c>
      <c r="K4159" s="1">
        <v>45161</v>
      </c>
      <c r="L4159" s="56">
        <v>0.30599884259259258</v>
      </c>
    </row>
    <row r="4160" spans="1:12" ht="15" customHeight="1" x14ac:dyDescent="0.25">
      <c r="A4160">
        <v>4159</v>
      </c>
      <c r="B4160">
        <v>276607</v>
      </c>
      <c r="C4160" t="s">
        <v>118</v>
      </c>
      <c r="D4160" t="s">
        <v>119</v>
      </c>
      <c r="E4160" t="s">
        <v>1603</v>
      </c>
      <c r="F4160" t="s">
        <v>1616</v>
      </c>
      <c r="G4160">
        <v>66</v>
      </c>
      <c r="H4160">
        <v>58.8</v>
      </c>
      <c r="I4160">
        <v>3</v>
      </c>
      <c r="J4160">
        <v>0</v>
      </c>
      <c r="K4160" s="1">
        <v>45161</v>
      </c>
      <c r="L4160" s="56">
        <v>0.3057885763888889</v>
      </c>
    </row>
    <row r="4161" spans="1:12" ht="15" customHeight="1" x14ac:dyDescent="0.25">
      <c r="A4161">
        <v>4160</v>
      </c>
      <c r="B4161">
        <v>276606</v>
      </c>
      <c r="C4161" t="s">
        <v>118</v>
      </c>
      <c r="D4161" t="s">
        <v>119</v>
      </c>
      <c r="E4161" t="s">
        <v>1603</v>
      </c>
      <c r="F4161" t="s">
        <v>1616</v>
      </c>
      <c r="G4161">
        <v>26.5</v>
      </c>
      <c r="H4161">
        <v>24.7</v>
      </c>
      <c r="I4161">
        <v>0</v>
      </c>
      <c r="J4161">
        <v>0</v>
      </c>
      <c r="K4161" s="1">
        <v>45161</v>
      </c>
      <c r="L4161" s="56">
        <v>0.30565876157407407</v>
      </c>
    </row>
    <row r="4162" spans="1:12" ht="15" customHeight="1" x14ac:dyDescent="0.25">
      <c r="A4162">
        <v>4161</v>
      </c>
      <c r="B4162">
        <v>276605</v>
      </c>
      <c r="C4162" t="s">
        <v>24</v>
      </c>
      <c r="D4162" t="s">
        <v>25</v>
      </c>
      <c r="E4162" t="s">
        <v>1611</v>
      </c>
      <c r="F4162" t="s">
        <v>1614</v>
      </c>
      <c r="G4162">
        <v>51.6</v>
      </c>
      <c r="H4162">
        <v>44.4</v>
      </c>
      <c r="I4162">
        <v>3</v>
      </c>
      <c r="J4162">
        <v>8</v>
      </c>
      <c r="K4162" s="1">
        <v>45161</v>
      </c>
      <c r="L4162" s="56">
        <v>0.30553240740740739</v>
      </c>
    </row>
    <row r="4163" spans="1:12" ht="15" customHeight="1" x14ac:dyDescent="0.25">
      <c r="A4163">
        <v>4162</v>
      </c>
      <c r="B4163">
        <v>276604</v>
      </c>
      <c r="C4163" t="s">
        <v>24</v>
      </c>
      <c r="D4163" t="s">
        <v>25</v>
      </c>
      <c r="E4163" t="s">
        <v>1611</v>
      </c>
      <c r="F4163" t="s">
        <v>1614</v>
      </c>
      <c r="G4163">
        <v>44.5</v>
      </c>
      <c r="H4163">
        <v>37.299999999999997</v>
      </c>
      <c r="I4163">
        <v>3</v>
      </c>
      <c r="J4163">
        <v>6</v>
      </c>
      <c r="K4163" s="1">
        <v>45161</v>
      </c>
      <c r="L4163" s="56">
        <v>0.30540752314814817</v>
      </c>
    </row>
    <row r="4164" spans="1:12" ht="15" customHeight="1" x14ac:dyDescent="0.25">
      <c r="A4164">
        <v>4163</v>
      </c>
      <c r="B4164">
        <v>276603</v>
      </c>
      <c r="C4164" t="s">
        <v>143</v>
      </c>
      <c r="D4164" t="s">
        <v>1359</v>
      </c>
      <c r="E4164" t="s">
        <v>1603</v>
      </c>
      <c r="F4164" t="s">
        <v>1616</v>
      </c>
      <c r="G4164">
        <v>42.3</v>
      </c>
      <c r="H4164">
        <v>35.1</v>
      </c>
      <c r="I4164">
        <v>3</v>
      </c>
      <c r="J4164">
        <v>0</v>
      </c>
      <c r="K4164" s="1">
        <v>45161</v>
      </c>
      <c r="L4164" s="56">
        <v>0.30525054398148149</v>
      </c>
    </row>
    <row r="4165" spans="1:12" ht="15" customHeight="1" x14ac:dyDescent="0.25">
      <c r="A4165">
        <v>4164</v>
      </c>
      <c r="B4165">
        <v>276602</v>
      </c>
      <c r="C4165" t="s">
        <v>143</v>
      </c>
      <c r="D4165" t="s">
        <v>1359</v>
      </c>
      <c r="E4165" t="s">
        <v>1603</v>
      </c>
      <c r="F4165" t="s">
        <v>1616</v>
      </c>
      <c r="G4165">
        <v>14.7</v>
      </c>
      <c r="H4165">
        <v>12.9</v>
      </c>
      <c r="I4165">
        <v>0</v>
      </c>
      <c r="J4165">
        <v>0</v>
      </c>
      <c r="K4165" s="1">
        <v>45161</v>
      </c>
      <c r="L4165" s="56">
        <v>0.3050672800925926</v>
      </c>
    </row>
    <row r="4166" spans="1:12" ht="15" customHeight="1" x14ac:dyDescent="0.25">
      <c r="A4166">
        <v>4165</v>
      </c>
      <c r="B4166">
        <v>276601</v>
      </c>
      <c r="C4166" t="s">
        <v>143</v>
      </c>
      <c r="D4166" t="s">
        <v>1359</v>
      </c>
      <c r="E4166" t="s">
        <v>1603</v>
      </c>
      <c r="F4166" t="s">
        <v>1616</v>
      </c>
      <c r="G4166">
        <v>47.5</v>
      </c>
      <c r="H4166">
        <v>40.299999999999997</v>
      </c>
      <c r="I4166">
        <v>3</v>
      </c>
      <c r="J4166">
        <v>0</v>
      </c>
      <c r="K4166" s="1">
        <v>45161</v>
      </c>
      <c r="L4166" s="56">
        <v>0.30494128472222221</v>
      </c>
    </row>
    <row r="4167" spans="1:12" ht="15" customHeight="1" x14ac:dyDescent="0.25">
      <c r="A4167">
        <v>4166</v>
      </c>
      <c r="B4167">
        <v>276600</v>
      </c>
      <c r="C4167" t="s">
        <v>143</v>
      </c>
      <c r="D4167" t="s">
        <v>1359</v>
      </c>
      <c r="E4167" t="s">
        <v>1603</v>
      </c>
      <c r="F4167" t="s">
        <v>1616</v>
      </c>
      <c r="G4167">
        <v>17.600000000000001</v>
      </c>
      <c r="H4167">
        <v>15.8</v>
      </c>
      <c r="I4167">
        <v>0</v>
      </c>
      <c r="J4167">
        <v>0</v>
      </c>
      <c r="K4167" s="1">
        <v>45161</v>
      </c>
      <c r="L4167" s="56">
        <v>0.30483109953703702</v>
      </c>
    </row>
    <row r="4168" spans="1:12" ht="15" customHeight="1" x14ac:dyDescent="0.25">
      <c r="A4168">
        <v>4167</v>
      </c>
      <c r="B4168">
        <v>276599</v>
      </c>
      <c r="C4168" t="s">
        <v>130</v>
      </c>
      <c r="D4168" t="s">
        <v>1354</v>
      </c>
      <c r="E4168" t="s">
        <v>1603</v>
      </c>
      <c r="F4168" t="s">
        <v>1616</v>
      </c>
      <c r="G4168">
        <v>59.1</v>
      </c>
      <c r="H4168">
        <v>51.9</v>
      </c>
      <c r="I4168">
        <v>3</v>
      </c>
      <c r="J4168">
        <v>0</v>
      </c>
      <c r="K4168" s="1">
        <v>45161</v>
      </c>
      <c r="L4168" s="56">
        <v>0.30470466435185184</v>
      </c>
    </row>
    <row r="4169" spans="1:12" ht="15" customHeight="1" x14ac:dyDescent="0.25">
      <c r="A4169">
        <v>4168</v>
      </c>
      <c r="B4169">
        <v>276598</v>
      </c>
      <c r="C4169" t="s">
        <v>59</v>
      </c>
      <c r="D4169" t="s">
        <v>60</v>
      </c>
      <c r="E4169" t="s">
        <v>1611</v>
      </c>
      <c r="F4169" t="s">
        <v>1613</v>
      </c>
      <c r="G4169">
        <v>50.7</v>
      </c>
      <c r="H4169">
        <v>43.5</v>
      </c>
      <c r="I4169">
        <v>3</v>
      </c>
      <c r="J4169">
        <v>8</v>
      </c>
      <c r="K4169" s="1">
        <v>45161</v>
      </c>
      <c r="L4169" s="56">
        <v>0.30461357638888892</v>
      </c>
    </row>
    <row r="4170" spans="1:12" ht="15" customHeight="1" x14ac:dyDescent="0.25">
      <c r="A4170">
        <v>4169</v>
      </c>
      <c r="B4170">
        <v>276597</v>
      </c>
      <c r="C4170" t="s">
        <v>24</v>
      </c>
      <c r="D4170" t="s">
        <v>25</v>
      </c>
      <c r="E4170" t="s">
        <v>1611</v>
      </c>
      <c r="F4170" t="s">
        <v>1614</v>
      </c>
      <c r="G4170">
        <v>57.7</v>
      </c>
      <c r="H4170">
        <v>50.5</v>
      </c>
      <c r="I4170">
        <v>3</v>
      </c>
      <c r="J4170">
        <v>8</v>
      </c>
      <c r="K4170" s="1">
        <v>45161</v>
      </c>
      <c r="L4170" s="56">
        <v>0.30445436342592591</v>
      </c>
    </row>
    <row r="4171" spans="1:12" ht="15" customHeight="1" x14ac:dyDescent="0.25">
      <c r="A4171">
        <v>4170</v>
      </c>
      <c r="B4171">
        <v>276596</v>
      </c>
      <c r="C4171" t="s">
        <v>59</v>
      </c>
      <c r="D4171" t="s">
        <v>60</v>
      </c>
      <c r="E4171" t="s">
        <v>1611</v>
      </c>
      <c r="F4171" t="s">
        <v>1613</v>
      </c>
      <c r="G4171">
        <v>51.3</v>
      </c>
      <c r="H4171">
        <v>44.1</v>
      </c>
      <c r="I4171">
        <v>3</v>
      </c>
      <c r="J4171">
        <v>8</v>
      </c>
      <c r="K4171" s="1">
        <v>45161</v>
      </c>
      <c r="L4171" s="56">
        <v>0.30433792824074074</v>
      </c>
    </row>
    <row r="4172" spans="1:12" ht="15" customHeight="1" x14ac:dyDescent="0.25">
      <c r="A4172">
        <v>4171</v>
      </c>
      <c r="B4172">
        <v>276595</v>
      </c>
      <c r="C4172" t="s">
        <v>24</v>
      </c>
      <c r="D4172" t="s">
        <v>25</v>
      </c>
      <c r="E4172" t="s">
        <v>1611</v>
      </c>
      <c r="F4172" t="s">
        <v>1614</v>
      </c>
      <c r="G4172">
        <v>53.6</v>
      </c>
      <c r="H4172">
        <v>46.4</v>
      </c>
      <c r="I4172">
        <v>3</v>
      </c>
      <c r="J4172">
        <v>8</v>
      </c>
      <c r="K4172" s="1">
        <v>45161</v>
      </c>
      <c r="L4172" s="56">
        <v>0.30422230324074073</v>
      </c>
    </row>
    <row r="4173" spans="1:12" ht="15" customHeight="1" x14ac:dyDescent="0.25">
      <c r="A4173">
        <v>4172</v>
      </c>
      <c r="B4173">
        <v>276594</v>
      </c>
      <c r="C4173" t="s">
        <v>24</v>
      </c>
      <c r="D4173" t="s">
        <v>25</v>
      </c>
      <c r="E4173" t="s">
        <v>1611</v>
      </c>
      <c r="F4173" t="s">
        <v>1614</v>
      </c>
      <c r="G4173">
        <v>50.5</v>
      </c>
      <c r="H4173">
        <v>43.3</v>
      </c>
      <c r="I4173">
        <v>3</v>
      </c>
      <c r="J4173">
        <v>8</v>
      </c>
      <c r="K4173" s="1">
        <v>45161</v>
      </c>
      <c r="L4173" s="56">
        <v>0.30409718749999998</v>
      </c>
    </row>
    <row r="4174" spans="1:12" ht="15" customHeight="1" x14ac:dyDescent="0.25">
      <c r="A4174">
        <v>4173</v>
      </c>
      <c r="B4174">
        <v>276593</v>
      </c>
      <c r="C4174" t="s">
        <v>1538</v>
      </c>
      <c r="D4174" t="s">
        <v>1539</v>
      </c>
      <c r="E4174" t="s">
        <v>1606</v>
      </c>
      <c r="F4174" t="s">
        <v>1607</v>
      </c>
      <c r="G4174">
        <v>61.8</v>
      </c>
      <c r="H4174">
        <v>54.6</v>
      </c>
      <c r="I4174">
        <v>3</v>
      </c>
      <c r="J4174">
        <v>0</v>
      </c>
      <c r="K4174" s="1">
        <v>45161</v>
      </c>
      <c r="L4174" s="56">
        <v>0.30396056712962966</v>
      </c>
    </row>
    <row r="4175" spans="1:12" ht="15" customHeight="1" x14ac:dyDescent="0.25">
      <c r="A4175">
        <v>4174</v>
      </c>
      <c r="B4175">
        <v>276592</v>
      </c>
      <c r="C4175" t="s">
        <v>1538</v>
      </c>
      <c r="D4175" t="s">
        <v>1539</v>
      </c>
      <c r="E4175" t="s">
        <v>1606</v>
      </c>
      <c r="F4175" t="s">
        <v>1607</v>
      </c>
      <c r="G4175">
        <v>61.5</v>
      </c>
      <c r="H4175">
        <v>54.3</v>
      </c>
      <c r="I4175">
        <v>3</v>
      </c>
      <c r="J4175">
        <v>0</v>
      </c>
      <c r="K4175" s="1">
        <v>45161</v>
      </c>
      <c r="L4175" s="56">
        <v>0.3038340625</v>
      </c>
    </row>
    <row r="4176" spans="1:12" ht="15" customHeight="1" x14ac:dyDescent="0.25">
      <c r="A4176">
        <v>4175</v>
      </c>
      <c r="B4176">
        <v>276591</v>
      </c>
      <c r="C4176" t="s">
        <v>123</v>
      </c>
      <c r="D4176" t="s">
        <v>1412</v>
      </c>
      <c r="E4176" t="s">
        <v>1603</v>
      </c>
      <c r="F4176" t="s">
        <v>1614</v>
      </c>
      <c r="G4176">
        <v>56.6</v>
      </c>
      <c r="H4176">
        <v>49.4</v>
      </c>
      <c r="I4176">
        <v>3</v>
      </c>
      <c r="J4176">
        <v>0</v>
      </c>
      <c r="K4176" s="1">
        <v>45161</v>
      </c>
      <c r="L4176" s="56">
        <v>0.30372329861111108</v>
      </c>
    </row>
    <row r="4177" spans="1:12" ht="15" customHeight="1" x14ac:dyDescent="0.25">
      <c r="A4177">
        <v>4176</v>
      </c>
      <c r="B4177">
        <v>276590</v>
      </c>
      <c r="C4177" t="s">
        <v>59</v>
      </c>
      <c r="D4177" t="s">
        <v>60</v>
      </c>
      <c r="E4177" t="s">
        <v>1611</v>
      </c>
      <c r="F4177" t="s">
        <v>1613</v>
      </c>
      <c r="G4177">
        <v>47.4</v>
      </c>
      <c r="H4177">
        <v>40.200000000000003</v>
      </c>
      <c r="I4177">
        <v>3</v>
      </c>
      <c r="J4177">
        <v>8</v>
      </c>
      <c r="K4177" s="1">
        <v>45161</v>
      </c>
      <c r="L4177" s="56">
        <v>0.30364074074074071</v>
      </c>
    </row>
    <row r="4178" spans="1:12" ht="15" customHeight="1" x14ac:dyDescent="0.25">
      <c r="A4178">
        <v>4177</v>
      </c>
      <c r="B4178">
        <v>276589</v>
      </c>
      <c r="C4178" t="s">
        <v>55</v>
      </c>
      <c r="D4178" t="s">
        <v>56</v>
      </c>
      <c r="E4178" t="s">
        <v>1611</v>
      </c>
      <c r="F4178" t="s">
        <v>1613</v>
      </c>
      <c r="G4178">
        <v>45.7</v>
      </c>
      <c r="H4178">
        <v>38.5</v>
      </c>
      <c r="I4178">
        <v>3</v>
      </c>
      <c r="J4178">
        <v>8</v>
      </c>
      <c r="K4178" s="1">
        <v>45161</v>
      </c>
      <c r="L4178" s="56">
        <v>0.30354965277777779</v>
      </c>
    </row>
    <row r="4179" spans="1:12" ht="15" customHeight="1" x14ac:dyDescent="0.25">
      <c r="A4179">
        <v>4178</v>
      </c>
      <c r="B4179">
        <v>276588</v>
      </c>
      <c r="C4179" t="s">
        <v>1538</v>
      </c>
      <c r="D4179" t="s">
        <v>1539</v>
      </c>
      <c r="E4179" t="s">
        <v>1606</v>
      </c>
      <c r="F4179" t="s">
        <v>1607</v>
      </c>
      <c r="G4179">
        <v>31.5</v>
      </c>
      <c r="H4179">
        <v>26.1</v>
      </c>
      <c r="I4179">
        <v>2</v>
      </c>
      <c r="J4179">
        <v>0</v>
      </c>
      <c r="K4179" s="1">
        <v>45161</v>
      </c>
      <c r="L4179" s="56">
        <v>0.30347565972222224</v>
      </c>
    </row>
    <row r="4180" spans="1:12" ht="15" customHeight="1" x14ac:dyDescent="0.25">
      <c r="A4180">
        <v>4179</v>
      </c>
      <c r="B4180">
        <v>276587</v>
      </c>
      <c r="C4180" t="s">
        <v>24</v>
      </c>
      <c r="D4180" t="s">
        <v>25</v>
      </c>
      <c r="E4180" t="s">
        <v>1611</v>
      </c>
      <c r="F4180" t="s">
        <v>1614</v>
      </c>
      <c r="G4180">
        <v>48.8</v>
      </c>
      <c r="H4180">
        <v>41.6</v>
      </c>
      <c r="I4180">
        <v>3</v>
      </c>
      <c r="J4180">
        <v>8</v>
      </c>
      <c r="K4180" s="1">
        <v>45161</v>
      </c>
      <c r="L4180" s="56">
        <v>0.30335320601851851</v>
      </c>
    </row>
    <row r="4181" spans="1:12" ht="15" customHeight="1" x14ac:dyDescent="0.25">
      <c r="A4181">
        <v>4180</v>
      </c>
      <c r="B4181">
        <v>276586</v>
      </c>
      <c r="C4181" t="s">
        <v>1536</v>
      </c>
      <c r="D4181" t="s">
        <v>1537</v>
      </c>
      <c r="E4181" t="s">
        <v>1606</v>
      </c>
      <c r="F4181" t="s">
        <v>1607</v>
      </c>
      <c r="G4181">
        <v>55.2</v>
      </c>
      <c r="H4181">
        <v>48</v>
      </c>
      <c r="I4181">
        <v>3</v>
      </c>
      <c r="J4181">
        <v>0</v>
      </c>
      <c r="K4181" s="1">
        <v>45161</v>
      </c>
      <c r="L4181" s="56">
        <v>0.30323480324074076</v>
      </c>
    </row>
    <row r="4182" spans="1:12" ht="15" customHeight="1" x14ac:dyDescent="0.25">
      <c r="A4182">
        <v>4181</v>
      </c>
      <c r="B4182">
        <v>276585</v>
      </c>
      <c r="C4182" t="s">
        <v>67</v>
      </c>
      <c r="D4182" t="s">
        <v>1318</v>
      </c>
      <c r="E4182" t="s">
        <v>1603</v>
      </c>
      <c r="F4182" t="s">
        <v>1613</v>
      </c>
      <c r="G4182">
        <v>34.1</v>
      </c>
      <c r="H4182">
        <v>26.9</v>
      </c>
      <c r="I4182">
        <v>3</v>
      </c>
      <c r="J4182">
        <v>0</v>
      </c>
      <c r="K4182" s="1">
        <v>45161</v>
      </c>
      <c r="L4182" s="56">
        <v>0.30305945601851852</v>
      </c>
    </row>
    <row r="4183" spans="1:12" ht="15" customHeight="1" x14ac:dyDescent="0.25">
      <c r="A4183">
        <v>4182</v>
      </c>
      <c r="B4183">
        <v>276584</v>
      </c>
      <c r="C4183" t="s">
        <v>1536</v>
      </c>
      <c r="D4183" t="s">
        <v>1537</v>
      </c>
      <c r="E4183" t="s">
        <v>1606</v>
      </c>
      <c r="F4183" t="s">
        <v>1607</v>
      </c>
      <c r="G4183">
        <v>50.7</v>
      </c>
      <c r="H4183">
        <v>43.5</v>
      </c>
      <c r="I4183">
        <v>3</v>
      </c>
      <c r="J4183">
        <v>0</v>
      </c>
      <c r="K4183" s="1">
        <v>45161</v>
      </c>
      <c r="L4183" s="56">
        <v>0.30295251157407405</v>
      </c>
    </row>
    <row r="4184" spans="1:12" ht="15" customHeight="1" x14ac:dyDescent="0.25">
      <c r="A4184">
        <v>4183</v>
      </c>
      <c r="B4184">
        <v>276583</v>
      </c>
      <c r="C4184" t="s">
        <v>1536</v>
      </c>
      <c r="D4184" t="s">
        <v>1537</v>
      </c>
      <c r="E4184" t="s">
        <v>1606</v>
      </c>
      <c r="F4184" t="s">
        <v>1607</v>
      </c>
      <c r="G4184">
        <v>52.5</v>
      </c>
      <c r="H4184">
        <v>45.3</v>
      </c>
      <c r="I4184">
        <v>3</v>
      </c>
      <c r="J4184">
        <v>0</v>
      </c>
      <c r="K4184" s="1">
        <v>45161</v>
      </c>
      <c r="L4184" s="56">
        <v>0.30280648148148148</v>
      </c>
    </row>
    <row r="4185" spans="1:12" ht="15" customHeight="1" x14ac:dyDescent="0.25">
      <c r="A4185">
        <v>4184</v>
      </c>
      <c r="B4185">
        <v>276582</v>
      </c>
      <c r="C4185" t="s">
        <v>1536</v>
      </c>
      <c r="D4185" t="s">
        <v>1537</v>
      </c>
      <c r="E4185" t="s">
        <v>1606</v>
      </c>
      <c r="F4185" t="s">
        <v>1607</v>
      </c>
      <c r="G4185">
        <v>55.6</v>
      </c>
      <c r="H4185">
        <v>48.4</v>
      </c>
      <c r="I4185">
        <v>3</v>
      </c>
      <c r="J4185">
        <v>0</v>
      </c>
      <c r="K4185" s="1">
        <v>45161</v>
      </c>
      <c r="L4185" s="56">
        <v>0.30261331018518517</v>
      </c>
    </row>
    <row r="4186" spans="1:12" ht="15" customHeight="1" x14ac:dyDescent="0.25">
      <c r="A4186">
        <v>4185</v>
      </c>
      <c r="B4186">
        <v>276581</v>
      </c>
      <c r="C4186" t="s">
        <v>1536</v>
      </c>
      <c r="D4186" t="s">
        <v>1537</v>
      </c>
      <c r="E4186" t="s">
        <v>1606</v>
      </c>
      <c r="F4186" t="s">
        <v>1607</v>
      </c>
      <c r="G4186">
        <v>50.9</v>
      </c>
      <c r="H4186">
        <v>43.7</v>
      </c>
      <c r="I4186">
        <v>3</v>
      </c>
      <c r="J4186">
        <v>0</v>
      </c>
      <c r="K4186" s="1">
        <v>45161</v>
      </c>
      <c r="L4186" s="56">
        <v>0.30222936342592593</v>
      </c>
    </row>
    <row r="4187" spans="1:12" ht="15" customHeight="1" x14ac:dyDescent="0.25">
      <c r="A4187">
        <v>4186</v>
      </c>
      <c r="B4187">
        <v>276580</v>
      </c>
      <c r="C4187" t="s">
        <v>1536</v>
      </c>
      <c r="D4187" t="s">
        <v>1537</v>
      </c>
      <c r="E4187" t="s">
        <v>1606</v>
      </c>
      <c r="F4187" t="s">
        <v>1607</v>
      </c>
      <c r="G4187">
        <v>57.4</v>
      </c>
      <c r="H4187">
        <v>50.2</v>
      </c>
      <c r="I4187">
        <v>3</v>
      </c>
      <c r="J4187">
        <v>0</v>
      </c>
      <c r="K4187" s="1">
        <v>45161</v>
      </c>
      <c r="L4187" s="56">
        <v>0.30207387731481483</v>
      </c>
    </row>
    <row r="4188" spans="1:12" ht="15" customHeight="1" x14ac:dyDescent="0.25">
      <c r="A4188">
        <v>4187</v>
      </c>
      <c r="B4188">
        <v>276579</v>
      </c>
      <c r="C4188" t="s">
        <v>1536</v>
      </c>
      <c r="D4188" t="s">
        <v>1537</v>
      </c>
      <c r="E4188" t="s">
        <v>1606</v>
      </c>
      <c r="F4188" t="s">
        <v>1607</v>
      </c>
      <c r="G4188">
        <v>45.1</v>
      </c>
      <c r="H4188">
        <v>37.9</v>
      </c>
      <c r="I4188">
        <v>3</v>
      </c>
      <c r="J4188">
        <v>0</v>
      </c>
      <c r="K4188" s="1">
        <v>45161</v>
      </c>
      <c r="L4188" s="56">
        <v>0.30193190972222222</v>
      </c>
    </row>
    <row r="4189" spans="1:12" ht="15" customHeight="1" x14ac:dyDescent="0.25">
      <c r="A4189">
        <v>4188</v>
      </c>
      <c r="B4189">
        <v>276578</v>
      </c>
      <c r="C4189" t="s">
        <v>1536</v>
      </c>
      <c r="D4189" t="s">
        <v>1537</v>
      </c>
      <c r="E4189" t="s">
        <v>1606</v>
      </c>
      <c r="F4189" t="s">
        <v>1607</v>
      </c>
      <c r="G4189">
        <v>55.5</v>
      </c>
      <c r="H4189">
        <v>48.3</v>
      </c>
      <c r="I4189">
        <v>3</v>
      </c>
      <c r="J4189">
        <v>0</v>
      </c>
      <c r="K4189" s="1">
        <v>45161</v>
      </c>
      <c r="L4189" s="56">
        <v>0.30175532407407407</v>
      </c>
    </row>
    <row r="4190" spans="1:12" ht="15" customHeight="1" x14ac:dyDescent="0.25">
      <c r="A4190">
        <v>4189</v>
      </c>
      <c r="B4190">
        <v>276577</v>
      </c>
      <c r="C4190" t="s">
        <v>1536</v>
      </c>
      <c r="D4190" t="s">
        <v>1537</v>
      </c>
      <c r="E4190" t="s">
        <v>1606</v>
      </c>
      <c r="F4190" t="s">
        <v>1607</v>
      </c>
      <c r="G4190">
        <v>55.8</v>
      </c>
      <c r="H4190">
        <v>48.6</v>
      </c>
      <c r="I4190">
        <v>3</v>
      </c>
      <c r="J4190">
        <v>0</v>
      </c>
      <c r="K4190" s="1">
        <v>45161</v>
      </c>
      <c r="L4190" s="56">
        <v>0.30150737268518518</v>
      </c>
    </row>
    <row r="4191" spans="1:12" ht="15" customHeight="1" x14ac:dyDescent="0.25">
      <c r="A4191">
        <v>4190</v>
      </c>
      <c r="B4191">
        <v>276576</v>
      </c>
      <c r="C4191" t="s">
        <v>1536</v>
      </c>
      <c r="D4191" t="s">
        <v>1537</v>
      </c>
      <c r="E4191" t="s">
        <v>1606</v>
      </c>
      <c r="F4191" t="s">
        <v>1607</v>
      </c>
      <c r="G4191">
        <v>51.8</v>
      </c>
      <c r="H4191">
        <v>44.6</v>
      </c>
      <c r="I4191">
        <v>3</v>
      </c>
      <c r="J4191">
        <v>0</v>
      </c>
      <c r="K4191" s="1">
        <v>45161</v>
      </c>
      <c r="L4191" s="56">
        <v>0.30133012731481484</v>
      </c>
    </row>
    <row r="4192" spans="1:12" ht="15" customHeight="1" x14ac:dyDescent="0.25">
      <c r="A4192">
        <v>4191</v>
      </c>
      <c r="B4192">
        <v>276575</v>
      </c>
      <c r="C4192" t="s">
        <v>1536</v>
      </c>
      <c r="D4192" t="s">
        <v>1537</v>
      </c>
      <c r="E4192" t="s">
        <v>1606</v>
      </c>
      <c r="F4192" t="s">
        <v>1607</v>
      </c>
      <c r="G4192">
        <v>56.1</v>
      </c>
      <c r="H4192">
        <v>48.9</v>
      </c>
      <c r="I4192">
        <v>3</v>
      </c>
      <c r="J4192">
        <v>0</v>
      </c>
      <c r="K4192" s="1">
        <v>45161</v>
      </c>
      <c r="L4192" s="56">
        <v>0.3011638888888889</v>
      </c>
    </row>
    <row r="4193" spans="1:12" ht="15" customHeight="1" x14ac:dyDescent="0.25">
      <c r="A4193">
        <v>4192</v>
      </c>
      <c r="B4193">
        <v>276574</v>
      </c>
      <c r="C4193" t="s">
        <v>1536</v>
      </c>
      <c r="D4193" t="s">
        <v>1537</v>
      </c>
      <c r="E4193" t="s">
        <v>1606</v>
      </c>
      <c r="F4193" t="s">
        <v>1607</v>
      </c>
      <c r="G4193">
        <v>53.4</v>
      </c>
      <c r="H4193">
        <v>46.2</v>
      </c>
      <c r="I4193">
        <v>3</v>
      </c>
      <c r="J4193">
        <v>0</v>
      </c>
      <c r="K4193" s="1">
        <v>45161</v>
      </c>
      <c r="L4193" s="56">
        <v>0.30100520833333333</v>
      </c>
    </row>
    <row r="4194" spans="1:12" ht="15" customHeight="1" x14ac:dyDescent="0.25">
      <c r="A4194">
        <v>4193</v>
      </c>
      <c r="B4194">
        <v>276573</v>
      </c>
      <c r="C4194" t="s">
        <v>1536</v>
      </c>
      <c r="D4194" t="s">
        <v>1537</v>
      </c>
      <c r="E4194" t="s">
        <v>1606</v>
      </c>
      <c r="F4194" t="s">
        <v>1607</v>
      </c>
      <c r="G4194">
        <v>60.4</v>
      </c>
      <c r="H4194">
        <v>53.2</v>
      </c>
      <c r="I4194">
        <v>3</v>
      </c>
      <c r="J4194">
        <v>0</v>
      </c>
      <c r="K4194" s="1">
        <v>45161</v>
      </c>
      <c r="L4194" s="56">
        <v>0.30091246527777776</v>
      </c>
    </row>
    <row r="4195" spans="1:12" ht="15" customHeight="1" x14ac:dyDescent="0.25">
      <c r="A4195">
        <v>4194</v>
      </c>
      <c r="B4195">
        <v>276572</v>
      </c>
      <c r="C4195" t="s">
        <v>67</v>
      </c>
      <c r="D4195" t="s">
        <v>1318</v>
      </c>
      <c r="E4195" t="s">
        <v>1603</v>
      </c>
      <c r="F4195" t="s">
        <v>1613</v>
      </c>
      <c r="G4195">
        <v>34.1</v>
      </c>
      <c r="H4195">
        <v>26.9</v>
      </c>
      <c r="I4195">
        <v>3</v>
      </c>
      <c r="J4195">
        <v>0</v>
      </c>
      <c r="K4195" s="1">
        <v>45161</v>
      </c>
      <c r="L4195" s="56">
        <v>0.30076894675925925</v>
      </c>
    </row>
    <row r="4196" spans="1:12" ht="15" customHeight="1" x14ac:dyDescent="0.25">
      <c r="A4196">
        <v>4195</v>
      </c>
      <c r="B4196">
        <v>276571</v>
      </c>
      <c r="C4196" t="s">
        <v>55</v>
      </c>
      <c r="D4196" t="s">
        <v>56</v>
      </c>
      <c r="E4196" t="s">
        <v>1611</v>
      </c>
      <c r="F4196" t="s">
        <v>1613</v>
      </c>
      <c r="G4196">
        <v>44.6</v>
      </c>
      <c r="H4196">
        <v>37.4</v>
      </c>
      <c r="I4196">
        <v>3</v>
      </c>
      <c r="J4196">
        <v>8</v>
      </c>
      <c r="K4196" s="1">
        <v>45161</v>
      </c>
      <c r="L4196" s="56">
        <v>0.30068125000000001</v>
      </c>
    </row>
    <row r="4197" spans="1:12" ht="15" customHeight="1" x14ac:dyDescent="0.25">
      <c r="A4197">
        <v>4196</v>
      </c>
      <c r="B4197">
        <v>276570</v>
      </c>
      <c r="C4197" t="s">
        <v>1536</v>
      </c>
      <c r="D4197" t="s">
        <v>1537</v>
      </c>
      <c r="E4197" t="s">
        <v>1606</v>
      </c>
      <c r="F4197" t="s">
        <v>1607</v>
      </c>
      <c r="G4197">
        <v>52.5</v>
      </c>
      <c r="H4197">
        <v>45.3</v>
      </c>
      <c r="I4197">
        <v>3</v>
      </c>
      <c r="J4197">
        <v>0</v>
      </c>
      <c r="K4197" s="1">
        <v>45161</v>
      </c>
      <c r="L4197" s="56">
        <v>0.29974586805555553</v>
      </c>
    </row>
    <row r="4198" spans="1:12" ht="15" customHeight="1" x14ac:dyDescent="0.25">
      <c r="A4198">
        <v>4197</v>
      </c>
      <c r="B4198">
        <v>276569</v>
      </c>
      <c r="C4198" t="s">
        <v>133</v>
      </c>
      <c r="D4198" t="s">
        <v>134</v>
      </c>
      <c r="E4198" t="s">
        <v>1603</v>
      </c>
      <c r="F4198" t="s">
        <v>1616</v>
      </c>
      <c r="G4198">
        <v>69.2</v>
      </c>
      <c r="H4198">
        <v>62</v>
      </c>
      <c r="I4198">
        <v>3</v>
      </c>
      <c r="J4198">
        <v>0</v>
      </c>
      <c r="K4198" s="1">
        <v>45161</v>
      </c>
      <c r="L4198" s="56">
        <v>0.2996375</v>
      </c>
    </row>
    <row r="4199" spans="1:12" ht="15" customHeight="1" x14ac:dyDescent="0.25">
      <c r="A4199">
        <v>4198</v>
      </c>
      <c r="B4199">
        <v>276568</v>
      </c>
      <c r="C4199" t="s">
        <v>1536</v>
      </c>
      <c r="D4199" t="s">
        <v>1537</v>
      </c>
      <c r="E4199" t="s">
        <v>1606</v>
      </c>
      <c r="F4199" t="s">
        <v>1607</v>
      </c>
      <c r="G4199">
        <v>54.2</v>
      </c>
      <c r="H4199">
        <v>47</v>
      </c>
      <c r="I4199">
        <v>3</v>
      </c>
      <c r="J4199">
        <v>0</v>
      </c>
      <c r="K4199" s="1">
        <v>45161</v>
      </c>
      <c r="L4199" s="56">
        <v>0.29947913194444448</v>
      </c>
    </row>
    <row r="4200" spans="1:12" ht="15" customHeight="1" x14ac:dyDescent="0.25">
      <c r="A4200">
        <v>4199</v>
      </c>
      <c r="B4200">
        <v>276567</v>
      </c>
      <c r="C4200" t="s">
        <v>1536</v>
      </c>
      <c r="D4200" t="s">
        <v>1537</v>
      </c>
      <c r="E4200" t="s">
        <v>1606</v>
      </c>
      <c r="F4200" t="s">
        <v>1607</v>
      </c>
      <c r="G4200">
        <v>53.4</v>
      </c>
      <c r="H4200">
        <v>46.2</v>
      </c>
      <c r="I4200">
        <v>3</v>
      </c>
      <c r="J4200">
        <v>0</v>
      </c>
      <c r="K4200" s="1">
        <v>45161</v>
      </c>
      <c r="L4200" s="56">
        <v>0.29933533564814813</v>
      </c>
    </row>
    <row r="4201" spans="1:12" ht="15" customHeight="1" x14ac:dyDescent="0.25">
      <c r="A4201">
        <v>4200</v>
      </c>
      <c r="B4201">
        <v>276566</v>
      </c>
      <c r="C4201" t="s">
        <v>130</v>
      </c>
      <c r="D4201" t="s">
        <v>1354</v>
      </c>
      <c r="E4201" t="s">
        <v>1603</v>
      </c>
      <c r="F4201" t="s">
        <v>1616</v>
      </c>
      <c r="G4201">
        <v>60.5</v>
      </c>
      <c r="H4201">
        <v>53.3</v>
      </c>
      <c r="I4201">
        <v>3</v>
      </c>
      <c r="J4201">
        <v>0</v>
      </c>
      <c r="K4201" s="1">
        <v>45161</v>
      </c>
      <c r="L4201" s="56">
        <v>0.2991945601851852</v>
      </c>
    </row>
    <row r="4202" spans="1:12" ht="15" customHeight="1" x14ac:dyDescent="0.25">
      <c r="A4202">
        <v>4201</v>
      </c>
      <c r="B4202">
        <v>276565</v>
      </c>
      <c r="C4202" t="s">
        <v>1536</v>
      </c>
      <c r="D4202" t="s">
        <v>1537</v>
      </c>
      <c r="E4202" t="s">
        <v>1606</v>
      </c>
      <c r="F4202" t="s">
        <v>1607</v>
      </c>
      <c r="G4202">
        <v>59.7</v>
      </c>
      <c r="H4202">
        <v>52.5</v>
      </c>
      <c r="I4202">
        <v>3</v>
      </c>
      <c r="J4202">
        <v>0</v>
      </c>
      <c r="K4202" s="1">
        <v>45161</v>
      </c>
      <c r="L4202" s="56">
        <v>0.29902094907407406</v>
      </c>
    </row>
    <row r="4203" spans="1:12" ht="15" customHeight="1" x14ac:dyDescent="0.25">
      <c r="A4203">
        <v>4202</v>
      </c>
      <c r="B4203">
        <v>276564</v>
      </c>
      <c r="C4203" t="s">
        <v>130</v>
      </c>
      <c r="D4203" t="s">
        <v>1354</v>
      </c>
      <c r="E4203" t="s">
        <v>1603</v>
      </c>
      <c r="F4203" t="s">
        <v>1616</v>
      </c>
      <c r="G4203">
        <v>57.4</v>
      </c>
      <c r="H4203">
        <v>50.2</v>
      </c>
      <c r="I4203">
        <v>3</v>
      </c>
      <c r="J4203">
        <v>0</v>
      </c>
      <c r="K4203" s="1">
        <v>45161</v>
      </c>
      <c r="L4203" s="56">
        <v>0.29234745370370369</v>
      </c>
    </row>
    <row r="4204" spans="1:12" ht="15" customHeight="1" x14ac:dyDescent="0.25">
      <c r="A4204">
        <v>4203</v>
      </c>
      <c r="B4204">
        <v>276563</v>
      </c>
      <c r="C4204" t="s">
        <v>130</v>
      </c>
      <c r="D4204" t="s">
        <v>1354</v>
      </c>
      <c r="E4204" t="s">
        <v>1603</v>
      </c>
      <c r="F4204" t="s">
        <v>1616</v>
      </c>
      <c r="G4204">
        <v>60</v>
      </c>
      <c r="H4204">
        <v>52.8</v>
      </c>
      <c r="I4204">
        <v>3</v>
      </c>
      <c r="J4204">
        <v>0</v>
      </c>
      <c r="K4204" s="1">
        <v>45161</v>
      </c>
      <c r="L4204" s="56">
        <v>0.29211616898148146</v>
      </c>
    </row>
    <row r="4205" spans="1:12" ht="15" customHeight="1" x14ac:dyDescent="0.25">
      <c r="A4205">
        <v>4204</v>
      </c>
      <c r="B4205">
        <v>276562</v>
      </c>
      <c r="C4205" t="s">
        <v>177</v>
      </c>
      <c r="D4205" t="s">
        <v>178</v>
      </c>
      <c r="E4205" t="s">
        <v>1611</v>
      </c>
      <c r="F4205" t="s">
        <v>1607</v>
      </c>
      <c r="G4205">
        <v>1388.9</v>
      </c>
      <c r="H4205">
        <v>1388.9</v>
      </c>
      <c r="I4205">
        <v>-1</v>
      </c>
      <c r="J4205">
        <v>0</v>
      </c>
      <c r="K4205" s="1">
        <v>45160</v>
      </c>
      <c r="L4205" s="56">
        <v>0.66764390046296296</v>
      </c>
    </row>
    <row r="4206" spans="1:12" ht="15" customHeight="1" x14ac:dyDescent="0.25">
      <c r="A4206">
        <v>4205</v>
      </c>
      <c r="B4206">
        <v>276561</v>
      </c>
      <c r="C4206" t="s">
        <v>179</v>
      </c>
      <c r="D4206" t="s">
        <v>1378</v>
      </c>
      <c r="E4206" t="s">
        <v>1603</v>
      </c>
      <c r="F4206" t="s">
        <v>1607</v>
      </c>
      <c r="G4206">
        <v>1107</v>
      </c>
      <c r="H4206">
        <v>1107</v>
      </c>
      <c r="I4206">
        <v>-1</v>
      </c>
      <c r="J4206">
        <v>0</v>
      </c>
      <c r="K4206" s="1">
        <v>45160</v>
      </c>
      <c r="L4206" s="56">
        <v>0.6666984953703704</v>
      </c>
    </row>
    <row r="4207" spans="1:12" ht="15" customHeight="1" x14ac:dyDescent="0.25">
      <c r="A4207">
        <v>4206</v>
      </c>
      <c r="B4207">
        <v>276560</v>
      </c>
      <c r="C4207" t="s">
        <v>136</v>
      </c>
      <c r="D4207" t="s">
        <v>1605</v>
      </c>
      <c r="E4207" t="s">
        <v>1606</v>
      </c>
      <c r="F4207" t="s">
        <v>1607</v>
      </c>
      <c r="G4207">
        <v>170.1</v>
      </c>
      <c r="H4207">
        <v>170.1</v>
      </c>
      <c r="I4207">
        <v>-1</v>
      </c>
      <c r="J4207">
        <v>0</v>
      </c>
      <c r="K4207" s="1">
        <v>45160</v>
      </c>
      <c r="L4207" s="56">
        <v>0.66515193287037044</v>
      </c>
    </row>
    <row r="4208" spans="1:12" ht="15" customHeight="1" x14ac:dyDescent="0.25">
      <c r="A4208">
        <v>4207</v>
      </c>
      <c r="B4208">
        <v>276559</v>
      </c>
      <c r="C4208" t="s">
        <v>137</v>
      </c>
      <c r="D4208" t="s">
        <v>1356</v>
      </c>
      <c r="E4208" t="s">
        <v>1603</v>
      </c>
      <c r="F4208" t="s">
        <v>1616</v>
      </c>
      <c r="G4208">
        <v>78.900000000000006</v>
      </c>
      <c r="H4208">
        <v>71.7</v>
      </c>
      <c r="I4208">
        <v>3</v>
      </c>
      <c r="J4208">
        <v>0</v>
      </c>
      <c r="K4208" s="1">
        <v>45160</v>
      </c>
      <c r="L4208" s="56">
        <v>0.66468202546296296</v>
      </c>
    </row>
    <row r="4209" spans="1:12" ht="15" customHeight="1" x14ac:dyDescent="0.25">
      <c r="A4209">
        <v>4208</v>
      </c>
      <c r="B4209">
        <v>276558</v>
      </c>
      <c r="C4209" t="s">
        <v>137</v>
      </c>
      <c r="D4209" t="s">
        <v>1356</v>
      </c>
      <c r="E4209" t="s">
        <v>1603</v>
      </c>
      <c r="F4209" t="s">
        <v>1616</v>
      </c>
      <c r="G4209">
        <v>87.6</v>
      </c>
      <c r="H4209">
        <v>80.400000000000006</v>
      </c>
      <c r="I4209">
        <v>3</v>
      </c>
      <c r="J4209">
        <v>0</v>
      </c>
      <c r="K4209" s="1">
        <v>45160</v>
      </c>
      <c r="L4209" s="56">
        <v>0.66457785879629627</v>
      </c>
    </row>
    <row r="4210" spans="1:12" ht="15" customHeight="1" x14ac:dyDescent="0.25">
      <c r="A4210">
        <v>4209</v>
      </c>
      <c r="B4210">
        <v>276557</v>
      </c>
      <c r="C4210" t="s">
        <v>118</v>
      </c>
      <c r="D4210" t="s">
        <v>119</v>
      </c>
      <c r="E4210" t="s">
        <v>1603</v>
      </c>
      <c r="F4210" t="s">
        <v>1616</v>
      </c>
      <c r="G4210">
        <v>47.2</v>
      </c>
      <c r="H4210">
        <v>40</v>
      </c>
      <c r="I4210">
        <v>3</v>
      </c>
      <c r="J4210">
        <v>0</v>
      </c>
      <c r="K4210" s="1">
        <v>45160</v>
      </c>
      <c r="L4210" s="56">
        <v>0.66283753472222229</v>
      </c>
    </row>
    <row r="4211" spans="1:12" ht="15" customHeight="1" x14ac:dyDescent="0.25">
      <c r="A4211">
        <v>4210</v>
      </c>
      <c r="B4211">
        <v>276556</v>
      </c>
      <c r="C4211" t="s">
        <v>139</v>
      </c>
      <c r="D4211" t="s">
        <v>1342</v>
      </c>
      <c r="E4211" t="s">
        <v>1603</v>
      </c>
      <c r="F4211" t="s">
        <v>1613</v>
      </c>
      <c r="G4211">
        <v>18.3</v>
      </c>
      <c r="H4211">
        <v>11.1</v>
      </c>
      <c r="I4211">
        <v>3</v>
      </c>
      <c r="J4211">
        <v>0</v>
      </c>
      <c r="K4211" s="1">
        <v>45160</v>
      </c>
      <c r="L4211" s="56">
        <v>0.66231531249999998</v>
      </c>
    </row>
    <row r="4212" spans="1:12" ht="15" customHeight="1" x14ac:dyDescent="0.25">
      <c r="A4212">
        <v>4211</v>
      </c>
      <c r="B4212">
        <v>276555</v>
      </c>
      <c r="C4212" t="s">
        <v>145</v>
      </c>
      <c r="D4212" t="s">
        <v>1360</v>
      </c>
      <c r="E4212" t="s">
        <v>1603</v>
      </c>
      <c r="F4212" t="s">
        <v>1607</v>
      </c>
      <c r="G4212">
        <v>7.4</v>
      </c>
      <c r="H4212">
        <v>7.4</v>
      </c>
      <c r="I4212">
        <v>-1</v>
      </c>
      <c r="J4212">
        <v>0</v>
      </c>
      <c r="K4212" s="1">
        <v>45160</v>
      </c>
      <c r="L4212" s="56">
        <v>0.66090945601851858</v>
      </c>
    </row>
    <row r="4213" spans="1:12" ht="15" customHeight="1" x14ac:dyDescent="0.25">
      <c r="A4213">
        <v>4212</v>
      </c>
      <c r="B4213">
        <v>276554</v>
      </c>
      <c r="C4213" t="s">
        <v>141</v>
      </c>
      <c r="D4213" t="s">
        <v>1358</v>
      </c>
      <c r="E4213" t="s">
        <v>1603</v>
      </c>
      <c r="F4213" t="s">
        <v>1607</v>
      </c>
      <c r="G4213">
        <v>97.5</v>
      </c>
      <c r="H4213">
        <v>90.3</v>
      </c>
      <c r="I4213">
        <v>3</v>
      </c>
      <c r="J4213">
        <v>0</v>
      </c>
      <c r="K4213" s="1">
        <v>45160</v>
      </c>
      <c r="L4213" s="56">
        <v>0.66079649305555554</v>
      </c>
    </row>
    <row r="4214" spans="1:12" ht="15" customHeight="1" x14ac:dyDescent="0.25">
      <c r="A4214">
        <v>4213</v>
      </c>
      <c r="B4214">
        <v>276553</v>
      </c>
      <c r="C4214" t="s">
        <v>67</v>
      </c>
      <c r="D4214" t="s">
        <v>1318</v>
      </c>
      <c r="E4214" t="s">
        <v>1606</v>
      </c>
      <c r="F4214" t="s">
        <v>1607</v>
      </c>
      <c r="G4214">
        <v>1470.5</v>
      </c>
      <c r="H4214">
        <v>1470.5</v>
      </c>
      <c r="I4214">
        <v>-1</v>
      </c>
      <c r="J4214">
        <v>0</v>
      </c>
      <c r="K4214" s="1">
        <v>45160</v>
      </c>
      <c r="L4214" s="56">
        <v>0.66052739583333331</v>
      </c>
    </row>
    <row r="4215" spans="1:12" ht="15" customHeight="1" x14ac:dyDescent="0.25">
      <c r="A4215">
        <v>4214</v>
      </c>
      <c r="B4215">
        <v>276552</v>
      </c>
      <c r="C4215" t="s">
        <v>101</v>
      </c>
      <c r="D4215" t="s">
        <v>1326</v>
      </c>
      <c r="E4215" t="s">
        <v>1611</v>
      </c>
      <c r="F4215" t="s">
        <v>1607</v>
      </c>
      <c r="G4215">
        <v>42.8</v>
      </c>
      <c r="H4215">
        <v>35.6</v>
      </c>
      <c r="I4215">
        <v>3</v>
      </c>
      <c r="J4215">
        <v>0</v>
      </c>
      <c r="K4215" s="1">
        <v>45160</v>
      </c>
      <c r="L4215" s="56">
        <v>0.66031778935185181</v>
      </c>
    </row>
    <row r="4216" spans="1:12" ht="15" customHeight="1" x14ac:dyDescent="0.25">
      <c r="A4216">
        <v>4215</v>
      </c>
      <c r="B4216">
        <v>276551</v>
      </c>
      <c r="C4216" t="s">
        <v>141</v>
      </c>
      <c r="D4216" t="s">
        <v>1358</v>
      </c>
      <c r="E4216" t="s">
        <v>1603</v>
      </c>
      <c r="F4216" t="s">
        <v>1607</v>
      </c>
      <c r="G4216">
        <v>29.8</v>
      </c>
      <c r="H4216">
        <v>22.6</v>
      </c>
      <c r="I4216">
        <v>3</v>
      </c>
      <c r="J4216">
        <v>0</v>
      </c>
      <c r="K4216" s="1">
        <v>45160</v>
      </c>
      <c r="L4216" s="56">
        <v>0.65962824074074067</v>
      </c>
    </row>
    <row r="4217" spans="1:12" ht="15" customHeight="1" x14ac:dyDescent="0.25">
      <c r="A4217">
        <v>4216</v>
      </c>
      <c r="B4217">
        <v>276550</v>
      </c>
      <c r="C4217" t="s">
        <v>85</v>
      </c>
      <c r="D4217" t="s">
        <v>1608</v>
      </c>
      <c r="E4217" t="s">
        <v>1606</v>
      </c>
      <c r="F4217" t="s">
        <v>1607</v>
      </c>
      <c r="G4217">
        <v>417.4</v>
      </c>
      <c r="H4217">
        <v>417.4</v>
      </c>
      <c r="I4217">
        <v>-1</v>
      </c>
      <c r="J4217">
        <v>0</v>
      </c>
      <c r="K4217" s="1">
        <v>45160</v>
      </c>
      <c r="L4217" s="56">
        <v>0.65930674768518516</v>
      </c>
    </row>
    <row r="4218" spans="1:12" ht="15" customHeight="1" x14ac:dyDescent="0.25">
      <c r="A4218">
        <v>4217</v>
      </c>
      <c r="B4218">
        <v>276549</v>
      </c>
      <c r="C4218" t="s">
        <v>159</v>
      </c>
      <c r="D4218" t="s">
        <v>1372</v>
      </c>
      <c r="E4218" t="s">
        <v>1603</v>
      </c>
      <c r="F4218" t="s">
        <v>1604</v>
      </c>
      <c r="G4218">
        <v>39.700000000000003</v>
      </c>
      <c r="H4218">
        <v>32.5</v>
      </c>
      <c r="I4218">
        <v>3</v>
      </c>
      <c r="J4218">
        <v>0</v>
      </c>
      <c r="K4218" s="1">
        <v>45160</v>
      </c>
      <c r="L4218" s="56">
        <v>0.65879806712962963</v>
      </c>
    </row>
    <row r="4219" spans="1:12" ht="15" customHeight="1" x14ac:dyDescent="0.25">
      <c r="A4219">
        <v>4218</v>
      </c>
      <c r="B4219">
        <v>276548</v>
      </c>
      <c r="C4219" t="s">
        <v>159</v>
      </c>
      <c r="D4219" t="s">
        <v>1372</v>
      </c>
      <c r="E4219" t="s">
        <v>1603</v>
      </c>
      <c r="F4219" t="s">
        <v>1604</v>
      </c>
      <c r="G4219">
        <v>29.7</v>
      </c>
      <c r="H4219">
        <v>22.5</v>
      </c>
      <c r="I4219">
        <v>3</v>
      </c>
      <c r="J4219">
        <v>0</v>
      </c>
      <c r="K4219" s="1">
        <v>45160</v>
      </c>
      <c r="L4219" s="56">
        <v>0.65832600694444443</v>
      </c>
    </row>
    <row r="4220" spans="1:12" ht="15" customHeight="1" x14ac:dyDescent="0.25">
      <c r="A4220">
        <v>4219</v>
      </c>
      <c r="B4220">
        <v>276547</v>
      </c>
      <c r="C4220" t="s">
        <v>124</v>
      </c>
      <c r="D4220" t="s">
        <v>1413</v>
      </c>
      <c r="E4220" t="s">
        <v>1603</v>
      </c>
      <c r="F4220" t="s">
        <v>1604</v>
      </c>
      <c r="G4220">
        <v>39.4</v>
      </c>
      <c r="H4220">
        <v>32.200000000000003</v>
      </c>
      <c r="I4220">
        <v>3</v>
      </c>
      <c r="J4220">
        <v>0</v>
      </c>
      <c r="K4220" s="1">
        <v>45160</v>
      </c>
      <c r="L4220" s="56">
        <v>0.65800019675925925</v>
      </c>
    </row>
    <row r="4221" spans="1:12" ht="15" customHeight="1" x14ac:dyDescent="0.25">
      <c r="A4221">
        <v>4220</v>
      </c>
      <c r="B4221">
        <v>276546</v>
      </c>
      <c r="C4221" t="s">
        <v>151</v>
      </c>
      <c r="D4221" t="s">
        <v>1368</v>
      </c>
      <c r="E4221" t="s">
        <v>1611</v>
      </c>
      <c r="F4221" t="s">
        <v>1607</v>
      </c>
      <c r="G4221">
        <v>34.6</v>
      </c>
      <c r="H4221">
        <v>27.4</v>
      </c>
      <c r="I4221">
        <v>3</v>
      </c>
      <c r="J4221">
        <v>0</v>
      </c>
      <c r="K4221" s="1">
        <v>45160</v>
      </c>
      <c r="L4221" s="56">
        <v>0.65767503472222222</v>
      </c>
    </row>
    <row r="4222" spans="1:12" ht="15" customHeight="1" x14ac:dyDescent="0.25">
      <c r="A4222">
        <v>4221</v>
      </c>
      <c r="B4222">
        <v>276545</v>
      </c>
      <c r="C4222" t="s">
        <v>142</v>
      </c>
      <c r="D4222" t="s">
        <v>1612</v>
      </c>
      <c r="E4222" t="s">
        <v>1603</v>
      </c>
      <c r="F4222" t="s">
        <v>1604</v>
      </c>
      <c r="G4222">
        <v>36.5</v>
      </c>
      <c r="H4222">
        <v>31.1</v>
      </c>
      <c r="I4222">
        <v>2</v>
      </c>
      <c r="J4222">
        <v>0</v>
      </c>
      <c r="K4222" s="1">
        <v>45160</v>
      </c>
      <c r="L4222" s="56">
        <v>0.65754699074074074</v>
      </c>
    </row>
    <row r="4223" spans="1:12" ht="15" customHeight="1" x14ac:dyDescent="0.25">
      <c r="A4223">
        <v>4222</v>
      </c>
      <c r="B4223">
        <v>276544</v>
      </c>
      <c r="C4223" t="s">
        <v>159</v>
      </c>
      <c r="D4223" t="s">
        <v>1372</v>
      </c>
      <c r="E4223" t="s">
        <v>1603</v>
      </c>
      <c r="F4223" t="s">
        <v>1604</v>
      </c>
      <c r="G4223">
        <v>29.6</v>
      </c>
      <c r="H4223">
        <v>22.4</v>
      </c>
      <c r="I4223">
        <v>3</v>
      </c>
      <c r="J4223">
        <v>0</v>
      </c>
      <c r="K4223" s="1">
        <v>45160</v>
      </c>
      <c r="L4223" s="56">
        <v>0.65730798611111108</v>
      </c>
    </row>
    <row r="4224" spans="1:12" ht="15" customHeight="1" x14ac:dyDescent="0.25">
      <c r="A4224">
        <v>4223</v>
      </c>
      <c r="B4224">
        <v>276543</v>
      </c>
      <c r="C4224" t="s">
        <v>116</v>
      </c>
      <c r="D4224" t="s">
        <v>117</v>
      </c>
      <c r="E4224" t="s">
        <v>1603</v>
      </c>
      <c r="F4224" t="s">
        <v>1613</v>
      </c>
      <c r="G4224">
        <v>19.399999999999999</v>
      </c>
      <c r="H4224">
        <v>14</v>
      </c>
      <c r="I4224">
        <v>2</v>
      </c>
      <c r="J4224">
        <v>0</v>
      </c>
      <c r="K4224" s="1">
        <v>45160</v>
      </c>
      <c r="L4224" s="56">
        <v>0.65715320601851845</v>
      </c>
    </row>
    <row r="4225" spans="1:12" ht="15" customHeight="1" x14ac:dyDescent="0.25">
      <c r="A4225">
        <v>4224</v>
      </c>
      <c r="B4225">
        <v>276542</v>
      </c>
      <c r="C4225" t="s">
        <v>175</v>
      </c>
      <c r="D4225" t="s">
        <v>176</v>
      </c>
      <c r="E4225" t="s">
        <v>1603</v>
      </c>
      <c r="F4225" t="s">
        <v>1613</v>
      </c>
      <c r="G4225">
        <v>38.700000000000003</v>
      </c>
      <c r="H4225">
        <v>31.5</v>
      </c>
      <c r="I4225">
        <v>3</v>
      </c>
      <c r="J4225">
        <v>0</v>
      </c>
      <c r="K4225" s="1">
        <v>45160</v>
      </c>
      <c r="L4225" s="56">
        <v>0.65704667824074081</v>
      </c>
    </row>
    <row r="4226" spans="1:12" ht="15" customHeight="1" x14ac:dyDescent="0.25">
      <c r="A4226">
        <v>4225</v>
      </c>
      <c r="B4226">
        <v>276541</v>
      </c>
      <c r="C4226" t="s">
        <v>173</v>
      </c>
      <c r="D4226" t="s">
        <v>1377</v>
      </c>
      <c r="E4226" t="s">
        <v>1611</v>
      </c>
      <c r="F4226" t="s">
        <v>1607</v>
      </c>
      <c r="G4226">
        <v>18.5</v>
      </c>
      <c r="H4226">
        <v>13.1</v>
      </c>
      <c r="I4226">
        <v>2</v>
      </c>
      <c r="J4226">
        <v>0</v>
      </c>
      <c r="K4226" s="1">
        <v>45160</v>
      </c>
      <c r="L4226" s="56">
        <v>0.65689189814814808</v>
      </c>
    </row>
    <row r="4227" spans="1:12" ht="15" customHeight="1" x14ac:dyDescent="0.25">
      <c r="A4227">
        <v>4226</v>
      </c>
      <c r="B4227">
        <v>276540</v>
      </c>
      <c r="C4227" t="s">
        <v>101</v>
      </c>
      <c r="D4227" t="s">
        <v>1326</v>
      </c>
      <c r="E4227" t="s">
        <v>1611</v>
      </c>
      <c r="F4227" t="s">
        <v>1607</v>
      </c>
      <c r="G4227">
        <v>43.4</v>
      </c>
      <c r="H4227">
        <v>36.200000000000003</v>
      </c>
      <c r="I4227">
        <v>3</v>
      </c>
      <c r="J4227">
        <v>0</v>
      </c>
      <c r="K4227" s="1">
        <v>45160</v>
      </c>
      <c r="L4227" s="56">
        <v>0.65673325231481483</v>
      </c>
    </row>
    <row r="4228" spans="1:12" ht="15" customHeight="1" x14ac:dyDescent="0.25">
      <c r="A4228">
        <v>4227</v>
      </c>
      <c r="B4228">
        <v>276539</v>
      </c>
      <c r="C4228" t="s">
        <v>121</v>
      </c>
      <c r="D4228" t="s">
        <v>122</v>
      </c>
      <c r="E4228" t="s">
        <v>1603</v>
      </c>
      <c r="F4228" t="s">
        <v>1610</v>
      </c>
      <c r="G4228">
        <v>45.4</v>
      </c>
      <c r="H4228">
        <v>38.200000000000003</v>
      </c>
      <c r="I4228">
        <v>3</v>
      </c>
      <c r="J4228">
        <v>0</v>
      </c>
      <c r="K4228" s="1">
        <v>45160</v>
      </c>
      <c r="L4228" s="56">
        <v>0.65623533564814818</v>
      </c>
    </row>
    <row r="4229" spans="1:12" ht="15" customHeight="1" x14ac:dyDescent="0.25">
      <c r="A4229">
        <v>4228</v>
      </c>
      <c r="B4229">
        <v>276538</v>
      </c>
      <c r="C4229" t="s">
        <v>121</v>
      </c>
      <c r="D4229" t="s">
        <v>122</v>
      </c>
      <c r="E4229" t="s">
        <v>1603</v>
      </c>
      <c r="F4229" t="s">
        <v>1610</v>
      </c>
      <c r="G4229">
        <v>66.599999999999994</v>
      </c>
      <c r="H4229">
        <v>59.4</v>
      </c>
      <c r="I4229">
        <v>3</v>
      </c>
      <c r="J4229">
        <v>0</v>
      </c>
      <c r="K4229" s="1">
        <v>45160</v>
      </c>
      <c r="L4229" s="56">
        <v>0.65604070601851849</v>
      </c>
    </row>
    <row r="4230" spans="1:12" ht="15" customHeight="1" x14ac:dyDescent="0.25">
      <c r="A4230">
        <v>4229</v>
      </c>
      <c r="B4230">
        <v>276537</v>
      </c>
      <c r="C4230" t="s">
        <v>121</v>
      </c>
      <c r="D4230" t="s">
        <v>122</v>
      </c>
      <c r="E4230" t="s">
        <v>1603</v>
      </c>
      <c r="F4230" t="s">
        <v>1610</v>
      </c>
      <c r="G4230">
        <v>61</v>
      </c>
      <c r="H4230">
        <v>53.8</v>
      </c>
      <c r="I4230">
        <v>3</v>
      </c>
      <c r="J4230">
        <v>0</v>
      </c>
      <c r="K4230" s="1">
        <v>45160</v>
      </c>
      <c r="L4230" s="56">
        <v>0.65584733796296291</v>
      </c>
    </row>
    <row r="4231" spans="1:12" ht="15" customHeight="1" x14ac:dyDescent="0.25">
      <c r="A4231">
        <v>4230</v>
      </c>
      <c r="B4231">
        <v>276536</v>
      </c>
      <c r="C4231" t="s">
        <v>125</v>
      </c>
      <c r="D4231" t="s">
        <v>126</v>
      </c>
      <c r="E4231" t="s">
        <v>1603</v>
      </c>
      <c r="F4231" t="s">
        <v>1604</v>
      </c>
      <c r="G4231">
        <v>50.4</v>
      </c>
      <c r="H4231">
        <v>43.2</v>
      </c>
      <c r="I4231">
        <v>3</v>
      </c>
      <c r="J4231">
        <v>0</v>
      </c>
      <c r="K4231" s="1">
        <v>45160</v>
      </c>
      <c r="L4231" s="56">
        <v>0.65290871527777783</v>
      </c>
    </row>
    <row r="4232" spans="1:12" ht="15" customHeight="1" x14ac:dyDescent="0.25">
      <c r="A4232">
        <v>4231</v>
      </c>
      <c r="B4232">
        <v>276535</v>
      </c>
      <c r="C4232" t="s">
        <v>142</v>
      </c>
      <c r="D4232" t="s">
        <v>1612</v>
      </c>
      <c r="E4232" t="s">
        <v>1603</v>
      </c>
      <c r="F4232" t="s">
        <v>1604</v>
      </c>
      <c r="G4232">
        <v>24.3</v>
      </c>
      <c r="H4232">
        <v>18.899999999999999</v>
      </c>
      <c r="I4232">
        <v>2</v>
      </c>
      <c r="J4232">
        <v>0</v>
      </c>
      <c r="K4232" s="1">
        <v>45160</v>
      </c>
      <c r="L4232" s="56">
        <v>0.65091589120370374</v>
      </c>
    </row>
    <row r="4233" spans="1:12" ht="15" customHeight="1" x14ac:dyDescent="0.25">
      <c r="A4233">
        <v>4232</v>
      </c>
      <c r="B4233">
        <v>276534</v>
      </c>
      <c r="C4233" t="s">
        <v>124</v>
      </c>
      <c r="D4233" t="s">
        <v>1413</v>
      </c>
      <c r="E4233" t="s">
        <v>1603</v>
      </c>
      <c r="F4233" t="s">
        <v>1604</v>
      </c>
      <c r="G4233">
        <v>44.7</v>
      </c>
      <c r="H4233">
        <v>37.5</v>
      </c>
      <c r="I4233">
        <v>3</v>
      </c>
      <c r="J4233">
        <v>0</v>
      </c>
      <c r="K4233" s="1">
        <v>45160</v>
      </c>
      <c r="L4233" s="56">
        <v>0.65076681712962958</v>
      </c>
    </row>
    <row r="4234" spans="1:12" ht="15" customHeight="1" x14ac:dyDescent="0.25">
      <c r="A4234">
        <v>4233</v>
      </c>
      <c r="B4234">
        <v>276533</v>
      </c>
      <c r="C4234" t="s">
        <v>142</v>
      </c>
      <c r="D4234" t="s">
        <v>1612</v>
      </c>
      <c r="E4234" t="s">
        <v>1603</v>
      </c>
      <c r="F4234" t="s">
        <v>1604</v>
      </c>
      <c r="G4234">
        <v>52.3</v>
      </c>
      <c r="H4234">
        <v>45.1</v>
      </c>
      <c r="I4234">
        <v>3</v>
      </c>
      <c r="J4234">
        <v>0</v>
      </c>
      <c r="K4234" s="1">
        <v>45160</v>
      </c>
      <c r="L4234" s="56">
        <v>0.65057785879629626</v>
      </c>
    </row>
    <row r="4235" spans="1:12" ht="15" customHeight="1" x14ac:dyDescent="0.25">
      <c r="A4235">
        <v>4234</v>
      </c>
      <c r="B4235">
        <v>276532</v>
      </c>
      <c r="C4235" t="s">
        <v>175</v>
      </c>
      <c r="D4235" t="s">
        <v>176</v>
      </c>
      <c r="E4235" t="s">
        <v>1603</v>
      </c>
      <c r="F4235" t="s">
        <v>1614</v>
      </c>
      <c r="G4235">
        <v>31.9</v>
      </c>
      <c r="H4235">
        <v>24.7</v>
      </c>
      <c r="I4235">
        <v>3</v>
      </c>
      <c r="J4235">
        <v>0</v>
      </c>
      <c r="K4235" s="1">
        <v>45160</v>
      </c>
      <c r="L4235" s="56">
        <v>0.63162538194444451</v>
      </c>
    </row>
    <row r="4236" spans="1:12" ht="15" customHeight="1" x14ac:dyDescent="0.25">
      <c r="A4236">
        <v>4235</v>
      </c>
      <c r="B4236">
        <v>276531</v>
      </c>
      <c r="C4236" t="s">
        <v>175</v>
      </c>
      <c r="D4236" t="s">
        <v>176</v>
      </c>
      <c r="E4236" t="s">
        <v>1603</v>
      </c>
      <c r="F4236" t="s">
        <v>1613</v>
      </c>
      <c r="G4236">
        <v>38.4</v>
      </c>
      <c r="H4236">
        <v>31.2</v>
      </c>
      <c r="I4236">
        <v>3</v>
      </c>
      <c r="J4236">
        <v>0</v>
      </c>
      <c r="K4236" s="1">
        <v>45160</v>
      </c>
      <c r="L4236" s="56">
        <v>0.62873086805555556</v>
      </c>
    </row>
    <row r="4237" spans="1:12" ht="15" customHeight="1" x14ac:dyDescent="0.25">
      <c r="A4237">
        <v>4236</v>
      </c>
      <c r="B4237">
        <v>276530</v>
      </c>
      <c r="C4237" t="s">
        <v>175</v>
      </c>
      <c r="D4237" t="s">
        <v>176</v>
      </c>
      <c r="E4237" t="s">
        <v>1603</v>
      </c>
      <c r="F4237" t="s">
        <v>1613</v>
      </c>
      <c r="G4237">
        <v>15.6</v>
      </c>
      <c r="H4237">
        <v>13.8</v>
      </c>
      <c r="I4237">
        <v>0</v>
      </c>
      <c r="J4237">
        <v>0</v>
      </c>
      <c r="K4237" s="1">
        <v>45160</v>
      </c>
      <c r="L4237" s="56">
        <v>0.62859077546296294</v>
      </c>
    </row>
    <row r="4238" spans="1:12" ht="15" customHeight="1" x14ac:dyDescent="0.25">
      <c r="A4238">
        <v>4237</v>
      </c>
      <c r="B4238">
        <v>276529</v>
      </c>
      <c r="C4238" t="s">
        <v>116</v>
      </c>
      <c r="D4238" t="s">
        <v>117</v>
      </c>
      <c r="E4238" t="s">
        <v>1603</v>
      </c>
      <c r="F4238" t="s">
        <v>1613</v>
      </c>
      <c r="G4238">
        <v>12.8</v>
      </c>
      <c r="H4238">
        <v>7.4</v>
      </c>
      <c r="I4238">
        <v>2</v>
      </c>
      <c r="J4238">
        <v>0</v>
      </c>
      <c r="K4238" s="1">
        <v>45160</v>
      </c>
      <c r="L4238" s="56">
        <v>0.62849521990740742</v>
      </c>
    </row>
    <row r="4239" spans="1:12" ht="15" customHeight="1" x14ac:dyDescent="0.25">
      <c r="A4239">
        <v>4238</v>
      </c>
      <c r="B4239">
        <v>276528</v>
      </c>
      <c r="C4239" t="s">
        <v>175</v>
      </c>
      <c r="D4239" t="s">
        <v>176</v>
      </c>
      <c r="E4239" t="s">
        <v>1603</v>
      </c>
      <c r="F4239" t="s">
        <v>1613</v>
      </c>
      <c r="G4239">
        <v>35.299999999999997</v>
      </c>
      <c r="H4239">
        <v>28.1</v>
      </c>
      <c r="I4239">
        <v>3</v>
      </c>
      <c r="J4239">
        <v>0</v>
      </c>
      <c r="K4239" s="1">
        <v>45160</v>
      </c>
      <c r="L4239" s="56">
        <v>0.62836443287037036</v>
      </c>
    </row>
    <row r="4240" spans="1:12" ht="15" customHeight="1" x14ac:dyDescent="0.25">
      <c r="A4240">
        <v>4239</v>
      </c>
      <c r="B4240">
        <v>276527</v>
      </c>
      <c r="C4240" t="s">
        <v>175</v>
      </c>
      <c r="D4240" t="s">
        <v>176</v>
      </c>
      <c r="E4240" t="s">
        <v>1603</v>
      </c>
      <c r="F4240" t="s">
        <v>1613</v>
      </c>
      <c r="G4240">
        <v>18.2</v>
      </c>
      <c r="H4240">
        <v>16.399999999999999</v>
      </c>
      <c r="I4240">
        <v>0</v>
      </c>
      <c r="J4240">
        <v>0</v>
      </c>
      <c r="K4240" s="1">
        <v>45160</v>
      </c>
      <c r="L4240" s="56">
        <v>0.62821188657407412</v>
      </c>
    </row>
    <row r="4241" spans="1:12" ht="15" customHeight="1" x14ac:dyDescent="0.25">
      <c r="A4241">
        <v>4240</v>
      </c>
      <c r="B4241">
        <v>276526</v>
      </c>
      <c r="C4241" t="s">
        <v>175</v>
      </c>
      <c r="D4241" t="s">
        <v>176</v>
      </c>
      <c r="E4241" t="s">
        <v>1603</v>
      </c>
      <c r="F4241" t="s">
        <v>1613</v>
      </c>
      <c r="G4241">
        <v>37.799999999999997</v>
      </c>
      <c r="H4241">
        <v>30.6</v>
      </c>
      <c r="I4241">
        <v>3</v>
      </c>
      <c r="J4241">
        <v>0</v>
      </c>
      <c r="K4241" s="1">
        <v>45160</v>
      </c>
      <c r="L4241" s="56">
        <v>0.62805031249999999</v>
      </c>
    </row>
    <row r="4242" spans="1:12" ht="15" customHeight="1" x14ac:dyDescent="0.25">
      <c r="A4242">
        <v>4241</v>
      </c>
      <c r="B4242">
        <v>276525</v>
      </c>
      <c r="C4242" t="s">
        <v>121</v>
      </c>
      <c r="D4242" t="s">
        <v>122</v>
      </c>
      <c r="E4242" t="s">
        <v>1603</v>
      </c>
      <c r="F4242" t="s">
        <v>1613</v>
      </c>
      <c r="G4242">
        <v>37.1</v>
      </c>
      <c r="H4242">
        <v>29.9</v>
      </c>
      <c r="I4242">
        <v>3</v>
      </c>
      <c r="J4242">
        <v>0</v>
      </c>
      <c r="K4242" s="1">
        <v>45160</v>
      </c>
      <c r="L4242" s="56">
        <v>0.62787731481481479</v>
      </c>
    </row>
    <row r="4243" spans="1:12" ht="15" customHeight="1" x14ac:dyDescent="0.25">
      <c r="A4243">
        <v>4242</v>
      </c>
      <c r="B4243">
        <v>276524</v>
      </c>
      <c r="C4243" t="s">
        <v>53</v>
      </c>
      <c r="D4243" t="s">
        <v>54</v>
      </c>
      <c r="E4243" t="s">
        <v>1611</v>
      </c>
      <c r="F4243" t="s">
        <v>1613</v>
      </c>
      <c r="G4243">
        <v>23.8</v>
      </c>
      <c r="H4243">
        <v>18.399999999999999</v>
      </c>
      <c r="I4243">
        <v>2</v>
      </c>
      <c r="J4243">
        <v>12</v>
      </c>
      <c r="K4243" s="1">
        <v>45160</v>
      </c>
      <c r="L4243" s="56">
        <v>0.6277297106481482</v>
      </c>
    </row>
    <row r="4244" spans="1:12" ht="15" customHeight="1" x14ac:dyDescent="0.25">
      <c r="A4244">
        <v>4243</v>
      </c>
      <c r="B4244">
        <v>276523</v>
      </c>
      <c r="C4244" t="s">
        <v>120</v>
      </c>
      <c r="D4244" t="s">
        <v>1411</v>
      </c>
      <c r="E4244" t="s">
        <v>1603</v>
      </c>
      <c r="F4244" t="s">
        <v>1614</v>
      </c>
      <c r="G4244">
        <v>45.9</v>
      </c>
      <c r="H4244">
        <v>38.700000000000003</v>
      </c>
      <c r="I4244">
        <v>3</v>
      </c>
      <c r="J4244">
        <v>0</v>
      </c>
      <c r="K4244" s="1">
        <v>45160</v>
      </c>
      <c r="L4244" s="56">
        <v>0.62760833333333332</v>
      </c>
    </row>
    <row r="4245" spans="1:12" ht="15" customHeight="1" x14ac:dyDescent="0.25">
      <c r="A4245">
        <v>4244</v>
      </c>
      <c r="B4245">
        <v>276522</v>
      </c>
      <c r="C4245" t="s">
        <v>123</v>
      </c>
      <c r="D4245" t="s">
        <v>1412</v>
      </c>
      <c r="E4245" t="s">
        <v>1603</v>
      </c>
      <c r="F4245" t="s">
        <v>1614</v>
      </c>
      <c r="G4245">
        <v>6.3</v>
      </c>
      <c r="H4245">
        <v>2.7</v>
      </c>
      <c r="I4245">
        <v>1</v>
      </c>
      <c r="J4245">
        <v>0</v>
      </c>
      <c r="K4245" s="1">
        <v>45160</v>
      </c>
      <c r="L4245" s="56">
        <v>0.62750431712962962</v>
      </c>
    </row>
    <row r="4246" spans="1:12" ht="15" customHeight="1" x14ac:dyDescent="0.25">
      <c r="A4246">
        <v>4245</v>
      </c>
      <c r="B4246">
        <v>276521</v>
      </c>
      <c r="C4246" t="s">
        <v>120</v>
      </c>
      <c r="D4246" t="s">
        <v>1411</v>
      </c>
      <c r="E4246" t="s">
        <v>1603</v>
      </c>
      <c r="F4246" t="s">
        <v>1613</v>
      </c>
      <c r="G4246">
        <v>48.2</v>
      </c>
      <c r="H4246">
        <v>41</v>
      </c>
      <c r="I4246">
        <v>3</v>
      </c>
      <c r="J4246">
        <v>0</v>
      </c>
      <c r="K4246" s="1">
        <v>45160</v>
      </c>
      <c r="L4246" s="56">
        <v>0.62736979166666662</v>
      </c>
    </row>
    <row r="4247" spans="1:12" ht="15" customHeight="1" x14ac:dyDescent="0.25">
      <c r="A4247">
        <v>4246</v>
      </c>
      <c r="B4247">
        <v>276520</v>
      </c>
      <c r="C4247" t="s">
        <v>125</v>
      </c>
      <c r="D4247" t="s">
        <v>126</v>
      </c>
      <c r="E4247" t="s">
        <v>1603</v>
      </c>
      <c r="F4247" t="s">
        <v>1604</v>
      </c>
      <c r="G4247">
        <v>18</v>
      </c>
      <c r="H4247">
        <v>12.6</v>
      </c>
      <c r="I4247">
        <v>2</v>
      </c>
      <c r="J4247">
        <v>0</v>
      </c>
      <c r="K4247" s="1">
        <v>45160</v>
      </c>
      <c r="L4247" s="56">
        <v>0.62718217592592596</v>
      </c>
    </row>
    <row r="4248" spans="1:12" ht="15" customHeight="1" x14ac:dyDescent="0.25">
      <c r="A4248">
        <v>4247</v>
      </c>
      <c r="B4248">
        <v>276519</v>
      </c>
      <c r="C4248" t="s">
        <v>142</v>
      </c>
      <c r="D4248" t="s">
        <v>1612</v>
      </c>
      <c r="E4248" t="s">
        <v>1603</v>
      </c>
      <c r="F4248" t="s">
        <v>1604</v>
      </c>
      <c r="G4248">
        <v>16.8</v>
      </c>
      <c r="H4248">
        <v>11.4</v>
      </c>
      <c r="I4248">
        <v>2</v>
      </c>
      <c r="J4248">
        <v>0</v>
      </c>
      <c r="K4248" s="1">
        <v>45160</v>
      </c>
      <c r="L4248" s="56">
        <v>0.62694186342592595</v>
      </c>
    </row>
    <row r="4249" spans="1:12" ht="15" customHeight="1" x14ac:dyDescent="0.25">
      <c r="A4249">
        <v>4248</v>
      </c>
      <c r="B4249">
        <v>276518</v>
      </c>
      <c r="C4249" t="s">
        <v>139</v>
      </c>
      <c r="D4249" t="s">
        <v>1342</v>
      </c>
      <c r="E4249" t="s">
        <v>1603</v>
      </c>
      <c r="F4249" t="s">
        <v>1613</v>
      </c>
      <c r="G4249">
        <v>17.100000000000001</v>
      </c>
      <c r="H4249">
        <v>11.7</v>
      </c>
      <c r="I4249">
        <v>2</v>
      </c>
      <c r="J4249">
        <v>0</v>
      </c>
      <c r="K4249" s="1">
        <v>45160</v>
      </c>
      <c r="L4249" s="56">
        <v>0.62664950231481475</v>
      </c>
    </row>
    <row r="4250" spans="1:12" ht="15" customHeight="1" x14ac:dyDescent="0.25">
      <c r="A4250">
        <v>4249</v>
      </c>
      <c r="B4250">
        <v>276517</v>
      </c>
      <c r="C4250" t="s">
        <v>55</v>
      </c>
      <c r="D4250" t="s">
        <v>56</v>
      </c>
      <c r="E4250" t="s">
        <v>1611</v>
      </c>
      <c r="F4250" t="s">
        <v>1613</v>
      </c>
      <c r="G4250">
        <v>58.4</v>
      </c>
      <c r="H4250">
        <v>51.2</v>
      </c>
      <c r="I4250">
        <v>3</v>
      </c>
      <c r="J4250">
        <v>11</v>
      </c>
      <c r="K4250" s="1">
        <v>45160</v>
      </c>
      <c r="L4250" s="56">
        <v>0.62644502314814809</v>
      </c>
    </row>
    <row r="4251" spans="1:12" ht="15" customHeight="1" x14ac:dyDescent="0.25">
      <c r="A4251">
        <v>4250</v>
      </c>
      <c r="B4251">
        <v>276516</v>
      </c>
      <c r="C4251" t="s">
        <v>120</v>
      </c>
      <c r="D4251" t="s">
        <v>1411</v>
      </c>
      <c r="E4251" t="s">
        <v>1603</v>
      </c>
      <c r="F4251" t="s">
        <v>1614</v>
      </c>
      <c r="G4251">
        <v>10.199999999999999</v>
      </c>
      <c r="H4251">
        <v>4.8</v>
      </c>
      <c r="I4251">
        <v>2</v>
      </c>
      <c r="J4251">
        <v>0</v>
      </c>
      <c r="K4251" s="1">
        <v>45160</v>
      </c>
      <c r="L4251" s="56">
        <v>0.62613611111111112</v>
      </c>
    </row>
    <row r="4252" spans="1:12" ht="15" customHeight="1" x14ac:dyDescent="0.25">
      <c r="A4252">
        <v>4251</v>
      </c>
      <c r="B4252">
        <v>276515</v>
      </c>
      <c r="C4252" t="s">
        <v>88</v>
      </c>
      <c r="D4252" t="s">
        <v>89</v>
      </c>
      <c r="E4252" t="s">
        <v>1611</v>
      </c>
      <c r="F4252" t="s">
        <v>1610</v>
      </c>
      <c r="G4252">
        <v>12</v>
      </c>
      <c r="H4252">
        <v>6.6</v>
      </c>
      <c r="I4252">
        <v>2</v>
      </c>
      <c r="J4252">
        <v>3</v>
      </c>
      <c r="K4252" s="1">
        <v>45160</v>
      </c>
      <c r="L4252" s="56">
        <v>0.62596292824074073</v>
      </c>
    </row>
    <row r="4253" spans="1:12" ht="15" customHeight="1" x14ac:dyDescent="0.25">
      <c r="A4253">
        <v>4252</v>
      </c>
      <c r="B4253">
        <v>276514</v>
      </c>
      <c r="C4253" t="s">
        <v>120</v>
      </c>
      <c r="D4253" t="s">
        <v>1411</v>
      </c>
      <c r="E4253" t="s">
        <v>1603</v>
      </c>
      <c r="F4253" t="s">
        <v>1613</v>
      </c>
      <c r="G4253">
        <v>8.6</v>
      </c>
      <c r="H4253">
        <v>3.2</v>
      </c>
      <c r="I4253">
        <v>2</v>
      </c>
      <c r="J4253">
        <v>0</v>
      </c>
      <c r="K4253" s="1">
        <v>45160</v>
      </c>
      <c r="L4253" s="56">
        <v>0.62589644675925926</v>
      </c>
    </row>
    <row r="4254" spans="1:12" ht="15" customHeight="1" x14ac:dyDescent="0.25">
      <c r="A4254">
        <v>4253</v>
      </c>
      <c r="B4254">
        <v>276513</v>
      </c>
      <c r="C4254" t="s">
        <v>123</v>
      </c>
      <c r="D4254" t="s">
        <v>1412</v>
      </c>
      <c r="E4254" t="s">
        <v>1603</v>
      </c>
      <c r="F4254" t="s">
        <v>1614</v>
      </c>
      <c r="G4254">
        <v>41.3</v>
      </c>
      <c r="H4254">
        <v>35.9</v>
      </c>
      <c r="I4254">
        <v>2</v>
      </c>
      <c r="J4254">
        <v>0</v>
      </c>
      <c r="K4254" s="1">
        <v>45160</v>
      </c>
      <c r="L4254" s="56">
        <v>0.62570378472222221</v>
      </c>
    </row>
    <row r="4255" spans="1:12" ht="15" customHeight="1" x14ac:dyDescent="0.25">
      <c r="A4255">
        <v>4254</v>
      </c>
      <c r="B4255">
        <v>276512</v>
      </c>
      <c r="C4255" t="s">
        <v>88</v>
      </c>
      <c r="D4255" t="s">
        <v>89</v>
      </c>
      <c r="E4255" t="s">
        <v>1611</v>
      </c>
      <c r="F4255" t="s">
        <v>1610</v>
      </c>
      <c r="G4255">
        <v>48.6</v>
      </c>
      <c r="H4255">
        <v>41.4</v>
      </c>
      <c r="I4255">
        <v>3</v>
      </c>
      <c r="J4255">
        <v>14</v>
      </c>
      <c r="K4255" s="1">
        <v>45160</v>
      </c>
      <c r="L4255" s="56">
        <v>0.62565413194444441</v>
      </c>
    </row>
    <row r="4256" spans="1:12" ht="15" customHeight="1" x14ac:dyDescent="0.25">
      <c r="A4256">
        <v>4255</v>
      </c>
      <c r="B4256">
        <v>276511</v>
      </c>
      <c r="C4256" t="s">
        <v>59</v>
      </c>
      <c r="D4256" t="s">
        <v>60</v>
      </c>
      <c r="E4256" t="s">
        <v>1611</v>
      </c>
      <c r="F4256" t="s">
        <v>1613</v>
      </c>
      <c r="G4256">
        <v>53.6</v>
      </c>
      <c r="H4256">
        <v>46.4</v>
      </c>
      <c r="I4256">
        <v>3</v>
      </c>
      <c r="J4256">
        <v>8</v>
      </c>
      <c r="K4256" s="1">
        <v>45160</v>
      </c>
      <c r="L4256" s="56">
        <v>0.62540158564814818</v>
      </c>
    </row>
    <row r="4257" spans="1:12" ht="15" customHeight="1" x14ac:dyDescent="0.25">
      <c r="A4257">
        <v>4256</v>
      </c>
      <c r="B4257">
        <v>276510</v>
      </c>
      <c r="C4257" t="s">
        <v>125</v>
      </c>
      <c r="D4257" t="s">
        <v>126</v>
      </c>
      <c r="E4257" t="s">
        <v>1603</v>
      </c>
      <c r="F4257" t="s">
        <v>1604</v>
      </c>
      <c r="G4257">
        <v>53.4</v>
      </c>
      <c r="H4257">
        <v>46.2</v>
      </c>
      <c r="I4257">
        <v>3</v>
      </c>
      <c r="J4257">
        <v>0</v>
      </c>
      <c r="K4257" s="1">
        <v>45160</v>
      </c>
      <c r="L4257" s="56">
        <v>0.62529853009259262</v>
      </c>
    </row>
    <row r="4258" spans="1:12" ht="15" customHeight="1" x14ac:dyDescent="0.25">
      <c r="A4258">
        <v>4257</v>
      </c>
      <c r="B4258">
        <v>276509</v>
      </c>
      <c r="C4258" t="s">
        <v>78</v>
      </c>
      <c r="D4258" t="s">
        <v>79</v>
      </c>
      <c r="E4258" t="s">
        <v>1611</v>
      </c>
      <c r="F4258" t="s">
        <v>1610</v>
      </c>
      <c r="G4258">
        <v>41.4</v>
      </c>
      <c r="H4258">
        <v>34.200000000000003</v>
      </c>
      <c r="I4258">
        <v>3</v>
      </c>
      <c r="J4258">
        <v>13</v>
      </c>
      <c r="K4258" s="1">
        <v>45160</v>
      </c>
      <c r="L4258" s="56">
        <v>0.6251010763888889</v>
      </c>
    </row>
    <row r="4259" spans="1:12" ht="15" customHeight="1" x14ac:dyDescent="0.25">
      <c r="A4259">
        <v>4258</v>
      </c>
      <c r="B4259">
        <v>276508</v>
      </c>
      <c r="C4259" t="s">
        <v>120</v>
      </c>
      <c r="D4259" t="s">
        <v>1411</v>
      </c>
      <c r="E4259" t="s">
        <v>1603</v>
      </c>
      <c r="F4259" t="s">
        <v>1614</v>
      </c>
      <c r="G4259">
        <v>56.6</v>
      </c>
      <c r="H4259">
        <v>49.4</v>
      </c>
      <c r="I4259">
        <v>3</v>
      </c>
      <c r="J4259">
        <v>0</v>
      </c>
      <c r="K4259" s="1">
        <v>45160</v>
      </c>
      <c r="L4259" s="56">
        <v>0.62494317129629628</v>
      </c>
    </row>
    <row r="4260" spans="1:12" ht="15" customHeight="1" x14ac:dyDescent="0.25">
      <c r="A4260">
        <v>4259</v>
      </c>
      <c r="B4260">
        <v>276507</v>
      </c>
      <c r="C4260" t="s">
        <v>136</v>
      </c>
      <c r="D4260" t="s">
        <v>1605</v>
      </c>
      <c r="E4260" t="s">
        <v>1603</v>
      </c>
      <c r="F4260" t="s">
        <v>1615</v>
      </c>
      <c r="G4260">
        <v>21.5</v>
      </c>
      <c r="H4260">
        <v>16.100000000000001</v>
      </c>
      <c r="I4260">
        <v>2</v>
      </c>
      <c r="J4260">
        <v>0</v>
      </c>
      <c r="K4260" s="1">
        <v>45160</v>
      </c>
      <c r="L4260" s="56">
        <v>0.62475844907407407</v>
      </c>
    </row>
    <row r="4261" spans="1:12" ht="15" customHeight="1" x14ac:dyDescent="0.25">
      <c r="A4261">
        <v>4260</v>
      </c>
      <c r="B4261">
        <v>276506</v>
      </c>
      <c r="C4261" t="s">
        <v>120</v>
      </c>
      <c r="D4261" t="s">
        <v>1411</v>
      </c>
      <c r="E4261" t="s">
        <v>1603</v>
      </c>
      <c r="F4261" t="s">
        <v>1610</v>
      </c>
      <c r="G4261">
        <v>28.5</v>
      </c>
      <c r="H4261">
        <v>23.1</v>
      </c>
      <c r="I4261">
        <v>2</v>
      </c>
      <c r="J4261">
        <v>0</v>
      </c>
      <c r="K4261" s="1">
        <v>45160</v>
      </c>
      <c r="L4261" s="56">
        <v>0.62461226851851859</v>
      </c>
    </row>
    <row r="4262" spans="1:12" ht="15" customHeight="1" x14ac:dyDescent="0.25">
      <c r="A4262">
        <v>4261</v>
      </c>
      <c r="B4262">
        <v>276505</v>
      </c>
      <c r="C4262" t="s">
        <v>121</v>
      </c>
      <c r="D4262" t="s">
        <v>122</v>
      </c>
      <c r="E4262" t="s">
        <v>1603</v>
      </c>
      <c r="F4262" t="s">
        <v>1610</v>
      </c>
      <c r="G4262">
        <v>36.299999999999997</v>
      </c>
      <c r="H4262">
        <v>29.1</v>
      </c>
      <c r="I4262">
        <v>3</v>
      </c>
      <c r="J4262">
        <v>0</v>
      </c>
      <c r="K4262" s="1">
        <v>45160</v>
      </c>
      <c r="L4262" s="56">
        <v>0.6245105671296296</v>
      </c>
    </row>
    <row r="4263" spans="1:12" ht="15" customHeight="1" x14ac:dyDescent="0.25">
      <c r="A4263">
        <v>4262</v>
      </c>
      <c r="B4263">
        <v>276504</v>
      </c>
      <c r="C4263" t="s">
        <v>59</v>
      </c>
      <c r="D4263" t="s">
        <v>60</v>
      </c>
      <c r="E4263" t="s">
        <v>1611</v>
      </c>
      <c r="F4263" t="s">
        <v>1613</v>
      </c>
      <c r="G4263">
        <v>52.3</v>
      </c>
      <c r="H4263">
        <v>45.1</v>
      </c>
      <c r="I4263">
        <v>3</v>
      </c>
      <c r="J4263">
        <v>8</v>
      </c>
      <c r="K4263" s="1">
        <v>45160</v>
      </c>
      <c r="L4263" s="56">
        <v>0.62434695601851853</v>
      </c>
    </row>
    <row r="4264" spans="1:12" ht="15" customHeight="1" x14ac:dyDescent="0.25">
      <c r="A4264">
        <v>4263</v>
      </c>
      <c r="B4264">
        <v>276503</v>
      </c>
      <c r="C4264" t="s">
        <v>67</v>
      </c>
      <c r="D4264" t="s">
        <v>1318</v>
      </c>
      <c r="E4264" t="s">
        <v>1603</v>
      </c>
      <c r="F4264" t="s">
        <v>1613</v>
      </c>
      <c r="G4264">
        <v>36.4</v>
      </c>
      <c r="H4264">
        <v>29.2</v>
      </c>
      <c r="I4264">
        <v>3</v>
      </c>
      <c r="J4264">
        <v>0</v>
      </c>
      <c r="K4264" s="1">
        <v>45160</v>
      </c>
      <c r="L4264" s="56">
        <v>0.624111724537037</v>
      </c>
    </row>
    <row r="4265" spans="1:12" ht="15" customHeight="1" x14ac:dyDescent="0.25">
      <c r="A4265">
        <v>4264</v>
      </c>
      <c r="B4265">
        <v>276502</v>
      </c>
      <c r="C4265" t="s">
        <v>125</v>
      </c>
      <c r="D4265" t="s">
        <v>126</v>
      </c>
      <c r="E4265" t="s">
        <v>1603</v>
      </c>
      <c r="F4265" t="s">
        <v>1604</v>
      </c>
      <c r="G4265">
        <v>47.7</v>
      </c>
      <c r="H4265">
        <v>40.5</v>
      </c>
      <c r="I4265">
        <v>3</v>
      </c>
      <c r="J4265">
        <v>0</v>
      </c>
      <c r="K4265" s="1">
        <v>45160</v>
      </c>
      <c r="L4265" s="56">
        <v>0.62402276620370367</v>
      </c>
    </row>
    <row r="4266" spans="1:12" ht="15" customHeight="1" x14ac:dyDescent="0.25">
      <c r="A4266">
        <v>4265</v>
      </c>
      <c r="B4266">
        <v>276501</v>
      </c>
      <c r="C4266" t="s">
        <v>88</v>
      </c>
      <c r="D4266" t="s">
        <v>89</v>
      </c>
      <c r="E4266" t="s">
        <v>1611</v>
      </c>
      <c r="F4266" t="s">
        <v>1610</v>
      </c>
      <c r="G4266">
        <v>47.8</v>
      </c>
      <c r="H4266">
        <v>40.6</v>
      </c>
      <c r="I4266">
        <v>3</v>
      </c>
      <c r="J4266">
        <v>14</v>
      </c>
      <c r="K4266" s="1">
        <v>45160</v>
      </c>
      <c r="L4266" s="56">
        <v>0.62392685185185182</v>
      </c>
    </row>
    <row r="4267" spans="1:12" ht="15" customHeight="1" x14ac:dyDescent="0.25">
      <c r="A4267">
        <v>4266</v>
      </c>
      <c r="B4267">
        <v>276500</v>
      </c>
      <c r="C4267" t="s">
        <v>55</v>
      </c>
      <c r="D4267" t="s">
        <v>56</v>
      </c>
      <c r="E4267" t="s">
        <v>1611</v>
      </c>
      <c r="F4267" t="s">
        <v>1613</v>
      </c>
      <c r="G4267">
        <v>45</v>
      </c>
      <c r="H4267">
        <v>37.799999999999997</v>
      </c>
      <c r="I4267">
        <v>3</v>
      </c>
      <c r="J4267">
        <v>8</v>
      </c>
      <c r="K4267" s="1">
        <v>45160</v>
      </c>
      <c r="L4267" s="56">
        <v>0.62363854166666666</v>
      </c>
    </row>
    <row r="4268" spans="1:12" ht="15" customHeight="1" x14ac:dyDescent="0.25">
      <c r="A4268">
        <v>4267</v>
      </c>
      <c r="B4268">
        <v>276499</v>
      </c>
      <c r="C4268" t="s">
        <v>59</v>
      </c>
      <c r="D4268" t="s">
        <v>60</v>
      </c>
      <c r="E4268" t="s">
        <v>1611</v>
      </c>
      <c r="F4268" t="s">
        <v>1613</v>
      </c>
      <c r="G4268">
        <v>50.4</v>
      </c>
      <c r="H4268">
        <v>43.2</v>
      </c>
      <c r="I4268">
        <v>3</v>
      </c>
      <c r="J4268">
        <v>8</v>
      </c>
      <c r="K4268" s="1">
        <v>45160</v>
      </c>
      <c r="L4268" s="56">
        <v>0.62350767361111115</v>
      </c>
    </row>
    <row r="4269" spans="1:12" ht="15" customHeight="1" x14ac:dyDescent="0.25">
      <c r="A4269">
        <v>4268</v>
      </c>
      <c r="B4269">
        <v>276498</v>
      </c>
      <c r="C4269" t="s">
        <v>67</v>
      </c>
      <c r="D4269" t="s">
        <v>1318</v>
      </c>
      <c r="E4269" t="s">
        <v>1603</v>
      </c>
      <c r="F4269" t="s">
        <v>1613</v>
      </c>
      <c r="G4269">
        <v>34.1</v>
      </c>
      <c r="H4269">
        <v>26.9</v>
      </c>
      <c r="I4269">
        <v>3</v>
      </c>
      <c r="J4269">
        <v>0</v>
      </c>
      <c r="K4269" s="1">
        <v>45160</v>
      </c>
      <c r="L4269" s="56">
        <v>0.62336234953703706</v>
      </c>
    </row>
    <row r="4270" spans="1:12" ht="15" customHeight="1" x14ac:dyDescent="0.25">
      <c r="A4270">
        <v>4269</v>
      </c>
      <c r="B4270">
        <v>276497</v>
      </c>
      <c r="C4270" t="s">
        <v>84</v>
      </c>
      <c r="D4270" t="s">
        <v>1609</v>
      </c>
      <c r="E4270" t="s">
        <v>1603</v>
      </c>
      <c r="F4270" t="s">
        <v>1610</v>
      </c>
      <c r="G4270">
        <v>60.7</v>
      </c>
      <c r="H4270">
        <v>53.5</v>
      </c>
      <c r="I4270">
        <v>3</v>
      </c>
      <c r="J4270">
        <v>0</v>
      </c>
      <c r="K4270" s="1">
        <v>45160</v>
      </c>
      <c r="L4270" s="56">
        <v>0.62320501157407404</v>
      </c>
    </row>
    <row r="4271" spans="1:12" ht="15" customHeight="1" x14ac:dyDescent="0.25">
      <c r="A4271">
        <v>4270</v>
      </c>
      <c r="B4271">
        <v>276496</v>
      </c>
      <c r="C4271" t="s">
        <v>121</v>
      </c>
      <c r="D4271" t="s">
        <v>122</v>
      </c>
      <c r="E4271" t="s">
        <v>1603</v>
      </c>
      <c r="F4271" t="s">
        <v>1610</v>
      </c>
      <c r="G4271">
        <v>42.2</v>
      </c>
      <c r="H4271">
        <v>35</v>
      </c>
      <c r="I4271">
        <v>3</v>
      </c>
      <c r="J4271">
        <v>0</v>
      </c>
      <c r="K4271" s="1">
        <v>45160</v>
      </c>
      <c r="L4271" s="56">
        <v>0.62310162037037042</v>
      </c>
    </row>
    <row r="4272" spans="1:12" ht="15" customHeight="1" x14ac:dyDescent="0.25">
      <c r="A4272">
        <v>4271</v>
      </c>
      <c r="B4272">
        <v>276495</v>
      </c>
      <c r="C4272" t="s">
        <v>125</v>
      </c>
      <c r="D4272" t="s">
        <v>126</v>
      </c>
      <c r="E4272" t="s">
        <v>1603</v>
      </c>
      <c r="F4272" t="s">
        <v>1604</v>
      </c>
      <c r="G4272">
        <v>13.9</v>
      </c>
      <c r="H4272">
        <v>8.5</v>
      </c>
      <c r="I4272">
        <v>2</v>
      </c>
      <c r="J4272">
        <v>0</v>
      </c>
      <c r="K4272" s="1">
        <v>45160</v>
      </c>
      <c r="L4272" s="56">
        <v>0.622982025462963</v>
      </c>
    </row>
    <row r="4273" spans="1:12" ht="15" customHeight="1" x14ac:dyDescent="0.25">
      <c r="A4273">
        <v>4272</v>
      </c>
      <c r="B4273">
        <v>276494</v>
      </c>
      <c r="C4273" t="s">
        <v>59</v>
      </c>
      <c r="D4273" t="s">
        <v>60</v>
      </c>
      <c r="E4273" t="s">
        <v>1611</v>
      </c>
      <c r="F4273" t="s">
        <v>1613</v>
      </c>
      <c r="G4273">
        <v>55.6</v>
      </c>
      <c r="H4273">
        <v>48.4</v>
      </c>
      <c r="I4273">
        <v>3</v>
      </c>
      <c r="J4273">
        <v>8</v>
      </c>
      <c r="K4273" s="1">
        <v>45160</v>
      </c>
      <c r="L4273" s="56">
        <v>0.62276883101851854</v>
      </c>
    </row>
    <row r="4274" spans="1:12" ht="15" customHeight="1" x14ac:dyDescent="0.25">
      <c r="A4274">
        <v>4273</v>
      </c>
      <c r="B4274">
        <v>276493</v>
      </c>
      <c r="C4274" t="s">
        <v>125</v>
      </c>
      <c r="D4274" t="s">
        <v>126</v>
      </c>
      <c r="E4274" t="s">
        <v>1603</v>
      </c>
      <c r="F4274" t="s">
        <v>1604</v>
      </c>
      <c r="G4274">
        <v>43.3</v>
      </c>
      <c r="H4274">
        <v>36.1</v>
      </c>
      <c r="I4274">
        <v>3</v>
      </c>
      <c r="J4274">
        <v>0</v>
      </c>
      <c r="K4274" s="1">
        <v>45160</v>
      </c>
      <c r="L4274" s="56">
        <v>0.62261207175925926</v>
      </c>
    </row>
    <row r="4275" spans="1:12" ht="15" customHeight="1" x14ac:dyDescent="0.25">
      <c r="A4275">
        <v>4274</v>
      </c>
      <c r="B4275">
        <v>276492</v>
      </c>
      <c r="C4275" t="s">
        <v>85</v>
      </c>
      <c r="D4275" t="s">
        <v>1608</v>
      </c>
      <c r="E4275" t="s">
        <v>1603</v>
      </c>
      <c r="F4275" t="s">
        <v>1610</v>
      </c>
      <c r="G4275">
        <v>31</v>
      </c>
      <c r="H4275">
        <v>23.8</v>
      </c>
      <c r="I4275">
        <v>3</v>
      </c>
      <c r="J4275">
        <v>0</v>
      </c>
      <c r="K4275" s="1">
        <v>45160</v>
      </c>
      <c r="L4275" s="56">
        <v>0.622492974537037</v>
      </c>
    </row>
    <row r="4276" spans="1:12" ht="15" customHeight="1" x14ac:dyDescent="0.25">
      <c r="A4276">
        <v>4275</v>
      </c>
      <c r="B4276">
        <v>276491</v>
      </c>
      <c r="C4276" t="s">
        <v>142</v>
      </c>
      <c r="D4276" t="s">
        <v>1612</v>
      </c>
      <c r="E4276" t="s">
        <v>1603</v>
      </c>
      <c r="F4276" t="s">
        <v>1604</v>
      </c>
      <c r="G4276">
        <v>54.8</v>
      </c>
      <c r="H4276">
        <v>47.6</v>
      </c>
      <c r="I4276">
        <v>3</v>
      </c>
      <c r="J4276">
        <v>0</v>
      </c>
      <c r="K4276" s="1">
        <v>45160</v>
      </c>
      <c r="L4276" s="56">
        <v>0.62234359953703711</v>
      </c>
    </row>
    <row r="4277" spans="1:12" ht="15" customHeight="1" x14ac:dyDescent="0.25">
      <c r="A4277">
        <v>4276</v>
      </c>
      <c r="B4277">
        <v>276490</v>
      </c>
      <c r="C4277" t="s">
        <v>55</v>
      </c>
      <c r="D4277" t="s">
        <v>56</v>
      </c>
      <c r="E4277" t="s">
        <v>1611</v>
      </c>
      <c r="F4277" t="s">
        <v>1613</v>
      </c>
      <c r="G4277">
        <v>42.7</v>
      </c>
      <c r="H4277">
        <v>35.5</v>
      </c>
      <c r="I4277">
        <v>3</v>
      </c>
      <c r="J4277">
        <v>8</v>
      </c>
      <c r="K4277" s="1">
        <v>45160</v>
      </c>
      <c r="L4277" s="56">
        <v>0.62222265046296299</v>
      </c>
    </row>
    <row r="4278" spans="1:12" ht="15" customHeight="1" x14ac:dyDescent="0.25">
      <c r="A4278">
        <v>4277</v>
      </c>
      <c r="B4278">
        <v>276489</v>
      </c>
      <c r="C4278" t="s">
        <v>24</v>
      </c>
      <c r="D4278" t="s">
        <v>25</v>
      </c>
      <c r="E4278" t="s">
        <v>1611</v>
      </c>
      <c r="F4278" t="s">
        <v>1614</v>
      </c>
      <c r="G4278">
        <v>44.2</v>
      </c>
      <c r="H4278">
        <v>37</v>
      </c>
      <c r="I4278">
        <v>3</v>
      </c>
      <c r="J4278">
        <v>9</v>
      </c>
      <c r="K4278" s="1">
        <v>45160</v>
      </c>
      <c r="L4278" s="56">
        <v>0.62212901620370376</v>
      </c>
    </row>
    <row r="4279" spans="1:12" ht="15" customHeight="1" x14ac:dyDescent="0.25">
      <c r="A4279">
        <v>4278</v>
      </c>
      <c r="B4279">
        <v>276488</v>
      </c>
      <c r="C4279" t="s">
        <v>175</v>
      </c>
      <c r="D4279" t="s">
        <v>176</v>
      </c>
      <c r="E4279" t="s">
        <v>1603</v>
      </c>
      <c r="F4279" t="s">
        <v>1610</v>
      </c>
      <c r="G4279">
        <v>34.6</v>
      </c>
      <c r="H4279">
        <v>27.4</v>
      </c>
      <c r="I4279">
        <v>3</v>
      </c>
      <c r="J4279">
        <v>0</v>
      </c>
      <c r="K4279" s="1">
        <v>45160</v>
      </c>
      <c r="L4279" s="56">
        <v>0.62197337962962962</v>
      </c>
    </row>
    <row r="4280" spans="1:12" ht="15" customHeight="1" x14ac:dyDescent="0.25">
      <c r="A4280">
        <v>4279</v>
      </c>
      <c r="B4280">
        <v>276487</v>
      </c>
      <c r="C4280" t="s">
        <v>123</v>
      </c>
      <c r="D4280" t="s">
        <v>1412</v>
      </c>
      <c r="E4280" t="s">
        <v>1603</v>
      </c>
      <c r="F4280" t="s">
        <v>1614</v>
      </c>
      <c r="G4280">
        <v>52.9</v>
      </c>
      <c r="H4280">
        <v>45.7</v>
      </c>
      <c r="I4280">
        <v>3</v>
      </c>
      <c r="J4280">
        <v>0</v>
      </c>
      <c r="K4280" s="1">
        <v>45160</v>
      </c>
      <c r="L4280" s="56">
        <v>0.62185216435185187</v>
      </c>
    </row>
    <row r="4281" spans="1:12" ht="15" customHeight="1" x14ac:dyDescent="0.25">
      <c r="A4281">
        <v>4280</v>
      </c>
      <c r="B4281">
        <v>276486</v>
      </c>
      <c r="C4281" t="s">
        <v>139</v>
      </c>
      <c r="D4281" t="s">
        <v>1342</v>
      </c>
      <c r="E4281" t="s">
        <v>1603</v>
      </c>
      <c r="F4281" t="s">
        <v>1613</v>
      </c>
      <c r="G4281">
        <v>45.8</v>
      </c>
      <c r="H4281">
        <v>38.6</v>
      </c>
      <c r="I4281">
        <v>3</v>
      </c>
      <c r="J4281">
        <v>0</v>
      </c>
      <c r="K4281" s="1">
        <v>45160</v>
      </c>
      <c r="L4281" s="56">
        <v>0.62145975694444444</v>
      </c>
    </row>
    <row r="4282" spans="1:12" ht="15" customHeight="1" x14ac:dyDescent="0.25">
      <c r="A4282">
        <v>4281</v>
      </c>
      <c r="B4282">
        <v>276485</v>
      </c>
      <c r="C4282" t="s">
        <v>123</v>
      </c>
      <c r="D4282" t="s">
        <v>1412</v>
      </c>
      <c r="E4282" t="s">
        <v>1603</v>
      </c>
      <c r="F4282" t="s">
        <v>1614</v>
      </c>
      <c r="G4282">
        <v>28</v>
      </c>
      <c r="H4282">
        <v>22.6</v>
      </c>
      <c r="I4282">
        <v>2</v>
      </c>
      <c r="J4282">
        <v>0</v>
      </c>
      <c r="K4282" s="1">
        <v>45160</v>
      </c>
      <c r="L4282" s="56">
        <v>0.62128194444444451</v>
      </c>
    </row>
    <row r="4283" spans="1:12" ht="15" customHeight="1" x14ac:dyDescent="0.25">
      <c r="A4283">
        <v>4282</v>
      </c>
      <c r="B4283">
        <v>276484</v>
      </c>
      <c r="C4283" t="s">
        <v>121</v>
      </c>
      <c r="D4283" t="s">
        <v>122</v>
      </c>
      <c r="E4283" t="s">
        <v>1603</v>
      </c>
      <c r="F4283" t="s">
        <v>1610</v>
      </c>
      <c r="G4283">
        <v>48.2</v>
      </c>
      <c r="H4283">
        <v>41</v>
      </c>
      <c r="I4283">
        <v>3</v>
      </c>
      <c r="J4283">
        <v>0</v>
      </c>
      <c r="K4283" s="1">
        <v>45160</v>
      </c>
      <c r="L4283" s="56">
        <v>0.62041134259259256</v>
      </c>
    </row>
    <row r="4284" spans="1:12" ht="15" customHeight="1" x14ac:dyDescent="0.25">
      <c r="A4284">
        <v>4283</v>
      </c>
      <c r="B4284">
        <v>276483</v>
      </c>
      <c r="C4284" t="s">
        <v>125</v>
      </c>
      <c r="D4284" t="s">
        <v>126</v>
      </c>
      <c r="E4284" t="s">
        <v>1603</v>
      </c>
      <c r="F4284" t="s">
        <v>1604</v>
      </c>
      <c r="G4284">
        <v>42</v>
      </c>
      <c r="H4284">
        <v>34.799999999999997</v>
      </c>
      <c r="I4284">
        <v>3</v>
      </c>
      <c r="J4284">
        <v>0</v>
      </c>
      <c r="K4284" s="1">
        <v>45160</v>
      </c>
      <c r="L4284" s="56">
        <v>0.62023133101851846</v>
      </c>
    </row>
    <row r="4285" spans="1:12" ht="15" customHeight="1" x14ac:dyDescent="0.25">
      <c r="A4285">
        <v>4284</v>
      </c>
      <c r="B4285">
        <v>276482</v>
      </c>
      <c r="C4285" t="s">
        <v>24</v>
      </c>
      <c r="D4285" t="s">
        <v>25</v>
      </c>
      <c r="E4285" t="s">
        <v>1611</v>
      </c>
      <c r="F4285" t="s">
        <v>1614</v>
      </c>
      <c r="G4285">
        <v>51.4</v>
      </c>
      <c r="H4285">
        <v>44.2</v>
      </c>
      <c r="I4285">
        <v>3</v>
      </c>
      <c r="J4285">
        <v>8</v>
      </c>
      <c r="K4285" s="1">
        <v>45160</v>
      </c>
      <c r="L4285" s="56">
        <v>0.61960251157407409</v>
      </c>
    </row>
    <row r="4286" spans="1:12" ht="15" customHeight="1" x14ac:dyDescent="0.25">
      <c r="A4286">
        <v>4285</v>
      </c>
      <c r="B4286">
        <v>276481</v>
      </c>
      <c r="C4286" t="s">
        <v>137</v>
      </c>
      <c r="D4286" t="s">
        <v>1356</v>
      </c>
      <c r="E4286" t="s">
        <v>1603</v>
      </c>
      <c r="F4286" t="s">
        <v>1615</v>
      </c>
      <c r="G4286">
        <v>46.6</v>
      </c>
      <c r="H4286">
        <v>41.2</v>
      </c>
      <c r="I4286">
        <v>2</v>
      </c>
      <c r="J4286">
        <v>0</v>
      </c>
      <c r="K4286" s="1">
        <v>45160</v>
      </c>
      <c r="L4286" s="56">
        <v>0.61944829861111106</v>
      </c>
    </row>
    <row r="4287" spans="1:12" ht="15" customHeight="1" x14ac:dyDescent="0.25">
      <c r="A4287">
        <v>4286</v>
      </c>
      <c r="B4287">
        <v>276480</v>
      </c>
      <c r="C4287" t="s">
        <v>141</v>
      </c>
      <c r="D4287" t="s">
        <v>1358</v>
      </c>
      <c r="E4287" t="s">
        <v>1603</v>
      </c>
      <c r="F4287" t="s">
        <v>1607</v>
      </c>
      <c r="G4287">
        <v>47.7</v>
      </c>
      <c r="H4287">
        <v>40.5</v>
      </c>
      <c r="I4287">
        <v>3</v>
      </c>
      <c r="J4287">
        <v>0</v>
      </c>
      <c r="K4287" s="1">
        <v>45160</v>
      </c>
      <c r="L4287" s="56">
        <v>0.61927751157407407</v>
      </c>
    </row>
    <row r="4288" spans="1:12" ht="15" customHeight="1" x14ac:dyDescent="0.25">
      <c r="A4288">
        <v>4287</v>
      </c>
      <c r="B4288">
        <v>276479</v>
      </c>
      <c r="C4288" t="s">
        <v>24</v>
      </c>
      <c r="D4288" t="s">
        <v>25</v>
      </c>
      <c r="E4288" t="s">
        <v>1611</v>
      </c>
      <c r="F4288" t="s">
        <v>1614</v>
      </c>
      <c r="G4288">
        <v>49</v>
      </c>
      <c r="H4288">
        <v>41.8</v>
      </c>
      <c r="I4288">
        <v>3</v>
      </c>
      <c r="J4288">
        <v>8</v>
      </c>
      <c r="K4288" s="1">
        <v>45160</v>
      </c>
      <c r="L4288" s="56">
        <v>0.61917114583333333</v>
      </c>
    </row>
    <row r="4289" spans="1:12" ht="15" customHeight="1" x14ac:dyDescent="0.25">
      <c r="A4289">
        <v>4288</v>
      </c>
      <c r="B4289">
        <v>276478</v>
      </c>
      <c r="C4289" t="s">
        <v>114</v>
      </c>
      <c r="D4289" t="s">
        <v>115</v>
      </c>
      <c r="E4289" t="s">
        <v>1603</v>
      </c>
      <c r="F4289" t="s">
        <v>1610</v>
      </c>
      <c r="G4289">
        <v>67.7</v>
      </c>
      <c r="H4289">
        <v>60.5</v>
      </c>
      <c r="I4289">
        <v>3</v>
      </c>
      <c r="J4289">
        <v>30</v>
      </c>
      <c r="K4289" s="1">
        <v>45160</v>
      </c>
      <c r="L4289" s="56">
        <v>0.61886843749999998</v>
      </c>
    </row>
    <row r="4290" spans="1:12" ht="15" customHeight="1" x14ac:dyDescent="0.25">
      <c r="A4290">
        <v>4289</v>
      </c>
      <c r="B4290">
        <v>276477</v>
      </c>
      <c r="C4290" t="s">
        <v>88</v>
      </c>
      <c r="D4290" t="s">
        <v>89</v>
      </c>
      <c r="E4290" t="s">
        <v>1611</v>
      </c>
      <c r="F4290" t="s">
        <v>1610</v>
      </c>
      <c r="G4290">
        <v>49.4</v>
      </c>
      <c r="H4290">
        <v>42.2</v>
      </c>
      <c r="I4290">
        <v>3</v>
      </c>
      <c r="J4290">
        <v>14</v>
      </c>
      <c r="K4290" s="1">
        <v>45160</v>
      </c>
      <c r="L4290" s="56">
        <v>0.6187224189814815</v>
      </c>
    </row>
    <row r="4291" spans="1:12" ht="15" customHeight="1" x14ac:dyDescent="0.25">
      <c r="A4291">
        <v>4290</v>
      </c>
      <c r="B4291">
        <v>276476</v>
      </c>
      <c r="C4291" t="s">
        <v>142</v>
      </c>
      <c r="D4291" t="s">
        <v>1612</v>
      </c>
      <c r="E4291" t="s">
        <v>1603</v>
      </c>
      <c r="F4291" t="s">
        <v>1604</v>
      </c>
      <c r="G4291">
        <v>45.3</v>
      </c>
      <c r="H4291">
        <v>38.1</v>
      </c>
      <c r="I4291">
        <v>3</v>
      </c>
      <c r="J4291">
        <v>0</v>
      </c>
      <c r="K4291" s="1">
        <v>45160</v>
      </c>
      <c r="L4291" s="56">
        <v>0.61840188657407402</v>
      </c>
    </row>
    <row r="4292" spans="1:12" ht="15" customHeight="1" x14ac:dyDescent="0.25">
      <c r="A4292">
        <v>4291</v>
      </c>
      <c r="B4292">
        <v>276475</v>
      </c>
      <c r="C4292" t="s">
        <v>59</v>
      </c>
      <c r="D4292" t="s">
        <v>60</v>
      </c>
      <c r="E4292" t="s">
        <v>1611</v>
      </c>
      <c r="F4292" t="s">
        <v>1613</v>
      </c>
      <c r="G4292">
        <v>53.9</v>
      </c>
      <c r="H4292">
        <v>46.7</v>
      </c>
      <c r="I4292">
        <v>3</v>
      </c>
      <c r="J4292">
        <v>8</v>
      </c>
      <c r="K4292" s="1">
        <v>45160</v>
      </c>
      <c r="L4292" s="56">
        <v>0.61828556712962957</v>
      </c>
    </row>
    <row r="4293" spans="1:12" ht="15" customHeight="1" x14ac:dyDescent="0.25">
      <c r="A4293">
        <v>4292</v>
      </c>
      <c r="B4293">
        <v>276474</v>
      </c>
      <c r="C4293" t="s">
        <v>121</v>
      </c>
      <c r="D4293" t="s">
        <v>122</v>
      </c>
      <c r="E4293" t="s">
        <v>1603</v>
      </c>
      <c r="F4293" t="s">
        <v>1610</v>
      </c>
      <c r="G4293">
        <v>49.9</v>
      </c>
      <c r="H4293">
        <v>42.7</v>
      </c>
      <c r="I4293">
        <v>3</v>
      </c>
      <c r="J4293">
        <v>0</v>
      </c>
      <c r="K4293" s="1">
        <v>45160</v>
      </c>
      <c r="L4293" s="56">
        <v>0.6181582523148148</v>
      </c>
    </row>
    <row r="4294" spans="1:12" ht="15" customHeight="1" x14ac:dyDescent="0.25">
      <c r="A4294">
        <v>4293</v>
      </c>
      <c r="B4294">
        <v>276473</v>
      </c>
      <c r="C4294" t="s">
        <v>24</v>
      </c>
      <c r="D4294" t="s">
        <v>25</v>
      </c>
      <c r="E4294" t="s">
        <v>1611</v>
      </c>
      <c r="F4294" t="s">
        <v>1614</v>
      </c>
      <c r="G4294">
        <v>54.7</v>
      </c>
      <c r="H4294">
        <v>47.5</v>
      </c>
      <c r="I4294">
        <v>3</v>
      </c>
      <c r="J4294">
        <v>8</v>
      </c>
      <c r="K4294" s="1">
        <v>45160</v>
      </c>
      <c r="L4294" s="56">
        <v>0.61798622685185178</v>
      </c>
    </row>
    <row r="4295" spans="1:12" ht="15" customHeight="1" x14ac:dyDescent="0.25">
      <c r="A4295">
        <v>4294</v>
      </c>
      <c r="B4295">
        <v>276472</v>
      </c>
      <c r="C4295" t="s">
        <v>123</v>
      </c>
      <c r="D4295" t="s">
        <v>1412</v>
      </c>
      <c r="E4295" t="s">
        <v>1603</v>
      </c>
      <c r="F4295" t="s">
        <v>1613</v>
      </c>
      <c r="G4295">
        <v>49.4</v>
      </c>
      <c r="H4295">
        <v>42.2</v>
      </c>
      <c r="I4295">
        <v>3</v>
      </c>
      <c r="J4295">
        <v>0</v>
      </c>
      <c r="K4295" s="1">
        <v>45160</v>
      </c>
      <c r="L4295" s="56">
        <v>0.61782299768518512</v>
      </c>
    </row>
    <row r="4296" spans="1:12" ht="15" customHeight="1" x14ac:dyDescent="0.25">
      <c r="A4296">
        <v>4295</v>
      </c>
      <c r="B4296">
        <v>276471</v>
      </c>
      <c r="C4296" t="s">
        <v>88</v>
      </c>
      <c r="D4296" t="s">
        <v>89</v>
      </c>
      <c r="E4296" t="s">
        <v>1611</v>
      </c>
      <c r="F4296" t="s">
        <v>1610</v>
      </c>
      <c r="G4296">
        <v>53.9</v>
      </c>
      <c r="H4296">
        <v>46.7</v>
      </c>
      <c r="I4296">
        <v>3</v>
      </c>
      <c r="J4296">
        <v>14</v>
      </c>
      <c r="K4296" s="1">
        <v>45160</v>
      </c>
      <c r="L4296" s="56">
        <v>0.61767677083333339</v>
      </c>
    </row>
    <row r="4297" spans="1:12" ht="15" customHeight="1" x14ac:dyDescent="0.25">
      <c r="A4297">
        <v>4296</v>
      </c>
      <c r="B4297">
        <v>276470</v>
      </c>
      <c r="C4297" t="s">
        <v>175</v>
      </c>
      <c r="D4297" t="s">
        <v>176</v>
      </c>
      <c r="E4297" t="s">
        <v>1603</v>
      </c>
      <c r="F4297" t="s">
        <v>1610</v>
      </c>
      <c r="G4297">
        <v>53.3</v>
      </c>
      <c r="H4297">
        <v>46.1</v>
      </c>
      <c r="I4297">
        <v>3</v>
      </c>
      <c r="J4297">
        <v>0</v>
      </c>
      <c r="K4297" s="1">
        <v>45160</v>
      </c>
      <c r="L4297" s="56">
        <v>0.61754221064814818</v>
      </c>
    </row>
    <row r="4298" spans="1:12" ht="15" customHeight="1" x14ac:dyDescent="0.25">
      <c r="A4298">
        <v>4297</v>
      </c>
      <c r="B4298">
        <v>276469</v>
      </c>
      <c r="C4298" t="s">
        <v>74</v>
      </c>
      <c r="D4298" t="s">
        <v>75</v>
      </c>
      <c r="E4298" t="s">
        <v>1611</v>
      </c>
      <c r="F4298" t="s">
        <v>1610</v>
      </c>
      <c r="G4298">
        <v>36</v>
      </c>
      <c r="H4298">
        <v>28.8</v>
      </c>
      <c r="I4298">
        <v>3</v>
      </c>
      <c r="J4298">
        <v>12</v>
      </c>
      <c r="K4298" s="1">
        <v>45160</v>
      </c>
      <c r="L4298" s="56">
        <v>0.61736026620370377</v>
      </c>
    </row>
    <row r="4299" spans="1:12" ht="15" customHeight="1" x14ac:dyDescent="0.25">
      <c r="A4299">
        <v>4298</v>
      </c>
      <c r="B4299">
        <v>276468</v>
      </c>
      <c r="C4299" t="s">
        <v>88</v>
      </c>
      <c r="D4299" t="s">
        <v>89</v>
      </c>
      <c r="E4299" t="s">
        <v>1611</v>
      </c>
      <c r="F4299" t="s">
        <v>1610</v>
      </c>
      <c r="G4299">
        <v>51.3</v>
      </c>
      <c r="H4299">
        <v>44.1</v>
      </c>
      <c r="I4299">
        <v>3</v>
      </c>
      <c r="J4299">
        <v>14</v>
      </c>
      <c r="K4299" s="1">
        <v>45160</v>
      </c>
      <c r="L4299" s="56">
        <v>0.61720204861111105</v>
      </c>
    </row>
    <row r="4300" spans="1:12" ht="15" customHeight="1" x14ac:dyDescent="0.25">
      <c r="A4300">
        <v>4299</v>
      </c>
      <c r="B4300">
        <v>276467</v>
      </c>
      <c r="C4300" t="s">
        <v>121</v>
      </c>
      <c r="D4300" t="s">
        <v>122</v>
      </c>
      <c r="E4300" t="s">
        <v>1603</v>
      </c>
      <c r="F4300" t="s">
        <v>1610</v>
      </c>
      <c r="G4300">
        <v>54.4</v>
      </c>
      <c r="H4300">
        <v>47.2</v>
      </c>
      <c r="I4300">
        <v>3</v>
      </c>
      <c r="J4300">
        <v>0</v>
      </c>
      <c r="K4300" s="1">
        <v>45160</v>
      </c>
      <c r="L4300" s="56">
        <v>0.61694841435185188</v>
      </c>
    </row>
    <row r="4301" spans="1:12" ht="15" customHeight="1" x14ac:dyDescent="0.25">
      <c r="A4301">
        <v>4300</v>
      </c>
      <c r="B4301">
        <v>276466</v>
      </c>
      <c r="C4301" t="s">
        <v>67</v>
      </c>
      <c r="D4301" t="s">
        <v>1318</v>
      </c>
      <c r="E4301" t="s">
        <v>1603</v>
      </c>
      <c r="F4301" t="s">
        <v>1613</v>
      </c>
      <c r="G4301">
        <v>30.6</v>
      </c>
      <c r="H4301">
        <v>23.4</v>
      </c>
      <c r="I4301">
        <v>3</v>
      </c>
      <c r="J4301">
        <v>0</v>
      </c>
      <c r="K4301" s="1">
        <v>45160</v>
      </c>
      <c r="L4301" s="56">
        <v>0.6166694791666667</v>
      </c>
    </row>
    <row r="4302" spans="1:12" ht="15" customHeight="1" x14ac:dyDescent="0.25">
      <c r="A4302">
        <v>4301</v>
      </c>
      <c r="B4302">
        <v>276465</v>
      </c>
      <c r="C4302" t="s">
        <v>73</v>
      </c>
      <c r="D4302" t="s">
        <v>1321</v>
      </c>
      <c r="E4302" t="s">
        <v>1611</v>
      </c>
      <c r="F4302" t="s">
        <v>1607</v>
      </c>
      <c r="G4302">
        <v>19.8</v>
      </c>
      <c r="H4302">
        <v>14.4</v>
      </c>
      <c r="I4302">
        <v>1</v>
      </c>
      <c r="J4302">
        <v>0</v>
      </c>
      <c r="K4302" s="1">
        <v>45160</v>
      </c>
      <c r="L4302" s="56">
        <v>0.61659163194444444</v>
      </c>
    </row>
    <row r="4303" spans="1:12" ht="15" customHeight="1" x14ac:dyDescent="0.25">
      <c r="A4303">
        <v>4302</v>
      </c>
      <c r="B4303">
        <v>276464</v>
      </c>
      <c r="C4303" t="s">
        <v>175</v>
      </c>
      <c r="D4303" t="s">
        <v>176</v>
      </c>
      <c r="E4303" t="s">
        <v>1603</v>
      </c>
      <c r="F4303" t="s">
        <v>1610</v>
      </c>
      <c r="G4303">
        <v>47.3</v>
      </c>
      <c r="H4303">
        <v>40.1</v>
      </c>
      <c r="I4303">
        <v>3</v>
      </c>
      <c r="J4303">
        <v>0</v>
      </c>
      <c r="K4303" s="1">
        <v>45160</v>
      </c>
      <c r="L4303" s="56">
        <v>0.61646454861111111</v>
      </c>
    </row>
    <row r="4304" spans="1:12" ht="15" customHeight="1" x14ac:dyDescent="0.25">
      <c r="A4304">
        <v>4303</v>
      </c>
      <c r="B4304">
        <v>276463</v>
      </c>
      <c r="C4304" t="s">
        <v>140</v>
      </c>
      <c r="D4304" t="s">
        <v>1357</v>
      </c>
      <c r="E4304" t="s">
        <v>1603</v>
      </c>
      <c r="F4304" t="s">
        <v>1607</v>
      </c>
      <c r="G4304">
        <v>24.3</v>
      </c>
      <c r="H4304">
        <v>18.899999999999999</v>
      </c>
      <c r="I4304">
        <v>2</v>
      </c>
      <c r="J4304">
        <v>0</v>
      </c>
      <c r="K4304" s="1">
        <v>45160</v>
      </c>
      <c r="L4304" s="56">
        <v>0.61620609953703698</v>
      </c>
    </row>
    <row r="4305" spans="1:12" ht="15" customHeight="1" x14ac:dyDescent="0.25">
      <c r="A4305">
        <v>4304</v>
      </c>
      <c r="B4305">
        <v>276462</v>
      </c>
      <c r="C4305" t="s">
        <v>140</v>
      </c>
      <c r="D4305" t="s">
        <v>1357</v>
      </c>
      <c r="E4305" t="s">
        <v>1603</v>
      </c>
      <c r="F4305" t="s">
        <v>1607</v>
      </c>
      <c r="G4305">
        <v>30.4</v>
      </c>
      <c r="H4305">
        <v>25</v>
      </c>
      <c r="I4305">
        <v>2</v>
      </c>
      <c r="J4305">
        <v>0</v>
      </c>
      <c r="K4305" s="1">
        <v>45160</v>
      </c>
      <c r="L4305" s="56">
        <v>0.61609042824074078</v>
      </c>
    </row>
    <row r="4306" spans="1:12" ht="15" customHeight="1" x14ac:dyDescent="0.25">
      <c r="A4306">
        <v>4305</v>
      </c>
      <c r="B4306">
        <v>276461</v>
      </c>
      <c r="C4306" t="s">
        <v>59</v>
      </c>
      <c r="D4306" t="s">
        <v>60</v>
      </c>
      <c r="E4306" t="s">
        <v>1611</v>
      </c>
      <c r="F4306" t="s">
        <v>1613</v>
      </c>
      <c r="G4306">
        <v>43.8</v>
      </c>
      <c r="H4306">
        <v>36.6</v>
      </c>
      <c r="I4306">
        <v>3</v>
      </c>
      <c r="J4306">
        <v>8</v>
      </c>
      <c r="K4306" s="1">
        <v>45160</v>
      </c>
      <c r="L4306" s="56">
        <v>0.615987650462963</v>
      </c>
    </row>
    <row r="4307" spans="1:12" ht="15" customHeight="1" x14ac:dyDescent="0.25">
      <c r="A4307">
        <v>4306</v>
      </c>
      <c r="B4307">
        <v>276460</v>
      </c>
      <c r="C4307" t="s">
        <v>88</v>
      </c>
      <c r="D4307" t="s">
        <v>89</v>
      </c>
      <c r="E4307" t="s">
        <v>1611</v>
      </c>
      <c r="F4307" t="s">
        <v>1610</v>
      </c>
      <c r="G4307">
        <v>60.4</v>
      </c>
      <c r="H4307">
        <v>53.2</v>
      </c>
      <c r="I4307">
        <v>3</v>
      </c>
      <c r="J4307">
        <v>14</v>
      </c>
      <c r="K4307" s="1">
        <v>45160</v>
      </c>
      <c r="L4307" s="56">
        <v>0.61586631944444448</v>
      </c>
    </row>
    <row r="4308" spans="1:12" ht="15" customHeight="1" x14ac:dyDescent="0.25">
      <c r="A4308">
        <v>4307</v>
      </c>
      <c r="B4308">
        <v>276459</v>
      </c>
      <c r="C4308" t="s">
        <v>142</v>
      </c>
      <c r="D4308" t="s">
        <v>1612</v>
      </c>
      <c r="E4308" t="s">
        <v>1603</v>
      </c>
      <c r="F4308" t="s">
        <v>1604</v>
      </c>
      <c r="G4308">
        <v>37</v>
      </c>
      <c r="H4308">
        <v>29.8</v>
      </c>
      <c r="I4308">
        <v>3</v>
      </c>
      <c r="J4308">
        <v>0</v>
      </c>
      <c r="K4308" s="1">
        <v>45160</v>
      </c>
      <c r="L4308" s="56">
        <v>0.61574927083333331</v>
      </c>
    </row>
    <row r="4309" spans="1:12" ht="15" customHeight="1" x14ac:dyDescent="0.25">
      <c r="A4309">
        <v>4308</v>
      </c>
      <c r="B4309">
        <v>276458</v>
      </c>
      <c r="C4309" t="s">
        <v>24</v>
      </c>
      <c r="D4309" t="s">
        <v>25</v>
      </c>
      <c r="E4309" t="s">
        <v>1611</v>
      </c>
      <c r="F4309" t="s">
        <v>1614</v>
      </c>
      <c r="G4309">
        <v>49.2</v>
      </c>
      <c r="H4309">
        <v>42</v>
      </c>
      <c r="I4309">
        <v>3</v>
      </c>
      <c r="J4309">
        <v>8</v>
      </c>
      <c r="K4309" s="1">
        <v>45160</v>
      </c>
      <c r="L4309" s="56">
        <v>0.61563773148148149</v>
      </c>
    </row>
    <row r="4310" spans="1:12" ht="15" customHeight="1" x14ac:dyDescent="0.25">
      <c r="A4310">
        <v>4309</v>
      </c>
      <c r="B4310">
        <v>276457</v>
      </c>
      <c r="C4310" t="s">
        <v>24</v>
      </c>
      <c r="D4310" t="s">
        <v>25</v>
      </c>
      <c r="E4310" t="s">
        <v>1611</v>
      </c>
      <c r="F4310" t="s">
        <v>1614</v>
      </c>
      <c r="G4310">
        <v>47.3</v>
      </c>
      <c r="H4310">
        <v>40.1</v>
      </c>
      <c r="I4310">
        <v>3</v>
      </c>
      <c r="J4310">
        <v>8</v>
      </c>
      <c r="K4310" s="1">
        <v>45160</v>
      </c>
      <c r="L4310" s="56">
        <v>0.61552549768518516</v>
      </c>
    </row>
    <row r="4311" spans="1:12" ht="15" customHeight="1" x14ac:dyDescent="0.25">
      <c r="A4311">
        <v>4310</v>
      </c>
      <c r="B4311">
        <v>276456</v>
      </c>
      <c r="C4311" t="s">
        <v>55</v>
      </c>
      <c r="D4311" t="s">
        <v>56</v>
      </c>
      <c r="E4311" t="s">
        <v>1611</v>
      </c>
      <c r="F4311" t="s">
        <v>1613</v>
      </c>
      <c r="G4311">
        <v>44.2</v>
      </c>
      <c r="H4311">
        <v>37</v>
      </c>
      <c r="I4311">
        <v>3</v>
      </c>
      <c r="J4311">
        <v>8</v>
      </c>
      <c r="K4311" s="1">
        <v>45160</v>
      </c>
      <c r="L4311" s="56">
        <v>0.61537052083333332</v>
      </c>
    </row>
    <row r="4312" spans="1:12" ht="15" customHeight="1" x14ac:dyDescent="0.25">
      <c r="A4312">
        <v>4311</v>
      </c>
      <c r="B4312">
        <v>276455</v>
      </c>
      <c r="C4312" t="s">
        <v>173</v>
      </c>
      <c r="D4312" t="s">
        <v>1377</v>
      </c>
      <c r="E4312" t="s">
        <v>1611</v>
      </c>
      <c r="F4312" t="s">
        <v>1607</v>
      </c>
      <c r="G4312">
        <v>35.1</v>
      </c>
      <c r="H4312">
        <v>27.9</v>
      </c>
      <c r="I4312">
        <v>3</v>
      </c>
      <c r="J4312">
        <v>0</v>
      </c>
      <c r="K4312" s="1">
        <v>45160</v>
      </c>
      <c r="L4312" s="56">
        <v>0.61521427083333335</v>
      </c>
    </row>
    <row r="4313" spans="1:12" ht="15" customHeight="1" x14ac:dyDescent="0.25">
      <c r="A4313">
        <v>4312</v>
      </c>
      <c r="B4313">
        <v>276454</v>
      </c>
      <c r="C4313" t="s">
        <v>124</v>
      </c>
      <c r="D4313" t="s">
        <v>1413</v>
      </c>
      <c r="E4313" t="s">
        <v>1603</v>
      </c>
      <c r="F4313" t="s">
        <v>1604</v>
      </c>
      <c r="G4313">
        <v>48</v>
      </c>
      <c r="H4313">
        <v>40.799999999999997</v>
      </c>
      <c r="I4313">
        <v>3</v>
      </c>
      <c r="J4313">
        <v>0</v>
      </c>
      <c r="K4313" s="1">
        <v>45160</v>
      </c>
      <c r="L4313" s="56">
        <v>0.61506967592592587</v>
      </c>
    </row>
    <row r="4314" spans="1:12" ht="15" customHeight="1" x14ac:dyDescent="0.25">
      <c r="A4314">
        <v>4313</v>
      </c>
      <c r="B4314">
        <v>276453</v>
      </c>
      <c r="C4314" t="s">
        <v>24</v>
      </c>
      <c r="D4314" t="s">
        <v>25</v>
      </c>
      <c r="E4314" t="s">
        <v>1611</v>
      </c>
      <c r="F4314" t="s">
        <v>1614</v>
      </c>
      <c r="G4314">
        <v>51.5</v>
      </c>
      <c r="H4314">
        <v>44.3</v>
      </c>
      <c r="I4314">
        <v>3</v>
      </c>
      <c r="J4314">
        <v>8</v>
      </c>
      <c r="K4314" s="1">
        <v>45160</v>
      </c>
      <c r="L4314" s="56">
        <v>0.61494089120370365</v>
      </c>
    </row>
    <row r="4315" spans="1:12" ht="15" customHeight="1" x14ac:dyDescent="0.25">
      <c r="A4315">
        <v>4314</v>
      </c>
      <c r="B4315">
        <v>276452</v>
      </c>
      <c r="C4315" t="s">
        <v>55</v>
      </c>
      <c r="D4315" t="s">
        <v>56</v>
      </c>
      <c r="E4315" t="s">
        <v>1611</v>
      </c>
      <c r="F4315" t="s">
        <v>1613</v>
      </c>
      <c r="G4315">
        <v>46.3</v>
      </c>
      <c r="H4315">
        <v>39.1</v>
      </c>
      <c r="I4315">
        <v>3</v>
      </c>
      <c r="J4315">
        <v>8</v>
      </c>
      <c r="K4315" s="1">
        <v>45160</v>
      </c>
      <c r="L4315" s="56">
        <v>0.61473846064814819</v>
      </c>
    </row>
    <row r="4316" spans="1:12" ht="15" customHeight="1" x14ac:dyDescent="0.25">
      <c r="A4316">
        <v>4315</v>
      </c>
      <c r="B4316">
        <v>276451</v>
      </c>
      <c r="C4316" t="s">
        <v>67</v>
      </c>
      <c r="D4316" t="s">
        <v>1318</v>
      </c>
      <c r="E4316" t="s">
        <v>1603</v>
      </c>
      <c r="F4316" t="s">
        <v>1613</v>
      </c>
      <c r="G4316">
        <v>32.299999999999997</v>
      </c>
      <c r="H4316">
        <v>25.1</v>
      </c>
      <c r="I4316">
        <v>3</v>
      </c>
      <c r="J4316">
        <v>0</v>
      </c>
      <c r="K4316" s="1">
        <v>45160</v>
      </c>
      <c r="L4316" s="56">
        <v>0.61462994212962963</v>
      </c>
    </row>
    <row r="4317" spans="1:12" ht="15" customHeight="1" x14ac:dyDescent="0.25">
      <c r="A4317">
        <v>4316</v>
      </c>
      <c r="B4317">
        <v>276450</v>
      </c>
      <c r="C4317" t="s">
        <v>123</v>
      </c>
      <c r="D4317" t="s">
        <v>1412</v>
      </c>
      <c r="E4317" t="s">
        <v>1603</v>
      </c>
      <c r="F4317" t="s">
        <v>1614</v>
      </c>
      <c r="G4317">
        <v>57.5</v>
      </c>
      <c r="H4317">
        <v>50.3</v>
      </c>
      <c r="I4317">
        <v>3</v>
      </c>
      <c r="J4317">
        <v>0</v>
      </c>
      <c r="K4317" s="1">
        <v>45160</v>
      </c>
      <c r="L4317" s="56">
        <v>0.61453665509259259</v>
      </c>
    </row>
    <row r="4318" spans="1:12" ht="15" customHeight="1" x14ac:dyDescent="0.25">
      <c r="A4318">
        <v>4317</v>
      </c>
      <c r="B4318">
        <v>276449</v>
      </c>
      <c r="C4318" t="s">
        <v>121</v>
      </c>
      <c r="D4318" t="s">
        <v>122</v>
      </c>
      <c r="E4318" t="s">
        <v>1603</v>
      </c>
      <c r="F4318" t="s">
        <v>1613</v>
      </c>
      <c r="G4318">
        <v>45.7</v>
      </c>
      <c r="H4318">
        <v>38.5</v>
      </c>
      <c r="I4318">
        <v>3</v>
      </c>
      <c r="J4318">
        <v>0</v>
      </c>
      <c r="K4318" s="1">
        <v>45160</v>
      </c>
      <c r="L4318" s="56">
        <v>0.61440980324074068</v>
      </c>
    </row>
    <row r="4319" spans="1:12" ht="15" customHeight="1" x14ac:dyDescent="0.25">
      <c r="A4319">
        <v>4318</v>
      </c>
      <c r="B4319">
        <v>276448</v>
      </c>
      <c r="C4319" t="s">
        <v>120</v>
      </c>
      <c r="D4319" t="s">
        <v>1411</v>
      </c>
      <c r="E4319" t="s">
        <v>1603</v>
      </c>
      <c r="F4319" t="s">
        <v>1614</v>
      </c>
      <c r="G4319">
        <v>53.8</v>
      </c>
      <c r="H4319">
        <v>46.6</v>
      </c>
      <c r="I4319">
        <v>3</v>
      </c>
      <c r="J4319">
        <v>0</v>
      </c>
      <c r="K4319" s="1">
        <v>45160</v>
      </c>
      <c r="L4319" s="56">
        <v>0.61431658564814817</v>
      </c>
    </row>
    <row r="4320" spans="1:12" ht="15" customHeight="1" x14ac:dyDescent="0.25">
      <c r="A4320">
        <v>4319</v>
      </c>
      <c r="B4320">
        <v>276447</v>
      </c>
      <c r="C4320" t="s">
        <v>24</v>
      </c>
      <c r="D4320" t="s">
        <v>25</v>
      </c>
      <c r="E4320" t="s">
        <v>1611</v>
      </c>
      <c r="F4320" t="s">
        <v>1614</v>
      </c>
      <c r="G4320">
        <v>51.1</v>
      </c>
      <c r="H4320">
        <v>43.9</v>
      </c>
      <c r="I4320">
        <v>3</v>
      </c>
      <c r="J4320">
        <v>8</v>
      </c>
      <c r="K4320" s="1">
        <v>45160</v>
      </c>
      <c r="L4320" s="56">
        <v>0.61419556712962964</v>
      </c>
    </row>
    <row r="4321" spans="1:12" ht="15" customHeight="1" x14ac:dyDescent="0.25">
      <c r="A4321">
        <v>4320</v>
      </c>
      <c r="B4321">
        <v>276446</v>
      </c>
      <c r="C4321" t="s">
        <v>59</v>
      </c>
      <c r="D4321" t="s">
        <v>60</v>
      </c>
      <c r="E4321" t="s">
        <v>1611</v>
      </c>
      <c r="F4321" t="s">
        <v>1613</v>
      </c>
      <c r="G4321">
        <v>52.2</v>
      </c>
      <c r="H4321">
        <v>45</v>
      </c>
      <c r="I4321">
        <v>3</v>
      </c>
      <c r="J4321">
        <v>8</v>
      </c>
      <c r="K4321" s="1">
        <v>45160</v>
      </c>
      <c r="L4321" s="56">
        <v>0.61385690972222229</v>
      </c>
    </row>
    <row r="4322" spans="1:12" ht="15" customHeight="1" x14ac:dyDescent="0.25">
      <c r="A4322">
        <v>4321</v>
      </c>
      <c r="B4322">
        <v>276445</v>
      </c>
      <c r="C4322" t="s">
        <v>175</v>
      </c>
      <c r="D4322" t="s">
        <v>176</v>
      </c>
      <c r="E4322" t="s">
        <v>1603</v>
      </c>
      <c r="F4322" t="s">
        <v>1614</v>
      </c>
      <c r="G4322">
        <v>43.1</v>
      </c>
      <c r="H4322">
        <v>35.9</v>
      </c>
      <c r="I4322">
        <v>3</v>
      </c>
      <c r="J4322">
        <v>0</v>
      </c>
      <c r="K4322" s="1">
        <v>45160</v>
      </c>
      <c r="L4322" s="56">
        <v>0.61215208333333326</v>
      </c>
    </row>
    <row r="4323" spans="1:12" ht="15" customHeight="1" x14ac:dyDescent="0.25">
      <c r="A4323">
        <v>4322</v>
      </c>
      <c r="B4323">
        <v>276444</v>
      </c>
      <c r="C4323" t="s">
        <v>175</v>
      </c>
      <c r="D4323" t="s">
        <v>176</v>
      </c>
      <c r="E4323" t="s">
        <v>1603</v>
      </c>
      <c r="F4323" t="s">
        <v>1614</v>
      </c>
      <c r="G4323">
        <v>20.100000000000001</v>
      </c>
      <c r="H4323">
        <v>18.3</v>
      </c>
      <c r="I4323">
        <v>0</v>
      </c>
      <c r="J4323">
        <v>0</v>
      </c>
      <c r="K4323" s="1">
        <v>45160</v>
      </c>
      <c r="L4323" s="56">
        <v>0.61206670138888886</v>
      </c>
    </row>
    <row r="4324" spans="1:12" ht="15" customHeight="1" x14ac:dyDescent="0.25">
      <c r="A4324">
        <v>4323</v>
      </c>
      <c r="B4324">
        <v>276443</v>
      </c>
      <c r="C4324" t="s">
        <v>175</v>
      </c>
      <c r="D4324" t="s">
        <v>176</v>
      </c>
      <c r="E4324" t="s">
        <v>1603</v>
      </c>
      <c r="F4324" t="s">
        <v>1614</v>
      </c>
      <c r="G4324">
        <v>35.5</v>
      </c>
      <c r="H4324">
        <v>28.3</v>
      </c>
      <c r="I4324">
        <v>3</v>
      </c>
      <c r="J4324">
        <v>0</v>
      </c>
      <c r="K4324" s="1">
        <v>45160</v>
      </c>
      <c r="L4324" s="56">
        <v>0.61180783564814811</v>
      </c>
    </row>
    <row r="4325" spans="1:12" ht="15" customHeight="1" x14ac:dyDescent="0.25">
      <c r="A4325">
        <v>4324</v>
      </c>
      <c r="B4325">
        <v>276442</v>
      </c>
      <c r="C4325" t="s">
        <v>55</v>
      </c>
      <c r="D4325" t="s">
        <v>56</v>
      </c>
      <c r="E4325" t="s">
        <v>1611</v>
      </c>
      <c r="F4325" t="s">
        <v>1613</v>
      </c>
      <c r="G4325">
        <v>44.6</v>
      </c>
      <c r="H4325">
        <v>37.4</v>
      </c>
      <c r="I4325">
        <v>3</v>
      </c>
      <c r="J4325">
        <v>8</v>
      </c>
      <c r="K4325" s="1">
        <v>45160</v>
      </c>
      <c r="L4325" s="56">
        <v>0.6103126504629629</v>
      </c>
    </row>
    <row r="4326" spans="1:12" ht="15" customHeight="1" x14ac:dyDescent="0.25">
      <c r="A4326">
        <v>4325</v>
      </c>
      <c r="B4326">
        <v>276441</v>
      </c>
      <c r="C4326" t="s">
        <v>124</v>
      </c>
      <c r="D4326" t="s">
        <v>1413</v>
      </c>
      <c r="E4326" t="s">
        <v>1603</v>
      </c>
      <c r="F4326" t="s">
        <v>1604</v>
      </c>
      <c r="G4326">
        <v>43.5</v>
      </c>
      <c r="H4326">
        <v>36.299999999999997</v>
      </c>
      <c r="I4326">
        <v>3</v>
      </c>
      <c r="J4326">
        <v>0</v>
      </c>
      <c r="K4326" s="1">
        <v>45160</v>
      </c>
      <c r="L4326" s="56">
        <v>0.60996921296296291</v>
      </c>
    </row>
    <row r="4327" spans="1:12" ht="15" customHeight="1" x14ac:dyDescent="0.25">
      <c r="A4327">
        <v>4326</v>
      </c>
      <c r="B4327">
        <v>276440</v>
      </c>
      <c r="C4327" t="s">
        <v>125</v>
      </c>
      <c r="D4327" t="s">
        <v>126</v>
      </c>
      <c r="E4327" t="s">
        <v>1603</v>
      </c>
      <c r="F4327" t="s">
        <v>1604</v>
      </c>
      <c r="G4327">
        <v>41.3</v>
      </c>
      <c r="H4327">
        <v>34.1</v>
      </c>
      <c r="I4327">
        <v>3</v>
      </c>
      <c r="J4327">
        <v>0</v>
      </c>
      <c r="K4327" s="1">
        <v>45160</v>
      </c>
      <c r="L4327" s="56">
        <v>0.60979490740740738</v>
      </c>
    </row>
    <row r="4328" spans="1:12" ht="15" customHeight="1" x14ac:dyDescent="0.25">
      <c r="A4328">
        <v>4327</v>
      </c>
      <c r="B4328">
        <v>276439</v>
      </c>
      <c r="C4328" t="s">
        <v>84</v>
      </c>
      <c r="D4328" t="s">
        <v>1609</v>
      </c>
      <c r="E4328" t="s">
        <v>1603</v>
      </c>
      <c r="F4328" t="s">
        <v>1610</v>
      </c>
      <c r="G4328">
        <v>64.900000000000006</v>
      </c>
      <c r="H4328">
        <v>57.7</v>
      </c>
      <c r="I4328">
        <v>3</v>
      </c>
      <c r="J4328">
        <v>0</v>
      </c>
      <c r="K4328" s="1">
        <v>45160</v>
      </c>
      <c r="L4328" s="56">
        <v>0.6094804050925926</v>
      </c>
    </row>
    <row r="4329" spans="1:12" ht="15" customHeight="1" x14ac:dyDescent="0.25">
      <c r="A4329">
        <v>4328</v>
      </c>
      <c r="B4329">
        <v>276438</v>
      </c>
      <c r="C4329" t="s">
        <v>24</v>
      </c>
      <c r="D4329" t="s">
        <v>25</v>
      </c>
      <c r="E4329" t="s">
        <v>1611</v>
      </c>
      <c r="F4329" t="s">
        <v>1614</v>
      </c>
      <c r="G4329">
        <v>43.9</v>
      </c>
      <c r="H4329">
        <v>36.700000000000003</v>
      </c>
      <c r="I4329">
        <v>3</v>
      </c>
      <c r="J4329">
        <v>8</v>
      </c>
      <c r="K4329" s="1">
        <v>45160</v>
      </c>
      <c r="L4329" s="56">
        <v>0.60896481481481479</v>
      </c>
    </row>
    <row r="4330" spans="1:12" ht="15" customHeight="1" x14ac:dyDescent="0.25">
      <c r="A4330">
        <v>4329</v>
      </c>
      <c r="B4330">
        <v>276437</v>
      </c>
      <c r="C4330" t="s">
        <v>101</v>
      </c>
      <c r="D4330" t="s">
        <v>1326</v>
      </c>
      <c r="E4330" t="s">
        <v>1611</v>
      </c>
      <c r="F4330" t="s">
        <v>1607</v>
      </c>
      <c r="G4330">
        <v>37</v>
      </c>
      <c r="H4330">
        <v>29.8</v>
      </c>
      <c r="I4330">
        <v>3</v>
      </c>
      <c r="J4330">
        <v>0</v>
      </c>
      <c r="K4330" s="1">
        <v>45160</v>
      </c>
      <c r="L4330" s="56">
        <v>0.60845378472222222</v>
      </c>
    </row>
    <row r="4331" spans="1:12" ht="15" customHeight="1" x14ac:dyDescent="0.25">
      <c r="A4331">
        <v>4330</v>
      </c>
      <c r="B4331">
        <v>276436</v>
      </c>
      <c r="C4331" t="s">
        <v>125</v>
      </c>
      <c r="D4331" t="s">
        <v>126</v>
      </c>
      <c r="E4331" t="s">
        <v>1603</v>
      </c>
      <c r="F4331" t="s">
        <v>1604</v>
      </c>
      <c r="G4331">
        <v>48.4</v>
      </c>
      <c r="H4331">
        <v>41.2</v>
      </c>
      <c r="I4331">
        <v>3</v>
      </c>
      <c r="J4331">
        <v>0</v>
      </c>
      <c r="K4331" s="1">
        <v>45160</v>
      </c>
      <c r="L4331" s="56">
        <v>0.60830586805555553</v>
      </c>
    </row>
    <row r="4332" spans="1:12" ht="15" customHeight="1" x14ac:dyDescent="0.25">
      <c r="A4332">
        <v>4331</v>
      </c>
      <c r="B4332">
        <v>276435</v>
      </c>
      <c r="C4332" t="s">
        <v>125</v>
      </c>
      <c r="D4332" t="s">
        <v>126</v>
      </c>
      <c r="E4332" t="s">
        <v>1603</v>
      </c>
      <c r="F4332" t="s">
        <v>1604</v>
      </c>
      <c r="G4332">
        <v>53</v>
      </c>
      <c r="H4332">
        <v>45.8</v>
      </c>
      <c r="I4332">
        <v>3</v>
      </c>
      <c r="J4332">
        <v>0</v>
      </c>
      <c r="K4332" s="1">
        <v>45160</v>
      </c>
      <c r="L4332" s="56">
        <v>0.60810061342592592</v>
      </c>
    </row>
    <row r="4333" spans="1:12" ht="15" customHeight="1" x14ac:dyDescent="0.25">
      <c r="A4333">
        <v>4332</v>
      </c>
      <c r="B4333">
        <v>276434</v>
      </c>
      <c r="C4333" t="s">
        <v>24</v>
      </c>
      <c r="D4333" t="s">
        <v>25</v>
      </c>
      <c r="E4333" t="s">
        <v>1611</v>
      </c>
      <c r="F4333" t="s">
        <v>1614</v>
      </c>
      <c r="G4333">
        <v>54</v>
      </c>
      <c r="H4333">
        <v>46.8</v>
      </c>
      <c r="I4333">
        <v>3</v>
      </c>
      <c r="J4333">
        <v>8</v>
      </c>
      <c r="K4333" s="1">
        <v>45160</v>
      </c>
      <c r="L4333" s="56">
        <v>0.6079476041666666</v>
      </c>
    </row>
    <row r="4334" spans="1:12" ht="15" customHeight="1" x14ac:dyDescent="0.25">
      <c r="A4334">
        <v>4333</v>
      </c>
      <c r="B4334">
        <v>276433</v>
      </c>
      <c r="C4334" t="s">
        <v>55</v>
      </c>
      <c r="D4334" t="s">
        <v>56</v>
      </c>
      <c r="E4334" t="s">
        <v>1611</v>
      </c>
      <c r="F4334" t="s">
        <v>1613</v>
      </c>
      <c r="G4334">
        <v>45.5</v>
      </c>
      <c r="H4334">
        <v>38.299999999999997</v>
      </c>
      <c r="I4334">
        <v>3</v>
      </c>
      <c r="J4334">
        <v>8</v>
      </c>
      <c r="K4334" s="1">
        <v>45160</v>
      </c>
      <c r="L4334" s="56">
        <v>0.60778434027777772</v>
      </c>
    </row>
    <row r="4335" spans="1:12" ht="15" customHeight="1" x14ac:dyDescent="0.25">
      <c r="A4335">
        <v>4334</v>
      </c>
      <c r="B4335">
        <v>276432</v>
      </c>
      <c r="C4335" t="s">
        <v>141</v>
      </c>
      <c r="D4335" t="s">
        <v>1358</v>
      </c>
      <c r="E4335" t="s">
        <v>1603</v>
      </c>
      <c r="F4335" t="s">
        <v>1607</v>
      </c>
      <c r="G4335">
        <v>40.5</v>
      </c>
      <c r="H4335">
        <v>33.299999999999997</v>
      </c>
      <c r="I4335">
        <v>3</v>
      </c>
      <c r="J4335">
        <v>0</v>
      </c>
      <c r="K4335" s="1">
        <v>45160</v>
      </c>
      <c r="L4335" s="56">
        <v>0.60764216435185181</v>
      </c>
    </row>
    <row r="4336" spans="1:12" ht="15" customHeight="1" x14ac:dyDescent="0.25">
      <c r="A4336">
        <v>4335</v>
      </c>
      <c r="B4336">
        <v>276431</v>
      </c>
      <c r="C4336" t="s">
        <v>88</v>
      </c>
      <c r="D4336" t="s">
        <v>89</v>
      </c>
      <c r="E4336" t="s">
        <v>1611</v>
      </c>
      <c r="F4336" t="s">
        <v>1610</v>
      </c>
      <c r="G4336">
        <v>54.3</v>
      </c>
      <c r="H4336">
        <v>47.1</v>
      </c>
      <c r="I4336">
        <v>3</v>
      </c>
      <c r="J4336">
        <v>14</v>
      </c>
      <c r="K4336" s="1">
        <v>45160</v>
      </c>
      <c r="L4336" s="56">
        <v>0.60746651620370373</v>
      </c>
    </row>
    <row r="4337" spans="1:12" ht="15" customHeight="1" x14ac:dyDescent="0.25">
      <c r="A4337">
        <v>4336</v>
      </c>
      <c r="B4337">
        <v>276430</v>
      </c>
      <c r="C4337" t="s">
        <v>67</v>
      </c>
      <c r="D4337" t="s">
        <v>1318</v>
      </c>
      <c r="E4337" t="s">
        <v>1603</v>
      </c>
      <c r="F4337" t="s">
        <v>1613</v>
      </c>
      <c r="G4337">
        <v>38.9</v>
      </c>
      <c r="H4337">
        <v>31.7</v>
      </c>
      <c r="I4337">
        <v>3</v>
      </c>
      <c r="J4337">
        <v>0</v>
      </c>
      <c r="K4337" s="1">
        <v>45160</v>
      </c>
      <c r="L4337" s="56">
        <v>0.60722152777777783</v>
      </c>
    </row>
    <row r="4338" spans="1:12" ht="15" customHeight="1" x14ac:dyDescent="0.25">
      <c r="A4338">
        <v>4337</v>
      </c>
      <c r="B4338">
        <v>276429</v>
      </c>
      <c r="C4338" t="s">
        <v>123</v>
      </c>
      <c r="D4338" t="s">
        <v>1412</v>
      </c>
      <c r="E4338" t="s">
        <v>1603</v>
      </c>
      <c r="F4338" t="s">
        <v>1614</v>
      </c>
      <c r="G4338">
        <v>46.3</v>
      </c>
      <c r="H4338">
        <v>39.1</v>
      </c>
      <c r="I4338">
        <v>3</v>
      </c>
      <c r="J4338">
        <v>0</v>
      </c>
      <c r="K4338" s="1">
        <v>45160</v>
      </c>
      <c r="L4338" s="56">
        <v>0.60663715277777774</v>
      </c>
    </row>
    <row r="4339" spans="1:12" ht="15" customHeight="1" x14ac:dyDescent="0.25">
      <c r="A4339">
        <v>4338</v>
      </c>
      <c r="B4339">
        <v>276428</v>
      </c>
      <c r="C4339" t="s">
        <v>55</v>
      </c>
      <c r="D4339" t="s">
        <v>56</v>
      </c>
      <c r="E4339" t="s">
        <v>1611</v>
      </c>
      <c r="F4339" t="s">
        <v>1613</v>
      </c>
      <c r="G4339">
        <v>40.700000000000003</v>
      </c>
      <c r="H4339">
        <v>33.5</v>
      </c>
      <c r="I4339">
        <v>3</v>
      </c>
      <c r="J4339">
        <v>8</v>
      </c>
      <c r="K4339" s="1">
        <v>45160</v>
      </c>
      <c r="L4339" s="56">
        <v>0.60650339120370367</v>
      </c>
    </row>
    <row r="4340" spans="1:12" ht="15" customHeight="1" x14ac:dyDescent="0.25">
      <c r="A4340">
        <v>4339</v>
      </c>
      <c r="B4340">
        <v>276427</v>
      </c>
      <c r="C4340" t="s">
        <v>59</v>
      </c>
      <c r="D4340" t="s">
        <v>60</v>
      </c>
      <c r="E4340" t="s">
        <v>1611</v>
      </c>
      <c r="F4340" t="s">
        <v>1613</v>
      </c>
      <c r="G4340">
        <v>48.4</v>
      </c>
      <c r="H4340">
        <v>41.2</v>
      </c>
      <c r="I4340">
        <v>3</v>
      </c>
      <c r="J4340">
        <v>8</v>
      </c>
      <c r="K4340" s="1">
        <v>45160</v>
      </c>
      <c r="L4340" s="56">
        <v>0.60632160879629626</v>
      </c>
    </row>
    <row r="4341" spans="1:12" ht="15" customHeight="1" x14ac:dyDescent="0.25">
      <c r="A4341">
        <v>4340</v>
      </c>
      <c r="B4341">
        <v>276426</v>
      </c>
      <c r="C4341" t="s">
        <v>142</v>
      </c>
      <c r="D4341" t="s">
        <v>1612</v>
      </c>
      <c r="E4341" t="s">
        <v>1603</v>
      </c>
      <c r="F4341" t="s">
        <v>1604</v>
      </c>
      <c r="G4341">
        <v>50.9</v>
      </c>
      <c r="H4341">
        <v>43.7</v>
      </c>
      <c r="I4341">
        <v>3</v>
      </c>
      <c r="J4341">
        <v>0</v>
      </c>
      <c r="K4341" s="1">
        <v>45160</v>
      </c>
      <c r="L4341" s="56">
        <v>0.60599421296296296</v>
      </c>
    </row>
    <row r="4342" spans="1:12" ht="15" customHeight="1" x14ac:dyDescent="0.25">
      <c r="A4342">
        <v>4341</v>
      </c>
      <c r="B4342">
        <v>276425</v>
      </c>
      <c r="C4342" t="s">
        <v>109</v>
      </c>
      <c r="D4342" t="s">
        <v>110</v>
      </c>
      <c r="E4342" t="s">
        <v>1603</v>
      </c>
      <c r="F4342" t="s">
        <v>1610</v>
      </c>
      <c r="G4342">
        <v>84.7</v>
      </c>
      <c r="H4342">
        <v>77.5</v>
      </c>
      <c r="I4342">
        <v>3</v>
      </c>
      <c r="J4342">
        <v>45</v>
      </c>
      <c r="K4342" s="1">
        <v>45160</v>
      </c>
      <c r="L4342" s="56">
        <v>0.60588677083333331</v>
      </c>
    </row>
    <row r="4343" spans="1:12" ht="15" customHeight="1" x14ac:dyDescent="0.25">
      <c r="A4343">
        <v>4342</v>
      </c>
      <c r="B4343">
        <v>276424</v>
      </c>
      <c r="C4343" t="s">
        <v>24</v>
      </c>
      <c r="D4343" t="s">
        <v>25</v>
      </c>
      <c r="E4343" t="s">
        <v>1611</v>
      </c>
      <c r="F4343" t="s">
        <v>1614</v>
      </c>
      <c r="G4343">
        <v>45</v>
      </c>
      <c r="H4343">
        <v>37.799999999999997</v>
      </c>
      <c r="I4343">
        <v>3</v>
      </c>
      <c r="J4343">
        <v>8</v>
      </c>
      <c r="K4343" s="1">
        <v>45160</v>
      </c>
      <c r="L4343" s="56">
        <v>0.60555906250000002</v>
      </c>
    </row>
    <row r="4344" spans="1:12" ht="15" customHeight="1" x14ac:dyDescent="0.25">
      <c r="A4344">
        <v>4343</v>
      </c>
      <c r="B4344">
        <v>276423</v>
      </c>
      <c r="C4344" t="s">
        <v>59</v>
      </c>
      <c r="D4344" t="s">
        <v>60</v>
      </c>
      <c r="E4344" t="s">
        <v>1611</v>
      </c>
      <c r="F4344" t="s">
        <v>1613</v>
      </c>
      <c r="G4344">
        <v>49</v>
      </c>
      <c r="H4344">
        <v>41.8</v>
      </c>
      <c r="I4344">
        <v>3</v>
      </c>
      <c r="J4344">
        <v>8</v>
      </c>
      <c r="K4344" s="1">
        <v>45160</v>
      </c>
      <c r="L4344" s="56">
        <v>0.60543572916666666</v>
      </c>
    </row>
    <row r="4345" spans="1:12" ht="15" customHeight="1" x14ac:dyDescent="0.25">
      <c r="A4345">
        <v>4344</v>
      </c>
      <c r="B4345">
        <v>276422</v>
      </c>
      <c r="C4345" t="s">
        <v>114</v>
      </c>
      <c r="D4345" t="s">
        <v>115</v>
      </c>
      <c r="E4345" t="s">
        <v>1603</v>
      </c>
      <c r="F4345" t="s">
        <v>1610</v>
      </c>
      <c r="G4345">
        <v>65.3</v>
      </c>
      <c r="H4345">
        <v>58.1</v>
      </c>
      <c r="I4345">
        <v>3</v>
      </c>
      <c r="J4345">
        <v>30</v>
      </c>
      <c r="K4345" s="1">
        <v>45160</v>
      </c>
      <c r="L4345" s="56">
        <v>0.60532303240740737</v>
      </c>
    </row>
    <row r="4346" spans="1:12" ht="15" customHeight="1" x14ac:dyDescent="0.25">
      <c r="A4346">
        <v>4345</v>
      </c>
      <c r="B4346">
        <v>276421</v>
      </c>
      <c r="C4346" t="s">
        <v>88</v>
      </c>
      <c r="D4346" t="s">
        <v>89</v>
      </c>
      <c r="E4346" t="s">
        <v>1611</v>
      </c>
      <c r="F4346" t="s">
        <v>1610</v>
      </c>
      <c r="G4346">
        <v>55.6</v>
      </c>
      <c r="H4346">
        <v>48.4</v>
      </c>
      <c r="I4346">
        <v>3</v>
      </c>
      <c r="J4346">
        <v>14</v>
      </c>
      <c r="K4346" s="1">
        <v>45160</v>
      </c>
      <c r="L4346" s="56">
        <v>0.60398410879629627</v>
      </c>
    </row>
    <row r="4347" spans="1:12" ht="15" customHeight="1" x14ac:dyDescent="0.25">
      <c r="A4347">
        <v>4346</v>
      </c>
      <c r="B4347">
        <v>276420</v>
      </c>
      <c r="C4347" t="s">
        <v>124</v>
      </c>
      <c r="D4347" t="s">
        <v>1413</v>
      </c>
      <c r="E4347" t="s">
        <v>1603</v>
      </c>
      <c r="F4347" t="s">
        <v>1604</v>
      </c>
      <c r="G4347">
        <v>47.4</v>
      </c>
      <c r="H4347">
        <v>40.200000000000003</v>
      </c>
      <c r="I4347">
        <v>3</v>
      </c>
      <c r="J4347">
        <v>0</v>
      </c>
      <c r="K4347" s="1">
        <v>45160</v>
      </c>
      <c r="L4347" s="56">
        <v>0.6038158217592593</v>
      </c>
    </row>
    <row r="4348" spans="1:12" ht="15" customHeight="1" x14ac:dyDescent="0.25">
      <c r="A4348">
        <v>4347</v>
      </c>
      <c r="B4348">
        <v>276419</v>
      </c>
      <c r="C4348" t="s">
        <v>55</v>
      </c>
      <c r="D4348" t="s">
        <v>56</v>
      </c>
      <c r="E4348" t="s">
        <v>1611</v>
      </c>
      <c r="F4348" t="s">
        <v>1613</v>
      </c>
      <c r="G4348">
        <v>44.7</v>
      </c>
      <c r="H4348">
        <v>37.5</v>
      </c>
      <c r="I4348">
        <v>3</v>
      </c>
      <c r="J4348">
        <v>8</v>
      </c>
      <c r="K4348" s="1">
        <v>45160</v>
      </c>
      <c r="L4348" s="56">
        <v>0.60367959490740741</v>
      </c>
    </row>
    <row r="4349" spans="1:12" ht="15" customHeight="1" x14ac:dyDescent="0.25">
      <c r="A4349">
        <v>4348</v>
      </c>
      <c r="B4349">
        <v>276418</v>
      </c>
      <c r="C4349" t="s">
        <v>137</v>
      </c>
      <c r="D4349" t="s">
        <v>1356</v>
      </c>
      <c r="E4349" t="s">
        <v>1603</v>
      </c>
      <c r="F4349" t="s">
        <v>1616</v>
      </c>
      <c r="G4349">
        <v>81.599999999999994</v>
      </c>
      <c r="H4349">
        <v>74.400000000000006</v>
      </c>
      <c r="I4349">
        <v>3</v>
      </c>
      <c r="J4349">
        <v>0</v>
      </c>
      <c r="K4349" s="1">
        <v>45160</v>
      </c>
      <c r="L4349" s="56">
        <v>0.60346223379629627</v>
      </c>
    </row>
    <row r="4350" spans="1:12" ht="15" customHeight="1" x14ac:dyDescent="0.25">
      <c r="A4350">
        <v>4349</v>
      </c>
      <c r="B4350">
        <v>276417</v>
      </c>
      <c r="C4350" t="s">
        <v>24</v>
      </c>
      <c r="D4350" t="s">
        <v>25</v>
      </c>
      <c r="E4350" t="s">
        <v>1611</v>
      </c>
      <c r="F4350" t="s">
        <v>1614</v>
      </c>
      <c r="G4350">
        <v>50.1</v>
      </c>
      <c r="H4350">
        <v>42.9</v>
      </c>
      <c r="I4350">
        <v>3</v>
      </c>
      <c r="J4350">
        <v>8</v>
      </c>
      <c r="K4350" s="1">
        <v>45160</v>
      </c>
      <c r="L4350" s="56">
        <v>0.60322407407407408</v>
      </c>
    </row>
    <row r="4351" spans="1:12" ht="15" customHeight="1" x14ac:dyDescent="0.25">
      <c r="A4351">
        <v>4350</v>
      </c>
      <c r="B4351">
        <v>276416</v>
      </c>
      <c r="C4351" t="s">
        <v>141</v>
      </c>
      <c r="D4351" t="s">
        <v>1358</v>
      </c>
      <c r="E4351" t="s">
        <v>1603</v>
      </c>
      <c r="F4351" t="s">
        <v>1607</v>
      </c>
      <c r="G4351">
        <v>40.299999999999997</v>
      </c>
      <c r="H4351">
        <v>33.1</v>
      </c>
      <c r="I4351">
        <v>3</v>
      </c>
      <c r="J4351">
        <v>0</v>
      </c>
      <c r="K4351" s="1">
        <v>45160</v>
      </c>
      <c r="L4351" s="56">
        <v>0.6018972569444444</v>
      </c>
    </row>
    <row r="4352" spans="1:12" ht="15" customHeight="1" x14ac:dyDescent="0.25">
      <c r="A4352">
        <v>4351</v>
      </c>
      <c r="B4352">
        <v>276415</v>
      </c>
      <c r="C4352" t="s">
        <v>59</v>
      </c>
      <c r="D4352" t="s">
        <v>60</v>
      </c>
      <c r="E4352" t="s">
        <v>1611</v>
      </c>
      <c r="F4352" t="s">
        <v>1613</v>
      </c>
      <c r="G4352">
        <v>48.5</v>
      </c>
      <c r="H4352">
        <v>41.3</v>
      </c>
      <c r="I4352">
        <v>3</v>
      </c>
      <c r="J4352">
        <v>8</v>
      </c>
      <c r="K4352" s="1">
        <v>45160</v>
      </c>
      <c r="L4352" s="56">
        <v>0.60175436342592592</v>
      </c>
    </row>
    <row r="4353" spans="1:12" ht="15" customHeight="1" x14ac:dyDescent="0.25">
      <c r="A4353">
        <v>4352</v>
      </c>
      <c r="B4353">
        <v>276414</v>
      </c>
      <c r="C4353" t="s">
        <v>123</v>
      </c>
      <c r="D4353" t="s">
        <v>1412</v>
      </c>
      <c r="E4353" t="s">
        <v>1603</v>
      </c>
      <c r="F4353" t="s">
        <v>1613</v>
      </c>
      <c r="G4353">
        <v>48.7</v>
      </c>
      <c r="H4353">
        <v>41.5</v>
      </c>
      <c r="I4353">
        <v>3</v>
      </c>
      <c r="J4353">
        <v>0</v>
      </c>
      <c r="K4353" s="1">
        <v>45160</v>
      </c>
      <c r="L4353" s="56">
        <v>0.60160309027777781</v>
      </c>
    </row>
    <row r="4354" spans="1:12" ht="15" customHeight="1" x14ac:dyDescent="0.25">
      <c r="A4354">
        <v>4353</v>
      </c>
      <c r="B4354">
        <v>276413</v>
      </c>
      <c r="C4354" t="s">
        <v>55</v>
      </c>
      <c r="D4354" t="s">
        <v>56</v>
      </c>
      <c r="E4354" t="s">
        <v>1611</v>
      </c>
      <c r="F4354" t="s">
        <v>1613</v>
      </c>
      <c r="G4354">
        <v>47.6</v>
      </c>
      <c r="H4354">
        <v>40.4</v>
      </c>
      <c r="I4354">
        <v>3</v>
      </c>
      <c r="J4354">
        <v>8</v>
      </c>
      <c r="K4354" s="1">
        <v>45160</v>
      </c>
      <c r="L4354" s="56">
        <v>0.60148854166666665</v>
      </c>
    </row>
    <row r="4355" spans="1:12" ht="15" customHeight="1" x14ac:dyDescent="0.25">
      <c r="A4355">
        <v>4354</v>
      </c>
      <c r="B4355">
        <v>276412</v>
      </c>
      <c r="C4355" t="s">
        <v>24</v>
      </c>
      <c r="D4355" t="s">
        <v>25</v>
      </c>
      <c r="E4355" t="s">
        <v>1611</v>
      </c>
      <c r="F4355" t="s">
        <v>1614</v>
      </c>
      <c r="G4355">
        <v>46.7</v>
      </c>
      <c r="H4355">
        <v>39.5</v>
      </c>
      <c r="I4355">
        <v>3</v>
      </c>
      <c r="J4355">
        <v>8</v>
      </c>
      <c r="K4355" s="1">
        <v>45160</v>
      </c>
      <c r="L4355" s="56">
        <v>0.60128399305555558</v>
      </c>
    </row>
    <row r="4356" spans="1:12" ht="15" customHeight="1" x14ac:dyDescent="0.25">
      <c r="A4356">
        <v>4355</v>
      </c>
      <c r="B4356">
        <v>276411</v>
      </c>
      <c r="C4356" t="s">
        <v>136</v>
      </c>
      <c r="D4356" t="s">
        <v>1605</v>
      </c>
      <c r="E4356" t="s">
        <v>1603</v>
      </c>
      <c r="F4356" t="s">
        <v>1615</v>
      </c>
      <c r="G4356">
        <v>41</v>
      </c>
      <c r="H4356">
        <v>33.799999999999997</v>
      </c>
      <c r="I4356">
        <v>3</v>
      </c>
      <c r="J4356">
        <v>0</v>
      </c>
      <c r="K4356" s="1">
        <v>45160</v>
      </c>
      <c r="L4356" s="56">
        <v>0.60087693287037036</v>
      </c>
    </row>
    <row r="4357" spans="1:12" ht="15" customHeight="1" x14ac:dyDescent="0.25">
      <c r="A4357">
        <v>4356</v>
      </c>
      <c r="B4357">
        <v>276410</v>
      </c>
      <c r="C4357" t="s">
        <v>67</v>
      </c>
      <c r="D4357" t="s">
        <v>1318</v>
      </c>
      <c r="E4357" t="s">
        <v>1603</v>
      </c>
      <c r="F4357" t="s">
        <v>1613</v>
      </c>
      <c r="G4357">
        <v>34.5</v>
      </c>
      <c r="H4357">
        <v>27.3</v>
      </c>
      <c r="I4357">
        <v>3</v>
      </c>
      <c r="J4357">
        <v>0</v>
      </c>
      <c r="K4357" s="1">
        <v>45160</v>
      </c>
      <c r="L4357" s="56">
        <v>0.6006844560185185</v>
      </c>
    </row>
    <row r="4358" spans="1:12" ht="15" customHeight="1" x14ac:dyDescent="0.25">
      <c r="A4358">
        <v>4357</v>
      </c>
      <c r="B4358">
        <v>276409</v>
      </c>
      <c r="C4358" t="s">
        <v>88</v>
      </c>
      <c r="D4358" t="s">
        <v>89</v>
      </c>
      <c r="E4358" t="s">
        <v>1611</v>
      </c>
      <c r="F4358" t="s">
        <v>1610</v>
      </c>
      <c r="G4358">
        <v>57</v>
      </c>
      <c r="H4358">
        <v>49.8</v>
      </c>
      <c r="I4358">
        <v>3</v>
      </c>
      <c r="J4358">
        <v>14</v>
      </c>
      <c r="K4358" s="1">
        <v>45160</v>
      </c>
      <c r="L4358" s="56">
        <v>0.59974116898148144</v>
      </c>
    </row>
    <row r="4359" spans="1:12" ht="15" customHeight="1" x14ac:dyDescent="0.25">
      <c r="A4359">
        <v>4358</v>
      </c>
      <c r="B4359">
        <v>276408</v>
      </c>
      <c r="C4359" t="s">
        <v>24</v>
      </c>
      <c r="D4359" t="s">
        <v>25</v>
      </c>
      <c r="E4359" t="s">
        <v>1611</v>
      </c>
      <c r="F4359" t="s">
        <v>1614</v>
      </c>
      <c r="G4359">
        <v>49.5</v>
      </c>
      <c r="H4359">
        <v>42.3</v>
      </c>
      <c r="I4359">
        <v>3</v>
      </c>
      <c r="J4359">
        <v>8</v>
      </c>
      <c r="K4359" s="1">
        <v>45160</v>
      </c>
      <c r="L4359" s="56">
        <v>0.59961362268518525</v>
      </c>
    </row>
    <row r="4360" spans="1:12" ht="15" customHeight="1" x14ac:dyDescent="0.25">
      <c r="A4360">
        <v>4359</v>
      </c>
      <c r="B4360">
        <v>276407</v>
      </c>
      <c r="C4360" t="s">
        <v>125</v>
      </c>
      <c r="D4360" t="s">
        <v>126</v>
      </c>
      <c r="E4360" t="s">
        <v>1603</v>
      </c>
      <c r="F4360" t="s">
        <v>1604</v>
      </c>
      <c r="G4360">
        <v>50.5</v>
      </c>
      <c r="H4360">
        <v>43.3</v>
      </c>
      <c r="I4360">
        <v>3</v>
      </c>
      <c r="J4360">
        <v>0</v>
      </c>
      <c r="K4360" s="1">
        <v>45160</v>
      </c>
      <c r="L4360" s="56">
        <v>0.59948082175925921</v>
      </c>
    </row>
    <row r="4361" spans="1:12" ht="15" customHeight="1" x14ac:dyDescent="0.25">
      <c r="A4361">
        <v>4360</v>
      </c>
      <c r="B4361">
        <v>276406</v>
      </c>
      <c r="C4361" t="s">
        <v>114</v>
      </c>
      <c r="D4361" t="s">
        <v>115</v>
      </c>
      <c r="E4361" t="s">
        <v>1603</v>
      </c>
      <c r="F4361" t="s">
        <v>1610</v>
      </c>
      <c r="G4361">
        <v>66.7</v>
      </c>
      <c r="H4361">
        <v>59.5</v>
      </c>
      <c r="I4361">
        <v>3</v>
      </c>
      <c r="J4361">
        <v>30</v>
      </c>
      <c r="K4361" s="1">
        <v>45160</v>
      </c>
      <c r="L4361" s="56">
        <v>0.59932496527777779</v>
      </c>
    </row>
    <row r="4362" spans="1:12" ht="15" customHeight="1" x14ac:dyDescent="0.25">
      <c r="A4362">
        <v>4361</v>
      </c>
      <c r="B4362">
        <v>276405</v>
      </c>
      <c r="C4362" t="s">
        <v>120</v>
      </c>
      <c r="D4362" t="s">
        <v>1411</v>
      </c>
      <c r="E4362" t="s">
        <v>1603</v>
      </c>
      <c r="F4362" t="s">
        <v>1613</v>
      </c>
      <c r="G4362">
        <v>58.4</v>
      </c>
      <c r="H4362">
        <v>51.2</v>
      </c>
      <c r="I4362">
        <v>3</v>
      </c>
      <c r="J4362">
        <v>0</v>
      </c>
      <c r="K4362" s="1">
        <v>45160</v>
      </c>
      <c r="L4362" s="56">
        <v>0.5992312847222222</v>
      </c>
    </row>
    <row r="4363" spans="1:12" ht="15" customHeight="1" x14ac:dyDescent="0.25">
      <c r="A4363">
        <v>4362</v>
      </c>
      <c r="B4363">
        <v>276404</v>
      </c>
      <c r="C4363" t="s">
        <v>55</v>
      </c>
      <c r="D4363" t="s">
        <v>56</v>
      </c>
      <c r="E4363" t="s">
        <v>1611</v>
      </c>
      <c r="F4363" t="s">
        <v>1613</v>
      </c>
      <c r="G4363">
        <v>43.6</v>
      </c>
      <c r="H4363">
        <v>36.4</v>
      </c>
      <c r="I4363">
        <v>3</v>
      </c>
      <c r="J4363">
        <v>8</v>
      </c>
      <c r="K4363" s="1">
        <v>45160</v>
      </c>
      <c r="L4363" s="56">
        <v>0.59905049768518526</v>
      </c>
    </row>
    <row r="4364" spans="1:12" ht="15" customHeight="1" x14ac:dyDescent="0.25">
      <c r="A4364">
        <v>4363</v>
      </c>
      <c r="B4364">
        <v>276403</v>
      </c>
      <c r="C4364" t="s">
        <v>67</v>
      </c>
      <c r="D4364" t="s">
        <v>1318</v>
      </c>
      <c r="E4364" t="s">
        <v>1603</v>
      </c>
      <c r="F4364" t="s">
        <v>1613</v>
      </c>
      <c r="G4364">
        <v>31.1</v>
      </c>
      <c r="H4364">
        <v>23.9</v>
      </c>
      <c r="I4364">
        <v>3</v>
      </c>
      <c r="J4364">
        <v>0</v>
      </c>
      <c r="K4364" s="1">
        <v>45160</v>
      </c>
      <c r="L4364" s="56">
        <v>0.5989075231481481</v>
      </c>
    </row>
    <row r="4365" spans="1:12" ht="15" customHeight="1" x14ac:dyDescent="0.25">
      <c r="A4365">
        <v>4364</v>
      </c>
      <c r="B4365">
        <v>276402</v>
      </c>
      <c r="C4365" t="s">
        <v>121</v>
      </c>
      <c r="D4365" t="s">
        <v>122</v>
      </c>
      <c r="E4365" t="s">
        <v>1603</v>
      </c>
      <c r="F4365" t="s">
        <v>1613</v>
      </c>
      <c r="G4365">
        <v>48.1</v>
      </c>
      <c r="H4365">
        <v>40.9</v>
      </c>
      <c r="I4365">
        <v>3</v>
      </c>
      <c r="J4365">
        <v>0</v>
      </c>
      <c r="K4365" s="1">
        <v>45160</v>
      </c>
      <c r="L4365" s="56">
        <v>0.59877268518518523</v>
      </c>
    </row>
    <row r="4366" spans="1:12" ht="15" customHeight="1" x14ac:dyDescent="0.25">
      <c r="A4366">
        <v>4365</v>
      </c>
      <c r="B4366">
        <v>276401</v>
      </c>
      <c r="C4366" t="s">
        <v>142</v>
      </c>
      <c r="D4366" t="s">
        <v>1612</v>
      </c>
      <c r="E4366" t="s">
        <v>1603</v>
      </c>
      <c r="F4366" t="s">
        <v>1604</v>
      </c>
      <c r="G4366">
        <v>52.6</v>
      </c>
      <c r="H4366">
        <v>45.4</v>
      </c>
      <c r="I4366">
        <v>3</v>
      </c>
      <c r="J4366">
        <v>0</v>
      </c>
      <c r="K4366" s="1">
        <v>45160</v>
      </c>
      <c r="L4366" s="56">
        <v>0.59853831018518522</v>
      </c>
    </row>
    <row r="4367" spans="1:12" ht="15" customHeight="1" x14ac:dyDescent="0.25">
      <c r="A4367">
        <v>4366</v>
      </c>
      <c r="B4367">
        <v>276400</v>
      </c>
      <c r="C4367" t="s">
        <v>141</v>
      </c>
      <c r="D4367" t="s">
        <v>1358</v>
      </c>
      <c r="E4367" t="s">
        <v>1603</v>
      </c>
      <c r="F4367" t="s">
        <v>1607</v>
      </c>
      <c r="G4367">
        <v>41.5</v>
      </c>
      <c r="H4367">
        <v>34.299999999999997</v>
      </c>
      <c r="I4367">
        <v>3</v>
      </c>
      <c r="J4367">
        <v>0</v>
      </c>
      <c r="K4367" s="1">
        <v>45160</v>
      </c>
      <c r="L4367" s="56">
        <v>0.59837283564814814</v>
      </c>
    </row>
    <row r="4368" spans="1:12" ht="15" customHeight="1" x14ac:dyDescent="0.25">
      <c r="A4368">
        <v>4367</v>
      </c>
      <c r="B4368">
        <v>276399</v>
      </c>
      <c r="C4368" t="s">
        <v>73</v>
      </c>
      <c r="D4368" t="s">
        <v>1321</v>
      </c>
      <c r="E4368" t="s">
        <v>1611</v>
      </c>
      <c r="F4368" t="s">
        <v>1607</v>
      </c>
      <c r="G4368">
        <v>71.3</v>
      </c>
      <c r="H4368">
        <v>64.099999999999994</v>
      </c>
      <c r="I4368">
        <v>3</v>
      </c>
      <c r="J4368">
        <v>0</v>
      </c>
      <c r="K4368" s="1">
        <v>45160</v>
      </c>
      <c r="L4368" s="56">
        <v>0.59802245370370366</v>
      </c>
    </row>
    <row r="4369" spans="1:12" ht="15" customHeight="1" x14ac:dyDescent="0.25">
      <c r="A4369">
        <v>4368</v>
      </c>
      <c r="B4369">
        <v>276398</v>
      </c>
      <c r="C4369" t="s">
        <v>114</v>
      </c>
      <c r="D4369" t="s">
        <v>115</v>
      </c>
      <c r="E4369" t="s">
        <v>1603</v>
      </c>
      <c r="F4369" t="s">
        <v>1610</v>
      </c>
      <c r="G4369">
        <v>70.5</v>
      </c>
      <c r="H4369">
        <v>63.3</v>
      </c>
      <c r="I4369">
        <v>3</v>
      </c>
      <c r="J4369">
        <v>30</v>
      </c>
      <c r="K4369" s="1">
        <v>45160</v>
      </c>
      <c r="L4369" s="56">
        <v>0.59783715277777782</v>
      </c>
    </row>
    <row r="4370" spans="1:12" ht="15" customHeight="1" x14ac:dyDescent="0.25">
      <c r="A4370">
        <v>4369</v>
      </c>
      <c r="B4370">
        <v>276397</v>
      </c>
      <c r="C4370" t="s">
        <v>24</v>
      </c>
      <c r="D4370" t="s">
        <v>25</v>
      </c>
      <c r="E4370" t="s">
        <v>1611</v>
      </c>
      <c r="F4370" t="s">
        <v>1614</v>
      </c>
      <c r="G4370">
        <v>48.9</v>
      </c>
      <c r="H4370">
        <v>41.7</v>
      </c>
      <c r="I4370">
        <v>3</v>
      </c>
      <c r="J4370">
        <v>8</v>
      </c>
      <c r="K4370" s="1">
        <v>45160</v>
      </c>
      <c r="L4370" s="56">
        <v>0.59744270833333335</v>
      </c>
    </row>
    <row r="4371" spans="1:12" ht="15" customHeight="1" x14ac:dyDescent="0.25">
      <c r="A4371">
        <v>4370</v>
      </c>
      <c r="B4371">
        <v>276396</v>
      </c>
      <c r="C4371" t="s">
        <v>55</v>
      </c>
      <c r="D4371" t="s">
        <v>56</v>
      </c>
      <c r="E4371" t="s">
        <v>1611</v>
      </c>
      <c r="F4371" t="s">
        <v>1613</v>
      </c>
      <c r="G4371">
        <v>47.3</v>
      </c>
      <c r="H4371">
        <v>40.1</v>
      </c>
      <c r="I4371">
        <v>3</v>
      </c>
      <c r="J4371">
        <v>8</v>
      </c>
      <c r="K4371" s="1">
        <v>45160</v>
      </c>
      <c r="L4371" s="56">
        <v>0.59726848379629627</v>
      </c>
    </row>
    <row r="4372" spans="1:12" ht="15" customHeight="1" x14ac:dyDescent="0.25">
      <c r="A4372">
        <v>4371</v>
      </c>
      <c r="B4372">
        <v>276395</v>
      </c>
      <c r="C4372" t="s">
        <v>120</v>
      </c>
      <c r="D4372" t="s">
        <v>1411</v>
      </c>
      <c r="E4372" t="s">
        <v>1603</v>
      </c>
      <c r="F4372" t="s">
        <v>1614</v>
      </c>
      <c r="G4372">
        <v>42.1</v>
      </c>
      <c r="H4372">
        <v>34.9</v>
      </c>
      <c r="I4372">
        <v>3</v>
      </c>
      <c r="J4372">
        <v>0</v>
      </c>
      <c r="K4372" s="1">
        <v>45160</v>
      </c>
      <c r="L4372" s="56">
        <v>0.59665605324074067</v>
      </c>
    </row>
    <row r="4373" spans="1:12" ht="15" customHeight="1" x14ac:dyDescent="0.25">
      <c r="A4373">
        <v>4372</v>
      </c>
      <c r="B4373">
        <v>276394</v>
      </c>
      <c r="C4373" t="s">
        <v>125</v>
      </c>
      <c r="D4373" t="s">
        <v>126</v>
      </c>
      <c r="E4373" t="s">
        <v>1603</v>
      </c>
      <c r="F4373" t="s">
        <v>1604</v>
      </c>
      <c r="G4373">
        <v>40</v>
      </c>
      <c r="H4373">
        <v>32.799999999999997</v>
      </c>
      <c r="I4373">
        <v>3</v>
      </c>
      <c r="J4373">
        <v>0</v>
      </c>
      <c r="K4373" s="1">
        <v>45160</v>
      </c>
      <c r="L4373" s="56">
        <v>0.59652596064814811</v>
      </c>
    </row>
    <row r="4374" spans="1:12" ht="15" customHeight="1" x14ac:dyDescent="0.25">
      <c r="A4374">
        <v>4373</v>
      </c>
      <c r="B4374">
        <v>276393</v>
      </c>
      <c r="C4374" t="s">
        <v>84</v>
      </c>
      <c r="D4374" t="s">
        <v>1609</v>
      </c>
      <c r="E4374" t="s">
        <v>1603</v>
      </c>
      <c r="F4374" t="s">
        <v>1610</v>
      </c>
      <c r="G4374">
        <v>62.3</v>
      </c>
      <c r="H4374">
        <v>55.1</v>
      </c>
      <c r="I4374">
        <v>3</v>
      </c>
      <c r="J4374">
        <v>0</v>
      </c>
      <c r="K4374" s="1">
        <v>45160</v>
      </c>
      <c r="L4374" s="56">
        <v>0.59632704861111108</v>
      </c>
    </row>
    <row r="4375" spans="1:12" ht="15" customHeight="1" x14ac:dyDescent="0.25">
      <c r="A4375">
        <v>4374</v>
      </c>
      <c r="B4375">
        <v>276392</v>
      </c>
      <c r="C4375" t="s">
        <v>59</v>
      </c>
      <c r="D4375" t="s">
        <v>60</v>
      </c>
      <c r="E4375" t="s">
        <v>1611</v>
      </c>
      <c r="F4375" t="s">
        <v>1613</v>
      </c>
      <c r="G4375">
        <v>53</v>
      </c>
      <c r="H4375">
        <v>45.8</v>
      </c>
      <c r="I4375">
        <v>3</v>
      </c>
      <c r="J4375">
        <v>8</v>
      </c>
      <c r="K4375" s="1">
        <v>45160</v>
      </c>
      <c r="L4375" s="56">
        <v>0.59608197916666661</v>
      </c>
    </row>
    <row r="4376" spans="1:12" ht="15" customHeight="1" x14ac:dyDescent="0.25">
      <c r="A4376">
        <v>4375</v>
      </c>
      <c r="B4376">
        <v>276391</v>
      </c>
      <c r="C4376" t="s">
        <v>55</v>
      </c>
      <c r="D4376" t="s">
        <v>56</v>
      </c>
      <c r="E4376" t="s">
        <v>1611</v>
      </c>
      <c r="F4376" t="s">
        <v>1613</v>
      </c>
      <c r="G4376">
        <v>42.4</v>
      </c>
      <c r="H4376">
        <v>35.200000000000003</v>
      </c>
      <c r="I4376">
        <v>3</v>
      </c>
      <c r="J4376">
        <v>8</v>
      </c>
      <c r="K4376" s="1">
        <v>45160</v>
      </c>
      <c r="L4376" s="56">
        <v>0.5959169328703704</v>
      </c>
    </row>
    <row r="4377" spans="1:12" ht="15" customHeight="1" x14ac:dyDescent="0.25">
      <c r="A4377">
        <v>4376</v>
      </c>
      <c r="B4377">
        <v>276390</v>
      </c>
      <c r="C4377" t="s">
        <v>123</v>
      </c>
      <c r="D4377" t="s">
        <v>1412</v>
      </c>
      <c r="E4377" t="s">
        <v>1603</v>
      </c>
      <c r="F4377" t="s">
        <v>1613</v>
      </c>
      <c r="G4377">
        <v>45.1</v>
      </c>
      <c r="H4377">
        <v>37.9</v>
      </c>
      <c r="I4377">
        <v>3</v>
      </c>
      <c r="J4377">
        <v>0</v>
      </c>
      <c r="K4377" s="1">
        <v>45160</v>
      </c>
      <c r="L4377" s="56">
        <v>0.59573579861111114</v>
      </c>
    </row>
    <row r="4378" spans="1:12" ht="15" customHeight="1" x14ac:dyDescent="0.25">
      <c r="A4378">
        <v>4377</v>
      </c>
      <c r="B4378">
        <v>276389</v>
      </c>
      <c r="C4378" t="s">
        <v>141</v>
      </c>
      <c r="D4378" t="s">
        <v>1358</v>
      </c>
      <c r="E4378" t="s">
        <v>1603</v>
      </c>
      <c r="F4378" t="s">
        <v>1607</v>
      </c>
      <c r="G4378">
        <v>36.5</v>
      </c>
      <c r="H4378">
        <v>29.3</v>
      </c>
      <c r="I4378">
        <v>3</v>
      </c>
      <c r="J4378">
        <v>0</v>
      </c>
      <c r="K4378" s="1">
        <v>45160</v>
      </c>
      <c r="L4378" s="56">
        <v>0.59552260416666669</v>
      </c>
    </row>
    <row r="4379" spans="1:12" ht="15" customHeight="1" x14ac:dyDescent="0.25">
      <c r="A4379">
        <v>4378</v>
      </c>
      <c r="B4379">
        <v>276388</v>
      </c>
      <c r="C4379" t="s">
        <v>24</v>
      </c>
      <c r="D4379" t="s">
        <v>25</v>
      </c>
      <c r="E4379" t="s">
        <v>1611</v>
      </c>
      <c r="F4379" t="s">
        <v>1614</v>
      </c>
      <c r="G4379">
        <v>49.3</v>
      </c>
      <c r="H4379">
        <v>42.1</v>
      </c>
      <c r="I4379">
        <v>3</v>
      </c>
      <c r="J4379">
        <v>8</v>
      </c>
      <c r="K4379" s="1">
        <v>45160</v>
      </c>
      <c r="L4379" s="56">
        <v>0.59541875</v>
      </c>
    </row>
    <row r="4380" spans="1:12" ht="15" customHeight="1" x14ac:dyDescent="0.25">
      <c r="A4380">
        <v>4379</v>
      </c>
      <c r="B4380">
        <v>276387</v>
      </c>
      <c r="C4380" t="s">
        <v>88</v>
      </c>
      <c r="D4380" t="s">
        <v>89</v>
      </c>
      <c r="E4380" t="s">
        <v>1611</v>
      </c>
      <c r="F4380" t="s">
        <v>1610</v>
      </c>
      <c r="G4380">
        <v>51.8</v>
      </c>
      <c r="H4380">
        <v>44.6</v>
      </c>
      <c r="I4380">
        <v>3</v>
      </c>
      <c r="J4380">
        <v>14</v>
      </c>
      <c r="K4380" s="1">
        <v>45160</v>
      </c>
      <c r="L4380" s="56">
        <v>0.59529170138888887</v>
      </c>
    </row>
    <row r="4381" spans="1:12" ht="15" customHeight="1" x14ac:dyDescent="0.25">
      <c r="A4381">
        <v>4380</v>
      </c>
      <c r="B4381">
        <v>276386</v>
      </c>
      <c r="C4381" t="s">
        <v>142</v>
      </c>
      <c r="D4381" t="s">
        <v>1612</v>
      </c>
      <c r="E4381" t="s">
        <v>1603</v>
      </c>
      <c r="F4381" t="s">
        <v>1604</v>
      </c>
      <c r="G4381">
        <v>49.3</v>
      </c>
      <c r="H4381">
        <v>42.1</v>
      </c>
      <c r="I4381">
        <v>3</v>
      </c>
      <c r="J4381">
        <v>0</v>
      </c>
      <c r="K4381" s="1">
        <v>45160</v>
      </c>
      <c r="L4381" s="56">
        <v>0.59330396990740741</v>
      </c>
    </row>
    <row r="4382" spans="1:12" ht="15" customHeight="1" x14ac:dyDescent="0.25">
      <c r="A4382">
        <v>4381</v>
      </c>
      <c r="B4382">
        <v>276385</v>
      </c>
      <c r="C4382" t="s">
        <v>140</v>
      </c>
      <c r="D4382" t="s">
        <v>1357</v>
      </c>
      <c r="E4382" t="s">
        <v>1603</v>
      </c>
      <c r="F4382" t="s">
        <v>1607</v>
      </c>
      <c r="G4382">
        <v>30</v>
      </c>
      <c r="H4382">
        <v>26.4</v>
      </c>
      <c r="I4382">
        <v>1</v>
      </c>
      <c r="J4382">
        <v>0</v>
      </c>
      <c r="K4382" s="1">
        <v>45160</v>
      </c>
      <c r="L4382" s="56">
        <v>0.59304953703703711</v>
      </c>
    </row>
    <row r="4383" spans="1:12" ht="15" customHeight="1" x14ac:dyDescent="0.25">
      <c r="A4383">
        <v>4382</v>
      </c>
      <c r="B4383">
        <v>276384</v>
      </c>
      <c r="C4383" t="s">
        <v>67</v>
      </c>
      <c r="D4383" t="s">
        <v>1318</v>
      </c>
      <c r="E4383" t="s">
        <v>1603</v>
      </c>
      <c r="F4383" t="s">
        <v>1613</v>
      </c>
      <c r="G4383">
        <v>32.9</v>
      </c>
      <c r="H4383">
        <v>25.7</v>
      </c>
      <c r="I4383">
        <v>3</v>
      </c>
      <c r="J4383">
        <v>0</v>
      </c>
      <c r="K4383" s="1">
        <v>45160</v>
      </c>
      <c r="L4383" s="56">
        <v>0.59291913194444446</v>
      </c>
    </row>
    <row r="4384" spans="1:12" ht="15" customHeight="1" x14ac:dyDescent="0.25">
      <c r="A4384">
        <v>4383</v>
      </c>
      <c r="B4384">
        <v>276383</v>
      </c>
      <c r="C4384" t="s">
        <v>141</v>
      </c>
      <c r="D4384" t="s">
        <v>1358</v>
      </c>
      <c r="E4384" t="s">
        <v>1603</v>
      </c>
      <c r="F4384" t="s">
        <v>1607</v>
      </c>
      <c r="G4384">
        <v>41.2</v>
      </c>
      <c r="H4384">
        <v>34</v>
      </c>
      <c r="I4384">
        <v>3</v>
      </c>
      <c r="J4384">
        <v>0</v>
      </c>
      <c r="K4384" s="1">
        <v>45160</v>
      </c>
      <c r="L4384" s="56">
        <v>0.59264151620370364</v>
      </c>
    </row>
    <row r="4385" spans="1:12" ht="15" customHeight="1" x14ac:dyDescent="0.25">
      <c r="A4385">
        <v>4384</v>
      </c>
      <c r="B4385">
        <v>276382</v>
      </c>
      <c r="C4385" t="s">
        <v>101</v>
      </c>
      <c r="D4385" t="s">
        <v>1326</v>
      </c>
      <c r="E4385" t="s">
        <v>1611</v>
      </c>
      <c r="F4385" t="s">
        <v>1607</v>
      </c>
      <c r="G4385">
        <v>35.4</v>
      </c>
      <c r="H4385">
        <v>28.2</v>
      </c>
      <c r="I4385">
        <v>3</v>
      </c>
      <c r="J4385">
        <v>0</v>
      </c>
      <c r="K4385" s="1">
        <v>45160</v>
      </c>
      <c r="L4385" s="56">
        <v>0.59250929398148144</v>
      </c>
    </row>
    <row r="4386" spans="1:12" ht="15" customHeight="1" x14ac:dyDescent="0.25">
      <c r="A4386">
        <v>4385</v>
      </c>
      <c r="B4386">
        <v>276381</v>
      </c>
      <c r="C4386" t="s">
        <v>55</v>
      </c>
      <c r="D4386" t="s">
        <v>56</v>
      </c>
      <c r="E4386" t="s">
        <v>1611</v>
      </c>
      <c r="F4386" t="s">
        <v>1613</v>
      </c>
      <c r="G4386">
        <v>42.9</v>
      </c>
      <c r="H4386">
        <v>35.700000000000003</v>
      </c>
      <c r="I4386">
        <v>3</v>
      </c>
      <c r="J4386">
        <v>8</v>
      </c>
      <c r="K4386" s="1">
        <v>45160</v>
      </c>
      <c r="L4386" s="56">
        <v>0.59242167824074077</v>
      </c>
    </row>
    <row r="4387" spans="1:12" ht="15" customHeight="1" x14ac:dyDescent="0.25">
      <c r="A4387">
        <v>4386</v>
      </c>
      <c r="B4387">
        <v>276380</v>
      </c>
      <c r="C4387" t="s">
        <v>120</v>
      </c>
      <c r="D4387" t="s">
        <v>1411</v>
      </c>
      <c r="E4387" t="s">
        <v>1603</v>
      </c>
      <c r="F4387" t="s">
        <v>1613</v>
      </c>
      <c r="G4387">
        <v>42.5</v>
      </c>
      <c r="H4387">
        <v>35.299999999999997</v>
      </c>
      <c r="I4387">
        <v>3</v>
      </c>
      <c r="J4387">
        <v>0</v>
      </c>
      <c r="K4387" s="1">
        <v>45160</v>
      </c>
      <c r="L4387" s="56">
        <v>0.59193240740740738</v>
      </c>
    </row>
    <row r="4388" spans="1:12" ht="15" customHeight="1" x14ac:dyDescent="0.25">
      <c r="A4388">
        <v>4387</v>
      </c>
      <c r="B4388">
        <v>276379</v>
      </c>
      <c r="C4388" t="s">
        <v>88</v>
      </c>
      <c r="D4388" t="s">
        <v>89</v>
      </c>
      <c r="E4388" t="s">
        <v>1611</v>
      </c>
      <c r="F4388" t="s">
        <v>1610</v>
      </c>
      <c r="G4388">
        <v>49.6</v>
      </c>
      <c r="H4388">
        <v>42.4</v>
      </c>
      <c r="I4388">
        <v>3</v>
      </c>
      <c r="J4388">
        <v>14</v>
      </c>
      <c r="K4388" s="1">
        <v>45160</v>
      </c>
      <c r="L4388" s="56">
        <v>0.591483599537037</v>
      </c>
    </row>
    <row r="4389" spans="1:12" ht="15" customHeight="1" x14ac:dyDescent="0.25">
      <c r="A4389">
        <v>4388</v>
      </c>
      <c r="B4389">
        <v>276378</v>
      </c>
      <c r="C4389" t="s">
        <v>141</v>
      </c>
      <c r="D4389" t="s">
        <v>1358</v>
      </c>
      <c r="E4389" t="s">
        <v>1603</v>
      </c>
      <c r="F4389" t="s">
        <v>1607</v>
      </c>
      <c r="G4389">
        <v>40.9</v>
      </c>
      <c r="H4389">
        <v>33.700000000000003</v>
      </c>
      <c r="I4389">
        <v>3</v>
      </c>
      <c r="J4389">
        <v>0</v>
      </c>
      <c r="K4389" s="1">
        <v>45160</v>
      </c>
      <c r="L4389" s="56">
        <v>0.59126435185185189</v>
      </c>
    </row>
    <row r="4390" spans="1:12" ht="15" customHeight="1" x14ac:dyDescent="0.25">
      <c r="A4390">
        <v>4389</v>
      </c>
      <c r="B4390">
        <v>276377</v>
      </c>
      <c r="C4390" t="s">
        <v>124</v>
      </c>
      <c r="D4390" t="s">
        <v>1413</v>
      </c>
      <c r="E4390" t="s">
        <v>1603</v>
      </c>
      <c r="F4390" t="s">
        <v>1604</v>
      </c>
      <c r="G4390">
        <v>41.8</v>
      </c>
      <c r="H4390">
        <v>34.6</v>
      </c>
      <c r="I4390">
        <v>3</v>
      </c>
      <c r="J4390">
        <v>0</v>
      </c>
      <c r="K4390" s="1">
        <v>45160</v>
      </c>
      <c r="L4390" s="56">
        <v>0.59115864583333333</v>
      </c>
    </row>
    <row r="4391" spans="1:12" ht="15" customHeight="1" x14ac:dyDescent="0.25">
      <c r="A4391">
        <v>4390</v>
      </c>
      <c r="B4391">
        <v>276376</v>
      </c>
      <c r="C4391" t="s">
        <v>88</v>
      </c>
      <c r="D4391" t="s">
        <v>89</v>
      </c>
      <c r="E4391" t="s">
        <v>1611</v>
      </c>
      <c r="F4391" t="s">
        <v>1610</v>
      </c>
      <c r="G4391">
        <v>52</v>
      </c>
      <c r="H4391">
        <v>44.8</v>
      </c>
      <c r="I4391">
        <v>3</v>
      </c>
      <c r="J4391">
        <v>14</v>
      </c>
      <c r="K4391" s="1">
        <v>45160</v>
      </c>
      <c r="L4391" s="56">
        <v>0.59103480324074076</v>
      </c>
    </row>
    <row r="4392" spans="1:12" ht="15" customHeight="1" x14ac:dyDescent="0.25">
      <c r="A4392">
        <v>4391</v>
      </c>
      <c r="B4392">
        <v>276375</v>
      </c>
      <c r="C4392" t="s">
        <v>123</v>
      </c>
      <c r="D4392" t="s">
        <v>1412</v>
      </c>
      <c r="E4392" t="s">
        <v>1603</v>
      </c>
      <c r="F4392" t="s">
        <v>1613</v>
      </c>
      <c r="G4392">
        <v>51.8</v>
      </c>
      <c r="H4392">
        <v>44.6</v>
      </c>
      <c r="I4392">
        <v>3</v>
      </c>
      <c r="J4392">
        <v>0</v>
      </c>
      <c r="K4392" s="1">
        <v>45160</v>
      </c>
      <c r="L4392" s="56">
        <v>0.59070725694444448</v>
      </c>
    </row>
    <row r="4393" spans="1:12" ht="15" customHeight="1" x14ac:dyDescent="0.25">
      <c r="A4393">
        <v>4392</v>
      </c>
      <c r="B4393">
        <v>276374</v>
      </c>
      <c r="C4393" t="s">
        <v>121</v>
      </c>
      <c r="D4393" t="s">
        <v>122</v>
      </c>
      <c r="E4393" t="s">
        <v>1603</v>
      </c>
      <c r="F4393" t="s">
        <v>1610</v>
      </c>
      <c r="G4393">
        <v>44</v>
      </c>
      <c r="H4393">
        <v>36.799999999999997</v>
      </c>
      <c r="I4393">
        <v>3</v>
      </c>
      <c r="J4393">
        <v>0</v>
      </c>
      <c r="K4393" s="1">
        <v>45160</v>
      </c>
      <c r="L4393" s="56">
        <v>0.59043225694444446</v>
      </c>
    </row>
    <row r="4394" spans="1:12" ht="15" customHeight="1" x14ac:dyDescent="0.25">
      <c r="A4394">
        <v>4393</v>
      </c>
      <c r="B4394">
        <v>276373</v>
      </c>
      <c r="C4394" t="s">
        <v>55</v>
      </c>
      <c r="D4394" t="s">
        <v>56</v>
      </c>
      <c r="E4394" t="s">
        <v>1611</v>
      </c>
      <c r="F4394" t="s">
        <v>1613</v>
      </c>
      <c r="G4394">
        <v>44.1</v>
      </c>
      <c r="H4394">
        <v>36.9</v>
      </c>
      <c r="I4394">
        <v>3</v>
      </c>
      <c r="J4394">
        <v>8</v>
      </c>
      <c r="K4394" s="1">
        <v>45160</v>
      </c>
      <c r="L4394" s="56">
        <v>0.59001643518518521</v>
      </c>
    </row>
    <row r="4395" spans="1:12" ht="15" customHeight="1" x14ac:dyDescent="0.25">
      <c r="A4395">
        <v>4394</v>
      </c>
      <c r="B4395">
        <v>276372</v>
      </c>
      <c r="C4395" t="s">
        <v>24</v>
      </c>
      <c r="D4395" t="s">
        <v>25</v>
      </c>
      <c r="E4395" t="s">
        <v>1611</v>
      </c>
      <c r="F4395" t="s">
        <v>1614</v>
      </c>
      <c r="G4395">
        <v>49.1</v>
      </c>
      <c r="H4395">
        <v>41.9</v>
      </c>
      <c r="I4395">
        <v>3</v>
      </c>
      <c r="J4395">
        <v>8</v>
      </c>
      <c r="K4395" s="1">
        <v>45160</v>
      </c>
      <c r="L4395" s="56">
        <v>0.58990934027777775</v>
      </c>
    </row>
    <row r="4396" spans="1:12" ht="15" customHeight="1" x14ac:dyDescent="0.25">
      <c r="A4396">
        <v>4395</v>
      </c>
      <c r="B4396">
        <v>276371</v>
      </c>
      <c r="C4396" t="s">
        <v>88</v>
      </c>
      <c r="D4396" t="s">
        <v>89</v>
      </c>
      <c r="E4396" t="s">
        <v>1611</v>
      </c>
      <c r="F4396" t="s">
        <v>1610</v>
      </c>
      <c r="G4396">
        <v>78.5</v>
      </c>
      <c r="H4396">
        <v>71.3</v>
      </c>
      <c r="I4396">
        <v>3</v>
      </c>
      <c r="J4396">
        <v>20</v>
      </c>
      <c r="K4396" s="1">
        <v>45160</v>
      </c>
      <c r="L4396" s="56">
        <v>0.58976084490740743</v>
      </c>
    </row>
    <row r="4397" spans="1:12" ht="15" customHeight="1" x14ac:dyDescent="0.25">
      <c r="A4397">
        <v>4396</v>
      </c>
      <c r="B4397">
        <v>276370</v>
      </c>
      <c r="C4397" t="s">
        <v>24</v>
      </c>
      <c r="D4397" t="s">
        <v>25</v>
      </c>
      <c r="E4397" t="s">
        <v>1611</v>
      </c>
      <c r="F4397" t="s">
        <v>1614</v>
      </c>
      <c r="G4397">
        <v>47.3</v>
      </c>
      <c r="H4397">
        <v>40.1</v>
      </c>
      <c r="I4397">
        <v>3</v>
      </c>
      <c r="J4397">
        <v>8</v>
      </c>
      <c r="K4397" s="1">
        <v>45160</v>
      </c>
      <c r="L4397" s="56">
        <v>0.58949085648148147</v>
      </c>
    </row>
    <row r="4398" spans="1:12" ht="15" customHeight="1" x14ac:dyDescent="0.25">
      <c r="A4398">
        <v>4397</v>
      </c>
      <c r="B4398">
        <v>276369</v>
      </c>
      <c r="C4398" t="s">
        <v>67</v>
      </c>
      <c r="D4398" t="s">
        <v>1318</v>
      </c>
      <c r="E4398" t="s">
        <v>1603</v>
      </c>
      <c r="F4398" t="s">
        <v>1613</v>
      </c>
      <c r="G4398">
        <v>32.4</v>
      </c>
      <c r="H4398">
        <v>25.2</v>
      </c>
      <c r="I4398">
        <v>3</v>
      </c>
      <c r="J4398">
        <v>0</v>
      </c>
      <c r="K4398" s="1">
        <v>45160</v>
      </c>
      <c r="L4398" s="56">
        <v>0.58932040509259254</v>
      </c>
    </row>
    <row r="4399" spans="1:12" ht="15" customHeight="1" x14ac:dyDescent="0.25">
      <c r="A4399">
        <v>4398</v>
      </c>
      <c r="B4399">
        <v>276368</v>
      </c>
      <c r="C4399" t="s">
        <v>125</v>
      </c>
      <c r="D4399" t="s">
        <v>126</v>
      </c>
      <c r="E4399" t="s">
        <v>1603</v>
      </c>
      <c r="F4399" t="s">
        <v>1604</v>
      </c>
      <c r="G4399">
        <v>45.9</v>
      </c>
      <c r="H4399">
        <v>38.700000000000003</v>
      </c>
      <c r="I4399">
        <v>3</v>
      </c>
      <c r="J4399">
        <v>0</v>
      </c>
      <c r="K4399" s="1">
        <v>45160</v>
      </c>
      <c r="L4399" s="56">
        <v>0.58907079861111111</v>
      </c>
    </row>
    <row r="4400" spans="1:12" ht="15" customHeight="1" x14ac:dyDescent="0.25">
      <c r="A4400">
        <v>4399</v>
      </c>
      <c r="B4400">
        <v>276367</v>
      </c>
      <c r="C4400" t="s">
        <v>114</v>
      </c>
      <c r="D4400" t="s">
        <v>115</v>
      </c>
      <c r="E4400" t="s">
        <v>1603</v>
      </c>
      <c r="F4400" t="s">
        <v>1610</v>
      </c>
      <c r="G4400">
        <v>72.2</v>
      </c>
      <c r="H4400">
        <v>65</v>
      </c>
      <c r="I4400">
        <v>3</v>
      </c>
      <c r="J4400">
        <v>30</v>
      </c>
      <c r="K4400" s="1">
        <v>45160</v>
      </c>
      <c r="L4400" s="56">
        <v>0.58896319444444445</v>
      </c>
    </row>
    <row r="4401" spans="1:12" ht="15" customHeight="1" x14ac:dyDescent="0.25">
      <c r="A4401">
        <v>4400</v>
      </c>
      <c r="B4401">
        <v>276366</v>
      </c>
      <c r="C4401" t="s">
        <v>120</v>
      </c>
      <c r="D4401" t="s">
        <v>1411</v>
      </c>
      <c r="E4401" t="s">
        <v>1603</v>
      </c>
      <c r="F4401" t="s">
        <v>1614</v>
      </c>
      <c r="G4401">
        <v>44.4</v>
      </c>
      <c r="H4401">
        <v>37.200000000000003</v>
      </c>
      <c r="I4401">
        <v>3</v>
      </c>
      <c r="J4401">
        <v>0</v>
      </c>
      <c r="K4401" s="1">
        <v>45160</v>
      </c>
      <c r="L4401" s="56">
        <v>0.58880644675925919</v>
      </c>
    </row>
    <row r="4402" spans="1:12" ht="15" customHeight="1" x14ac:dyDescent="0.25">
      <c r="A4402">
        <v>4401</v>
      </c>
      <c r="B4402">
        <v>276365</v>
      </c>
      <c r="C4402" t="s">
        <v>55</v>
      </c>
      <c r="D4402" t="s">
        <v>56</v>
      </c>
      <c r="E4402" t="s">
        <v>1611</v>
      </c>
      <c r="F4402" t="s">
        <v>1613</v>
      </c>
      <c r="G4402">
        <v>45.2</v>
      </c>
      <c r="H4402">
        <v>38</v>
      </c>
      <c r="I4402">
        <v>3</v>
      </c>
      <c r="J4402">
        <v>8</v>
      </c>
      <c r="K4402" s="1">
        <v>45160</v>
      </c>
      <c r="L4402" s="56">
        <v>0.58869780092592594</v>
      </c>
    </row>
    <row r="4403" spans="1:12" ht="15" customHeight="1" x14ac:dyDescent="0.25">
      <c r="A4403">
        <v>4402</v>
      </c>
      <c r="B4403">
        <v>276364</v>
      </c>
      <c r="C4403" t="s">
        <v>123</v>
      </c>
      <c r="D4403" t="s">
        <v>1412</v>
      </c>
      <c r="E4403" t="s">
        <v>1603</v>
      </c>
      <c r="F4403" t="s">
        <v>1613</v>
      </c>
      <c r="G4403">
        <v>51.1</v>
      </c>
      <c r="H4403">
        <v>43.9</v>
      </c>
      <c r="I4403">
        <v>3</v>
      </c>
      <c r="J4403">
        <v>0</v>
      </c>
      <c r="K4403" s="1">
        <v>45160</v>
      </c>
      <c r="L4403" s="56">
        <v>0.58859594907407409</v>
      </c>
    </row>
    <row r="4404" spans="1:12" ht="15" customHeight="1" x14ac:dyDescent="0.25">
      <c r="A4404">
        <v>4403</v>
      </c>
      <c r="B4404">
        <v>276363</v>
      </c>
      <c r="C4404" t="s">
        <v>24</v>
      </c>
      <c r="D4404" t="s">
        <v>25</v>
      </c>
      <c r="E4404" t="s">
        <v>1611</v>
      </c>
      <c r="F4404" t="s">
        <v>1614</v>
      </c>
      <c r="G4404">
        <v>45.2</v>
      </c>
      <c r="H4404">
        <v>38</v>
      </c>
      <c r="I4404">
        <v>3</v>
      </c>
      <c r="J4404">
        <v>8</v>
      </c>
      <c r="K4404" s="1">
        <v>45160</v>
      </c>
      <c r="L4404" s="56">
        <v>0.58851643518518515</v>
      </c>
    </row>
    <row r="4405" spans="1:12" ht="15" customHeight="1" x14ac:dyDescent="0.25">
      <c r="A4405">
        <v>4404</v>
      </c>
      <c r="B4405">
        <v>276362</v>
      </c>
      <c r="C4405" t="s">
        <v>67</v>
      </c>
      <c r="D4405" t="s">
        <v>1318</v>
      </c>
      <c r="E4405" t="s">
        <v>1603</v>
      </c>
      <c r="F4405" t="s">
        <v>1613</v>
      </c>
      <c r="G4405">
        <v>33.6</v>
      </c>
      <c r="H4405">
        <v>26.4</v>
      </c>
      <c r="I4405">
        <v>3</v>
      </c>
      <c r="J4405">
        <v>0</v>
      </c>
      <c r="K4405" s="1">
        <v>45160</v>
      </c>
      <c r="L4405" s="56">
        <v>0.58840153935185191</v>
      </c>
    </row>
    <row r="4406" spans="1:12" ht="15" customHeight="1" x14ac:dyDescent="0.25">
      <c r="A4406">
        <v>4405</v>
      </c>
      <c r="B4406">
        <v>276361</v>
      </c>
      <c r="C4406" t="s">
        <v>151</v>
      </c>
      <c r="D4406" t="s">
        <v>1368</v>
      </c>
      <c r="E4406" t="s">
        <v>1611</v>
      </c>
      <c r="F4406" t="s">
        <v>1607</v>
      </c>
      <c r="G4406">
        <v>43.3</v>
      </c>
      <c r="H4406">
        <v>36.1</v>
      </c>
      <c r="I4406">
        <v>3</v>
      </c>
      <c r="J4406">
        <v>0</v>
      </c>
      <c r="K4406" s="1">
        <v>45160</v>
      </c>
      <c r="L4406" s="56">
        <v>0.58572175925925929</v>
      </c>
    </row>
    <row r="4407" spans="1:12" ht="15" customHeight="1" x14ac:dyDescent="0.25">
      <c r="A4407">
        <v>4406</v>
      </c>
      <c r="B4407">
        <v>276360</v>
      </c>
      <c r="C4407" t="s">
        <v>141</v>
      </c>
      <c r="D4407" t="s">
        <v>1358</v>
      </c>
      <c r="E4407" t="s">
        <v>1603</v>
      </c>
      <c r="F4407" t="s">
        <v>1607</v>
      </c>
      <c r="G4407">
        <v>36.299999999999997</v>
      </c>
      <c r="H4407">
        <v>29.1</v>
      </c>
      <c r="I4407">
        <v>3</v>
      </c>
      <c r="J4407">
        <v>0</v>
      </c>
      <c r="K4407" s="1">
        <v>45160</v>
      </c>
      <c r="L4407" s="56">
        <v>0.58534239583333336</v>
      </c>
    </row>
    <row r="4408" spans="1:12" ht="15" customHeight="1" x14ac:dyDescent="0.25">
      <c r="A4408">
        <v>4407</v>
      </c>
      <c r="B4408">
        <v>276359</v>
      </c>
      <c r="C4408" t="s">
        <v>24</v>
      </c>
      <c r="D4408" t="s">
        <v>25</v>
      </c>
      <c r="E4408" t="s">
        <v>1611</v>
      </c>
      <c r="F4408" t="s">
        <v>1614</v>
      </c>
      <c r="G4408">
        <v>51.1</v>
      </c>
      <c r="H4408">
        <v>43.9</v>
      </c>
      <c r="I4408">
        <v>3</v>
      </c>
      <c r="J4408">
        <v>8</v>
      </c>
      <c r="K4408" s="1">
        <v>45160</v>
      </c>
      <c r="L4408" s="56">
        <v>0.58523572916666666</v>
      </c>
    </row>
    <row r="4409" spans="1:12" ht="15" customHeight="1" x14ac:dyDescent="0.25">
      <c r="A4409">
        <v>4408</v>
      </c>
      <c r="B4409">
        <v>276358</v>
      </c>
      <c r="C4409" t="s">
        <v>55</v>
      </c>
      <c r="D4409" t="s">
        <v>56</v>
      </c>
      <c r="E4409" t="s">
        <v>1611</v>
      </c>
      <c r="F4409" t="s">
        <v>1613</v>
      </c>
      <c r="G4409">
        <v>45.3</v>
      </c>
      <c r="H4409">
        <v>38.1</v>
      </c>
      <c r="I4409">
        <v>3</v>
      </c>
      <c r="J4409">
        <v>8</v>
      </c>
      <c r="K4409" s="1">
        <v>45160</v>
      </c>
      <c r="L4409" s="56">
        <v>0.58502913194444439</v>
      </c>
    </row>
    <row r="4410" spans="1:12" ht="15" customHeight="1" x14ac:dyDescent="0.25">
      <c r="A4410">
        <v>4409</v>
      </c>
      <c r="B4410">
        <v>276357</v>
      </c>
      <c r="C4410" t="s">
        <v>88</v>
      </c>
      <c r="D4410" t="s">
        <v>89</v>
      </c>
      <c r="E4410" t="s">
        <v>1611</v>
      </c>
      <c r="F4410" t="s">
        <v>1610</v>
      </c>
      <c r="G4410">
        <v>52.5</v>
      </c>
      <c r="H4410">
        <v>45.3</v>
      </c>
      <c r="I4410">
        <v>3</v>
      </c>
      <c r="J4410">
        <v>14</v>
      </c>
      <c r="K4410" s="1">
        <v>45160</v>
      </c>
      <c r="L4410" s="56">
        <v>0.58492241898148145</v>
      </c>
    </row>
    <row r="4411" spans="1:12" ht="15" customHeight="1" x14ac:dyDescent="0.25">
      <c r="A4411">
        <v>4410</v>
      </c>
      <c r="B4411">
        <v>276356</v>
      </c>
      <c r="C4411" t="s">
        <v>67</v>
      </c>
      <c r="D4411" t="s">
        <v>1318</v>
      </c>
      <c r="E4411" t="s">
        <v>1603</v>
      </c>
      <c r="F4411" t="s">
        <v>1613</v>
      </c>
      <c r="G4411">
        <v>35.1</v>
      </c>
      <c r="H4411">
        <v>27.9</v>
      </c>
      <c r="I4411">
        <v>3</v>
      </c>
      <c r="J4411">
        <v>0</v>
      </c>
      <c r="K4411" s="1">
        <v>45160</v>
      </c>
      <c r="L4411" s="56">
        <v>0.58478406250000003</v>
      </c>
    </row>
    <row r="4412" spans="1:12" ht="15" customHeight="1" x14ac:dyDescent="0.25">
      <c r="A4412">
        <v>4411</v>
      </c>
      <c r="B4412">
        <v>276355</v>
      </c>
      <c r="C4412" t="s">
        <v>142</v>
      </c>
      <c r="D4412" t="s">
        <v>1612</v>
      </c>
      <c r="E4412" t="s">
        <v>1603</v>
      </c>
      <c r="F4412" t="s">
        <v>1604</v>
      </c>
      <c r="G4412">
        <v>48.7</v>
      </c>
      <c r="H4412">
        <v>41.5</v>
      </c>
      <c r="I4412">
        <v>3</v>
      </c>
      <c r="J4412">
        <v>0</v>
      </c>
      <c r="K4412" s="1">
        <v>45160</v>
      </c>
      <c r="L4412" s="56">
        <v>0.58465146990740735</v>
      </c>
    </row>
    <row r="4413" spans="1:12" ht="15" customHeight="1" x14ac:dyDescent="0.25">
      <c r="A4413">
        <v>4412</v>
      </c>
      <c r="B4413">
        <v>276354</v>
      </c>
      <c r="C4413" t="s">
        <v>59</v>
      </c>
      <c r="D4413" t="s">
        <v>60</v>
      </c>
      <c r="E4413" t="s">
        <v>1611</v>
      </c>
      <c r="F4413" t="s">
        <v>1613</v>
      </c>
      <c r="G4413">
        <v>49.1</v>
      </c>
      <c r="H4413">
        <v>41.9</v>
      </c>
      <c r="I4413">
        <v>3</v>
      </c>
      <c r="J4413">
        <v>8</v>
      </c>
      <c r="K4413" s="1">
        <v>45160</v>
      </c>
      <c r="L4413" s="56">
        <v>0.58453614583333335</v>
      </c>
    </row>
    <row r="4414" spans="1:12" ht="15" customHeight="1" x14ac:dyDescent="0.25">
      <c r="A4414">
        <v>4413</v>
      </c>
      <c r="B4414">
        <v>276353</v>
      </c>
      <c r="C4414" t="s">
        <v>24</v>
      </c>
      <c r="D4414" t="s">
        <v>25</v>
      </c>
      <c r="E4414" t="s">
        <v>1611</v>
      </c>
      <c r="F4414" t="s">
        <v>1614</v>
      </c>
      <c r="G4414">
        <v>50.3</v>
      </c>
      <c r="H4414">
        <v>43.1</v>
      </c>
      <c r="I4414">
        <v>3</v>
      </c>
      <c r="J4414">
        <v>8</v>
      </c>
      <c r="K4414" s="1">
        <v>45160</v>
      </c>
      <c r="L4414" s="56">
        <v>0.58439788194444442</v>
      </c>
    </row>
    <row r="4415" spans="1:12" ht="15" customHeight="1" x14ac:dyDescent="0.25">
      <c r="A4415">
        <v>4414</v>
      </c>
      <c r="B4415">
        <v>276352</v>
      </c>
      <c r="C4415" t="s">
        <v>24</v>
      </c>
      <c r="D4415" t="s">
        <v>25</v>
      </c>
      <c r="E4415" t="s">
        <v>1611</v>
      </c>
      <c r="F4415" t="s">
        <v>1614</v>
      </c>
      <c r="G4415">
        <v>48.5</v>
      </c>
      <c r="H4415">
        <v>41.3</v>
      </c>
      <c r="I4415">
        <v>3</v>
      </c>
      <c r="J4415">
        <v>8</v>
      </c>
      <c r="K4415" s="1">
        <v>45160</v>
      </c>
      <c r="L4415" s="56">
        <v>0.5842148958333333</v>
      </c>
    </row>
    <row r="4416" spans="1:12" ht="15" customHeight="1" x14ac:dyDescent="0.25">
      <c r="A4416">
        <v>4415</v>
      </c>
      <c r="B4416">
        <v>276351</v>
      </c>
      <c r="C4416" t="s">
        <v>125</v>
      </c>
      <c r="D4416" t="s">
        <v>126</v>
      </c>
      <c r="E4416" t="s">
        <v>1603</v>
      </c>
      <c r="F4416" t="s">
        <v>1604</v>
      </c>
      <c r="G4416">
        <v>38.200000000000003</v>
      </c>
      <c r="H4416">
        <v>31</v>
      </c>
      <c r="I4416">
        <v>3</v>
      </c>
      <c r="J4416">
        <v>0</v>
      </c>
      <c r="K4416" s="1">
        <v>45160</v>
      </c>
      <c r="L4416" s="56">
        <v>0.58404644675925932</v>
      </c>
    </row>
    <row r="4417" spans="1:12" ht="15" customHeight="1" x14ac:dyDescent="0.25">
      <c r="A4417">
        <v>4416</v>
      </c>
      <c r="B4417">
        <v>276350</v>
      </c>
      <c r="C4417" t="s">
        <v>121</v>
      </c>
      <c r="D4417" t="s">
        <v>122</v>
      </c>
      <c r="E4417" t="s">
        <v>1603</v>
      </c>
      <c r="F4417" t="s">
        <v>1613</v>
      </c>
      <c r="G4417">
        <v>47.4</v>
      </c>
      <c r="H4417">
        <v>40.200000000000003</v>
      </c>
      <c r="I4417">
        <v>3</v>
      </c>
      <c r="J4417">
        <v>0</v>
      </c>
      <c r="K4417" s="1">
        <v>45160</v>
      </c>
      <c r="L4417" s="56">
        <v>0.5839219907407408</v>
      </c>
    </row>
    <row r="4418" spans="1:12" ht="15" customHeight="1" x14ac:dyDescent="0.25">
      <c r="A4418">
        <v>4417</v>
      </c>
      <c r="B4418">
        <v>276349</v>
      </c>
      <c r="C4418" t="s">
        <v>125</v>
      </c>
      <c r="D4418" t="s">
        <v>126</v>
      </c>
      <c r="E4418" t="s">
        <v>1603</v>
      </c>
      <c r="F4418" t="s">
        <v>1604</v>
      </c>
      <c r="G4418">
        <v>42.7</v>
      </c>
      <c r="H4418">
        <v>35.5</v>
      </c>
      <c r="I4418">
        <v>3</v>
      </c>
      <c r="J4418">
        <v>0</v>
      </c>
      <c r="K4418" s="1">
        <v>45160</v>
      </c>
      <c r="L4418" s="56">
        <v>0.58379047453703703</v>
      </c>
    </row>
    <row r="4419" spans="1:12" ht="15" customHeight="1" x14ac:dyDescent="0.25">
      <c r="A4419">
        <v>4418</v>
      </c>
      <c r="B4419">
        <v>276348</v>
      </c>
      <c r="C4419" t="s">
        <v>55</v>
      </c>
      <c r="D4419" t="s">
        <v>56</v>
      </c>
      <c r="E4419" t="s">
        <v>1611</v>
      </c>
      <c r="F4419" t="s">
        <v>1613</v>
      </c>
      <c r="G4419">
        <v>46.9</v>
      </c>
      <c r="H4419">
        <v>39.700000000000003</v>
      </c>
      <c r="I4419">
        <v>3</v>
      </c>
      <c r="J4419">
        <v>8</v>
      </c>
      <c r="K4419" s="1">
        <v>45160</v>
      </c>
      <c r="L4419" s="56">
        <v>0.58366716435185184</v>
      </c>
    </row>
    <row r="4420" spans="1:12" ht="15" customHeight="1" x14ac:dyDescent="0.25">
      <c r="A4420">
        <v>4419</v>
      </c>
      <c r="B4420">
        <v>276347</v>
      </c>
      <c r="C4420" t="s">
        <v>142</v>
      </c>
      <c r="D4420" t="s">
        <v>1612</v>
      </c>
      <c r="E4420" t="s">
        <v>1603</v>
      </c>
      <c r="F4420" t="s">
        <v>1604</v>
      </c>
      <c r="G4420">
        <v>45.8</v>
      </c>
      <c r="H4420">
        <v>38.6</v>
      </c>
      <c r="I4420">
        <v>3</v>
      </c>
      <c r="J4420">
        <v>0</v>
      </c>
      <c r="K4420" s="1">
        <v>45160</v>
      </c>
      <c r="L4420" s="56">
        <v>0.58290937499999995</v>
      </c>
    </row>
    <row r="4421" spans="1:12" ht="15" customHeight="1" x14ac:dyDescent="0.25">
      <c r="A4421">
        <v>4420</v>
      </c>
      <c r="B4421">
        <v>276346</v>
      </c>
      <c r="C4421" t="s">
        <v>84</v>
      </c>
      <c r="D4421" t="s">
        <v>1609</v>
      </c>
      <c r="E4421" t="s">
        <v>1603</v>
      </c>
      <c r="F4421" t="s">
        <v>1610</v>
      </c>
      <c r="G4421">
        <v>60.5</v>
      </c>
      <c r="H4421">
        <v>53.3</v>
      </c>
      <c r="I4421">
        <v>3</v>
      </c>
      <c r="J4421">
        <v>0</v>
      </c>
      <c r="K4421" s="1">
        <v>45160</v>
      </c>
      <c r="L4421" s="56">
        <v>0.58276909722222225</v>
      </c>
    </row>
    <row r="4422" spans="1:12" ht="15" customHeight="1" x14ac:dyDescent="0.25">
      <c r="A4422">
        <v>4421</v>
      </c>
      <c r="B4422">
        <v>276345</v>
      </c>
      <c r="C4422" t="s">
        <v>141</v>
      </c>
      <c r="D4422" t="s">
        <v>1358</v>
      </c>
      <c r="E4422" t="s">
        <v>1603</v>
      </c>
      <c r="F4422" t="s">
        <v>1607</v>
      </c>
      <c r="G4422">
        <v>42.9</v>
      </c>
      <c r="H4422">
        <v>35.700000000000003</v>
      </c>
      <c r="I4422">
        <v>3</v>
      </c>
      <c r="J4422">
        <v>0</v>
      </c>
      <c r="K4422" s="1">
        <v>45160</v>
      </c>
      <c r="L4422" s="56">
        <v>0.58259016203703706</v>
      </c>
    </row>
    <row r="4423" spans="1:12" ht="15" customHeight="1" x14ac:dyDescent="0.25">
      <c r="A4423">
        <v>4422</v>
      </c>
      <c r="B4423">
        <v>276344</v>
      </c>
      <c r="C4423" t="s">
        <v>55</v>
      </c>
      <c r="D4423" t="s">
        <v>56</v>
      </c>
      <c r="E4423" t="s">
        <v>1611</v>
      </c>
      <c r="F4423" t="s">
        <v>1613</v>
      </c>
      <c r="G4423">
        <v>41.8</v>
      </c>
      <c r="H4423">
        <v>34.6</v>
      </c>
      <c r="I4423">
        <v>3</v>
      </c>
      <c r="J4423">
        <v>8</v>
      </c>
      <c r="K4423" s="1">
        <v>45160</v>
      </c>
      <c r="L4423" s="56">
        <v>0.58241099537037033</v>
      </c>
    </row>
    <row r="4424" spans="1:12" ht="15" customHeight="1" x14ac:dyDescent="0.25">
      <c r="A4424">
        <v>4423</v>
      </c>
      <c r="B4424">
        <v>276343</v>
      </c>
      <c r="C4424" t="s">
        <v>141</v>
      </c>
      <c r="D4424" t="s">
        <v>1358</v>
      </c>
      <c r="E4424" t="s">
        <v>1603</v>
      </c>
      <c r="F4424" t="s">
        <v>1607</v>
      </c>
      <c r="G4424">
        <v>35.6</v>
      </c>
      <c r="H4424">
        <v>28.4</v>
      </c>
      <c r="I4424">
        <v>3</v>
      </c>
      <c r="J4424">
        <v>0</v>
      </c>
      <c r="K4424" s="1">
        <v>45160</v>
      </c>
      <c r="L4424" s="56">
        <v>0.58238278935185184</v>
      </c>
    </row>
    <row r="4425" spans="1:12" ht="15" customHeight="1" x14ac:dyDescent="0.25">
      <c r="A4425">
        <v>4424</v>
      </c>
      <c r="B4425">
        <v>276342</v>
      </c>
      <c r="C4425" t="s">
        <v>123</v>
      </c>
      <c r="D4425" t="s">
        <v>1412</v>
      </c>
      <c r="E4425" t="s">
        <v>1603</v>
      </c>
      <c r="F4425" t="s">
        <v>1614</v>
      </c>
      <c r="G4425">
        <v>56.7</v>
      </c>
      <c r="H4425">
        <v>49.5</v>
      </c>
      <c r="I4425">
        <v>3</v>
      </c>
      <c r="J4425">
        <v>0</v>
      </c>
      <c r="K4425" s="1">
        <v>45160</v>
      </c>
      <c r="L4425" s="56">
        <v>0.58200535879629622</v>
      </c>
    </row>
    <row r="4426" spans="1:12" ht="15" customHeight="1" x14ac:dyDescent="0.25">
      <c r="A4426">
        <v>4425</v>
      </c>
      <c r="B4426">
        <v>276341</v>
      </c>
      <c r="C4426" t="s">
        <v>88</v>
      </c>
      <c r="D4426" t="s">
        <v>89</v>
      </c>
      <c r="E4426" t="s">
        <v>1611</v>
      </c>
      <c r="F4426" t="s">
        <v>1610</v>
      </c>
      <c r="G4426">
        <v>48.9</v>
      </c>
      <c r="H4426">
        <v>41.7</v>
      </c>
      <c r="I4426">
        <v>3</v>
      </c>
      <c r="J4426">
        <v>14</v>
      </c>
      <c r="K4426" s="1">
        <v>45160</v>
      </c>
      <c r="L4426" s="56">
        <v>0.58187962962962969</v>
      </c>
    </row>
    <row r="4427" spans="1:12" ht="15" customHeight="1" x14ac:dyDescent="0.25">
      <c r="A4427">
        <v>4426</v>
      </c>
      <c r="B4427">
        <v>276340</v>
      </c>
      <c r="C4427" t="s">
        <v>24</v>
      </c>
      <c r="D4427" t="s">
        <v>25</v>
      </c>
      <c r="E4427" t="s">
        <v>1611</v>
      </c>
      <c r="F4427" t="s">
        <v>1614</v>
      </c>
      <c r="G4427">
        <v>52</v>
      </c>
      <c r="H4427">
        <v>44.8</v>
      </c>
      <c r="I4427">
        <v>3</v>
      </c>
      <c r="J4427">
        <v>8</v>
      </c>
      <c r="K4427" s="1">
        <v>45160</v>
      </c>
      <c r="L4427" s="56">
        <v>0.58165964120370373</v>
      </c>
    </row>
    <row r="4428" spans="1:12" ht="15" customHeight="1" x14ac:dyDescent="0.25">
      <c r="A4428">
        <v>4427</v>
      </c>
      <c r="B4428">
        <v>276339</v>
      </c>
      <c r="C4428" t="s">
        <v>74</v>
      </c>
      <c r="D4428" t="s">
        <v>75</v>
      </c>
      <c r="E4428" t="s">
        <v>1611</v>
      </c>
      <c r="F4428" t="s">
        <v>1610</v>
      </c>
      <c r="G4428">
        <v>47.4</v>
      </c>
      <c r="H4428">
        <v>40.200000000000003</v>
      </c>
      <c r="I4428">
        <v>3</v>
      </c>
      <c r="J4428">
        <v>16</v>
      </c>
      <c r="K4428" s="1">
        <v>45160</v>
      </c>
      <c r="L4428" s="56">
        <v>0.58074340277777781</v>
      </c>
    </row>
    <row r="4429" spans="1:12" ht="15" customHeight="1" x14ac:dyDescent="0.25">
      <c r="A4429">
        <v>4428</v>
      </c>
      <c r="B4429">
        <v>276338</v>
      </c>
      <c r="C4429" t="s">
        <v>124</v>
      </c>
      <c r="D4429" t="s">
        <v>1413</v>
      </c>
      <c r="E4429" t="s">
        <v>1603</v>
      </c>
      <c r="F4429" t="s">
        <v>1604</v>
      </c>
      <c r="G4429">
        <v>45.4</v>
      </c>
      <c r="H4429">
        <v>38.200000000000003</v>
      </c>
      <c r="I4429">
        <v>3</v>
      </c>
      <c r="J4429">
        <v>0</v>
      </c>
      <c r="K4429" s="1">
        <v>45160</v>
      </c>
      <c r="L4429" s="56">
        <v>0.58057075231481481</v>
      </c>
    </row>
    <row r="4430" spans="1:12" ht="15" customHeight="1" x14ac:dyDescent="0.25">
      <c r="A4430">
        <v>4429</v>
      </c>
      <c r="B4430">
        <v>276337</v>
      </c>
      <c r="C4430" t="s">
        <v>120</v>
      </c>
      <c r="D4430" t="s">
        <v>1411</v>
      </c>
      <c r="E4430" t="s">
        <v>1603</v>
      </c>
      <c r="F4430" t="s">
        <v>1613</v>
      </c>
      <c r="G4430">
        <v>53.2</v>
      </c>
      <c r="H4430">
        <v>46</v>
      </c>
      <c r="I4430">
        <v>3</v>
      </c>
      <c r="J4430">
        <v>0</v>
      </c>
      <c r="K4430" s="1">
        <v>45160</v>
      </c>
      <c r="L4430" s="56">
        <v>0.58045729166666671</v>
      </c>
    </row>
    <row r="4431" spans="1:12" ht="15" customHeight="1" x14ac:dyDescent="0.25">
      <c r="A4431">
        <v>4430</v>
      </c>
      <c r="B4431">
        <v>276336</v>
      </c>
      <c r="C4431" t="s">
        <v>88</v>
      </c>
      <c r="D4431" t="s">
        <v>89</v>
      </c>
      <c r="E4431" t="s">
        <v>1611</v>
      </c>
      <c r="F4431" t="s">
        <v>1610</v>
      </c>
      <c r="G4431">
        <v>54.8</v>
      </c>
      <c r="H4431">
        <v>47.6</v>
      </c>
      <c r="I4431">
        <v>3</v>
      </c>
      <c r="J4431">
        <v>14</v>
      </c>
      <c r="K4431" s="1">
        <v>45160</v>
      </c>
      <c r="L4431" s="56">
        <v>0.5803057060185185</v>
      </c>
    </row>
    <row r="4432" spans="1:12" ht="15" customHeight="1" x14ac:dyDescent="0.25">
      <c r="A4432">
        <v>4431</v>
      </c>
      <c r="B4432">
        <v>276335</v>
      </c>
      <c r="C4432" t="s">
        <v>59</v>
      </c>
      <c r="D4432" t="s">
        <v>60</v>
      </c>
      <c r="E4432" t="s">
        <v>1611</v>
      </c>
      <c r="F4432" t="s">
        <v>1613</v>
      </c>
      <c r="G4432">
        <v>54.2</v>
      </c>
      <c r="H4432">
        <v>47</v>
      </c>
      <c r="I4432">
        <v>3</v>
      </c>
      <c r="J4432">
        <v>8</v>
      </c>
      <c r="K4432" s="1">
        <v>45160</v>
      </c>
      <c r="L4432" s="56">
        <v>0.58014718750000005</v>
      </c>
    </row>
    <row r="4433" spans="1:12" ht="15" customHeight="1" x14ac:dyDescent="0.25">
      <c r="A4433">
        <v>4432</v>
      </c>
      <c r="B4433">
        <v>276334</v>
      </c>
      <c r="C4433" t="s">
        <v>121</v>
      </c>
      <c r="D4433" t="s">
        <v>122</v>
      </c>
      <c r="E4433" t="s">
        <v>1603</v>
      </c>
      <c r="F4433" t="s">
        <v>1610</v>
      </c>
      <c r="G4433">
        <v>40.1</v>
      </c>
      <c r="H4433">
        <v>32.9</v>
      </c>
      <c r="I4433">
        <v>3</v>
      </c>
      <c r="J4433">
        <v>0</v>
      </c>
      <c r="K4433" s="1">
        <v>45160</v>
      </c>
      <c r="L4433" s="56">
        <v>0.58000416666666665</v>
      </c>
    </row>
    <row r="4434" spans="1:12" ht="15" customHeight="1" x14ac:dyDescent="0.25">
      <c r="A4434">
        <v>4433</v>
      </c>
      <c r="B4434">
        <v>276333</v>
      </c>
      <c r="C4434" t="s">
        <v>114</v>
      </c>
      <c r="D4434" t="s">
        <v>115</v>
      </c>
      <c r="E4434" t="s">
        <v>1603</v>
      </c>
      <c r="F4434" t="s">
        <v>1610</v>
      </c>
      <c r="G4434">
        <v>64.099999999999994</v>
      </c>
      <c r="H4434">
        <v>56.9</v>
      </c>
      <c r="I4434">
        <v>3</v>
      </c>
      <c r="J4434">
        <v>30</v>
      </c>
      <c r="K4434" s="1">
        <v>45160</v>
      </c>
      <c r="L4434" s="56">
        <v>0.57984355324074077</v>
      </c>
    </row>
    <row r="4435" spans="1:12" ht="15" customHeight="1" x14ac:dyDescent="0.25">
      <c r="A4435">
        <v>4434</v>
      </c>
      <c r="B4435">
        <v>276332</v>
      </c>
      <c r="C4435" t="s">
        <v>67</v>
      </c>
      <c r="D4435" t="s">
        <v>1318</v>
      </c>
      <c r="E4435" t="s">
        <v>1603</v>
      </c>
      <c r="F4435" t="s">
        <v>1613</v>
      </c>
      <c r="G4435">
        <v>36.1</v>
      </c>
      <c r="H4435">
        <v>28.9</v>
      </c>
      <c r="I4435">
        <v>3</v>
      </c>
      <c r="J4435">
        <v>0</v>
      </c>
      <c r="K4435" s="1">
        <v>45160</v>
      </c>
      <c r="L4435" s="56">
        <v>0.57968672453703707</v>
      </c>
    </row>
    <row r="4436" spans="1:12" ht="15" customHeight="1" x14ac:dyDescent="0.25">
      <c r="A4436">
        <v>4435</v>
      </c>
      <c r="B4436">
        <v>276331</v>
      </c>
      <c r="C4436" t="s">
        <v>120</v>
      </c>
      <c r="D4436" t="s">
        <v>1411</v>
      </c>
      <c r="E4436" t="s">
        <v>1603</v>
      </c>
      <c r="F4436" t="s">
        <v>1610</v>
      </c>
      <c r="G4436">
        <v>22.4</v>
      </c>
      <c r="H4436">
        <v>17</v>
      </c>
      <c r="I4436">
        <v>2</v>
      </c>
      <c r="J4436">
        <v>0</v>
      </c>
      <c r="K4436" s="1">
        <v>45160</v>
      </c>
      <c r="L4436" s="56">
        <v>0.57954690972222223</v>
      </c>
    </row>
    <row r="4437" spans="1:12" ht="15" customHeight="1" x14ac:dyDescent="0.25">
      <c r="A4437">
        <v>4436</v>
      </c>
      <c r="B4437">
        <v>276330</v>
      </c>
      <c r="C4437" t="s">
        <v>55</v>
      </c>
      <c r="D4437" t="s">
        <v>56</v>
      </c>
      <c r="E4437" t="s">
        <v>1611</v>
      </c>
      <c r="F4437" t="s">
        <v>1613</v>
      </c>
      <c r="G4437">
        <v>43.4</v>
      </c>
      <c r="H4437">
        <v>36.200000000000003</v>
      </c>
      <c r="I4437">
        <v>3</v>
      </c>
      <c r="J4437">
        <v>8</v>
      </c>
      <c r="K4437" s="1">
        <v>45160</v>
      </c>
      <c r="L4437" s="56">
        <v>0.57942804398148151</v>
      </c>
    </row>
    <row r="4438" spans="1:12" ht="15" customHeight="1" x14ac:dyDescent="0.25">
      <c r="A4438">
        <v>4437</v>
      </c>
      <c r="B4438">
        <v>276329</v>
      </c>
      <c r="C4438" t="s">
        <v>55</v>
      </c>
      <c r="D4438" t="s">
        <v>56</v>
      </c>
      <c r="E4438" t="s">
        <v>1611</v>
      </c>
      <c r="F4438" t="s">
        <v>1613</v>
      </c>
      <c r="G4438">
        <v>45.9</v>
      </c>
      <c r="H4438">
        <v>38.700000000000003</v>
      </c>
      <c r="I4438">
        <v>3</v>
      </c>
      <c r="J4438">
        <v>8</v>
      </c>
      <c r="K4438" s="1">
        <v>45160</v>
      </c>
      <c r="L4438" s="56">
        <v>0.5793076041666666</v>
      </c>
    </row>
    <row r="4439" spans="1:12" ht="15" customHeight="1" x14ac:dyDescent="0.25">
      <c r="A4439">
        <v>4438</v>
      </c>
      <c r="B4439">
        <v>276328</v>
      </c>
      <c r="C4439" t="s">
        <v>24</v>
      </c>
      <c r="D4439" t="s">
        <v>25</v>
      </c>
      <c r="E4439" t="s">
        <v>1611</v>
      </c>
      <c r="F4439" t="s">
        <v>1614</v>
      </c>
      <c r="G4439">
        <v>47.6</v>
      </c>
      <c r="H4439">
        <v>40.4</v>
      </c>
      <c r="I4439">
        <v>3</v>
      </c>
      <c r="J4439">
        <v>8</v>
      </c>
      <c r="K4439" s="1">
        <v>45160</v>
      </c>
      <c r="L4439" s="56">
        <v>0.57922172453703702</v>
      </c>
    </row>
    <row r="4440" spans="1:12" ht="15" customHeight="1" x14ac:dyDescent="0.25">
      <c r="A4440">
        <v>4439</v>
      </c>
      <c r="B4440">
        <v>276327</v>
      </c>
      <c r="C4440" t="s">
        <v>24</v>
      </c>
      <c r="D4440" t="s">
        <v>25</v>
      </c>
      <c r="E4440" t="s">
        <v>1611</v>
      </c>
      <c r="F4440" t="s">
        <v>1614</v>
      </c>
      <c r="G4440">
        <v>52.8</v>
      </c>
      <c r="H4440">
        <v>45.6</v>
      </c>
      <c r="I4440">
        <v>3</v>
      </c>
      <c r="J4440">
        <v>8</v>
      </c>
      <c r="K4440" s="1">
        <v>45160</v>
      </c>
      <c r="L4440" s="56">
        <v>0.57908645833333339</v>
      </c>
    </row>
    <row r="4441" spans="1:12" ht="15" customHeight="1" x14ac:dyDescent="0.25">
      <c r="A4441">
        <v>4440</v>
      </c>
      <c r="B4441">
        <v>276326</v>
      </c>
      <c r="C4441" t="s">
        <v>61</v>
      </c>
      <c r="D4441" t="s">
        <v>62</v>
      </c>
      <c r="E4441" t="s">
        <v>1611</v>
      </c>
      <c r="F4441" t="s">
        <v>1613</v>
      </c>
      <c r="G4441">
        <v>64.3</v>
      </c>
      <c r="H4441">
        <v>57.1</v>
      </c>
      <c r="I4441">
        <v>3</v>
      </c>
      <c r="J4441">
        <v>11</v>
      </c>
      <c r="K4441" s="1">
        <v>45160</v>
      </c>
      <c r="L4441" s="56">
        <v>0.57888306712962956</v>
      </c>
    </row>
    <row r="4442" spans="1:12" ht="15" customHeight="1" x14ac:dyDescent="0.25">
      <c r="A4442">
        <v>4441</v>
      </c>
      <c r="B4442">
        <v>276325</v>
      </c>
      <c r="C4442" t="s">
        <v>140</v>
      </c>
      <c r="D4442" t="s">
        <v>1357</v>
      </c>
      <c r="E4442" t="s">
        <v>1603</v>
      </c>
      <c r="F4442" t="s">
        <v>1607</v>
      </c>
      <c r="G4442">
        <v>27.9</v>
      </c>
      <c r="H4442">
        <v>22.5</v>
      </c>
      <c r="I4442">
        <v>2</v>
      </c>
      <c r="J4442">
        <v>0</v>
      </c>
      <c r="K4442" s="1">
        <v>45160</v>
      </c>
      <c r="L4442" s="56">
        <v>0.57615370370370367</v>
      </c>
    </row>
    <row r="4443" spans="1:12" ht="15" customHeight="1" x14ac:dyDescent="0.25">
      <c r="A4443">
        <v>4442</v>
      </c>
      <c r="B4443">
        <v>276324</v>
      </c>
      <c r="C4443" t="s">
        <v>124</v>
      </c>
      <c r="D4443" t="s">
        <v>1413</v>
      </c>
      <c r="E4443" t="s">
        <v>1603</v>
      </c>
      <c r="F4443" t="s">
        <v>1604</v>
      </c>
      <c r="G4443">
        <v>43.5</v>
      </c>
      <c r="H4443">
        <v>36.299999999999997</v>
      </c>
      <c r="I4443">
        <v>3</v>
      </c>
      <c r="J4443">
        <v>0</v>
      </c>
      <c r="K4443" s="1">
        <v>45160</v>
      </c>
      <c r="L4443" s="56">
        <v>0.57593715277777779</v>
      </c>
    </row>
    <row r="4444" spans="1:12" ht="15" customHeight="1" x14ac:dyDescent="0.25">
      <c r="A4444">
        <v>4443</v>
      </c>
      <c r="B4444">
        <v>276323</v>
      </c>
      <c r="C4444" t="s">
        <v>24</v>
      </c>
      <c r="D4444" t="s">
        <v>25</v>
      </c>
      <c r="E4444" t="s">
        <v>1611</v>
      </c>
      <c r="F4444" t="s">
        <v>1614</v>
      </c>
      <c r="G4444">
        <v>47.2</v>
      </c>
      <c r="H4444">
        <v>40</v>
      </c>
      <c r="I4444">
        <v>3</v>
      </c>
      <c r="J4444">
        <v>8</v>
      </c>
      <c r="K4444" s="1">
        <v>45160</v>
      </c>
      <c r="L4444" s="56">
        <v>0.57581582175925927</v>
      </c>
    </row>
    <row r="4445" spans="1:12" ht="15" customHeight="1" x14ac:dyDescent="0.25">
      <c r="A4445">
        <v>4444</v>
      </c>
      <c r="B4445">
        <v>276322</v>
      </c>
      <c r="C4445" t="s">
        <v>123</v>
      </c>
      <c r="D4445" t="s">
        <v>1412</v>
      </c>
      <c r="E4445" t="s">
        <v>1603</v>
      </c>
      <c r="F4445" t="s">
        <v>1614</v>
      </c>
      <c r="G4445">
        <v>50.9</v>
      </c>
      <c r="H4445">
        <v>43.7</v>
      </c>
      <c r="I4445">
        <v>3</v>
      </c>
      <c r="J4445">
        <v>0</v>
      </c>
      <c r="K4445" s="1">
        <v>45160</v>
      </c>
      <c r="L4445" s="56">
        <v>0.57557600694444444</v>
      </c>
    </row>
    <row r="4446" spans="1:12" ht="15" customHeight="1" x14ac:dyDescent="0.25">
      <c r="A4446">
        <v>4445</v>
      </c>
      <c r="B4446">
        <v>276321</v>
      </c>
      <c r="C4446" t="s">
        <v>114</v>
      </c>
      <c r="D4446" t="s">
        <v>115</v>
      </c>
      <c r="E4446" t="s">
        <v>1603</v>
      </c>
      <c r="F4446" t="s">
        <v>1610</v>
      </c>
      <c r="G4446">
        <v>69</v>
      </c>
      <c r="H4446">
        <v>61.8</v>
      </c>
      <c r="I4446">
        <v>3</v>
      </c>
      <c r="J4446">
        <v>30</v>
      </c>
      <c r="K4446" s="1">
        <v>45160</v>
      </c>
      <c r="L4446" s="56">
        <v>0.57544447916666663</v>
      </c>
    </row>
    <row r="4447" spans="1:12" ht="15" customHeight="1" x14ac:dyDescent="0.25">
      <c r="A4447">
        <v>4446</v>
      </c>
      <c r="B4447">
        <v>276320</v>
      </c>
      <c r="C4447" t="s">
        <v>100</v>
      </c>
      <c r="D4447" t="s">
        <v>1271</v>
      </c>
      <c r="E4447" t="s">
        <v>1611</v>
      </c>
      <c r="F4447" t="s">
        <v>1607</v>
      </c>
      <c r="G4447">
        <v>83.4</v>
      </c>
      <c r="H4447">
        <v>76.2</v>
      </c>
      <c r="I4447">
        <v>3</v>
      </c>
      <c r="J4447">
        <v>0</v>
      </c>
      <c r="K4447" s="1">
        <v>45160</v>
      </c>
      <c r="L4447" s="56">
        <v>0.57498414351851845</v>
      </c>
    </row>
    <row r="4448" spans="1:12" ht="15" customHeight="1" x14ac:dyDescent="0.25">
      <c r="A4448">
        <v>4447</v>
      </c>
      <c r="B4448">
        <v>276319</v>
      </c>
      <c r="C4448" t="s">
        <v>175</v>
      </c>
      <c r="D4448" t="s">
        <v>176</v>
      </c>
      <c r="E4448" t="s">
        <v>1603</v>
      </c>
      <c r="F4448" t="s">
        <v>1610</v>
      </c>
      <c r="G4448">
        <v>45.1</v>
      </c>
      <c r="H4448">
        <v>37.9</v>
      </c>
      <c r="I4448">
        <v>3</v>
      </c>
      <c r="J4448">
        <v>0</v>
      </c>
      <c r="K4448" s="1">
        <v>45160</v>
      </c>
      <c r="L4448" s="56">
        <v>0.57468090277777784</v>
      </c>
    </row>
    <row r="4449" spans="1:12" ht="15" customHeight="1" x14ac:dyDescent="0.25">
      <c r="A4449">
        <v>4448</v>
      </c>
      <c r="B4449">
        <v>276318</v>
      </c>
      <c r="C4449" t="s">
        <v>142</v>
      </c>
      <c r="D4449" t="s">
        <v>1612</v>
      </c>
      <c r="E4449" t="s">
        <v>1603</v>
      </c>
      <c r="F4449" t="s">
        <v>1604</v>
      </c>
      <c r="G4449">
        <v>42.6</v>
      </c>
      <c r="H4449">
        <v>35.4</v>
      </c>
      <c r="I4449">
        <v>3</v>
      </c>
      <c r="J4449">
        <v>0</v>
      </c>
      <c r="K4449" s="1">
        <v>45160</v>
      </c>
      <c r="L4449" s="56">
        <v>0.5742232986111111</v>
      </c>
    </row>
    <row r="4450" spans="1:12" ht="15" customHeight="1" x14ac:dyDescent="0.25">
      <c r="A4450">
        <v>4449</v>
      </c>
      <c r="B4450">
        <v>276317</v>
      </c>
      <c r="C4450" t="s">
        <v>88</v>
      </c>
      <c r="D4450" t="s">
        <v>89</v>
      </c>
      <c r="E4450" t="s">
        <v>1611</v>
      </c>
      <c r="F4450" t="s">
        <v>1610</v>
      </c>
      <c r="G4450">
        <v>56.2</v>
      </c>
      <c r="H4450">
        <v>49</v>
      </c>
      <c r="I4450">
        <v>3</v>
      </c>
      <c r="J4450">
        <v>14</v>
      </c>
      <c r="K4450" s="1">
        <v>45160</v>
      </c>
      <c r="L4450" s="56">
        <v>0.57393271990740746</v>
      </c>
    </row>
    <row r="4451" spans="1:12" ht="15" customHeight="1" x14ac:dyDescent="0.25">
      <c r="A4451">
        <v>4450</v>
      </c>
      <c r="B4451">
        <v>276316</v>
      </c>
      <c r="C4451" t="s">
        <v>55</v>
      </c>
      <c r="D4451" t="s">
        <v>56</v>
      </c>
      <c r="E4451" t="s">
        <v>1611</v>
      </c>
      <c r="F4451" t="s">
        <v>1613</v>
      </c>
      <c r="G4451">
        <v>46.3</v>
      </c>
      <c r="H4451">
        <v>39.1</v>
      </c>
      <c r="I4451">
        <v>3</v>
      </c>
      <c r="J4451">
        <v>8</v>
      </c>
      <c r="K4451" s="1">
        <v>45160</v>
      </c>
      <c r="L4451" s="56">
        <v>0.57379934027777779</v>
      </c>
    </row>
    <row r="4452" spans="1:12" ht="15" customHeight="1" x14ac:dyDescent="0.25">
      <c r="A4452">
        <v>4451</v>
      </c>
      <c r="B4452">
        <v>276315</v>
      </c>
      <c r="C4452" t="s">
        <v>175</v>
      </c>
      <c r="D4452" t="s">
        <v>176</v>
      </c>
      <c r="E4452" t="s">
        <v>1603</v>
      </c>
      <c r="F4452" t="s">
        <v>1610</v>
      </c>
      <c r="G4452">
        <v>52.9</v>
      </c>
      <c r="H4452">
        <v>45.7</v>
      </c>
      <c r="I4452">
        <v>3</v>
      </c>
      <c r="J4452">
        <v>0</v>
      </c>
      <c r="K4452" s="1">
        <v>45160</v>
      </c>
      <c r="L4452" s="56">
        <v>0.57366716435185183</v>
      </c>
    </row>
    <row r="4453" spans="1:12" ht="15" customHeight="1" x14ac:dyDescent="0.25">
      <c r="A4453">
        <v>4452</v>
      </c>
      <c r="B4453">
        <v>276314</v>
      </c>
      <c r="C4453" t="s">
        <v>24</v>
      </c>
      <c r="D4453" t="s">
        <v>25</v>
      </c>
      <c r="E4453" t="s">
        <v>1611</v>
      </c>
      <c r="F4453" t="s">
        <v>1614</v>
      </c>
      <c r="G4453">
        <v>53.8</v>
      </c>
      <c r="H4453">
        <v>46.6</v>
      </c>
      <c r="I4453">
        <v>3</v>
      </c>
      <c r="J4453">
        <v>8</v>
      </c>
      <c r="K4453" s="1">
        <v>45160</v>
      </c>
      <c r="L4453" s="56">
        <v>0.57356322916666669</v>
      </c>
    </row>
    <row r="4454" spans="1:12" ht="15" customHeight="1" x14ac:dyDescent="0.25">
      <c r="A4454">
        <v>4453</v>
      </c>
      <c r="B4454">
        <v>276313</v>
      </c>
      <c r="C4454" t="s">
        <v>24</v>
      </c>
      <c r="D4454" t="s">
        <v>25</v>
      </c>
      <c r="E4454" t="s">
        <v>1611</v>
      </c>
      <c r="F4454" t="s">
        <v>1614</v>
      </c>
      <c r="G4454">
        <v>50.1</v>
      </c>
      <c r="H4454">
        <v>42.9</v>
      </c>
      <c r="I4454">
        <v>3</v>
      </c>
      <c r="J4454">
        <v>8</v>
      </c>
      <c r="K4454" s="1">
        <v>45160</v>
      </c>
      <c r="L4454" s="56">
        <v>0.57334903935185189</v>
      </c>
    </row>
    <row r="4455" spans="1:12" ht="15" customHeight="1" x14ac:dyDescent="0.25">
      <c r="A4455">
        <v>4454</v>
      </c>
      <c r="B4455">
        <v>276312</v>
      </c>
      <c r="C4455" t="s">
        <v>175</v>
      </c>
      <c r="D4455" t="s">
        <v>176</v>
      </c>
      <c r="E4455" t="s">
        <v>1603</v>
      </c>
      <c r="F4455" t="s">
        <v>1614</v>
      </c>
      <c r="G4455">
        <v>40.799999999999997</v>
      </c>
      <c r="H4455">
        <v>33.6</v>
      </c>
      <c r="I4455">
        <v>3</v>
      </c>
      <c r="J4455">
        <v>0</v>
      </c>
      <c r="K4455" s="1">
        <v>45160</v>
      </c>
      <c r="L4455" s="56">
        <v>0.57241890046296295</v>
      </c>
    </row>
    <row r="4456" spans="1:12" ht="15" customHeight="1" x14ac:dyDescent="0.25">
      <c r="A4456">
        <v>4455</v>
      </c>
      <c r="B4456">
        <v>276311</v>
      </c>
      <c r="C4456" t="s">
        <v>175</v>
      </c>
      <c r="D4456" t="s">
        <v>176</v>
      </c>
      <c r="E4456" t="s">
        <v>1603</v>
      </c>
      <c r="F4456" t="s">
        <v>1614</v>
      </c>
      <c r="G4456">
        <v>32.5</v>
      </c>
      <c r="H4456">
        <v>25.3</v>
      </c>
      <c r="I4456">
        <v>3</v>
      </c>
      <c r="J4456">
        <v>0</v>
      </c>
      <c r="K4456" s="1">
        <v>45160</v>
      </c>
      <c r="L4456" s="56">
        <v>0.57232017361111109</v>
      </c>
    </row>
    <row r="4457" spans="1:12" ht="15" customHeight="1" x14ac:dyDescent="0.25">
      <c r="A4457">
        <v>4456</v>
      </c>
      <c r="B4457">
        <v>276310</v>
      </c>
      <c r="C4457" t="s">
        <v>59</v>
      </c>
      <c r="D4457" t="s">
        <v>60</v>
      </c>
      <c r="E4457" t="s">
        <v>1611</v>
      </c>
      <c r="F4457" t="s">
        <v>1613</v>
      </c>
      <c r="G4457">
        <v>50</v>
      </c>
      <c r="H4457">
        <v>42.8</v>
      </c>
      <c r="I4457">
        <v>3</v>
      </c>
      <c r="J4457">
        <v>8</v>
      </c>
      <c r="K4457" s="1">
        <v>45160</v>
      </c>
      <c r="L4457" s="56">
        <v>0.57217427083333339</v>
      </c>
    </row>
    <row r="4458" spans="1:12" ht="15" customHeight="1" x14ac:dyDescent="0.25">
      <c r="A4458">
        <v>4457</v>
      </c>
      <c r="B4458">
        <v>276309</v>
      </c>
      <c r="C4458" t="s">
        <v>124</v>
      </c>
      <c r="D4458" t="s">
        <v>1413</v>
      </c>
      <c r="E4458" t="s">
        <v>1603</v>
      </c>
      <c r="F4458" t="s">
        <v>1604</v>
      </c>
      <c r="G4458">
        <v>51.3</v>
      </c>
      <c r="H4458">
        <v>44.1</v>
      </c>
      <c r="I4458">
        <v>3</v>
      </c>
      <c r="J4458">
        <v>0</v>
      </c>
      <c r="K4458" s="1">
        <v>45160</v>
      </c>
      <c r="L4458" s="56">
        <v>0.57192762731481483</v>
      </c>
    </row>
    <row r="4459" spans="1:12" ht="15" customHeight="1" x14ac:dyDescent="0.25">
      <c r="A4459">
        <v>4458</v>
      </c>
      <c r="B4459">
        <v>276308</v>
      </c>
      <c r="C4459" t="s">
        <v>84</v>
      </c>
      <c r="D4459" t="s">
        <v>1609</v>
      </c>
      <c r="E4459" t="s">
        <v>1603</v>
      </c>
      <c r="F4459" t="s">
        <v>1610</v>
      </c>
      <c r="G4459">
        <v>64.900000000000006</v>
      </c>
      <c r="H4459">
        <v>57.7</v>
      </c>
      <c r="I4459">
        <v>3</v>
      </c>
      <c r="J4459">
        <v>0</v>
      </c>
      <c r="K4459" s="1">
        <v>45160</v>
      </c>
      <c r="L4459" s="56">
        <v>0.57123657407407402</v>
      </c>
    </row>
    <row r="4460" spans="1:12" ht="15" customHeight="1" x14ac:dyDescent="0.25">
      <c r="A4460">
        <v>4459</v>
      </c>
      <c r="B4460">
        <v>276307</v>
      </c>
      <c r="C4460" t="s">
        <v>24</v>
      </c>
      <c r="D4460" t="s">
        <v>25</v>
      </c>
      <c r="E4460" t="s">
        <v>1611</v>
      </c>
      <c r="F4460" t="s">
        <v>1614</v>
      </c>
      <c r="G4460">
        <v>50.5</v>
      </c>
      <c r="H4460">
        <v>43.3</v>
      </c>
      <c r="I4460">
        <v>3</v>
      </c>
      <c r="J4460">
        <v>8</v>
      </c>
      <c r="K4460" s="1">
        <v>45160</v>
      </c>
      <c r="L4460" s="56">
        <v>0.57093920138888887</v>
      </c>
    </row>
    <row r="4461" spans="1:12" ht="15" customHeight="1" x14ac:dyDescent="0.25">
      <c r="A4461">
        <v>4460</v>
      </c>
      <c r="B4461">
        <v>276306</v>
      </c>
      <c r="C4461" t="s">
        <v>55</v>
      </c>
      <c r="D4461" t="s">
        <v>56</v>
      </c>
      <c r="E4461" t="s">
        <v>1611</v>
      </c>
      <c r="F4461" t="s">
        <v>1613</v>
      </c>
      <c r="G4461">
        <v>44.9</v>
      </c>
      <c r="H4461">
        <v>37.700000000000003</v>
      </c>
      <c r="I4461">
        <v>3</v>
      </c>
      <c r="J4461">
        <v>8</v>
      </c>
      <c r="K4461" s="1">
        <v>45160</v>
      </c>
      <c r="L4461" s="56">
        <v>0.57073163194444443</v>
      </c>
    </row>
    <row r="4462" spans="1:12" ht="15" customHeight="1" x14ac:dyDescent="0.25">
      <c r="A4462">
        <v>4461</v>
      </c>
      <c r="B4462">
        <v>276305</v>
      </c>
      <c r="C4462" t="s">
        <v>67</v>
      </c>
      <c r="D4462" t="s">
        <v>1318</v>
      </c>
      <c r="E4462" t="s">
        <v>1603</v>
      </c>
      <c r="F4462" t="s">
        <v>1613</v>
      </c>
      <c r="G4462">
        <v>29.8</v>
      </c>
      <c r="H4462">
        <v>22.6</v>
      </c>
      <c r="I4462">
        <v>3</v>
      </c>
      <c r="J4462">
        <v>0</v>
      </c>
      <c r="K4462" s="1">
        <v>45160</v>
      </c>
      <c r="L4462" s="56">
        <v>0.57062688657407412</v>
      </c>
    </row>
    <row r="4463" spans="1:12" ht="15" customHeight="1" x14ac:dyDescent="0.25">
      <c r="A4463">
        <v>4462</v>
      </c>
      <c r="B4463">
        <v>276304</v>
      </c>
      <c r="C4463" t="s">
        <v>142</v>
      </c>
      <c r="D4463" t="s">
        <v>1612</v>
      </c>
      <c r="E4463" t="s">
        <v>1603</v>
      </c>
      <c r="F4463" t="s">
        <v>1604</v>
      </c>
      <c r="G4463">
        <v>34.6</v>
      </c>
      <c r="H4463">
        <v>27.4</v>
      </c>
      <c r="I4463">
        <v>3</v>
      </c>
      <c r="J4463">
        <v>0</v>
      </c>
      <c r="K4463" s="1">
        <v>45160</v>
      </c>
      <c r="L4463" s="56">
        <v>0.57053255787037038</v>
      </c>
    </row>
    <row r="4464" spans="1:12" ht="15" customHeight="1" x14ac:dyDescent="0.25">
      <c r="A4464">
        <v>4463</v>
      </c>
      <c r="B4464">
        <v>276303</v>
      </c>
      <c r="C4464" t="s">
        <v>125</v>
      </c>
      <c r="D4464" t="s">
        <v>126</v>
      </c>
      <c r="E4464" t="s">
        <v>1603</v>
      </c>
      <c r="F4464" t="s">
        <v>1604</v>
      </c>
      <c r="G4464">
        <v>53.6</v>
      </c>
      <c r="H4464">
        <v>46.4</v>
      </c>
      <c r="I4464">
        <v>3</v>
      </c>
      <c r="J4464">
        <v>0</v>
      </c>
      <c r="K4464" s="1">
        <v>45160</v>
      </c>
      <c r="L4464" s="56">
        <v>0.57036843749999999</v>
      </c>
    </row>
    <row r="4465" spans="1:12" ht="15" customHeight="1" x14ac:dyDescent="0.25">
      <c r="A4465">
        <v>4464</v>
      </c>
      <c r="B4465">
        <v>276302</v>
      </c>
      <c r="C4465" t="s">
        <v>124</v>
      </c>
      <c r="D4465" t="s">
        <v>1413</v>
      </c>
      <c r="E4465" t="s">
        <v>1603</v>
      </c>
      <c r="F4465" t="s">
        <v>1604</v>
      </c>
      <c r="G4465">
        <v>42.1</v>
      </c>
      <c r="H4465">
        <v>34.9</v>
      </c>
      <c r="I4465">
        <v>3</v>
      </c>
      <c r="J4465">
        <v>0</v>
      </c>
      <c r="K4465" s="1">
        <v>45160</v>
      </c>
      <c r="L4465" s="56">
        <v>0.5702110763888889</v>
      </c>
    </row>
    <row r="4466" spans="1:12" ht="15" customHeight="1" x14ac:dyDescent="0.25">
      <c r="A4466">
        <v>4465</v>
      </c>
      <c r="B4466">
        <v>276301</v>
      </c>
      <c r="C4466" t="s">
        <v>125</v>
      </c>
      <c r="D4466" t="s">
        <v>126</v>
      </c>
      <c r="E4466" t="s">
        <v>1603</v>
      </c>
      <c r="F4466" t="s">
        <v>1604</v>
      </c>
      <c r="G4466">
        <v>43.1</v>
      </c>
      <c r="H4466">
        <v>35.9</v>
      </c>
      <c r="I4466">
        <v>3</v>
      </c>
      <c r="J4466">
        <v>0</v>
      </c>
      <c r="K4466" s="1">
        <v>45160</v>
      </c>
      <c r="L4466" s="56">
        <v>0.57008082175925923</v>
      </c>
    </row>
    <row r="4467" spans="1:12" ht="15" customHeight="1" x14ac:dyDescent="0.25">
      <c r="A4467">
        <v>4466</v>
      </c>
      <c r="B4467">
        <v>276300</v>
      </c>
      <c r="C4467" t="s">
        <v>114</v>
      </c>
      <c r="D4467" t="s">
        <v>115</v>
      </c>
      <c r="E4467" t="s">
        <v>1603</v>
      </c>
      <c r="F4467" t="s">
        <v>1610</v>
      </c>
      <c r="G4467">
        <v>67.8</v>
      </c>
      <c r="H4467">
        <v>60.6</v>
      </c>
      <c r="I4467">
        <v>3</v>
      </c>
      <c r="J4467">
        <v>30</v>
      </c>
      <c r="K4467" s="1">
        <v>45160</v>
      </c>
      <c r="L4467" s="56">
        <v>0.56986484953703698</v>
      </c>
    </row>
    <row r="4468" spans="1:12" ht="15" customHeight="1" x14ac:dyDescent="0.25">
      <c r="A4468">
        <v>4467</v>
      </c>
      <c r="B4468">
        <v>276299</v>
      </c>
      <c r="C4468" t="s">
        <v>121</v>
      </c>
      <c r="D4468" t="s">
        <v>122</v>
      </c>
      <c r="E4468" t="s">
        <v>1603</v>
      </c>
      <c r="F4468" t="s">
        <v>1613</v>
      </c>
      <c r="G4468">
        <v>44.9</v>
      </c>
      <c r="H4468">
        <v>37.700000000000003</v>
      </c>
      <c r="I4468">
        <v>3</v>
      </c>
      <c r="J4468">
        <v>0</v>
      </c>
      <c r="K4468" s="1">
        <v>45160</v>
      </c>
      <c r="L4468" s="56">
        <v>0.56970281249999999</v>
      </c>
    </row>
    <row r="4469" spans="1:12" ht="15" customHeight="1" x14ac:dyDescent="0.25">
      <c r="A4469">
        <v>4468</v>
      </c>
      <c r="B4469">
        <v>276298</v>
      </c>
      <c r="C4469" t="s">
        <v>88</v>
      </c>
      <c r="D4469" t="s">
        <v>89</v>
      </c>
      <c r="E4469" t="s">
        <v>1611</v>
      </c>
      <c r="F4469" t="s">
        <v>1610</v>
      </c>
      <c r="G4469">
        <v>58.3</v>
      </c>
      <c r="H4469">
        <v>51.1</v>
      </c>
      <c r="I4469">
        <v>3</v>
      </c>
      <c r="J4469">
        <v>14</v>
      </c>
      <c r="K4469" s="1">
        <v>45160</v>
      </c>
      <c r="L4469" s="56">
        <v>0.56958217592592597</v>
      </c>
    </row>
    <row r="4470" spans="1:12" ht="15" customHeight="1" x14ac:dyDescent="0.25">
      <c r="A4470">
        <v>4469</v>
      </c>
      <c r="B4470">
        <v>276297</v>
      </c>
      <c r="C4470" t="s">
        <v>67</v>
      </c>
      <c r="D4470" t="s">
        <v>1318</v>
      </c>
      <c r="E4470" t="s">
        <v>1603</v>
      </c>
      <c r="F4470" t="s">
        <v>1613</v>
      </c>
      <c r="G4470">
        <v>39</v>
      </c>
      <c r="H4470">
        <v>31.8</v>
      </c>
      <c r="I4470">
        <v>3</v>
      </c>
      <c r="J4470">
        <v>0</v>
      </c>
      <c r="K4470" s="1">
        <v>45160</v>
      </c>
      <c r="L4470" s="56">
        <v>0.56940906250000001</v>
      </c>
    </row>
    <row r="4471" spans="1:12" ht="15" customHeight="1" x14ac:dyDescent="0.25">
      <c r="A4471">
        <v>4470</v>
      </c>
      <c r="B4471">
        <v>276296</v>
      </c>
      <c r="C4471" t="s">
        <v>67</v>
      </c>
      <c r="D4471" t="s">
        <v>1318</v>
      </c>
      <c r="E4471" t="s">
        <v>1603</v>
      </c>
      <c r="F4471" t="s">
        <v>1613</v>
      </c>
      <c r="G4471">
        <v>31.8</v>
      </c>
      <c r="H4471">
        <v>24.6</v>
      </c>
      <c r="I4471">
        <v>3</v>
      </c>
      <c r="J4471">
        <v>0</v>
      </c>
      <c r="K4471" s="1">
        <v>45160</v>
      </c>
      <c r="L4471" s="56">
        <v>0.56934065972222225</v>
      </c>
    </row>
    <row r="4472" spans="1:12" ht="15" customHeight="1" x14ac:dyDescent="0.25">
      <c r="A4472">
        <v>4471</v>
      </c>
      <c r="B4472">
        <v>276295</v>
      </c>
      <c r="C4472" t="s">
        <v>123</v>
      </c>
      <c r="D4472" t="s">
        <v>1412</v>
      </c>
      <c r="E4472" t="s">
        <v>1603</v>
      </c>
      <c r="F4472" t="s">
        <v>1614</v>
      </c>
      <c r="G4472">
        <v>52.6</v>
      </c>
      <c r="H4472">
        <v>45.4</v>
      </c>
      <c r="I4472">
        <v>3</v>
      </c>
      <c r="J4472">
        <v>0</v>
      </c>
      <c r="K4472" s="1">
        <v>45160</v>
      </c>
      <c r="L4472" s="56">
        <v>0.56918255787037031</v>
      </c>
    </row>
    <row r="4473" spans="1:12" ht="15" customHeight="1" x14ac:dyDescent="0.25">
      <c r="A4473">
        <v>4472</v>
      </c>
      <c r="B4473">
        <v>276294</v>
      </c>
      <c r="C4473" t="s">
        <v>55</v>
      </c>
      <c r="D4473" t="s">
        <v>56</v>
      </c>
      <c r="E4473" t="s">
        <v>1611</v>
      </c>
      <c r="F4473" t="s">
        <v>1613</v>
      </c>
      <c r="G4473">
        <v>42.2</v>
      </c>
      <c r="H4473">
        <v>35</v>
      </c>
      <c r="I4473">
        <v>3</v>
      </c>
      <c r="J4473">
        <v>8</v>
      </c>
      <c r="K4473" s="1">
        <v>45160</v>
      </c>
      <c r="L4473" s="56">
        <v>0.56915204861111113</v>
      </c>
    </row>
    <row r="4474" spans="1:12" ht="15" customHeight="1" x14ac:dyDescent="0.25">
      <c r="A4474">
        <v>4473</v>
      </c>
      <c r="B4474">
        <v>276293</v>
      </c>
      <c r="C4474" t="s">
        <v>137</v>
      </c>
      <c r="D4474" t="s">
        <v>1356</v>
      </c>
      <c r="E4474" t="s">
        <v>1603</v>
      </c>
      <c r="F4474" t="s">
        <v>1615</v>
      </c>
      <c r="G4474">
        <v>67.599999999999994</v>
      </c>
      <c r="H4474">
        <v>60.4</v>
      </c>
      <c r="I4474">
        <v>3</v>
      </c>
      <c r="J4474">
        <v>0</v>
      </c>
      <c r="K4474" s="1">
        <v>45160</v>
      </c>
      <c r="L4474" s="56">
        <v>0.56885871527777776</v>
      </c>
    </row>
    <row r="4475" spans="1:12" ht="15" customHeight="1" x14ac:dyDescent="0.25">
      <c r="A4475">
        <v>4474</v>
      </c>
      <c r="B4475">
        <v>276292</v>
      </c>
      <c r="C4475" t="s">
        <v>24</v>
      </c>
      <c r="D4475" t="s">
        <v>25</v>
      </c>
      <c r="E4475" t="s">
        <v>1611</v>
      </c>
      <c r="F4475" t="s">
        <v>1614</v>
      </c>
      <c r="G4475">
        <v>47.5</v>
      </c>
      <c r="H4475">
        <v>40.299999999999997</v>
      </c>
      <c r="I4475">
        <v>3</v>
      </c>
      <c r="J4475">
        <v>8</v>
      </c>
      <c r="K4475" s="1">
        <v>45160</v>
      </c>
      <c r="L4475" s="56">
        <v>0.5687412847222223</v>
      </c>
    </row>
    <row r="4476" spans="1:12" ht="15" customHeight="1" x14ac:dyDescent="0.25">
      <c r="A4476">
        <v>4475</v>
      </c>
      <c r="B4476">
        <v>276291</v>
      </c>
      <c r="C4476" t="s">
        <v>24</v>
      </c>
      <c r="D4476" t="s">
        <v>25</v>
      </c>
      <c r="E4476" t="s">
        <v>1611</v>
      </c>
      <c r="F4476" t="s">
        <v>1614</v>
      </c>
      <c r="G4476">
        <v>51.6</v>
      </c>
      <c r="H4476">
        <v>44.4</v>
      </c>
      <c r="I4476">
        <v>3</v>
      </c>
      <c r="J4476">
        <v>8</v>
      </c>
      <c r="K4476" s="1">
        <v>45160</v>
      </c>
      <c r="L4476" s="56">
        <v>0.56858510416666663</v>
      </c>
    </row>
    <row r="4477" spans="1:12" ht="15" customHeight="1" x14ac:dyDescent="0.25">
      <c r="A4477">
        <v>4476</v>
      </c>
      <c r="B4477">
        <v>276290</v>
      </c>
      <c r="C4477" t="s">
        <v>123</v>
      </c>
      <c r="D4477" t="s">
        <v>1412</v>
      </c>
      <c r="E4477" t="s">
        <v>1603</v>
      </c>
      <c r="F4477" t="s">
        <v>1614</v>
      </c>
      <c r="G4477">
        <v>61.4</v>
      </c>
      <c r="H4477">
        <v>54.2</v>
      </c>
      <c r="I4477">
        <v>3</v>
      </c>
      <c r="J4477">
        <v>0</v>
      </c>
      <c r="K4477" s="1">
        <v>45160</v>
      </c>
      <c r="L4477" s="56">
        <v>0.56840578703703704</v>
      </c>
    </row>
    <row r="4478" spans="1:12" ht="15" customHeight="1" x14ac:dyDescent="0.25">
      <c r="A4478">
        <v>4477</v>
      </c>
      <c r="B4478">
        <v>276289</v>
      </c>
      <c r="C4478" t="s">
        <v>24</v>
      </c>
      <c r="D4478" t="s">
        <v>25</v>
      </c>
      <c r="E4478" t="s">
        <v>1611</v>
      </c>
      <c r="F4478" t="s">
        <v>1614</v>
      </c>
      <c r="G4478">
        <v>52.9</v>
      </c>
      <c r="H4478">
        <v>45.7</v>
      </c>
      <c r="I4478">
        <v>3</v>
      </c>
      <c r="J4478">
        <v>8</v>
      </c>
      <c r="K4478" s="1">
        <v>45160</v>
      </c>
      <c r="L4478" s="56">
        <v>0.56818741898148151</v>
      </c>
    </row>
    <row r="4479" spans="1:12" ht="15" customHeight="1" x14ac:dyDescent="0.25">
      <c r="A4479">
        <v>4478</v>
      </c>
      <c r="B4479">
        <v>276288</v>
      </c>
      <c r="C4479" t="s">
        <v>123</v>
      </c>
      <c r="D4479" t="s">
        <v>1412</v>
      </c>
      <c r="E4479" t="s">
        <v>1603</v>
      </c>
      <c r="F4479" t="s">
        <v>1613</v>
      </c>
      <c r="G4479">
        <v>48.4</v>
      </c>
      <c r="H4479">
        <v>41.2</v>
      </c>
      <c r="I4479">
        <v>3</v>
      </c>
      <c r="J4479">
        <v>0</v>
      </c>
      <c r="K4479" s="1">
        <v>45160</v>
      </c>
      <c r="L4479" s="56">
        <v>0.5680221875</v>
      </c>
    </row>
    <row r="4480" spans="1:12" ht="15" customHeight="1" x14ac:dyDescent="0.25">
      <c r="A4480">
        <v>4479</v>
      </c>
      <c r="B4480">
        <v>276287</v>
      </c>
      <c r="C4480" t="s">
        <v>123</v>
      </c>
      <c r="D4480" t="s">
        <v>1412</v>
      </c>
      <c r="E4480" t="s">
        <v>1603</v>
      </c>
      <c r="F4480" t="s">
        <v>1613</v>
      </c>
      <c r="G4480">
        <v>51.6</v>
      </c>
      <c r="H4480">
        <v>44.4</v>
      </c>
      <c r="I4480">
        <v>3</v>
      </c>
      <c r="J4480">
        <v>0</v>
      </c>
      <c r="K4480" s="1">
        <v>45160</v>
      </c>
      <c r="L4480" s="56">
        <v>0.56788591435185187</v>
      </c>
    </row>
    <row r="4481" spans="1:12" ht="15" customHeight="1" x14ac:dyDescent="0.25">
      <c r="A4481">
        <v>4480</v>
      </c>
      <c r="B4481">
        <v>276286</v>
      </c>
      <c r="C4481" t="s">
        <v>74</v>
      </c>
      <c r="D4481" t="s">
        <v>75</v>
      </c>
      <c r="E4481" t="s">
        <v>1611</v>
      </c>
      <c r="F4481" t="s">
        <v>1610</v>
      </c>
      <c r="G4481">
        <v>42.5</v>
      </c>
      <c r="H4481">
        <v>35.299999999999997</v>
      </c>
      <c r="I4481">
        <v>3</v>
      </c>
      <c r="J4481">
        <v>16</v>
      </c>
      <c r="K4481" s="1">
        <v>45160</v>
      </c>
      <c r="L4481" s="56">
        <v>0.56767635416666662</v>
      </c>
    </row>
    <row r="4482" spans="1:12" ht="15" customHeight="1" x14ac:dyDescent="0.25">
      <c r="A4482">
        <v>4481</v>
      </c>
      <c r="B4482">
        <v>276285</v>
      </c>
      <c r="C4482" t="s">
        <v>121</v>
      </c>
      <c r="D4482" t="s">
        <v>122</v>
      </c>
      <c r="E4482" t="s">
        <v>1603</v>
      </c>
      <c r="F4482" t="s">
        <v>1610</v>
      </c>
      <c r="G4482">
        <v>43.7</v>
      </c>
      <c r="H4482">
        <v>36.5</v>
      </c>
      <c r="I4482">
        <v>3</v>
      </c>
      <c r="J4482">
        <v>0</v>
      </c>
      <c r="K4482" s="1">
        <v>45160</v>
      </c>
      <c r="L4482" s="56">
        <v>0.56691736111111113</v>
      </c>
    </row>
    <row r="4483" spans="1:12" ht="15" customHeight="1" x14ac:dyDescent="0.25">
      <c r="A4483">
        <v>4482</v>
      </c>
      <c r="B4483">
        <v>276284</v>
      </c>
      <c r="C4483" t="s">
        <v>55</v>
      </c>
      <c r="D4483" t="s">
        <v>56</v>
      </c>
      <c r="E4483" t="s">
        <v>1611</v>
      </c>
      <c r="F4483" t="s">
        <v>1613</v>
      </c>
      <c r="G4483">
        <v>48.2</v>
      </c>
      <c r="H4483">
        <v>41</v>
      </c>
      <c r="I4483">
        <v>3</v>
      </c>
      <c r="J4483">
        <v>8</v>
      </c>
      <c r="K4483" s="1">
        <v>45160</v>
      </c>
      <c r="L4483" s="56">
        <v>0.56669533564814811</v>
      </c>
    </row>
    <row r="4484" spans="1:12" ht="15" customHeight="1" x14ac:dyDescent="0.25">
      <c r="A4484">
        <v>4483</v>
      </c>
      <c r="B4484">
        <v>276283</v>
      </c>
      <c r="C4484" t="s">
        <v>85</v>
      </c>
      <c r="D4484" t="s">
        <v>1608</v>
      </c>
      <c r="E4484" t="s">
        <v>1603</v>
      </c>
      <c r="F4484" t="s">
        <v>1610</v>
      </c>
      <c r="G4484">
        <v>59.2</v>
      </c>
      <c r="H4484">
        <v>52</v>
      </c>
      <c r="I4484">
        <v>3</v>
      </c>
      <c r="J4484">
        <v>0</v>
      </c>
      <c r="K4484" s="1">
        <v>45160</v>
      </c>
      <c r="L4484" s="56">
        <v>0.5664151273148148</v>
      </c>
    </row>
    <row r="4485" spans="1:12" ht="15" customHeight="1" x14ac:dyDescent="0.25">
      <c r="A4485">
        <v>4484</v>
      </c>
      <c r="B4485">
        <v>276282</v>
      </c>
      <c r="C4485" t="s">
        <v>74</v>
      </c>
      <c r="D4485" t="s">
        <v>75</v>
      </c>
      <c r="E4485" t="s">
        <v>1611</v>
      </c>
      <c r="F4485" t="s">
        <v>1610</v>
      </c>
      <c r="G4485">
        <v>45.1</v>
      </c>
      <c r="H4485">
        <v>37.9</v>
      </c>
      <c r="I4485">
        <v>3</v>
      </c>
      <c r="J4485">
        <v>16</v>
      </c>
      <c r="K4485" s="1">
        <v>45160</v>
      </c>
      <c r="L4485" s="56">
        <v>0.56627913194444446</v>
      </c>
    </row>
    <row r="4486" spans="1:12" ht="15" customHeight="1" x14ac:dyDescent="0.25">
      <c r="A4486">
        <v>4485</v>
      </c>
      <c r="B4486">
        <v>276281</v>
      </c>
      <c r="C4486" t="s">
        <v>124</v>
      </c>
      <c r="D4486" t="s">
        <v>1413</v>
      </c>
      <c r="E4486" t="s">
        <v>1603</v>
      </c>
      <c r="F4486" t="s">
        <v>1604</v>
      </c>
      <c r="G4486">
        <v>44.7</v>
      </c>
      <c r="H4486">
        <v>37.5</v>
      </c>
      <c r="I4486">
        <v>3</v>
      </c>
      <c r="J4486">
        <v>0</v>
      </c>
      <c r="K4486" s="1">
        <v>45160</v>
      </c>
      <c r="L4486" s="56">
        <v>0.56610366898148146</v>
      </c>
    </row>
    <row r="4487" spans="1:12" ht="15" customHeight="1" x14ac:dyDescent="0.25">
      <c r="A4487">
        <v>4486</v>
      </c>
      <c r="B4487">
        <v>276280</v>
      </c>
      <c r="C4487" t="s">
        <v>59</v>
      </c>
      <c r="D4487" t="s">
        <v>60</v>
      </c>
      <c r="E4487" t="s">
        <v>1611</v>
      </c>
      <c r="F4487" t="s">
        <v>1613</v>
      </c>
      <c r="G4487">
        <v>46.9</v>
      </c>
      <c r="H4487">
        <v>39.700000000000003</v>
      </c>
      <c r="I4487">
        <v>3</v>
      </c>
      <c r="J4487">
        <v>8</v>
      </c>
      <c r="K4487" s="1">
        <v>45160</v>
      </c>
      <c r="L4487" s="56">
        <v>0.5660077546296296</v>
      </c>
    </row>
    <row r="4488" spans="1:12" ht="15" customHeight="1" x14ac:dyDescent="0.25">
      <c r="A4488">
        <v>4487</v>
      </c>
      <c r="B4488">
        <v>276279</v>
      </c>
      <c r="C4488" t="s">
        <v>67</v>
      </c>
      <c r="D4488" t="s">
        <v>1318</v>
      </c>
      <c r="E4488" t="s">
        <v>1603</v>
      </c>
      <c r="F4488" t="s">
        <v>1613</v>
      </c>
      <c r="G4488">
        <v>35.799999999999997</v>
      </c>
      <c r="H4488">
        <v>28.6</v>
      </c>
      <c r="I4488">
        <v>3</v>
      </c>
      <c r="J4488">
        <v>0</v>
      </c>
      <c r="K4488" s="1">
        <v>45160</v>
      </c>
      <c r="L4488" s="56">
        <v>0.56584540509259262</v>
      </c>
    </row>
    <row r="4489" spans="1:12" ht="15" customHeight="1" x14ac:dyDescent="0.25">
      <c r="A4489">
        <v>4488</v>
      </c>
      <c r="B4489">
        <v>276278</v>
      </c>
      <c r="C4489" t="s">
        <v>141</v>
      </c>
      <c r="D4489" t="s">
        <v>1358</v>
      </c>
      <c r="E4489" t="s">
        <v>1603</v>
      </c>
      <c r="F4489" t="s">
        <v>1607</v>
      </c>
      <c r="G4489">
        <v>46.4</v>
      </c>
      <c r="H4489">
        <v>39.200000000000003</v>
      </c>
      <c r="I4489">
        <v>3</v>
      </c>
      <c r="J4489">
        <v>0</v>
      </c>
      <c r="K4489" s="1">
        <v>45160</v>
      </c>
      <c r="L4489" s="56">
        <v>0.5657357291666667</v>
      </c>
    </row>
    <row r="4490" spans="1:12" ht="15" customHeight="1" x14ac:dyDescent="0.25">
      <c r="A4490">
        <v>4489</v>
      </c>
      <c r="B4490">
        <v>276277</v>
      </c>
      <c r="C4490" t="s">
        <v>142</v>
      </c>
      <c r="D4490" t="s">
        <v>1612</v>
      </c>
      <c r="E4490" t="s">
        <v>1603</v>
      </c>
      <c r="F4490" t="s">
        <v>1604</v>
      </c>
      <c r="G4490">
        <v>37.6</v>
      </c>
      <c r="H4490">
        <v>30.4</v>
      </c>
      <c r="I4490">
        <v>3</v>
      </c>
      <c r="J4490">
        <v>0</v>
      </c>
      <c r="K4490" s="1">
        <v>45160</v>
      </c>
      <c r="L4490" s="56">
        <v>0.56560405092592592</v>
      </c>
    </row>
    <row r="4491" spans="1:12" ht="15" customHeight="1" x14ac:dyDescent="0.25">
      <c r="A4491">
        <v>4490</v>
      </c>
      <c r="B4491">
        <v>276276</v>
      </c>
      <c r="C4491" t="s">
        <v>59</v>
      </c>
      <c r="D4491" t="s">
        <v>60</v>
      </c>
      <c r="E4491" t="s">
        <v>1611</v>
      </c>
      <c r="F4491" t="s">
        <v>1613</v>
      </c>
      <c r="G4491">
        <v>46.8</v>
      </c>
      <c r="H4491">
        <v>39.6</v>
      </c>
      <c r="I4491">
        <v>3</v>
      </c>
      <c r="J4491">
        <v>8</v>
      </c>
      <c r="K4491" s="1">
        <v>45160</v>
      </c>
      <c r="L4491" s="56">
        <v>0.56546099537037031</v>
      </c>
    </row>
    <row r="4492" spans="1:12" ht="15" customHeight="1" x14ac:dyDescent="0.25">
      <c r="A4492">
        <v>4491</v>
      </c>
      <c r="B4492">
        <v>276275</v>
      </c>
      <c r="C4492" t="s">
        <v>24</v>
      </c>
      <c r="D4492" t="s">
        <v>25</v>
      </c>
      <c r="E4492" t="s">
        <v>1611</v>
      </c>
      <c r="F4492" t="s">
        <v>1614</v>
      </c>
      <c r="G4492">
        <v>51.3</v>
      </c>
      <c r="H4492">
        <v>44.1</v>
      </c>
      <c r="I4492">
        <v>3</v>
      </c>
      <c r="J4492">
        <v>8</v>
      </c>
      <c r="K4492" s="1">
        <v>45160</v>
      </c>
      <c r="L4492" s="56">
        <v>0.5653269675925926</v>
      </c>
    </row>
    <row r="4493" spans="1:12" ht="15" customHeight="1" x14ac:dyDescent="0.25">
      <c r="A4493">
        <v>4492</v>
      </c>
      <c r="B4493">
        <v>276274</v>
      </c>
      <c r="C4493" t="s">
        <v>101</v>
      </c>
      <c r="D4493" t="s">
        <v>1326</v>
      </c>
      <c r="E4493" t="s">
        <v>1611</v>
      </c>
      <c r="F4493" t="s">
        <v>1607</v>
      </c>
      <c r="G4493">
        <v>38</v>
      </c>
      <c r="H4493">
        <v>30.8</v>
      </c>
      <c r="I4493">
        <v>3</v>
      </c>
      <c r="J4493">
        <v>0</v>
      </c>
      <c r="K4493" s="1">
        <v>45160</v>
      </c>
      <c r="L4493" s="56">
        <v>0.56520605324074069</v>
      </c>
    </row>
    <row r="4494" spans="1:12" ht="15" customHeight="1" x14ac:dyDescent="0.25">
      <c r="A4494">
        <v>4493</v>
      </c>
      <c r="B4494">
        <v>276273</v>
      </c>
      <c r="C4494" t="s">
        <v>173</v>
      </c>
      <c r="D4494" t="s">
        <v>1377</v>
      </c>
      <c r="E4494" t="s">
        <v>1611</v>
      </c>
      <c r="F4494" t="s">
        <v>1607</v>
      </c>
      <c r="G4494">
        <v>28.7</v>
      </c>
      <c r="H4494">
        <v>23.3</v>
      </c>
      <c r="I4494">
        <v>2</v>
      </c>
      <c r="J4494">
        <v>0</v>
      </c>
      <c r="K4494" s="1">
        <v>45160</v>
      </c>
      <c r="L4494" s="56">
        <v>0.56513885416666665</v>
      </c>
    </row>
    <row r="4495" spans="1:12" ht="15" customHeight="1" x14ac:dyDescent="0.25">
      <c r="A4495">
        <v>4494</v>
      </c>
      <c r="B4495">
        <v>276272</v>
      </c>
      <c r="C4495" t="s">
        <v>172</v>
      </c>
      <c r="D4495" t="s">
        <v>1376</v>
      </c>
      <c r="E4495" t="s">
        <v>1603</v>
      </c>
      <c r="F4495" t="s">
        <v>1607</v>
      </c>
      <c r="G4495">
        <v>11.2</v>
      </c>
      <c r="H4495">
        <v>5.8</v>
      </c>
      <c r="I4495">
        <v>2</v>
      </c>
      <c r="J4495">
        <v>0</v>
      </c>
      <c r="K4495" s="1">
        <v>45160</v>
      </c>
      <c r="L4495" s="56">
        <v>0.56502565972222218</v>
      </c>
    </row>
    <row r="4496" spans="1:12" ht="15" customHeight="1" x14ac:dyDescent="0.25">
      <c r="A4496">
        <v>4495</v>
      </c>
      <c r="B4496">
        <v>276271</v>
      </c>
      <c r="C4496" t="s">
        <v>67</v>
      </c>
      <c r="D4496" t="s">
        <v>1318</v>
      </c>
      <c r="E4496" t="s">
        <v>1603</v>
      </c>
      <c r="F4496" t="s">
        <v>1613</v>
      </c>
      <c r="G4496">
        <v>35.1</v>
      </c>
      <c r="H4496">
        <v>27.9</v>
      </c>
      <c r="I4496">
        <v>3</v>
      </c>
      <c r="J4496">
        <v>0</v>
      </c>
      <c r="K4496" s="1">
        <v>45160</v>
      </c>
      <c r="L4496" s="56">
        <v>0.56491415509259257</v>
      </c>
    </row>
    <row r="4497" spans="1:12" ht="15" customHeight="1" x14ac:dyDescent="0.25">
      <c r="A4497">
        <v>4496</v>
      </c>
      <c r="B4497">
        <v>276270</v>
      </c>
      <c r="C4497" t="s">
        <v>74</v>
      </c>
      <c r="D4497" t="s">
        <v>75</v>
      </c>
      <c r="E4497" t="s">
        <v>1611</v>
      </c>
      <c r="F4497" t="s">
        <v>1610</v>
      </c>
      <c r="G4497">
        <v>39.299999999999997</v>
      </c>
      <c r="H4497">
        <v>32.1</v>
      </c>
      <c r="I4497">
        <v>3</v>
      </c>
      <c r="J4497">
        <v>14</v>
      </c>
      <c r="K4497" s="1">
        <v>45160</v>
      </c>
      <c r="L4497" s="56">
        <v>0.56317021990740745</v>
      </c>
    </row>
    <row r="4498" spans="1:12" ht="15" customHeight="1" x14ac:dyDescent="0.25">
      <c r="A4498">
        <v>4497</v>
      </c>
      <c r="B4498">
        <v>276269</v>
      </c>
      <c r="C4498" t="s">
        <v>24</v>
      </c>
      <c r="D4498" t="s">
        <v>25</v>
      </c>
      <c r="E4498" t="s">
        <v>1611</v>
      </c>
      <c r="F4498" t="s">
        <v>1614</v>
      </c>
      <c r="G4498">
        <v>51.6</v>
      </c>
      <c r="H4498">
        <v>44.4</v>
      </c>
      <c r="I4498">
        <v>3</v>
      </c>
      <c r="J4498">
        <v>8</v>
      </c>
      <c r="K4498" s="1">
        <v>45160</v>
      </c>
      <c r="L4498" s="56">
        <v>0.56300633101851849</v>
      </c>
    </row>
    <row r="4499" spans="1:12" ht="15" customHeight="1" x14ac:dyDescent="0.25">
      <c r="A4499">
        <v>4498</v>
      </c>
      <c r="B4499">
        <v>276268</v>
      </c>
      <c r="C4499" t="s">
        <v>24</v>
      </c>
      <c r="D4499" t="s">
        <v>25</v>
      </c>
      <c r="E4499" t="s">
        <v>1611</v>
      </c>
      <c r="F4499" t="s">
        <v>1614</v>
      </c>
      <c r="G4499">
        <v>50.5</v>
      </c>
      <c r="H4499">
        <v>43.3</v>
      </c>
      <c r="I4499">
        <v>3</v>
      </c>
      <c r="J4499">
        <v>8</v>
      </c>
      <c r="K4499" s="1">
        <v>45160</v>
      </c>
      <c r="L4499" s="56">
        <v>0.56283831018518515</v>
      </c>
    </row>
    <row r="4500" spans="1:12" ht="15" customHeight="1" x14ac:dyDescent="0.25">
      <c r="A4500">
        <v>4499</v>
      </c>
      <c r="B4500">
        <v>276267</v>
      </c>
      <c r="C4500" t="s">
        <v>55</v>
      </c>
      <c r="D4500" t="s">
        <v>56</v>
      </c>
      <c r="E4500" t="s">
        <v>1611</v>
      </c>
      <c r="F4500" t="s">
        <v>1613</v>
      </c>
      <c r="G4500">
        <v>46.5</v>
      </c>
      <c r="H4500">
        <v>39.299999999999997</v>
      </c>
      <c r="I4500">
        <v>3</v>
      </c>
      <c r="J4500">
        <v>8</v>
      </c>
      <c r="K4500" s="1">
        <v>45160</v>
      </c>
      <c r="L4500" s="56">
        <v>0.56268125000000002</v>
      </c>
    </row>
    <row r="4501" spans="1:12" ht="15" customHeight="1" x14ac:dyDescent="0.25">
      <c r="A4501">
        <v>4500</v>
      </c>
      <c r="B4501">
        <v>276266</v>
      </c>
      <c r="C4501" t="s">
        <v>124</v>
      </c>
      <c r="D4501" t="s">
        <v>1413</v>
      </c>
      <c r="E4501" t="s">
        <v>1603</v>
      </c>
      <c r="F4501" t="s">
        <v>1604</v>
      </c>
      <c r="G4501">
        <v>40</v>
      </c>
      <c r="H4501">
        <v>32.799999999999997</v>
      </c>
      <c r="I4501">
        <v>3</v>
      </c>
      <c r="J4501">
        <v>0</v>
      </c>
      <c r="K4501" s="1">
        <v>45160</v>
      </c>
      <c r="L4501" s="56">
        <v>0.56250309027777778</v>
      </c>
    </row>
    <row r="4502" spans="1:12" ht="15" customHeight="1" x14ac:dyDescent="0.25">
      <c r="A4502">
        <v>4501</v>
      </c>
      <c r="B4502">
        <v>276265</v>
      </c>
      <c r="C4502" t="s">
        <v>142</v>
      </c>
      <c r="D4502" t="s">
        <v>1612</v>
      </c>
      <c r="E4502" t="s">
        <v>1603</v>
      </c>
      <c r="F4502" t="s">
        <v>1604</v>
      </c>
      <c r="G4502">
        <v>38.700000000000003</v>
      </c>
      <c r="H4502">
        <v>31.5</v>
      </c>
      <c r="I4502">
        <v>3</v>
      </c>
      <c r="J4502">
        <v>0</v>
      </c>
      <c r="K4502" s="1">
        <v>45160</v>
      </c>
      <c r="L4502" s="56">
        <v>0.56237962962962962</v>
      </c>
    </row>
    <row r="4503" spans="1:12" ht="15" customHeight="1" x14ac:dyDescent="0.25">
      <c r="A4503">
        <v>4502</v>
      </c>
      <c r="B4503">
        <v>276264</v>
      </c>
      <c r="C4503" t="s">
        <v>121</v>
      </c>
      <c r="D4503" t="s">
        <v>122</v>
      </c>
      <c r="E4503" t="s">
        <v>1603</v>
      </c>
      <c r="F4503" t="s">
        <v>1610</v>
      </c>
      <c r="G4503">
        <v>49.8</v>
      </c>
      <c r="H4503">
        <v>42.6</v>
      </c>
      <c r="I4503">
        <v>3</v>
      </c>
      <c r="J4503">
        <v>0</v>
      </c>
      <c r="K4503" s="1">
        <v>45160</v>
      </c>
      <c r="L4503" s="56">
        <v>0.5622632291666666</v>
      </c>
    </row>
    <row r="4504" spans="1:12" ht="15" customHeight="1" x14ac:dyDescent="0.25">
      <c r="A4504">
        <v>4503</v>
      </c>
      <c r="B4504">
        <v>276263</v>
      </c>
      <c r="C4504" t="s">
        <v>84</v>
      </c>
      <c r="D4504" t="s">
        <v>1609</v>
      </c>
      <c r="E4504" t="s">
        <v>1603</v>
      </c>
      <c r="F4504" t="s">
        <v>1610</v>
      </c>
      <c r="G4504">
        <v>59.8</v>
      </c>
      <c r="H4504">
        <v>52.6</v>
      </c>
      <c r="I4504">
        <v>3</v>
      </c>
      <c r="J4504">
        <v>0</v>
      </c>
      <c r="K4504" s="1">
        <v>45160</v>
      </c>
      <c r="L4504" s="56">
        <v>0.56207920138888889</v>
      </c>
    </row>
    <row r="4505" spans="1:12" ht="15" customHeight="1" x14ac:dyDescent="0.25">
      <c r="A4505">
        <v>4504</v>
      </c>
      <c r="B4505">
        <v>276262</v>
      </c>
      <c r="C4505" t="s">
        <v>141</v>
      </c>
      <c r="D4505" t="s">
        <v>1358</v>
      </c>
      <c r="E4505" t="s">
        <v>1603</v>
      </c>
      <c r="F4505" t="s">
        <v>1607</v>
      </c>
      <c r="G4505">
        <v>39.5</v>
      </c>
      <c r="H4505">
        <v>32.299999999999997</v>
      </c>
      <c r="I4505">
        <v>3</v>
      </c>
      <c r="J4505">
        <v>0</v>
      </c>
      <c r="K4505" s="1">
        <v>45160</v>
      </c>
      <c r="L4505" s="56">
        <v>0.56195300925925928</v>
      </c>
    </row>
    <row r="4506" spans="1:12" ht="15" customHeight="1" x14ac:dyDescent="0.25">
      <c r="A4506">
        <v>4505</v>
      </c>
      <c r="B4506">
        <v>276261</v>
      </c>
      <c r="C4506" t="s">
        <v>125</v>
      </c>
      <c r="D4506" t="s">
        <v>126</v>
      </c>
      <c r="E4506" t="s">
        <v>1603</v>
      </c>
      <c r="F4506" t="s">
        <v>1604</v>
      </c>
      <c r="G4506">
        <v>42.2</v>
      </c>
      <c r="H4506">
        <v>35</v>
      </c>
      <c r="I4506">
        <v>3</v>
      </c>
      <c r="J4506">
        <v>0</v>
      </c>
      <c r="K4506" s="1">
        <v>45160</v>
      </c>
      <c r="L4506" s="56">
        <v>0.56183746527777778</v>
      </c>
    </row>
    <row r="4507" spans="1:12" ht="15" customHeight="1" x14ac:dyDescent="0.25">
      <c r="A4507">
        <v>4506</v>
      </c>
      <c r="B4507">
        <v>276260</v>
      </c>
      <c r="C4507" t="s">
        <v>141</v>
      </c>
      <c r="D4507" t="s">
        <v>1358</v>
      </c>
      <c r="E4507" t="s">
        <v>1603</v>
      </c>
      <c r="F4507" t="s">
        <v>1607</v>
      </c>
      <c r="G4507">
        <v>39.9</v>
      </c>
      <c r="H4507">
        <v>32.700000000000003</v>
      </c>
      <c r="I4507">
        <v>3</v>
      </c>
      <c r="J4507">
        <v>0</v>
      </c>
      <c r="K4507" s="1">
        <v>45160</v>
      </c>
      <c r="L4507" s="56">
        <v>0.56173896990740746</v>
      </c>
    </row>
    <row r="4508" spans="1:12" ht="15" customHeight="1" x14ac:dyDescent="0.25">
      <c r="A4508">
        <v>4507</v>
      </c>
      <c r="B4508">
        <v>276259</v>
      </c>
      <c r="C4508" t="s">
        <v>74</v>
      </c>
      <c r="D4508" t="s">
        <v>75</v>
      </c>
      <c r="E4508" t="s">
        <v>1611</v>
      </c>
      <c r="F4508" t="s">
        <v>1610</v>
      </c>
      <c r="G4508">
        <v>48.9</v>
      </c>
      <c r="H4508">
        <v>41.7</v>
      </c>
      <c r="I4508">
        <v>3</v>
      </c>
      <c r="J4508">
        <v>16</v>
      </c>
      <c r="K4508" s="1">
        <v>45160</v>
      </c>
      <c r="L4508" s="56">
        <v>0.5616641550925926</v>
      </c>
    </row>
    <row r="4509" spans="1:12" ht="15" customHeight="1" x14ac:dyDescent="0.25">
      <c r="A4509">
        <v>4508</v>
      </c>
      <c r="B4509">
        <v>276258</v>
      </c>
      <c r="C4509" t="s">
        <v>24</v>
      </c>
      <c r="D4509" t="s">
        <v>25</v>
      </c>
      <c r="E4509" t="s">
        <v>1611</v>
      </c>
      <c r="F4509" t="s">
        <v>1614</v>
      </c>
      <c r="G4509">
        <v>50.9</v>
      </c>
      <c r="H4509">
        <v>43.7</v>
      </c>
      <c r="I4509">
        <v>3</v>
      </c>
      <c r="J4509">
        <v>8</v>
      </c>
      <c r="K4509" s="1">
        <v>45160</v>
      </c>
      <c r="L4509" s="56">
        <v>0.56154656250000001</v>
      </c>
    </row>
    <row r="4510" spans="1:12" ht="15" customHeight="1" x14ac:dyDescent="0.25">
      <c r="A4510">
        <v>4509</v>
      </c>
      <c r="B4510">
        <v>276257</v>
      </c>
      <c r="C4510" t="s">
        <v>59</v>
      </c>
      <c r="D4510" t="s">
        <v>60</v>
      </c>
      <c r="E4510" t="s">
        <v>1611</v>
      </c>
      <c r="F4510" t="s">
        <v>1613</v>
      </c>
      <c r="G4510">
        <v>50.3</v>
      </c>
      <c r="H4510">
        <v>43.1</v>
      </c>
      <c r="I4510">
        <v>3</v>
      </c>
      <c r="J4510">
        <v>8</v>
      </c>
      <c r="K4510" s="1">
        <v>45160</v>
      </c>
      <c r="L4510" s="56">
        <v>0.56144664351851847</v>
      </c>
    </row>
    <row r="4511" spans="1:12" ht="15" customHeight="1" x14ac:dyDescent="0.25">
      <c r="A4511">
        <v>4510</v>
      </c>
      <c r="B4511">
        <v>276256</v>
      </c>
      <c r="C4511" t="s">
        <v>59</v>
      </c>
      <c r="D4511" t="s">
        <v>60</v>
      </c>
      <c r="E4511" t="s">
        <v>1611</v>
      </c>
      <c r="F4511" t="s">
        <v>1613</v>
      </c>
      <c r="G4511">
        <v>49.2</v>
      </c>
      <c r="H4511">
        <v>42</v>
      </c>
      <c r="I4511">
        <v>3</v>
      </c>
      <c r="J4511">
        <v>8</v>
      </c>
      <c r="K4511" s="1">
        <v>45160</v>
      </c>
      <c r="L4511" s="56">
        <v>0.56135416666666671</v>
      </c>
    </row>
    <row r="4512" spans="1:12" ht="15" customHeight="1" x14ac:dyDescent="0.25">
      <c r="A4512">
        <v>4511</v>
      </c>
      <c r="B4512">
        <v>276255</v>
      </c>
      <c r="C4512" t="s">
        <v>24</v>
      </c>
      <c r="D4512" t="s">
        <v>25</v>
      </c>
      <c r="E4512" t="s">
        <v>1611</v>
      </c>
      <c r="F4512" t="s">
        <v>1614</v>
      </c>
      <c r="G4512">
        <v>52.5</v>
      </c>
      <c r="H4512">
        <v>45.3</v>
      </c>
      <c r="I4512">
        <v>3</v>
      </c>
      <c r="J4512">
        <v>8</v>
      </c>
      <c r="K4512" s="1">
        <v>45160</v>
      </c>
      <c r="L4512" s="56">
        <v>0.56125332175925924</v>
      </c>
    </row>
    <row r="4513" spans="1:12" ht="15" customHeight="1" x14ac:dyDescent="0.25">
      <c r="A4513">
        <v>4512</v>
      </c>
      <c r="B4513">
        <v>276254</v>
      </c>
      <c r="C4513" t="s">
        <v>59</v>
      </c>
      <c r="D4513" t="s">
        <v>60</v>
      </c>
      <c r="E4513" t="s">
        <v>1611</v>
      </c>
      <c r="F4513" t="s">
        <v>1613</v>
      </c>
      <c r="G4513">
        <v>46.3</v>
      </c>
      <c r="H4513">
        <v>39.1</v>
      </c>
      <c r="I4513">
        <v>3</v>
      </c>
      <c r="J4513">
        <v>8</v>
      </c>
      <c r="K4513" s="1">
        <v>45160</v>
      </c>
      <c r="L4513" s="56">
        <v>0.5611293634259259</v>
      </c>
    </row>
    <row r="4514" spans="1:12" ht="15" customHeight="1" x14ac:dyDescent="0.25">
      <c r="A4514">
        <v>4513</v>
      </c>
      <c r="B4514">
        <v>276253</v>
      </c>
      <c r="C4514" t="s">
        <v>124</v>
      </c>
      <c r="D4514" t="s">
        <v>1413</v>
      </c>
      <c r="E4514" t="s">
        <v>1603</v>
      </c>
      <c r="F4514" t="s">
        <v>1604</v>
      </c>
      <c r="G4514">
        <v>48.6</v>
      </c>
      <c r="H4514">
        <v>41.4</v>
      </c>
      <c r="I4514">
        <v>3</v>
      </c>
      <c r="J4514">
        <v>0</v>
      </c>
      <c r="K4514" s="1">
        <v>45160</v>
      </c>
      <c r="L4514" s="56">
        <v>0.55996767361111111</v>
      </c>
    </row>
    <row r="4515" spans="1:12" ht="15" customHeight="1" x14ac:dyDescent="0.25">
      <c r="A4515">
        <v>4514</v>
      </c>
      <c r="B4515">
        <v>276252</v>
      </c>
      <c r="C4515" t="s">
        <v>124</v>
      </c>
      <c r="D4515" t="s">
        <v>1413</v>
      </c>
      <c r="E4515" t="s">
        <v>1603</v>
      </c>
      <c r="F4515" t="s">
        <v>1604</v>
      </c>
      <c r="G4515">
        <v>49</v>
      </c>
      <c r="H4515">
        <v>41.8</v>
      </c>
      <c r="I4515">
        <v>3</v>
      </c>
      <c r="J4515">
        <v>0</v>
      </c>
      <c r="K4515" s="1">
        <v>45160</v>
      </c>
      <c r="L4515" s="56">
        <v>0.5598953703703704</v>
      </c>
    </row>
    <row r="4516" spans="1:12" ht="15" customHeight="1" x14ac:dyDescent="0.25">
      <c r="A4516">
        <v>4515</v>
      </c>
      <c r="B4516">
        <v>276251</v>
      </c>
      <c r="C4516" t="s">
        <v>59</v>
      </c>
      <c r="D4516" t="s">
        <v>60</v>
      </c>
      <c r="E4516" t="s">
        <v>1611</v>
      </c>
      <c r="F4516" t="s">
        <v>1613</v>
      </c>
      <c r="G4516">
        <v>47.8</v>
      </c>
      <c r="H4516">
        <v>40.6</v>
      </c>
      <c r="I4516">
        <v>3</v>
      </c>
      <c r="J4516">
        <v>8</v>
      </c>
      <c r="K4516" s="1">
        <v>45160</v>
      </c>
      <c r="L4516" s="56">
        <v>0.55982318287037036</v>
      </c>
    </row>
    <row r="4517" spans="1:12" ht="15" customHeight="1" x14ac:dyDescent="0.25">
      <c r="A4517">
        <v>4516</v>
      </c>
      <c r="B4517">
        <v>276250</v>
      </c>
      <c r="C4517" t="s">
        <v>59</v>
      </c>
      <c r="D4517" t="s">
        <v>60</v>
      </c>
      <c r="E4517" t="s">
        <v>1611</v>
      </c>
      <c r="F4517" t="s">
        <v>1613</v>
      </c>
      <c r="G4517">
        <v>47.5</v>
      </c>
      <c r="H4517">
        <v>40.299999999999997</v>
      </c>
      <c r="I4517">
        <v>3</v>
      </c>
      <c r="J4517">
        <v>8</v>
      </c>
      <c r="K4517" s="1">
        <v>45160</v>
      </c>
      <c r="L4517" s="56">
        <v>0.5597219907407408</v>
      </c>
    </row>
    <row r="4518" spans="1:12" ht="15" customHeight="1" x14ac:dyDescent="0.25">
      <c r="A4518">
        <v>4517</v>
      </c>
      <c r="B4518">
        <v>276249</v>
      </c>
      <c r="C4518" t="s">
        <v>24</v>
      </c>
      <c r="D4518" t="s">
        <v>25</v>
      </c>
      <c r="E4518" t="s">
        <v>1611</v>
      </c>
      <c r="F4518" t="s">
        <v>1614</v>
      </c>
      <c r="G4518">
        <v>50.9</v>
      </c>
      <c r="H4518">
        <v>43.7</v>
      </c>
      <c r="I4518">
        <v>3</v>
      </c>
      <c r="J4518">
        <v>8</v>
      </c>
      <c r="K4518" s="1">
        <v>45160</v>
      </c>
      <c r="L4518" s="56">
        <v>0.55962708333333333</v>
      </c>
    </row>
    <row r="4519" spans="1:12" ht="15" customHeight="1" x14ac:dyDescent="0.25">
      <c r="A4519">
        <v>4518</v>
      </c>
      <c r="B4519">
        <v>276248</v>
      </c>
      <c r="C4519" t="s">
        <v>55</v>
      </c>
      <c r="D4519" t="s">
        <v>56</v>
      </c>
      <c r="E4519" t="s">
        <v>1611</v>
      </c>
      <c r="F4519" t="s">
        <v>1613</v>
      </c>
      <c r="G4519">
        <v>51.6</v>
      </c>
      <c r="H4519">
        <v>44.4</v>
      </c>
      <c r="I4519">
        <v>3</v>
      </c>
      <c r="J4519">
        <v>8</v>
      </c>
      <c r="K4519" s="1">
        <v>45160</v>
      </c>
      <c r="L4519" s="56">
        <v>0.55927577546296303</v>
      </c>
    </row>
    <row r="4520" spans="1:12" ht="15" customHeight="1" x14ac:dyDescent="0.25">
      <c r="A4520">
        <v>4519</v>
      </c>
      <c r="B4520">
        <v>276247</v>
      </c>
      <c r="C4520" t="s">
        <v>124</v>
      </c>
      <c r="D4520" t="s">
        <v>1413</v>
      </c>
      <c r="E4520" t="s">
        <v>1603</v>
      </c>
      <c r="F4520" t="s">
        <v>1604</v>
      </c>
      <c r="G4520">
        <v>47.8</v>
      </c>
      <c r="H4520">
        <v>40.6</v>
      </c>
      <c r="I4520">
        <v>3</v>
      </c>
      <c r="J4520">
        <v>0</v>
      </c>
      <c r="K4520" s="1">
        <v>45160</v>
      </c>
      <c r="L4520" s="56">
        <v>0.55919953703703706</v>
      </c>
    </row>
    <row r="4521" spans="1:12" ht="15" customHeight="1" x14ac:dyDescent="0.25">
      <c r="A4521">
        <v>4520</v>
      </c>
      <c r="B4521">
        <v>276246</v>
      </c>
      <c r="C4521" t="s">
        <v>24</v>
      </c>
      <c r="D4521" t="s">
        <v>25</v>
      </c>
      <c r="E4521" t="s">
        <v>1611</v>
      </c>
      <c r="F4521" t="s">
        <v>1614</v>
      </c>
      <c r="G4521">
        <v>51.4</v>
      </c>
      <c r="H4521">
        <v>44.2</v>
      </c>
      <c r="I4521">
        <v>3</v>
      </c>
      <c r="J4521">
        <v>8</v>
      </c>
      <c r="K4521" s="1">
        <v>45160</v>
      </c>
      <c r="L4521" s="56">
        <v>0.55911747685185187</v>
      </c>
    </row>
    <row r="4522" spans="1:12" ht="15" customHeight="1" x14ac:dyDescent="0.25">
      <c r="A4522">
        <v>4521</v>
      </c>
      <c r="B4522">
        <v>276245</v>
      </c>
      <c r="C4522" t="s">
        <v>24</v>
      </c>
      <c r="D4522" t="s">
        <v>25</v>
      </c>
      <c r="E4522" t="s">
        <v>1611</v>
      </c>
      <c r="F4522" t="s">
        <v>1614</v>
      </c>
      <c r="G4522">
        <v>55.4</v>
      </c>
      <c r="H4522">
        <v>48.2</v>
      </c>
      <c r="I4522">
        <v>3</v>
      </c>
      <c r="J4522">
        <v>8</v>
      </c>
      <c r="K4522" s="1">
        <v>45160</v>
      </c>
      <c r="L4522" s="56">
        <v>0.55901574074074067</v>
      </c>
    </row>
    <row r="4523" spans="1:12" ht="15" customHeight="1" x14ac:dyDescent="0.25">
      <c r="A4523">
        <v>4522</v>
      </c>
      <c r="B4523">
        <v>276244</v>
      </c>
      <c r="C4523" t="s">
        <v>59</v>
      </c>
      <c r="D4523" t="s">
        <v>60</v>
      </c>
      <c r="E4523" t="s">
        <v>1611</v>
      </c>
      <c r="F4523" t="s">
        <v>1613</v>
      </c>
      <c r="G4523">
        <v>46.8</v>
      </c>
      <c r="H4523">
        <v>39.6</v>
      </c>
      <c r="I4523">
        <v>3</v>
      </c>
      <c r="J4523">
        <v>8</v>
      </c>
      <c r="K4523" s="1">
        <v>45160</v>
      </c>
      <c r="L4523" s="56">
        <v>0.55890466435185182</v>
      </c>
    </row>
    <row r="4524" spans="1:12" ht="15" customHeight="1" x14ac:dyDescent="0.25">
      <c r="A4524">
        <v>4523</v>
      </c>
      <c r="B4524">
        <v>276243</v>
      </c>
      <c r="C4524" t="s">
        <v>142</v>
      </c>
      <c r="D4524" t="s">
        <v>1612</v>
      </c>
      <c r="E4524" t="s">
        <v>1603</v>
      </c>
      <c r="F4524" t="s">
        <v>1604</v>
      </c>
      <c r="G4524">
        <v>43</v>
      </c>
      <c r="H4524">
        <v>35.799999999999997</v>
      </c>
      <c r="I4524">
        <v>3</v>
      </c>
      <c r="J4524">
        <v>0</v>
      </c>
      <c r="K4524" s="1">
        <v>45160</v>
      </c>
      <c r="L4524" s="56">
        <v>0.55886142361111113</v>
      </c>
    </row>
    <row r="4525" spans="1:12" ht="15" customHeight="1" x14ac:dyDescent="0.25">
      <c r="A4525">
        <v>4524</v>
      </c>
      <c r="B4525">
        <v>276242</v>
      </c>
      <c r="C4525" t="s">
        <v>121</v>
      </c>
      <c r="D4525" t="s">
        <v>122</v>
      </c>
      <c r="E4525" t="s">
        <v>1603</v>
      </c>
      <c r="F4525" t="s">
        <v>1613</v>
      </c>
      <c r="G4525">
        <v>52.1</v>
      </c>
      <c r="H4525">
        <v>44.9</v>
      </c>
      <c r="I4525">
        <v>3</v>
      </c>
      <c r="J4525">
        <v>0</v>
      </c>
      <c r="K4525" s="1">
        <v>45160</v>
      </c>
      <c r="L4525" s="56">
        <v>0.55869965277777778</v>
      </c>
    </row>
    <row r="4526" spans="1:12" ht="15" customHeight="1" x14ac:dyDescent="0.25">
      <c r="A4526">
        <v>4525</v>
      </c>
      <c r="B4526">
        <v>276241</v>
      </c>
      <c r="C4526" t="s">
        <v>24</v>
      </c>
      <c r="D4526" t="s">
        <v>25</v>
      </c>
      <c r="E4526" t="s">
        <v>1611</v>
      </c>
      <c r="F4526" t="s">
        <v>1614</v>
      </c>
      <c r="G4526">
        <v>53.2</v>
      </c>
      <c r="H4526">
        <v>46</v>
      </c>
      <c r="I4526">
        <v>3</v>
      </c>
      <c r="J4526">
        <v>8</v>
      </c>
      <c r="K4526" s="1">
        <v>45160</v>
      </c>
      <c r="L4526" s="56">
        <v>0.55861119212962962</v>
      </c>
    </row>
    <row r="4527" spans="1:12" ht="15" customHeight="1" x14ac:dyDescent="0.25">
      <c r="A4527">
        <v>4526</v>
      </c>
      <c r="B4527">
        <v>276240</v>
      </c>
      <c r="C4527" t="s">
        <v>24</v>
      </c>
      <c r="D4527" t="s">
        <v>25</v>
      </c>
      <c r="E4527" t="s">
        <v>1611</v>
      </c>
      <c r="F4527" t="s">
        <v>1614</v>
      </c>
      <c r="G4527">
        <v>50</v>
      </c>
      <c r="H4527">
        <v>42.8</v>
      </c>
      <c r="I4527">
        <v>3</v>
      </c>
      <c r="J4527">
        <v>8</v>
      </c>
      <c r="K4527" s="1">
        <v>45160</v>
      </c>
      <c r="L4527" s="56">
        <v>0.55843186342592588</v>
      </c>
    </row>
    <row r="4528" spans="1:12" ht="15" customHeight="1" x14ac:dyDescent="0.25">
      <c r="A4528">
        <v>4527</v>
      </c>
      <c r="B4528">
        <v>276239</v>
      </c>
      <c r="C4528" t="s">
        <v>140</v>
      </c>
      <c r="D4528" t="s">
        <v>1357</v>
      </c>
      <c r="E4528" t="s">
        <v>1603</v>
      </c>
      <c r="F4528" t="s">
        <v>1607</v>
      </c>
      <c r="G4528">
        <v>31.9</v>
      </c>
      <c r="H4528">
        <v>26.5</v>
      </c>
      <c r="I4528">
        <v>2</v>
      </c>
      <c r="J4528">
        <v>0</v>
      </c>
      <c r="K4528" s="1">
        <v>45160</v>
      </c>
      <c r="L4528" s="56">
        <v>0.52149563657407405</v>
      </c>
    </row>
    <row r="4529" spans="1:12" ht="15" customHeight="1" x14ac:dyDescent="0.25">
      <c r="A4529">
        <v>4528</v>
      </c>
      <c r="B4529">
        <v>276238</v>
      </c>
      <c r="C4529" t="s">
        <v>105</v>
      </c>
      <c r="D4529" t="s">
        <v>106</v>
      </c>
      <c r="E4529" t="s">
        <v>1603</v>
      </c>
      <c r="F4529" t="s">
        <v>1610</v>
      </c>
      <c r="G4529">
        <v>81.2</v>
      </c>
      <c r="H4529">
        <v>74</v>
      </c>
      <c r="I4529">
        <v>3</v>
      </c>
      <c r="J4529">
        <v>20</v>
      </c>
      <c r="K4529" s="1">
        <v>45160</v>
      </c>
      <c r="L4529" s="56">
        <v>0.52096866898148153</v>
      </c>
    </row>
    <row r="4530" spans="1:12" ht="15" customHeight="1" x14ac:dyDescent="0.25">
      <c r="A4530">
        <v>4529</v>
      </c>
      <c r="B4530">
        <v>276237</v>
      </c>
      <c r="C4530" t="s">
        <v>125</v>
      </c>
      <c r="D4530" t="s">
        <v>126</v>
      </c>
      <c r="E4530" t="s">
        <v>1603</v>
      </c>
      <c r="F4530" t="s">
        <v>1604</v>
      </c>
      <c r="G4530">
        <v>19.7</v>
      </c>
      <c r="H4530">
        <v>14.3</v>
      </c>
      <c r="I4530">
        <v>2</v>
      </c>
      <c r="J4530">
        <v>0</v>
      </c>
      <c r="K4530" s="1">
        <v>45160</v>
      </c>
      <c r="L4530" s="56">
        <v>0.52079965277777773</v>
      </c>
    </row>
    <row r="4531" spans="1:12" ht="15" customHeight="1" x14ac:dyDescent="0.25">
      <c r="A4531">
        <v>4530</v>
      </c>
      <c r="B4531">
        <v>276236</v>
      </c>
      <c r="C4531" t="s">
        <v>85</v>
      </c>
      <c r="D4531" t="s">
        <v>1608</v>
      </c>
      <c r="E4531" t="s">
        <v>1603</v>
      </c>
      <c r="F4531" t="s">
        <v>1610</v>
      </c>
      <c r="G4531">
        <v>21.9</v>
      </c>
      <c r="H4531">
        <v>16.5</v>
      </c>
      <c r="I4531">
        <v>2</v>
      </c>
      <c r="J4531">
        <v>0</v>
      </c>
      <c r="K4531" s="1">
        <v>45160</v>
      </c>
      <c r="L4531" s="56">
        <v>0.52071134259259255</v>
      </c>
    </row>
    <row r="4532" spans="1:12" ht="15" customHeight="1" x14ac:dyDescent="0.25">
      <c r="A4532">
        <v>4531</v>
      </c>
      <c r="B4532">
        <v>276235</v>
      </c>
      <c r="C4532" t="s">
        <v>84</v>
      </c>
      <c r="D4532" t="s">
        <v>1609</v>
      </c>
      <c r="E4532" t="s">
        <v>1603</v>
      </c>
      <c r="F4532" t="s">
        <v>1610</v>
      </c>
      <c r="G4532">
        <v>31.7</v>
      </c>
      <c r="H4532">
        <v>26.3</v>
      </c>
      <c r="I4532">
        <v>2</v>
      </c>
      <c r="J4532">
        <v>0</v>
      </c>
      <c r="K4532" s="1">
        <v>45160</v>
      </c>
      <c r="L4532" s="56">
        <v>0.52066246527777771</v>
      </c>
    </row>
    <row r="4533" spans="1:12" ht="15" customHeight="1" x14ac:dyDescent="0.25">
      <c r="A4533">
        <v>4532</v>
      </c>
      <c r="B4533">
        <v>276234</v>
      </c>
      <c r="C4533" t="s">
        <v>105</v>
      </c>
      <c r="D4533" t="s">
        <v>106</v>
      </c>
      <c r="E4533" t="s">
        <v>1603</v>
      </c>
      <c r="F4533" t="s">
        <v>1610</v>
      </c>
      <c r="G4533">
        <v>13.4</v>
      </c>
      <c r="H4533">
        <v>8</v>
      </c>
      <c r="I4533">
        <v>2</v>
      </c>
      <c r="J4533">
        <v>3</v>
      </c>
      <c r="K4533" s="1">
        <v>45160</v>
      </c>
      <c r="L4533" s="56">
        <v>0.52053283564814812</v>
      </c>
    </row>
    <row r="4534" spans="1:12" ht="15" customHeight="1" x14ac:dyDescent="0.25">
      <c r="A4534">
        <v>4533</v>
      </c>
      <c r="B4534">
        <v>276233</v>
      </c>
      <c r="C4534" t="s">
        <v>125</v>
      </c>
      <c r="D4534" t="s">
        <v>126</v>
      </c>
      <c r="E4534" t="s">
        <v>1603</v>
      </c>
      <c r="F4534" t="s">
        <v>1604</v>
      </c>
      <c r="G4534">
        <v>22.6</v>
      </c>
      <c r="H4534">
        <v>17.2</v>
      </c>
      <c r="I4534">
        <v>2</v>
      </c>
      <c r="J4534">
        <v>0</v>
      </c>
      <c r="K4534" s="1">
        <v>45160</v>
      </c>
      <c r="L4534" s="56">
        <v>0.52039082175925933</v>
      </c>
    </row>
    <row r="4535" spans="1:12" ht="15" customHeight="1" x14ac:dyDescent="0.25">
      <c r="A4535">
        <v>4534</v>
      </c>
      <c r="B4535">
        <v>276232</v>
      </c>
      <c r="C4535" t="s">
        <v>74</v>
      </c>
      <c r="D4535" t="s">
        <v>75</v>
      </c>
      <c r="E4535" t="s">
        <v>1611</v>
      </c>
      <c r="F4535" t="s">
        <v>1610</v>
      </c>
      <c r="G4535">
        <v>42.2</v>
      </c>
      <c r="H4535">
        <v>35</v>
      </c>
      <c r="I4535">
        <v>3</v>
      </c>
      <c r="J4535">
        <v>16</v>
      </c>
      <c r="K4535" s="1">
        <v>45160</v>
      </c>
      <c r="L4535" s="56">
        <v>0.5203458333333334</v>
      </c>
    </row>
    <row r="4536" spans="1:12" ht="15" customHeight="1" x14ac:dyDescent="0.25">
      <c r="A4536">
        <v>4535</v>
      </c>
      <c r="B4536">
        <v>276231</v>
      </c>
      <c r="C4536" t="s">
        <v>123</v>
      </c>
      <c r="D4536" t="s">
        <v>1412</v>
      </c>
      <c r="E4536" t="s">
        <v>1603</v>
      </c>
      <c r="F4536" t="s">
        <v>1614</v>
      </c>
      <c r="G4536">
        <v>7.9</v>
      </c>
      <c r="H4536">
        <v>4.3</v>
      </c>
      <c r="I4536">
        <v>1</v>
      </c>
      <c r="J4536">
        <v>0</v>
      </c>
      <c r="K4536" s="1">
        <v>45160</v>
      </c>
      <c r="L4536" s="56">
        <v>0.52023923611111111</v>
      </c>
    </row>
    <row r="4537" spans="1:12" ht="15" customHeight="1" x14ac:dyDescent="0.25">
      <c r="A4537">
        <v>4536</v>
      </c>
      <c r="B4537">
        <v>276230</v>
      </c>
      <c r="C4537" t="s">
        <v>78</v>
      </c>
      <c r="D4537" t="s">
        <v>79</v>
      </c>
      <c r="E4537" t="s">
        <v>1611</v>
      </c>
      <c r="F4537" t="s">
        <v>1610</v>
      </c>
      <c r="G4537">
        <v>48.3</v>
      </c>
      <c r="H4537">
        <v>41.1</v>
      </c>
      <c r="I4537">
        <v>3</v>
      </c>
      <c r="J4537">
        <v>17</v>
      </c>
      <c r="K4537" s="1">
        <v>45160</v>
      </c>
      <c r="L4537" s="56">
        <v>0.52009968750000002</v>
      </c>
    </row>
    <row r="4538" spans="1:12" ht="15" customHeight="1" x14ac:dyDescent="0.25">
      <c r="A4538">
        <v>4537</v>
      </c>
      <c r="B4538">
        <v>276229</v>
      </c>
      <c r="C4538" t="s">
        <v>114</v>
      </c>
      <c r="D4538" t="s">
        <v>115</v>
      </c>
      <c r="E4538" t="s">
        <v>1603</v>
      </c>
      <c r="F4538" t="s">
        <v>1610</v>
      </c>
      <c r="G4538">
        <v>51.1</v>
      </c>
      <c r="H4538">
        <v>43.9</v>
      </c>
      <c r="I4538">
        <v>3</v>
      </c>
      <c r="J4538">
        <v>22</v>
      </c>
      <c r="K4538" s="1">
        <v>45160</v>
      </c>
      <c r="L4538" s="56">
        <v>0.51979999999999993</v>
      </c>
    </row>
    <row r="4539" spans="1:12" ht="15" customHeight="1" x14ac:dyDescent="0.25">
      <c r="A4539">
        <v>4538</v>
      </c>
      <c r="B4539">
        <v>276228</v>
      </c>
      <c r="C4539" t="s">
        <v>24</v>
      </c>
      <c r="D4539" t="s">
        <v>25</v>
      </c>
      <c r="E4539" t="s">
        <v>1611</v>
      </c>
      <c r="F4539" t="s">
        <v>1614</v>
      </c>
      <c r="G4539">
        <v>55</v>
      </c>
      <c r="H4539">
        <v>47.8</v>
      </c>
      <c r="I4539">
        <v>3</v>
      </c>
      <c r="J4539">
        <v>8</v>
      </c>
      <c r="K4539" s="1">
        <v>45160</v>
      </c>
      <c r="L4539" s="56">
        <v>0.51965876157407409</v>
      </c>
    </row>
    <row r="4540" spans="1:12" ht="15" customHeight="1" x14ac:dyDescent="0.25">
      <c r="A4540">
        <v>4539</v>
      </c>
      <c r="B4540">
        <v>276227</v>
      </c>
      <c r="C4540" t="s">
        <v>121</v>
      </c>
      <c r="D4540" t="s">
        <v>122</v>
      </c>
      <c r="E4540" t="s">
        <v>1603</v>
      </c>
      <c r="F4540" t="s">
        <v>1613</v>
      </c>
      <c r="G4540">
        <v>29.1</v>
      </c>
      <c r="H4540">
        <v>23.7</v>
      </c>
      <c r="I4540">
        <v>2</v>
      </c>
      <c r="J4540">
        <v>0</v>
      </c>
      <c r="K4540" s="1">
        <v>45160</v>
      </c>
      <c r="L4540" s="56">
        <v>0.51956339120370376</v>
      </c>
    </row>
    <row r="4541" spans="1:12" ht="15" customHeight="1" x14ac:dyDescent="0.25">
      <c r="A4541">
        <v>4540</v>
      </c>
      <c r="B4541">
        <v>276226</v>
      </c>
      <c r="C4541" t="s">
        <v>24</v>
      </c>
      <c r="D4541" t="s">
        <v>25</v>
      </c>
      <c r="E4541" t="s">
        <v>1611</v>
      </c>
      <c r="F4541" t="s">
        <v>1614</v>
      </c>
      <c r="G4541">
        <v>49.1</v>
      </c>
      <c r="H4541">
        <v>41.9</v>
      </c>
      <c r="I4541">
        <v>3</v>
      </c>
      <c r="J4541">
        <v>8</v>
      </c>
      <c r="K4541" s="1">
        <v>45160</v>
      </c>
      <c r="L4541" s="56">
        <v>0.51934745370370372</v>
      </c>
    </row>
    <row r="4542" spans="1:12" ht="15" customHeight="1" x14ac:dyDescent="0.25">
      <c r="A4542">
        <v>4541</v>
      </c>
      <c r="B4542">
        <v>276225</v>
      </c>
      <c r="C4542" t="s">
        <v>139</v>
      </c>
      <c r="D4542" t="s">
        <v>1342</v>
      </c>
      <c r="E4542" t="s">
        <v>1603</v>
      </c>
      <c r="F4542" t="s">
        <v>1613</v>
      </c>
      <c r="G4542">
        <v>9.6</v>
      </c>
      <c r="H4542">
        <v>4.2</v>
      </c>
      <c r="I4542">
        <v>2</v>
      </c>
      <c r="J4542">
        <v>0</v>
      </c>
      <c r="K4542" s="1">
        <v>45160</v>
      </c>
      <c r="L4542" s="56">
        <v>0.51923429398148147</v>
      </c>
    </row>
    <row r="4543" spans="1:12" ht="15" customHeight="1" x14ac:dyDescent="0.25">
      <c r="A4543">
        <v>4542</v>
      </c>
      <c r="B4543">
        <v>276224</v>
      </c>
      <c r="C4543" t="s">
        <v>136</v>
      </c>
      <c r="D4543" t="s">
        <v>1605</v>
      </c>
      <c r="E4543" t="s">
        <v>1603</v>
      </c>
      <c r="F4543" t="s">
        <v>1615</v>
      </c>
      <c r="G4543">
        <v>36.200000000000003</v>
      </c>
      <c r="H4543">
        <v>29</v>
      </c>
      <c r="I4543">
        <v>3</v>
      </c>
      <c r="J4543">
        <v>0</v>
      </c>
      <c r="K4543" s="1">
        <v>45160</v>
      </c>
      <c r="L4543" s="56">
        <v>0.51911053240740734</v>
      </c>
    </row>
    <row r="4544" spans="1:12" ht="15" customHeight="1" x14ac:dyDescent="0.25">
      <c r="A4544">
        <v>4543</v>
      </c>
      <c r="B4544">
        <v>276223</v>
      </c>
      <c r="C4544" t="s">
        <v>125</v>
      </c>
      <c r="D4544" t="s">
        <v>126</v>
      </c>
      <c r="E4544" t="s">
        <v>1603</v>
      </c>
      <c r="F4544" t="s">
        <v>1604</v>
      </c>
      <c r="G4544">
        <v>32.9</v>
      </c>
      <c r="H4544">
        <v>25.7</v>
      </c>
      <c r="I4544">
        <v>3</v>
      </c>
      <c r="J4544">
        <v>0</v>
      </c>
      <c r="K4544" s="1">
        <v>45160</v>
      </c>
      <c r="L4544" s="56">
        <v>0.51901084490740745</v>
      </c>
    </row>
    <row r="4545" spans="1:12" ht="15" customHeight="1" x14ac:dyDescent="0.25">
      <c r="A4545">
        <v>4544</v>
      </c>
      <c r="B4545">
        <v>276222</v>
      </c>
      <c r="C4545" t="s">
        <v>123</v>
      </c>
      <c r="D4545" t="s">
        <v>1412</v>
      </c>
      <c r="E4545" t="s">
        <v>1603</v>
      </c>
      <c r="F4545" t="s">
        <v>1613</v>
      </c>
      <c r="G4545">
        <v>49.3</v>
      </c>
      <c r="H4545">
        <v>42.1</v>
      </c>
      <c r="I4545">
        <v>3</v>
      </c>
      <c r="J4545">
        <v>0</v>
      </c>
      <c r="K4545" s="1">
        <v>45160</v>
      </c>
      <c r="L4545" s="56">
        <v>0.51893055555555556</v>
      </c>
    </row>
    <row r="4546" spans="1:12" ht="15" customHeight="1" x14ac:dyDescent="0.25">
      <c r="A4546">
        <v>4545</v>
      </c>
      <c r="B4546">
        <v>276221</v>
      </c>
      <c r="C4546" t="s">
        <v>55</v>
      </c>
      <c r="D4546" t="s">
        <v>56</v>
      </c>
      <c r="E4546" t="s">
        <v>1611</v>
      </c>
      <c r="F4546" t="s">
        <v>1613</v>
      </c>
      <c r="G4546">
        <v>46.2</v>
      </c>
      <c r="H4546">
        <v>39</v>
      </c>
      <c r="I4546">
        <v>3</v>
      </c>
      <c r="J4546">
        <v>8</v>
      </c>
      <c r="K4546" s="1">
        <v>45160</v>
      </c>
      <c r="L4546" s="56">
        <v>0.51880315972222224</v>
      </c>
    </row>
    <row r="4547" spans="1:12" ht="15" customHeight="1" x14ac:dyDescent="0.25">
      <c r="A4547">
        <v>4546</v>
      </c>
      <c r="B4547">
        <v>276220</v>
      </c>
      <c r="C4547" t="s">
        <v>59</v>
      </c>
      <c r="D4547" t="s">
        <v>60</v>
      </c>
      <c r="E4547" t="s">
        <v>1611</v>
      </c>
      <c r="F4547" t="s">
        <v>1613</v>
      </c>
      <c r="G4547">
        <v>50.9</v>
      </c>
      <c r="H4547">
        <v>43.7</v>
      </c>
      <c r="I4547">
        <v>3</v>
      </c>
      <c r="J4547">
        <v>8</v>
      </c>
      <c r="K4547" s="1">
        <v>45160</v>
      </c>
      <c r="L4547" s="56">
        <v>0.51870466435185192</v>
      </c>
    </row>
    <row r="4548" spans="1:12" ht="15" customHeight="1" x14ac:dyDescent="0.25">
      <c r="A4548">
        <v>4547</v>
      </c>
      <c r="B4548">
        <v>276219</v>
      </c>
      <c r="C4548" t="s">
        <v>67</v>
      </c>
      <c r="D4548" t="s">
        <v>1318</v>
      </c>
      <c r="E4548" t="s">
        <v>1603</v>
      </c>
      <c r="F4548" t="s">
        <v>1613</v>
      </c>
      <c r="G4548">
        <v>33.1</v>
      </c>
      <c r="H4548">
        <v>25.9</v>
      </c>
      <c r="I4548">
        <v>3</v>
      </c>
      <c r="J4548">
        <v>0</v>
      </c>
      <c r="K4548" s="1">
        <v>45160</v>
      </c>
      <c r="L4548" s="56">
        <v>0.5185725347222222</v>
      </c>
    </row>
    <row r="4549" spans="1:12" ht="15" customHeight="1" x14ac:dyDescent="0.25">
      <c r="A4549">
        <v>4548</v>
      </c>
      <c r="B4549">
        <v>276218</v>
      </c>
      <c r="C4549" t="s">
        <v>59</v>
      </c>
      <c r="D4549" t="s">
        <v>60</v>
      </c>
      <c r="E4549" t="s">
        <v>1611</v>
      </c>
      <c r="F4549" t="s">
        <v>1613</v>
      </c>
      <c r="G4549">
        <v>43.3</v>
      </c>
      <c r="H4549">
        <v>36.1</v>
      </c>
      <c r="I4549">
        <v>3</v>
      </c>
      <c r="J4549">
        <v>8</v>
      </c>
      <c r="K4549" s="1">
        <v>45160</v>
      </c>
      <c r="L4549" s="56">
        <v>0.51848515046296295</v>
      </c>
    </row>
    <row r="4550" spans="1:12" ht="15" customHeight="1" x14ac:dyDescent="0.25">
      <c r="A4550">
        <v>4549</v>
      </c>
      <c r="B4550">
        <v>276217</v>
      </c>
      <c r="C4550" t="s">
        <v>121</v>
      </c>
      <c r="D4550" t="s">
        <v>122</v>
      </c>
      <c r="E4550" t="s">
        <v>1603</v>
      </c>
      <c r="F4550" t="s">
        <v>1610</v>
      </c>
      <c r="G4550">
        <v>30</v>
      </c>
      <c r="H4550">
        <v>22.8</v>
      </c>
      <c r="I4550">
        <v>3</v>
      </c>
      <c r="J4550">
        <v>0</v>
      </c>
      <c r="K4550" s="1">
        <v>45160</v>
      </c>
      <c r="L4550" s="56">
        <v>0.51825744212962965</v>
      </c>
    </row>
    <row r="4551" spans="1:12" ht="15" customHeight="1" x14ac:dyDescent="0.25">
      <c r="A4551">
        <v>4550</v>
      </c>
      <c r="B4551">
        <v>276216</v>
      </c>
      <c r="C4551" t="s">
        <v>100</v>
      </c>
      <c r="D4551" t="s">
        <v>1271</v>
      </c>
      <c r="E4551" t="s">
        <v>1611</v>
      </c>
      <c r="F4551" t="s">
        <v>1607</v>
      </c>
      <c r="G4551">
        <v>39.1</v>
      </c>
      <c r="H4551">
        <v>31.9</v>
      </c>
      <c r="I4551">
        <v>3</v>
      </c>
      <c r="J4551">
        <v>0</v>
      </c>
      <c r="K4551" s="1">
        <v>45160</v>
      </c>
      <c r="L4551" s="56">
        <v>0.51814899305555551</v>
      </c>
    </row>
    <row r="4552" spans="1:12" ht="15" customHeight="1" x14ac:dyDescent="0.25">
      <c r="A4552">
        <v>4551</v>
      </c>
      <c r="B4552">
        <v>276215</v>
      </c>
      <c r="C4552" t="s">
        <v>100</v>
      </c>
      <c r="D4552" t="s">
        <v>1271</v>
      </c>
      <c r="E4552" t="s">
        <v>1611</v>
      </c>
      <c r="F4552" t="s">
        <v>1607</v>
      </c>
      <c r="G4552">
        <v>17.100000000000001</v>
      </c>
      <c r="H4552">
        <v>13.5</v>
      </c>
      <c r="I4552">
        <v>1</v>
      </c>
      <c r="J4552">
        <v>0</v>
      </c>
      <c r="K4552" s="1">
        <v>45160</v>
      </c>
      <c r="L4552" s="56">
        <v>0.51804984953703703</v>
      </c>
    </row>
    <row r="4553" spans="1:12" ht="15" customHeight="1" x14ac:dyDescent="0.25">
      <c r="A4553">
        <v>4552</v>
      </c>
      <c r="B4553">
        <v>276214</v>
      </c>
      <c r="C4553" t="s">
        <v>88</v>
      </c>
      <c r="D4553" t="s">
        <v>89</v>
      </c>
      <c r="E4553" t="s">
        <v>1611</v>
      </c>
      <c r="F4553" t="s">
        <v>1610</v>
      </c>
      <c r="G4553">
        <v>31.1</v>
      </c>
      <c r="H4553">
        <v>25.7</v>
      </c>
      <c r="I4553">
        <v>2</v>
      </c>
      <c r="J4553">
        <v>7</v>
      </c>
      <c r="K4553" s="1">
        <v>45160</v>
      </c>
      <c r="L4553" s="56">
        <v>0.51793144675925928</v>
      </c>
    </row>
    <row r="4554" spans="1:12" ht="15" customHeight="1" x14ac:dyDescent="0.25">
      <c r="A4554">
        <v>4553</v>
      </c>
      <c r="B4554">
        <v>276213</v>
      </c>
      <c r="C4554" t="s">
        <v>100</v>
      </c>
      <c r="D4554" t="s">
        <v>1271</v>
      </c>
      <c r="E4554" t="s">
        <v>1611</v>
      </c>
      <c r="F4554" t="s">
        <v>1607</v>
      </c>
      <c r="G4554">
        <v>67.900000000000006</v>
      </c>
      <c r="H4554">
        <v>60.7</v>
      </c>
      <c r="I4554">
        <v>3</v>
      </c>
      <c r="J4554">
        <v>0</v>
      </c>
      <c r="K4554" s="1">
        <v>45160</v>
      </c>
      <c r="L4554" s="56">
        <v>0.51774791666666664</v>
      </c>
    </row>
    <row r="4555" spans="1:12" ht="15" customHeight="1" x14ac:dyDescent="0.25">
      <c r="A4555">
        <v>4554</v>
      </c>
      <c r="B4555">
        <v>276212</v>
      </c>
      <c r="C4555" t="s">
        <v>137</v>
      </c>
      <c r="D4555" t="s">
        <v>1356</v>
      </c>
      <c r="E4555" t="s">
        <v>1603</v>
      </c>
      <c r="F4555" t="s">
        <v>1615</v>
      </c>
      <c r="G4555">
        <v>41.1</v>
      </c>
      <c r="H4555">
        <v>35.700000000000003</v>
      </c>
      <c r="I4555">
        <v>2</v>
      </c>
      <c r="J4555">
        <v>0</v>
      </c>
      <c r="K4555" s="1">
        <v>45160</v>
      </c>
      <c r="L4555" s="56">
        <v>0.5176084143518519</v>
      </c>
    </row>
    <row r="4556" spans="1:12" ht="15" customHeight="1" x14ac:dyDescent="0.25">
      <c r="A4556">
        <v>4555</v>
      </c>
      <c r="B4556">
        <v>276211</v>
      </c>
      <c r="C4556" t="s">
        <v>139</v>
      </c>
      <c r="D4556" t="s">
        <v>1342</v>
      </c>
      <c r="E4556" t="s">
        <v>1603</v>
      </c>
      <c r="F4556" t="s">
        <v>1613</v>
      </c>
      <c r="G4556">
        <v>41.8</v>
      </c>
      <c r="H4556">
        <v>34.6</v>
      </c>
      <c r="I4556">
        <v>3</v>
      </c>
      <c r="J4556">
        <v>0</v>
      </c>
      <c r="K4556" s="1">
        <v>45160</v>
      </c>
      <c r="L4556" s="56">
        <v>0.51743984953703703</v>
      </c>
    </row>
    <row r="4557" spans="1:12" ht="15" customHeight="1" x14ac:dyDescent="0.25">
      <c r="A4557">
        <v>4556</v>
      </c>
      <c r="B4557">
        <v>276210</v>
      </c>
      <c r="C4557" t="s">
        <v>120</v>
      </c>
      <c r="D4557" t="s">
        <v>1411</v>
      </c>
      <c r="E4557" t="s">
        <v>1603</v>
      </c>
      <c r="F4557" t="s">
        <v>1610</v>
      </c>
      <c r="G4557">
        <v>6.2</v>
      </c>
      <c r="H4557">
        <v>2.6</v>
      </c>
      <c r="I4557">
        <v>1</v>
      </c>
      <c r="J4557">
        <v>0</v>
      </c>
      <c r="K4557" s="1">
        <v>45160</v>
      </c>
      <c r="L4557" s="56">
        <v>0.51736628472222224</v>
      </c>
    </row>
    <row r="4558" spans="1:12" ht="15" customHeight="1" x14ac:dyDescent="0.25">
      <c r="A4558">
        <v>4557</v>
      </c>
      <c r="B4558">
        <v>276209</v>
      </c>
      <c r="C4558" t="s">
        <v>125</v>
      </c>
      <c r="D4558" t="s">
        <v>126</v>
      </c>
      <c r="E4558" t="s">
        <v>1603</v>
      </c>
      <c r="F4558" t="s">
        <v>1604</v>
      </c>
      <c r="G4558">
        <v>43.9</v>
      </c>
      <c r="H4558">
        <v>36.700000000000003</v>
      </c>
      <c r="I4558">
        <v>3</v>
      </c>
      <c r="J4558">
        <v>0</v>
      </c>
      <c r="K4558" s="1">
        <v>45160</v>
      </c>
      <c r="L4558" s="56">
        <v>0.5171775115740741</v>
      </c>
    </row>
    <row r="4559" spans="1:12" ht="15" customHeight="1" x14ac:dyDescent="0.25">
      <c r="A4559">
        <v>4558</v>
      </c>
      <c r="B4559">
        <v>276208</v>
      </c>
      <c r="C4559" t="s">
        <v>125</v>
      </c>
      <c r="D4559" t="s">
        <v>126</v>
      </c>
      <c r="E4559" t="s">
        <v>1603</v>
      </c>
      <c r="F4559" t="s">
        <v>1604</v>
      </c>
      <c r="G4559">
        <v>34.9</v>
      </c>
      <c r="H4559">
        <v>29.5</v>
      </c>
      <c r="I4559">
        <v>2</v>
      </c>
      <c r="J4559">
        <v>0</v>
      </c>
      <c r="K4559" s="1">
        <v>45160</v>
      </c>
      <c r="L4559" s="56">
        <v>0.51709517361111113</v>
      </c>
    </row>
    <row r="4560" spans="1:12" ht="15" customHeight="1" x14ac:dyDescent="0.25">
      <c r="A4560">
        <v>4559</v>
      </c>
      <c r="B4560">
        <v>276207</v>
      </c>
      <c r="C4560" t="s">
        <v>74</v>
      </c>
      <c r="D4560" t="s">
        <v>75</v>
      </c>
      <c r="E4560" t="s">
        <v>1611</v>
      </c>
      <c r="F4560" t="s">
        <v>1610</v>
      </c>
      <c r="G4560">
        <v>43.9</v>
      </c>
      <c r="H4560">
        <v>36.700000000000003</v>
      </c>
      <c r="I4560">
        <v>3</v>
      </c>
      <c r="J4560">
        <v>16</v>
      </c>
      <c r="K4560" s="1">
        <v>45160</v>
      </c>
      <c r="L4560" s="56">
        <v>0.51698121527777785</v>
      </c>
    </row>
    <row r="4561" spans="1:12" ht="15" customHeight="1" x14ac:dyDescent="0.25">
      <c r="A4561">
        <v>4560</v>
      </c>
      <c r="B4561">
        <v>276206</v>
      </c>
      <c r="C4561" t="s">
        <v>142</v>
      </c>
      <c r="D4561" t="s">
        <v>1612</v>
      </c>
      <c r="E4561" t="s">
        <v>1603</v>
      </c>
      <c r="F4561" t="s">
        <v>1604</v>
      </c>
      <c r="G4561">
        <v>45.6</v>
      </c>
      <c r="H4561">
        <v>38.4</v>
      </c>
      <c r="I4561">
        <v>3</v>
      </c>
      <c r="J4561">
        <v>0</v>
      </c>
      <c r="K4561" s="1">
        <v>45160</v>
      </c>
      <c r="L4561" s="56">
        <v>0.51686311342592595</v>
      </c>
    </row>
    <row r="4562" spans="1:12" ht="15" customHeight="1" x14ac:dyDescent="0.25">
      <c r="A4562">
        <v>4561</v>
      </c>
      <c r="B4562">
        <v>276205</v>
      </c>
      <c r="C4562" t="s">
        <v>59</v>
      </c>
      <c r="D4562" t="s">
        <v>60</v>
      </c>
      <c r="E4562" t="s">
        <v>1611</v>
      </c>
      <c r="F4562" t="s">
        <v>1613</v>
      </c>
      <c r="G4562">
        <v>50.8</v>
      </c>
      <c r="H4562">
        <v>43.6</v>
      </c>
      <c r="I4562">
        <v>3</v>
      </c>
      <c r="J4562">
        <v>8</v>
      </c>
      <c r="K4562" s="1">
        <v>45160</v>
      </c>
      <c r="L4562" s="56">
        <v>0.51673429398148152</v>
      </c>
    </row>
    <row r="4563" spans="1:12" ht="15" customHeight="1" x14ac:dyDescent="0.25">
      <c r="A4563">
        <v>4562</v>
      </c>
      <c r="B4563">
        <v>276204</v>
      </c>
      <c r="C4563" t="s">
        <v>24</v>
      </c>
      <c r="D4563" t="s">
        <v>25</v>
      </c>
      <c r="E4563" t="s">
        <v>1611</v>
      </c>
      <c r="F4563" t="s">
        <v>1614</v>
      </c>
      <c r="G4563">
        <v>48</v>
      </c>
      <c r="H4563">
        <v>40.799999999999997</v>
      </c>
      <c r="I4563">
        <v>3</v>
      </c>
      <c r="J4563">
        <v>8</v>
      </c>
      <c r="K4563" s="1">
        <v>45160</v>
      </c>
      <c r="L4563" s="56">
        <v>0.51661226851851849</v>
      </c>
    </row>
    <row r="4564" spans="1:12" ht="15" customHeight="1" x14ac:dyDescent="0.25">
      <c r="A4564">
        <v>4563</v>
      </c>
      <c r="B4564">
        <v>276203</v>
      </c>
      <c r="C4564" t="s">
        <v>24</v>
      </c>
      <c r="D4564" t="s">
        <v>25</v>
      </c>
      <c r="E4564" t="s">
        <v>1611</v>
      </c>
      <c r="F4564" t="s">
        <v>1614</v>
      </c>
      <c r="G4564">
        <v>48.2</v>
      </c>
      <c r="H4564">
        <v>41</v>
      </c>
      <c r="I4564">
        <v>3</v>
      </c>
      <c r="J4564">
        <v>8</v>
      </c>
      <c r="K4564" s="1">
        <v>45160</v>
      </c>
      <c r="L4564" s="56">
        <v>0.5164713310185185</v>
      </c>
    </row>
    <row r="4565" spans="1:12" ht="15" customHeight="1" x14ac:dyDescent="0.25">
      <c r="A4565">
        <v>4564</v>
      </c>
      <c r="B4565">
        <v>276202</v>
      </c>
      <c r="C4565" t="s">
        <v>61</v>
      </c>
      <c r="D4565" t="s">
        <v>62</v>
      </c>
      <c r="E4565" t="s">
        <v>1611</v>
      </c>
      <c r="F4565" t="s">
        <v>1613</v>
      </c>
      <c r="G4565">
        <v>61.6</v>
      </c>
      <c r="H4565">
        <v>54.4</v>
      </c>
      <c r="I4565">
        <v>3</v>
      </c>
      <c r="J4565">
        <v>11</v>
      </c>
      <c r="K4565" s="1">
        <v>45160</v>
      </c>
      <c r="L4565" s="56">
        <v>0.5163822916666666</v>
      </c>
    </row>
    <row r="4566" spans="1:12" ht="15" customHeight="1" x14ac:dyDescent="0.25">
      <c r="A4566">
        <v>4565</v>
      </c>
      <c r="B4566">
        <v>276201</v>
      </c>
      <c r="C4566" t="s">
        <v>175</v>
      </c>
      <c r="D4566" t="s">
        <v>176</v>
      </c>
      <c r="E4566" t="s">
        <v>1603</v>
      </c>
      <c r="F4566" t="s">
        <v>1610</v>
      </c>
      <c r="G4566">
        <v>45.2</v>
      </c>
      <c r="H4566">
        <v>38</v>
      </c>
      <c r="I4566">
        <v>3</v>
      </c>
      <c r="J4566">
        <v>0</v>
      </c>
      <c r="K4566" s="1">
        <v>45160</v>
      </c>
      <c r="L4566" s="56">
        <v>0.51634725694444439</v>
      </c>
    </row>
    <row r="4567" spans="1:12" ht="15" customHeight="1" x14ac:dyDescent="0.25">
      <c r="A4567">
        <v>4566</v>
      </c>
      <c r="B4567">
        <v>276200</v>
      </c>
      <c r="C4567" t="s">
        <v>24</v>
      </c>
      <c r="D4567" t="s">
        <v>25</v>
      </c>
      <c r="E4567" t="s">
        <v>1611</v>
      </c>
      <c r="F4567" t="s">
        <v>1614</v>
      </c>
      <c r="G4567">
        <v>48.5</v>
      </c>
      <c r="H4567">
        <v>41.3</v>
      </c>
      <c r="I4567">
        <v>3</v>
      </c>
      <c r="J4567">
        <v>8</v>
      </c>
      <c r="K4567" s="1">
        <v>45160</v>
      </c>
      <c r="L4567" s="56">
        <v>0.51627766203703707</v>
      </c>
    </row>
    <row r="4568" spans="1:12" ht="15" customHeight="1" x14ac:dyDescent="0.25">
      <c r="A4568">
        <v>4567</v>
      </c>
      <c r="B4568">
        <v>276199</v>
      </c>
      <c r="C4568" t="s">
        <v>53</v>
      </c>
      <c r="D4568" t="s">
        <v>54</v>
      </c>
      <c r="E4568" t="s">
        <v>1611</v>
      </c>
      <c r="F4568" t="s">
        <v>1613</v>
      </c>
      <c r="G4568">
        <v>37.5</v>
      </c>
      <c r="H4568">
        <v>30.3</v>
      </c>
      <c r="I4568">
        <v>3</v>
      </c>
      <c r="J4568">
        <v>18</v>
      </c>
      <c r="K4568" s="1">
        <v>45160</v>
      </c>
      <c r="L4568" s="56">
        <v>0.51616420138888885</v>
      </c>
    </row>
    <row r="4569" spans="1:12" ht="15" customHeight="1" x14ac:dyDescent="0.25">
      <c r="A4569">
        <v>4568</v>
      </c>
      <c r="B4569">
        <v>276198</v>
      </c>
      <c r="C4569" t="s">
        <v>114</v>
      </c>
      <c r="D4569" t="s">
        <v>115</v>
      </c>
      <c r="E4569" t="s">
        <v>1603</v>
      </c>
      <c r="F4569" t="s">
        <v>1610</v>
      </c>
      <c r="G4569">
        <v>66.099999999999994</v>
      </c>
      <c r="H4569">
        <v>58.9</v>
      </c>
      <c r="I4569">
        <v>3</v>
      </c>
      <c r="J4569">
        <v>30</v>
      </c>
      <c r="K4569" s="1">
        <v>45160</v>
      </c>
      <c r="L4569" s="56">
        <v>0.51597190972222229</v>
      </c>
    </row>
    <row r="4570" spans="1:12" ht="15" customHeight="1" x14ac:dyDescent="0.25">
      <c r="A4570">
        <v>4569</v>
      </c>
      <c r="B4570">
        <v>276197</v>
      </c>
      <c r="C4570" t="s">
        <v>141</v>
      </c>
      <c r="D4570" t="s">
        <v>1358</v>
      </c>
      <c r="E4570" t="s">
        <v>1603</v>
      </c>
      <c r="F4570" t="s">
        <v>1607</v>
      </c>
      <c r="G4570">
        <v>41.3</v>
      </c>
      <c r="H4570">
        <v>34.1</v>
      </c>
      <c r="I4570">
        <v>3</v>
      </c>
      <c r="J4570">
        <v>0</v>
      </c>
      <c r="K4570" s="1">
        <v>45160</v>
      </c>
      <c r="L4570" s="56">
        <v>0.51586697916666668</v>
      </c>
    </row>
    <row r="4571" spans="1:12" ht="15" customHeight="1" x14ac:dyDescent="0.25">
      <c r="A4571">
        <v>4570</v>
      </c>
      <c r="B4571">
        <v>276196</v>
      </c>
      <c r="C4571" t="s">
        <v>123</v>
      </c>
      <c r="D4571" t="s">
        <v>1412</v>
      </c>
      <c r="E4571" t="s">
        <v>1603</v>
      </c>
      <c r="F4571" t="s">
        <v>1614</v>
      </c>
      <c r="G4571">
        <v>61.3</v>
      </c>
      <c r="H4571">
        <v>54.1</v>
      </c>
      <c r="I4571">
        <v>3</v>
      </c>
      <c r="J4571">
        <v>0</v>
      </c>
      <c r="K4571" s="1">
        <v>45160</v>
      </c>
      <c r="L4571" s="56">
        <v>0.51578989583333335</v>
      </c>
    </row>
    <row r="4572" spans="1:12" ht="15" customHeight="1" x14ac:dyDescent="0.25">
      <c r="A4572">
        <v>4571</v>
      </c>
      <c r="B4572">
        <v>276195</v>
      </c>
      <c r="C4572" t="s">
        <v>124</v>
      </c>
      <c r="D4572" t="s">
        <v>1413</v>
      </c>
      <c r="E4572" t="s">
        <v>1603</v>
      </c>
      <c r="F4572" t="s">
        <v>1604</v>
      </c>
      <c r="G4572">
        <v>45.4</v>
      </c>
      <c r="H4572">
        <v>38.200000000000003</v>
      </c>
      <c r="I4572">
        <v>3</v>
      </c>
      <c r="J4572">
        <v>0</v>
      </c>
      <c r="K4572" s="1">
        <v>45160</v>
      </c>
      <c r="L4572" s="56">
        <v>0.51561230324074081</v>
      </c>
    </row>
    <row r="4573" spans="1:12" ht="15" customHeight="1" x14ac:dyDescent="0.25">
      <c r="A4573">
        <v>4572</v>
      </c>
      <c r="B4573">
        <v>276194</v>
      </c>
      <c r="C4573" t="s">
        <v>67</v>
      </c>
      <c r="D4573" t="s">
        <v>1318</v>
      </c>
      <c r="E4573" t="s">
        <v>1603</v>
      </c>
      <c r="F4573" t="s">
        <v>1613</v>
      </c>
      <c r="G4573">
        <v>31.9</v>
      </c>
      <c r="H4573">
        <v>24.7</v>
      </c>
      <c r="I4573">
        <v>3</v>
      </c>
      <c r="J4573">
        <v>0</v>
      </c>
      <c r="K4573" s="1">
        <v>45160</v>
      </c>
      <c r="L4573" s="56">
        <v>0.5155422453703703</v>
      </c>
    </row>
    <row r="4574" spans="1:12" ht="15" customHeight="1" x14ac:dyDescent="0.25">
      <c r="A4574">
        <v>4573</v>
      </c>
      <c r="B4574">
        <v>276193</v>
      </c>
      <c r="C4574" t="s">
        <v>121</v>
      </c>
      <c r="D4574" t="s">
        <v>122</v>
      </c>
      <c r="E4574" t="s">
        <v>1603</v>
      </c>
      <c r="F4574" t="s">
        <v>1613</v>
      </c>
      <c r="G4574">
        <v>47.5</v>
      </c>
      <c r="H4574">
        <v>40.299999999999997</v>
      </c>
      <c r="I4574">
        <v>3</v>
      </c>
      <c r="J4574">
        <v>0</v>
      </c>
      <c r="K4574" s="1">
        <v>45160</v>
      </c>
      <c r="L4574" s="56">
        <v>0.515358599537037</v>
      </c>
    </row>
    <row r="4575" spans="1:12" ht="15" customHeight="1" x14ac:dyDescent="0.25">
      <c r="A4575">
        <v>4574</v>
      </c>
      <c r="B4575">
        <v>276192</v>
      </c>
      <c r="C4575" t="s">
        <v>59</v>
      </c>
      <c r="D4575" t="s">
        <v>60</v>
      </c>
      <c r="E4575" t="s">
        <v>1611</v>
      </c>
      <c r="F4575" t="s">
        <v>1613</v>
      </c>
      <c r="G4575">
        <v>50.6</v>
      </c>
      <c r="H4575">
        <v>43.4</v>
      </c>
      <c r="I4575">
        <v>3</v>
      </c>
      <c r="J4575">
        <v>8</v>
      </c>
      <c r="K4575" s="1">
        <v>45160</v>
      </c>
      <c r="L4575" s="56">
        <v>0.5152664004629629</v>
      </c>
    </row>
    <row r="4576" spans="1:12" ht="15" customHeight="1" x14ac:dyDescent="0.25">
      <c r="A4576">
        <v>4575</v>
      </c>
      <c r="B4576">
        <v>276191</v>
      </c>
      <c r="C4576" t="s">
        <v>24</v>
      </c>
      <c r="D4576" t="s">
        <v>25</v>
      </c>
      <c r="E4576" t="s">
        <v>1611</v>
      </c>
      <c r="F4576" t="s">
        <v>1614</v>
      </c>
      <c r="G4576">
        <v>54.3</v>
      </c>
      <c r="H4576">
        <v>47.1</v>
      </c>
      <c r="I4576">
        <v>3</v>
      </c>
      <c r="J4576">
        <v>8</v>
      </c>
      <c r="K4576" s="1">
        <v>45160</v>
      </c>
      <c r="L4576" s="56">
        <v>0.51512947916666663</v>
      </c>
    </row>
    <row r="4577" spans="1:12" ht="15" customHeight="1" x14ac:dyDescent="0.25">
      <c r="A4577">
        <v>4576</v>
      </c>
      <c r="B4577">
        <v>276190</v>
      </c>
      <c r="C4577" t="s">
        <v>125</v>
      </c>
      <c r="D4577" t="s">
        <v>126</v>
      </c>
      <c r="E4577" t="s">
        <v>1603</v>
      </c>
      <c r="F4577" t="s">
        <v>1604</v>
      </c>
      <c r="G4577">
        <v>38</v>
      </c>
      <c r="H4577">
        <v>30.8</v>
      </c>
      <c r="I4577">
        <v>3</v>
      </c>
      <c r="J4577">
        <v>0</v>
      </c>
      <c r="K4577" s="1">
        <v>45160</v>
      </c>
      <c r="L4577" s="56">
        <v>0.51503394675925929</v>
      </c>
    </row>
    <row r="4578" spans="1:12" ht="15" customHeight="1" x14ac:dyDescent="0.25">
      <c r="A4578">
        <v>4577</v>
      </c>
      <c r="B4578">
        <v>276189</v>
      </c>
      <c r="C4578" t="s">
        <v>124</v>
      </c>
      <c r="D4578" t="s">
        <v>1413</v>
      </c>
      <c r="E4578" t="s">
        <v>1603</v>
      </c>
      <c r="F4578" t="s">
        <v>1604</v>
      </c>
      <c r="G4578">
        <v>44</v>
      </c>
      <c r="H4578">
        <v>36.799999999999997</v>
      </c>
      <c r="I4578">
        <v>3</v>
      </c>
      <c r="J4578">
        <v>0</v>
      </c>
      <c r="K4578" s="1">
        <v>45160</v>
      </c>
      <c r="L4578" s="56">
        <v>0.51494475694444442</v>
      </c>
    </row>
    <row r="4579" spans="1:12" ht="15" customHeight="1" x14ac:dyDescent="0.25">
      <c r="A4579">
        <v>4578</v>
      </c>
      <c r="B4579">
        <v>276188</v>
      </c>
      <c r="C4579" t="s">
        <v>142</v>
      </c>
      <c r="D4579" t="s">
        <v>1612</v>
      </c>
      <c r="E4579" t="s">
        <v>1603</v>
      </c>
      <c r="F4579" t="s">
        <v>1604</v>
      </c>
      <c r="G4579">
        <v>45.5</v>
      </c>
      <c r="H4579">
        <v>38.299999999999997</v>
      </c>
      <c r="I4579">
        <v>3</v>
      </c>
      <c r="J4579">
        <v>0</v>
      </c>
      <c r="K4579" s="1">
        <v>45160</v>
      </c>
      <c r="L4579" s="56">
        <v>0.5148544791666666</v>
      </c>
    </row>
    <row r="4580" spans="1:12" ht="15" customHeight="1" x14ac:dyDescent="0.25">
      <c r="A4580">
        <v>4579</v>
      </c>
      <c r="B4580">
        <v>276187</v>
      </c>
      <c r="C4580" t="s">
        <v>142</v>
      </c>
      <c r="D4580" t="s">
        <v>1612</v>
      </c>
      <c r="E4580" t="s">
        <v>1603</v>
      </c>
      <c r="F4580" t="s">
        <v>1604</v>
      </c>
      <c r="G4580">
        <v>42.6</v>
      </c>
      <c r="H4580">
        <v>35.4</v>
      </c>
      <c r="I4580">
        <v>3</v>
      </c>
      <c r="J4580">
        <v>0</v>
      </c>
      <c r="K4580" s="1">
        <v>45160</v>
      </c>
      <c r="L4580" s="56">
        <v>0.51458969907407404</v>
      </c>
    </row>
    <row r="4581" spans="1:12" ht="15" customHeight="1" x14ac:dyDescent="0.25">
      <c r="A4581">
        <v>4580</v>
      </c>
      <c r="B4581">
        <v>276186</v>
      </c>
      <c r="C4581" t="s">
        <v>67</v>
      </c>
      <c r="D4581" t="s">
        <v>1318</v>
      </c>
      <c r="E4581" t="s">
        <v>1603</v>
      </c>
      <c r="F4581" t="s">
        <v>1613</v>
      </c>
      <c r="G4581">
        <v>32.200000000000003</v>
      </c>
      <c r="H4581">
        <v>25</v>
      </c>
      <c r="I4581">
        <v>3</v>
      </c>
      <c r="J4581">
        <v>0</v>
      </c>
      <c r="K4581" s="1">
        <v>45160</v>
      </c>
      <c r="L4581" s="56">
        <v>0.51451640046296299</v>
      </c>
    </row>
    <row r="4582" spans="1:12" ht="15" customHeight="1" x14ac:dyDescent="0.25">
      <c r="A4582">
        <v>4581</v>
      </c>
      <c r="B4582">
        <v>276185</v>
      </c>
      <c r="C4582" t="s">
        <v>67</v>
      </c>
      <c r="D4582" t="s">
        <v>1318</v>
      </c>
      <c r="E4582" t="s">
        <v>1603</v>
      </c>
      <c r="F4582" t="s">
        <v>1613</v>
      </c>
      <c r="G4582">
        <v>31.8</v>
      </c>
      <c r="H4582">
        <v>24.6</v>
      </c>
      <c r="I4582">
        <v>3</v>
      </c>
      <c r="J4582">
        <v>0</v>
      </c>
      <c r="K4582" s="1">
        <v>45160</v>
      </c>
      <c r="L4582" s="56">
        <v>0.5144241087962963</v>
      </c>
    </row>
    <row r="4583" spans="1:12" ht="15" customHeight="1" x14ac:dyDescent="0.25">
      <c r="A4583">
        <v>4582</v>
      </c>
      <c r="B4583">
        <v>276184</v>
      </c>
      <c r="C4583" t="s">
        <v>121</v>
      </c>
      <c r="D4583" t="s">
        <v>122</v>
      </c>
      <c r="E4583" t="s">
        <v>1603</v>
      </c>
      <c r="F4583" t="s">
        <v>1610</v>
      </c>
      <c r="G4583">
        <v>43.1</v>
      </c>
      <c r="H4583">
        <v>35.9</v>
      </c>
      <c r="I4583">
        <v>3</v>
      </c>
      <c r="J4583">
        <v>0</v>
      </c>
      <c r="K4583" s="1">
        <v>45160</v>
      </c>
      <c r="L4583" s="56">
        <v>0.51433715277777781</v>
      </c>
    </row>
    <row r="4584" spans="1:12" ht="15" customHeight="1" x14ac:dyDescent="0.25">
      <c r="A4584">
        <v>4583</v>
      </c>
      <c r="B4584">
        <v>276183</v>
      </c>
      <c r="C4584" t="s">
        <v>55</v>
      </c>
      <c r="D4584" t="s">
        <v>56</v>
      </c>
      <c r="E4584" t="s">
        <v>1611</v>
      </c>
      <c r="F4584" t="s">
        <v>1613</v>
      </c>
      <c r="G4584">
        <v>51.3</v>
      </c>
      <c r="H4584">
        <v>44.1</v>
      </c>
      <c r="I4584">
        <v>3</v>
      </c>
      <c r="J4584">
        <v>8</v>
      </c>
      <c r="K4584" s="1">
        <v>45160</v>
      </c>
      <c r="L4584" s="56">
        <v>0.51412873842592599</v>
      </c>
    </row>
    <row r="4585" spans="1:12" ht="15" customHeight="1" x14ac:dyDescent="0.25">
      <c r="A4585">
        <v>4584</v>
      </c>
      <c r="B4585">
        <v>276182</v>
      </c>
      <c r="C4585" t="s">
        <v>55</v>
      </c>
      <c r="D4585" t="s">
        <v>56</v>
      </c>
      <c r="E4585" t="s">
        <v>1611</v>
      </c>
      <c r="F4585" t="s">
        <v>1613</v>
      </c>
      <c r="G4585">
        <v>47.2</v>
      </c>
      <c r="H4585">
        <v>40</v>
      </c>
      <c r="I4585">
        <v>3</v>
      </c>
      <c r="J4585">
        <v>8</v>
      </c>
      <c r="K4585" s="1">
        <v>45160</v>
      </c>
      <c r="L4585" s="56">
        <v>0.51372839120370373</v>
      </c>
    </row>
    <row r="4586" spans="1:12" ht="15" customHeight="1" x14ac:dyDescent="0.25">
      <c r="A4586">
        <v>4585</v>
      </c>
      <c r="B4586">
        <v>276181</v>
      </c>
      <c r="C4586" t="s">
        <v>85</v>
      </c>
      <c r="D4586" t="s">
        <v>1608</v>
      </c>
      <c r="E4586" t="s">
        <v>1603</v>
      </c>
      <c r="F4586" t="s">
        <v>1610</v>
      </c>
      <c r="G4586">
        <v>42.5</v>
      </c>
      <c r="H4586">
        <v>35.299999999999997</v>
      </c>
      <c r="I4586">
        <v>3</v>
      </c>
      <c r="J4586">
        <v>0</v>
      </c>
      <c r="K4586" s="1">
        <v>45160</v>
      </c>
      <c r="L4586" s="56">
        <v>0.51326785879629633</v>
      </c>
    </row>
    <row r="4587" spans="1:12" ht="15" customHeight="1" x14ac:dyDescent="0.25">
      <c r="A4587">
        <v>4586</v>
      </c>
      <c r="B4587">
        <v>276180</v>
      </c>
      <c r="C4587" t="s">
        <v>84</v>
      </c>
      <c r="D4587" t="s">
        <v>1609</v>
      </c>
      <c r="E4587" t="s">
        <v>1603</v>
      </c>
      <c r="F4587" t="s">
        <v>1610</v>
      </c>
      <c r="G4587">
        <v>57.7</v>
      </c>
      <c r="H4587">
        <v>50.5</v>
      </c>
      <c r="I4587">
        <v>3</v>
      </c>
      <c r="J4587">
        <v>0</v>
      </c>
      <c r="K4587" s="1">
        <v>45160</v>
      </c>
      <c r="L4587" s="56">
        <v>0.51319811342592592</v>
      </c>
    </row>
    <row r="4588" spans="1:12" ht="15" customHeight="1" x14ac:dyDescent="0.25">
      <c r="A4588">
        <v>4587</v>
      </c>
      <c r="B4588">
        <v>276179</v>
      </c>
      <c r="C4588" t="s">
        <v>59</v>
      </c>
      <c r="D4588" t="s">
        <v>60</v>
      </c>
      <c r="E4588" t="s">
        <v>1611</v>
      </c>
      <c r="F4588" t="s">
        <v>1613</v>
      </c>
      <c r="G4588">
        <v>50.2</v>
      </c>
      <c r="H4588">
        <v>43</v>
      </c>
      <c r="I4588">
        <v>3</v>
      </c>
      <c r="J4588">
        <v>8</v>
      </c>
      <c r="K4588" s="1">
        <v>45160</v>
      </c>
      <c r="L4588" s="56">
        <v>0.51244857638888885</v>
      </c>
    </row>
    <row r="4589" spans="1:12" ht="15" customHeight="1" x14ac:dyDescent="0.25">
      <c r="A4589">
        <v>4588</v>
      </c>
      <c r="B4589">
        <v>276178</v>
      </c>
      <c r="C4589" t="s">
        <v>55</v>
      </c>
      <c r="D4589" t="s">
        <v>56</v>
      </c>
      <c r="E4589" t="s">
        <v>1611</v>
      </c>
      <c r="F4589" t="s">
        <v>1613</v>
      </c>
      <c r="G4589">
        <v>52.5</v>
      </c>
      <c r="H4589">
        <v>45.3</v>
      </c>
      <c r="I4589">
        <v>3</v>
      </c>
      <c r="J4589">
        <v>8</v>
      </c>
      <c r="K4589" s="1">
        <v>45160</v>
      </c>
      <c r="L4589" s="56">
        <v>0.51145208333333336</v>
      </c>
    </row>
    <row r="4590" spans="1:12" ht="15" customHeight="1" x14ac:dyDescent="0.25">
      <c r="A4590">
        <v>4589</v>
      </c>
      <c r="B4590">
        <v>276177</v>
      </c>
      <c r="C4590" t="s">
        <v>59</v>
      </c>
      <c r="D4590" t="s">
        <v>60</v>
      </c>
      <c r="E4590" t="s">
        <v>1611</v>
      </c>
      <c r="F4590" t="s">
        <v>1613</v>
      </c>
      <c r="G4590">
        <v>47.8</v>
      </c>
      <c r="H4590">
        <v>40.6</v>
      </c>
      <c r="I4590">
        <v>3</v>
      </c>
      <c r="J4590">
        <v>8</v>
      </c>
      <c r="K4590" s="1">
        <v>45160</v>
      </c>
      <c r="L4590" s="56">
        <v>0.51119193287037035</v>
      </c>
    </row>
    <row r="4591" spans="1:12" ht="15" customHeight="1" x14ac:dyDescent="0.25">
      <c r="A4591">
        <v>4590</v>
      </c>
      <c r="B4591">
        <v>276176</v>
      </c>
      <c r="C4591" t="s">
        <v>74</v>
      </c>
      <c r="D4591" t="s">
        <v>75</v>
      </c>
      <c r="E4591" t="s">
        <v>1611</v>
      </c>
      <c r="F4591" t="s">
        <v>1610</v>
      </c>
      <c r="G4591">
        <v>46.1</v>
      </c>
      <c r="H4591">
        <v>38.9</v>
      </c>
      <c r="I4591">
        <v>3</v>
      </c>
      <c r="J4591">
        <v>16</v>
      </c>
      <c r="K4591" s="1">
        <v>45160</v>
      </c>
      <c r="L4591" s="56">
        <v>0.51089753472222221</v>
      </c>
    </row>
    <row r="4592" spans="1:12" ht="15" customHeight="1" x14ac:dyDescent="0.25">
      <c r="A4592">
        <v>4591</v>
      </c>
      <c r="B4592">
        <v>276175</v>
      </c>
      <c r="C4592" t="s">
        <v>141</v>
      </c>
      <c r="D4592" t="s">
        <v>1358</v>
      </c>
      <c r="E4592" t="s">
        <v>1603</v>
      </c>
      <c r="F4592" t="s">
        <v>1607</v>
      </c>
      <c r="G4592">
        <v>38.299999999999997</v>
      </c>
      <c r="H4592">
        <v>31.1</v>
      </c>
      <c r="I4592">
        <v>3</v>
      </c>
      <c r="J4592">
        <v>0</v>
      </c>
      <c r="K4592" s="1">
        <v>45160</v>
      </c>
      <c r="L4592" s="56">
        <v>0.51066516203703705</v>
      </c>
    </row>
    <row r="4593" spans="1:12" ht="15" customHeight="1" x14ac:dyDescent="0.25">
      <c r="A4593">
        <v>4592</v>
      </c>
      <c r="B4593">
        <v>276174</v>
      </c>
      <c r="C4593" t="s">
        <v>120</v>
      </c>
      <c r="D4593" t="s">
        <v>1411</v>
      </c>
      <c r="E4593" t="s">
        <v>1603</v>
      </c>
      <c r="F4593" t="s">
        <v>1610</v>
      </c>
      <c r="G4593">
        <v>25.4</v>
      </c>
      <c r="H4593">
        <v>20</v>
      </c>
      <c r="I4593">
        <v>2</v>
      </c>
      <c r="J4593">
        <v>0</v>
      </c>
      <c r="K4593" s="1">
        <v>45160</v>
      </c>
      <c r="L4593" s="56">
        <v>0.51045748842592598</v>
      </c>
    </row>
    <row r="4594" spans="1:12" ht="15" customHeight="1" x14ac:dyDescent="0.25">
      <c r="A4594">
        <v>4593</v>
      </c>
      <c r="B4594">
        <v>276173</v>
      </c>
      <c r="C4594" t="s">
        <v>24</v>
      </c>
      <c r="D4594" t="s">
        <v>25</v>
      </c>
      <c r="E4594" t="s">
        <v>1611</v>
      </c>
      <c r="F4594" t="s">
        <v>1614</v>
      </c>
      <c r="G4594">
        <v>46.1</v>
      </c>
      <c r="H4594">
        <v>38.9</v>
      </c>
      <c r="I4594">
        <v>3</v>
      </c>
      <c r="J4594">
        <v>8</v>
      </c>
      <c r="K4594" s="1">
        <v>45160</v>
      </c>
      <c r="L4594" s="56">
        <v>0.51028472222222221</v>
      </c>
    </row>
    <row r="4595" spans="1:12" ht="15" customHeight="1" x14ac:dyDescent="0.25">
      <c r="A4595">
        <v>4594</v>
      </c>
      <c r="B4595">
        <v>276172</v>
      </c>
      <c r="C4595" t="s">
        <v>124</v>
      </c>
      <c r="D4595" t="s">
        <v>1413</v>
      </c>
      <c r="E4595" t="s">
        <v>1603</v>
      </c>
      <c r="F4595" t="s">
        <v>1604</v>
      </c>
      <c r="G4595">
        <v>40.700000000000003</v>
      </c>
      <c r="H4595">
        <v>33.5</v>
      </c>
      <c r="I4595">
        <v>3</v>
      </c>
      <c r="J4595">
        <v>0</v>
      </c>
      <c r="K4595" s="1">
        <v>45160</v>
      </c>
      <c r="L4595" s="56">
        <v>0.51000656249999998</v>
      </c>
    </row>
    <row r="4596" spans="1:12" ht="15" customHeight="1" x14ac:dyDescent="0.25">
      <c r="A4596">
        <v>4595</v>
      </c>
      <c r="B4596">
        <v>276171</v>
      </c>
      <c r="C4596" t="s">
        <v>59</v>
      </c>
      <c r="D4596" t="s">
        <v>60</v>
      </c>
      <c r="E4596" t="s">
        <v>1611</v>
      </c>
      <c r="F4596" t="s">
        <v>1613</v>
      </c>
      <c r="G4596">
        <v>48.2</v>
      </c>
      <c r="H4596">
        <v>41</v>
      </c>
      <c r="I4596">
        <v>3</v>
      </c>
      <c r="J4596">
        <v>8</v>
      </c>
      <c r="K4596" s="1">
        <v>45160</v>
      </c>
      <c r="L4596" s="56">
        <v>0.50962060185185187</v>
      </c>
    </row>
    <row r="4597" spans="1:12" ht="15" customHeight="1" x14ac:dyDescent="0.25">
      <c r="A4597">
        <v>4596</v>
      </c>
      <c r="B4597">
        <v>276170</v>
      </c>
      <c r="C4597" t="s">
        <v>88</v>
      </c>
      <c r="D4597" t="s">
        <v>89</v>
      </c>
      <c r="E4597" t="s">
        <v>1611</v>
      </c>
      <c r="F4597" t="s">
        <v>1610</v>
      </c>
      <c r="G4597">
        <v>64.099999999999994</v>
      </c>
      <c r="H4597">
        <v>56.9</v>
      </c>
      <c r="I4597">
        <v>3</v>
      </c>
      <c r="J4597">
        <v>14</v>
      </c>
      <c r="K4597" s="1">
        <v>45160</v>
      </c>
      <c r="L4597" s="56">
        <v>0.50955821759259257</v>
      </c>
    </row>
    <row r="4598" spans="1:12" ht="15" customHeight="1" x14ac:dyDescent="0.25">
      <c r="A4598">
        <v>4597</v>
      </c>
      <c r="B4598">
        <v>276169</v>
      </c>
      <c r="C4598" t="s">
        <v>24</v>
      </c>
      <c r="D4598" t="s">
        <v>25</v>
      </c>
      <c r="E4598" t="s">
        <v>1611</v>
      </c>
      <c r="F4598" t="s">
        <v>1614</v>
      </c>
      <c r="G4598">
        <v>50.2</v>
      </c>
      <c r="H4598">
        <v>43</v>
      </c>
      <c r="I4598">
        <v>3</v>
      </c>
      <c r="J4598">
        <v>8</v>
      </c>
      <c r="K4598" s="1">
        <v>45160</v>
      </c>
      <c r="L4598" s="56">
        <v>0.50932673611111112</v>
      </c>
    </row>
    <row r="4599" spans="1:12" ht="15" customHeight="1" x14ac:dyDescent="0.25">
      <c r="A4599">
        <v>4598</v>
      </c>
      <c r="B4599">
        <v>276168</v>
      </c>
      <c r="C4599" t="s">
        <v>137</v>
      </c>
      <c r="D4599" t="s">
        <v>1356</v>
      </c>
      <c r="E4599" t="s">
        <v>1603</v>
      </c>
      <c r="F4599" t="s">
        <v>1615</v>
      </c>
      <c r="G4599">
        <v>82.8</v>
      </c>
      <c r="H4599">
        <v>75.599999999999994</v>
      </c>
      <c r="I4599">
        <v>3</v>
      </c>
      <c r="J4599">
        <v>0</v>
      </c>
      <c r="K4599" s="1">
        <v>45160</v>
      </c>
      <c r="L4599" s="56">
        <v>0.50901481481481481</v>
      </c>
    </row>
    <row r="4600" spans="1:12" ht="15" customHeight="1" x14ac:dyDescent="0.25">
      <c r="A4600">
        <v>4599</v>
      </c>
      <c r="B4600">
        <v>276167</v>
      </c>
      <c r="C4600" t="s">
        <v>123</v>
      </c>
      <c r="D4600" t="s">
        <v>1412</v>
      </c>
      <c r="E4600" t="s">
        <v>1603</v>
      </c>
      <c r="F4600" t="s">
        <v>1613</v>
      </c>
      <c r="G4600">
        <v>51.9</v>
      </c>
      <c r="H4600">
        <v>44.7</v>
      </c>
      <c r="I4600">
        <v>3</v>
      </c>
      <c r="J4600">
        <v>0</v>
      </c>
      <c r="K4600" s="1">
        <v>45160</v>
      </c>
      <c r="L4600" s="56">
        <v>0.50896739583333328</v>
      </c>
    </row>
    <row r="4601" spans="1:12" ht="15" customHeight="1" x14ac:dyDescent="0.25">
      <c r="A4601">
        <v>4600</v>
      </c>
      <c r="B4601">
        <v>276166</v>
      </c>
      <c r="C4601" t="s">
        <v>124</v>
      </c>
      <c r="D4601" t="s">
        <v>1413</v>
      </c>
      <c r="E4601" t="s">
        <v>1603</v>
      </c>
      <c r="F4601" t="s">
        <v>1604</v>
      </c>
      <c r="G4601">
        <v>41.4</v>
      </c>
      <c r="H4601">
        <v>34.200000000000003</v>
      </c>
      <c r="I4601">
        <v>3</v>
      </c>
      <c r="J4601">
        <v>0</v>
      </c>
      <c r="K4601" s="1">
        <v>45160</v>
      </c>
      <c r="L4601" s="56">
        <v>0.50826600694444446</v>
      </c>
    </row>
    <row r="4602" spans="1:12" ht="15" customHeight="1" x14ac:dyDescent="0.25">
      <c r="A4602">
        <v>4601</v>
      </c>
      <c r="B4602">
        <v>276165</v>
      </c>
      <c r="C4602" t="s">
        <v>24</v>
      </c>
      <c r="D4602" t="s">
        <v>25</v>
      </c>
      <c r="E4602" t="s">
        <v>1611</v>
      </c>
      <c r="F4602" t="s">
        <v>1614</v>
      </c>
      <c r="G4602">
        <v>47.5</v>
      </c>
      <c r="H4602">
        <v>40.299999999999997</v>
      </c>
      <c r="I4602">
        <v>3</v>
      </c>
      <c r="J4602">
        <v>8</v>
      </c>
      <c r="K4602" s="1">
        <v>45160</v>
      </c>
      <c r="L4602" s="56">
        <v>0.5068463310185185</v>
      </c>
    </row>
    <row r="4603" spans="1:12" ht="15" customHeight="1" x14ac:dyDescent="0.25">
      <c r="A4603">
        <v>4602</v>
      </c>
      <c r="B4603">
        <v>276164</v>
      </c>
      <c r="C4603" t="s">
        <v>125</v>
      </c>
      <c r="D4603" t="s">
        <v>126</v>
      </c>
      <c r="E4603" t="s">
        <v>1603</v>
      </c>
      <c r="F4603" t="s">
        <v>1604</v>
      </c>
      <c r="G4603">
        <v>55.7</v>
      </c>
      <c r="H4603">
        <v>48.5</v>
      </c>
      <c r="I4603">
        <v>3</v>
      </c>
      <c r="J4603">
        <v>0</v>
      </c>
      <c r="K4603" s="1">
        <v>45160</v>
      </c>
      <c r="L4603" s="56">
        <v>0.50668070601851845</v>
      </c>
    </row>
    <row r="4604" spans="1:12" ht="15" customHeight="1" x14ac:dyDescent="0.25">
      <c r="A4604">
        <v>4603</v>
      </c>
      <c r="B4604">
        <v>276163</v>
      </c>
      <c r="C4604" t="s">
        <v>59</v>
      </c>
      <c r="D4604" t="s">
        <v>60</v>
      </c>
      <c r="E4604" t="s">
        <v>1611</v>
      </c>
      <c r="F4604" t="s">
        <v>1613</v>
      </c>
      <c r="G4604">
        <v>45.6</v>
      </c>
      <c r="H4604">
        <v>38.4</v>
      </c>
      <c r="I4604">
        <v>3</v>
      </c>
      <c r="J4604">
        <v>8</v>
      </c>
      <c r="K4604" s="1">
        <v>45160</v>
      </c>
      <c r="L4604" s="56">
        <v>0.50654803240740742</v>
      </c>
    </row>
    <row r="4605" spans="1:12" ht="15" customHeight="1" x14ac:dyDescent="0.25">
      <c r="A4605">
        <v>4604</v>
      </c>
      <c r="B4605">
        <v>276162</v>
      </c>
      <c r="C4605" t="s">
        <v>141</v>
      </c>
      <c r="D4605" t="s">
        <v>1358</v>
      </c>
      <c r="E4605" t="s">
        <v>1603</v>
      </c>
      <c r="F4605" t="s">
        <v>1607</v>
      </c>
      <c r="G4605">
        <v>37.700000000000003</v>
      </c>
      <c r="H4605">
        <v>30.5</v>
      </c>
      <c r="I4605">
        <v>3</v>
      </c>
      <c r="J4605">
        <v>0</v>
      </c>
      <c r="K4605" s="1">
        <v>45160</v>
      </c>
      <c r="L4605" s="56">
        <v>0.50610077546296295</v>
      </c>
    </row>
    <row r="4606" spans="1:12" ht="15" customHeight="1" x14ac:dyDescent="0.25">
      <c r="A4606">
        <v>4605</v>
      </c>
      <c r="B4606">
        <v>276161</v>
      </c>
      <c r="C4606" t="s">
        <v>142</v>
      </c>
      <c r="D4606" t="s">
        <v>1612</v>
      </c>
      <c r="E4606" t="s">
        <v>1603</v>
      </c>
      <c r="F4606" t="s">
        <v>1604</v>
      </c>
      <c r="G4606">
        <v>41.2</v>
      </c>
      <c r="H4606">
        <v>34</v>
      </c>
      <c r="I4606">
        <v>3</v>
      </c>
      <c r="J4606">
        <v>0</v>
      </c>
      <c r="K4606" s="1">
        <v>45160</v>
      </c>
      <c r="L4606" s="56">
        <v>0.50586871527777777</v>
      </c>
    </row>
    <row r="4607" spans="1:12" ht="15" customHeight="1" x14ac:dyDescent="0.25">
      <c r="A4607">
        <v>4606</v>
      </c>
      <c r="B4607">
        <v>276160</v>
      </c>
      <c r="C4607" t="s">
        <v>151</v>
      </c>
      <c r="D4607" t="s">
        <v>1368</v>
      </c>
      <c r="E4607" t="s">
        <v>1611</v>
      </c>
      <c r="F4607" t="s">
        <v>1607</v>
      </c>
      <c r="G4607">
        <v>41.2</v>
      </c>
      <c r="H4607">
        <v>34</v>
      </c>
      <c r="I4607">
        <v>3</v>
      </c>
      <c r="J4607">
        <v>0</v>
      </c>
      <c r="K4607" s="1">
        <v>45160</v>
      </c>
      <c r="L4607" s="56">
        <v>0.50571454861111109</v>
      </c>
    </row>
    <row r="4608" spans="1:12" ht="15" customHeight="1" x14ac:dyDescent="0.25">
      <c r="A4608">
        <v>4607</v>
      </c>
      <c r="B4608">
        <v>276159</v>
      </c>
      <c r="C4608" t="s">
        <v>101</v>
      </c>
      <c r="D4608" t="s">
        <v>1326</v>
      </c>
      <c r="E4608" t="s">
        <v>1611</v>
      </c>
      <c r="F4608" t="s">
        <v>1607</v>
      </c>
      <c r="G4608">
        <v>33.6</v>
      </c>
      <c r="H4608">
        <v>26.4</v>
      </c>
      <c r="I4608">
        <v>3</v>
      </c>
      <c r="J4608">
        <v>0</v>
      </c>
      <c r="K4608" s="1">
        <v>45160</v>
      </c>
      <c r="L4608" s="56">
        <v>0.50545899305555553</v>
      </c>
    </row>
    <row r="4609" spans="1:12" ht="15" customHeight="1" x14ac:dyDescent="0.25">
      <c r="A4609">
        <v>4608</v>
      </c>
      <c r="B4609">
        <v>276158</v>
      </c>
      <c r="C4609" t="s">
        <v>59</v>
      </c>
      <c r="D4609" t="s">
        <v>60</v>
      </c>
      <c r="E4609" t="s">
        <v>1611</v>
      </c>
      <c r="F4609" t="s">
        <v>1613</v>
      </c>
      <c r="G4609">
        <v>48.3</v>
      </c>
      <c r="H4609">
        <v>41.1</v>
      </c>
      <c r="I4609">
        <v>3</v>
      </c>
      <c r="J4609">
        <v>8</v>
      </c>
      <c r="K4609" s="1">
        <v>45160</v>
      </c>
      <c r="L4609" s="56">
        <v>0.50507010416666664</v>
      </c>
    </row>
    <row r="4610" spans="1:12" ht="15" customHeight="1" x14ac:dyDescent="0.25">
      <c r="A4610">
        <v>4609</v>
      </c>
      <c r="B4610">
        <v>276157</v>
      </c>
      <c r="C4610" t="s">
        <v>124</v>
      </c>
      <c r="D4610" t="s">
        <v>1413</v>
      </c>
      <c r="E4610" t="s">
        <v>1603</v>
      </c>
      <c r="F4610" t="s">
        <v>1604</v>
      </c>
      <c r="G4610">
        <v>39.6</v>
      </c>
      <c r="H4610">
        <v>32.4</v>
      </c>
      <c r="I4610">
        <v>3</v>
      </c>
      <c r="J4610">
        <v>0</v>
      </c>
      <c r="K4610" s="1">
        <v>45160</v>
      </c>
      <c r="L4610" s="56">
        <v>0.5049266550925926</v>
      </c>
    </row>
    <row r="4611" spans="1:12" ht="15" customHeight="1" x14ac:dyDescent="0.25">
      <c r="A4611">
        <v>4610</v>
      </c>
      <c r="B4611">
        <v>276156</v>
      </c>
      <c r="C4611" t="s">
        <v>55</v>
      </c>
      <c r="D4611" t="s">
        <v>56</v>
      </c>
      <c r="E4611" t="s">
        <v>1611</v>
      </c>
      <c r="F4611" t="s">
        <v>1613</v>
      </c>
      <c r="G4611">
        <v>49.1</v>
      </c>
      <c r="H4611">
        <v>41.9</v>
      </c>
      <c r="I4611">
        <v>3</v>
      </c>
      <c r="J4611">
        <v>8</v>
      </c>
      <c r="K4611" s="1">
        <v>45160</v>
      </c>
      <c r="L4611" s="56">
        <v>0.50481238425925923</v>
      </c>
    </row>
    <row r="4612" spans="1:12" ht="15" customHeight="1" x14ac:dyDescent="0.25">
      <c r="A4612">
        <v>4611</v>
      </c>
      <c r="B4612">
        <v>276155</v>
      </c>
      <c r="C4612" t="s">
        <v>88</v>
      </c>
      <c r="D4612" t="s">
        <v>89</v>
      </c>
      <c r="E4612" t="s">
        <v>1611</v>
      </c>
      <c r="F4612" t="s">
        <v>1610</v>
      </c>
      <c r="G4612">
        <v>55.4</v>
      </c>
      <c r="H4612">
        <v>48.2</v>
      </c>
      <c r="I4612">
        <v>3</v>
      </c>
      <c r="J4612">
        <v>14</v>
      </c>
      <c r="K4612" s="1">
        <v>45160</v>
      </c>
      <c r="L4612" s="56">
        <v>0.5046711805555556</v>
      </c>
    </row>
    <row r="4613" spans="1:12" ht="15" customHeight="1" x14ac:dyDescent="0.25">
      <c r="A4613">
        <v>4612</v>
      </c>
      <c r="B4613">
        <v>276154</v>
      </c>
      <c r="C4613" t="s">
        <v>159</v>
      </c>
      <c r="D4613" t="s">
        <v>1372</v>
      </c>
      <c r="E4613" t="s">
        <v>1603</v>
      </c>
      <c r="F4613" t="s">
        <v>1604</v>
      </c>
      <c r="G4613">
        <v>60.5</v>
      </c>
      <c r="H4613">
        <v>60.5</v>
      </c>
      <c r="I4613">
        <v>-1</v>
      </c>
      <c r="J4613">
        <v>0</v>
      </c>
      <c r="K4613" s="1">
        <v>45160</v>
      </c>
      <c r="L4613" s="56">
        <v>0.50426964120370366</v>
      </c>
    </row>
    <row r="4614" spans="1:12" ht="15" customHeight="1" x14ac:dyDescent="0.25">
      <c r="A4614">
        <v>4613</v>
      </c>
      <c r="B4614">
        <v>276153</v>
      </c>
      <c r="C4614" t="s">
        <v>67</v>
      </c>
      <c r="D4614" t="s">
        <v>1318</v>
      </c>
      <c r="E4614" t="s">
        <v>1603</v>
      </c>
      <c r="F4614" t="s">
        <v>1613</v>
      </c>
      <c r="G4614">
        <v>34.200000000000003</v>
      </c>
      <c r="H4614">
        <v>27</v>
      </c>
      <c r="I4614">
        <v>3</v>
      </c>
      <c r="J4614">
        <v>0</v>
      </c>
      <c r="K4614" s="1">
        <v>45160</v>
      </c>
      <c r="L4614" s="56">
        <v>0.50422002314814818</v>
      </c>
    </row>
    <row r="4615" spans="1:12" ht="15" customHeight="1" x14ac:dyDescent="0.25">
      <c r="A4615">
        <v>4614</v>
      </c>
      <c r="B4615">
        <v>276152</v>
      </c>
      <c r="C4615" t="s">
        <v>114</v>
      </c>
      <c r="D4615" t="s">
        <v>115</v>
      </c>
      <c r="E4615" t="s">
        <v>1603</v>
      </c>
      <c r="F4615" t="s">
        <v>1610</v>
      </c>
      <c r="G4615">
        <v>67.099999999999994</v>
      </c>
      <c r="H4615">
        <v>59.9</v>
      </c>
      <c r="I4615">
        <v>3</v>
      </c>
      <c r="J4615">
        <v>30</v>
      </c>
      <c r="K4615" s="1">
        <v>45160</v>
      </c>
      <c r="L4615" s="56">
        <v>0.50409042824074068</v>
      </c>
    </row>
    <row r="4616" spans="1:12" ht="15" customHeight="1" x14ac:dyDescent="0.25">
      <c r="A4616">
        <v>4615</v>
      </c>
      <c r="B4616">
        <v>276151</v>
      </c>
      <c r="C4616" t="s">
        <v>24</v>
      </c>
      <c r="D4616" t="s">
        <v>25</v>
      </c>
      <c r="E4616" t="s">
        <v>1611</v>
      </c>
      <c r="F4616" t="s">
        <v>1614</v>
      </c>
      <c r="G4616">
        <v>47.6</v>
      </c>
      <c r="H4616">
        <v>40.4</v>
      </c>
      <c r="I4616">
        <v>3</v>
      </c>
      <c r="J4616">
        <v>8</v>
      </c>
      <c r="K4616" s="1">
        <v>45160</v>
      </c>
      <c r="L4616" s="56">
        <v>0.50254024305555556</v>
      </c>
    </row>
    <row r="4617" spans="1:12" ht="15" customHeight="1" x14ac:dyDescent="0.25">
      <c r="A4617">
        <v>4616</v>
      </c>
      <c r="B4617">
        <v>276150</v>
      </c>
      <c r="C4617" t="s">
        <v>86</v>
      </c>
      <c r="D4617" t="s">
        <v>87</v>
      </c>
      <c r="E4617" t="s">
        <v>1611</v>
      </c>
      <c r="F4617" t="s">
        <v>1610</v>
      </c>
      <c r="G4617">
        <v>51.2</v>
      </c>
      <c r="H4617">
        <v>44</v>
      </c>
      <c r="I4617">
        <v>3</v>
      </c>
      <c r="J4617">
        <v>11</v>
      </c>
      <c r="K4617" s="1">
        <v>45160</v>
      </c>
      <c r="L4617" s="56">
        <v>0.50167164351851856</v>
      </c>
    </row>
    <row r="4618" spans="1:12" ht="15" customHeight="1" x14ac:dyDescent="0.25">
      <c r="A4618">
        <v>4617</v>
      </c>
      <c r="B4618">
        <v>276149</v>
      </c>
      <c r="C4618" t="s">
        <v>74</v>
      </c>
      <c r="D4618" t="s">
        <v>75</v>
      </c>
      <c r="E4618" t="s">
        <v>1611</v>
      </c>
      <c r="F4618" t="s">
        <v>1610</v>
      </c>
      <c r="G4618">
        <v>41.6</v>
      </c>
      <c r="H4618">
        <v>34.4</v>
      </c>
      <c r="I4618">
        <v>3</v>
      </c>
      <c r="J4618">
        <v>16</v>
      </c>
      <c r="K4618" s="1">
        <v>45160</v>
      </c>
      <c r="L4618" s="56">
        <v>0.50154004629629634</v>
      </c>
    </row>
    <row r="4619" spans="1:12" ht="15" customHeight="1" x14ac:dyDescent="0.25">
      <c r="A4619">
        <v>4618</v>
      </c>
      <c r="B4619">
        <v>276148</v>
      </c>
      <c r="C4619" t="s">
        <v>84</v>
      </c>
      <c r="D4619" t="s">
        <v>1609</v>
      </c>
      <c r="E4619" t="s">
        <v>1603</v>
      </c>
      <c r="F4619" t="s">
        <v>1610</v>
      </c>
      <c r="G4619">
        <v>55.9</v>
      </c>
      <c r="H4619">
        <v>48.7</v>
      </c>
      <c r="I4619">
        <v>3</v>
      </c>
      <c r="J4619">
        <v>0</v>
      </c>
      <c r="K4619" s="1">
        <v>45160</v>
      </c>
      <c r="L4619" s="56">
        <v>0.50131990740740739</v>
      </c>
    </row>
    <row r="4620" spans="1:12" ht="15" customHeight="1" x14ac:dyDescent="0.25">
      <c r="A4620">
        <v>4619</v>
      </c>
      <c r="B4620">
        <v>276147</v>
      </c>
      <c r="C4620" t="s">
        <v>121</v>
      </c>
      <c r="D4620" t="s">
        <v>122</v>
      </c>
      <c r="E4620" t="s">
        <v>1603</v>
      </c>
      <c r="F4620" t="s">
        <v>1610</v>
      </c>
      <c r="G4620">
        <v>38.700000000000003</v>
      </c>
      <c r="H4620">
        <v>31.5</v>
      </c>
      <c r="I4620">
        <v>3</v>
      </c>
      <c r="J4620">
        <v>0</v>
      </c>
      <c r="K4620" s="1">
        <v>45160</v>
      </c>
      <c r="L4620" s="56">
        <v>0.50113900462962968</v>
      </c>
    </row>
    <row r="4621" spans="1:12" ht="15" customHeight="1" x14ac:dyDescent="0.25">
      <c r="A4621">
        <v>4620</v>
      </c>
      <c r="B4621">
        <v>276146</v>
      </c>
      <c r="C4621" t="s">
        <v>124</v>
      </c>
      <c r="D4621" t="s">
        <v>1413</v>
      </c>
      <c r="E4621" t="s">
        <v>1603</v>
      </c>
      <c r="F4621" t="s">
        <v>1604</v>
      </c>
      <c r="G4621">
        <v>43.2</v>
      </c>
      <c r="H4621">
        <v>36</v>
      </c>
      <c r="I4621">
        <v>3</v>
      </c>
      <c r="J4621">
        <v>0</v>
      </c>
      <c r="K4621" s="1">
        <v>45160</v>
      </c>
      <c r="L4621" s="56">
        <v>0.50096403935185185</v>
      </c>
    </row>
    <row r="4622" spans="1:12" ht="15" customHeight="1" x14ac:dyDescent="0.25">
      <c r="A4622">
        <v>4621</v>
      </c>
      <c r="B4622">
        <v>276145</v>
      </c>
      <c r="C4622" t="s">
        <v>59</v>
      </c>
      <c r="D4622" t="s">
        <v>60</v>
      </c>
      <c r="E4622" t="s">
        <v>1611</v>
      </c>
      <c r="F4622" t="s">
        <v>1613</v>
      </c>
      <c r="G4622">
        <v>52.3</v>
      </c>
      <c r="H4622">
        <v>45.1</v>
      </c>
      <c r="I4622">
        <v>3</v>
      </c>
      <c r="J4622">
        <v>8</v>
      </c>
      <c r="K4622" s="1">
        <v>45160</v>
      </c>
      <c r="L4622" s="56">
        <v>0.50087114583333336</v>
      </c>
    </row>
    <row r="4623" spans="1:12" ht="15" customHeight="1" x14ac:dyDescent="0.25">
      <c r="A4623">
        <v>4622</v>
      </c>
      <c r="B4623">
        <v>276144</v>
      </c>
      <c r="C4623" t="s">
        <v>24</v>
      </c>
      <c r="D4623" t="s">
        <v>25</v>
      </c>
      <c r="E4623" t="s">
        <v>1611</v>
      </c>
      <c r="F4623" t="s">
        <v>1614</v>
      </c>
      <c r="G4623">
        <v>49.5</v>
      </c>
      <c r="H4623">
        <v>42.3</v>
      </c>
      <c r="I4623">
        <v>3</v>
      </c>
      <c r="J4623">
        <v>8</v>
      </c>
      <c r="K4623" s="1">
        <v>45160</v>
      </c>
      <c r="L4623" s="56">
        <v>0.50079803240740739</v>
      </c>
    </row>
    <row r="4624" spans="1:12" ht="15" customHeight="1" x14ac:dyDescent="0.25">
      <c r="A4624">
        <v>4623</v>
      </c>
      <c r="B4624">
        <v>276143</v>
      </c>
      <c r="C4624" t="s">
        <v>123</v>
      </c>
      <c r="D4624" t="s">
        <v>1412</v>
      </c>
      <c r="E4624" t="s">
        <v>1603</v>
      </c>
      <c r="F4624" t="s">
        <v>1614</v>
      </c>
      <c r="G4624">
        <v>56.5</v>
      </c>
      <c r="H4624">
        <v>49.3</v>
      </c>
      <c r="I4624">
        <v>3</v>
      </c>
      <c r="J4624">
        <v>0</v>
      </c>
      <c r="K4624" s="1">
        <v>45160</v>
      </c>
      <c r="L4624" s="56">
        <v>0.5006169791666667</v>
      </c>
    </row>
    <row r="4625" spans="1:12" ht="15" customHeight="1" x14ac:dyDescent="0.25">
      <c r="A4625">
        <v>4624</v>
      </c>
      <c r="B4625">
        <v>276142</v>
      </c>
      <c r="C4625" t="s">
        <v>175</v>
      </c>
      <c r="D4625" t="s">
        <v>176</v>
      </c>
      <c r="E4625" t="s">
        <v>1603</v>
      </c>
      <c r="F4625" t="s">
        <v>1610</v>
      </c>
      <c r="G4625">
        <v>32.6</v>
      </c>
      <c r="H4625">
        <v>25.4</v>
      </c>
      <c r="I4625">
        <v>3</v>
      </c>
      <c r="J4625">
        <v>0</v>
      </c>
      <c r="K4625" s="1">
        <v>45160</v>
      </c>
      <c r="L4625" s="56">
        <v>0.50052843749999998</v>
      </c>
    </row>
    <row r="4626" spans="1:12" ht="15" customHeight="1" x14ac:dyDescent="0.25">
      <c r="A4626">
        <v>4625</v>
      </c>
      <c r="B4626">
        <v>276141</v>
      </c>
      <c r="C4626" t="s">
        <v>88</v>
      </c>
      <c r="D4626" t="s">
        <v>89</v>
      </c>
      <c r="E4626" t="s">
        <v>1611</v>
      </c>
      <c r="F4626" t="s">
        <v>1610</v>
      </c>
      <c r="G4626">
        <v>49.6</v>
      </c>
      <c r="H4626">
        <v>44.2</v>
      </c>
      <c r="I4626">
        <v>2</v>
      </c>
      <c r="J4626">
        <v>9</v>
      </c>
      <c r="K4626" s="1">
        <v>45160</v>
      </c>
      <c r="L4626" s="56">
        <v>0.50032815972222222</v>
      </c>
    </row>
    <row r="4627" spans="1:12" ht="15" customHeight="1" x14ac:dyDescent="0.25">
      <c r="A4627">
        <v>4626</v>
      </c>
      <c r="B4627">
        <v>276140</v>
      </c>
      <c r="C4627" t="s">
        <v>74</v>
      </c>
      <c r="D4627" t="s">
        <v>75</v>
      </c>
      <c r="E4627" t="s">
        <v>1611</v>
      </c>
      <c r="F4627" t="s">
        <v>1610</v>
      </c>
      <c r="G4627">
        <v>50.6</v>
      </c>
      <c r="H4627">
        <v>43.4</v>
      </c>
      <c r="I4627">
        <v>3</v>
      </c>
      <c r="J4627">
        <v>18</v>
      </c>
      <c r="K4627" s="1">
        <v>45160</v>
      </c>
      <c r="L4627" s="56">
        <v>0.5001024652777778</v>
      </c>
    </row>
    <row r="4628" spans="1:12" ht="15" customHeight="1" x14ac:dyDescent="0.25">
      <c r="A4628">
        <v>4627</v>
      </c>
      <c r="B4628">
        <v>276139</v>
      </c>
      <c r="C4628" t="s">
        <v>121</v>
      </c>
      <c r="D4628" t="s">
        <v>122</v>
      </c>
      <c r="E4628" t="s">
        <v>1603</v>
      </c>
      <c r="F4628" t="s">
        <v>1613</v>
      </c>
      <c r="G4628">
        <v>44.3</v>
      </c>
      <c r="H4628">
        <v>37.1</v>
      </c>
      <c r="I4628">
        <v>3</v>
      </c>
      <c r="J4628">
        <v>0</v>
      </c>
      <c r="K4628" s="1">
        <v>45160</v>
      </c>
      <c r="L4628" s="56">
        <v>0.50005135416666668</v>
      </c>
    </row>
    <row r="4629" spans="1:12" ht="15" customHeight="1" x14ac:dyDescent="0.25">
      <c r="A4629">
        <v>4628</v>
      </c>
      <c r="B4629">
        <v>276138</v>
      </c>
      <c r="C4629" t="s">
        <v>59</v>
      </c>
      <c r="D4629" t="s">
        <v>60</v>
      </c>
      <c r="E4629" t="s">
        <v>1611</v>
      </c>
      <c r="F4629" t="s">
        <v>1613</v>
      </c>
      <c r="G4629">
        <v>48.5</v>
      </c>
      <c r="H4629">
        <v>41.3</v>
      </c>
      <c r="I4629">
        <v>3</v>
      </c>
      <c r="J4629">
        <v>8</v>
      </c>
      <c r="K4629" s="1">
        <v>45160</v>
      </c>
      <c r="L4629" s="56">
        <v>0.49964603009259262</v>
      </c>
    </row>
    <row r="4630" spans="1:12" ht="15" customHeight="1" x14ac:dyDescent="0.25">
      <c r="A4630">
        <v>4629</v>
      </c>
      <c r="B4630">
        <v>276137</v>
      </c>
      <c r="C4630" t="s">
        <v>24</v>
      </c>
      <c r="D4630" t="s">
        <v>25</v>
      </c>
      <c r="E4630" t="s">
        <v>1611</v>
      </c>
      <c r="F4630" t="s">
        <v>1614</v>
      </c>
      <c r="G4630">
        <v>48.7</v>
      </c>
      <c r="H4630">
        <v>41.5</v>
      </c>
      <c r="I4630">
        <v>3</v>
      </c>
      <c r="J4630">
        <v>8</v>
      </c>
      <c r="K4630" s="1">
        <v>45160</v>
      </c>
      <c r="L4630" s="56">
        <v>0.49944707175925923</v>
      </c>
    </row>
    <row r="4631" spans="1:12" ht="15" customHeight="1" x14ac:dyDescent="0.25">
      <c r="A4631">
        <v>4630</v>
      </c>
      <c r="B4631">
        <v>276136</v>
      </c>
      <c r="C4631" t="s">
        <v>175</v>
      </c>
      <c r="D4631" t="s">
        <v>176</v>
      </c>
      <c r="E4631" t="s">
        <v>1603</v>
      </c>
      <c r="F4631" t="s">
        <v>1610</v>
      </c>
      <c r="G4631">
        <v>51.7</v>
      </c>
      <c r="H4631">
        <v>44.5</v>
      </c>
      <c r="I4631">
        <v>3</v>
      </c>
      <c r="J4631">
        <v>0</v>
      </c>
      <c r="K4631" s="1">
        <v>45160</v>
      </c>
      <c r="L4631" s="56">
        <v>0.49932572916666668</v>
      </c>
    </row>
    <row r="4632" spans="1:12" ht="15" customHeight="1" x14ac:dyDescent="0.25">
      <c r="A4632">
        <v>4631</v>
      </c>
      <c r="B4632">
        <v>276135</v>
      </c>
      <c r="C4632" t="s">
        <v>67</v>
      </c>
      <c r="D4632" t="s">
        <v>1318</v>
      </c>
      <c r="E4632" t="s">
        <v>1603</v>
      </c>
      <c r="F4632" t="s">
        <v>1613</v>
      </c>
      <c r="G4632">
        <v>26.5</v>
      </c>
      <c r="H4632">
        <v>19.3</v>
      </c>
      <c r="I4632">
        <v>3</v>
      </c>
      <c r="J4632">
        <v>0</v>
      </c>
      <c r="K4632" s="1">
        <v>45160</v>
      </c>
      <c r="L4632" s="56">
        <v>0.49896489583333331</v>
      </c>
    </row>
    <row r="4633" spans="1:12" ht="15" customHeight="1" x14ac:dyDescent="0.25">
      <c r="A4633">
        <v>4632</v>
      </c>
      <c r="B4633">
        <v>276134</v>
      </c>
      <c r="C4633" t="s">
        <v>124</v>
      </c>
      <c r="D4633" t="s">
        <v>1413</v>
      </c>
      <c r="E4633" t="s">
        <v>1603</v>
      </c>
      <c r="F4633" t="s">
        <v>1604</v>
      </c>
      <c r="G4633">
        <v>43.3</v>
      </c>
      <c r="H4633">
        <v>36.1</v>
      </c>
      <c r="I4633">
        <v>3</v>
      </c>
      <c r="J4633">
        <v>0</v>
      </c>
      <c r="K4633" s="1">
        <v>45160</v>
      </c>
      <c r="L4633" s="56">
        <v>0.49801755787037033</v>
      </c>
    </row>
    <row r="4634" spans="1:12" ht="15" customHeight="1" x14ac:dyDescent="0.25">
      <c r="A4634">
        <v>4633</v>
      </c>
      <c r="B4634">
        <v>276133</v>
      </c>
      <c r="C4634" t="s">
        <v>125</v>
      </c>
      <c r="D4634" t="s">
        <v>126</v>
      </c>
      <c r="E4634" t="s">
        <v>1603</v>
      </c>
      <c r="F4634" t="s">
        <v>1604</v>
      </c>
      <c r="G4634">
        <v>36.799999999999997</v>
      </c>
      <c r="H4634">
        <v>29.6</v>
      </c>
      <c r="I4634">
        <v>3</v>
      </c>
      <c r="J4634">
        <v>0</v>
      </c>
      <c r="K4634" s="1">
        <v>45160</v>
      </c>
      <c r="L4634" s="56">
        <v>0.49787589120370374</v>
      </c>
    </row>
    <row r="4635" spans="1:12" ht="15" customHeight="1" x14ac:dyDescent="0.25">
      <c r="A4635">
        <v>4634</v>
      </c>
      <c r="B4635">
        <v>276132</v>
      </c>
      <c r="C4635" t="s">
        <v>142</v>
      </c>
      <c r="D4635" t="s">
        <v>1612</v>
      </c>
      <c r="E4635" t="s">
        <v>1603</v>
      </c>
      <c r="F4635" t="s">
        <v>1604</v>
      </c>
      <c r="G4635">
        <v>37.5</v>
      </c>
      <c r="H4635">
        <v>30.3</v>
      </c>
      <c r="I4635">
        <v>3</v>
      </c>
      <c r="J4635">
        <v>0</v>
      </c>
      <c r="K4635" s="1">
        <v>45160</v>
      </c>
      <c r="L4635" s="56">
        <v>0.49771901620370373</v>
      </c>
    </row>
    <row r="4636" spans="1:12" ht="15" customHeight="1" x14ac:dyDescent="0.25">
      <c r="A4636">
        <v>4635</v>
      </c>
      <c r="B4636">
        <v>276131</v>
      </c>
      <c r="C4636" t="s">
        <v>24</v>
      </c>
      <c r="D4636" t="s">
        <v>25</v>
      </c>
      <c r="E4636" t="s">
        <v>1611</v>
      </c>
      <c r="F4636" t="s">
        <v>1614</v>
      </c>
      <c r="G4636">
        <v>55.1</v>
      </c>
      <c r="H4636">
        <v>47.9</v>
      </c>
      <c r="I4636">
        <v>3</v>
      </c>
      <c r="J4636">
        <v>8</v>
      </c>
      <c r="K4636" s="1">
        <v>45160</v>
      </c>
      <c r="L4636" s="56">
        <v>0.49758619212962962</v>
      </c>
    </row>
    <row r="4637" spans="1:12" ht="15" customHeight="1" x14ac:dyDescent="0.25">
      <c r="A4637">
        <v>4636</v>
      </c>
      <c r="B4637">
        <v>276130</v>
      </c>
      <c r="C4637" t="s">
        <v>74</v>
      </c>
      <c r="D4637" t="s">
        <v>75</v>
      </c>
      <c r="E4637" t="s">
        <v>1611</v>
      </c>
      <c r="F4637" t="s">
        <v>1610</v>
      </c>
      <c r="G4637">
        <v>41.3</v>
      </c>
      <c r="H4637">
        <v>34.1</v>
      </c>
      <c r="I4637">
        <v>3</v>
      </c>
      <c r="J4637">
        <v>16</v>
      </c>
      <c r="K4637" s="1">
        <v>45160</v>
      </c>
      <c r="L4637" s="56">
        <v>0.49731072916666669</v>
      </c>
    </row>
    <row r="4638" spans="1:12" ht="15" customHeight="1" x14ac:dyDescent="0.25">
      <c r="A4638">
        <v>4637</v>
      </c>
      <c r="B4638">
        <v>276129</v>
      </c>
      <c r="C4638" t="s">
        <v>141</v>
      </c>
      <c r="D4638" t="s">
        <v>1358</v>
      </c>
      <c r="E4638" t="s">
        <v>1603</v>
      </c>
      <c r="F4638" t="s">
        <v>1607</v>
      </c>
      <c r="G4638">
        <v>37.5</v>
      </c>
      <c r="H4638">
        <v>30.3</v>
      </c>
      <c r="I4638">
        <v>3</v>
      </c>
      <c r="J4638">
        <v>0</v>
      </c>
      <c r="K4638" s="1">
        <v>45160</v>
      </c>
      <c r="L4638" s="56">
        <v>0.49708579861111107</v>
      </c>
    </row>
    <row r="4639" spans="1:12" ht="15" customHeight="1" x14ac:dyDescent="0.25">
      <c r="A4639">
        <v>4638</v>
      </c>
      <c r="B4639">
        <v>276128</v>
      </c>
      <c r="C4639" t="s">
        <v>24</v>
      </c>
      <c r="D4639" t="s">
        <v>25</v>
      </c>
      <c r="E4639" t="s">
        <v>1611</v>
      </c>
      <c r="F4639" t="s">
        <v>1614</v>
      </c>
      <c r="G4639">
        <v>52.9</v>
      </c>
      <c r="H4639">
        <v>45.7</v>
      </c>
      <c r="I4639">
        <v>3</v>
      </c>
      <c r="J4639">
        <v>8</v>
      </c>
      <c r="K4639" s="1">
        <v>45160</v>
      </c>
      <c r="L4639" s="56">
        <v>0.49665292824074075</v>
      </c>
    </row>
    <row r="4640" spans="1:12" ht="15" customHeight="1" x14ac:dyDescent="0.25">
      <c r="A4640">
        <v>4639</v>
      </c>
      <c r="B4640">
        <v>276127</v>
      </c>
      <c r="C4640" t="s">
        <v>142</v>
      </c>
      <c r="D4640" t="s">
        <v>1612</v>
      </c>
      <c r="E4640" t="s">
        <v>1603</v>
      </c>
      <c r="F4640" t="s">
        <v>1604</v>
      </c>
      <c r="G4640">
        <v>49.8</v>
      </c>
      <c r="H4640">
        <v>42.6</v>
      </c>
      <c r="I4640">
        <v>3</v>
      </c>
      <c r="J4640">
        <v>0</v>
      </c>
      <c r="K4640" s="1">
        <v>45160</v>
      </c>
      <c r="L4640" s="56">
        <v>0.49653920138888891</v>
      </c>
    </row>
    <row r="4641" spans="1:12" ht="15" customHeight="1" x14ac:dyDescent="0.25">
      <c r="A4641">
        <v>4640</v>
      </c>
      <c r="B4641">
        <v>276126</v>
      </c>
      <c r="C4641" t="s">
        <v>55</v>
      </c>
      <c r="D4641" t="s">
        <v>56</v>
      </c>
      <c r="E4641" t="s">
        <v>1611</v>
      </c>
      <c r="F4641" t="s">
        <v>1613</v>
      </c>
      <c r="G4641">
        <v>47.2</v>
      </c>
      <c r="H4641">
        <v>40</v>
      </c>
      <c r="I4641">
        <v>3</v>
      </c>
      <c r="J4641">
        <v>8</v>
      </c>
      <c r="K4641" s="1">
        <v>45160</v>
      </c>
      <c r="L4641" s="56">
        <v>0.49619556712962964</v>
      </c>
    </row>
    <row r="4642" spans="1:12" ht="15" customHeight="1" x14ac:dyDescent="0.25">
      <c r="A4642">
        <v>4641</v>
      </c>
      <c r="B4642">
        <v>276125</v>
      </c>
      <c r="C4642" t="s">
        <v>59</v>
      </c>
      <c r="D4642" t="s">
        <v>60</v>
      </c>
      <c r="E4642" t="s">
        <v>1611</v>
      </c>
      <c r="F4642" t="s">
        <v>1613</v>
      </c>
      <c r="G4642">
        <v>49.3</v>
      </c>
      <c r="H4642">
        <v>42.1</v>
      </c>
      <c r="I4642">
        <v>3</v>
      </c>
      <c r="J4642">
        <v>8</v>
      </c>
      <c r="K4642" s="1">
        <v>45160</v>
      </c>
      <c r="L4642" s="56">
        <v>0.49602068287037038</v>
      </c>
    </row>
    <row r="4643" spans="1:12" ht="15" customHeight="1" x14ac:dyDescent="0.25">
      <c r="A4643">
        <v>4642</v>
      </c>
      <c r="B4643">
        <v>276124</v>
      </c>
      <c r="C4643" t="s">
        <v>120</v>
      </c>
      <c r="D4643" t="s">
        <v>1411</v>
      </c>
      <c r="E4643" t="s">
        <v>1603</v>
      </c>
      <c r="F4643" t="s">
        <v>1613</v>
      </c>
      <c r="G4643">
        <v>45</v>
      </c>
      <c r="H4643">
        <v>37.799999999999997</v>
      </c>
      <c r="I4643">
        <v>3</v>
      </c>
      <c r="J4643">
        <v>0</v>
      </c>
      <c r="K4643" s="1">
        <v>45160</v>
      </c>
      <c r="L4643" s="56">
        <v>0.49583290509259265</v>
      </c>
    </row>
    <row r="4644" spans="1:12" ht="15" customHeight="1" x14ac:dyDescent="0.25">
      <c r="A4644">
        <v>4643</v>
      </c>
      <c r="B4644">
        <v>276123</v>
      </c>
      <c r="C4644" t="s">
        <v>24</v>
      </c>
      <c r="D4644" t="s">
        <v>25</v>
      </c>
      <c r="E4644" t="s">
        <v>1611</v>
      </c>
      <c r="F4644" t="s">
        <v>1614</v>
      </c>
      <c r="G4644">
        <v>56.3</v>
      </c>
      <c r="H4644">
        <v>49.1</v>
      </c>
      <c r="I4644">
        <v>3</v>
      </c>
      <c r="J4644">
        <v>8</v>
      </c>
      <c r="K4644" s="1">
        <v>45160</v>
      </c>
      <c r="L4644" s="56">
        <v>0.4957036226851852</v>
      </c>
    </row>
    <row r="4645" spans="1:12" ht="15" customHeight="1" x14ac:dyDescent="0.25">
      <c r="A4645">
        <v>4644</v>
      </c>
      <c r="B4645">
        <v>276122</v>
      </c>
      <c r="C4645" t="s">
        <v>124</v>
      </c>
      <c r="D4645" t="s">
        <v>1413</v>
      </c>
      <c r="E4645" t="s">
        <v>1603</v>
      </c>
      <c r="F4645" t="s">
        <v>1604</v>
      </c>
      <c r="G4645">
        <v>41.1</v>
      </c>
      <c r="H4645">
        <v>33.9</v>
      </c>
      <c r="I4645">
        <v>3</v>
      </c>
      <c r="J4645">
        <v>0</v>
      </c>
      <c r="K4645" s="1">
        <v>45160</v>
      </c>
      <c r="L4645" s="56">
        <v>0.49550760416666667</v>
      </c>
    </row>
    <row r="4646" spans="1:12" ht="15" customHeight="1" x14ac:dyDescent="0.25">
      <c r="A4646">
        <v>4645</v>
      </c>
      <c r="B4646">
        <v>276121</v>
      </c>
      <c r="C4646" t="s">
        <v>85</v>
      </c>
      <c r="D4646" t="s">
        <v>1608</v>
      </c>
      <c r="E4646" t="s">
        <v>1603</v>
      </c>
      <c r="F4646" t="s">
        <v>1610</v>
      </c>
      <c r="G4646">
        <v>41.2</v>
      </c>
      <c r="H4646">
        <v>34</v>
      </c>
      <c r="I4646">
        <v>3</v>
      </c>
      <c r="J4646">
        <v>0</v>
      </c>
      <c r="K4646" s="1">
        <v>45160</v>
      </c>
      <c r="L4646" s="56">
        <v>0.49539340277777777</v>
      </c>
    </row>
    <row r="4647" spans="1:12" ht="15" customHeight="1" x14ac:dyDescent="0.25">
      <c r="A4647">
        <v>4646</v>
      </c>
      <c r="B4647">
        <v>276120</v>
      </c>
      <c r="C4647" t="s">
        <v>74</v>
      </c>
      <c r="D4647" t="s">
        <v>75</v>
      </c>
      <c r="E4647" t="s">
        <v>1611</v>
      </c>
      <c r="F4647" t="s">
        <v>1610</v>
      </c>
      <c r="G4647">
        <v>42.7</v>
      </c>
      <c r="H4647">
        <v>35.5</v>
      </c>
      <c r="I4647">
        <v>3</v>
      </c>
      <c r="J4647">
        <v>16</v>
      </c>
      <c r="K4647" s="1">
        <v>45160</v>
      </c>
      <c r="L4647" s="56">
        <v>0.49531215277777779</v>
      </c>
    </row>
    <row r="4648" spans="1:12" ht="15" customHeight="1" x14ac:dyDescent="0.25">
      <c r="A4648">
        <v>4647</v>
      </c>
      <c r="B4648">
        <v>276119</v>
      </c>
      <c r="C4648" t="s">
        <v>59</v>
      </c>
      <c r="D4648" t="s">
        <v>60</v>
      </c>
      <c r="E4648" t="s">
        <v>1611</v>
      </c>
      <c r="F4648" t="s">
        <v>1613</v>
      </c>
      <c r="G4648">
        <v>48</v>
      </c>
      <c r="H4648">
        <v>40.799999999999997</v>
      </c>
      <c r="I4648">
        <v>3</v>
      </c>
      <c r="J4648">
        <v>8</v>
      </c>
      <c r="K4648" s="1">
        <v>45160</v>
      </c>
      <c r="L4648" s="56">
        <v>0.49521466435185185</v>
      </c>
    </row>
    <row r="4649" spans="1:12" ht="15" customHeight="1" x14ac:dyDescent="0.25">
      <c r="A4649">
        <v>4648</v>
      </c>
      <c r="B4649">
        <v>276118</v>
      </c>
      <c r="C4649" t="s">
        <v>123</v>
      </c>
      <c r="D4649" t="s">
        <v>1412</v>
      </c>
      <c r="E4649" t="s">
        <v>1603</v>
      </c>
      <c r="F4649" t="s">
        <v>1614</v>
      </c>
      <c r="G4649">
        <v>51.5</v>
      </c>
      <c r="H4649">
        <v>44.3</v>
      </c>
      <c r="I4649">
        <v>3</v>
      </c>
      <c r="J4649">
        <v>0</v>
      </c>
      <c r="K4649" s="1">
        <v>45160</v>
      </c>
      <c r="L4649" s="56">
        <v>0.49506859953703702</v>
      </c>
    </row>
    <row r="4650" spans="1:12" ht="15" customHeight="1" x14ac:dyDescent="0.25">
      <c r="A4650">
        <v>4649</v>
      </c>
      <c r="B4650">
        <v>276117</v>
      </c>
      <c r="C4650" t="s">
        <v>173</v>
      </c>
      <c r="D4650" t="s">
        <v>1377</v>
      </c>
      <c r="E4650" t="s">
        <v>1611</v>
      </c>
      <c r="F4650" t="s">
        <v>1607</v>
      </c>
      <c r="G4650">
        <v>16.600000000000001</v>
      </c>
      <c r="H4650">
        <v>11.2</v>
      </c>
      <c r="I4650">
        <v>2</v>
      </c>
      <c r="J4650">
        <v>0</v>
      </c>
      <c r="K4650" s="1">
        <v>45160</v>
      </c>
      <c r="L4650" s="56">
        <v>0.49470505787037039</v>
      </c>
    </row>
    <row r="4651" spans="1:12" ht="15" customHeight="1" x14ac:dyDescent="0.25">
      <c r="A4651">
        <v>4650</v>
      </c>
      <c r="B4651">
        <v>276116</v>
      </c>
      <c r="C4651" t="s">
        <v>141</v>
      </c>
      <c r="D4651" t="s">
        <v>1358</v>
      </c>
      <c r="E4651" t="s">
        <v>1603</v>
      </c>
      <c r="F4651" t="s">
        <v>1607</v>
      </c>
      <c r="G4651">
        <v>42.2</v>
      </c>
      <c r="H4651">
        <v>35</v>
      </c>
      <c r="I4651">
        <v>3</v>
      </c>
      <c r="J4651">
        <v>0</v>
      </c>
      <c r="K4651" s="1">
        <v>45160</v>
      </c>
      <c r="L4651" s="56">
        <v>0.49375841435185186</v>
      </c>
    </row>
    <row r="4652" spans="1:12" ht="15" customHeight="1" x14ac:dyDescent="0.25">
      <c r="A4652">
        <v>4651</v>
      </c>
      <c r="B4652">
        <v>276115</v>
      </c>
      <c r="C4652" t="s">
        <v>67</v>
      </c>
      <c r="D4652" t="s">
        <v>1318</v>
      </c>
      <c r="E4652" t="s">
        <v>1603</v>
      </c>
      <c r="F4652" t="s">
        <v>1613</v>
      </c>
      <c r="G4652">
        <v>35.799999999999997</v>
      </c>
      <c r="H4652">
        <v>28.6</v>
      </c>
      <c r="I4652">
        <v>3</v>
      </c>
      <c r="J4652">
        <v>0</v>
      </c>
      <c r="K4652" s="1">
        <v>45160</v>
      </c>
      <c r="L4652" s="56">
        <v>0.49350914351851854</v>
      </c>
    </row>
    <row r="4653" spans="1:12" ht="15" customHeight="1" x14ac:dyDescent="0.25">
      <c r="A4653">
        <v>4652</v>
      </c>
      <c r="B4653">
        <v>276114</v>
      </c>
      <c r="C4653" t="s">
        <v>124</v>
      </c>
      <c r="D4653" t="s">
        <v>1413</v>
      </c>
      <c r="E4653" t="s">
        <v>1603</v>
      </c>
      <c r="F4653" t="s">
        <v>1604</v>
      </c>
      <c r="G4653">
        <v>49</v>
      </c>
      <c r="H4653">
        <v>41.8</v>
      </c>
      <c r="I4653">
        <v>3</v>
      </c>
      <c r="J4653">
        <v>0</v>
      </c>
      <c r="K4653" s="1">
        <v>45160</v>
      </c>
      <c r="L4653" s="56">
        <v>0.4931342592592593</v>
      </c>
    </row>
    <row r="4654" spans="1:12" ht="15" customHeight="1" x14ac:dyDescent="0.25">
      <c r="A4654">
        <v>4653</v>
      </c>
      <c r="B4654">
        <v>276113</v>
      </c>
      <c r="C4654" t="s">
        <v>120</v>
      </c>
      <c r="D4654" t="s">
        <v>1411</v>
      </c>
      <c r="E4654" t="s">
        <v>1603</v>
      </c>
      <c r="F4654" t="s">
        <v>1614</v>
      </c>
      <c r="G4654">
        <v>43.5</v>
      </c>
      <c r="H4654">
        <v>36.299999999999997</v>
      </c>
      <c r="I4654">
        <v>3</v>
      </c>
      <c r="J4654">
        <v>0</v>
      </c>
      <c r="K4654" s="1">
        <v>45160</v>
      </c>
      <c r="L4654" s="56">
        <v>0.49293978009259259</v>
      </c>
    </row>
    <row r="4655" spans="1:12" ht="15" customHeight="1" x14ac:dyDescent="0.25">
      <c r="A4655">
        <v>4654</v>
      </c>
      <c r="B4655">
        <v>276112</v>
      </c>
      <c r="C4655" t="s">
        <v>24</v>
      </c>
      <c r="D4655" t="s">
        <v>25</v>
      </c>
      <c r="E4655" t="s">
        <v>1611</v>
      </c>
      <c r="F4655" t="s">
        <v>1614</v>
      </c>
      <c r="G4655">
        <v>51.9</v>
      </c>
      <c r="H4655">
        <v>44.7</v>
      </c>
      <c r="I4655">
        <v>3</v>
      </c>
      <c r="J4655">
        <v>8</v>
      </c>
      <c r="K4655" s="1">
        <v>45160</v>
      </c>
      <c r="L4655" s="56">
        <v>0.49270787037037039</v>
      </c>
    </row>
    <row r="4656" spans="1:12" ht="15" customHeight="1" x14ac:dyDescent="0.25">
      <c r="A4656">
        <v>4655</v>
      </c>
      <c r="B4656">
        <v>276111</v>
      </c>
      <c r="C4656" t="s">
        <v>84</v>
      </c>
      <c r="D4656" t="s">
        <v>1609</v>
      </c>
      <c r="E4656" t="s">
        <v>1603</v>
      </c>
      <c r="F4656" t="s">
        <v>1610</v>
      </c>
      <c r="G4656">
        <v>61.5</v>
      </c>
      <c r="H4656">
        <v>54.3</v>
      </c>
      <c r="I4656">
        <v>3</v>
      </c>
      <c r="J4656">
        <v>0</v>
      </c>
      <c r="K4656" s="1">
        <v>45160</v>
      </c>
      <c r="L4656" s="56">
        <v>0.49258931712962961</v>
      </c>
    </row>
    <row r="4657" spans="1:12" ht="15" customHeight="1" x14ac:dyDescent="0.25">
      <c r="A4657">
        <v>4656</v>
      </c>
      <c r="B4657">
        <v>276110</v>
      </c>
      <c r="C4657" t="s">
        <v>105</v>
      </c>
      <c r="D4657" t="s">
        <v>106</v>
      </c>
      <c r="E4657" t="s">
        <v>1603</v>
      </c>
      <c r="F4657" t="s">
        <v>1610</v>
      </c>
      <c r="G4657">
        <v>36.700000000000003</v>
      </c>
      <c r="H4657">
        <v>33.1</v>
      </c>
      <c r="I4657">
        <v>1</v>
      </c>
      <c r="J4657">
        <v>11</v>
      </c>
      <c r="K4657" s="1">
        <v>45160</v>
      </c>
      <c r="L4657" s="56">
        <v>0.49256346064814815</v>
      </c>
    </row>
    <row r="4658" spans="1:12" ht="15" customHeight="1" x14ac:dyDescent="0.25">
      <c r="A4658">
        <v>4657</v>
      </c>
      <c r="B4658">
        <v>276109</v>
      </c>
      <c r="C4658" t="s">
        <v>59</v>
      </c>
      <c r="D4658" t="s">
        <v>60</v>
      </c>
      <c r="E4658" t="s">
        <v>1611</v>
      </c>
      <c r="F4658" t="s">
        <v>1613</v>
      </c>
      <c r="G4658">
        <v>53.7</v>
      </c>
      <c r="H4658">
        <v>46.5</v>
      </c>
      <c r="I4658">
        <v>3</v>
      </c>
      <c r="J4658">
        <v>8</v>
      </c>
      <c r="K4658" s="1">
        <v>45160</v>
      </c>
      <c r="L4658" s="56">
        <v>0.49220065972222221</v>
      </c>
    </row>
    <row r="4659" spans="1:12" ht="15" customHeight="1" x14ac:dyDescent="0.25">
      <c r="A4659">
        <v>4658</v>
      </c>
      <c r="B4659">
        <v>276108</v>
      </c>
      <c r="C4659" t="s">
        <v>125</v>
      </c>
      <c r="D4659" t="s">
        <v>126</v>
      </c>
      <c r="E4659" t="s">
        <v>1603</v>
      </c>
      <c r="F4659" t="s">
        <v>1604</v>
      </c>
      <c r="G4659">
        <v>50.3</v>
      </c>
      <c r="H4659">
        <v>43.1</v>
      </c>
      <c r="I4659">
        <v>3</v>
      </c>
      <c r="J4659">
        <v>0</v>
      </c>
      <c r="K4659" s="1">
        <v>45160</v>
      </c>
      <c r="L4659" s="56">
        <v>0.4918925925925926</v>
      </c>
    </row>
    <row r="4660" spans="1:12" ht="15" customHeight="1" x14ac:dyDescent="0.25">
      <c r="A4660">
        <v>4659</v>
      </c>
      <c r="B4660">
        <v>276107</v>
      </c>
      <c r="C4660" t="s">
        <v>123</v>
      </c>
      <c r="D4660" t="s">
        <v>1412</v>
      </c>
      <c r="E4660" t="s">
        <v>1603</v>
      </c>
      <c r="F4660" t="s">
        <v>1613</v>
      </c>
      <c r="G4660">
        <v>53</v>
      </c>
      <c r="H4660">
        <v>45.8</v>
      </c>
      <c r="I4660">
        <v>3</v>
      </c>
      <c r="J4660">
        <v>0</v>
      </c>
      <c r="K4660" s="1">
        <v>45160</v>
      </c>
      <c r="L4660" s="56">
        <v>0.4917650115740741</v>
      </c>
    </row>
    <row r="4661" spans="1:12" ht="15" customHeight="1" x14ac:dyDescent="0.25">
      <c r="A4661">
        <v>4660</v>
      </c>
      <c r="B4661">
        <v>276106</v>
      </c>
      <c r="C4661" t="s">
        <v>142</v>
      </c>
      <c r="D4661" t="s">
        <v>1612</v>
      </c>
      <c r="E4661" t="s">
        <v>1603</v>
      </c>
      <c r="F4661" t="s">
        <v>1604</v>
      </c>
      <c r="G4661">
        <v>51.6</v>
      </c>
      <c r="H4661">
        <v>44.4</v>
      </c>
      <c r="I4661">
        <v>3</v>
      </c>
      <c r="J4661">
        <v>0</v>
      </c>
      <c r="K4661" s="1">
        <v>45160</v>
      </c>
      <c r="L4661" s="56">
        <v>0.49158596064814813</v>
      </c>
    </row>
    <row r="4662" spans="1:12" ht="15" customHeight="1" x14ac:dyDescent="0.25">
      <c r="A4662">
        <v>4661</v>
      </c>
      <c r="B4662">
        <v>276105</v>
      </c>
      <c r="C4662" t="s">
        <v>121</v>
      </c>
      <c r="D4662" t="s">
        <v>122</v>
      </c>
      <c r="E4662" t="s">
        <v>1603</v>
      </c>
      <c r="F4662" t="s">
        <v>1613</v>
      </c>
      <c r="G4662">
        <v>50</v>
      </c>
      <c r="H4662">
        <v>42.8</v>
      </c>
      <c r="I4662">
        <v>3</v>
      </c>
      <c r="J4662">
        <v>0</v>
      </c>
      <c r="K4662" s="1">
        <v>45160</v>
      </c>
      <c r="L4662" s="56">
        <v>0.49130802083333336</v>
      </c>
    </row>
    <row r="4663" spans="1:12" ht="15" customHeight="1" x14ac:dyDescent="0.25">
      <c r="A4663">
        <v>4662</v>
      </c>
      <c r="B4663">
        <v>276104</v>
      </c>
      <c r="C4663" t="s">
        <v>24</v>
      </c>
      <c r="D4663" t="s">
        <v>25</v>
      </c>
      <c r="E4663" t="s">
        <v>1611</v>
      </c>
      <c r="F4663" t="s">
        <v>1614</v>
      </c>
      <c r="G4663">
        <v>50.4</v>
      </c>
      <c r="H4663">
        <v>43.2</v>
      </c>
      <c r="I4663">
        <v>3</v>
      </c>
      <c r="J4663">
        <v>8</v>
      </c>
      <c r="K4663" s="1">
        <v>45160</v>
      </c>
      <c r="L4663" s="56">
        <v>0.49112225694444445</v>
      </c>
    </row>
    <row r="4664" spans="1:12" ht="15" customHeight="1" x14ac:dyDescent="0.25">
      <c r="A4664">
        <v>4663</v>
      </c>
      <c r="B4664">
        <v>276103</v>
      </c>
      <c r="C4664" t="s">
        <v>67</v>
      </c>
      <c r="D4664" t="s">
        <v>1318</v>
      </c>
      <c r="E4664" t="s">
        <v>1603</v>
      </c>
      <c r="F4664" t="s">
        <v>1613</v>
      </c>
      <c r="G4664">
        <v>34</v>
      </c>
      <c r="H4664">
        <v>26.8</v>
      </c>
      <c r="I4664">
        <v>3</v>
      </c>
      <c r="J4664">
        <v>0</v>
      </c>
      <c r="K4664" s="1">
        <v>45160</v>
      </c>
      <c r="L4664" s="56">
        <v>0.49097604166666664</v>
      </c>
    </row>
    <row r="4665" spans="1:12" ht="15" customHeight="1" x14ac:dyDescent="0.25">
      <c r="A4665">
        <v>4664</v>
      </c>
      <c r="B4665">
        <v>276102</v>
      </c>
      <c r="C4665" t="s">
        <v>55</v>
      </c>
      <c r="D4665" t="s">
        <v>56</v>
      </c>
      <c r="E4665" t="s">
        <v>1611</v>
      </c>
      <c r="F4665" t="s">
        <v>1613</v>
      </c>
      <c r="G4665">
        <v>46.7</v>
      </c>
      <c r="H4665">
        <v>39.5</v>
      </c>
      <c r="I4665">
        <v>3</v>
      </c>
      <c r="J4665">
        <v>8</v>
      </c>
      <c r="K4665" s="1">
        <v>45160</v>
      </c>
      <c r="L4665" s="56">
        <v>0.49082704861111109</v>
      </c>
    </row>
    <row r="4666" spans="1:12" ht="15" customHeight="1" x14ac:dyDescent="0.25">
      <c r="A4666">
        <v>4665</v>
      </c>
      <c r="B4666">
        <v>276101</v>
      </c>
      <c r="C4666" t="s">
        <v>74</v>
      </c>
      <c r="D4666" t="s">
        <v>75</v>
      </c>
      <c r="E4666" t="s">
        <v>1611</v>
      </c>
      <c r="F4666" t="s">
        <v>1610</v>
      </c>
      <c r="G4666">
        <v>42.4</v>
      </c>
      <c r="H4666">
        <v>35.200000000000003</v>
      </c>
      <c r="I4666">
        <v>3</v>
      </c>
      <c r="J4666">
        <v>16</v>
      </c>
      <c r="K4666" s="1">
        <v>45160</v>
      </c>
      <c r="L4666" s="56">
        <v>0.49070821759259259</v>
      </c>
    </row>
    <row r="4667" spans="1:12" ht="15" customHeight="1" x14ac:dyDescent="0.25">
      <c r="A4667">
        <v>4666</v>
      </c>
      <c r="B4667">
        <v>276100</v>
      </c>
      <c r="C4667" t="s">
        <v>59</v>
      </c>
      <c r="D4667" t="s">
        <v>60</v>
      </c>
      <c r="E4667" t="s">
        <v>1611</v>
      </c>
      <c r="F4667" t="s">
        <v>1613</v>
      </c>
      <c r="G4667">
        <v>59.1</v>
      </c>
      <c r="H4667">
        <v>51.9</v>
      </c>
      <c r="I4667">
        <v>3</v>
      </c>
      <c r="J4667">
        <v>10</v>
      </c>
      <c r="K4667" s="1">
        <v>45160</v>
      </c>
      <c r="L4667" s="56">
        <v>0.48972931712962958</v>
      </c>
    </row>
    <row r="4668" spans="1:12" ht="15" customHeight="1" x14ac:dyDescent="0.25">
      <c r="A4668">
        <v>4667</v>
      </c>
      <c r="B4668">
        <v>276099</v>
      </c>
      <c r="C4668" t="s">
        <v>59</v>
      </c>
      <c r="D4668" t="s">
        <v>60</v>
      </c>
      <c r="E4668" t="s">
        <v>1611</v>
      </c>
      <c r="F4668" t="s">
        <v>1613</v>
      </c>
      <c r="G4668">
        <v>54.8</v>
      </c>
      <c r="H4668">
        <v>47.6</v>
      </c>
      <c r="I4668">
        <v>3</v>
      </c>
      <c r="J4668">
        <v>8</v>
      </c>
      <c r="K4668" s="1">
        <v>45160</v>
      </c>
      <c r="L4668" s="56">
        <v>0.48963052083333336</v>
      </c>
    </row>
    <row r="4669" spans="1:12" ht="15" customHeight="1" x14ac:dyDescent="0.25">
      <c r="A4669">
        <v>4668</v>
      </c>
      <c r="B4669">
        <v>276098</v>
      </c>
      <c r="C4669" t="s">
        <v>124</v>
      </c>
      <c r="D4669" t="s">
        <v>1413</v>
      </c>
      <c r="E4669" t="s">
        <v>1603</v>
      </c>
      <c r="F4669" t="s">
        <v>1604</v>
      </c>
      <c r="G4669">
        <v>47</v>
      </c>
      <c r="H4669">
        <v>39.799999999999997</v>
      </c>
      <c r="I4669">
        <v>3</v>
      </c>
      <c r="J4669">
        <v>0</v>
      </c>
      <c r="K4669" s="1">
        <v>45160</v>
      </c>
      <c r="L4669" s="56">
        <v>0.48935011574074072</v>
      </c>
    </row>
    <row r="4670" spans="1:12" ht="15" customHeight="1" x14ac:dyDescent="0.25">
      <c r="A4670">
        <v>4669</v>
      </c>
      <c r="B4670">
        <v>276097</v>
      </c>
      <c r="C4670" t="s">
        <v>24</v>
      </c>
      <c r="D4670" t="s">
        <v>25</v>
      </c>
      <c r="E4670" t="s">
        <v>1611</v>
      </c>
      <c r="F4670" t="s">
        <v>1614</v>
      </c>
      <c r="G4670">
        <v>52.4</v>
      </c>
      <c r="H4670">
        <v>45.2</v>
      </c>
      <c r="I4670">
        <v>3</v>
      </c>
      <c r="J4670">
        <v>8</v>
      </c>
      <c r="K4670" s="1">
        <v>45160</v>
      </c>
      <c r="L4670" s="56">
        <v>0.48922230324074073</v>
      </c>
    </row>
    <row r="4671" spans="1:12" ht="15" customHeight="1" x14ac:dyDescent="0.25">
      <c r="A4671">
        <v>4670</v>
      </c>
      <c r="B4671">
        <v>276096</v>
      </c>
      <c r="C4671" t="s">
        <v>123</v>
      </c>
      <c r="D4671" t="s">
        <v>1412</v>
      </c>
      <c r="E4671" t="s">
        <v>1603</v>
      </c>
      <c r="F4671" t="s">
        <v>1614</v>
      </c>
      <c r="G4671">
        <v>59.4</v>
      </c>
      <c r="H4671">
        <v>52.2</v>
      </c>
      <c r="I4671">
        <v>3</v>
      </c>
      <c r="J4671">
        <v>0</v>
      </c>
      <c r="K4671" s="1">
        <v>45160</v>
      </c>
      <c r="L4671" s="56">
        <v>0.48899035879629626</v>
      </c>
    </row>
    <row r="4672" spans="1:12" ht="15" customHeight="1" x14ac:dyDescent="0.25">
      <c r="A4672">
        <v>4671</v>
      </c>
      <c r="B4672">
        <v>276095</v>
      </c>
      <c r="C4672" t="s">
        <v>55</v>
      </c>
      <c r="D4672" t="s">
        <v>56</v>
      </c>
      <c r="E4672" t="s">
        <v>1611</v>
      </c>
      <c r="F4672" t="s">
        <v>1613</v>
      </c>
      <c r="G4672">
        <v>47.9</v>
      </c>
      <c r="H4672">
        <v>40.700000000000003</v>
      </c>
      <c r="I4672">
        <v>3</v>
      </c>
      <c r="J4672">
        <v>8</v>
      </c>
      <c r="K4672" s="1">
        <v>45160</v>
      </c>
      <c r="L4672" s="56">
        <v>0.48886168981481481</v>
      </c>
    </row>
    <row r="4673" spans="1:12" ht="15" customHeight="1" x14ac:dyDescent="0.25">
      <c r="A4673">
        <v>4672</v>
      </c>
      <c r="B4673">
        <v>276094</v>
      </c>
      <c r="C4673" t="s">
        <v>88</v>
      </c>
      <c r="D4673" t="s">
        <v>89</v>
      </c>
      <c r="E4673" t="s">
        <v>1611</v>
      </c>
      <c r="F4673" t="s">
        <v>1610</v>
      </c>
      <c r="G4673">
        <v>54.9</v>
      </c>
      <c r="H4673">
        <v>47.7</v>
      </c>
      <c r="I4673">
        <v>3</v>
      </c>
      <c r="J4673">
        <v>14</v>
      </c>
      <c r="K4673" s="1">
        <v>45160</v>
      </c>
      <c r="L4673" s="56">
        <v>0.48869456018518515</v>
      </c>
    </row>
    <row r="4674" spans="1:12" ht="15" customHeight="1" x14ac:dyDescent="0.25">
      <c r="A4674">
        <v>4673</v>
      </c>
      <c r="B4674">
        <v>276093</v>
      </c>
      <c r="C4674" t="s">
        <v>24</v>
      </c>
      <c r="D4674" t="s">
        <v>25</v>
      </c>
      <c r="E4674" t="s">
        <v>1611</v>
      </c>
      <c r="F4674" t="s">
        <v>1614</v>
      </c>
      <c r="G4674">
        <v>59</v>
      </c>
      <c r="H4674">
        <v>51.8</v>
      </c>
      <c r="I4674">
        <v>3</v>
      </c>
      <c r="J4674">
        <v>10</v>
      </c>
      <c r="K4674" s="1">
        <v>45160</v>
      </c>
      <c r="L4674" s="56">
        <v>0.48818873842592597</v>
      </c>
    </row>
    <row r="4675" spans="1:12" ht="15" customHeight="1" x14ac:dyDescent="0.25">
      <c r="A4675">
        <v>4674</v>
      </c>
      <c r="B4675">
        <v>276092</v>
      </c>
      <c r="C4675" t="s">
        <v>24</v>
      </c>
      <c r="D4675" t="s">
        <v>25</v>
      </c>
      <c r="E4675" t="s">
        <v>1611</v>
      </c>
      <c r="F4675" t="s">
        <v>1614</v>
      </c>
      <c r="G4675">
        <v>62.1</v>
      </c>
      <c r="H4675">
        <v>54.9</v>
      </c>
      <c r="I4675">
        <v>3</v>
      </c>
      <c r="J4675">
        <v>10</v>
      </c>
      <c r="K4675" s="1">
        <v>45160</v>
      </c>
      <c r="L4675" s="56">
        <v>0.48783255787037039</v>
      </c>
    </row>
    <row r="4676" spans="1:12" ht="15" customHeight="1" x14ac:dyDescent="0.25">
      <c r="A4676">
        <v>4675</v>
      </c>
      <c r="B4676">
        <v>276091</v>
      </c>
      <c r="C4676" t="s">
        <v>141</v>
      </c>
      <c r="D4676" t="s">
        <v>1358</v>
      </c>
      <c r="E4676" t="s">
        <v>1603</v>
      </c>
      <c r="F4676" t="s">
        <v>1607</v>
      </c>
      <c r="G4676">
        <v>49.5</v>
      </c>
      <c r="H4676">
        <v>42.3</v>
      </c>
      <c r="I4676">
        <v>3</v>
      </c>
      <c r="J4676">
        <v>0</v>
      </c>
      <c r="K4676" s="1">
        <v>45160</v>
      </c>
      <c r="L4676" s="56">
        <v>0.48752253472222223</v>
      </c>
    </row>
    <row r="4677" spans="1:12" ht="15" customHeight="1" x14ac:dyDescent="0.25">
      <c r="A4677">
        <v>4676</v>
      </c>
      <c r="B4677">
        <v>276090</v>
      </c>
      <c r="C4677" t="s">
        <v>105</v>
      </c>
      <c r="D4677" t="s">
        <v>106</v>
      </c>
      <c r="E4677" t="s">
        <v>1603</v>
      </c>
      <c r="F4677" t="s">
        <v>1610</v>
      </c>
      <c r="G4677">
        <v>74.400000000000006</v>
      </c>
      <c r="H4677">
        <v>67.2</v>
      </c>
      <c r="I4677">
        <v>3</v>
      </c>
      <c r="J4677">
        <v>21</v>
      </c>
      <c r="K4677" s="1">
        <v>45160</v>
      </c>
      <c r="L4677" s="56">
        <v>0.48733353009259256</v>
      </c>
    </row>
    <row r="4678" spans="1:12" ht="15" customHeight="1" x14ac:dyDescent="0.25">
      <c r="A4678">
        <v>4677</v>
      </c>
      <c r="B4678">
        <v>276089</v>
      </c>
      <c r="C4678" t="s">
        <v>67</v>
      </c>
      <c r="D4678" t="s">
        <v>1318</v>
      </c>
      <c r="E4678" t="s">
        <v>1603</v>
      </c>
      <c r="F4678" t="s">
        <v>1613</v>
      </c>
      <c r="G4678">
        <v>30.7</v>
      </c>
      <c r="H4678">
        <v>23.5</v>
      </c>
      <c r="I4678">
        <v>3</v>
      </c>
      <c r="J4678">
        <v>0</v>
      </c>
      <c r="K4678" s="1">
        <v>45160</v>
      </c>
      <c r="L4678" s="56">
        <v>0.48696288194444448</v>
      </c>
    </row>
    <row r="4679" spans="1:12" ht="15" customHeight="1" x14ac:dyDescent="0.25">
      <c r="A4679">
        <v>4678</v>
      </c>
      <c r="B4679">
        <v>276088</v>
      </c>
      <c r="C4679" t="s">
        <v>67</v>
      </c>
      <c r="D4679" t="s">
        <v>1318</v>
      </c>
      <c r="E4679" t="s">
        <v>1603</v>
      </c>
      <c r="F4679" t="s">
        <v>1613</v>
      </c>
      <c r="G4679">
        <v>18.7</v>
      </c>
      <c r="H4679">
        <v>16.899999999999999</v>
      </c>
      <c r="I4679">
        <v>0</v>
      </c>
      <c r="J4679">
        <v>0</v>
      </c>
      <c r="K4679" s="1">
        <v>45160</v>
      </c>
      <c r="L4679" s="56">
        <v>0.48687519675925928</v>
      </c>
    </row>
    <row r="4680" spans="1:12" ht="15" customHeight="1" x14ac:dyDescent="0.25">
      <c r="A4680">
        <v>4679</v>
      </c>
      <c r="B4680">
        <v>276087</v>
      </c>
      <c r="C4680" t="s">
        <v>24</v>
      </c>
      <c r="D4680" t="s">
        <v>25</v>
      </c>
      <c r="E4680" t="s">
        <v>1611</v>
      </c>
      <c r="F4680" t="s">
        <v>1614</v>
      </c>
      <c r="G4680">
        <v>57.9</v>
      </c>
      <c r="H4680">
        <v>50.7</v>
      </c>
      <c r="I4680">
        <v>3</v>
      </c>
      <c r="J4680">
        <v>8</v>
      </c>
      <c r="K4680" s="1">
        <v>45160</v>
      </c>
      <c r="L4680" s="56">
        <v>0.48670135416666666</v>
      </c>
    </row>
    <row r="4681" spans="1:12" ht="15" customHeight="1" x14ac:dyDescent="0.25">
      <c r="A4681">
        <v>4680</v>
      </c>
      <c r="B4681">
        <v>276086</v>
      </c>
      <c r="C4681" t="s">
        <v>24</v>
      </c>
      <c r="D4681" t="s">
        <v>25</v>
      </c>
      <c r="E4681" t="s">
        <v>1611</v>
      </c>
      <c r="F4681" t="s">
        <v>1614</v>
      </c>
      <c r="G4681">
        <v>51.8</v>
      </c>
      <c r="H4681">
        <v>44.6</v>
      </c>
      <c r="I4681">
        <v>3</v>
      </c>
      <c r="J4681">
        <v>8</v>
      </c>
      <c r="K4681" s="1">
        <v>45160</v>
      </c>
      <c r="L4681" s="56">
        <v>0.48652445601851851</v>
      </c>
    </row>
    <row r="4682" spans="1:12" ht="15" customHeight="1" x14ac:dyDescent="0.25">
      <c r="A4682">
        <v>4681</v>
      </c>
      <c r="B4682">
        <v>276085</v>
      </c>
      <c r="C4682" t="s">
        <v>55</v>
      </c>
      <c r="D4682" t="s">
        <v>56</v>
      </c>
      <c r="E4682" t="s">
        <v>1611</v>
      </c>
      <c r="F4682" t="s">
        <v>1613</v>
      </c>
      <c r="G4682">
        <v>46.7</v>
      </c>
      <c r="H4682">
        <v>39.5</v>
      </c>
      <c r="I4682">
        <v>3</v>
      </c>
      <c r="J4682">
        <v>8</v>
      </c>
      <c r="K4682" s="1">
        <v>45160</v>
      </c>
      <c r="L4682" s="56">
        <v>0.48638711805555551</v>
      </c>
    </row>
    <row r="4683" spans="1:12" ht="15" customHeight="1" x14ac:dyDescent="0.25">
      <c r="A4683">
        <v>4682</v>
      </c>
      <c r="B4683">
        <v>276084</v>
      </c>
      <c r="C4683" t="s">
        <v>24</v>
      </c>
      <c r="D4683" t="s">
        <v>25</v>
      </c>
      <c r="E4683" t="s">
        <v>1611</v>
      </c>
      <c r="F4683" t="s">
        <v>1614</v>
      </c>
      <c r="G4683">
        <v>50.6</v>
      </c>
      <c r="H4683">
        <v>43.4</v>
      </c>
      <c r="I4683">
        <v>3</v>
      </c>
      <c r="J4683">
        <v>8</v>
      </c>
      <c r="K4683" s="1">
        <v>45160</v>
      </c>
      <c r="L4683" s="56">
        <v>0.48627337962962963</v>
      </c>
    </row>
    <row r="4684" spans="1:12" ht="15" customHeight="1" x14ac:dyDescent="0.25">
      <c r="A4684">
        <v>4683</v>
      </c>
      <c r="B4684">
        <v>276083</v>
      </c>
      <c r="C4684" t="s">
        <v>141</v>
      </c>
      <c r="D4684" t="s">
        <v>1358</v>
      </c>
      <c r="E4684" t="s">
        <v>1603</v>
      </c>
      <c r="F4684" t="s">
        <v>1607</v>
      </c>
      <c r="G4684">
        <v>37.4</v>
      </c>
      <c r="H4684">
        <v>30.2</v>
      </c>
      <c r="I4684">
        <v>3</v>
      </c>
      <c r="J4684">
        <v>0</v>
      </c>
      <c r="K4684" s="1">
        <v>45160</v>
      </c>
      <c r="L4684" s="56">
        <v>0.4861138888888889</v>
      </c>
    </row>
    <row r="4685" spans="1:12" ht="15" customHeight="1" x14ac:dyDescent="0.25">
      <c r="A4685">
        <v>4684</v>
      </c>
      <c r="B4685">
        <v>276082</v>
      </c>
      <c r="C4685" t="s">
        <v>118</v>
      </c>
      <c r="D4685" t="s">
        <v>119</v>
      </c>
      <c r="E4685" t="s">
        <v>1603</v>
      </c>
      <c r="F4685" t="s">
        <v>1616</v>
      </c>
      <c r="G4685">
        <v>2408</v>
      </c>
      <c r="H4685">
        <v>2408</v>
      </c>
      <c r="I4685">
        <v>-1</v>
      </c>
      <c r="J4685">
        <v>0</v>
      </c>
      <c r="K4685" s="1">
        <v>45160</v>
      </c>
      <c r="L4685" s="56">
        <v>0.48604464120370366</v>
      </c>
    </row>
    <row r="4686" spans="1:12" ht="15" customHeight="1" x14ac:dyDescent="0.25">
      <c r="A4686">
        <v>4685</v>
      </c>
      <c r="B4686">
        <v>276081</v>
      </c>
      <c r="C4686" t="s">
        <v>55</v>
      </c>
      <c r="D4686" t="s">
        <v>56</v>
      </c>
      <c r="E4686" t="s">
        <v>1611</v>
      </c>
      <c r="F4686" t="s">
        <v>1613</v>
      </c>
      <c r="G4686">
        <v>51</v>
      </c>
      <c r="H4686">
        <v>43.8</v>
      </c>
      <c r="I4686">
        <v>3</v>
      </c>
      <c r="J4686">
        <v>8</v>
      </c>
      <c r="K4686" s="1">
        <v>45160</v>
      </c>
      <c r="L4686" s="56">
        <v>0.48534980324074078</v>
      </c>
    </row>
    <row r="4687" spans="1:12" ht="15" customHeight="1" x14ac:dyDescent="0.25">
      <c r="A4687">
        <v>4686</v>
      </c>
      <c r="B4687">
        <v>276080</v>
      </c>
      <c r="C4687" t="s">
        <v>24</v>
      </c>
      <c r="D4687" t="s">
        <v>25</v>
      </c>
      <c r="E4687" t="s">
        <v>1611</v>
      </c>
      <c r="F4687" t="s">
        <v>1614</v>
      </c>
      <c r="G4687">
        <v>52.2</v>
      </c>
      <c r="H4687">
        <v>45</v>
      </c>
      <c r="I4687">
        <v>3</v>
      </c>
      <c r="J4687">
        <v>8</v>
      </c>
      <c r="K4687" s="1">
        <v>45160</v>
      </c>
      <c r="L4687" s="56">
        <v>0.48523943287037036</v>
      </c>
    </row>
    <row r="4688" spans="1:12" ht="15" customHeight="1" x14ac:dyDescent="0.25">
      <c r="A4688">
        <v>4687</v>
      </c>
      <c r="B4688">
        <v>276079</v>
      </c>
      <c r="C4688" t="s">
        <v>101</v>
      </c>
      <c r="D4688" t="s">
        <v>1326</v>
      </c>
      <c r="E4688" t="s">
        <v>1611</v>
      </c>
      <c r="F4688" t="s">
        <v>1607</v>
      </c>
      <c r="G4688">
        <v>39.6</v>
      </c>
      <c r="H4688">
        <v>32.4</v>
      </c>
      <c r="I4688">
        <v>3</v>
      </c>
      <c r="J4688">
        <v>0</v>
      </c>
      <c r="K4688" s="1">
        <v>45160</v>
      </c>
      <c r="L4688" s="56">
        <v>0.48508035879629635</v>
      </c>
    </row>
    <row r="4689" spans="1:12" ht="15" customHeight="1" x14ac:dyDescent="0.25">
      <c r="A4689">
        <v>4688</v>
      </c>
      <c r="B4689">
        <v>276078</v>
      </c>
      <c r="C4689" t="s">
        <v>141</v>
      </c>
      <c r="D4689" t="s">
        <v>1358</v>
      </c>
      <c r="E4689" t="s">
        <v>1603</v>
      </c>
      <c r="F4689" t="s">
        <v>1607</v>
      </c>
      <c r="G4689">
        <v>40.9</v>
      </c>
      <c r="H4689">
        <v>33.700000000000003</v>
      </c>
      <c r="I4689">
        <v>3</v>
      </c>
      <c r="J4689">
        <v>0</v>
      </c>
      <c r="K4689" s="1">
        <v>45160</v>
      </c>
      <c r="L4689" s="56">
        <v>0.48495054398148146</v>
      </c>
    </row>
    <row r="4690" spans="1:12" ht="15" customHeight="1" x14ac:dyDescent="0.25">
      <c r="A4690">
        <v>4689</v>
      </c>
      <c r="B4690">
        <v>276077</v>
      </c>
      <c r="C4690" t="s">
        <v>137</v>
      </c>
      <c r="D4690" t="s">
        <v>1356</v>
      </c>
      <c r="E4690" t="s">
        <v>1603</v>
      </c>
      <c r="F4690" t="s">
        <v>1615</v>
      </c>
      <c r="G4690">
        <v>29.7</v>
      </c>
      <c r="H4690">
        <v>24.3</v>
      </c>
      <c r="I4690">
        <v>2</v>
      </c>
      <c r="J4690">
        <v>0</v>
      </c>
      <c r="K4690" s="1">
        <v>45160</v>
      </c>
      <c r="L4690" s="56">
        <v>0.46192372685185185</v>
      </c>
    </row>
    <row r="4691" spans="1:12" ht="15" customHeight="1" x14ac:dyDescent="0.25">
      <c r="A4691">
        <v>4690</v>
      </c>
      <c r="B4691">
        <v>276076</v>
      </c>
      <c r="C4691" t="s">
        <v>86</v>
      </c>
      <c r="D4691" t="s">
        <v>87</v>
      </c>
      <c r="E4691" t="s">
        <v>1611</v>
      </c>
      <c r="F4691" t="s">
        <v>1610</v>
      </c>
      <c r="G4691">
        <v>22.2</v>
      </c>
      <c r="H4691">
        <v>16.8</v>
      </c>
      <c r="I4691">
        <v>2</v>
      </c>
      <c r="J4691">
        <v>4</v>
      </c>
      <c r="K4691" s="1">
        <v>45160</v>
      </c>
      <c r="L4691" s="56">
        <v>0.46179980324074071</v>
      </c>
    </row>
    <row r="4692" spans="1:12" ht="15" customHeight="1" x14ac:dyDescent="0.25">
      <c r="A4692">
        <v>4691</v>
      </c>
      <c r="B4692">
        <v>276075</v>
      </c>
      <c r="C4692" t="s">
        <v>120</v>
      </c>
      <c r="D4692" t="s">
        <v>1411</v>
      </c>
      <c r="E4692" t="s">
        <v>1603</v>
      </c>
      <c r="F4692" t="s">
        <v>1610</v>
      </c>
      <c r="G4692">
        <v>7.7</v>
      </c>
      <c r="H4692">
        <v>2.2999999999999998</v>
      </c>
      <c r="I4692">
        <v>2</v>
      </c>
      <c r="J4692">
        <v>0</v>
      </c>
      <c r="K4692" s="1">
        <v>45160</v>
      </c>
      <c r="L4692" s="56">
        <v>0.46155621527777774</v>
      </c>
    </row>
    <row r="4693" spans="1:12" ht="15" customHeight="1" x14ac:dyDescent="0.25">
      <c r="A4693">
        <v>4692</v>
      </c>
      <c r="B4693">
        <v>276074</v>
      </c>
      <c r="C4693" t="s">
        <v>140</v>
      </c>
      <c r="D4693" t="s">
        <v>1357</v>
      </c>
      <c r="E4693" t="s">
        <v>1603</v>
      </c>
      <c r="F4693" t="s">
        <v>1607</v>
      </c>
      <c r="G4693">
        <v>25.7</v>
      </c>
      <c r="H4693">
        <v>20.3</v>
      </c>
      <c r="I4693">
        <v>2</v>
      </c>
      <c r="J4693">
        <v>0</v>
      </c>
      <c r="K4693" s="1">
        <v>45160</v>
      </c>
      <c r="L4693" s="56">
        <v>0.46135547453703701</v>
      </c>
    </row>
    <row r="4694" spans="1:12" ht="15" customHeight="1" x14ac:dyDescent="0.25">
      <c r="A4694">
        <v>4693</v>
      </c>
      <c r="B4694">
        <v>276073</v>
      </c>
      <c r="C4694" t="s">
        <v>85</v>
      </c>
      <c r="D4694" t="s">
        <v>1608</v>
      </c>
      <c r="E4694" t="s">
        <v>1603</v>
      </c>
      <c r="F4694" t="s">
        <v>1610</v>
      </c>
      <c r="G4694">
        <v>31.2</v>
      </c>
      <c r="H4694">
        <v>24</v>
      </c>
      <c r="I4694">
        <v>3</v>
      </c>
      <c r="J4694">
        <v>0</v>
      </c>
      <c r="K4694" s="1">
        <v>45160</v>
      </c>
      <c r="L4694" s="56">
        <v>0.4611964930555556</v>
      </c>
    </row>
    <row r="4695" spans="1:12" ht="15" customHeight="1" x14ac:dyDescent="0.25">
      <c r="A4695">
        <v>4694</v>
      </c>
      <c r="B4695">
        <v>276072</v>
      </c>
      <c r="C4695" t="s">
        <v>84</v>
      </c>
      <c r="D4695" t="s">
        <v>1609</v>
      </c>
      <c r="E4695" t="s">
        <v>1603</v>
      </c>
      <c r="F4695" t="s">
        <v>1610</v>
      </c>
      <c r="G4695">
        <v>22.7</v>
      </c>
      <c r="H4695">
        <v>19.100000000000001</v>
      </c>
      <c r="I4695">
        <v>1</v>
      </c>
      <c r="J4695">
        <v>0</v>
      </c>
      <c r="K4695" s="1">
        <v>45160</v>
      </c>
      <c r="L4695" s="56">
        <v>0.46104128472222222</v>
      </c>
    </row>
    <row r="4696" spans="1:12" ht="15" customHeight="1" x14ac:dyDescent="0.25">
      <c r="A4696">
        <v>4695</v>
      </c>
      <c r="B4696">
        <v>276071</v>
      </c>
      <c r="C4696" t="s">
        <v>105</v>
      </c>
      <c r="D4696" t="s">
        <v>106</v>
      </c>
      <c r="E4696" t="s">
        <v>1603</v>
      </c>
      <c r="F4696" t="s">
        <v>1610</v>
      </c>
      <c r="G4696">
        <v>28.4</v>
      </c>
      <c r="H4696">
        <v>23</v>
      </c>
      <c r="I4696">
        <v>2</v>
      </c>
      <c r="J4696">
        <v>7</v>
      </c>
      <c r="K4696" s="1">
        <v>45160</v>
      </c>
      <c r="L4696" s="56">
        <v>0.46093410879629632</v>
      </c>
    </row>
    <row r="4697" spans="1:12" ht="15" customHeight="1" x14ac:dyDescent="0.25">
      <c r="A4697">
        <v>4696</v>
      </c>
      <c r="B4697">
        <v>276070</v>
      </c>
      <c r="C4697" t="s">
        <v>125</v>
      </c>
      <c r="D4697" t="s">
        <v>126</v>
      </c>
      <c r="E4697" t="s">
        <v>1603</v>
      </c>
      <c r="F4697" t="s">
        <v>1604</v>
      </c>
      <c r="G4697">
        <v>23.1</v>
      </c>
      <c r="H4697">
        <v>17.7</v>
      </c>
      <c r="I4697">
        <v>2</v>
      </c>
      <c r="J4697">
        <v>0</v>
      </c>
      <c r="K4697" s="1">
        <v>45160</v>
      </c>
      <c r="L4697" s="56">
        <v>0.46067696759259258</v>
      </c>
    </row>
    <row r="4698" spans="1:12" ht="15" customHeight="1" x14ac:dyDescent="0.25">
      <c r="A4698">
        <v>4697</v>
      </c>
      <c r="B4698">
        <v>276069</v>
      </c>
      <c r="C4698" t="s">
        <v>175</v>
      </c>
      <c r="D4698" t="s">
        <v>176</v>
      </c>
      <c r="E4698" t="s">
        <v>1603</v>
      </c>
      <c r="F4698" t="s">
        <v>1613</v>
      </c>
      <c r="G4698">
        <v>36.700000000000003</v>
      </c>
      <c r="H4698">
        <v>29.5</v>
      </c>
      <c r="I4698">
        <v>3</v>
      </c>
      <c r="J4698">
        <v>0</v>
      </c>
      <c r="K4698" s="1">
        <v>45160</v>
      </c>
      <c r="L4698" s="56">
        <v>0.46056542824074076</v>
      </c>
    </row>
    <row r="4699" spans="1:12" ht="15" customHeight="1" x14ac:dyDescent="0.25">
      <c r="A4699">
        <v>4698</v>
      </c>
      <c r="B4699">
        <v>276068</v>
      </c>
      <c r="C4699" t="s">
        <v>53</v>
      </c>
      <c r="D4699" t="s">
        <v>54</v>
      </c>
      <c r="E4699" t="s">
        <v>1611</v>
      </c>
      <c r="F4699" t="s">
        <v>1613</v>
      </c>
      <c r="G4699">
        <v>19.5</v>
      </c>
      <c r="H4699">
        <v>14.1</v>
      </c>
      <c r="I4699">
        <v>2</v>
      </c>
      <c r="J4699">
        <v>8</v>
      </c>
      <c r="K4699" s="1">
        <v>45160</v>
      </c>
      <c r="L4699" s="56">
        <v>0.46045219907407403</v>
      </c>
    </row>
    <row r="4700" spans="1:12" ht="15" customHeight="1" x14ac:dyDescent="0.25">
      <c r="A4700">
        <v>4699</v>
      </c>
      <c r="B4700">
        <v>276067</v>
      </c>
      <c r="C4700" t="s">
        <v>51</v>
      </c>
      <c r="D4700" t="s">
        <v>52</v>
      </c>
      <c r="E4700" t="s">
        <v>1611</v>
      </c>
      <c r="F4700" t="s">
        <v>1613</v>
      </c>
      <c r="G4700">
        <v>21.6</v>
      </c>
      <c r="H4700">
        <v>16.2</v>
      </c>
      <c r="I4700">
        <v>2</v>
      </c>
      <c r="J4700">
        <v>8</v>
      </c>
      <c r="K4700" s="1">
        <v>45160</v>
      </c>
      <c r="L4700" s="56">
        <v>0.46031793981481478</v>
      </c>
    </row>
    <row r="4701" spans="1:12" ht="15" customHeight="1" x14ac:dyDescent="0.25">
      <c r="A4701">
        <v>4700</v>
      </c>
      <c r="B4701">
        <v>276066</v>
      </c>
      <c r="C4701" t="s">
        <v>78</v>
      </c>
      <c r="D4701" t="s">
        <v>79</v>
      </c>
      <c r="E4701" t="s">
        <v>1611</v>
      </c>
      <c r="F4701" t="s">
        <v>1610</v>
      </c>
      <c r="G4701">
        <v>47.4</v>
      </c>
      <c r="H4701">
        <v>40.200000000000003</v>
      </c>
      <c r="I4701">
        <v>3</v>
      </c>
      <c r="J4701">
        <v>18</v>
      </c>
      <c r="K4701" s="1">
        <v>45160</v>
      </c>
      <c r="L4701" s="56">
        <v>0.46008603009259258</v>
      </c>
    </row>
    <row r="4702" spans="1:12" ht="15" customHeight="1" x14ac:dyDescent="0.25">
      <c r="A4702">
        <v>4701</v>
      </c>
      <c r="B4702">
        <v>276065</v>
      </c>
      <c r="C4702" t="s">
        <v>24</v>
      </c>
      <c r="D4702" t="s">
        <v>25</v>
      </c>
      <c r="E4702" t="s">
        <v>1611</v>
      </c>
      <c r="F4702" t="s">
        <v>1614</v>
      </c>
      <c r="G4702">
        <v>53.5</v>
      </c>
      <c r="H4702">
        <v>46.3</v>
      </c>
      <c r="I4702">
        <v>3</v>
      </c>
      <c r="J4702">
        <v>8</v>
      </c>
      <c r="K4702" s="1">
        <v>45160</v>
      </c>
      <c r="L4702" s="56">
        <v>0.45951623842592593</v>
      </c>
    </row>
    <row r="4703" spans="1:12" ht="15" customHeight="1" x14ac:dyDescent="0.25">
      <c r="A4703">
        <v>4702</v>
      </c>
      <c r="B4703">
        <v>276064</v>
      </c>
      <c r="C4703" t="s">
        <v>136</v>
      </c>
      <c r="D4703" t="s">
        <v>1605</v>
      </c>
      <c r="E4703" t="s">
        <v>1603</v>
      </c>
      <c r="F4703" t="s">
        <v>1615</v>
      </c>
      <c r="G4703">
        <v>18.8</v>
      </c>
      <c r="H4703">
        <v>13.4</v>
      </c>
      <c r="I4703">
        <v>2</v>
      </c>
      <c r="J4703">
        <v>0</v>
      </c>
      <c r="K4703" s="1">
        <v>45160</v>
      </c>
      <c r="L4703" s="56">
        <v>0.45940454861111113</v>
      </c>
    </row>
    <row r="4704" spans="1:12" ht="15" customHeight="1" x14ac:dyDescent="0.25">
      <c r="A4704">
        <v>4703</v>
      </c>
      <c r="B4704">
        <v>276063</v>
      </c>
      <c r="C4704" t="s">
        <v>55</v>
      </c>
      <c r="D4704" t="s">
        <v>56</v>
      </c>
      <c r="E4704" t="s">
        <v>1611</v>
      </c>
      <c r="F4704" t="s">
        <v>1613</v>
      </c>
      <c r="G4704">
        <v>51.8</v>
      </c>
      <c r="H4704">
        <v>44.6</v>
      </c>
      <c r="I4704">
        <v>3</v>
      </c>
      <c r="J4704">
        <v>8</v>
      </c>
      <c r="K4704" s="1">
        <v>45160</v>
      </c>
      <c r="L4704" s="56">
        <v>0.45922129629629627</v>
      </c>
    </row>
    <row r="4705" spans="1:12" ht="15" customHeight="1" x14ac:dyDescent="0.25">
      <c r="A4705">
        <v>4704</v>
      </c>
      <c r="B4705">
        <v>276062</v>
      </c>
      <c r="C4705" t="s">
        <v>125</v>
      </c>
      <c r="D4705" t="s">
        <v>126</v>
      </c>
      <c r="E4705" t="s">
        <v>1603</v>
      </c>
      <c r="F4705" t="s">
        <v>1604</v>
      </c>
      <c r="G4705">
        <v>8.8000000000000007</v>
      </c>
      <c r="H4705">
        <v>3.4</v>
      </c>
      <c r="I4705">
        <v>2</v>
      </c>
      <c r="J4705">
        <v>0</v>
      </c>
      <c r="K4705" s="1">
        <v>45160</v>
      </c>
      <c r="L4705" s="56">
        <v>0.45908506944444444</v>
      </c>
    </row>
    <row r="4706" spans="1:12" ht="15" customHeight="1" x14ac:dyDescent="0.25">
      <c r="A4706">
        <v>4705</v>
      </c>
      <c r="B4706">
        <v>276061</v>
      </c>
      <c r="C4706" t="s">
        <v>121</v>
      </c>
      <c r="D4706" t="s">
        <v>122</v>
      </c>
      <c r="E4706" t="s">
        <v>1603</v>
      </c>
      <c r="F4706" t="s">
        <v>1610</v>
      </c>
      <c r="G4706">
        <v>23.3</v>
      </c>
      <c r="H4706">
        <v>17.899999999999999</v>
      </c>
      <c r="I4706">
        <v>2</v>
      </c>
      <c r="J4706">
        <v>0</v>
      </c>
      <c r="K4706" s="1">
        <v>45160</v>
      </c>
      <c r="L4706" s="56">
        <v>0.45899803240740744</v>
      </c>
    </row>
    <row r="4707" spans="1:12" ht="15" customHeight="1" x14ac:dyDescent="0.25">
      <c r="A4707">
        <v>4706</v>
      </c>
      <c r="B4707">
        <v>276060</v>
      </c>
      <c r="C4707" t="s">
        <v>67</v>
      </c>
      <c r="D4707" t="s">
        <v>1318</v>
      </c>
      <c r="E4707" t="s">
        <v>1603</v>
      </c>
      <c r="F4707" t="s">
        <v>1613</v>
      </c>
      <c r="G4707">
        <v>26.9</v>
      </c>
      <c r="H4707">
        <v>19.7</v>
      </c>
      <c r="I4707">
        <v>3</v>
      </c>
      <c r="J4707">
        <v>0</v>
      </c>
      <c r="K4707" s="1">
        <v>45160</v>
      </c>
      <c r="L4707" s="56">
        <v>0.45886959490740736</v>
      </c>
    </row>
    <row r="4708" spans="1:12" ht="15" customHeight="1" x14ac:dyDescent="0.25">
      <c r="A4708">
        <v>4707</v>
      </c>
      <c r="B4708">
        <v>276059</v>
      </c>
      <c r="C4708" t="s">
        <v>114</v>
      </c>
      <c r="D4708" t="s">
        <v>115</v>
      </c>
      <c r="E4708" t="s">
        <v>1603</v>
      </c>
      <c r="F4708" t="s">
        <v>1610</v>
      </c>
      <c r="G4708">
        <v>53.9</v>
      </c>
      <c r="H4708">
        <v>46.7</v>
      </c>
      <c r="I4708">
        <v>3</v>
      </c>
      <c r="J4708">
        <v>24</v>
      </c>
      <c r="K4708" s="1">
        <v>45160</v>
      </c>
      <c r="L4708" s="56">
        <v>0.45861145833333333</v>
      </c>
    </row>
    <row r="4709" spans="1:12" ht="15" customHeight="1" x14ac:dyDescent="0.25">
      <c r="A4709">
        <v>4708</v>
      </c>
      <c r="B4709">
        <v>276058</v>
      </c>
      <c r="C4709" t="s">
        <v>67</v>
      </c>
      <c r="D4709" t="s">
        <v>1318</v>
      </c>
      <c r="E4709" t="s">
        <v>1603</v>
      </c>
      <c r="F4709" t="s">
        <v>1613</v>
      </c>
      <c r="G4709">
        <v>28.6</v>
      </c>
      <c r="H4709">
        <v>21.4</v>
      </c>
      <c r="I4709">
        <v>3</v>
      </c>
      <c r="J4709">
        <v>0</v>
      </c>
      <c r="K4709" s="1">
        <v>45160</v>
      </c>
      <c r="L4709" s="56">
        <v>0.45839510416666668</v>
      </c>
    </row>
    <row r="4710" spans="1:12" ht="15" customHeight="1" x14ac:dyDescent="0.25">
      <c r="A4710">
        <v>4709</v>
      </c>
      <c r="B4710">
        <v>276057</v>
      </c>
      <c r="C4710" t="s">
        <v>123</v>
      </c>
      <c r="D4710" t="s">
        <v>1412</v>
      </c>
      <c r="E4710" t="s">
        <v>1603</v>
      </c>
      <c r="F4710" t="s">
        <v>1613</v>
      </c>
      <c r="G4710">
        <v>33.1</v>
      </c>
      <c r="H4710">
        <v>27.7</v>
      </c>
      <c r="I4710">
        <v>2</v>
      </c>
      <c r="J4710">
        <v>0</v>
      </c>
      <c r="K4710" s="1">
        <v>45160</v>
      </c>
      <c r="L4710" s="56">
        <v>0.4583026273148148</v>
      </c>
    </row>
    <row r="4711" spans="1:12" ht="15" customHeight="1" x14ac:dyDescent="0.25">
      <c r="A4711">
        <v>4710</v>
      </c>
      <c r="B4711">
        <v>276056</v>
      </c>
      <c r="C4711" t="s">
        <v>121</v>
      </c>
      <c r="D4711" t="s">
        <v>122</v>
      </c>
      <c r="E4711" t="s">
        <v>1603</v>
      </c>
      <c r="F4711" t="s">
        <v>1613</v>
      </c>
      <c r="G4711">
        <v>22.5</v>
      </c>
      <c r="H4711">
        <v>17.100000000000001</v>
      </c>
      <c r="I4711">
        <v>2</v>
      </c>
      <c r="J4711">
        <v>0</v>
      </c>
      <c r="K4711" s="1">
        <v>45160</v>
      </c>
      <c r="L4711" s="56">
        <v>0.45818151620370373</v>
      </c>
    </row>
    <row r="4712" spans="1:12" ht="15" customHeight="1" x14ac:dyDescent="0.25">
      <c r="A4712">
        <v>4711</v>
      </c>
      <c r="B4712">
        <v>276055</v>
      </c>
      <c r="C4712" t="s">
        <v>55</v>
      </c>
      <c r="D4712" t="s">
        <v>56</v>
      </c>
      <c r="E4712" t="s">
        <v>1611</v>
      </c>
      <c r="F4712" t="s">
        <v>1613</v>
      </c>
      <c r="G4712">
        <v>17.7</v>
      </c>
      <c r="H4712">
        <v>12.3</v>
      </c>
      <c r="I4712">
        <v>2</v>
      </c>
      <c r="J4712">
        <v>2</v>
      </c>
      <c r="K4712" s="1">
        <v>45160</v>
      </c>
      <c r="L4712" s="56">
        <v>0.45808799768518521</v>
      </c>
    </row>
    <row r="4713" spans="1:12" ht="15" customHeight="1" x14ac:dyDescent="0.25">
      <c r="A4713">
        <v>4712</v>
      </c>
      <c r="B4713">
        <v>276054</v>
      </c>
      <c r="C4713" t="s">
        <v>24</v>
      </c>
      <c r="D4713" t="s">
        <v>25</v>
      </c>
      <c r="E4713" t="s">
        <v>1611</v>
      </c>
      <c r="F4713" t="s">
        <v>1614</v>
      </c>
      <c r="G4713">
        <v>37.6</v>
      </c>
      <c r="H4713">
        <v>30.4</v>
      </c>
      <c r="I4713">
        <v>3</v>
      </c>
      <c r="J4713">
        <v>5</v>
      </c>
      <c r="K4713" s="1">
        <v>45160</v>
      </c>
      <c r="L4713" s="56">
        <v>0.45796481481481482</v>
      </c>
    </row>
    <row r="4714" spans="1:12" ht="15" customHeight="1" x14ac:dyDescent="0.25">
      <c r="A4714">
        <v>4713</v>
      </c>
      <c r="B4714">
        <v>276053</v>
      </c>
      <c r="C4714" t="s">
        <v>123</v>
      </c>
      <c r="D4714" t="s">
        <v>1412</v>
      </c>
      <c r="E4714" t="s">
        <v>1603</v>
      </c>
      <c r="F4714" t="s">
        <v>1613</v>
      </c>
      <c r="G4714">
        <v>49.4</v>
      </c>
      <c r="H4714">
        <v>42.2</v>
      </c>
      <c r="I4714">
        <v>3</v>
      </c>
      <c r="J4714">
        <v>0</v>
      </c>
      <c r="K4714" s="1">
        <v>45160</v>
      </c>
      <c r="L4714" s="56">
        <v>0.4577743402777778</v>
      </c>
    </row>
    <row r="4715" spans="1:12" ht="15" customHeight="1" x14ac:dyDescent="0.25">
      <c r="A4715">
        <v>4714</v>
      </c>
      <c r="B4715">
        <v>276052</v>
      </c>
      <c r="C4715" t="s">
        <v>139</v>
      </c>
      <c r="D4715" t="s">
        <v>1342</v>
      </c>
      <c r="E4715" t="s">
        <v>1603</v>
      </c>
      <c r="F4715" t="s">
        <v>1613</v>
      </c>
      <c r="G4715">
        <v>21.9</v>
      </c>
      <c r="H4715">
        <v>16.5</v>
      </c>
      <c r="I4715">
        <v>2</v>
      </c>
      <c r="J4715">
        <v>0</v>
      </c>
      <c r="K4715" s="1">
        <v>45160</v>
      </c>
      <c r="L4715" s="56">
        <v>0.45758124999999999</v>
      </c>
    </row>
    <row r="4716" spans="1:12" ht="15" customHeight="1" x14ac:dyDescent="0.25">
      <c r="A4716">
        <v>4715</v>
      </c>
      <c r="B4716">
        <v>276051</v>
      </c>
      <c r="C4716" t="s">
        <v>175</v>
      </c>
      <c r="D4716" t="s">
        <v>176</v>
      </c>
      <c r="E4716" t="s">
        <v>1603</v>
      </c>
      <c r="F4716" t="s">
        <v>1614</v>
      </c>
      <c r="G4716">
        <v>40.5</v>
      </c>
      <c r="H4716">
        <v>33.299999999999997</v>
      </c>
      <c r="I4716">
        <v>3</v>
      </c>
      <c r="J4716">
        <v>0</v>
      </c>
      <c r="K4716" s="1">
        <v>45160</v>
      </c>
      <c r="L4716" s="56">
        <v>0.45746250000000005</v>
      </c>
    </row>
    <row r="4717" spans="1:12" ht="15" customHeight="1" x14ac:dyDescent="0.25">
      <c r="A4717">
        <v>4716</v>
      </c>
      <c r="B4717">
        <v>276050</v>
      </c>
      <c r="C4717" t="s">
        <v>139</v>
      </c>
      <c r="D4717" t="s">
        <v>1342</v>
      </c>
      <c r="E4717" t="s">
        <v>1603</v>
      </c>
      <c r="F4717" t="s">
        <v>1613</v>
      </c>
      <c r="G4717">
        <v>21.6</v>
      </c>
      <c r="H4717">
        <v>16.2</v>
      </c>
      <c r="I4717">
        <v>2</v>
      </c>
      <c r="J4717">
        <v>0</v>
      </c>
      <c r="K4717" s="1">
        <v>45160</v>
      </c>
      <c r="L4717" s="56">
        <v>0.4574050925925926</v>
      </c>
    </row>
    <row r="4718" spans="1:12" ht="15" customHeight="1" x14ac:dyDescent="0.25">
      <c r="A4718">
        <v>4717</v>
      </c>
      <c r="B4718">
        <v>276049</v>
      </c>
      <c r="C4718" t="s">
        <v>88</v>
      </c>
      <c r="D4718" t="s">
        <v>89</v>
      </c>
      <c r="E4718" t="s">
        <v>1611</v>
      </c>
      <c r="F4718" t="s">
        <v>1610</v>
      </c>
      <c r="G4718">
        <v>63.1</v>
      </c>
      <c r="H4718">
        <v>55.9</v>
      </c>
      <c r="I4718">
        <v>3</v>
      </c>
      <c r="J4718">
        <v>16</v>
      </c>
      <c r="K4718" s="1">
        <v>45160</v>
      </c>
      <c r="L4718" s="56">
        <v>0.45717484953703708</v>
      </c>
    </row>
    <row r="4719" spans="1:12" ht="15" customHeight="1" x14ac:dyDescent="0.25">
      <c r="A4719">
        <v>4718</v>
      </c>
      <c r="B4719">
        <v>276048</v>
      </c>
      <c r="C4719" t="s">
        <v>105</v>
      </c>
      <c r="D4719" t="s">
        <v>106</v>
      </c>
      <c r="E4719" t="s">
        <v>1603</v>
      </c>
      <c r="F4719" t="s">
        <v>1610</v>
      </c>
      <c r="G4719">
        <v>81.099999999999994</v>
      </c>
      <c r="H4719">
        <v>73.900000000000006</v>
      </c>
      <c r="I4719">
        <v>3</v>
      </c>
      <c r="J4719">
        <v>21</v>
      </c>
      <c r="K4719" s="1">
        <v>45160</v>
      </c>
      <c r="L4719" s="56">
        <v>0.45674302083333335</v>
      </c>
    </row>
    <row r="4720" spans="1:12" ht="15" customHeight="1" x14ac:dyDescent="0.25">
      <c r="A4720">
        <v>4719</v>
      </c>
      <c r="B4720">
        <v>276047</v>
      </c>
      <c r="C4720" t="s">
        <v>88</v>
      </c>
      <c r="D4720" t="s">
        <v>89</v>
      </c>
      <c r="E4720" t="s">
        <v>1611</v>
      </c>
      <c r="F4720" t="s">
        <v>1610</v>
      </c>
      <c r="G4720">
        <v>33.4</v>
      </c>
      <c r="H4720">
        <v>28</v>
      </c>
      <c r="I4720">
        <v>2</v>
      </c>
      <c r="J4720">
        <v>4</v>
      </c>
      <c r="K4720" s="1">
        <v>45160</v>
      </c>
      <c r="L4720" s="56">
        <v>0.45656797453703701</v>
      </c>
    </row>
    <row r="4721" spans="1:12" ht="15" customHeight="1" x14ac:dyDescent="0.25">
      <c r="A4721">
        <v>4720</v>
      </c>
      <c r="B4721">
        <v>276046</v>
      </c>
      <c r="C4721" t="s">
        <v>88</v>
      </c>
      <c r="D4721" t="s">
        <v>89</v>
      </c>
      <c r="E4721" t="s">
        <v>1611</v>
      </c>
      <c r="F4721" t="s">
        <v>1610</v>
      </c>
      <c r="G4721">
        <v>64.099999999999994</v>
      </c>
      <c r="H4721">
        <v>56.9</v>
      </c>
      <c r="I4721">
        <v>3</v>
      </c>
      <c r="J4721">
        <v>14</v>
      </c>
      <c r="K4721" s="1">
        <v>45160</v>
      </c>
      <c r="L4721" s="56">
        <v>0.45639857638888892</v>
      </c>
    </row>
    <row r="4722" spans="1:12" ht="15" customHeight="1" x14ac:dyDescent="0.25">
      <c r="A4722">
        <v>4721</v>
      </c>
      <c r="B4722">
        <v>276045</v>
      </c>
      <c r="C4722" t="s">
        <v>88</v>
      </c>
      <c r="D4722" t="s">
        <v>89</v>
      </c>
      <c r="E4722" t="s">
        <v>1611</v>
      </c>
      <c r="F4722" t="s">
        <v>1610</v>
      </c>
      <c r="G4722">
        <v>61.6</v>
      </c>
      <c r="H4722">
        <v>54.4</v>
      </c>
      <c r="I4722">
        <v>3</v>
      </c>
      <c r="J4722">
        <v>16</v>
      </c>
      <c r="K4722" s="1">
        <v>45160</v>
      </c>
      <c r="L4722" s="56">
        <v>0.45627824074074069</v>
      </c>
    </row>
    <row r="4723" spans="1:12" ht="15" customHeight="1" x14ac:dyDescent="0.25">
      <c r="A4723">
        <v>4722</v>
      </c>
      <c r="B4723">
        <v>276044</v>
      </c>
      <c r="C4723" t="s">
        <v>125</v>
      </c>
      <c r="D4723" t="s">
        <v>126</v>
      </c>
      <c r="E4723" t="s">
        <v>1603</v>
      </c>
      <c r="F4723" t="s">
        <v>1604</v>
      </c>
      <c r="G4723">
        <v>37.299999999999997</v>
      </c>
      <c r="H4723">
        <v>30.1</v>
      </c>
      <c r="I4723">
        <v>3</v>
      </c>
      <c r="J4723">
        <v>0</v>
      </c>
      <c r="K4723" s="1">
        <v>45160</v>
      </c>
      <c r="L4723" s="56">
        <v>0.4561062847222222</v>
      </c>
    </row>
    <row r="4724" spans="1:12" ht="15" customHeight="1" x14ac:dyDescent="0.25">
      <c r="A4724">
        <v>4723</v>
      </c>
      <c r="B4724">
        <v>276043</v>
      </c>
      <c r="C4724" t="s">
        <v>59</v>
      </c>
      <c r="D4724" t="s">
        <v>60</v>
      </c>
      <c r="E4724" t="s">
        <v>1611</v>
      </c>
      <c r="F4724" t="s">
        <v>1613</v>
      </c>
      <c r="G4724">
        <v>52</v>
      </c>
      <c r="H4724">
        <v>44.8</v>
      </c>
      <c r="I4724">
        <v>3</v>
      </c>
      <c r="J4724">
        <v>8</v>
      </c>
      <c r="K4724" s="1">
        <v>45160</v>
      </c>
      <c r="L4724" s="56">
        <v>0.45600894675925924</v>
      </c>
    </row>
    <row r="4725" spans="1:12" ht="15" customHeight="1" x14ac:dyDescent="0.25">
      <c r="A4725">
        <v>4724</v>
      </c>
      <c r="B4725">
        <v>276042</v>
      </c>
      <c r="C4725" t="s">
        <v>24</v>
      </c>
      <c r="D4725" t="s">
        <v>25</v>
      </c>
      <c r="E4725" t="s">
        <v>1611</v>
      </c>
      <c r="F4725" t="s">
        <v>1614</v>
      </c>
      <c r="G4725">
        <v>51.3</v>
      </c>
      <c r="H4725">
        <v>44.1</v>
      </c>
      <c r="I4725">
        <v>3</v>
      </c>
      <c r="J4725">
        <v>8</v>
      </c>
      <c r="K4725" s="1">
        <v>45160</v>
      </c>
      <c r="L4725" s="56">
        <v>0.45588344907407402</v>
      </c>
    </row>
    <row r="4726" spans="1:12" ht="15" customHeight="1" x14ac:dyDescent="0.25">
      <c r="A4726">
        <v>4725</v>
      </c>
      <c r="B4726">
        <v>276041</v>
      </c>
      <c r="C4726" t="s">
        <v>143</v>
      </c>
      <c r="D4726" t="s">
        <v>1359</v>
      </c>
      <c r="E4726" t="s">
        <v>1603</v>
      </c>
      <c r="F4726" t="s">
        <v>1616</v>
      </c>
      <c r="G4726">
        <v>43.1</v>
      </c>
      <c r="H4726">
        <v>35.9</v>
      </c>
      <c r="I4726">
        <v>3</v>
      </c>
      <c r="J4726">
        <v>0</v>
      </c>
      <c r="K4726" s="1">
        <v>45160</v>
      </c>
      <c r="L4726" s="56">
        <v>0.45579722222222219</v>
      </c>
    </row>
    <row r="4727" spans="1:12" ht="15" customHeight="1" x14ac:dyDescent="0.25">
      <c r="A4727">
        <v>4726</v>
      </c>
      <c r="B4727">
        <v>276040</v>
      </c>
      <c r="C4727" t="s">
        <v>100</v>
      </c>
      <c r="D4727" t="s">
        <v>1271</v>
      </c>
      <c r="E4727" t="s">
        <v>1611</v>
      </c>
      <c r="F4727" t="s">
        <v>1607</v>
      </c>
      <c r="G4727">
        <v>31.6</v>
      </c>
      <c r="H4727">
        <v>28</v>
      </c>
      <c r="I4727">
        <v>1</v>
      </c>
      <c r="J4727">
        <v>0</v>
      </c>
      <c r="K4727" s="1">
        <v>45160</v>
      </c>
      <c r="L4727" s="56">
        <v>0.45574120370370369</v>
      </c>
    </row>
    <row r="4728" spans="1:12" ht="15" customHeight="1" x14ac:dyDescent="0.25">
      <c r="A4728">
        <v>4727</v>
      </c>
      <c r="B4728">
        <v>276039</v>
      </c>
      <c r="C4728" t="s">
        <v>100</v>
      </c>
      <c r="D4728" t="s">
        <v>1271</v>
      </c>
      <c r="E4728" t="s">
        <v>1611</v>
      </c>
      <c r="F4728" t="s">
        <v>1607</v>
      </c>
      <c r="G4728">
        <v>39.299999999999997</v>
      </c>
      <c r="H4728">
        <v>33.9</v>
      </c>
      <c r="I4728">
        <v>2</v>
      </c>
      <c r="J4728">
        <v>0</v>
      </c>
      <c r="K4728" s="1">
        <v>45160</v>
      </c>
      <c r="L4728" s="56">
        <v>0.45558538194444442</v>
      </c>
    </row>
    <row r="4729" spans="1:12" ht="15" customHeight="1" x14ac:dyDescent="0.25">
      <c r="A4729">
        <v>4728</v>
      </c>
      <c r="B4729">
        <v>276038</v>
      </c>
      <c r="C4729" t="s">
        <v>24</v>
      </c>
      <c r="D4729" t="s">
        <v>25</v>
      </c>
      <c r="E4729" t="s">
        <v>1611</v>
      </c>
      <c r="F4729" t="s">
        <v>1614</v>
      </c>
      <c r="G4729">
        <v>53.1</v>
      </c>
      <c r="H4729">
        <v>45.9</v>
      </c>
      <c r="I4729">
        <v>3</v>
      </c>
      <c r="J4729">
        <v>8</v>
      </c>
      <c r="K4729" s="1">
        <v>45160</v>
      </c>
      <c r="L4729" s="56">
        <v>0.45530778935185184</v>
      </c>
    </row>
    <row r="4730" spans="1:12" ht="15" customHeight="1" x14ac:dyDescent="0.25">
      <c r="A4730">
        <v>4729</v>
      </c>
      <c r="B4730">
        <v>276037</v>
      </c>
      <c r="C4730" t="s">
        <v>55</v>
      </c>
      <c r="D4730" t="s">
        <v>56</v>
      </c>
      <c r="E4730" t="s">
        <v>1611</v>
      </c>
      <c r="F4730" t="s">
        <v>1613</v>
      </c>
      <c r="G4730">
        <v>47.7</v>
      </c>
      <c r="H4730">
        <v>40.5</v>
      </c>
      <c r="I4730">
        <v>3</v>
      </c>
      <c r="J4730">
        <v>8</v>
      </c>
      <c r="K4730" s="1">
        <v>45160</v>
      </c>
      <c r="L4730" s="56">
        <v>0.45516755787037039</v>
      </c>
    </row>
    <row r="4731" spans="1:12" ht="15" customHeight="1" x14ac:dyDescent="0.25">
      <c r="A4731">
        <v>4730</v>
      </c>
      <c r="B4731">
        <v>276036</v>
      </c>
      <c r="C4731" t="s">
        <v>24</v>
      </c>
      <c r="D4731" t="s">
        <v>25</v>
      </c>
      <c r="E4731" t="s">
        <v>1611</v>
      </c>
      <c r="F4731" t="s">
        <v>1614</v>
      </c>
      <c r="G4731">
        <v>52.2</v>
      </c>
      <c r="H4731">
        <v>45</v>
      </c>
      <c r="I4731">
        <v>3</v>
      </c>
      <c r="J4731">
        <v>8</v>
      </c>
      <c r="K4731" s="1">
        <v>45160</v>
      </c>
      <c r="L4731" s="56">
        <v>0.45508938657407411</v>
      </c>
    </row>
    <row r="4732" spans="1:12" ht="15" customHeight="1" x14ac:dyDescent="0.25">
      <c r="A4732">
        <v>4731</v>
      </c>
      <c r="B4732">
        <v>276035</v>
      </c>
      <c r="C4732" t="s">
        <v>125</v>
      </c>
      <c r="D4732" t="s">
        <v>126</v>
      </c>
      <c r="E4732" t="s">
        <v>1603</v>
      </c>
      <c r="F4732" t="s">
        <v>1604</v>
      </c>
      <c r="G4732">
        <v>39</v>
      </c>
      <c r="H4732">
        <v>31.8</v>
      </c>
      <c r="I4732">
        <v>3</v>
      </c>
      <c r="J4732">
        <v>0</v>
      </c>
      <c r="K4732" s="1">
        <v>45160</v>
      </c>
      <c r="L4732" s="56">
        <v>0.45488545138888892</v>
      </c>
    </row>
    <row r="4733" spans="1:12" ht="15" customHeight="1" x14ac:dyDescent="0.25">
      <c r="A4733">
        <v>4732</v>
      </c>
      <c r="B4733">
        <v>276034</v>
      </c>
      <c r="C4733" t="s">
        <v>125</v>
      </c>
      <c r="D4733" t="s">
        <v>126</v>
      </c>
      <c r="E4733" t="s">
        <v>1603</v>
      </c>
      <c r="F4733" t="s">
        <v>1604</v>
      </c>
      <c r="G4733">
        <v>37.6</v>
      </c>
      <c r="H4733">
        <v>30.4</v>
      </c>
      <c r="I4733">
        <v>3</v>
      </c>
      <c r="J4733">
        <v>0</v>
      </c>
      <c r="K4733" s="1">
        <v>45160</v>
      </c>
      <c r="L4733" s="56">
        <v>0.4546253472222222</v>
      </c>
    </row>
    <row r="4734" spans="1:12" ht="15" customHeight="1" x14ac:dyDescent="0.25">
      <c r="A4734">
        <v>4733</v>
      </c>
      <c r="B4734">
        <v>276033</v>
      </c>
      <c r="C4734" t="s">
        <v>125</v>
      </c>
      <c r="D4734" t="s">
        <v>126</v>
      </c>
      <c r="E4734" t="s">
        <v>1603</v>
      </c>
      <c r="F4734" t="s">
        <v>1604</v>
      </c>
      <c r="G4734">
        <v>45.8</v>
      </c>
      <c r="H4734">
        <v>38.6</v>
      </c>
      <c r="I4734">
        <v>3</v>
      </c>
      <c r="J4734">
        <v>0</v>
      </c>
      <c r="K4734" s="1">
        <v>45160</v>
      </c>
      <c r="L4734" s="56">
        <v>0.45447754629629628</v>
      </c>
    </row>
    <row r="4735" spans="1:12" ht="15" customHeight="1" x14ac:dyDescent="0.25">
      <c r="A4735">
        <v>4734</v>
      </c>
      <c r="B4735">
        <v>276032</v>
      </c>
      <c r="C4735" t="s">
        <v>175</v>
      </c>
      <c r="D4735" t="s">
        <v>176</v>
      </c>
      <c r="E4735" t="s">
        <v>1603</v>
      </c>
      <c r="F4735" t="s">
        <v>1610</v>
      </c>
      <c r="G4735">
        <v>45.2</v>
      </c>
      <c r="H4735">
        <v>38</v>
      </c>
      <c r="I4735">
        <v>3</v>
      </c>
      <c r="J4735">
        <v>0</v>
      </c>
      <c r="K4735" s="1">
        <v>45160</v>
      </c>
      <c r="L4735" s="56">
        <v>0.45428784722222221</v>
      </c>
    </row>
    <row r="4736" spans="1:12" ht="15" customHeight="1" x14ac:dyDescent="0.25">
      <c r="A4736">
        <v>4735</v>
      </c>
      <c r="B4736">
        <v>276031</v>
      </c>
      <c r="C4736" t="s">
        <v>140</v>
      </c>
      <c r="D4736" t="s">
        <v>1357</v>
      </c>
      <c r="E4736" t="s">
        <v>1603</v>
      </c>
      <c r="F4736" t="s">
        <v>1607</v>
      </c>
      <c r="G4736">
        <v>27.3</v>
      </c>
      <c r="H4736">
        <v>23.7</v>
      </c>
      <c r="I4736">
        <v>1</v>
      </c>
      <c r="J4736">
        <v>0</v>
      </c>
      <c r="K4736" s="1">
        <v>45160</v>
      </c>
      <c r="L4736" s="56">
        <v>0.45411258101851854</v>
      </c>
    </row>
    <row r="4737" spans="1:12" ht="15" customHeight="1" x14ac:dyDescent="0.25">
      <c r="A4737">
        <v>4736</v>
      </c>
      <c r="B4737">
        <v>276030</v>
      </c>
      <c r="C4737" t="s">
        <v>124</v>
      </c>
      <c r="D4737" t="s">
        <v>1413</v>
      </c>
      <c r="E4737" t="s">
        <v>1603</v>
      </c>
      <c r="F4737" t="s">
        <v>1604</v>
      </c>
      <c r="G4737">
        <v>41.4</v>
      </c>
      <c r="H4737">
        <v>34.200000000000003</v>
      </c>
      <c r="I4737">
        <v>3</v>
      </c>
      <c r="J4737">
        <v>0</v>
      </c>
      <c r="K4737" s="1">
        <v>45160</v>
      </c>
      <c r="L4737" s="56">
        <v>0.45376076388888892</v>
      </c>
    </row>
    <row r="4738" spans="1:12" ht="15" customHeight="1" x14ac:dyDescent="0.25">
      <c r="A4738">
        <v>4737</v>
      </c>
      <c r="B4738">
        <v>276029</v>
      </c>
      <c r="C4738" t="s">
        <v>86</v>
      </c>
      <c r="D4738" t="s">
        <v>87</v>
      </c>
      <c r="E4738" t="s">
        <v>1611</v>
      </c>
      <c r="F4738" t="s">
        <v>1610</v>
      </c>
      <c r="G4738">
        <v>49.1</v>
      </c>
      <c r="H4738">
        <v>41.9</v>
      </c>
      <c r="I4738">
        <v>3</v>
      </c>
      <c r="J4738">
        <v>10</v>
      </c>
      <c r="K4738" s="1">
        <v>45160</v>
      </c>
      <c r="L4738" s="56">
        <v>0.45364887731481485</v>
      </c>
    </row>
    <row r="4739" spans="1:12" ht="15" customHeight="1" x14ac:dyDescent="0.25">
      <c r="A4739">
        <v>4738</v>
      </c>
      <c r="B4739">
        <v>276028</v>
      </c>
      <c r="C4739" t="s">
        <v>120</v>
      </c>
      <c r="D4739" t="s">
        <v>1411</v>
      </c>
      <c r="E4739" t="s">
        <v>1603</v>
      </c>
      <c r="F4739" t="s">
        <v>1610</v>
      </c>
      <c r="G4739">
        <v>24.1</v>
      </c>
      <c r="H4739">
        <v>18.7</v>
      </c>
      <c r="I4739">
        <v>2</v>
      </c>
      <c r="J4739">
        <v>0</v>
      </c>
      <c r="K4739" s="1">
        <v>45160</v>
      </c>
      <c r="L4739" s="56">
        <v>0.45334737268518516</v>
      </c>
    </row>
    <row r="4740" spans="1:12" ht="15" customHeight="1" x14ac:dyDescent="0.25">
      <c r="A4740">
        <v>4739</v>
      </c>
      <c r="B4740">
        <v>276027</v>
      </c>
      <c r="C4740" t="s">
        <v>55</v>
      </c>
      <c r="D4740" t="s">
        <v>56</v>
      </c>
      <c r="E4740" t="s">
        <v>1611</v>
      </c>
      <c r="F4740" t="s">
        <v>1613</v>
      </c>
      <c r="G4740">
        <v>47.6</v>
      </c>
      <c r="H4740">
        <v>40.4</v>
      </c>
      <c r="I4740">
        <v>3</v>
      </c>
      <c r="J4740">
        <v>8</v>
      </c>
      <c r="K4740" s="1">
        <v>45160</v>
      </c>
      <c r="L4740" s="56">
        <v>0.45310216435185185</v>
      </c>
    </row>
    <row r="4741" spans="1:12" ht="15" customHeight="1" x14ac:dyDescent="0.25">
      <c r="A4741">
        <v>4740</v>
      </c>
      <c r="B4741">
        <v>276026</v>
      </c>
      <c r="C4741" t="s">
        <v>120</v>
      </c>
      <c r="D4741" t="s">
        <v>1411</v>
      </c>
      <c r="E4741" t="s">
        <v>1603</v>
      </c>
      <c r="F4741" t="s">
        <v>1614</v>
      </c>
      <c r="G4741">
        <v>48.3</v>
      </c>
      <c r="H4741">
        <v>41.1</v>
      </c>
      <c r="I4741">
        <v>3</v>
      </c>
      <c r="J4741">
        <v>0</v>
      </c>
      <c r="K4741" s="1">
        <v>45160</v>
      </c>
      <c r="L4741" s="56">
        <v>0.45300138888888886</v>
      </c>
    </row>
    <row r="4742" spans="1:12" ht="15" customHeight="1" x14ac:dyDescent="0.25">
      <c r="A4742">
        <v>4741</v>
      </c>
      <c r="B4742">
        <v>276025</v>
      </c>
      <c r="C4742" t="s">
        <v>103</v>
      </c>
      <c r="D4742" t="s">
        <v>104</v>
      </c>
      <c r="E4742" t="s">
        <v>1603</v>
      </c>
      <c r="F4742" t="s">
        <v>1610</v>
      </c>
      <c r="G4742">
        <v>48.2</v>
      </c>
      <c r="H4742">
        <v>41</v>
      </c>
      <c r="I4742">
        <v>3</v>
      </c>
      <c r="J4742">
        <v>10</v>
      </c>
      <c r="K4742" s="1">
        <v>45160</v>
      </c>
      <c r="L4742" s="56">
        <v>0.45283229166666666</v>
      </c>
    </row>
    <row r="4743" spans="1:12" ht="15" customHeight="1" x14ac:dyDescent="0.25">
      <c r="A4743">
        <v>4742</v>
      </c>
      <c r="B4743">
        <v>276024</v>
      </c>
      <c r="C4743" t="s">
        <v>59</v>
      </c>
      <c r="D4743" t="s">
        <v>60</v>
      </c>
      <c r="E4743" t="s">
        <v>1611</v>
      </c>
      <c r="F4743" t="s">
        <v>1613</v>
      </c>
      <c r="G4743">
        <v>43.9</v>
      </c>
      <c r="H4743">
        <v>36.700000000000003</v>
      </c>
      <c r="I4743">
        <v>3</v>
      </c>
      <c r="J4743">
        <v>8</v>
      </c>
      <c r="K4743" s="1">
        <v>45160</v>
      </c>
      <c r="L4743" s="56">
        <v>0.45212569444444445</v>
      </c>
    </row>
    <row r="4744" spans="1:12" ht="15" customHeight="1" x14ac:dyDescent="0.25">
      <c r="A4744">
        <v>4743</v>
      </c>
      <c r="B4744">
        <v>276023</v>
      </c>
      <c r="C4744" t="s">
        <v>24</v>
      </c>
      <c r="D4744" t="s">
        <v>25</v>
      </c>
      <c r="E4744" t="s">
        <v>1611</v>
      </c>
      <c r="F4744" t="s">
        <v>1614</v>
      </c>
      <c r="G4744">
        <v>51.7</v>
      </c>
      <c r="H4744">
        <v>44.5</v>
      </c>
      <c r="I4744">
        <v>3</v>
      </c>
      <c r="J4744">
        <v>8</v>
      </c>
      <c r="K4744" s="1">
        <v>45160</v>
      </c>
      <c r="L4744" s="56">
        <v>0.45201273148148147</v>
      </c>
    </row>
    <row r="4745" spans="1:12" ht="15" customHeight="1" x14ac:dyDescent="0.25">
      <c r="A4745">
        <v>4744</v>
      </c>
      <c r="B4745">
        <v>276022</v>
      </c>
      <c r="C4745" t="s">
        <v>55</v>
      </c>
      <c r="D4745" t="s">
        <v>56</v>
      </c>
      <c r="E4745" t="s">
        <v>1611</v>
      </c>
      <c r="F4745" t="s">
        <v>1613</v>
      </c>
      <c r="G4745">
        <v>49.5</v>
      </c>
      <c r="H4745">
        <v>42.3</v>
      </c>
      <c r="I4745">
        <v>3</v>
      </c>
      <c r="J4745">
        <v>8</v>
      </c>
      <c r="K4745" s="1">
        <v>45160</v>
      </c>
      <c r="L4745" s="56">
        <v>0.45179390046296297</v>
      </c>
    </row>
    <row r="4746" spans="1:12" ht="15" customHeight="1" x14ac:dyDescent="0.25">
      <c r="A4746">
        <v>4745</v>
      </c>
      <c r="B4746">
        <v>276021</v>
      </c>
      <c r="C4746" t="s">
        <v>84</v>
      </c>
      <c r="D4746" t="s">
        <v>1609</v>
      </c>
      <c r="E4746" t="s">
        <v>1603</v>
      </c>
      <c r="F4746" t="s">
        <v>1610</v>
      </c>
      <c r="G4746">
        <v>60.1</v>
      </c>
      <c r="H4746">
        <v>52.9</v>
      </c>
      <c r="I4746">
        <v>3</v>
      </c>
      <c r="J4746">
        <v>0</v>
      </c>
      <c r="K4746" s="1">
        <v>45160</v>
      </c>
      <c r="L4746" s="56">
        <v>0.45148306712962966</v>
      </c>
    </row>
    <row r="4747" spans="1:12" ht="15" customHeight="1" x14ac:dyDescent="0.25">
      <c r="A4747">
        <v>4746</v>
      </c>
      <c r="B4747">
        <v>276020</v>
      </c>
      <c r="C4747" t="s">
        <v>142</v>
      </c>
      <c r="D4747" t="s">
        <v>1612</v>
      </c>
      <c r="E4747" t="s">
        <v>1603</v>
      </c>
      <c r="F4747" t="s">
        <v>1604</v>
      </c>
      <c r="G4747">
        <v>45.5</v>
      </c>
      <c r="H4747">
        <v>38.299999999999997</v>
      </c>
      <c r="I4747">
        <v>3</v>
      </c>
      <c r="J4747">
        <v>0</v>
      </c>
      <c r="K4747" s="1">
        <v>45160</v>
      </c>
      <c r="L4747" s="56">
        <v>0.45100258101851853</v>
      </c>
    </row>
    <row r="4748" spans="1:12" ht="15" customHeight="1" x14ac:dyDescent="0.25">
      <c r="A4748">
        <v>4747</v>
      </c>
      <c r="B4748">
        <v>276019</v>
      </c>
      <c r="C4748" t="s">
        <v>121</v>
      </c>
      <c r="D4748" t="s">
        <v>122</v>
      </c>
      <c r="E4748" t="s">
        <v>1603</v>
      </c>
      <c r="F4748" t="s">
        <v>1613</v>
      </c>
      <c r="G4748">
        <v>39.6</v>
      </c>
      <c r="H4748">
        <v>32.4</v>
      </c>
      <c r="I4748">
        <v>3</v>
      </c>
      <c r="J4748">
        <v>0</v>
      </c>
      <c r="K4748" s="1">
        <v>45160</v>
      </c>
      <c r="L4748" s="56">
        <v>0.45034545138888887</v>
      </c>
    </row>
    <row r="4749" spans="1:12" ht="15" customHeight="1" x14ac:dyDescent="0.25">
      <c r="A4749">
        <v>4748</v>
      </c>
      <c r="B4749">
        <v>276018</v>
      </c>
      <c r="C4749" t="s">
        <v>123</v>
      </c>
      <c r="D4749" t="s">
        <v>1412</v>
      </c>
      <c r="E4749" t="s">
        <v>1603</v>
      </c>
      <c r="F4749" t="s">
        <v>1613</v>
      </c>
      <c r="G4749">
        <v>44</v>
      </c>
      <c r="H4749">
        <v>36.799999999999997</v>
      </c>
      <c r="I4749">
        <v>3</v>
      </c>
      <c r="J4749">
        <v>0</v>
      </c>
      <c r="K4749" s="1">
        <v>45160</v>
      </c>
      <c r="L4749" s="56">
        <v>0.45018445601851848</v>
      </c>
    </row>
    <row r="4750" spans="1:12" ht="15" customHeight="1" x14ac:dyDescent="0.25">
      <c r="A4750">
        <v>4749</v>
      </c>
      <c r="B4750">
        <v>276017</v>
      </c>
      <c r="C4750" t="s">
        <v>105</v>
      </c>
      <c r="D4750" t="s">
        <v>106</v>
      </c>
      <c r="E4750" t="s">
        <v>1603</v>
      </c>
      <c r="F4750" t="s">
        <v>1610</v>
      </c>
      <c r="G4750">
        <v>78.5</v>
      </c>
      <c r="H4750">
        <v>71.3</v>
      </c>
      <c r="I4750">
        <v>3</v>
      </c>
      <c r="J4750">
        <v>21</v>
      </c>
      <c r="K4750" s="1">
        <v>45160</v>
      </c>
      <c r="L4750" s="56">
        <v>0.45002896990740737</v>
      </c>
    </row>
    <row r="4751" spans="1:12" ht="15" customHeight="1" x14ac:dyDescent="0.25">
      <c r="A4751">
        <v>4750</v>
      </c>
      <c r="B4751">
        <v>276016</v>
      </c>
      <c r="C4751" t="s">
        <v>24</v>
      </c>
      <c r="D4751" t="s">
        <v>25</v>
      </c>
      <c r="E4751" t="s">
        <v>1611</v>
      </c>
      <c r="F4751" t="s">
        <v>1614</v>
      </c>
      <c r="G4751">
        <v>45.4</v>
      </c>
      <c r="H4751">
        <v>38.200000000000003</v>
      </c>
      <c r="I4751">
        <v>3</v>
      </c>
      <c r="J4751">
        <v>8</v>
      </c>
      <c r="K4751" s="1">
        <v>45160</v>
      </c>
      <c r="L4751" s="56">
        <v>0.44933769675925928</v>
      </c>
    </row>
    <row r="4752" spans="1:12" ht="15" customHeight="1" x14ac:dyDescent="0.25">
      <c r="A4752">
        <v>4751</v>
      </c>
      <c r="B4752">
        <v>276015</v>
      </c>
      <c r="C4752" t="s">
        <v>120</v>
      </c>
      <c r="D4752" t="s">
        <v>1411</v>
      </c>
      <c r="E4752" t="s">
        <v>1603</v>
      </c>
      <c r="F4752" t="s">
        <v>1614</v>
      </c>
      <c r="G4752">
        <v>45.1</v>
      </c>
      <c r="H4752">
        <v>37.9</v>
      </c>
      <c r="I4752">
        <v>3</v>
      </c>
      <c r="J4752">
        <v>0</v>
      </c>
      <c r="K4752" s="1">
        <v>45160</v>
      </c>
      <c r="L4752" s="56">
        <v>0.44910663194444439</v>
      </c>
    </row>
    <row r="4753" spans="1:12" ht="15" customHeight="1" x14ac:dyDescent="0.25">
      <c r="A4753">
        <v>4752</v>
      </c>
      <c r="B4753">
        <v>276014</v>
      </c>
      <c r="C4753" t="s">
        <v>88</v>
      </c>
      <c r="D4753" t="s">
        <v>89</v>
      </c>
      <c r="E4753" t="s">
        <v>1611</v>
      </c>
      <c r="F4753" t="s">
        <v>1610</v>
      </c>
      <c r="G4753">
        <v>47.4</v>
      </c>
      <c r="H4753">
        <v>40.200000000000003</v>
      </c>
      <c r="I4753">
        <v>3</v>
      </c>
      <c r="J4753">
        <v>13</v>
      </c>
      <c r="K4753" s="1">
        <v>45160</v>
      </c>
      <c r="L4753" s="56">
        <v>0.44903248842592597</v>
      </c>
    </row>
    <row r="4754" spans="1:12" ht="15" customHeight="1" x14ac:dyDescent="0.25">
      <c r="A4754">
        <v>4753</v>
      </c>
      <c r="B4754">
        <v>276013</v>
      </c>
      <c r="C4754" t="s">
        <v>59</v>
      </c>
      <c r="D4754" t="s">
        <v>60</v>
      </c>
      <c r="E4754" t="s">
        <v>1611</v>
      </c>
      <c r="F4754" t="s">
        <v>1613</v>
      </c>
      <c r="G4754">
        <v>48.6</v>
      </c>
      <c r="H4754">
        <v>41.4</v>
      </c>
      <c r="I4754">
        <v>3</v>
      </c>
      <c r="J4754">
        <v>8</v>
      </c>
      <c r="K4754" s="1">
        <v>45160</v>
      </c>
      <c r="L4754" s="56">
        <v>0.44898572916666663</v>
      </c>
    </row>
    <row r="4755" spans="1:12" ht="15" customHeight="1" x14ac:dyDescent="0.25">
      <c r="A4755">
        <v>4754</v>
      </c>
      <c r="B4755">
        <v>276012</v>
      </c>
      <c r="C4755" t="s">
        <v>12</v>
      </c>
      <c r="D4755" t="s">
        <v>13</v>
      </c>
      <c r="E4755" t="s">
        <v>1611</v>
      </c>
      <c r="F4755" t="s">
        <v>1614</v>
      </c>
      <c r="G4755">
        <v>75.400000000000006</v>
      </c>
      <c r="H4755">
        <v>68.2</v>
      </c>
      <c r="I4755">
        <v>3</v>
      </c>
      <c r="J4755">
        <v>9</v>
      </c>
      <c r="K4755" s="1">
        <v>45160</v>
      </c>
      <c r="L4755" s="56">
        <v>0.44872832175925925</v>
      </c>
    </row>
    <row r="4756" spans="1:12" ht="15" customHeight="1" x14ac:dyDescent="0.25">
      <c r="A4756">
        <v>4755</v>
      </c>
      <c r="B4756">
        <v>276011</v>
      </c>
      <c r="C4756" t="s">
        <v>55</v>
      </c>
      <c r="D4756" t="s">
        <v>56</v>
      </c>
      <c r="E4756" t="s">
        <v>1611</v>
      </c>
      <c r="F4756" t="s">
        <v>1613</v>
      </c>
      <c r="G4756">
        <v>50.8</v>
      </c>
      <c r="H4756">
        <v>43.6</v>
      </c>
      <c r="I4756">
        <v>3</v>
      </c>
      <c r="J4756">
        <v>8</v>
      </c>
      <c r="K4756" s="1">
        <v>45160</v>
      </c>
      <c r="L4756" s="56">
        <v>0.44850123842592593</v>
      </c>
    </row>
    <row r="4757" spans="1:12" ht="15" customHeight="1" x14ac:dyDescent="0.25">
      <c r="A4757">
        <v>4756</v>
      </c>
      <c r="B4757">
        <v>276010</v>
      </c>
      <c r="C4757" t="s">
        <v>141</v>
      </c>
      <c r="D4757" t="s">
        <v>1358</v>
      </c>
      <c r="E4757" t="s">
        <v>1603</v>
      </c>
      <c r="F4757" t="s">
        <v>1607</v>
      </c>
      <c r="G4757">
        <v>42.5</v>
      </c>
      <c r="H4757">
        <v>35.299999999999997</v>
      </c>
      <c r="I4757">
        <v>3</v>
      </c>
      <c r="J4757">
        <v>0</v>
      </c>
      <c r="K4757" s="1">
        <v>45160</v>
      </c>
      <c r="L4757" s="56">
        <v>0.44782407407407404</v>
      </c>
    </row>
    <row r="4758" spans="1:12" ht="15" customHeight="1" x14ac:dyDescent="0.25">
      <c r="A4758">
        <v>4757</v>
      </c>
      <c r="B4758">
        <v>276009</v>
      </c>
      <c r="C4758" t="s">
        <v>86</v>
      </c>
      <c r="D4758" t="s">
        <v>87</v>
      </c>
      <c r="E4758" t="s">
        <v>1611</v>
      </c>
      <c r="F4758" t="s">
        <v>1610</v>
      </c>
      <c r="G4758">
        <v>48.1</v>
      </c>
      <c r="H4758">
        <v>40.9</v>
      </c>
      <c r="I4758">
        <v>3</v>
      </c>
      <c r="J4758">
        <v>10</v>
      </c>
      <c r="K4758" s="1">
        <v>45160</v>
      </c>
      <c r="L4758" s="56">
        <v>0.44706762731481481</v>
      </c>
    </row>
    <row r="4759" spans="1:12" ht="15" customHeight="1" x14ac:dyDescent="0.25">
      <c r="A4759">
        <v>4758</v>
      </c>
      <c r="B4759">
        <v>276008</v>
      </c>
      <c r="C4759" t="s">
        <v>124</v>
      </c>
      <c r="D4759" t="s">
        <v>1413</v>
      </c>
      <c r="E4759" t="s">
        <v>1603</v>
      </c>
      <c r="F4759" t="s">
        <v>1604</v>
      </c>
      <c r="G4759">
        <v>43.9</v>
      </c>
      <c r="H4759">
        <v>36.700000000000003</v>
      </c>
      <c r="I4759">
        <v>3</v>
      </c>
      <c r="J4759">
        <v>0</v>
      </c>
      <c r="K4759" s="1">
        <v>45160</v>
      </c>
      <c r="L4759" s="56">
        <v>0.44683225694444445</v>
      </c>
    </row>
    <row r="4760" spans="1:12" ht="15" customHeight="1" x14ac:dyDescent="0.25">
      <c r="A4760">
        <v>4759</v>
      </c>
      <c r="B4760">
        <v>276007</v>
      </c>
      <c r="C4760" t="s">
        <v>67</v>
      </c>
      <c r="D4760" t="s">
        <v>1318</v>
      </c>
      <c r="E4760" t="s">
        <v>1603</v>
      </c>
      <c r="F4760" t="s">
        <v>1613</v>
      </c>
      <c r="G4760">
        <v>36</v>
      </c>
      <c r="H4760">
        <v>28.8</v>
      </c>
      <c r="I4760">
        <v>3</v>
      </c>
      <c r="J4760">
        <v>0</v>
      </c>
      <c r="K4760" s="1">
        <v>45160</v>
      </c>
      <c r="L4760" s="56">
        <v>0.44665096064814813</v>
      </c>
    </row>
    <row r="4761" spans="1:12" ht="15" customHeight="1" x14ac:dyDescent="0.25">
      <c r="A4761">
        <v>4760</v>
      </c>
      <c r="B4761">
        <v>276006</v>
      </c>
      <c r="C4761" t="s">
        <v>74</v>
      </c>
      <c r="D4761" t="s">
        <v>75</v>
      </c>
      <c r="E4761" t="s">
        <v>1611</v>
      </c>
      <c r="F4761" t="s">
        <v>1610</v>
      </c>
      <c r="G4761">
        <v>41.4</v>
      </c>
      <c r="H4761">
        <v>34.200000000000003</v>
      </c>
      <c r="I4761">
        <v>3</v>
      </c>
      <c r="J4761">
        <v>16</v>
      </c>
      <c r="K4761" s="1">
        <v>45160</v>
      </c>
      <c r="L4761" s="56">
        <v>0.44648283564814811</v>
      </c>
    </row>
    <row r="4762" spans="1:12" ht="15" customHeight="1" x14ac:dyDescent="0.25">
      <c r="A4762">
        <v>4761</v>
      </c>
      <c r="B4762">
        <v>276005</v>
      </c>
      <c r="C4762" t="s">
        <v>55</v>
      </c>
      <c r="D4762" t="s">
        <v>56</v>
      </c>
      <c r="E4762" t="s">
        <v>1611</v>
      </c>
      <c r="F4762" t="s">
        <v>1613</v>
      </c>
      <c r="G4762">
        <v>46.4</v>
      </c>
      <c r="H4762">
        <v>39.200000000000003</v>
      </c>
      <c r="I4762">
        <v>3</v>
      </c>
      <c r="J4762">
        <v>8</v>
      </c>
      <c r="K4762" s="1">
        <v>45160</v>
      </c>
      <c r="L4762" s="56">
        <v>0.44630868055555556</v>
      </c>
    </row>
    <row r="4763" spans="1:12" ht="15" customHeight="1" x14ac:dyDescent="0.25">
      <c r="A4763">
        <v>4762</v>
      </c>
      <c r="B4763">
        <v>276004</v>
      </c>
      <c r="C4763" t="s">
        <v>125</v>
      </c>
      <c r="D4763" t="s">
        <v>126</v>
      </c>
      <c r="E4763" t="s">
        <v>1603</v>
      </c>
      <c r="F4763" t="s">
        <v>1604</v>
      </c>
      <c r="G4763">
        <v>47.4</v>
      </c>
      <c r="H4763">
        <v>40.200000000000003</v>
      </c>
      <c r="I4763">
        <v>3</v>
      </c>
      <c r="J4763">
        <v>0</v>
      </c>
      <c r="K4763" s="1">
        <v>45160</v>
      </c>
      <c r="L4763" s="56">
        <v>0.44614302083333329</v>
      </c>
    </row>
    <row r="4764" spans="1:12" ht="15" customHeight="1" x14ac:dyDescent="0.25">
      <c r="A4764">
        <v>4763</v>
      </c>
      <c r="B4764">
        <v>276003</v>
      </c>
      <c r="C4764" t="s">
        <v>123</v>
      </c>
      <c r="D4764" t="s">
        <v>1412</v>
      </c>
      <c r="E4764" t="s">
        <v>1603</v>
      </c>
      <c r="F4764" t="s">
        <v>1614</v>
      </c>
      <c r="G4764">
        <v>56.6</v>
      </c>
      <c r="H4764">
        <v>49.4</v>
      </c>
      <c r="I4764">
        <v>3</v>
      </c>
      <c r="J4764">
        <v>0</v>
      </c>
      <c r="K4764" s="1">
        <v>45160</v>
      </c>
      <c r="L4764" s="56">
        <v>0.44597662037037034</v>
      </c>
    </row>
    <row r="4765" spans="1:12" ht="15" customHeight="1" x14ac:dyDescent="0.25">
      <c r="A4765">
        <v>4764</v>
      </c>
      <c r="B4765">
        <v>276002</v>
      </c>
      <c r="C4765" t="s">
        <v>24</v>
      </c>
      <c r="D4765" t="s">
        <v>25</v>
      </c>
      <c r="E4765" t="s">
        <v>1611</v>
      </c>
      <c r="F4765" t="s">
        <v>1614</v>
      </c>
      <c r="G4765">
        <v>49.4</v>
      </c>
      <c r="H4765">
        <v>42.2</v>
      </c>
      <c r="I4765">
        <v>3</v>
      </c>
      <c r="J4765">
        <v>8</v>
      </c>
      <c r="K4765" s="1">
        <v>45160</v>
      </c>
      <c r="L4765" s="56">
        <v>0.44586478009259256</v>
      </c>
    </row>
    <row r="4766" spans="1:12" ht="15" customHeight="1" x14ac:dyDescent="0.25">
      <c r="A4766">
        <v>4765</v>
      </c>
      <c r="B4766">
        <v>276001</v>
      </c>
      <c r="C4766" t="s">
        <v>120</v>
      </c>
      <c r="D4766" t="s">
        <v>1411</v>
      </c>
      <c r="E4766" t="s">
        <v>1603</v>
      </c>
      <c r="F4766" t="s">
        <v>1614</v>
      </c>
      <c r="G4766">
        <v>41.9</v>
      </c>
      <c r="H4766">
        <v>34.700000000000003</v>
      </c>
      <c r="I4766">
        <v>3</v>
      </c>
      <c r="J4766">
        <v>0</v>
      </c>
      <c r="K4766" s="1">
        <v>45160</v>
      </c>
      <c r="L4766" s="56">
        <v>0.44570910879629633</v>
      </c>
    </row>
    <row r="4767" spans="1:12" ht="15" customHeight="1" x14ac:dyDescent="0.25">
      <c r="A4767">
        <v>4766</v>
      </c>
      <c r="B4767">
        <v>276000</v>
      </c>
      <c r="C4767" t="s">
        <v>121</v>
      </c>
      <c r="D4767" t="s">
        <v>122</v>
      </c>
      <c r="E4767" t="s">
        <v>1603</v>
      </c>
      <c r="F4767" t="s">
        <v>1610</v>
      </c>
      <c r="G4767">
        <v>53</v>
      </c>
      <c r="H4767">
        <v>45.8</v>
      </c>
      <c r="I4767">
        <v>3</v>
      </c>
      <c r="J4767">
        <v>0</v>
      </c>
      <c r="K4767" s="1">
        <v>45160</v>
      </c>
      <c r="L4767" s="56">
        <v>0.44515332175925931</v>
      </c>
    </row>
    <row r="4768" spans="1:12" ht="15" customHeight="1" x14ac:dyDescent="0.25">
      <c r="A4768">
        <v>4767</v>
      </c>
      <c r="B4768">
        <v>275999</v>
      </c>
      <c r="C4768" t="s">
        <v>142</v>
      </c>
      <c r="D4768" t="s">
        <v>1612</v>
      </c>
      <c r="E4768" t="s">
        <v>1603</v>
      </c>
      <c r="F4768" t="s">
        <v>1604</v>
      </c>
      <c r="G4768">
        <v>36.299999999999997</v>
      </c>
      <c r="H4768">
        <v>29.1</v>
      </c>
      <c r="I4768">
        <v>3</v>
      </c>
      <c r="J4768">
        <v>0</v>
      </c>
      <c r="K4768" s="1">
        <v>45160</v>
      </c>
      <c r="L4768" s="56">
        <v>0.44486574074074076</v>
      </c>
    </row>
    <row r="4769" spans="1:12" ht="15" customHeight="1" x14ac:dyDescent="0.25">
      <c r="A4769">
        <v>4768</v>
      </c>
      <c r="B4769">
        <v>275998</v>
      </c>
      <c r="C4769" t="s">
        <v>103</v>
      </c>
      <c r="D4769" t="s">
        <v>104</v>
      </c>
      <c r="E4769" t="s">
        <v>1603</v>
      </c>
      <c r="F4769" t="s">
        <v>1610</v>
      </c>
      <c r="G4769">
        <v>44.8</v>
      </c>
      <c r="H4769">
        <v>37.6</v>
      </c>
      <c r="I4769">
        <v>3</v>
      </c>
      <c r="J4769">
        <v>10</v>
      </c>
      <c r="K4769" s="1">
        <v>45160</v>
      </c>
      <c r="L4769" s="56">
        <v>0.44461157407407409</v>
      </c>
    </row>
    <row r="4770" spans="1:12" ht="15" customHeight="1" x14ac:dyDescent="0.25">
      <c r="A4770">
        <v>4769</v>
      </c>
      <c r="B4770">
        <v>275997</v>
      </c>
      <c r="C4770" t="s">
        <v>124</v>
      </c>
      <c r="D4770" t="s">
        <v>1413</v>
      </c>
      <c r="E4770" t="s">
        <v>1603</v>
      </c>
      <c r="F4770" t="s">
        <v>1604</v>
      </c>
      <c r="G4770">
        <v>42</v>
      </c>
      <c r="H4770">
        <v>34.799999999999997</v>
      </c>
      <c r="I4770">
        <v>3</v>
      </c>
      <c r="J4770">
        <v>0</v>
      </c>
      <c r="K4770" s="1">
        <v>45160</v>
      </c>
      <c r="L4770" s="56">
        <v>0.44443387731481482</v>
      </c>
    </row>
    <row r="4771" spans="1:12" ht="15" customHeight="1" x14ac:dyDescent="0.25">
      <c r="A4771">
        <v>4770</v>
      </c>
      <c r="B4771">
        <v>275996</v>
      </c>
      <c r="C4771" t="s">
        <v>173</v>
      </c>
      <c r="D4771" t="s">
        <v>1377</v>
      </c>
      <c r="E4771" t="s">
        <v>1611</v>
      </c>
      <c r="F4771" t="s">
        <v>1607</v>
      </c>
      <c r="G4771">
        <v>26.7</v>
      </c>
      <c r="H4771">
        <v>21.3</v>
      </c>
      <c r="I4771">
        <v>2</v>
      </c>
      <c r="J4771">
        <v>0</v>
      </c>
      <c r="K4771" s="1">
        <v>45160</v>
      </c>
      <c r="L4771" s="56">
        <v>0.44430952546296298</v>
      </c>
    </row>
    <row r="4772" spans="1:12" ht="15" customHeight="1" x14ac:dyDescent="0.25">
      <c r="A4772">
        <v>4771</v>
      </c>
      <c r="B4772">
        <v>275995</v>
      </c>
      <c r="C4772" t="s">
        <v>141</v>
      </c>
      <c r="D4772" t="s">
        <v>1358</v>
      </c>
      <c r="E4772" t="s">
        <v>1603</v>
      </c>
      <c r="F4772" t="s">
        <v>1607</v>
      </c>
      <c r="G4772">
        <v>10.7</v>
      </c>
      <c r="H4772">
        <v>5.3</v>
      </c>
      <c r="I4772">
        <v>2</v>
      </c>
      <c r="J4772">
        <v>0</v>
      </c>
      <c r="K4772" s="1">
        <v>45160</v>
      </c>
      <c r="L4772" s="56">
        <v>0.4442117708333333</v>
      </c>
    </row>
    <row r="4773" spans="1:12" ht="15" customHeight="1" x14ac:dyDescent="0.25">
      <c r="A4773">
        <v>4772</v>
      </c>
      <c r="B4773">
        <v>275994</v>
      </c>
      <c r="C4773" t="s">
        <v>67</v>
      </c>
      <c r="D4773" t="s">
        <v>1318</v>
      </c>
      <c r="E4773" t="s">
        <v>1603</v>
      </c>
      <c r="F4773" t="s">
        <v>1613</v>
      </c>
      <c r="G4773">
        <v>35.299999999999997</v>
      </c>
      <c r="H4773">
        <v>28.1</v>
      </c>
      <c r="I4773">
        <v>3</v>
      </c>
      <c r="J4773">
        <v>0</v>
      </c>
      <c r="K4773" s="1">
        <v>45160</v>
      </c>
      <c r="L4773" s="56">
        <v>0.44297318287037041</v>
      </c>
    </row>
    <row r="4774" spans="1:12" ht="15" customHeight="1" x14ac:dyDescent="0.25">
      <c r="A4774">
        <v>4773</v>
      </c>
      <c r="B4774">
        <v>275993</v>
      </c>
      <c r="C4774" t="s">
        <v>114</v>
      </c>
      <c r="D4774" t="s">
        <v>115</v>
      </c>
      <c r="E4774" t="s">
        <v>1603</v>
      </c>
      <c r="F4774" t="s">
        <v>1610</v>
      </c>
      <c r="G4774">
        <v>63.8</v>
      </c>
      <c r="H4774">
        <v>56.6</v>
      </c>
      <c r="I4774">
        <v>3</v>
      </c>
      <c r="J4774">
        <v>30</v>
      </c>
      <c r="K4774" s="1">
        <v>45160</v>
      </c>
      <c r="L4774" s="56">
        <v>0.44279019675925929</v>
      </c>
    </row>
    <row r="4775" spans="1:12" ht="15" customHeight="1" x14ac:dyDescent="0.25">
      <c r="A4775">
        <v>4774</v>
      </c>
      <c r="B4775">
        <v>275992</v>
      </c>
      <c r="C4775" t="s">
        <v>59</v>
      </c>
      <c r="D4775" t="s">
        <v>60</v>
      </c>
      <c r="E4775" t="s">
        <v>1611</v>
      </c>
      <c r="F4775" t="s">
        <v>1613</v>
      </c>
      <c r="G4775">
        <v>48</v>
      </c>
      <c r="H4775">
        <v>40.799999999999997</v>
      </c>
      <c r="I4775">
        <v>3</v>
      </c>
      <c r="J4775">
        <v>8</v>
      </c>
      <c r="K4775" s="1">
        <v>45160</v>
      </c>
      <c r="L4775" s="56">
        <v>0.4425018171296296</v>
      </c>
    </row>
    <row r="4776" spans="1:12" ht="15" customHeight="1" x14ac:dyDescent="0.25">
      <c r="A4776">
        <v>4775</v>
      </c>
      <c r="B4776">
        <v>275991</v>
      </c>
      <c r="C4776" t="s">
        <v>24</v>
      </c>
      <c r="D4776" t="s">
        <v>25</v>
      </c>
      <c r="E4776" t="s">
        <v>1611</v>
      </c>
      <c r="F4776" t="s">
        <v>1614</v>
      </c>
      <c r="G4776">
        <v>49.2</v>
      </c>
      <c r="H4776">
        <v>42</v>
      </c>
      <c r="I4776">
        <v>3</v>
      </c>
      <c r="J4776">
        <v>8</v>
      </c>
      <c r="K4776" s="1">
        <v>45160</v>
      </c>
      <c r="L4776" s="56">
        <v>0.44239456018518514</v>
      </c>
    </row>
    <row r="4777" spans="1:12" ht="15" customHeight="1" x14ac:dyDescent="0.25">
      <c r="A4777">
        <v>4776</v>
      </c>
      <c r="B4777">
        <v>275990</v>
      </c>
      <c r="C4777" t="s">
        <v>86</v>
      </c>
      <c r="D4777" t="s">
        <v>87</v>
      </c>
      <c r="E4777" t="s">
        <v>1611</v>
      </c>
      <c r="F4777" t="s">
        <v>1610</v>
      </c>
      <c r="G4777">
        <v>49.1</v>
      </c>
      <c r="H4777">
        <v>41.9</v>
      </c>
      <c r="I4777">
        <v>3</v>
      </c>
      <c r="J4777">
        <v>10</v>
      </c>
      <c r="K4777" s="1">
        <v>45160</v>
      </c>
      <c r="L4777" s="56">
        <v>0.44222079861111108</v>
      </c>
    </row>
    <row r="4778" spans="1:12" ht="15" customHeight="1" x14ac:dyDescent="0.25">
      <c r="A4778">
        <v>4777</v>
      </c>
      <c r="B4778">
        <v>275989</v>
      </c>
      <c r="C4778" t="s">
        <v>100</v>
      </c>
      <c r="D4778" t="s">
        <v>1271</v>
      </c>
      <c r="E4778" t="s">
        <v>1611</v>
      </c>
      <c r="F4778" t="s">
        <v>1607</v>
      </c>
      <c r="G4778">
        <v>76.5</v>
      </c>
      <c r="H4778">
        <v>69.3</v>
      </c>
      <c r="I4778">
        <v>3</v>
      </c>
      <c r="J4778">
        <v>0</v>
      </c>
      <c r="K4778" s="1">
        <v>45160</v>
      </c>
      <c r="L4778" s="56">
        <v>0.44150512731481478</v>
      </c>
    </row>
    <row r="4779" spans="1:12" ht="15" customHeight="1" x14ac:dyDescent="0.25">
      <c r="A4779">
        <v>4778</v>
      </c>
      <c r="B4779">
        <v>275988</v>
      </c>
      <c r="C4779" t="s">
        <v>124</v>
      </c>
      <c r="D4779" t="s">
        <v>1413</v>
      </c>
      <c r="E4779" t="s">
        <v>1603</v>
      </c>
      <c r="F4779" t="s">
        <v>1604</v>
      </c>
      <c r="G4779">
        <v>46.3</v>
      </c>
      <c r="H4779">
        <v>39.1</v>
      </c>
      <c r="I4779">
        <v>3</v>
      </c>
      <c r="J4779">
        <v>0</v>
      </c>
      <c r="K4779" s="1">
        <v>45160</v>
      </c>
      <c r="L4779" s="56">
        <v>0.44130462962962963</v>
      </c>
    </row>
    <row r="4780" spans="1:12" ht="15" customHeight="1" x14ac:dyDescent="0.25">
      <c r="A4780">
        <v>4779</v>
      </c>
      <c r="B4780">
        <v>275987</v>
      </c>
      <c r="C4780" t="s">
        <v>125</v>
      </c>
      <c r="D4780" t="s">
        <v>126</v>
      </c>
      <c r="E4780" t="s">
        <v>1603</v>
      </c>
      <c r="F4780" t="s">
        <v>1604</v>
      </c>
      <c r="G4780">
        <v>52.4</v>
      </c>
      <c r="H4780">
        <v>45.2</v>
      </c>
      <c r="I4780">
        <v>3</v>
      </c>
      <c r="J4780">
        <v>0</v>
      </c>
      <c r="K4780" s="1">
        <v>45160</v>
      </c>
      <c r="L4780" s="56">
        <v>0.44076107638888889</v>
      </c>
    </row>
    <row r="4781" spans="1:12" ht="15" customHeight="1" x14ac:dyDescent="0.25">
      <c r="A4781">
        <v>4780</v>
      </c>
      <c r="B4781">
        <v>275986</v>
      </c>
      <c r="C4781" t="s">
        <v>12</v>
      </c>
      <c r="D4781" t="s">
        <v>13</v>
      </c>
      <c r="E4781" t="s">
        <v>1611</v>
      </c>
      <c r="F4781" t="s">
        <v>1614</v>
      </c>
      <c r="G4781">
        <v>50.5</v>
      </c>
      <c r="H4781">
        <v>43.3</v>
      </c>
      <c r="I4781">
        <v>3</v>
      </c>
      <c r="J4781">
        <v>6</v>
      </c>
      <c r="K4781" s="1">
        <v>45160</v>
      </c>
      <c r="L4781" s="56">
        <v>0.44061315972222226</v>
      </c>
    </row>
    <row r="4782" spans="1:12" ht="15" customHeight="1" x14ac:dyDescent="0.25">
      <c r="A4782">
        <v>4781</v>
      </c>
      <c r="B4782">
        <v>275985</v>
      </c>
      <c r="C4782" t="s">
        <v>103</v>
      </c>
      <c r="D4782" t="s">
        <v>104</v>
      </c>
      <c r="E4782" t="s">
        <v>1603</v>
      </c>
      <c r="F4782" t="s">
        <v>1610</v>
      </c>
      <c r="G4782">
        <v>45.3</v>
      </c>
      <c r="H4782">
        <v>38.1</v>
      </c>
      <c r="I4782">
        <v>3</v>
      </c>
      <c r="J4782">
        <v>10</v>
      </c>
      <c r="K4782" s="1">
        <v>45160</v>
      </c>
      <c r="L4782" s="56">
        <v>0.44035983796296296</v>
      </c>
    </row>
    <row r="4783" spans="1:12" ht="15" customHeight="1" x14ac:dyDescent="0.25">
      <c r="A4783">
        <v>4782</v>
      </c>
      <c r="B4783">
        <v>275984</v>
      </c>
      <c r="C4783" t="s">
        <v>12</v>
      </c>
      <c r="D4783" t="s">
        <v>13</v>
      </c>
      <c r="E4783" t="s">
        <v>1611</v>
      </c>
      <c r="F4783" t="s">
        <v>1614</v>
      </c>
      <c r="G4783">
        <v>49</v>
      </c>
      <c r="H4783">
        <v>41.8</v>
      </c>
      <c r="I4783">
        <v>3</v>
      </c>
      <c r="J4783">
        <v>6</v>
      </c>
      <c r="K4783" s="1">
        <v>45160</v>
      </c>
      <c r="L4783" s="56">
        <v>0.43997013888888886</v>
      </c>
    </row>
    <row r="4784" spans="1:12" ht="15" customHeight="1" x14ac:dyDescent="0.25">
      <c r="A4784">
        <v>4783</v>
      </c>
      <c r="B4784">
        <v>275983</v>
      </c>
      <c r="C4784" t="s">
        <v>141</v>
      </c>
      <c r="D4784" t="s">
        <v>1358</v>
      </c>
      <c r="E4784" t="s">
        <v>1603</v>
      </c>
      <c r="F4784" t="s">
        <v>1607</v>
      </c>
      <c r="G4784">
        <v>36.4</v>
      </c>
      <c r="H4784">
        <v>29.2</v>
      </c>
      <c r="I4784">
        <v>3</v>
      </c>
      <c r="J4784">
        <v>0</v>
      </c>
      <c r="K4784" s="1">
        <v>45160</v>
      </c>
      <c r="L4784" s="56">
        <v>0.43944644675925931</v>
      </c>
    </row>
    <row r="4785" spans="1:12" ht="15" customHeight="1" x14ac:dyDescent="0.25">
      <c r="A4785">
        <v>4784</v>
      </c>
      <c r="B4785">
        <v>275982</v>
      </c>
      <c r="C4785" t="s">
        <v>121</v>
      </c>
      <c r="D4785" t="s">
        <v>122</v>
      </c>
      <c r="E4785" t="s">
        <v>1603</v>
      </c>
      <c r="F4785" t="s">
        <v>1613</v>
      </c>
      <c r="G4785">
        <v>48</v>
      </c>
      <c r="H4785">
        <v>40.799999999999997</v>
      </c>
      <c r="I4785">
        <v>3</v>
      </c>
      <c r="J4785">
        <v>0</v>
      </c>
      <c r="K4785" s="1">
        <v>45160</v>
      </c>
      <c r="L4785" s="56">
        <v>0.43931952546296293</v>
      </c>
    </row>
    <row r="4786" spans="1:12" ht="15" customHeight="1" x14ac:dyDescent="0.25">
      <c r="A4786">
        <v>4785</v>
      </c>
      <c r="B4786">
        <v>275981</v>
      </c>
      <c r="C4786" t="s">
        <v>12</v>
      </c>
      <c r="D4786" t="s">
        <v>13</v>
      </c>
      <c r="E4786" t="s">
        <v>1611</v>
      </c>
      <c r="F4786" t="s">
        <v>1614</v>
      </c>
      <c r="G4786">
        <v>51.9</v>
      </c>
      <c r="H4786">
        <v>44.7</v>
      </c>
      <c r="I4786">
        <v>3</v>
      </c>
      <c r="J4786">
        <v>5</v>
      </c>
      <c r="K4786" s="1">
        <v>45160</v>
      </c>
      <c r="L4786" s="56">
        <v>0.43923688657407406</v>
      </c>
    </row>
    <row r="4787" spans="1:12" ht="15" customHeight="1" x14ac:dyDescent="0.25">
      <c r="A4787">
        <v>4786</v>
      </c>
      <c r="B4787">
        <v>275980</v>
      </c>
      <c r="C4787" t="s">
        <v>137</v>
      </c>
      <c r="D4787" t="s">
        <v>1356</v>
      </c>
      <c r="E4787" t="s">
        <v>1603</v>
      </c>
      <c r="F4787" t="s">
        <v>1615</v>
      </c>
      <c r="G4787">
        <v>49.4</v>
      </c>
      <c r="H4787">
        <v>44</v>
      </c>
      <c r="I4787">
        <v>2</v>
      </c>
      <c r="J4787">
        <v>0</v>
      </c>
      <c r="K4787" s="1">
        <v>45160</v>
      </c>
      <c r="L4787" s="56">
        <v>0.43879270833333334</v>
      </c>
    </row>
    <row r="4788" spans="1:12" ht="15" customHeight="1" x14ac:dyDescent="0.25">
      <c r="A4788">
        <v>4787</v>
      </c>
      <c r="B4788">
        <v>275979</v>
      </c>
      <c r="C4788" t="s">
        <v>120</v>
      </c>
      <c r="D4788" t="s">
        <v>1411</v>
      </c>
      <c r="E4788" t="s">
        <v>1603</v>
      </c>
      <c r="F4788" t="s">
        <v>1614</v>
      </c>
      <c r="G4788">
        <v>51.3</v>
      </c>
      <c r="H4788">
        <v>44.1</v>
      </c>
      <c r="I4788">
        <v>3</v>
      </c>
      <c r="J4788">
        <v>0</v>
      </c>
      <c r="K4788" s="1">
        <v>45160</v>
      </c>
      <c r="L4788" s="56">
        <v>0.43838958333333333</v>
      </c>
    </row>
    <row r="4789" spans="1:12" ht="15" customHeight="1" x14ac:dyDescent="0.25">
      <c r="A4789">
        <v>4788</v>
      </c>
      <c r="B4789">
        <v>275978</v>
      </c>
      <c r="C4789" t="s">
        <v>124</v>
      </c>
      <c r="D4789" t="s">
        <v>1413</v>
      </c>
      <c r="E4789" t="s">
        <v>1603</v>
      </c>
      <c r="F4789" t="s">
        <v>1604</v>
      </c>
      <c r="G4789">
        <v>48.3</v>
      </c>
      <c r="H4789">
        <v>41.1</v>
      </c>
      <c r="I4789">
        <v>3</v>
      </c>
      <c r="J4789">
        <v>0</v>
      </c>
      <c r="K4789" s="1">
        <v>45160</v>
      </c>
      <c r="L4789" s="56">
        <v>0.43817751157407409</v>
      </c>
    </row>
    <row r="4790" spans="1:12" ht="15" customHeight="1" x14ac:dyDescent="0.25">
      <c r="A4790">
        <v>4789</v>
      </c>
      <c r="B4790">
        <v>275977</v>
      </c>
      <c r="C4790" t="s">
        <v>175</v>
      </c>
      <c r="D4790" t="s">
        <v>176</v>
      </c>
      <c r="E4790" t="s">
        <v>1603</v>
      </c>
      <c r="F4790" t="s">
        <v>1610</v>
      </c>
      <c r="G4790">
        <v>50.5</v>
      </c>
      <c r="H4790">
        <v>43.3</v>
      </c>
      <c r="I4790">
        <v>3</v>
      </c>
      <c r="J4790">
        <v>0</v>
      </c>
      <c r="K4790" s="1">
        <v>45160</v>
      </c>
      <c r="L4790" s="56">
        <v>0.43807028935185183</v>
      </c>
    </row>
    <row r="4791" spans="1:12" ht="15" customHeight="1" x14ac:dyDescent="0.25">
      <c r="A4791">
        <v>4790</v>
      </c>
      <c r="B4791">
        <v>275976</v>
      </c>
      <c r="C4791" t="s">
        <v>24</v>
      </c>
      <c r="D4791" t="s">
        <v>25</v>
      </c>
      <c r="E4791" t="s">
        <v>1611</v>
      </c>
      <c r="F4791" t="s">
        <v>1614</v>
      </c>
      <c r="G4791">
        <v>49</v>
      </c>
      <c r="H4791">
        <v>41.8</v>
      </c>
      <c r="I4791">
        <v>3</v>
      </c>
      <c r="J4791">
        <v>8</v>
      </c>
      <c r="K4791" s="1">
        <v>45160</v>
      </c>
      <c r="L4791" s="56">
        <v>0.43790162037037034</v>
      </c>
    </row>
    <row r="4792" spans="1:12" ht="15" customHeight="1" x14ac:dyDescent="0.25">
      <c r="A4792">
        <v>4791</v>
      </c>
      <c r="B4792">
        <v>275975</v>
      </c>
      <c r="C4792" t="s">
        <v>142</v>
      </c>
      <c r="D4792" t="s">
        <v>1612</v>
      </c>
      <c r="E4792" t="s">
        <v>1603</v>
      </c>
      <c r="F4792" t="s">
        <v>1604</v>
      </c>
      <c r="G4792">
        <v>50.2</v>
      </c>
      <c r="H4792">
        <v>43</v>
      </c>
      <c r="I4792">
        <v>3</v>
      </c>
      <c r="J4792">
        <v>0</v>
      </c>
      <c r="K4792" s="1">
        <v>45160</v>
      </c>
      <c r="L4792" s="56">
        <v>0.43768900462962962</v>
      </c>
    </row>
    <row r="4793" spans="1:12" ht="15" customHeight="1" x14ac:dyDescent="0.25">
      <c r="A4793">
        <v>4792</v>
      </c>
      <c r="B4793">
        <v>275974</v>
      </c>
      <c r="C4793" t="s">
        <v>88</v>
      </c>
      <c r="D4793" t="s">
        <v>89</v>
      </c>
      <c r="E4793" t="s">
        <v>1611</v>
      </c>
      <c r="F4793" t="s">
        <v>1610</v>
      </c>
      <c r="G4793">
        <v>53.2</v>
      </c>
      <c r="H4793">
        <v>46</v>
      </c>
      <c r="I4793">
        <v>3</v>
      </c>
      <c r="J4793">
        <v>14</v>
      </c>
      <c r="K4793" s="1">
        <v>45160</v>
      </c>
      <c r="L4793" s="56">
        <v>0.43757118055555555</v>
      </c>
    </row>
    <row r="4794" spans="1:12" ht="15" customHeight="1" x14ac:dyDescent="0.25">
      <c r="A4794">
        <v>4793</v>
      </c>
      <c r="B4794">
        <v>275973</v>
      </c>
      <c r="C4794" t="s">
        <v>100</v>
      </c>
      <c r="D4794" t="s">
        <v>1271</v>
      </c>
      <c r="E4794" t="s">
        <v>1611</v>
      </c>
      <c r="F4794" t="s">
        <v>1607</v>
      </c>
      <c r="G4794">
        <v>56.9</v>
      </c>
      <c r="H4794">
        <v>49.7</v>
      </c>
      <c r="I4794">
        <v>3</v>
      </c>
      <c r="J4794">
        <v>0</v>
      </c>
      <c r="K4794" s="1">
        <v>45160</v>
      </c>
      <c r="L4794" s="56">
        <v>0.43733232638888886</v>
      </c>
    </row>
    <row r="4795" spans="1:12" ht="15" customHeight="1" x14ac:dyDescent="0.25">
      <c r="A4795">
        <v>4794</v>
      </c>
      <c r="B4795">
        <v>275972</v>
      </c>
      <c r="C4795" t="s">
        <v>123</v>
      </c>
      <c r="D4795" t="s">
        <v>1412</v>
      </c>
      <c r="E4795" t="s">
        <v>1603</v>
      </c>
      <c r="F4795" t="s">
        <v>1614</v>
      </c>
      <c r="G4795">
        <v>53.6</v>
      </c>
      <c r="H4795">
        <v>46.4</v>
      </c>
      <c r="I4795">
        <v>3</v>
      </c>
      <c r="J4795">
        <v>0</v>
      </c>
      <c r="K4795" s="1">
        <v>45160</v>
      </c>
      <c r="L4795" s="56">
        <v>0.4371712615740741</v>
      </c>
    </row>
    <row r="4796" spans="1:12" ht="15" customHeight="1" x14ac:dyDescent="0.25">
      <c r="A4796">
        <v>4795</v>
      </c>
      <c r="B4796">
        <v>275971</v>
      </c>
      <c r="C4796" t="s">
        <v>175</v>
      </c>
      <c r="D4796" t="s">
        <v>176</v>
      </c>
      <c r="E4796" t="s">
        <v>1603</v>
      </c>
      <c r="F4796" t="s">
        <v>1613</v>
      </c>
      <c r="G4796">
        <v>36.6</v>
      </c>
      <c r="H4796">
        <v>29.4</v>
      </c>
      <c r="I4796">
        <v>3</v>
      </c>
      <c r="J4796">
        <v>0</v>
      </c>
      <c r="K4796" s="1">
        <v>45160</v>
      </c>
      <c r="L4796" s="56">
        <v>0.43711096064814819</v>
      </c>
    </row>
    <row r="4797" spans="1:12" ht="15" customHeight="1" x14ac:dyDescent="0.25">
      <c r="A4797">
        <v>4796</v>
      </c>
      <c r="B4797">
        <v>275970</v>
      </c>
      <c r="C4797" t="s">
        <v>175</v>
      </c>
      <c r="D4797" t="s">
        <v>176</v>
      </c>
      <c r="E4797" t="s">
        <v>1603</v>
      </c>
      <c r="F4797" t="s">
        <v>1613</v>
      </c>
      <c r="G4797">
        <v>37.4</v>
      </c>
      <c r="H4797">
        <v>30.2</v>
      </c>
      <c r="I4797">
        <v>3</v>
      </c>
      <c r="J4797">
        <v>0</v>
      </c>
      <c r="K4797" s="1">
        <v>45160</v>
      </c>
      <c r="L4797" s="56">
        <v>0.43698263888888889</v>
      </c>
    </row>
    <row r="4798" spans="1:12" ht="15" customHeight="1" x14ac:dyDescent="0.25">
      <c r="A4798">
        <v>4797</v>
      </c>
      <c r="B4798">
        <v>275969</v>
      </c>
      <c r="C4798" t="s">
        <v>103</v>
      </c>
      <c r="D4798" t="s">
        <v>104</v>
      </c>
      <c r="E4798" t="s">
        <v>1603</v>
      </c>
      <c r="F4798" t="s">
        <v>1610</v>
      </c>
      <c r="G4798">
        <v>48.7</v>
      </c>
      <c r="H4798">
        <v>41.5</v>
      </c>
      <c r="I4798">
        <v>3</v>
      </c>
      <c r="J4798">
        <v>10</v>
      </c>
      <c r="K4798" s="1">
        <v>45160</v>
      </c>
      <c r="L4798" s="56">
        <v>0.43671906249999998</v>
      </c>
    </row>
    <row r="4799" spans="1:12" ht="15" customHeight="1" x14ac:dyDescent="0.25">
      <c r="A4799">
        <v>4798</v>
      </c>
      <c r="B4799">
        <v>275968</v>
      </c>
      <c r="C4799" t="s">
        <v>142</v>
      </c>
      <c r="D4799" t="s">
        <v>1612</v>
      </c>
      <c r="E4799" t="s">
        <v>1603</v>
      </c>
      <c r="F4799" t="s">
        <v>1604</v>
      </c>
      <c r="G4799">
        <v>38.9</v>
      </c>
      <c r="H4799">
        <v>31.7</v>
      </c>
      <c r="I4799">
        <v>3</v>
      </c>
      <c r="J4799">
        <v>0</v>
      </c>
      <c r="K4799" s="1">
        <v>45160</v>
      </c>
      <c r="L4799" s="56">
        <v>0.43564174768518521</v>
      </c>
    </row>
    <row r="4800" spans="1:12" ht="15" customHeight="1" x14ac:dyDescent="0.25">
      <c r="A4800">
        <v>4799</v>
      </c>
      <c r="B4800">
        <v>275967</v>
      </c>
      <c r="C4800" t="s">
        <v>124</v>
      </c>
      <c r="D4800" t="s">
        <v>1413</v>
      </c>
      <c r="E4800" t="s">
        <v>1603</v>
      </c>
      <c r="F4800" t="s">
        <v>1604</v>
      </c>
      <c r="G4800">
        <v>35.200000000000003</v>
      </c>
      <c r="H4800">
        <v>28</v>
      </c>
      <c r="I4800">
        <v>3</v>
      </c>
      <c r="J4800">
        <v>0</v>
      </c>
      <c r="K4800" s="1">
        <v>45160</v>
      </c>
      <c r="L4800" s="56">
        <v>0.43552427083333334</v>
      </c>
    </row>
    <row r="4801" spans="1:12" ht="15" customHeight="1" x14ac:dyDescent="0.25">
      <c r="A4801">
        <v>4800</v>
      </c>
      <c r="B4801">
        <v>275966</v>
      </c>
      <c r="C4801" t="s">
        <v>24</v>
      </c>
      <c r="D4801" t="s">
        <v>25</v>
      </c>
      <c r="E4801" t="s">
        <v>1611</v>
      </c>
      <c r="F4801" t="s">
        <v>1614</v>
      </c>
      <c r="G4801">
        <v>50.7</v>
      </c>
      <c r="H4801">
        <v>43.5</v>
      </c>
      <c r="I4801">
        <v>3</v>
      </c>
      <c r="J4801">
        <v>8</v>
      </c>
      <c r="K4801" s="1">
        <v>45160</v>
      </c>
      <c r="L4801" s="56">
        <v>0.43545015046296293</v>
      </c>
    </row>
    <row r="4802" spans="1:12" ht="15" customHeight="1" x14ac:dyDescent="0.25">
      <c r="A4802">
        <v>4801</v>
      </c>
      <c r="B4802">
        <v>275965</v>
      </c>
      <c r="C4802" t="s">
        <v>55</v>
      </c>
      <c r="D4802" t="s">
        <v>56</v>
      </c>
      <c r="E4802" t="s">
        <v>1611</v>
      </c>
      <c r="F4802" t="s">
        <v>1613</v>
      </c>
      <c r="G4802">
        <v>49.2</v>
      </c>
      <c r="H4802">
        <v>42</v>
      </c>
      <c r="I4802">
        <v>3</v>
      </c>
      <c r="J4802">
        <v>8</v>
      </c>
      <c r="K4802" s="1">
        <v>45160</v>
      </c>
      <c r="L4802" s="56">
        <v>0.43526770833333334</v>
      </c>
    </row>
    <row r="4803" spans="1:12" ht="15" customHeight="1" x14ac:dyDescent="0.25">
      <c r="A4803">
        <v>4802</v>
      </c>
      <c r="B4803">
        <v>275964</v>
      </c>
      <c r="C4803" t="s">
        <v>114</v>
      </c>
      <c r="D4803" t="s">
        <v>115</v>
      </c>
      <c r="E4803" t="s">
        <v>1603</v>
      </c>
      <c r="F4803" t="s">
        <v>1610</v>
      </c>
      <c r="G4803">
        <v>62.5</v>
      </c>
      <c r="H4803">
        <v>55.3</v>
      </c>
      <c r="I4803">
        <v>3</v>
      </c>
      <c r="J4803">
        <v>30</v>
      </c>
      <c r="K4803" s="1">
        <v>45160</v>
      </c>
      <c r="L4803" s="56">
        <v>0.43506967592592588</v>
      </c>
    </row>
    <row r="4804" spans="1:12" ht="15" customHeight="1" x14ac:dyDescent="0.25">
      <c r="A4804">
        <v>4803</v>
      </c>
      <c r="B4804">
        <v>275963</v>
      </c>
      <c r="C4804" t="s">
        <v>151</v>
      </c>
      <c r="D4804" t="s">
        <v>1368</v>
      </c>
      <c r="E4804" t="s">
        <v>1611</v>
      </c>
      <c r="F4804" t="s">
        <v>1607</v>
      </c>
      <c r="G4804">
        <v>34.1</v>
      </c>
      <c r="H4804">
        <v>26.9</v>
      </c>
      <c r="I4804">
        <v>3</v>
      </c>
      <c r="J4804">
        <v>0</v>
      </c>
      <c r="K4804" s="1">
        <v>45160</v>
      </c>
      <c r="L4804" s="56">
        <v>0.4349457175925926</v>
      </c>
    </row>
    <row r="4805" spans="1:12" ht="15" customHeight="1" x14ac:dyDescent="0.25">
      <c r="A4805">
        <v>4804</v>
      </c>
      <c r="B4805">
        <v>275962</v>
      </c>
      <c r="C4805" t="s">
        <v>59</v>
      </c>
      <c r="D4805" t="s">
        <v>60</v>
      </c>
      <c r="E4805" t="s">
        <v>1611</v>
      </c>
      <c r="F4805" t="s">
        <v>1613</v>
      </c>
      <c r="G4805">
        <v>45.3</v>
      </c>
      <c r="H4805">
        <v>38.1</v>
      </c>
      <c r="I4805">
        <v>3</v>
      </c>
      <c r="J4805">
        <v>8</v>
      </c>
      <c r="K4805" s="1">
        <v>45160</v>
      </c>
      <c r="L4805" s="56">
        <v>0.43470355324074078</v>
      </c>
    </row>
    <row r="4806" spans="1:12" ht="15" customHeight="1" x14ac:dyDescent="0.25">
      <c r="A4806">
        <v>4805</v>
      </c>
      <c r="B4806">
        <v>275961</v>
      </c>
      <c r="C4806" t="s">
        <v>141</v>
      </c>
      <c r="D4806" t="s">
        <v>1358</v>
      </c>
      <c r="E4806" t="s">
        <v>1603</v>
      </c>
      <c r="F4806" t="s">
        <v>1607</v>
      </c>
      <c r="G4806">
        <v>43.6</v>
      </c>
      <c r="H4806">
        <v>36.4</v>
      </c>
      <c r="I4806">
        <v>3</v>
      </c>
      <c r="J4806">
        <v>0</v>
      </c>
      <c r="K4806" s="1">
        <v>45160</v>
      </c>
      <c r="L4806" s="56">
        <v>0.43451971064814815</v>
      </c>
    </row>
    <row r="4807" spans="1:12" ht="15" customHeight="1" x14ac:dyDescent="0.25">
      <c r="A4807">
        <v>4806</v>
      </c>
      <c r="B4807">
        <v>275960</v>
      </c>
      <c r="C4807" t="s">
        <v>121</v>
      </c>
      <c r="D4807" t="s">
        <v>122</v>
      </c>
      <c r="E4807" t="s">
        <v>1603</v>
      </c>
      <c r="F4807" t="s">
        <v>1610</v>
      </c>
      <c r="G4807">
        <v>45</v>
      </c>
      <c r="H4807">
        <v>37.799999999999997</v>
      </c>
      <c r="I4807">
        <v>3</v>
      </c>
      <c r="J4807">
        <v>0</v>
      </c>
      <c r="K4807" s="1">
        <v>45160</v>
      </c>
      <c r="L4807" s="56">
        <v>0.43440223379629628</v>
      </c>
    </row>
    <row r="4808" spans="1:12" ht="15" customHeight="1" x14ac:dyDescent="0.25">
      <c r="A4808">
        <v>4807</v>
      </c>
      <c r="B4808">
        <v>275959</v>
      </c>
      <c r="C4808" t="s">
        <v>59</v>
      </c>
      <c r="D4808" t="s">
        <v>60</v>
      </c>
      <c r="E4808" t="s">
        <v>1611</v>
      </c>
      <c r="F4808" t="s">
        <v>1613</v>
      </c>
      <c r="G4808">
        <v>49.9</v>
      </c>
      <c r="H4808">
        <v>42.7</v>
      </c>
      <c r="I4808">
        <v>3</v>
      </c>
      <c r="J4808">
        <v>8</v>
      </c>
      <c r="K4808" s="1">
        <v>45160</v>
      </c>
      <c r="L4808" s="56">
        <v>0.43431751157407406</v>
      </c>
    </row>
    <row r="4809" spans="1:12" ht="15" customHeight="1" x14ac:dyDescent="0.25">
      <c r="A4809">
        <v>4808</v>
      </c>
      <c r="B4809">
        <v>275958</v>
      </c>
      <c r="C4809" t="s">
        <v>74</v>
      </c>
      <c r="D4809" t="s">
        <v>75</v>
      </c>
      <c r="E4809" t="s">
        <v>1611</v>
      </c>
      <c r="F4809" t="s">
        <v>1610</v>
      </c>
      <c r="G4809">
        <v>36.6</v>
      </c>
      <c r="H4809">
        <v>29.4</v>
      </c>
      <c r="I4809">
        <v>3</v>
      </c>
      <c r="J4809">
        <v>14</v>
      </c>
      <c r="K4809" s="1">
        <v>45160</v>
      </c>
      <c r="L4809" s="56">
        <v>0.4341106481481482</v>
      </c>
    </row>
    <row r="4810" spans="1:12" ht="15" customHeight="1" x14ac:dyDescent="0.25">
      <c r="A4810">
        <v>4809</v>
      </c>
      <c r="B4810">
        <v>275957</v>
      </c>
      <c r="C4810" t="s">
        <v>125</v>
      </c>
      <c r="D4810" t="s">
        <v>126</v>
      </c>
      <c r="E4810" t="s">
        <v>1603</v>
      </c>
      <c r="F4810" t="s">
        <v>1604</v>
      </c>
      <c r="G4810">
        <v>34.200000000000003</v>
      </c>
      <c r="H4810">
        <v>27</v>
      </c>
      <c r="I4810">
        <v>3</v>
      </c>
      <c r="J4810">
        <v>0</v>
      </c>
      <c r="K4810" s="1">
        <v>45160</v>
      </c>
      <c r="L4810" s="56">
        <v>0.43380170138888891</v>
      </c>
    </row>
    <row r="4811" spans="1:12" ht="15" customHeight="1" x14ac:dyDescent="0.25">
      <c r="A4811">
        <v>4810</v>
      </c>
      <c r="B4811">
        <v>275956</v>
      </c>
      <c r="C4811" t="s">
        <v>124</v>
      </c>
      <c r="D4811" t="s">
        <v>1413</v>
      </c>
      <c r="E4811" t="s">
        <v>1603</v>
      </c>
      <c r="F4811" t="s">
        <v>1604</v>
      </c>
      <c r="G4811">
        <v>51.5</v>
      </c>
      <c r="H4811">
        <v>44.3</v>
      </c>
      <c r="I4811">
        <v>3</v>
      </c>
      <c r="J4811">
        <v>0</v>
      </c>
      <c r="K4811" s="1">
        <v>45160</v>
      </c>
      <c r="L4811" s="56">
        <v>0.43364702546296297</v>
      </c>
    </row>
    <row r="4812" spans="1:12" ht="15" customHeight="1" x14ac:dyDescent="0.25">
      <c r="A4812">
        <v>4811</v>
      </c>
      <c r="B4812">
        <v>275955</v>
      </c>
      <c r="C4812" t="s">
        <v>67</v>
      </c>
      <c r="D4812" t="s">
        <v>1318</v>
      </c>
      <c r="E4812" t="s">
        <v>1603</v>
      </c>
      <c r="F4812" t="s">
        <v>1613</v>
      </c>
      <c r="G4812">
        <v>29.6</v>
      </c>
      <c r="H4812">
        <v>22.4</v>
      </c>
      <c r="I4812">
        <v>3</v>
      </c>
      <c r="J4812">
        <v>0</v>
      </c>
      <c r="K4812" s="1">
        <v>45160</v>
      </c>
      <c r="L4812" s="56">
        <v>0.43333240740740742</v>
      </c>
    </row>
    <row r="4813" spans="1:12" ht="15" customHeight="1" x14ac:dyDescent="0.25">
      <c r="A4813">
        <v>4812</v>
      </c>
      <c r="B4813">
        <v>275954</v>
      </c>
      <c r="C4813" t="s">
        <v>67</v>
      </c>
      <c r="D4813" t="s">
        <v>1318</v>
      </c>
      <c r="E4813" t="s">
        <v>1603</v>
      </c>
      <c r="F4813" t="s">
        <v>1613</v>
      </c>
      <c r="G4813">
        <v>35.299999999999997</v>
      </c>
      <c r="H4813">
        <v>28.1</v>
      </c>
      <c r="I4813">
        <v>3</v>
      </c>
      <c r="J4813">
        <v>0</v>
      </c>
      <c r="K4813" s="1">
        <v>45160</v>
      </c>
      <c r="L4813" s="56">
        <v>0.43316431712962961</v>
      </c>
    </row>
    <row r="4814" spans="1:12" ht="15" customHeight="1" x14ac:dyDescent="0.25">
      <c r="A4814">
        <v>4813</v>
      </c>
      <c r="B4814">
        <v>275953</v>
      </c>
      <c r="C4814" t="s">
        <v>136</v>
      </c>
      <c r="D4814" t="s">
        <v>1605</v>
      </c>
      <c r="E4814" t="s">
        <v>1603</v>
      </c>
      <c r="F4814" t="s">
        <v>1615</v>
      </c>
      <c r="G4814">
        <v>33.5</v>
      </c>
      <c r="H4814">
        <v>26.3</v>
      </c>
      <c r="I4814">
        <v>3</v>
      </c>
      <c r="J4814">
        <v>0</v>
      </c>
      <c r="K4814" s="1">
        <v>45160</v>
      </c>
      <c r="L4814" s="56">
        <v>0.43305042824074075</v>
      </c>
    </row>
    <row r="4815" spans="1:12" ht="15" customHeight="1" x14ac:dyDescent="0.25">
      <c r="A4815">
        <v>4814</v>
      </c>
      <c r="B4815">
        <v>275952</v>
      </c>
      <c r="C4815" t="s">
        <v>24</v>
      </c>
      <c r="D4815" t="s">
        <v>25</v>
      </c>
      <c r="E4815" t="s">
        <v>1611</v>
      </c>
      <c r="F4815" t="s">
        <v>1614</v>
      </c>
      <c r="G4815">
        <v>48.9</v>
      </c>
      <c r="H4815">
        <v>41.7</v>
      </c>
      <c r="I4815">
        <v>3</v>
      </c>
      <c r="J4815">
        <v>8</v>
      </c>
      <c r="K4815" s="1">
        <v>45160</v>
      </c>
      <c r="L4815" s="56">
        <v>0.43293657407407404</v>
      </c>
    </row>
    <row r="4816" spans="1:12" ht="15" customHeight="1" x14ac:dyDescent="0.25">
      <c r="A4816">
        <v>4815</v>
      </c>
      <c r="B4816">
        <v>275951</v>
      </c>
      <c r="C4816" t="s">
        <v>175</v>
      </c>
      <c r="D4816" t="s">
        <v>176</v>
      </c>
      <c r="E4816" t="s">
        <v>1603</v>
      </c>
      <c r="F4816" t="s">
        <v>1614</v>
      </c>
      <c r="G4816">
        <v>44</v>
      </c>
      <c r="H4816">
        <v>36.799999999999997</v>
      </c>
      <c r="I4816">
        <v>3</v>
      </c>
      <c r="J4816">
        <v>0</v>
      </c>
      <c r="K4816" s="1">
        <v>45160</v>
      </c>
      <c r="L4816" s="56">
        <v>0.43070019675925925</v>
      </c>
    </row>
    <row r="4817" spans="1:12" ht="15" customHeight="1" x14ac:dyDescent="0.25">
      <c r="A4817">
        <v>4816</v>
      </c>
      <c r="B4817">
        <v>275950</v>
      </c>
      <c r="C4817" t="s">
        <v>175</v>
      </c>
      <c r="D4817" t="s">
        <v>176</v>
      </c>
      <c r="E4817" t="s">
        <v>1603</v>
      </c>
      <c r="F4817" t="s">
        <v>1614</v>
      </c>
      <c r="G4817">
        <v>19.100000000000001</v>
      </c>
      <c r="H4817">
        <v>17.3</v>
      </c>
      <c r="I4817">
        <v>0</v>
      </c>
      <c r="J4817">
        <v>0</v>
      </c>
      <c r="K4817" s="1">
        <v>45160</v>
      </c>
      <c r="L4817" s="56">
        <v>0.43055251157407409</v>
      </c>
    </row>
    <row r="4818" spans="1:12" ht="15" customHeight="1" x14ac:dyDescent="0.25">
      <c r="A4818">
        <v>4817</v>
      </c>
      <c r="B4818">
        <v>275949</v>
      </c>
      <c r="C4818" t="s">
        <v>24</v>
      </c>
      <c r="D4818" t="s">
        <v>25</v>
      </c>
      <c r="E4818" t="s">
        <v>1611</v>
      </c>
      <c r="F4818" t="s">
        <v>1614</v>
      </c>
      <c r="G4818">
        <v>52.6</v>
      </c>
      <c r="H4818">
        <v>45.4</v>
      </c>
      <c r="I4818">
        <v>3</v>
      </c>
      <c r="J4818">
        <v>8</v>
      </c>
      <c r="K4818" s="1">
        <v>45160</v>
      </c>
      <c r="L4818" s="56">
        <v>0.43044209490740742</v>
      </c>
    </row>
    <row r="4819" spans="1:12" ht="15" customHeight="1" x14ac:dyDescent="0.25">
      <c r="A4819">
        <v>4818</v>
      </c>
      <c r="B4819">
        <v>275948</v>
      </c>
      <c r="C4819" t="s">
        <v>24</v>
      </c>
      <c r="D4819" t="s">
        <v>25</v>
      </c>
      <c r="E4819" t="s">
        <v>1611</v>
      </c>
      <c r="F4819" t="s">
        <v>1614</v>
      </c>
      <c r="G4819">
        <v>46.1</v>
      </c>
      <c r="H4819">
        <v>38.9</v>
      </c>
      <c r="I4819">
        <v>3</v>
      </c>
      <c r="J4819">
        <v>8</v>
      </c>
      <c r="K4819" s="1">
        <v>45160</v>
      </c>
      <c r="L4819" s="56">
        <v>0.43032762731481483</v>
      </c>
    </row>
    <row r="4820" spans="1:12" ht="15" customHeight="1" x14ac:dyDescent="0.25">
      <c r="A4820">
        <v>4819</v>
      </c>
      <c r="B4820">
        <v>275947</v>
      </c>
      <c r="C4820" t="s">
        <v>59</v>
      </c>
      <c r="D4820" t="s">
        <v>60</v>
      </c>
      <c r="E4820" t="s">
        <v>1611</v>
      </c>
      <c r="F4820" t="s">
        <v>1613</v>
      </c>
      <c r="G4820">
        <v>50.7</v>
      </c>
      <c r="H4820">
        <v>43.5</v>
      </c>
      <c r="I4820">
        <v>3</v>
      </c>
      <c r="J4820">
        <v>8</v>
      </c>
      <c r="K4820" s="1">
        <v>45160</v>
      </c>
      <c r="L4820" s="56">
        <v>0.43021489583333333</v>
      </c>
    </row>
    <row r="4821" spans="1:12" ht="15" customHeight="1" x14ac:dyDescent="0.25">
      <c r="A4821">
        <v>4820</v>
      </c>
      <c r="B4821">
        <v>275946</v>
      </c>
      <c r="C4821" t="s">
        <v>101</v>
      </c>
      <c r="D4821" t="s">
        <v>1326</v>
      </c>
      <c r="E4821" t="s">
        <v>1611</v>
      </c>
      <c r="F4821" t="s">
        <v>1607</v>
      </c>
      <c r="G4821">
        <v>33.4</v>
      </c>
      <c r="H4821">
        <v>26.2</v>
      </c>
      <c r="I4821">
        <v>3</v>
      </c>
      <c r="J4821">
        <v>0</v>
      </c>
      <c r="K4821" s="1">
        <v>45160</v>
      </c>
      <c r="L4821" s="56">
        <v>0.42988440972222225</v>
      </c>
    </row>
    <row r="4822" spans="1:12" ht="15" customHeight="1" x14ac:dyDescent="0.25">
      <c r="A4822">
        <v>4821</v>
      </c>
      <c r="B4822">
        <v>275945</v>
      </c>
      <c r="C4822" t="s">
        <v>84</v>
      </c>
      <c r="D4822" t="s">
        <v>1609</v>
      </c>
      <c r="E4822" t="s">
        <v>1603</v>
      </c>
      <c r="F4822" t="s">
        <v>1610</v>
      </c>
      <c r="G4822">
        <v>50.2</v>
      </c>
      <c r="H4822">
        <v>43</v>
      </c>
      <c r="I4822">
        <v>3</v>
      </c>
      <c r="J4822">
        <v>0</v>
      </c>
      <c r="K4822" s="1">
        <v>45160</v>
      </c>
      <c r="L4822" s="56">
        <v>0.42941315972222222</v>
      </c>
    </row>
    <row r="4823" spans="1:12" ht="15" customHeight="1" x14ac:dyDescent="0.25">
      <c r="A4823">
        <v>4822</v>
      </c>
      <c r="B4823">
        <v>275944</v>
      </c>
      <c r="C4823" t="s">
        <v>142</v>
      </c>
      <c r="D4823" t="s">
        <v>1612</v>
      </c>
      <c r="E4823" t="s">
        <v>1603</v>
      </c>
      <c r="F4823" t="s">
        <v>1604</v>
      </c>
      <c r="G4823">
        <v>37.9</v>
      </c>
      <c r="H4823">
        <v>30.7</v>
      </c>
      <c r="I4823">
        <v>3</v>
      </c>
      <c r="J4823">
        <v>0</v>
      </c>
      <c r="K4823" s="1">
        <v>45160</v>
      </c>
      <c r="L4823" s="56">
        <v>0.42920424768518517</v>
      </c>
    </row>
    <row r="4824" spans="1:12" ht="15" customHeight="1" x14ac:dyDescent="0.25">
      <c r="A4824">
        <v>4823</v>
      </c>
      <c r="B4824">
        <v>275943</v>
      </c>
      <c r="C4824" t="s">
        <v>74</v>
      </c>
      <c r="D4824" t="s">
        <v>75</v>
      </c>
      <c r="E4824" t="s">
        <v>1611</v>
      </c>
      <c r="F4824" t="s">
        <v>1610</v>
      </c>
      <c r="G4824">
        <v>41.6</v>
      </c>
      <c r="H4824">
        <v>34.4</v>
      </c>
      <c r="I4824">
        <v>3</v>
      </c>
      <c r="J4824">
        <v>16</v>
      </c>
      <c r="K4824" s="1">
        <v>45160</v>
      </c>
      <c r="L4824" s="56">
        <v>0.42912248842592593</v>
      </c>
    </row>
    <row r="4825" spans="1:12" ht="15" customHeight="1" x14ac:dyDescent="0.25">
      <c r="A4825">
        <v>4824</v>
      </c>
      <c r="B4825">
        <v>275942</v>
      </c>
      <c r="C4825" t="s">
        <v>123</v>
      </c>
      <c r="D4825" t="s">
        <v>1412</v>
      </c>
      <c r="E4825" t="s">
        <v>1603</v>
      </c>
      <c r="F4825" t="s">
        <v>1613</v>
      </c>
      <c r="G4825">
        <v>47.8</v>
      </c>
      <c r="H4825">
        <v>40.6</v>
      </c>
      <c r="I4825">
        <v>3</v>
      </c>
      <c r="J4825">
        <v>0</v>
      </c>
      <c r="K4825" s="1">
        <v>45160</v>
      </c>
      <c r="L4825" s="56">
        <v>0.42885575231481482</v>
      </c>
    </row>
    <row r="4826" spans="1:12" ht="15" customHeight="1" x14ac:dyDescent="0.25">
      <c r="A4826">
        <v>4825</v>
      </c>
      <c r="B4826">
        <v>275941</v>
      </c>
      <c r="C4826" t="s">
        <v>124</v>
      </c>
      <c r="D4826" t="s">
        <v>1413</v>
      </c>
      <c r="E4826" t="s">
        <v>1603</v>
      </c>
      <c r="F4826" t="s">
        <v>1604</v>
      </c>
      <c r="G4826">
        <v>54.4</v>
      </c>
      <c r="H4826">
        <v>47.2</v>
      </c>
      <c r="I4826">
        <v>3</v>
      </c>
      <c r="J4826">
        <v>0</v>
      </c>
      <c r="K4826" s="1">
        <v>45160</v>
      </c>
      <c r="L4826" s="56">
        <v>0.42869024305555553</v>
      </c>
    </row>
    <row r="4827" spans="1:12" ht="15" customHeight="1" x14ac:dyDescent="0.25">
      <c r="A4827">
        <v>4826</v>
      </c>
      <c r="B4827">
        <v>275940</v>
      </c>
      <c r="C4827" t="s">
        <v>114</v>
      </c>
      <c r="D4827" t="s">
        <v>115</v>
      </c>
      <c r="E4827" t="s">
        <v>1603</v>
      </c>
      <c r="F4827" t="s">
        <v>1610</v>
      </c>
      <c r="G4827">
        <v>61.4</v>
      </c>
      <c r="H4827">
        <v>54.2</v>
      </c>
      <c r="I4827">
        <v>3</v>
      </c>
      <c r="J4827">
        <v>30</v>
      </c>
      <c r="K4827" s="1">
        <v>45160</v>
      </c>
      <c r="L4827" s="56">
        <v>0.42851450231481486</v>
      </c>
    </row>
    <row r="4828" spans="1:12" ht="15" customHeight="1" x14ac:dyDescent="0.25">
      <c r="A4828">
        <v>4827</v>
      </c>
      <c r="B4828">
        <v>275939</v>
      </c>
      <c r="C4828" t="s">
        <v>55</v>
      </c>
      <c r="D4828" t="s">
        <v>56</v>
      </c>
      <c r="E4828" t="s">
        <v>1611</v>
      </c>
      <c r="F4828" t="s">
        <v>1613</v>
      </c>
      <c r="G4828">
        <v>46.4</v>
      </c>
      <c r="H4828">
        <v>39.200000000000003</v>
      </c>
      <c r="I4828">
        <v>3</v>
      </c>
      <c r="J4828">
        <v>8</v>
      </c>
      <c r="K4828" s="1">
        <v>45160</v>
      </c>
      <c r="L4828" s="56">
        <v>0.42833969907407404</v>
      </c>
    </row>
    <row r="4829" spans="1:12" ht="15" customHeight="1" x14ac:dyDescent="0.25">
      <c r="A4829">
        <v>4828</v>
      </c>
      <c r="B4829">
        <v>275938</v>
      </c>
      <c r="C4829" t="s">
        <v>123</v>
      </c>
      <c r="D4829" t="s">
        <v>1412</v>
      </c>
      <c r="E4829" t="s">
        <v>1603</v>
      </c>
      <c r="F4829" t="s">
        <v>1613</v>
      </c>
      <c r="G4829">
        <v>47.2</v>
      </c>
      <c r="H4829">
        <v>40</v>
      </c>
      <c r="I4829">
        <v>3</v>
      </c>
      <c r="J4829">
        <v>0</v>
      </c>
      <c r="K4829" s="1">
        <v>45160</v>
      </c>
      <c r="L4829" s="56">
        <v>0.42816443287037037</v>
      </c>
    </row>
    <row r="4830" spans="1:12" ht="15" customHeight="1" x14ac:dyDescent="0.25">
      <c r="A4830">
        <v>4829</v>
      </c>
      <c r="B4830">
        <v>275937</v>
      </c>
      <c r="C4830" t="s">
        <v>141</v>
      </c>
      <c r="D4830" t="s">
        <v>1358</v>
      </c>
      <c r="E4830" t="s">
        <v>1603</v>
      </c>
      <c r="F4830" t="s">
        <v>1607</v>
      </c>
      <c r="G4830">
        <v>40</v>
      </c>
      <c r="H4830">
        <v>32.799999999999997</v>
      </c>
      <c r="I4830">
        <v>3</v>
      </c>
      <c r="J4830">
        <v>0</v>
      </c>
      <c r="K4830" s="1">
        <v>45160</v>
      </c>
      <c r="L4830" s="56">
        <v>0.42796284722222228</v>
      </c>
    </row>
    <row r="4831" spans="1:12" ht="15" customHeight="1" x14ac:dyDescent="0.25">
      <c r="A4831">
        <v>4830</v>
      </c>
      <c r="B4831">
        <v>275936</v>
      </c>
      <c r="C4831" t="s">
        <v>59</v>
      </c>
      <c r="D4831" t="s">
        <v>60</v>
      </c>
      <c r="E4831" t="s">
        <v>1611</v>
      </c>
      <c r="F4831" t="s">
        <v>1613</v>
      </c>
      <c r="G4831">
        <v>44.6</v>
      </c>
      <c r="H4831">
        <v>37.4</v>
      </c>
      <c r="I4831">
        <v>3</v>
      </c>
      <c r="J4831">
        <v>8</v>
      </c>
      <c r="K4831" s="1">
        <v>45160</v>
      </c>
      <c r="L4831" s="56">
        <v>0.42778225694444444</v>
      </c>
    </row>
    <row r="4832" spans="1:12" ht="15" customHeight="1" x14ac:dyDescent="0.25">
      <c r="A4832">
        <v>4831</v>
      </c>
      <c r="B4832">
        <v>275935</v>
      </c>
      <c r="C4832" t="s">
        <v>24</v>
      </c>
      <c r="D4832" t="s">
        <v>25</v>
      </c>
      <c r="E4832" t="s">
        <v>1611</v>
      </c>
      <c r="F4832" t="s">
        <v>1614</v>
      </c>
      <c r="G4832">
        <v>55.2</v>
      </c>
      <c r="H4832">
        <v>48</v>
      </c>
      <c r="I4832">
        <v>3</v>
      </c>
      <c r="J4832">
        <v>8</v>
      </c>
      <c r="K4832" s="1">
        <v>45160</v>
      </c>
      <c r="L4832" s="56">
        <v>0.42767399305555553</v>
      </c>
    </row>
    <row r="4833" spans="1:12" ht="15" customHeight="1" x14ac:dyDescent="0.25">
      <c r="A4833">
        <v>4832</v>
      </c>
      <c r="B4833">
        <v>275934</v>
      </c>
      <c r="C4833" t="s">
        <v>120</v>
      </c>
      <c r="D4833" t="s">
        <v>1411</v>
      </c>
      <c r="E4833" t="s">
        <v>1603</v>
      </c>
      <c r="F4833" t="s">
        <v>1610</v>
      </c>
      <c r="G4833">
        <v>27.3</v>
      </c>
      <c r="H4833">
        <v>21.9</v>
      </c>
      <c r="I4833">
        <v>2</v>
      </c>
      <c r="J4833">
        <v>0</v>
      </c>
      <c r="K4833" s="1">
        <v>45160</v>
      </c>
      <c r="L4833" s="56">
        <v>0.42755285879629629</v>
      </c>
    </row>
    <row r="4834" spans="1:12" ht="15" customHeight="1" x14ac:dyDescent="0.25">
      <c r="A4834">
        <v>4833</v>
      </c>
      <c r="B4834">
        <v>275933</v>
      </c>
      <c r="C4834" t="s">
        <v>74</v>
      </c>
      <c r="D4834" t="s">
        <v>75</v>
      </c>
      <c r="E4834" t="s">
        <v>1611</v>
      </c>
      <c r="F4834" t="s">
        <v>1610</v>
      </c>
      <c r="G4834">
        <v>42.6</v>
      </c>
      <c r="H4834">
        <v>35.4</v>
      </c>
      <c r="I4834">
        <v>3</v>
      </c>
      <c r="J4834">
        <v>16</v>
      </c>
      <c r="K4834" s="1">
        <v>45160</v>
      </c>
      <c r="L4834" s="56">
        <v>0.4274467939814815</v>
      </c>
    </row>
    <row r="4835" spans="1:12" ht="15" customHeight="1" x14ac:dyDescent="0.25">
      <c r="A4835">
        <v>4834</v>
      </c>
      <c r="B4835">
        <v>275932</v>
      </c>
      <c r="C4835" t="s">
        <v>59</v>
      </c>
      <c r="D4835" t="s">
        <v>60</v>
      </c>
      <c r="E4835" t="s">
        <v>1611</v>
      </c>
      <c r="F4835" t="s">
        <v>1613</v>
      </c>
      <c r="G4835">
        <v>49</v>
      </c>
      <c r="H4835">
        <v>41.8</v>
      </c>
      <c r="I4835">
        <v>3</v>
      </c>
      <c r="J4835">
        <v>8</v>
      </c>
      <c r="K4835" s="1">
        <v>45160</v>
      </c>
      <c r="L4835" s="56">
        <v>0.42737303240740743</v>
      </c>
    </row>
    <row r="4836" spans="1:12" ht="15" customHeight="1" x14ac:dyDescent="0.25">
      <c r="A4836">
        <v>4835</v>
      </c>
      <c r="B4836">
        <v>275931</v>
      </c>
      <c r="C4836" t="s">
        <v>141</v>
      </c>
      <c r="D4836" t="s">
        <v>1358</v>
      </c>
      <c r="E4836" t="s">
        <v>1603</v>
      </c>
      <c r="F4836" t="s">
        <v>1607</v>
      </c>
      <c r="G4836">
        <v>37.6</v>
      </c>
      <c r="H4836">
        <v>30.4</v>
      </c>
      <c r="I4836">
        <v>3</v>
      </c>
      <c r="J4836">
        <v>0</v>
      </c>
      <c r="K4836" s="1">
        <v>45160</v>
      </c>
      <c r="L4836" s="56">
        <v>0.4268770833333333</v>
      </c>
    </row>
    <row r="4837" spans="1:12" ht="15" customHeight="1" x14ac:dyDescent="0.25">
      <c r="A4837">
        <v>4836</v>
      </c>
      <c r="B4837">
        <v>275930</v>
      </c>
      <c r="C4837" t="s">
        <v>85</v>
      </c>
      <c r="D4837" t="s">
        <v>1608</v>
      </c>
      <c r="E4837" t="s">
        <v>1603</v>
      </c>
      <c r="F4837" t="s">
        <v>1610</v>
      </c>
      <c r="G4837">
        <v>46.4</v>
      </c>
      <c r="H4837">
        <v>39.200000000000003</v>
      </c>
      <c r="I4837">
        <v>3</v>
      </c>
      <c r="J4837">
        <v>0</v>
      </c>
      <c r="K4837" s="1">
        <v>45160</v>
      </c>
      <c r="L4837" s="56">
        <v>0.42463885416666663</v>
      </c>
    </row>
    <row r="4838" spans="1:12" ht="15" customHeight="1" x14ac:dyDescent="0.25">
      <c r="A4838">
        <v>4837</v>
      </c>
      <c r="B4838">
        <v>275929</v>
      </c>
      <c r="C4838" t="s">
        <v>124</v>
      </c>
      <c r="D4838" t="s">
        <v>1413</v>
      </c>
      <c r="E4838" t="s">
        <v>1603</v>
      </c>
      <c r="F4838" t="s">
        <v>1604</v>
      </c>
      <c r="G4838">
        <v>47.7</v>
      </c>
      <c r="H4838">
        <v>40.5</v>
      </c>
      <c r="I4838">
        <v>3</v>
      </c>
      <c r="J4838">
        <v>0</v>
      </c>
      <c r="K4838" s="1">
        <v>45160</v>
      </c>
      <c r="L4838" s="56">
        <v>0.42449837962962961</v>
      </c>
    </row>
    <row r="4839" spans="1:12" ht="15" customHeight="1" x14ac:dyDescent="0.25">
      <c r="A4839">
        <v>4838</v>
      </c>
      <c r="B4839">
        <v>275928</v>
      </c>
      <c r="C4839" t="s">
        <v>67</v>
      </c>
      <c r="D4839" t="s">
        <v>1318</v>
      </c>
      <c r="E4839" t="s">
        <v>1603</v>
      </c>
      <c r="F4839" t="s">
        <v>1613</v>
      </c>
      <c r="G4839">
        <v>31.7</v>
      </c>
      <c r="H4839">
        <v>24.5</v>
      </c>
      <c r="I4839">
        <v>3</v>
      </c>
      <c r="J4839">
        <v>0</v>
      </c>
      <c r="K4839" s="1">
        <v>45160</v>
      </c>
      <c r="L4839" s="56">
        <v>0.42433927083333334</v>
      </c>
    </row>
    <row r="4840" spans="1:12" ht="15" customHeight="1" x14ac:dyDescent="0.25">
      <c r="A4840">
        <v>4839</v>
      </c>
      <c r="B4840">
        <v>275927</v>
      </c>
      <c r="C4840" t="s">
        <v>67</v>
      </c>
      <c r="D4840" t="s">
        <v>1318</v>
      </c>
      <c r="E4840" t="s">
        <v>1603</v>
      </c>
      <c r="F4840" t="s">
        <v>1613</v>
      </c>
      <c r="G4840">
        <v>28.2</v>
      </c>
      <c r="H4840">
        <v>21</v>
      </c>
      <c r="I4840">
        <v>3</v>
      </c>
      <c r="J4840">
        <v>0</v>
      </c>
      <c r="K4840" s="1">
        <v>45160</v>
      </c>
      <c r="L4840" s="56">
        <v>0.42422824074074073</v>
      </c>
    </row>
    <row r="4841" spans="1:12" ht="15" customHeight="1" x14ac:dyDescent="0.25">
      <c r="A4841">
        <v>4840</v>
      </c>
      <c r="B4841">
        <v>275926</v>
      </c>
      <c r="C4841" t="s">
        <v>24</v>
      </c>
      <c r="D4841" t="s">
        <v>25</v>
      </c>
      <c r="E4841" t="s">
        <v>1611</v>
      </c>
      <c r="F4841" t="s">
        <v>1614</v>
      </c>
      <c r="G4841">
        <v>50.3</v>
      </c>
      <c r="H4841">
        <v>43.1</v>
      </c>
      <c r="I4841">
        <v>3</v>
      </c>
      <c r="J4841">
        <v>8</v>
      </c>
      <c r="K4841" s="1">
        <v>45160</v>
      </c>
      <c r="L4841" s="56">
        <v>0.42406157407407408</v>
      </c>
    </row>
    <row r="4842" spans="1:12" ht="15" customHeight="1" x14ac:dyDescent="0.25">
      <c r="A4842">
        <v>4841</v>
      </c>
      <c r="B4842">
        <v>275925</v>
      </c>
      <c r="C4842" t="s">
        <v>121</v>
      </c>
      <c r="D4842" t="s">
        <v>122</v>
      </c>
      <c r="E4842" t="s">
        <v>1603</v>
      </c>
      <c r="F4842" t="s">
        <v>1613</v>
      </c>
      <c r="G4842">
        <v>39.4</v>
      </c>
      <c r="H4842">
        <v>32.200000000000003</v>
      </c>
      <c r="I4842">
        <v>3</v>
      </c>
      <c r="J4842">
        <v>0</v>
      </c>
      <c r="K4842" s="1">
        <v>45160</v>
      </c>
      <c r="L4842" s="56">
        <v>0.4239302893518519</v>
      </c>
    </row>
    <row r="4843" spans="1:12" ht="15" customHeight="1" x14ac:dyDescent="0.25">
      <c r="A4843">
        <v>4842</v>
      </c>
      <c r="B4843">
        <v>275924</v>
      </c>
      <c r="C4843" t="s">
        <v>175</v>
      </c>
      <c r="D4843" t="s">
        <v>176</v>
      </c>
      <c r="E4843" t="s">
        <v>1603</v>
      </c>
      <c r="F4843" t="s">
        <v>1610</v>
      </c>
      <c r="G4843">
        <v>50</v>
      </c>
      <c r="H4843">
        <v>42.8</v>
      </c>
      <c r="I4843">
        <v>3</v>
      </c>
      <c r="J4843">
        <v>0</v>
      </c>
      <c r="K4843" s="1">
        <v>45160</v>
      </c>
      <c r="L4843" s="56">
        <v>0.42377554398148148</v>
      </c>
    </row>
    <row r="4844" spans="1:12" ht="15" customHeight="1" x14ac:dyDescent="0.25">
      <c r="A4844">
        <v>4843</v>
      </c>
      <c r="B4844">
        <v>275923</v>
      </c>
      <c r="C4844" t="s">
        <v>125</v>
      </c>
      <c r="D4844" t="s">
        <v>126</v>
      </c>
      <c r="E4844" t="s">
        <v>1603</v>
      </c>
      <c r="F4844" t="s">
        <v>1604</v>
      </c>
      <c r="G4844">
        <v>46.6</v>
      </c>
      <c r="H4844">
        <v>39.4</v>
      </c>
      <c r="I4844">
        <v>3</v>
      </c>
      <c r="J4844">
        <v>0</v>
      </c>
      <c r="K4844" s="1">
        <v>45160</v>
      </c>
      <c r="L4844" s="56">
        <v>0.4232503125</v>
      </c>
    </row>
    <row r="4845" spans="1:12" ht="15" customHeight="1" x14ac:dyDescent="0.25">
      <c r="A4845">
        <v>4844</v>
      </c>
      <c r="B4845">
        <v>275922</v>
      </c>
      <c r="C4845" t="s">
        <v>123</v>
      </c>
      <c r="D4845" t="s">
        <v>1412</v>
      </c>
      <c r="E4845" t="s">
        <v>1603</v>
      </c>
      <c r="F4845" t="s">
        <v>1613</v>
      </c>
      <c r="G4845">
        <v>52.6</v>
      </c>
      <c r="H4845">
        <v>45.4</v>
      </c>
      <c r="I4845">
        <v>3</v>
      </c>
      <c r="J4845">
        <v>0</v>
      </c>
      <c r="K4845" s="1">
        <v>45160</v>
      </c>
      <c r="L4845" s="56">
        <v>0.42298515046296298</v>
      </c>
    </row>
    <row r="4846" spans="1:12" ht="15" customHeight="1" x14ac:dyDescent="0.25">
      <c r="A4846">
        <v>4845</v>
      </c>
      <c r="B4846">
        <v>275921</v>
      </c>
      <c r="C4846" t="s">
        <v>124</v>
      </c>
      <c r="D4846" t="s">
        <v>1413</v>
      </c>
      <c r="E4846" t="s">
        <v>1603</v>
      </c>
      <c r="F4846" t="s">
        <v>1604</v>
      </c>
      <c r="G4846">
        <v>51.3</v>
      </c>
      <c r="H4846">
        <v>44.1</v>
      </c>
      <c r="I4846">
        <v>3</v>
      </c>
      <c r="J4846">
        <v>0</v>
      </c>
      <c r="K4846" s="1">
        <v>45160</v>
      </c>
      <c r="L4846" s="56">
        <v>0.42282739583333334</v>
      </c>
    </row>
    <row r="4847" spans="1:12" ht="15" customHeight="1" x14ac:dyDescent="0.25">
      <c r="A4847">
        <v>4846</v>
      </c>
      <c r="B4847">
        <v>275920</v>
      </c>
      <c r="C4847" t="s">
        <v>59</v>
      </c>
      <c r="D4847" t="s">
        <v>60</v>
      </c>
      <c r="E4847" t="s">
        <v>1611</v>
      </c>
      <c r="F4847" t="s">
        <v>1613</v>
      </c>
      <c r="G4847">
        <v>54.4</v>
      </c>
      <c r="H4847">
        <v>47.2</v>
      </c>
      <c r="I4847">
        <v>3</v>
      </c>
      <c r="J4847">
        <v>8</v>
      </c>
      <c r="K4847" s="1">
        <v>45160</v>
      </c>
      <c r="L4847" s="56">
        <v>0.4226653587962963</v>
      </c>
    </row>
    <row r="4848" spans="1:12" ht="15" customHeight="1" x14ac:dyDescent="0.25">
      <c r="A4848">
        <v>4847</v>
      </c>
      <c r="B4848">
        <v>275919</v>
      </c>
      <c r="C4848" t="s">
        <v>114</v>
      </c>
      <c r="D4848" t="s">
        <v>115</v>
      </c>
      <c r="E4848" t="s">
        <v>1603</v>
      </c>
      <c r="F4848" t="s">
        <v>1610</v>
      </c>
      <c r="G4848">
        <v>60.6</v>
      </c>
      <c r="H4848">
        <v>53.4</v>
      </c>
      <c r="I4848">
        <v>3</v>
      </c>
      <c r="J4848">
        <v>30</v>
      </c>
      <c r="K4848" s="1">
        <v>45160</v>
      </c>
      <c r="L4848" s="56">
        <v>0.42255644675925924</v>
      </c>
    </row>
    <row r="4849" spans="1:12" ht="15" customHeight="1" x14ac:dyDescent="0.25">
      <c r="A4849">
        <v>4848</v>
      </c>
      <c r="B4849">
        <v>275918</v>
      </c>
      <c r="C4849" t="s">
        <v>24</v>
      </c>
      <c r="D4849" t="s">
        <v>25</v>
      </c>
      <c r="E4849" t="s">
        <v>1611</v>
      </c>
      <c r="F4849" t="s">
        <v>1614</v>
      </c>
      <c r="G4849">
        <v>42.8</v>
      </c>
      <c r="H4849">
        <v>35.6</v>
      </c>
      <c r="I4849">
        <v>3</v>
      </c>
      <c r="J4849">
        <v>6</v>
      </c>
      <c r="K4849" s="1">
        <v>45160</v>
      </c>
      <c r="L4849" s="56">
        <v>0.42203946759259264</v>
      </c>
    </row>
    <row r="4850" spans="1:12" ht="15" customHeight="1" x14ac:dyDescent="0.25">
      <c r="A4850">
        <v>4849</v>
      </c>
      <c r="B4850">
        <v>275917</v>
      </c>
      <c r="C4850" t="s">
        <v>78</v>
      </c>
      <c r="D4850" t="s">
        <v>79</v>
      </c>
      <c r="E4850" t="s">
        <v>1611</v>
      </c>
      <c r="F4850" t="s">
        <v>1610</v>
      </c>
      <c r="G4850">
        <v>58</v>
      </c>
      <c r="H4850">
        <v>50.8</v>
      </c>
      <c r="I4850">
        <v>3</v>
      </c>
      <c r="J4850">
        <v>20</v>
      </c>
      <c r="K4850" s="1">
        <v>45160</v>
      </c>
      <c r="L4850" s="56">
        <v>0.421768287037037</v>
      </c>
    </row>
    <row r="4851" spans="1:12" ht="15" customHeight="1" x14ac:dyDescent="0.25">
      <c r="A4851">
        <v>4850</v>
      </c>
      <c r="B4851">
        <v>275916</v>
      </c>
      <c r="C4851" t="s">
        <v>55</v>
      </c>
      <c r="D4851" t="s">
        <v>56</v>
      </c>
      <c r="E4851" t="s">
        <v>1611</v>
      </c>
      <c r="F4851" t="s">
        <v>1613</v>
      </c>
      <c r="G4851">
        <v>46.7</v>
      </c>
      <c r="H4851">
        <v>39.5</v>
      </c>
      <c r="I4851">
        <v>3</v>
      </c>
      <c r="J4851">
        <v>8</v>
      </c>
      <c r="K4851" s="1">
        <v>45160</v>
      </c>
      <c r="L4851" s="56">
        <v>0.42148645833333331</v>
      </c>
    </row>
    <row r="4852" spans="1:12" ht="15" customHeight="1" x14ac:dyDescent="0.25">
      <c r="A4852">
        <v>4851</v>
      </c>
      <c r="B4852">
        <v>275915</v>
      </c>
      <c r="C4852" t="s">
        <v>24</v>
      </c>
      <c r="D4852" t="s">
        <v>25</v>
      </c>
      <c r="E4852" t="s">
        <v>1611</v>
      </c>
      <c r="F4852" t="s">
        <v>1614</v>
      </c>
      <c r="G4852">
        <v>50.2</v>
      </c>
      <c r="H4852">
        <v>43</v>
      </c>
      <c r="I4852">
        <v>3</v>
      </c>
      <c r="J4852">
        <v>8</v>
      </c>
      <c r="K4852" s="1">
        <v>45160</v>
      </c>
      <c r="L4852" s="56">
        <v>0.42133920138888886</v>
      </c>
    </row>
    <row r="4853" spans="1:12" ht="15" customHeight="1" x14ac:dyDescent="0.25">
      <c r="A4853">
        <v>4852</v>
      </c>
      <c r="B4853">
        <v>275914</v>
      </c>
      <c r="C4853" t="s">
        <v>84</v>
      </c>
      <c r="D4853" t="s">
        <v>1609</v>
      </c>
      <c r="E4853" t="s">
        <v>1603</v>
      </c>
      <c r="F4853" t="s">
        <v>1610</v>
      </c>
      <c r="G4853">
        <v>55.8</v>
      </c>
      <c r="H4853">
        <v>48.6</v>
      </c>
      <c r="I4853">
        <v>3</v>
      </c>
      <c r="J4853">
        <v>0</v>
      </c>
      <c r="K4853" s="1">
        <v>45160</v>
      </c>
      <c r="L4853" s="56">
        <v>0.42051875</v>
      </c>
    </row>
    <row r="4854" spans="1:12" ht="15" customHeight="1" x14ac:dyDescent="0.25">
      <c r="A4854">
        <v>4853</v>
      </c>
      <c r="B4854">
        <v>275913</v>
      </c>
      <c r="C4854" t="s">
        <v>142</v>
      </c>
      <c r="D4854" t="s">
        <v>1612</v>
      </c>
      <c r="E4854" t="s">
        <v>1603</v>
      </c>
      <c r="F4854" t="s">
        <v>1604</v>
      </c>
      <c r="G4854">
        <v>52.9</v>
      </c>
      <c r="H4854">
        <v>45.7</v>
      </c>
      <c r="I4854">
        <v>3</v>
      </c>
      <c r="J4854">
        <v>0</v>
      </c>
      <c r="K4854" s="1">
        <v>45160</v>
      </c>
      <c r="L4854" s="56">
        <v>0.42028055555555555</v>
      </c>
    </row>
    <row r="4855" spans="1:12" ht="15" customHeight="1" x14ac:dyDescent="0.25">
      <c r="A4855">
        <v>4854</v>
      </c>
      <c r="B4855">
        <v>275912</v>
      </c>
      <c r="C4855" t="s">
        <v>125</v>
      </c>
      <c r="D4855" t="s">
        <v>126</v>
      </c>
      <c r="E4855" t="s">
        <v>1603</v>
      </c>
      <c r="F4855" t="s">
        <v>1604</v>
      </c>
      <c r="G4855">
        <v>45.9</v>
      </c>
      <c r="H4855">
        <v>38.700000000000003</v>
      </c>
      <c r="I4855">
        <v>3</v>
      </c>
      <c r="J4855">
        <v>0</v>
      </c>
      <c r="K4855" s="1">
        <v>45160</v>
      </c>
      <c r="L4855" s="56">
        <v>0.42006866898148149</v>
      </c>
    </row>
    <row r="4856" spans="1:12" ht="15" customHeight="1" x14ac:dyDescent="0.25">
      <c r="A4856">
        <v>4855</v>
      </c>
      <c r="B4856">
        <v>275911</v>
      </c>
      <c r="C4856" t="s">
        <v>124</v>
      </c>
      <c r="D4856" t="s">
        <v>1413</v>
      </c>
      <c r="E4856" t="s">
        <v>1603</v>
      </c>
      <c r="F4856" t="s">
        <v>1604</v>
      </c>
      <c r="G4856">
        <v>39.6</v>
      </c>
      <c r="H4856">
        <v>32.4</v>
      </c>
      <c r="I4856">
        <v>3</v>
      </c>
      <c r="J4856">
        <v>0</v>
      </c>
      <c r="K4856" s="1">
        <v>45160</v>
      </c>
      <c r="L4856" s="56">
        <v>0.41987511574074077</v>
      </c>
    </row>
    <row r="4857" spans="1:12" ht="15" customHeight="1" x14ac:dyDescent="0.25">
      <c r="A4857">
        <v>4856</v>
      </c>
      <c r="B4857">
        <v>275910</v>
      </c>
      <c r="C4857" t="s">
        <v>121</v>
      </c>
      <c r="D4857" t="s">
        <v>122</v>
      </c>
      <c r="E4857" t="s">
        <v>1603</v>
      </c>
      <c r="F4857" t="s">
        <v>1610</v>
      </c>
      <c r="G4857">
        <v>46.1</v>
      </c>
      <c r="H4857">
        <v>38.9</v>
      </c>
      <c r="I4857">
        <v>3</v>
      </c>
      <c r="J4857">
        <v>0</v>
      </c>
      <c r="K4857" s="1">
        <v>45160</v>
      </c>
      <c r="L4857" s="56">
        <v>0.41963295138888884</v>
      </c>
    </row>
    <row r="4858" spans="1:12" ht="15" customHeight="1" x14ac:dyDescent="0.25">
      <c r="A4858">
        <v>4857</v>
      </c>
      <c r="B4858">
        <v>275909</v>
      </c>
      <c r="C4858" t="s">
        <v>59</v>
      </c>
      <c r="D4858" t="s">
        <v>60</v>
      </c>
      <c r="E4858" t="s">
        <v>1611</v>
      </c>
      <c r="F4858" t="s">
        <v>1613</v>
      </c>
      <c r="G4858">
        <v>49.1</v>
      </c>
      <c r="H4858">
        <v>41.9</v>
      </c>
      <c r="I4858">
        <v>3</v>
      </c>
      <c r="J4858">
        <v>8</v>
      </c>
      <c r="K4858" s="1">
        <v>45160</v>
      </c>
      <c r="L4858" s="56">
        <v>0.41942627314814818</v>
      </c>
    </row>
    <row r="4859" spans="1:12" ht="15" customHeight="1" x14ac:dyDescent="0.25">
      <c r="A4859">
        <v>4858</v>
      </c>
      <c r="B4859">
        <v>275908</v>
      </c>
      <c r="C4859" t="s">
        <v>114</v>
      </c>
      <c r="D4859" t="s">
        <v>115</v>
      </c>
      <c r="E4859" t="s">
        <v>1603</v>
      </c>
      <c r="F4859" t="s">
        <v>1610</v>
      </c>
      <c r="G4859">
        <v>66.400000000000006</v>
      </c>
      <c r="H4859">
        <v>59.2</v>
      </c>
      <c r="I4859">
        <v>3</v>
      </c>
      <c r="J4859">
        <v>30</v>
      </c>
      <c r="K4859" s="1">
        <v>45160</v>
      </c>
      <c r="L4859" s="56">
        <v>0.41918850694444448</v>
      </c>
    </row>
    <row r="4860" spans="1:12" ht="15" customHeight="1" x14ac:dyDescent="0.25">
      <c r="A4860">
        <v>4859</v>
      </c>
      <c r="B4860">
        <v>275907</v>
      </c>
      <c r="C4860" t="s">
        <v>24</v>
      </c>
      <c r="D4860" t="s">
        <v>25</v>
      </c>
      <c r="E4860" t="s">
        <v>1611</v>
      </c>
      <c r="F4860" t="s">
        <v>1614</v>
      </c>
      <c r="G4860">
        <v>51.9</v>
      </c>
      <c r="H4860">
        <v>44.7</v>
      </c>
      <c r="I4860">
        <v>3</v>
      </c>
      <c r="J4860">
        <v>8</v>
      </c>
      <c r="K4860" s="1">
        <v>45160</v>
      </c>
      <c r="L4860" s="56">
        <v>0.41895390046296299</v>
      </c>
    </row>
    <row r="4861" spans="1:12" ht="15" customHeight="1" x14ac:dyDescent="0.25">
      <c r="A4861">
        <v>4860</v>
      </c>
      <c r="B4861">
        <v>275906</v>
      </c>
      <c r="C4861" t="s">
        <v>141</v>
      </c>
      <c r="D4861" t="s">
        <v>1358</v>
      </c>
      <c r="E4861" t="s">
        <v>1603</v>
      </c>
      <c r="F4861" t="s">
        <v>1607</v>
      </c>
      <c r="G4861">
        <v>40.299999999999997</v>
      </c>
      <c r="H4861">
        <v>33.1</v>
      </c>
      <c r="I4861">
        <v>3</v>
      </c>
      <c r="J4861">
        <v>0</v>
      </c>
      <c r="K4861" s="1">
        <v>45160</v>
      </c>
      <c r="L4861" s="56">
        <v>0.41862199074074075</v>
      </c>
    </row>
    <row r="4862" spans="1:12" ht="15" customHeight="1" x14ac:dyDescent="0.25">
      <c r="A4862">
        <v>4861</v>
      </c>
      <c r="B4862">
        <v>275905</v>
      </c>
      <c r="C4862" t="s">
        <v>67</v>
      </c>
      <c r="D4862" t="s">
        <v>1318</v>
      </c>
      <c r="E4862" t="s">
        <v>1603</v>
      </c>
      <c r="F4862" t="s">
        <v>1613</v>
      </c>
      <c r="G4862">
        <v>32.6</v>
      </c>
      <c r="H4862">
        <v>25.4</v>
      </c>
      <c r="I4862">
        <v>3</v>
      </c>
      <c r="J4862">
        <v>0</v>
      </c>
      <c r="K4862" s="1">
        <v>45160</v>
      </c>
      <c r="L4862" s="56">
        <v>0.41848202546296293</v>
      </c>
    </row>
    <row r="4863" spans="1:12" ht="15" customHeight="1" x14ac:dyDescent="0.25">
      <c r="A4863">
        <v>4862</v>
      </c>
      <c r="B4863">
        <v>275904</v>
      </c>
      <c r="C4863" t="s">
        <v>124</v>
      </c>
      <c r="D4863" t="s">
        <v>1413</v>
      </c>
      <c r="E4863" t="s">
        <v>1603</v>
      </c>
      <c r="F4863" t="s">
        <v>1604</v>
      </c>
      <c r="G4863">
        <v>43.7</v>
      </c>
      <c r="H4863">
        <v>36.5</v>
      </c>
      <c r="I4863">
        <v>3</v>
      </c>
      <c r="J4863">
        <v>0</v>
      </c>
      <c r="K4863" s="1">
        <v>45160</v>
      </c>
      <c r="L4863" s="56">
        <v>0.41831813657407407</v>
      </c>
    </row>
    <row r="4864" spans="1:12" ht="15" customHeight="1" x14ac:dyDescent="0.25">
      <c r="A4864">
        <v>4863</v>
      </c>
      <c r="B4864">
        <v>275903</v>
      </c>
      <c r="C4864" t="s">
        <v>24</v>
      </c>
      <c r="D4864" t="s">
        <v>25</v>
      </c>
      <c r="E4864" t="s">
        <v>1611</v>
      </c>
      <c r="F4864" t="s">
        <v>1614</v>
      </c>
      <c r="G4864">
        <v>60.4</v>
      </c>
      <c r="H4864">
        <v>53.2</v>
      </c>
      <c r="I4864">
        <v>3</v>
      </c>
      <c r="J4864">
        <v>10</v>
      </c>
      <c r="K4864" s="1">
        <v>45160</v>
      </c>
      <c r="L4864" s="56">
        <v>0.41819853009259256</v>
      </c>
    </row>
    <row r="4865" spans="1:12" ht="15" customHeight="1" x14ac:dyDescent="0.25">
      <c r="A4865">
        <v>4864</v>
      </c>
      <c r="B4865">
        <v>275902</v>
      </c>
      <c r="C4865" t="s">
        <v>24</v>
      </c>
      <c r="D4865" t="s">
        <v>25</v>
      </c>
      <c r="E4865" t="s">
        <v>1611</v>
      </c>
      <c r="F4865" t="s">
        <v>1614</v>
      </c>
      <c r="G4865">
        <v>57.9</v>
      </c>
      <c r="H4865">
        <v>50.7</v>
      </c>
      <c r="I4865">
        <v>3</v>
      </c>
      <c r="J4865">
        <v>8</v>
      </c>
      <c r="K4865" s="1">
        <v>45160</v>
      </c>
      <c r="L4865" s="56">
        <v>0.41805327546296295</v>
      </c>
    </row>
    <row r="4866" spans="1:12" ht="15" customHeight="1" x14ac:dyDescent="0.25">
      <c r="A4866">
        <v>4865</v>
      </c>
      <c r="B4866">
        <v>275901</v>
      </c>
      <c r="C4866" t="s">
        <v>137</v>
      </c>
      <c r="D4866" t="s">
        <v>1356</v>
      </c>
      <c r="E4866" t="s">
        <v>1603</v>
      </c>
      <c r="F4866" t="s">
        <v>1615</v>
      </c>
      <c r="G4866">
        <v>73.599999999999994</v>
      </c>
      <c r="H4866">
        <v>66.400000000000006</v>
      </c>
      <c r="I4866">
        <v>3</v>
      </c>
      <c r="J4866">
        <v>0</v>
      </c>
      <c r="K4866" s="1">
        <v>45160</v>
      </c>
      <c r="L4866" s="56">
        <v>0.41782769675925929</v>
      </c>
    </row>
    <row r="4867" spans="1:12" ht="15" customHeight="1" x14ac:dyDescent="0.25">
      <c r="A4867">
        <v>4866</v>
      </c>
      <c r="B4867">
        <v>275900</v>
      </c>
      <c r="C4867" t="s">
        <v>10</v>
      </c>
      <c r="D4867" t="s">
        <v>11</v>
      </c>
      <c r="E4867" t="s">
        <v>1611</v>
      </c>
      <c r="F4867" t="s">
        <v>1614</v>
      </c>
      <c r="G4867">
        <v>55.9</v>
      </c>
      <c r="H4867">
        <v>48.7</v>
      </c>
      <c r="I4867">
        <v>3</v>
      </c>
      <c r="J4867">
        <v>10</v>
      </c>
      <c r="K4867" s="1">
        <v>45160</v>
      </c>
      <c r="L4867" s="56">
        <v>0.41755721064814816</v>
      </c>
    </row>
    <row r="4868" spans="1:12" ht="15" customHeight="1" x14ac:dyDescent="0.25">
      <c r="A4868">
        <v>4867</v>
      </c>
      <c r="B4868">
        <v>275899</v>
      </c>
      <c r="C4868" t="s">
        <v>10</v>
      </c>
      <c r="D4868" t="s">
        <v>11</v>
      </c>
      <c r="E4868" t="s">
        <v>1611</v>
      </c>
      <c r="F4868" t="s">
        <v>1614</v>
      </c>
      <c r="G4868">
        <v>55.3</v>
      </c>
      <c r="H4868">
        <v>48.1</v>
      </c>
      <c r="I4868">
        <v>3</v>
      </c>
      <c r="J4868">
        <v>10</v>
      </c>
      <c r="K4868" s="1">
        <v>45160</v>
      </c>
      <c r="L4868" s="56">
        <v>0.41739317129629633</v>
      </c>
    </row>
    <row r="4869" spans="1:12" ht="15" customHeight="1" x14ac:dyDescent="0.25">
      <c r="A4869">
        <v>4868</v>
      </c>
      <c r="B4869">
        <v>275898</v>
      </c>
      <c r="C4869" t="s">
        <v>10</v>
      </c>
      <c r="D4869" t="s">
        <v>11</v>
      </c>
      <c r="E4869" t="s">
        <v>1611</v>
      </c>
      <c r="F4869" t="s">
        <v>1614</v>
      </c>
      <c r="G4869">
        <v>57.1</v>
      </c>
      <c r="H4869">
        <v>49.9</v>
      </c>
      <c r="I4869">
        <v>3</v>
      </c>
      <c r="J4869">
        <v>10</v>
      </c>
      <c r="K4869" s="1">
        <v>45160</v>
      </c>
      <c r="L4869" s="56">
        <v>0.41720783564814812</v>
      </c>
    </row>
    <row r="4870" spans="1:12" ht="15" customHeight="1" x14ac:dyDescent="0.25">
      <c r="A4870">
        <v>4869</v>
      </c>
      <c r="B4870">
        <v>275897</v>
      </c>
      <c r="C4870" t="s">
        <v>10</v>
      </c>
      <c r="D4870" t="s">
        <v>11</v>
      </c>
      <c r="E4870" t="s">
        <v>1611</v>
      </c>
      <c r="F4870" t="s">
        <v>1614</v>
      </c>
      <c r="G4870">
        <v>58.6</v>
      </c>
      <c r="H4870">
        <v>51.4</v>
      </c>
      <c r="I4870">
        <v>3</v>
      </c>
      <c r="J4870">
        <v>10</v>
      </c>
      <c r="K4870" s="1">
        <v>45160</v>
      </c>
      <c r="L4870" s="56">
        <v>0.41705026620370367</v>
      </c>
    </row>
    <row r="4871" spans="1:12" ht="15" customHeight="1" x14ac:dyDescent="0.25">
      <c r="A4871">
        <v>4870</v>
      </c>
      <c r="B4871">
        <v>275896</v>
      </c>
      <c r="C4871" t="s">
        <v>10</v>
      </c>
      <c r="D4871" t="s">
        <v>11</v>
      </c>
      <c r="E4871" t="s">
        <v>1611</v>
      </c>
      <c r="F4871" t="s">
        <v>1614</v>
      </c>
      <c r="G4871">
        <v>55.6</v>
      </c>
      <c r="H4871">
        <v>48.4</v>
      </c>
      <c r="I4871">
        <v>3</v>
      </c>
      <c r="J4871">
        <v>10</v>
      </c>
      <c r="K4871" s="1">
        <v>45160</v>
      </c>
      <c r="L4871" s="56">
        <v>0.41680906249999999</v>
      </c>
    </row>
    <row r="4872" spans="1:12" ht="15" customHeight="1" x14ac:dyDescent="0.25">
      <c r="A4872">
        <v>4871</v>
      </c>
      <c r="B4872">
        <v>275895</v>
      </c>
      <c r="C4872" t="s">
        <v>10</v>
      </c>
      <c r="D4872" t="s">
        <v>11</v>
      </c>
      <c r="E4872" t="s">
        <v>1611</v>
      </c>
      <c r="F4872" t="s">
        <v>1614</v>
      </c>
      <c r="G4872">
        <v>56.7</v>
      </c>
      <c r="H4872">
        <v>49.5</v>
      </c>
      <c r="I4872">
        <v>3</v>
      </c>
      <c r="J4872">
        <v>10</v>
      </c>
      <c r="K4872" s="1">
        <v>45160</v>
      </c>
      <c r="L4872" s="56">
        <v>0.41622538194444442</v>
      </c>
    </row>
    <row r="4873" spans="1:12" ht="15" customHeight="1" x14ac:dyDescent="0.25">
      <c r="A4873">
        <v>4872</v>
      </c>
      <c r="B4873">
        <v>275894</v>
      </c>
      <c r="C4873" t="s">
        <v>175</v>
      </c>
      <c r="D4873" t="s">
        <v>176</v>
      </c>
      <c r="E4873" t="s">
        <v>1603</v>
      </c>
      <c r="F4873" t="s">
        <v>1614</v>
      </c>
      <c r="G4873">
        <v>34.9</v>
      </c>
      <c r="H4873">
        <v>27.7</v>
      </c>
      <c r="I4873">
        <v>3</v>
      </c>
      <c r="J4873">
        <v>0</v>
      </c>
      <c r="K4873" s="1">
        <v>45160</v>
      </c>
      <c r="L4873" s="56">
        <v>0.41511149305555556</v>
      </c>
    </row>
    <row r="4874" spans="1:12" ht="15" customHeight="1" x14ac:dyDescent="0.25">
      <c r="A4874">
        <v>4873</v>
      </c>
      <c r="B4874">
        <v>275893</v>
      </c>
      <c r="C4874" t="s">
        <v>59</v>
      </c>
      <c r="D4874" t="s">
        <v>60</v>
      </c>
      <c r="E4874" t="s">
        <v>1611</v>
      </c>
      <c r="F4874" t="s">
        <v>1613</v>
      </c>
      <c r="G4874">
        <v>52.9</v>
      </c>
      <c r="H4874">
        <v>45.7</v>
      </c>
      <c r="I4874">
        <v>3</v>
      </c>
      <c r="J4874">
        <v>8</v>
      </c>
      <c r="K4874" s="1">
        <v>45160</v>
      </c>
      <c r="L4874" s="56">
        <v>0.41491894675925928</v>
      </c>
    </row>
    <row r="4875" spans="1:12" ht="15" customHeight="1" x14ac:dyDescent="0.25">
      <c r="A4875">
        <v>4874</v>
      </c>
      <c r="B4875">
        <v>275892</v>
      </c>
      <c r="C4875" t="s">
        <v>123</v>
      </c>
      <c r="D4875" t="s">
        <v>1412</v>
      </c>
      <c r="E4875" t="s">
        <v>1603</v>
      </c>
      <c r="F4875" t="s">
        <v>1614</v>
      </c>
      <c r="G4875">
        <v>51.2</v>
      </c>
      <c r="H4875">
        <v>44</v>
      </c>
      <c r="I4875">
        <v>3</v>
      </c>
      <c r="J4875">
        <v>0</v>
      </c>
      <c r="K4875" s="1">
        <v>45160</v>
      </c>
      <c r="L4875" s="56">
        <v>0.41475320601851856</v>
      </c>
    </row>
    <row r="4876" spans="1:12" ht="15" customHeight="1" x14ac:dyDescent="0.25">
      <c r="A4876">
        <v>4875</v>
      </c>
      <c r="B4876">
        <v>275891</v>
      </c>
      <c r="C4876" t="s">
        <v>175</v>
      </c>
      <c r="D4876" t="s">
        <v>176</v>
      </c>
      <c r="E4876" t="s">
        <v>1603</v>
      </c>
      <c r="F4876" t="s">
        <v>1613</v>
      </c>
      <c r="G4876">
        <v>30.2</v>
      </c>
      <c r="H4876">
        <v>23</v>
      </c>
      <c r="I4876">
        <v>3</v>
      </c>
      <c r="J4876">
        <v>0</v>
      </c>
      <c r="K4876" s="1">
        <v>45160</v>
      </c>
      <c r="L4876" s="56">
        <v>0.41458116898148151</v>
      </c>
    </row>
    <row r="4877" spans="1:12" ht="15" customHeight="1" x14ac:dyDescent="0.25">
      <c r="A4877">
        <v>4876</v>
      </c>
      <c r="B4877">
        <v>275890</v>
      </c>
      <c r="C4877" t="s">
        <v>142</v>
      </c>
      <c r="D4877" t="s">
        <v>1612</v>
      </c>
      <c r="E4877" t="s">
        <v>1603</v>
      </c>
      <c r="F4877" t="s">
        <v>1604</v>
      </c>
      <c r="G4877">
        <v>37.799999999999997</v>
      </c>
      <c r="H4877">
        <v>30.6</v>
      </c>
      <c r="I4877">
        <v>3</v>
      </c>
      <c r="J4877">
        <v>0</v>
      </c>
      <c r="K4877" s="1">
        <v>45160</v>
      </c>
      <c r="L4877" s="56">
        <v>0.41417997685185187</v>
      </c>
    </row>
    <row r="4878" spans="1:12" ht="15" customHeight="1" x14ac:dyDescent="0.25">
      <c r="A4878">
        <v>4877</v>
      </c>
      <c r="B4878">
        <v>275889</v>
      </c>
      <c r="C4878" t="s">
        <v>74</v>
      </c>
      <c r="D4878" t="s">
        <v>75</v>
      </c>
      <c r="E4878" t="s">
        <v>1611</v>
      </c>
      <c r="F4878" t="s">
        <v>1610</v>
      </c>
      <c r="G4878">
        <v>44.5</v>
      </c>
      <c r="H4878">
        <v>37.299999999999997</v>
      </c>
      <c r="I4878">
        <v>3</v>
      </c>
      <c r="J4878">
        <v>16</v>
      </c>
      <c r="K4878" s="1">
        <v>45160</v>
      </c>
      <c r="L4878" s="56">
        <v>0.41372160879629627</v>
      </c>
    </row>
    <row r="4879" spans="1:12" ht="15" customHeight="1" x14ac:dyDescent="0.25">
      <c r="A4879">
        <v>4878</v>
      </c>
      <c r="B4879">
        <v>275888</v>
      </c>
      <c r="C4879" t="s">
        <v>124</v>
      </c>
      <c r="D4879" t="s">
        <v>1413</v>
      </c>
      <c r="E4879" t="s">
        <v>1603</v>
      </c>
      <c r="F4879" t="s">
        <v>1604</v>
      </c>
      <c r="G4879">
        <v>45.4</v>
      </c>
      <c r="H4879">
        <v>38.200000000000003</v>
      </c>
      <c r="I4879">
        <v>3</v>
      </c>
      <c r="J4879">
        <v>0</v>
      </c>
      <c r="K4879" s="1">
        <v>45160</v>
      </c>
      <c r="L4879" s="56">
        <v>0.4135384606481482</v>
      </c>
    </row>
    <row r="4880" spans="1:12" ht="15" customHeight="1" x14ac:dyDescent="0.25">
      <c r="A4880">
        <v>4879</v>
      </c>
      <c r="B4880">
        <v>275887</v>
      </c>
      <c r="C4880" t="s">
        <v>121</v>
      </c>
      <c r="D4880" t="s">
        <v>122</v>
      </c>
      <c r="E4880" t="s">
        <v>1603</v>
      </c>
      <c r="F4880" t="s">
        <v>1613</v>
      </c>
      <c r="G4880">
        <v>41.9</v>
      </c>
      <c r="H4880">
        <v>34.700000000000003</v>
      </c>
      <c r="I4880">
        <v>3</v>
      </c>
      <c r="J4880">
        <v>0</v>
      </c>
      <c r="K4880" s="1">
        <v>45160</v>
      </c>
      <c r="L4880" s="56">
        <v>0.41340297453703706</v>
      </c>
    </row>
    <row r="4881" spans="1:12" ht="15" customHeight="1" x14ac:dyDescent="0.25">
      <c r="A4881">
        <v>4880</v>
      </c>
      <c r="B4881">
        <v>275886</v>
      </c>
      <c r="C4881" t="s">
        <v>141</v>
      </c>
      <c r="D4881" t="s">
        <v>1358</v>
      </c>
      <c r="E4881" t="s">
        <v>1603</v>
      </c>
      <c r="F4881" t="s">
        <v>1607</v>
      </c>
      <c r="G4881">
        <v>40.700000000000003</v>
      </c>
      <c r="H4881">
        <v>33.5</v>
      </c>
      <c r="I4881">
        <v>3</v>
      </c>
      <c r="J4881">
        <v>0</v>
      </c>
      <c r="K4881" s="1">
        <v>45160</v>
      </c>
      <c r="L4881" s="56">
        <v>0.41319864583333338</v>
      </c>
    </row>
    <row r="4882" spans="1:12" ht="15" customHeight="1" x14ac:dyDescent="0.25">
      <c r="A4882">
        <v>4881</v>
      </c>
      <c r="B4882">
        <v>275885</v>
      </c>
      <c r="C4882" t="s">
        <v>151</v>
      </c>
      <c r="D4882" t="s">
        <v>1368</v>
      </c>
      <c r="E4882" t="s">
        <v>1611</v>
      </c>
      <c r="F4882" t="s">
        <v>1607</v>
      </c>
      <c r="G4882">
        <v>36.4</v>
      </c>
      <c r="H4882">
        <v>29.2</v>
      </c>
      <c r="I4882">
        <v>3</v>
      </c>
      <c r="J4882">
        <v>0</v>
      </c>
      <c r="K4882" s="1">
        <v>45160</v>
      </c>
      <c r="L4882" s="56">
        <v>0.41309120370370372</v>
      </c>
    </row>
    <row r="4883" spans="1:12" ht="15" customHeight="1" x14ac:dyDescent="0.25">
      <c r="A4883">
        <v>4882</v>
      </c>
      <c r="B4883">
        <v>275884</v>
      </c>
      <c r="C4883" t="s">
        <v>55</v>
      </c>
      <c r="D4883" t="s">
        <v>56</v>
      </c>
      <c r="E4883" t="s">
        <v>1611</v>
      </c>
      <c r="F4883" t="s">
        <v>1613</v>
      </c>
      <c r="G4883">
        <v>45.4</v>
      </c>
      <c r="H4883">
        <v>38.200000000000003</v>
      </c>
      <c r="I4883">
        <v>3</v>
      </c>
      <c r="J4883">
        <v>8</v>
      </c>
      <c r="K4883" s="1">
        <v>45160</v>
      </c>
      <c r="L4883" s="56">
        <v>0.41300381944444448</v>
      </c>
    </row>
    <row r="4884" spans="1:12" ht="15" customHeight="1" x14ac:dyDescent="0.25">
      <c r="A4884">
        <v>4883</v>
      </c>
      <c r="B4884">
        <v>275883</v>
      </c>
      <c r="C4884" t="s">
        <v>141</v>
      </c>
      <c r="D4884" t="s">
        <v>1358</v>
      </c>
      <c r="E4884" t="s">
        <v>1603</v>
      </c>
      <c r="F4884" t="s">
        <v>1607</v>
      </c>
      <c r="G4884">
        <v>7</v>
      </c>
      <c r="H4884">
        <v>5.2</v>
      </c>
      <c r="I4884">
        <v>0</v>
      </c>
      <c r="J4884">
        <v>0</v>
      </c>
      <c r="K4884" s="1">
        <v>45160</v>
      </c>
      <c r="L4884" s="56">
        <v>0.41244140046296301</v>
      </c>
    </row>
    <row r="4885" spans="1:12" ht="15" customHeight="1" x14ac:dyDescent="0.25">
      <c r="A4885">
        <v>4884</v>
      </c>
      <c r="B4885">
        <v>275882</v>
      </c>
      <c r="C4885" t="s">
        <v>101</v>
      </c>
      <c r="D4885" t="s">
        <v>1326</v>
      </c>
      <c r="E4885" t="s">
        <v>1611</v>
      </c>
      <c r="F4885" t="s">
        <v>1607</v>
      </c>
      <c r="G4885">
        <v>39.700000000000003</v>
      </c>
      <c r="H4885">
        <v>32.5</v>
      </c>
      <c r="I4885">
        <v>3</v>
      </c>
      <c r="J4885">
        <v>0</v>
      </c>
      <c r="K4885" s="1">
        <v>45160</v>
      </c>
      <c r="L4885" s="56">
        <v>0.41219181712962966</v>
      </c>
    </row>
    <row r="4886" spans="1:12" ht="15" customHeight="1" x14ac:dyDescent="0.25">
      <c r="A4886">
        <v>4885</v>
      </c>
      <c r="B4886">
        <v>275881</v>
      </c>
      <c r="C4886" t="s">
        <v>124</v>
      </c>
      <c r="D4886" t="s">
        <v>1413</v>
      </c>
      <c r="E4886" t="s">
        <v>1603</v>
      </c>
      <c r="F4886" t="s">
        <v>1604</v>
      </c>
      <c r="G4886">
        <v>41.5</v>
      </c>
      <c r="H4886">
        <v>34.299999999999997</v>
      </c>
      <c r="I4886">
        <v>3</v>
      </c>
      <c r="J4886">
        <v>0</v>
      </c>
      <c r="K4886" s="1">
        <v>45160</v>
      </c>
      <c r="L4886" s="56">
        <v>0.41204841435185185</v>
      </c>
    </row>
    <row r="4887" spans="1:12" ht="15" customHeight="1" x14ac:dyDescent="0.25">
      <c r="A4887">
        <v>4886</v>
      </c>
      <c r="B4887">
        <v>275880</v>
      </c>
      <c r="C4887" t="s">
        <v>173</v>
      </c>
      <c r="D4887" t="s">
        <v>1377</v>
      </c>
      <c r="E4887" t="s">
        <v>1611</v>
      </c>
      <c r="F4887" t="s">
        <v>1607</v>
      </c>
      <c r="G4887">
        <v>23.1</v>
      </c>
      <c r="H4887">
        <v>17.7</v>
      </c>
      <c r="I4887">
        <v>2</v>
      </c>
      <c r="J4887">
        <v>0</v>
      </c>
      <c r="K4887" s="1">
        <v>45160</v>
      </c>
      <c r="L4887" s="56">
        <v>0.41191049768518523</v>
      </c>
    </row>
    <row r="4888" spans="1:12" ht="15" customHeight="1" x14ac:dyDescent="0.25">
      <c r="A4888">
        <v>4887</v>
      </c>
      <c r="B4888">
        <v>275879</v>
      </c>
      <c r="C4888" t="s">
        <v>24</v>
      </c>
      <c r="D4888" t="s">
        <v>25</v>
      </c>
      <c r="E4888" t="s">
        <v>1611</v>
      </c>
      <c r="F4888" t="s">
        <v>1614</v>
      </c>
      <c r="G4888">
        <v>56.6</v>
      </c>
      <c r="H4888">
        <v>49.4</v>
      </c>
      <c r="I4888">
        <v>3</v>
      </c>
      <c r="J4888">
        <v>8</v>
      </c>
      <c r="K4888" s="1">
        <v>45160</v>
      </c>
      <c r="L4888" s="56">
        <v>0.41176484953703701</v>
      </c>
    </row>
    <row r="4889" spans="1:12" ht="15" customHeight="1" x14ac:dyDescent="0.25">
      <c r="A4889">
        <v>4888</v>
      </c>
      <c r="B4889">
        <v>275878</v>
      </c>
      <c r="C4889" t="s">
        <v>125</v>
      </c>
      <c r="D4889" t="s">
        <v>126</v>
      </c>
      <c r="E4889" t="s">
        <v>1603</v>
      </c>
      <c r="F4889" t="s">
        <v>1604</v>
      </c>
      <c r="G4889">
        <v>38.5</v>
      </c>
      <c r="H4889">
        <v>31.3</v>
      </c>
      <c r="I4889">
        <v>3</v>
      </c>
      <c r="J4889">
        <v>0</v>
      </c>
      <c r="K4889" s="1">
        <v>45160</v>
      </c>
      <c r="L4889" s="56">
        <v>0.41153344907407408</v>
      </c>
    </row>
    <row r="4890" spans="1:12" ht="15" customHeight="1" x14ac:dyDescent="0.25">
      <c r="A4890">
        <v>4889</v>
      </c>
      <c r="B4890">
        <v>275877</v>
      </c>
      <c r="C4890" t="s">
        <v>67</v>
      </c>
      <c r="D4890" t="s">
        <v>1318</v>
      </c>
      <c r="E4890" t="s">
        <v>1603</v>
      </c>
      <c r="F4890" t="s">
        <v>1613</v>
      </c>
      <c r="G4890">
        <v>36.4</v>
      </c>
      <c r="H4890">
        <v>29.2</v>
      </c>
      <c r="I4890">
        <v>3</v>
      </c>
      <c r="J4890">
        <v>0</v>
      </c>
      <c r="K4890" s="1">
        <v>45160</v>
      </c>
      <c r="L4890" s="56">
        <v>0.41140648148148151</v>
      </c>
    </row>
    <row r="4891" spans="1:12" ht="15" customHeight="1" x14ac:dyDescent="0.25">
      <c r="A4891">
        <v>4890</v>
      </c>
      <c r="B4891">
        <v>275876</v>
      </c>
      <c r="C4891" t="s">
        <v>74</v>
      </c>
      <c r="D4891" t="s">
        <v>75</v>
      </c>
      <c r="E4891" t="s">
        <v>1611</v>
      </c>
      <c r="F4891" t="s">
        <v>1610</v>
      </c>
      <c r="G4891">
        <v>44.3</v>
      </c>
      <c r="H4891">
        <v>37.1</v>
      </c>
      <c r="I4891">
        <v>3</v>
      </c>
      <c r="J4891">
        <v>16</v>
      </c>
      <c r="K4891" s="1">
        <v>45160</v>
      </c>
      <c r="L4891" s="56">
        <v>0.41127349537037033</v>
      </c>
    </row>
    <row r="4892" spans="1:12" ht="15" customHeight="1" x14ac:dyDescent="0.25">
      <c r="A4892">
        <v>4891</v>
      </c>
      <c r="B4892">
        <v>275875</v>
      </c>
      <c r="C4892" t="s">
        <v>59</v>
      </c>
      <c r="D4892" t="s">
        <v>60</v>
      </c>
      <c r="E4892" t="s">
        <v>1611</v>
      </c>
      <c r="F4892" t="s">
        <v>1613</v>
      </c>
      <c r="G4892">
        <v>53.4</v>
      </c>
      <c r="H4892">
        <v>46.2</v>
      </c>
      <c r="I4892">
        <v>3</v>
      </c>
      <c r="J4892">
        <v>8</v>
      </c>
      <c r="K4892" s="1">
        <v>45160</v>
      </c>
      <c r="L4892" s="56">
        <v>0.41112650462962957</v>
      </c>
    </row>
    <row r="4893" spans="1:12" ht="15" customHeight="1" x14ac:dyDescent="0.25">
      <c r="A4893">
        <v>4892</v>
      </c>
      <c r="B4893">
        <v>275874</v>
      </c>
      <c r="C4893" t="s">
        <v>67</v>
      </c>
      <c r="D4893" t="s">
        <v>1318</v>
      </c>
      <c r="E4893" t="s">
        <v>1603</v>
      </c>
      <c r="F4893" t="s">
        <v>1613</v>
      </c>
      <c r="G4893">
        <v>26.9</v>
      </c>
      <c r="H4893">
        <v>19.7</v>
      </c>
      <c r="I4893">
        <v>3</v>
      </c>
      <c r="J4893">
        <v>0</v>
      </c>
      <c r="K4893" s="1">
        <v>45160</v>
      </c>
      <c r="L4893" s="56">
        <v>0.41095864583333336</v>
      </c>
    </row>
    <row r="4894" spans="1:12" ht="15" customHeight="1" x14ac:dyDescent="0.25">
      <c r="A4894">
        <v>4893</v>
      </c>
      <c r="B4894">
        <v>275873</v>
      </c>
      <c r="C4894" t="s">
        <v>123</v>
      </c>
      <c r="D4894" t="s">
        <v>1412</v>
      </c>
      <c r="E4894" t="s">
        <v>1603</v>
      </c>
      <c r="F4894" t="s">
        <v>1613</v>
      </c>
      <c r="G4894">
        <v>52.2</v>
      </c>
      <c r="H4894">
        <v>45</v>
      </c>
      <c r="I4894">
        <v>3</v>
      </c>
      <c r="J4894">
        <v>0</v>
      </c>
      <c r="K4894" s="1">
        <v>45160</v>
      </c>
      <c r="L4894" s="56">
        <v>0.41083630787037034</v>
      </c>
    </row>
    <row r="4895" spans="1:12" ht="15" customHeight="1" x14ac:dyDescent="0.25">
      <c r="A4895">
        <v>4894</v>
      </c>
      <c r="B4895">
        <v>275872</v>
      </c>
      <c r="C4895" t="s">
        <v>67</v>
      </c>
      <c r="D4895" t="s">
        <v>1318</v>
      </c>
      <c r="E4895" t="s">
        <v>1603</v>
      </c>
      <c r="F4895" t="s">
        <v>1613</v>
      </c>
      <c r="G4895">
        <v>31.3</v>
      </c>
      <c r="H4895">
        <v>24.1</v>
      </c>
      <c r="I4895">
        <v>3</v>
      </c>
      <c r="J4895">
        <v>0</v>
      </c>
      <c r="K4895" s="1">
        <v>45160</v>
      </c>
      <c r="L4895" s="56">
        <v>0.4106925578703704</v>
      </c>
    </row>
    <row r="4896" spans="1:12" ht="15" customHeight="1" x14ac:dyDescent="0.25">
      <c r="A4896">
        <v>4895</v>
      </c>
      <c r="B4896">
        <v>275871</v>
      </c>
      <c r="C4896" t="s">
        <v>59</v>
      </c>
      <c r="D4896" t="s">
        <v>60</v>
      </c>
      <c r="E4896" t="s">
        <v>1611</v>
      </c>
      <c r="F4896" t="s">
        <v>1613</v>
      </c>
      <c r="G4896">
        <v>49.9</v>
      </c>
      <c r="H4896">
        <v>42.7</v>
      </c>
      <c r="I4896">
        <v>3</v>
      </c>
      <c r="J4896">
        <v>8</v>
      </c>
      <c r="K4896" s="1">
        <v>45160</v>
      </c>
      <c r="L4896" s="56">
        <v>0.41061666666666663</v>
      </c>
    </row>
    <row r="4897" spans="1:12" ht="15" customHeight="1" x14ac:dyDescent="0.25">
      <c r="A4897">
        <v>4896</v>
      </c>
      <c r="B4897">
        <v>275870</v>
      </c>
      <c r="C4897" t="s">
        <v>175</v>
      </c>
      <c r="D4897" t="s">
        <v>176</v>
      </c>
      <c r="E4897" t="s">
        <v>1603</v>
      </c>
      <c r="F4897" t="s">
        <v>1610</v>
      </c>
      <c r="G4897">
        <v>46.3</v>
      </c>
      <c r="H4897">
        <v>39.1</v>
      </c>
      <c r="I4897">
        <v>3</v>
      </c>
      <c r="J4897">
        <v>0</v>
      </c>
      <c r="K4897" s="1">
        <v>45160</v>
      </c>
      <c r="L4897" s="56">
        <v>0.40963186342592595</v>
      </c>
    </row>
    <row r="4898" spans="1:12" ht="15" customHeight="1" x14ac:dyDescent="0.25">
      <c r="A4898">
        <v>4897</v>
      </c>
      <c r="B4898">
        <v>275869</v>
      </c>
      <c r="C4898" t="s">
        <v>114</v>
      </c>
      <c r="D4898" t="s">
        <v>115</v>
      </c>
      <c r="E4898" t="s">
        <v>1603</v>
      </c>
      <c r="F4898" t="s">
        <v>1610</v>
      </c>
      <c r="G4898">
        <v>68</v>
      </c>
      <c r="H4898">
        <v>60.8</v>
      </c>
      <c r="I4898">
        <v>3</v>
      </c>
      <c r="J4898">
        <v>30</v>
      </c>
      <c r="K4898" s="1">
        <v>45160</v>
      </c>
      <c r="L4898" s="56">
        <v>0.40879660879629626</v>
      </c>
    </row>
    <row r="4899" spans="1:12" ht="15" customHeight="1" x14ac:dyDescent="0.25">
      <c r="A4899">
        <v>4898</v>
      </c>
      <c r="B4899">
        <v>275868</v>
      </c>
      <c r="C4899" t="s">
        <v>123</v>
      </c>
      <c r="D4899" t="s">
        <v>1412</v>
      </c>
      <c r="E4899" t="s">
        <v>1603</v>
      </c>
      <c r="F4899" t="s">
        <v>1614</v>
      </c>
      <c r="G4899">
        <v>54.7</v>
      </c>
      <c r="H4899">
        <v>47.5</v>
      </c>
      <c r="I4899">
        <v>3</v>
      </c>
      <c r="J4899">
        <v>0</v>
      </c>
      <c r="K4899" s="1">
        <v>45160</v>
      </c>
      <c r="L4899" s="56">
        <v>0.40854652777777778</v>
      </c>
    </row>
    <row r="4900" spans="1:12" ht="15" customHeight="1" x14ac:dyDescent="0.25">
      <c r="A4900">
        <v>4899</v>
      </c>
      <c r="B4900">
        <v>275867</v>
      </c>
      <c r="C4900" t="s">
        <v>142</v>
      </c>
      <c r="D4900" t="s">
        <v>1612</v>
      </c>
      <c r="E4900" t="s">
        <v>1603</v>
      </c>
      <c r="F4900" t="s">
        <v>1604</v>
      </c>
      <c r="G4900">
        <v>36.6</v>
      </c>
      <c r="H4900">
        <v>29.4</v>
      </c>
      <c r="I4900">
        <v>3</v>
      </c>
      <c r="J4900">
        <v>0</v>
      </c>
      <c r="K4900" s="1">
        <v>45160</v>
      </c>
      <c r="L4900" s="56">
        <v>0.40843032407407409</v>
      </c>
    </row>
    <row r="4901" spans="1:12" ht="15" customHeight="1" x14ac:dyDescent="0.25">
      <c r="A4901">
        <v>4900</v>
      </c>
      <c r="B4901">
        <v>275866</v>
      </c>
      <c r="C4901" t="s">
        <v>121</v>
      </c>
      <c r="D4901" t="s">
        <v>122</v>
      </c>
      <c r="E4901" t="s">
        <v>1603</v>
      </c>
      <c r="F4901" t="s">
        <v>1610</v>
      </c>
      <c r="G4901">
        <v>46.6</v>
      </c>
      <c r="H4901">
        <v>39.4</v>
      </c>
      <c r="I4901">
        <v>3</v>
      </c>
      <c r="J4901">
        <v>0</v>
      </c>
      <c r="K4901" s="1">
        <v>45160</v>
      </c>
      <c r="L4901" s="56">
        <v>0.40804649305555557</v>
      </c>
    </row>
    <row r="4902" spans="1:12" ht="15" customHeight="1" x14ac:dyDescent="0.25">
      <c r="A4902">
        <v>4901</v>
      </c>
      <c r="B4902">
        <v>275865</v>
      </c>
      <c r="C4902" t="s">
        <v>24</v>
      </c>
      <c r="D4902" t="s">
        <v>25</v>
      </c>
      <c r="E4902" t="s">
        <v>1611</v>
      </c>
      <c r="F4902" t="s">
        <v>1614</v>
      </c>
      <c r="G4902">
        <v>52.2</v>
      </c>
      <c r="H4902">
        <v>45</v>
      </c>
      <c r="I4902">
        <v>3</v>
      </c>
      <c r="J4902">
        <v>8</v>
      </c>
      <c r="K4902" s="1">
        <v>45160</v>
      </c>
      <c r="L4902" s="56">
        <v>0.40782028935185188</v>
      </c>
    </row>
    <row r="4903" spans="1:12" ht="15" customHeight="1" x14ac:dyDescent="0.25">
      <c r="A4903">
        <v>4902</v>
      </c>
      <c r="B4903">
        <v>275864</v>
      </c>
      <c r="C4903" t="s">
        <v>124</v>
      </c>
      <c r="D4903" t="s">
        <v>1413</v>
      </c>
      <c r="E4903" t="s">
        <v>1603</v>
      </c>
      <c r="F4903" t="s">
        <v>1604</v>
      </c>
      <c r="G4903">
        <v>44.8</v>
      </c>
      <c r="H4903">
        <v>37.6</v>
      </c>
      <c r="I4903">
        <v>3</v>
      </c>
      <c r="J4903">
        <v>0</v>
      </c>
      <c r="K4903" s="1">
        <v>45160</v>
      </c>
      <c r="L4903" s="56">
        <v>0.40752207175925931</v>
      </c>
    </row>
    <row r="4904" spans="1:12" ht="15" customHeight="1" x14ac:dyDescent="0.25">
      <c r="A4904">
        <v>4903</v>
      </c>
      <c r="B4904">
        <v>275863</v>
      </c>
      <c r="C4904" t="s">
        <v>74</v>
      </c>
      <c r="D4904" t="s">
        <v>75</v>
      </c>
      <c r="E4904" t="s">
        <v>1611</v>
      </c>
      <c r="F4904" t="s">
        <v>1610</v>
      </c>
      <c r="G4904">
        <v>51.6</v>
      </c>
      <c r="H4904">
        <v>44.4</v>
      </c>
      <c r="I4904">
        <v>3</v>
      </c>
      <c r="J4904">
        <v>16</v>
      </c>
      <c r="K4904" s="1">
        <v>45160</v>
      </c>
      <c r="L4904" s="56">
        <v>0.40737361111111109</v>
      </c>
    </row>
    <row r="4905" spans="1:12" ht="15" customHeight="1" x14ac:dyDescent="0.25">
      <c r="A4905">
        <v>4904</v>
      </c>
      <c r="B4905">
        <v>275862</v>
      </c>
      <c r="C4905" t="s">
        <v>85</v>
      </c>
      <c r="D4905" t="s">
        <v>1608</v>
      </c>
      <c r="E4905" t="s">
        <v>1603</v>
      </c>
      <c r="F4905" t="s">
        <v>1610</v>
      </c>
      <c r="G4905">
        <v>49.4</v>
      </c>
      <c r="H4905">
        <v>42.2</v>
      </c>
      <c r="I4905">
        <v>3</v>
      </c>
      <c r="J4905">
        <v>0</v>
      </c>
      <c r="K4905" s="1">
        <v>45160</v>
      </c>
      <c r="L4905" s="56">
        <v>0.40676253472222218</v>
      </c>
    </row>
    <row r="4906" spans="1:12" ht="15" customHeight="1" x14ac:dyDescent="0.25">
      <c r="A4906">
        <v>4905</v>
      </c>
      <c r="B4906">
        <v>275861</v>
      </c>
      <c r="C4906" t="s">
        <v>59</v>
      </c>
      <c r="D4906" t="s">
        <v>60</v>
      </c>
      <c r="E4906" t="s">
        <v>1611</v>
      </c>
      <c r="F4906" t="s">
        <v>1613</v>
      </c>
      <c r="G4906">
        <v>50.5</v>
      </c>
      <c r="H4906">
        <v>43.3</v>
      </c>
      <c r="I4906">
        <v>3</v>
      </c>
      <c r="J4906">
        <v>8</v>
      </c>
      <c r="K4906" s="1">
        <v>45160</v>
      </c>
      <c r="L4906" s="56">
        <v>0.40563746527777783</v>
      </c>
    </row>
    <row r="4907" spans="1:12" ht="15" customHeight="1" x14ac:dyDescent="0.25">
      <c r="A4907">
        <v>4906</v>
      </c>
      <c r="B4907">
        <v>275860</v>
      </c>
      <c r="C4907" t="s">
        <v>24</v>
      </c>
      <c r="D4907" t="s">
        <v>25</v>
      </c>
      <c r="E4907" t="s">
        <v>1611</v>
      </c>
      <c r="F4907" t="s">
        <v>1614</v>
      </c>
      <c r="G4907">
        <v>55.3</v>
      </c>
      <c r="H4907">
        <v>48.1</v>
      </c>
      <c r="I4907">
        <v>3</v>
      </c>
      <c r="J4907">
        <v>8</v>
      </c>
      <c r="K4907" s="1">
        <v>45160</v>
      </c>
      <c r="L4907" s="56">
        <v>0.40542812500000003</v>
      </c>
    </row>
    <row r="4908" spans="1:12" ht="15" customHeight="1" x14ac:dyDescent="0.25">
      <c r="A4908">
        <v>4907</v>
      </c>
      <c r="B4908">
        <v>275859</v>
      </c>
      <c r="C4908" t="s">
        <v>84</v>
      </c>
      <c r="D4908" t="s">
        <v>1609</v>
      </c>
      <c r="E4908" t="s">
        <v>1603</v>
      </c>
      <c r="F4908" t="s">
        <v>1610</v>
      </c>
      <c r="G4908">
        <v>60.6</v>
      </c>
      <c r="H4908">
        <v>53.4</v>
      </c>
      <c r="I4908">
        <v>3</v>
      </c>
      <c r="J4908">
        <v>0</v>
      </c>
      <c r="K4908" s="1">
        <v>45160</v>
      </c>
      <c r="L4908" s="56">
        <v>0.40524417824074077</v>
      </c>
    </row>
    <row r="4909" spans="1:12" ht="15" customHeight="1" x14ac:dyDescent="0.25">
      <c r="A4909">
        <v>4908</v>
      </c>
      <c r="B4909">
        <v>275858</v>
      </c>
      <c r="C4909" t="s">
        <v>55</v>
      </c>
      <c r="D4909" t="s">
        <v>56</v>
      </c>
      <c r="E4909" t="s">
        <v>1611</v>
      </c>
      <c r="F4909" t="s">
        <v>1613</v>
      </c>
      <c r="G4909">
        <v>51.1</v>
      </c>
      <c r="H4909">
        <v>43.9</v>
      </c>
      <c r="I4909">
        <v>3</v>
      </c>
      <c r="J4909">
        <v>8</v>
      </c>
      <c r="K4909" s="1">
        <v>45160</v>
      </c>
      <c r="L4909" s="56">
        <v>0.4051168171296296</v>
      </c>
    </row>
    <row r="4910" spans="1:12" ht="15" customHeight="1" x14ac:dyDescent="0.25">
      <c r="A4910">
        <v>4909</v>
      </c>
      <c r="B4910">
        <v>275857</v>
      </c>
      <c r="C4910" t="s">
        <v>24</v>
      </c>
      <c r="D4910" t="s">
        <v>25</v>
      </c>
      <c r="E4910" t="s">
        <v>1611</v>
      </c>
      <c r="F4910" t="s">
        <v>1614</v>
      </c>
      <c r="G4910">
        <v>48.3</v>
      </c>
      <c r="H4910">
        <v>41.1</v>
      </c>
      <c r="I4910">
        <v>3</v>
      </c>
      <c r="J4910">
        <v>8</v>
      </c>
      <c r="K4910" s="1">
        <v>45160</v>
      </c>
      <c r="L4910" s="56">
        <v>0.4049856828703704</v>
      </c>
    </row>
    <row r="4911" spans="1:12" ht="15" customHeight="1" x14ac:dyDescent="0.25">
      <c r="A4911">
        <v>4910</v>
      </c>
      <c r="B4911">
        <v>275856</v>
      </c>
      <c r="C4911" t="s">
        <v>24</v>
      </c>
      <c r="D4911" t="s">
        <v>25</v>
      </c>
      <c r="E4911" t="s">
        <v>1611</v>
      </c>
      <c r="F4911" t="s">
        <v>1614</v>
      </c>
      <c r="G4911">
        <v>52.2</v>
      </c>
      <c r="H4911">
        <v>45</v>
      </c>
      <c r="I4911">
        <v>3</v>
      </c>
      <c r="J4911">
        <v>8</v>
      </c>
      <c r="K4911" s="1">
        <v>45160</v>
      </c>
      <c r="L4911" s="56">
        <v>0.40487109953703704</v>
      </c>
    </row>
    <row r="4912" spans="1:12" ht="15" customHeight="1" x14ac:dyDescent="0.25">
      <c r="A4912">
        <v>4911</v>
      </c>
      <c r="B4912">
        <v>275855</v>
      </c>
      <c r="C4912" t="s">
        <v>74</v>
      </c>
      <c r="D4912" t="s">
        <v>75</v>
      </c>
      <c r="E4912" t="s">
        <v>1611</v>
      </c>
      <c r="F4912" t="s">
        <v>1610</v>
      </c>
      <c r="G4912">
        <v>42.8</v>
      </c>
      <c r="H4912">
        <v>35.6</v>
      </c>
      <c r="I4912">
        <v>3</v>
      </c>
      <c r="J4912">
        <v>16</v>
      </c>
      <c r="K4912" s="1">
        <v>45160</v>
      </c>
      <c r="L4912" s="56">
        <v>0.40464690972222223</v>
      </c>
    </row>
    <row r="4913" spans="1:12" ht="15" customHeight="1" x14ac:dyDescent="0.25">
      <c r="A4913">
        <v>4912</v>
      </c>
      <c r="B4913">
        <v>275854</v>
      </c>
      <c r="C4913" t="s">
        <v>124</v>
      </c>
      <c r="D4913" t="s">
        <v>1413</v>
      </c>
      <c r="E4913" t="s">
        <v>1603</v>
      </c>
      <c r="F4913" t="s">
        <v>1604</v>
      </c>
      <c r="G4913">
        <v>40.6</v>
      </c>
      <c r="H4913">
        <v>33.4</v>
      </c>
      <c r="I4913">
        <v>3</v>
      </c>
      <c r="J4913">
        <v>0</v>
      </c>
      <c r="K4913" s="1">
        <v>45160</v>
      </c>
      <c r="L4913" s="56">
        <v>0.40446334490740737</v>
      </c>
    </row>
    <row r="4914" spans="1:12" ht="15" customHeight="1" x14ac:dyDescent="0.25">
      <c r="A4914">
        <v>4913</v>
      </c>
      <c r="B4914">
        <v>275853</v>
      </c>
      <c r="C4914" t="s">
        <v>142</v>
      </c>
      <c r="D4914" t="s">
        <v>1612</v>
      </c>
      <c r="E4914" t="s">
        <v>1603</v>
      </c>
      <c r="F4914" t="s">
        <v>1604</v>
      </c>
      <c r="G4914">
        <v>34.9</v>
      </c>
      <c r="H4914">
        <v>27.7</v>
      </c>
      <c r="I4914">
        <v>3</v>
      </c>
      <c r="J4914">
        <v>0</v>
      </c>
      <c r="K4914" s="1">
        <v>45160</v>
      </c>
      <c r="L4914" s="56">
        <v>0.40428730324074075</v>
      </c>
    </row>
    <row r="4915" spans="1:12" ht="15" customHeight="1" x14ac:dyDescent="0.25">
      <c r="A4915">
        <v>4914</v>
      </c>
      <c r="B4915">
        <v>275852</v>
      </c>
      <c r="C4915" t="s">
        <v>59</v>
      </c>
      <c r="D4915" t="s">
        <v>60</v>
      </c>
      <c r="E4915" t="s">
        <v>1611</v>
      </c>
      <c r="F4915" t="s">
        <v>1613</v>
      </c>
      <c r="G4915">
        <v>45.9</v>
      </c>
      <c r="H4915">
        <v>38.700000000000003</v>
      </c>
      <c r="I4915">
        <v>3</v>
      </c>
      <c r="J4915">
        <v>8</v>
      </c>
      <c r="K4915" s="1">
        <v>45160</v>
      </c>
      <c r="L4915" s="56">
        <v>0.4042045949074074</v>
      </c>
    </row>
    <row r="4916" spans="1:12" ht="15" customHeight="1" x14ac:dyDescent="0.25">
      <c r="A4916">
        <v>4915</v>
      </c>
      <c r="B4916">
        <v>275851</v>
      </c>
      <c r="C4916" t="s">
        <v>24</v>
      </c>
      <c r="D4916" t="s">
        <v>25</v>
      </c>
      <c r="E4916" t="s">
        <v>1611</v>
      </c>
      <c r="F4916" t="s">
        <v>1614</v>
      </c>
      <c r="G4916">
        <v>52.7</v>
      </c>
      <c r="H4916">
        <v>45.5</v>
      </c>
      <c r="I4916">
        <v>3</v>
      </c>
      <c r="J4916">
        <v>8</v>
      </c>
      <c r="K4916" s="1">
        <v>45160</v>
      </c>
      <c r="L4916" s="56">
        <v>0.40405269675925926</v>
      </c>
    </row>
    <row r="4917" spans="1:12" ht="15" customHeight="1" x14ac:dyDescent="0.25">
      <c r="A4917">
        <v>4916</v>
      </c>
      <c r="B4917">
        <v>275850</v>
      </c>
      <c r="C4917" t="s">
        <v>67</v>
      </c>
      <c r="D4917" t="s">
        <v>1318</v>
      </c>
      <c r="E4917" t="s">
        <v>1603</v>
      </c>
      <c r="F4917" t="s">
        <v>1613</v>
      </c>
      <c r="G4917">
        <v>30.7</v>
      </c>
      <c r="H4917">
        <v>23.5</v>
      </c>
      <c r="I4917">
        <v>3</v>
      </c>
      <c r="J4917">
        <v>0</v>
      </c>
      <c r="K4917" s="1">
        <v>45160</v>
      </c>
      <c r="L4917" s="56">
        <v>0.40382531249999998</v>
      </c>
    </row>
    <row r="4918" spans="1:12" ht="15" customHeight="1" x14ac:dyDescent="0.25">
      <c r="A4918">
        <v>4917</v>
      </c>
      <c r="B4918">
        <v>275849</v>
      </c>
      <c r="C4918" t="s">
        <v>121</v>
      </c>
      <c r="D4918" t="s">
        <v>122</v>
      </c>
      <c r="E4918" t="s">
        <v>1603</v>
      </c>
      <c r="F4918" t="s">
        <v>1613</v>
      </c>
      <c r="G4918">
        <v>43.3</v>
      </c>
      <c r="H4918">
        <v>36.1</v>
      </c>
      <c r="I4918">
        <v>3</v>
      </c>
      <c r="J4918">
        <v>0</v>
      </c>
      <c r="K4918" s="1">
        <v>45160</v>
      </c>
      <c r="L4918" s="56">
        <v>0.40367677083333331</v>
      </c>
    </row>
    <row r="4919" spans="1:12" ht="15" customHeight="1" x14ac:dyDescent="0.25">
      <c r="A4919">
        <v>4918</v>
      </c>
      <c r="B4919">
        <v>275848</v>
      </c>
      <c r="C4919" t="s">
        <v>24</v>
      </c>
      <c r="D4919" t="s">
        <v>25</v>
      </c>
      <c r="E4919" t="s">
        <v>1611</v>
      </c>
      <c r="F4919" t="s">
        <v>1614</v>
      </c>
      <c r="G4919">
        <v>49.3</v>
      </c>
      <c r="H4919">
        <v>42.1</v>
      </c>
      <c r="I4919">
        <v>3</v>
      </c>
      <c r="J4919">
        <v>8</v>
      </c>
      <c r="K4919" s="1">
        <v>45160</v>
      </c>
      <c r="L4919" s="56">
        <v>0.40344991898148147</v>
      </c>
    </row>
    <row r="4920" spans="1:12" ht="15" customHeight="1" x14ac:dyDescent="0.25">
      <c r="A4920">
        <v>4919</v>
      </c>
      <c r="B4920">
        <v>275847</v>
      </c>
      <c r="C4920" t="s">
        <v>124</v>
      </c>
      <c r="D4920" t="s">
        <v>1413</v>
      </c>
      <c r="E4920" t="s">
        <v>1603</v>
      </c>
      <c r="F4920" t="s">
        <v>1604</v>
      </c>
      <c r="G4920">
        <v>49</v>
      </c>
      <c r="H4920">
        <v>41.8</v>
      </c>
      <c r="I4920">
        <v>3</v>
      </c>
      <c r="J4920">
        <v>0</v>
      </c>
      <c r="K4920" s="1">
        <v>45160</v>
      </c>
      <c r="L4920" s="56">
        <v>0.40330054398148146</v>
      </c>
    </row>
    <row r="4921" spans="1:12" ht="15" customHeight="1" x14ac:dyDescent="0.25">
      <c r="A4921">
        <v>4920</v>
      </c>
      <c r="B4921">
        <v>275846</v>
      </c>
      <c r="C4921" t="s">
        <v>159</v>
      </c>
      <c r="D4921" t="s">
        <v>1372</v>
      </c>
      <c r="E4921" t="s">
        <v>1603</v>
      </c>
      <c r="F4921" t="s">
        <v>1604</v>
      </c>
      <c r="G4921">
        <v>26.6</v>
      </c>
      <c r="H4921">
        <v>21.2</v>
      </c>
      <c r="I4921">
        <v>2</v>
      </c>
      <c r="J4921">
        <v>0</v>
      </c>
      <c r="K4921" s="1">
        <v>45160</v>
      </c>
      <c r="L4921" s="56">
        <v>0.40319140046296292</v>
      </c>
    </row>
    <row r="4922" spans="1:12" ht="15" customHeight="1" x14ac:dyDescent="0.25">
      <c r="A4922">
        <v>4921</v>
      </c>
      <c r="B4922">
        <v>275845</v>
      </c>
      <c r="C4922" t="s">
        <v>124</v>
      </c>
      <c r="D4922" t="s">
        <v>1413</v>
      </c>
      <c r="E4922" t="s">
        <v>1603</v>
      </c>
      <c r="F4922" t="s">
        <v>1604</v>
      </c>
      <c r="G4922">
        <v>46.5</v>
      </c>
      <c r="H4922">
        <v>39.299999999999997</v>
      </c>
      <c r="I4922">
        <v>3</v>
      </c>
      <c r="J4922">
        <v>0</v>
      </c>
      <c r="K4922" s="1">
        <v>45160</v>
      </c>
      <c r="L4922" s="56">
        <v>0.40305026620370371</v>
      </c>
    </row>
    <row r="4923" spans="1:12" ht="15" customHeight="1" x14ac:dyDescent="0.25">
      <c r="A4923">
        <v>4922</v>
      </c>
      <c r="B4923">
        <v>275844</v>
      </c>
      <c r="C4923" t="s">
        <v>125</v>
      </c>
      <c r="D4923" t="s">
        <v>126</v>
      </c>
      <c r="E4923" t="s">
        <v>1603</v>
      </c>
      <c r="F4923" t="s">
        <v>1604</v>
      </c>
      <c r="G4923">
        <v>42.9</v>
      </c>
      <c r="H4923">
        <v>35.700000000000003</v>
      </c>
      <c r="I4923">
        <v>3</v>
      </c>
      <c r="J4923">
        <v>0</v>
      </c>
      <c r="K4923" s="1">
        <v>45160</v>
      </c>
      <c r="L4923" s="56">
        <v>0.4029258101851852</v>
      </c>
    </row>
    <row r="4924" spans="1:12" ht="15" customHeight="1" x14ac:dyDescent="0.25">
      <c r="A4924">
        <v>4923</v>
      </c>
      <c r="B4924">
        <v>275843</v>
      </c>
      <c r="C4924" t="s">
        <v>141</v>
      </c>
      <c r="D4924" t="s">
        <v>1358</v>
      </c>
      <c r="E4924" t="s">
        <v>1603</v>
      </c>
      <c r="F4924" t="s">
        <v>1607</v>
      </c>
      <c r="G4924">
        <v>35.1</v>
      </c>
      <c r="H4924">
        <v>27.9</v>
      </c>
      <c r="I4924">
        <v>3</v>
      </c>
      <c r="J4924">
        <v>0</v>
      </c>
      <c r="K4924" s="1">
        <v>45160</v>
      </c>
      <c r="L4924" s="56">
        <v>0.40282450231481487</v>
      </c>
    </row>
    <row r="4925" spans="1:12" ht="15" customHeight="1" x14ac:dyDescent="0.25">
      <c r="A4925">
        <v>4924</v>
      </c>
      <c r="B4925">
        <v>275842</v>
      </c>
      <c r="C4925" t="s">
        <v>141</v>
      </c>
      <c r="D4925" t="s">
        <v>1358</v>
      </c>
      <c r="E4925" t="s">
        <v>1603</v>
      </c>
      <c r="F4925" t="s">
        <v>1607</v>
      </c>
      <c r="G4925">
        <v>40.299999999999997</v>
      </c>
      <c r="H4925">
        <v>33.1</v>
      </c>
      <c r="I4925">
        <v>3</v>
      </c>
      <c r="J4925">
        <v>0</v>
      </c>
      <c r="K4925" s="1">
        <v>45160</v>
      </c>
      <c r="L4925" s="56">
        <v>0.4026921643518519</v>
      </c>
    </row>
    <row r="4926" spans="1:12" ht="15" customHeight="1" x14ac:dyDescent="0.25">
      <c r="A4926">
        <v>4925</v>
      </c>
      <c r="B4926">
        <v>275841</v>
      </c>
      <c r="C4926" t="s">
        <v>120</v>
      </c>
      <c r="D4926" t="s">
        <v>1411</v>
      </c>
      <c r="E4926" t="s">
        <v>1603</v>
      </c>
      <c r="F4926" t="s">
        <v>1610</v>
      </c>
      <c r="G4926">
        <v>14.1</v>
      </c>
      <c r="H4926">
        <v>8.6999999999999993</v>
      </c>
      <c r="I4926">
        <v>2</v>
      </c>
      <c r="J4926">
        <v>0</v>
      </c>
      <c r="K4926" s="1">
        <v>45160</v>
      </c>
      <c r="L4926" s="56">
        <v>0.37742989583333331</v>
      </c>
    </row>
    <row r="4927" spans="1:12" ht="15" customHeight="1" x14ac:dyDescent="0.25">
      <c r="A4927">
        <v>4926</v>
      </c>
      <c r="B4927">
        <v>275840</v>
      </c>
      <c r="C4927" t="s">
        <v>137</v>
      </c>
      <c r="D4927" t="s">
        <v>1356</v>
      </c>
      <c r="E4927" t="s">
        <v>1603</v>
      </c>
      <c r="F4927" t="s">
        <v>1615</v>
      </c>
      <c r="G4927">
        <v>70.400000000000006</v>
      </c>
      <c r="H4927">
        <v>63.2</v>
      </c>
      <c r="I4927">
        <v>3</v>
      </c>
      <c r="J4927">
        <v>0</v>
      </c>
      <c r="K4927" s="1">
        <v>45160</v>
      </c>
      <c r="L4927" s="56">
        <v>0.3772480324074074</v>
      </c>
    </row>
    <row r="4928" spans="1:12" ht="15" customHeight="1" x14ac:dyDescent="0.25">
      <c r="A4928">
        <v>4927</v>
      </c>
      <c r="B4928">
        <v>275839</v>
      </c>
      <c r="C4928" t="s">
        <v>140</v>
      </c>
      <c r="D4928" t="s">
        <v>1357</v>
      </c>
      <c r="E4928" t="s">
        <v>1603</v>
      </c>
      <c r="F4928" t="s">
        <v>1607</v>
      </c>
      <c r="G4928">
        <v>24.1</v>
      </c>
      <c r="H4928">
        <v>20.5</v>
      </c>
      <c r="I4928">
        <v>1</v>
      </c>
      <c r="J4928">
        <v>0</v>
      </c>
      <c r="K4928" s="1">
        <v>45160</v>
      </c>
      <c r="L4928" s="56">
        <v>0.37703171296296295</v>
      </c>
    </row>
    <row r="4929" spans="1:12" ht="15" customHeight="1" x14ac:dyDescent="0.25">
      <c r="A4929">
        <v>4928</v>
      </c>
      <c r="B4929">
        <v>275838</v>
      </c>
      <c r="C4929" t="s">
        <v>100</v>
      </c>
      <c r="D4929" t="s">
        <v>1271</v>
      </c>
      <c r="E4929" t="s">
        <v>1611</v>
      </c>
      <c r="F4929" t="s">
        <v>1607</v>
      </c>
      <c r="G4929">
        <v>15.9</v>
      </c>
      <c r="H4929">
        <v>12.3</v>
      </c>
      <c r="I4929">
        <v>1</v>
      </c>
      <c r="J4929">
        <v>0</v>
      </c>
      <c r="K4929" s="1">
        <v>45160</v>
      </c>
      <c r="L4929" s="56">
        <v>0.37683468749999999</v>
      </c>
    </row>
    <row r="4930" spans="1:12" ht="15" customHeight="1" x14ac:dyDescent="0.25">
      <c r="A4930">
        <v>4929</v>
      </c>
      <c r="B4930">
        <v>275837</v>
      </c>
      <c r="C4930" t="s">
        <v>100</v>
      </c>
      <c r="D4930" t="s">
        <v>1271</v>
      </c>
      <c r="E4930" t="s">
        <v>1611</v>
      </c>
      <c r="F4930" t="s">
        <v>1607</v>
      </c>
      <c r="G4930">
        <v>59.3</v>
      </c>
      <c r="H4930">
        <v>52.1</v>
      </c>
      <c r="I4930">
        <v>3</v>
      </c>
      <c r="J4930">
        <v>0</v>
      </c>
      <c r="K4930" s="1">
        <v>45160</v>
      </c>
      <c r="L4930" s="56">
        <v>0.3766465625</v>
      </c>
    </row>
    <row r="4931" spans="1:12" ht="15" customHeight="1" x14ac:dyDescent="0.25">
      <c r="A4931">
        <v>4930</v>
      </c>
      <c r="B4931">
        <v>275836</v>
      </c>
      <c r="C4931" t="s">
        <v>125</v>
      </c>
      <c r="D4931" t="s">
        <v>126</v>
      </c>
      <c r="E4931" t="s">
        <v>1603</v>
      </c>
      <c r="F4931" t="s">
        <v>1604</v>
      </c>
      <c r="G4931">
        <v>37.1</v>
      </c>
      <c r="H4931">
        <v>29.9</v>
      </c>
      <c r="I4931">
        <v>3</v>
      </c>
      <c r="J4931">
        <v>0</v>
      </c>
      <c r="K4931" s="1">
        <v>45160</v>
      </c>
      <c r="L4931" s="56">
        <v>0.37642893518518522</v>
      </c>
    </row>
    <row r="4932" spans="1:12" ht="15" customHeight="1" x14ac:dyDescent="0.25">
      <c r="A4932">
        <v>4931</v>
      </c>
      <c r="B4932">
        <v>275835</v>
      </c>
      <c r="C4932" t="s">
        <v>59</v>
      </c>
      <c r="D4932" t="s">
        <v>60</v>
      </c>
      <c r="E4932" t="s">
        <v>1611</v>
      </c>
      <c r="F4932" t="s">
        <v>1613</v>
      </c>
      <c r="G4932">
        <v>48.2</v>
      </c>
      <c r="H4932">
        <v>41</v>
      </c>
      <c r="I4932">
        <v>3</v>
      </c>
      <c r="J4932">
        <v>8</v>
      </c>
      <c r="K4932" s="1">
        <v>45160</v>
      </c>
      <c r="L4932" s="56">
        <v>0.37631203703703703</v>
      </c>
    </row>
    <row r="4933" spans="1:12" ht="15" customHeight="1" x14ac:dyDescent="0.25">
      <c r="A4933">
        <v>4932</v>
      </c>
      <c r="B4933">
        <v>275834</v>
      </c>
      <c r="C4933" t="s">
        <v>125</v>
      </c>
      <c r="D4933" t="s">
        <v>126</v>
      </c>
      <c r="E4933" t="s">
        <v>1603</v>
      </c>
      <c r="F4933" t="s">
        <v>1604</v>
      </c>
      <c r="G4933">
        <v>42.2</v>
      </c>
      <c r="H4933">
        <v>35</v>
      </c>
      <c r="I4933">
        <v>3</v>
      </c>
      <c r="J4933">
        <v>0</v>
      </c>
      <c r="K4933" s="1">
        <v>45160</v>
      </c>
      <c r="L4933" s="56">
        <v>0.3761433217592593</v>
      </c>
    </row>
    <row r="4934" spans="1:12" ht="15" customHeight="1" x14ac:dyDescent="0.25">
      <c r="A4934">
        <v>4933</v>
      </c>
      <c r="B4934">
        <v>275833</v>
      </c>
      <c r="C4934" t="s">
        <v>74</v>
      </c>
      <c r="D4934" t="s">
        <v>75</v>
      </c>
      <c r="E4934" t="s">
        <v>1611</v>
      </c>
      <c r="F4934" t="s">
        <v>1610</v>
      </c>
      <c r="G4934">
        <v>34.9</v>
      </c>
      <c r="H4934">
        <v>27.7</v>
      </c>
      <c r="I4934">
        <v>3</v>
      </c>
      <c r="J4934">
        <v>12</v>
      </c>
      <c r="K4934" s="1">
        <v>45160</v>
      </c>
      <c r="L4934" s="56">
        <v>0.37602862268518522</v>
      </c>
    </row>
    <row r="4935" spans="1:12" ht="15" customHeight="1" x14ac:dyDescent="0.25">
      <c r="A4935">
        <v>4934</v>
      </c>
      <c r="B4935">
        <v>275832</v>
      </c>
      <c r="C4935" t="s">
        <v>84</v>
      </c>
      <c r="D4935" t="s">
        <v>1609</v>
      </c>
      <c r="E4935" t="s">
        <v>1603</v>
      </c>
      <c r="F4935" t="s">
        <v>1610</v>
      </c>
      <c r="G4935">
        <v>36.799999999999997</v>
      </c>
      <c r="H4935">
        <v>31.4</v>
      </c>
      <c r="I4935">
        <v>2</v>
      </c>
      <c r="J4935">
        <v>0</v>
      </c>
      <c r="K4935" s="1">
        <v>45160</v>
      </c>
      <c r="L4935" s="56">
        <v>0.37588526620370372</v>
      </c>
    </row>
    <row r="4936" spans="1:12" ht="15" customHeight="1" x14ac:dyDescent="0.25">
      <c r="A4936">
        <v>4935</v>
      </c>
      <c r="B4936">
        <v>275831</v>
      </c>
      <c r="C4936" t="s">
        <v>125</v>
      </c>
      <c r="D4936" t="s">
        <v>126</v>
      </c>
      <c r="E4936" t="s">
        <v>1603</v>
      </c>
      <c r="F4936" t="s">
        <v>1604</v>
      </c>
      <c r="G4936">
        <v>22.5</v>
      </c>
      <c r="H4936">
        <v>17.100000000000001</v>
      </c>
      <c r="I4936">
        <v>2</v>
      </c>
      <c r="J4936">
        <v>0</v>
      </c>
      <c r="K4936" s="1">
        <v>45160</v>
      </c>
      <c r="L4936" s="56">
        <v>0.37575876157407406</v>
      </c>
    </row>
    <row r="4937" spans="1:12" ht="15" customHeight="1" x14ac:dyDescent="0.25">
      <c r="A4937">
        <v>4936</v>
      </c>
      <c r="B4937">
        <v>275830</v>
      </c>
      <c r="C4937" t="s">
        <v>51</v>
      </c>
      <c r="D4937" t="s">
        <v>52</v>
      </c>
      <c r="E4937" t="s">
        <v>1611</v>
      </c>
      <c r="F4937" t="s">
        <v>1613</v>
      </c>
      <c r="G4937">
        <v>43.2</v>
      </c>
      <c r="H4937">
        <v>36</v>
      </c>
      <c r="I4937">
        <v>3</v>
      </c>
      <c r="J4937">
        <v>14</v>
      </c>
      <c r="K4937" s="1">
        <v>45160</v>
      </c>
      <c r="L4937" s="56">
        <v>0.37564922453703703</v>
      </c>
    </row>
    <row r="4938" spans="1:12" ht="15" customHeight="1" x14ac:dyDescent="0.25">
      <c r="A4938">
        <v>4937</v>
      </c>
      <c r="B4938">
        <v>275829</v>
      </c>
      <c r="C4938" t="s">
        <v>121</v>
      </c>
      <c r="D4938" t="s">
        <v>122</v>
      </c>
      <c r="E4938" t="s">
        <v>1603</v>
      </c>
      <c r="F4938" t="s">
        <v>1610</v>
      </c>
      <c r="G4938">
        <v>38.9</v>
      </c>
      <c r="H4938">
        <v>31.7</v>
      </c>
      <c r="I4938">
        <v>3</v>
      </c>
      <c r="J4938">
        <v>0</v>
      </c>
      <c r="K4938" s="1">
        <v>45160</v>
      </c>
      <c r="L4938" s="56">
        <v>0.37552982638888888</v>
      </c>
    </row>
    <row r="4939" spans="1:12" ht="15" customHeight="1" x14ac:dyDescent="0.25">
      <c r="A4939">
        <v>4938</v>
      </c>
      <c r="B4939">
        <v>275828</v>
      </c>
      <c r="C4939" t="s">
        <v>103</v>
      </c>
      <c r="D4939" t="s">
        <v>104</v>
      </c>
      <c r="E4939" t="s">
        <v>1603</v>
      </c>
      <c r="F4939" t="s">
        <v>1610</v>
      </c>
      <c r="G4939">
        <v>12.7</v>
      </c>
      <c r="H4939">
        <v>7.3</v>
      </c>
      <c r="I4939">
        <v>2</v>
      </c>
      <c r="J4939">
        <v>2</v>
      </c>
      <c r="K4939" s="1">
        <v>45160</v>
      </c>
      <c r="L4939" s="56">
        <v>0.3754587962962963</v>
      </c>
    </row>
    <row r="4940" spans="1:12" ht="15" customHeight="1" x14ac:dyDescent="0.25">
      <c r="A4940">
        <v>4939</v>
      </c>
      <c r="B4940">
        <v>275827</v>
      </c>
      <c r="C4940" t="s">
        <v>85</v>
      </c>
      <c r="D4940" t="s">
        <v>1608</v>
      </c>
      <c r="E4940" t="s">
        <v>1603</v>
      </c>
      <c r="F4940" t="s">
        <v>1610</v>
      </c>
      <c r="G4940">
        <v>40.200000000000003</v>
      </c>
      <c r="H4940">
        <v>33</v>
      </c>
      <c r="I4940">
        <v>3</v>
      </c>
      <c r="J4940">
        <v>0</v>
      </c>
      <c r="K4940" s="1">
        <v>45160</v>
      </c>
      <c r="L4940" s="56">
        <v>0.37539822916666665</v>
      </c>
    </row>
    <row r="4941" spans="1:12" ht="15" customHeight="1" x14ac:dyDescent="0.25">
      <c r="A4941">
        <v>4940</v>
      </c>
      <c r="B4941">
        <v>275826</v>
      </c>
      <c r="C4941" t="s">
        <v>121</v>
      </c>
      <c r="D4941" t="s">
        <v>122</v>
      </c>
      <c r="E4941" t="s">
        <v>1603</v>
      </c>
      <c r="F4941" t="s">
        <v>1613</v>
      </c>
      <c r="G4941">
        <v>20.9</v>
      </c>
      <c r="H4941">
        <v>15.5</v>
      </c>
      <c r="I4941">
        <v>2</v>
      </c>
      <c r="J4941">
        <v>0</v>
      </c>
      <c r="K4941" s="1">
        <v>45160</v>
      </c>
      <c r="L4941" s="56">
        <v>0.37530285879629632</v>
      </c>
    </row>
    <row r="4942" spans="1:12" ht="15" customHeight="1" x14ac:dyDescent="0.25">
      <c r="A4942">
        <v>4941</v>
      </c>
      <c r="B4942">
        <v>275825</v>
      </c>
      <c r="C4942" t="s">
        <v>86</v>
      </c>
      <c r="D4942" t="s">
        <v>87</v>
      </c>
      <c r="E4942" t="s">
        <v>1611</v>
      </c>
      <c r="F4942" t="s">
        <v>1610</v>
      </c>
      <c r="G4942">
        <v>38.200000000000003</v>
      </c>
      <c r="H4942">
        <v>31</v>
      </c>
      <c r="I4942">
        <v>3</v>
      </c>
      <c r="J4942">
        <v>7</v>
      </c>
      <c r="K4942" s="1">
        <v>45160</v>
      </c>
      <c r="L4942" s="56">
        <v>0.37504768518518516</v>
      </c>
    </row>
    <row r="4943" spans="1:12" ht="15" customHeight="1" x14ac:dyDescent="0.25">
      <c r="A4943">
        <v>4942</v>
      </c>
      <c r="B4943">
        <v>275824</v>
      </c>
      <c r="C4943" t="s">
        <v>67</v>
      </c>
      <c r="D4943" t="s">
        <v>1318</v>
      </c>
      <c r="E4943" t="s">
        <v>1603</v>
      </c>
      <c r="F4943" t="s">
        <v>1613</v>
      </c>
      <c r="G4943">
        <v>25.7</v>
      </c>
      <c r="H4943">
        <v>18.5</v>
      </c>
      <c r="I4943">
        <v>3</v>
      </c>
      <c r="J4943">
        <v>0</v>
      </c>
      <c r="K4943" s="1">
        <v>45160</v>
      </c>
      <c r="L4943" s="56">
        <v>0.37473109953703704</v>
      </c>
    </row>
    <row r="4944" spans="1:12" ht="15" customHeight="1" x14ac:dyDescent="0.25">
      <c r="A4944">
        <v>4943</v>
      </c>
      <c r="B4944">
        <v>275823</v>
      </c>
      <c r="C4944" t="s">
        <v>114</v>
      </c>
      <c r="D4944" t="s">
        <v>115</v>
      </c>
      <c r="E4944" t="s">
        <v>1603</v>
      </c>
      <c r="F4944" t="s">
        <v>1610</v>
      </c>
      <c r="G4944">
        <v>20.7</v>
      </c>
      <c r="H4944">
        <v>15.3</v>
      </c>
      <c r="I4944">
        <v>2</v>
      </c>
      <c r="J4944">
        <v>6</v>
      </c>
      <c r="K4944" s="1">
        <v>45160</v>
      </c>
      <c r="L4944" s="56">
        <v>0.37460385416666669</v>
      </c>
    </row>
    <row r="4945" spans="1:12" ht="15" customHeight="1" x14ac:dyDescent="0.25">
      <c r="A4945">
        <v>4944</v>
      </c>
      <c r="B4945">
        <v>275822</v>
      </c>
      <c r="C4945" t="s">
        <v>67</v>
      </c>
      <c r="D4945" t="s">
        <v>1318</v>
      </c>
      <c r="E4945" t="s">
        <v>1603</v>
      </c>
      <c r="F4945" t="s">
        <v>1613</v>
      </c>
      <c r="G4945">
        <v>28.2</v>
      </c>
      <c r="H4945">
        <v>21</v>
      </c>
      <c r="I4945">
        <v>3</v>
      </c>
      <c r="J4945">
        <v>0</v>
      </c>
      <c r="K4945" s="1">
        <v>45160</v>
      </c>
      <c r="L4945" s="56">
        <v>0.37442121527777777</v>
      </c>
    </row>
    <row r="4946" spans="1:12" ht="15" customHeight="1" x14ac:dyDescent="0.25">
      <c r="A4946">
        <v>4945</v>
      </c>
      <c r="B4946">
        <v>275821</v>
      </c>
      <c r="C4946" t="s">
        <v>136</v>
      </c>
      <c r="D4946" t="s">
        <v>1605</v>
      </c>
      <c r="E4946" t="s">
        <v>1603</v>
      </c>
      <c r="F4946" t="s">
        <v>1615</v>
      </c>
      <c r="G4946">
        <v>29.8</v>
      </c>
      <c r="H4946">
        <v>22.6</v>
      </c>
      <c r="I4946">
        <v>3</v>
      </c>
      <c r="J4946">
        <v>0</v>
      </c>
      <c r="K4946" s="1">
        <v>45160</v>
      </c>
      <c r="L4946" s="56">
        <v>0.37430451388888891</v>
      </c>
    </row>
    <row r="4947" spans="1:12" ht="15" customHeight="1" x14ac:dyDescent="0.25">
      <c r="A4947">
        <v>4946</v>
      </c>
      <c r="B4947">
        <v>275820</v>
      </c>
      <c r="C4947" t="s">
        <v>114</v>
      </c>
      <c r="D4947" t="s">
        <v>115</v>
      </c>
      <c r="E4947" t="s">
        <v>1603</v>
      </c>
      <c r="F4947" t="s">
        <v>1610</v>
      </c>
      <c r="G4947">
        <v>70.400000000000006</v>
      </c>
      <c r="H4947">
        <v>63.2</v>
      </c>
      <c r="I4947">
        <v>3</v>
      </c>
      <c r="J4947">
        <v>30</v>
      </c>
      <c r="K4947" s="1">
        <v>45160</v>
      </c>
      <c r="L4947" s="56">
        <v>0.37415775462962958</v>
      </c>
    </row>
    <row r="4948" spans="1:12" ht="15" customHeight="1" x14ac:dyDescent="0.25">
      <c r="A4948">
        <v>4947</v>
      </c>
      <c r="B4948">
        <v>275819</v>
      </c>
      <c r="C4948" t="s">
        <v>120</v>
      </c>
      <c r="D4948" t="s">
        <v>1411</v>
      </c>
      <c r="E4948" t="s">
        <v>1603</v>
      </c>
      <c r="F4948" t="s">
        <v>1614</v>
      </c>
      <c r="G4948">
        <v>36.299999999999997</v>
      </c>
      <c r="H4948">
        <v>29.1</v>
      </c>
      <c r="I4948">
        <v>3</v>
      </c>
      <c r="J4948">
        <v>0</v>
      </c>
      <c r="K4948" s="1">
        <v>45160</v>
      </c>
      <c r="L4948" s="56">
        <v>0.37399340277777776</v>
      </c>
    </row>
    <row r="4949" spans="1:12" ht="15" customHeight="1" x14ac:dyDescent="0.25">
      <c r="A4949">
        <v>4948</v>
      </c>
      <c r="B4949">
        <v>275818</v>
      </c>
      <c r="C4949" t="s">
        <v>125</v>
      </c>
      <c r="D4949" t="s">
        <v>126</v>
      </c>
      <c r="E4949" t="s">
        <v>1603</v>
      </c>
      <c r="F4949" t="s">
        <v>1604</v>
      </c>
      <c r="G4949">
        <v>12.2</v>
      </c>
      <c r="H4949">
        <v>6.8</v>
      </c>
      <c r="I4949">
        <v>2</v>
      </c>
      <c r="J4949">
        <v>0</v>
      </c>
      <c r="K4949" s="1">
        <v>45160</v>
      </c>
      <c r="L4949" s="56">
        <v>0.37395390046296301</v>
      </c>
    </row>
    <row r="4950" spans="1:12" ht="15" customHeight="1" x14ac:dyDescent="0.25">
      <c r="A4950">
        <v>4949</v>
      </c>
      <c r="B4950">
        <v>275817</v>
      </c>
      <c r="C4950" t="s">
        <v>88</v>
      </c>
      <c r="D4950" t="s">
        <v>89</v>
      </c>
      <c r="E4950" t="s">
        <v>1611</v>
      </c>
      <c r="F4950" t="s">
        <v>1610</v>
      </c>
      <c r="G4950">
        <v>8.1999999999999993</v>
      </c>
      <c r="H4950">
        <v>2.8</v>
      </c>
      <c r="I4950">
        <v>2</v>
      </c>
      <c r="J4950">
        <v>1</v>
      </c>
      <c r="K4950" s="1">
        <v>45160</v>
      </c>
      <c r="L4950" s="56">
        <v>0.37386890046296295</v>
      </c>
    </row>
    <row r="4951" spans="1:12" ht="15" customHeight="1" x14ac:dyDescent="0.25">
      <c r="A4951">
        <v>4950</v>
      </c>
      <c r="B4951">
        <v>275816</v>
      </c>
      <c r="C4951" t="s">
        <v>123</v>
      </c>
      <c r="D4951" t="s">
        <v>1412</v>
      </c>
      <c r="E4951" t="s">
        <v>1603</v>
      </c>
      <c r="F4951" t="s">
        <v>1613</v>
      </c>
      <c r="G4951">
        <v>37.799999999999997</v>
      </c>
      <c r="H4951">
        <v>32.4</v>
      </c>
      <c r="I4951">
        <v>2</v>
      </c>
      <c r="J4951">
        <v>0</v>
      </c>
      <c r="K4951" s="1">
        <v>45160</v>
      </c>
      <c r="L4951" s="56">
        <v>0.3737037037037037</v>
      </c>
    </row>
    <row r="4952" spans="1:12" ht="15" customHeight="1" x14ac:dyDescent="0.25">
      <c r="A4952">
        <v>4951</v>
      </c>
      <c r="B4952">
        <v>275815</v>
      </c>
      <c r="C4952" t="s">
        <v>120</v>
      </c>
      <c r="D4952" t="s">
        <v>1411</v>
      </c>
      <c r="E4952" t="s">
        <v>1603</v>
      </c>
      <c r="F4952" t="s">
        <v>1614</v>
      </c>
      <c r="G4952">
        <v>19.3</v>
      </c>
      <c r="H4952">
        <v>13.9</v>
      </c>
      <c r="I4952">
        <v>2</v>
      </c>
      <c r="J4952">
        <v>0</v>
      </c>
      <c r="K4952" s="1">
        <v>45160</v>
      </c>
      <c r="L4952" s="56">
        <v>0.37359695601851856</v>
      </c>
    </row>
    <row r="4953" spans="1:12" ht="15" customHeight="1" x14ac:dyDescent="0.25">
      <c r="A4953">
        <v>4952</v>
      </c>
      <c r="B4953">
        <v>275814</v>
      </c>
      <c r="C4953" t="s">
        <v>55</v>
      </c>
      <c r="D4953" t="s">
        <v>56</v>
      </c>
      <c r="E4953" t="s">
        <v>1611</v>
      </c>
      <c r="F4953" t="s">
        <v>1613</v>
      </c>
      <c r="G4953">
        <v>46.4</v>
      </c>
      <c r="H4953">
        <v>39.200000000000003</v>
      </c>
      <c r="I4953">
        <v>3</v>
      </c>
      <c r="J4953">
        <v>8</v>
      </c>
      <c r="K4953" s="1">
        <v>45160</v>
      </c>
      <c r="L4953" s="56">
        <v>0.37334479166666662</v>
      </c>
    </row>
    <row r="4954" spans="1:12" ht="15" customHeight="1" x14ac:dyDescent="0.25">
      <c r="A4954">
        <v>4953</v>
      </c>
      <c r="B4954">
        <v>275813</v>
      </c>
      <c r="C4954" t="s">
        <v>139</v>
      </c>
      <c r="D4954" t="s">
        <v>1342</v>
      </c>
      <c r="E4954" t="s">
        <v>1603</v>
      </c>
      <c r="F4954" t="s">
        <v>1613</v>
      </c>
      <c r="G4954">
        <v>37.299999999999997</v>
      </c>
      <c r="H4954">
        <v>30.1</v>
      </c>
      <c r="I4954">
        <v>3</v>
      </c>
      <c r="J4954">
        <v>0</v>
      </c>
      <c r="K4954" s="1">
        <v>45160</v>
      </c>
      <c r="L4954" s="56">
        <v>0.37323306712962961</v>
      </c>
    </row>
    <row r="4955" spans="1:12" ht="15" customHeight="1" x14ac:dyDescent="0.25">
      <c r="A4955">
        <v>4954</v>
      </c>
      <c r="B4955">
        <v>275812</v>
      </c>
      <c r="C4955" t="s">
        <v>139</v>
      </c>
      <c r="D4955" t="s">
        <v>1342</v>
      </c>
      <c r="E4955" t="s">
        <v>1603</v>
      </c>
      <c r="F4955" t="s">
        <v>1613</v>
      </c>
      <c r="G4955">
        <v>54.5</v>
      </c>
      <c r="H4955">
        <v>47.3</v>
      </c>
      <c r="I4955">
        <v>3</v>
      </c>
      <c r="J4955">
        <v>0</v>
      </c>
      <c r="K4955" s="1">
        <v>45160</v>
      </c>
      <c r="L4955" s="56">
        <v>0.37318232638888887</v>
      </c>
    </row>
    <row r="4956" spans="1:12" ht="15" customHeight="1" x14ac:dyDescent="0.25">
      <c r="A4956">
        <v>4955</v>
      </c>
      <c r="B4956">
        <v>275811</v>
      </c>
      <c r="C4956" t="s">
        <v>105</v>
      </c>
      <c r="D4956" t="s">
        <v>106</v>
      </c>
      <c r="E4956" t="s">
        <v>1603</v>
      </c>
      <c r="F4956" t="s">
        <v>1610</v>
      </c>
      <c r="G4956">
        <v>31.1</v>
      </c>
      <c r="H4956">
        <v>25.7</v>
      </c>
      <c r="I4956">
        <v>2</v>
      </c>
      <c r="J4956">
        <v>9</v>
      </c>
      <c r="K4956" s="1">
        <v>45160</v>
      </c>
      <c r="L4956" s="56">
        <v>0.37296646990740739</v>
      </c>
    </row>
    <row r="4957" spans="1:12" ht="15" customHeight="1" x14ac:dyDescent="0.25">
      <c r="A4957">
        <v>4956</v>
      </c>
      <c r="B4957">
        <v>275810</v>
      </c>
      <c r="C4957" t="s">
        <v>140</v>
      </c>
      <c r="D4957" t="s">
        <v>1357</v>
      </c>
      <c r="E4957" t="s">
        <v>1603</v>
      </c>
      <c r="F4957" t="s">
        <v>1607</v>
      </c>
      <c r="G4957">
        <v>24.6</v>
      </c>
      <c r="H4957">
        <v>21</v>
      </c>
      <c r="I4957">
        <v>1</v>
      </c>
      <c r="J4957">
        <v>0</v>
      </c>
      <c r="K4957" s="1">
        <v>45160</v>
      </c>
      <c r="L4957" s="56">
        <v>0.37271565972222226</v>
      </c>
    </row>
    <row r="4958" spans="1:12" ht="15" customHeight="1" x14ac:dyDescent="0.25">
      <c r="A4958">
        <v>4957</v>
      </c>
      <c r="B4958">
        <v>275809</v>
      </c>
      <c r="C4958" t="s">
        <v>24</v>
      </c>
      <c r="D4958" t="s">
        <v>25</v>
      </c>
      <c r="E4958" t="s">
        <v>1611</v>
      </c>
      <c r="F4958" t="s">
        <v>1614</v>
      </c>
      <c r="G4958">
        <v>47.5</v>
      </c>
      <c r="H4958">
        <v>40.299999999999997</v>
      </c>
      <c r="I4958">
        <v>3</v>
      </c>
      <c r="J4958">
        <v>8</v>
      </c>
      <c r="K4958" s="1">
        <v>45160</v>
      </c>
      <c r="L4958" s="56">
        <v>0.37258703703703705</v>
      </c>
    </row>
    <row r="4959" spans="1:12" ht="15" customHeight="1" x14ac:dyDescent="0.25">
      <c r="A4959">
        <v>4958</v>
      </c>
      <c r="B4959">
        <v>275808</v>
      </c>
      <c r="C4959" t="s">
        <v>78</v>
      </c>
      <c r="D4959" t="s">
        <v>79</v>
      </c>
      <c r="E4959" t="s">
        <v>1611</v>
      </c>
      <c r="F4959" t="s">
        <v>1610</v>
      </c>
      <c r="G4959">
        <v>52.8</v>
      </c>
      <c r="H4959">
        <v>45.6</v>
      </c>
      <c r="I4959">
        <v>3</v>
      </c>
      <c r="J4959">
        <v>19</v>
      </c>
      <c r="K4959" s="1">
        <v>45160</v>
      </c>
      <c r="L4959" s="56">
        <v>0.37237349537037034</v>
      </c>
    </row>
    <row r="4960" spans="1:12" ht="15" customHeight="1" x14ac:dyDescent="0.25">
      <c r="A4960">
        <v>4959</v>
      </c>
      <c r="B4960">
        <v>275807</v>
      </c>
      <c r="C4960" t="s">
        <v>24</v>
      </c>
      <c r="D4960" t="s">
        <v>25</v>
      </c>
      <c r="E4960" t="s">
        <v>1611</v>
      </c>
      <c r="F4960" t="s">
        <v>1614</v>
      </c>
      <c r="G4960">
        <v>51</v>
      </c>
      <c r="H4960">
        <v>43.8</v>
      </c>
      <c r="I4960">
        <v>3</v>
      </c>
      <c r="J4960">
        <v>8</v>
      </c>
      <c r="K4960" s="1">
        <v>45160</v>
      </c>
      <c r="L4960" s="56">
        <v>0.37205443287037038</v>
      </c>
    </row>
    <row r="4961" spans="1:12" ht="15" customHeight="1" x14ac:dyDescent="0.25">
      <c r="A4961">
        <v>4960</v>
      </c>
      <c r="B4961">
        <v>275806</v>
      </c>
      <c r="C4961" t="s">
        <v>142</v>
      </c>
      <c r="D4961" t="s">
        <v>1612</v>
      </c>
      <c r="E4961" t="s">
        <v>1603</v>
      </c>
      <c r="F4961" t="s">
        <v>1604</v>
      </c>
      <c r="G4961">
        <v>36.6</v>
      </c>
      <c r="H4961">
        <v>29.4</v>
      </c>
      <c r="I4961">
        <v>3</v>
      </c>
      <c r="J4961">
        <v>0</v>
      </c>
      <c r="K4961" s="1">
        <v>45160</v>
      </c>
      <c r="L4961" s="56">
        <v>0.37195729166666669</v>
      </c>
    </row>
    <row r="4962" spans="1:12" ht="15" customHeight="1" x14ac:dyDescent="0.25">
      <c r="A4962">
        <v>4961</v>
      </c>
      <c r="B4962">
        <v>275805</v>
      </c>
      <c r="C4962" t="s">
        <v>124</v>
      </c>
      <c r="D4962" t="s">
        <v>1413</v>
      </c>
      <c r="E4962" t="s">
        <v>1603</v>
      </c>
      <c r="F4962" t="s">
        <v>1604</v>
      </c>
      <c r="G4962">
        <v>42.5</v>
      </c>
      <c r="H4962">
        <v>35.299999999999997</v>
      </c>
      <c r="I4962">
        <v>3</v>
      </c>
      <c r="J4962">
        <v>0</v>
      </c>
      <c r="K4962" s="1">
        <v>45160</v>
      </c>
      <c r="L4962" s="56">
        <v>0.37158908564814813</v>
      </c>
    </row>
    <row r="4963" spans="1:12" ht="15" customHeight="1" x14ac:dyDescent="0.25">
      <c r="A4963">
        <v>4962</v>
      </c>
      <c r="B4963">
        <v>275804</v>
      </c>
      <c r="C4963" t="s">
        <v>74</v>
      </c>
      <c r="D4963" t="s">
        <v>75</v>
      </c>
      <c r="E4963" t="s">
        <v>1611</v>
      </c>
      <c r="F4963" t="s">
        <v>1610</v>
      </c>
      <c r="G4963">
        <v>43</v>
      </c>
      <c r="H4963">
        <v>35.799999999999997</v>
      </c>
      <c r="I4963">
        <v>3</v>
      </c>
      <c r="J4963">
        <v>16</v>
      </c>
      <c r="K4963" s="1">
        <v>45160</v>
      </c>
      <c r="L4963" s="56">
        <v>0.37093611111111113</v>
      </c>
    </row>
    <row r="4964" spans="1:12" ht="15" customHeight="1" x14ac:dyDescent="0.25">
      <c r="A4964">
        <v>4963</v>
      </c>
      <c r="B4964">
        <v>275803</v>
      </c>
      <c r="C4964" t="s">
        <v>59</v>
      </c>
      <c r="D4964" t="s">
        <v>60</v>
      </c>
      <c r="E4964" t="s">
        <v>1611</v>
      </c>
      <c r="F4964" t="s">
        <v>1613</v>
      </c>
      <c r="G4964">
        <v>55.2</v>
      </c>
      <c r="H4964">
        <v>48</v>
      </c>
      <c r="I4964">
        <v>3</v>
      </c>
      <c r="J4964">
        <v>8</v>
      </c>
      <c r="K4964" s="1">
        <v>45160</v>
      </c>
      <c r="L4964" s="56">
        <v>0.37076666666666669</v>
      </c>
    </row>
    <row r="4965" spans="1:12" ht="15" customHeight="1" x14ac:dyDescent="0.25">
      <c r="A4965">
        <v>4964</v>
      </c>
      <c r="B4965">
        <v>275802</v>
      </c>
      <c r="C4965" t="s">
        <v>125</v>
      </c>
      <c r="D4965" t="s">
        <v>126</v>
      </c>
      <c r="E4965" t="s">
        <v>1603</v>
      </c>
      <c r="F4965" t="s">
        <v>1604</v>
      </c>
      <c r="G4965">
        <v>37.9</v>
      </c>
      <c r="H4965">
        <v>30.7</v>
      </c>
      <c r="I4965">
        <v>3</v>
      </c>
      <c r="J4965">
        <v>0</v>
      </c>
      <c r="K4965" s="1">
        <v>45160</v>
      </c>
      <c r="L4965" s="56">
        <v>0.37058078703703701</v>
      </c>
    </row>
    <row r="4966" spans="1:12" ht="15" customHeight="1" x14ac:dyDescent="0.25">
      <c r="A4966">
        <v>4965</v>
      </c>
      <c r="B4966">
        <v>275801</v>
      </c>
      <c r="C4966" t="s">
        <v>24</v>
      </c>
      <c r="D4966" t="s">
        <v>25</v>
      </c>
      <c r="E4966" t="s">
        <v>1611</v>
      </c>
      <c r="F4966" t="s">
        <v>1614</v>
      </c>
      <c r="G4966">
        <v>50.7</v>
      </c>
      <c r="H4966">
        <v>43.5</v>
      </c>
      <c r="I4966">
        <v>3</v>
      </c>
      <c r="J4966">
        <v>8</v>
      </c>
      <c r="K4966" s="1">
        <v>45160</v>
      </c>
      <c r="L4966" s="56">
        <v>0.37045922453703706</v>
      </c>
    </row>
    <row r="4967" spans="1:12" ht="15" customHeight="1" x14ac:dyDescent="0.25">
      <c r="A4967">
        <v>4966</v>
      </c>
      <c r="B4967">
        <v>275800</v>
      </c>
      <c r="C4967" t="s">
        <v>124</v>
      </c>
      <c r="D4967" t="s">
        <v>1413</v>
      </c>
      <c r="E4967" t="s">
        <v>1603</v>
      </c>
      <c r="F4967" t="s">
        <v>1604</v>
      </c>
      <c r="G4967">
        <v>45.9</v>
      </c>
      <c r="H4967">
        <v>38.700000000000003</v>
      </c>
      <c r="I4967">
        <v>3</v>
      </c>
      <c r="J4967">
        <v>0</v>
      </c>
      <c r="K4967" s="1">
        <v>45160</v>
      </c>
      <c r="L4967" s="56">
        <v>0.37013530092592589</v>
      </c>
    </row>
    <row r="4968" spans="1:12" ht="15" customHeight="1" x14ac:dyDescent="0.25">
      <c r="A4968">
        <v>4967</v>
      </c>
      <c r="B4968">
        <v>275799</v>
      </c>
      <c r="C4968" t="s">
        <v>10</v>
      </c>
      <c r="D4968" t="s">
        <v>11</v>
      </c>
      <c r="E4968" t="s">
        <v>1611</v>
      </c>
      <c r="F4968" t="s">
        <v>1614</v>
      </c>
      <c r="G4968">
        <v>60.7</v>
      </c>
      <c r="H4968">
        <v>53.5</v>
      </c>
      <c r="I4968">
        <v>3</v>
      </c>
      <c r="J4968">
        <v>10</v>
      </c>
      <c r="K4968" s="1">
        <v>45160</v>
      </c>
      <c r="L4968" s="56">
        <v>0.37003769675925929</v>
      </c>
    </row>
    <row r="4969" spans="1:12" ht="15" customHeight="1" x14ac:dyDescent="0.25">
      <c r="A4969">
        <v>4968</v>
      </c>
      <c r="B4969">
        <v>275798</v>
      </c>
      <c r="C4969" t="s">
        <v>114</v>
      </c>
      <c r="D4969" t="s">
        <v>115</v>
      </c>
      <c r="E4969" t="s">
        <v>1603</v>
      </c>
      <c r="F4969" t="s">
        <v>1610</v>
      </c>
      <c r="G4969">
        <v>69</v>
      </c>
      <c r="H4969">
        <v>61.8</v>
      </c>
      <c r="I4969">
        <v>3</v>
      </c>
      <c r="J4969">
        <v>30</v>
      </c>
      <c r="K4969" s="1">
        <v>45160</v>
      </c>
      <c r="L4969" s="56">
        <v>0.36970084490740746</v>
      </c>
    </row>
    <row r="4970" spans="1:12" ht="15" customHeight="1" x14ac:dyDescent="0.25">
      <c r="A4970">
        <v>4969</v>
      </c>
      <c r="B4970">
        <v>275797</v>
      </c>
      <c r="C4970" t="s">
        <v>59</v>
      </c>
      <c r="D4970" t="s">
        <v>60</v>
      </c>
      <c r="E4970" t="s">
        <v>1611</v>
      </c>
      <c r="F4970" t="s">
        <v>1613</v>
      </c>
      <c r="G4970">
        <v>52.7</v>
      </c>
      <c r="H4970">
        <v>45.5</v>
      </c>
      <c r="I4970">
        <v>3</v>
      </c>
      <c r="J4970">
        <v>8</v>
      </c>
      <c r="K4970" s="1">
        <v>45160</v>
      </c>
      <c r="L4970" s="56">
        <v>0.36928240740740742</v>
      </c>
    </row>
    <row r="4971" spans="1:12" ht="15" customHeight="1" x14ac:dyDescent="0.25">
      <c r="A4971">
        <v>4970</v>
      </c>
      <c r="B4971">
        <v>275796</v>
      </c>
      <c r="C4971" t="s">
        <v>24</v>
      </c>
      <c r="D4971" t="s">
        <v>25</v>
      </c>
      <c r="E4971" t="s">
        <v>1611</v>
      </c>
      <c r="F4971" t="s">
        <v>1614</v>
      </c>
      <c r="G4971">
        <v>50.1</v>
      </c>
      <c r="H4971">
        <v>42.9</v>
      </c>
      <c r="I4971">
        <v>3</v>
      </c>
      <c r="J4971">
        <v>8</v>
      </c>
      <c r="K4971" s="1">
        <v>45160</v>
      </c>
      <c r="L4971" s="56">
        <v>0.36875046296296299</v>
      </c>
    </row>
    <row r="4972" spans="1:12" ht="15" customHeight="1" x14ac:dyDescent="0.25">
      <c r="A4972">
        <v>4971</v>
      </c>
      <c r="B4972">
        <v>275795</v>
      </c>
      <c r="C4972" t="s">
        <v>123</v>
      </c>
      <c r="D4972" t="s">
        <v>1412</v>
      </c>
      <c r="E4972" t="s">
        <v>1603</v>
      </c>
      <c r="F4972" t="s">
        <v>1613</v>
      </c>
      <c r="G4972">
        <v>50.4</v>
      </c>
      <c r="H4972">
        <v>43.2</v>
      </c>
      <c r="I4972">
        <v>3</v>
      </c>
      <c r="J4972">
        <v>0</v>
      </c>
      <c r="K4972" s="1">
        <v>45160</v>
      </c>
      <c r="L4972" s="56">
        <v>0.36857129629629631</v>
      </c>
    </row>
    <row r="4973" spans="1:12" ht="15" customHeight="1" x14ac:dyDescent="0.25">
      <c r="A4973">
        <v>4972</v>
      </c>
      <c r="B4973">
        <v>275794</v>
      </c>
      <c r="C4973" t="s">
        <v>137</v>
      </c>
      <c r="D4973" t="s">
        <v>1356</v>
      </c>
      <c r="E4973" t="s">
        <v>1603</v>
      </c>
      <c r="F4973" t="s">
        <v>1616</v>
      </c>
      <c r="G4973">
        <v>67.3</v>
      </c>
      <c r="H4973">
        <v>60.1</v>
      </c>
      <c r="I4973">
        <v>3</v>
      </c>
      <c r="J4973">
        <v>0</v>
      </c>
      <c r="K4973" s="1">
        <v>45160</v>
      </c>
      <c r="L4973" s="56">
        <v>0.36811253472222222</v>
      </c>
    </row>
    <row r="4974" spans="1:12" ht="15" customHeight="1" x14ac:dyDescent="0.25">
      <c r="A4974">
        <v>4973</v>
      </c>
      <c r="B4974">
        <v>275793</v>
      </c>
      <c r="C4974" t="s">
        <v>121</v>
      </c>
      <c r="D4974" t="s">
        <v>122</v>
      </c>
      <c r="E4974" t="s">
        <v>1603</v>
      </c>
      <c r="F4974" t="s">
        <v>1613</v>
      </c>
      <c r="G4974">
        <v>44</v>
      </c>
      <c r="H4974">
        <v>36.799999999999997</v>
      </c>
      <c r="I4974">
        <v>3</v>
      </c>
      <c r="J4974">
        <v>0</v>
      </c>
      <c r="K4974" s="1">
        <v>45160</v>
      </c>
      <c r="L4974" s="56">
        <v>0.3679746527777778</v>
      </c>
    </row>
    <row r="4975" spans="1:12" ht="15" customHeight="1" x14ac:dyDescent="0.25">
      <c r="A4975">
        <v>4974</v>
      </c>
      <c r="B4975">
        <v>275792</v>
      </c>
      <c r="C4975" t="s">
        <v>74</v>
      </c>
      <c r="D4975" t="s">
        <v>75</v>
      </c>
      <c r="E4975" t="s">
        <v>1611</v>
      </c>
      <c r="F4975" t="s">
        <v>1610</v>
      </c>
      <c r="G4975">
        <v>43</v>
      </c>
      <c r="H4975">
        <v>35.799999999999997</v>
      </c>
      <c r="I4975">
        <v>3</v>
      </c>
      <c r="J4975">
        <v>16</v>
      </c>
      <c r="K4975" s="1">
        <v>45160</v>
      </c>
      <c r="L4975" s="56">
        <v>0.36783179398148147</v>
      </c>
    </row>
    <row r="4976" spans="1:12" ht="15" customHeight="1" x14ac:dyDescent="0.25">
      <c r="A4976">
        <v>4975</v>
      </c>
      <c r="B4976">
        <v>275791</v>
      </c>
      <c r="C4976" t="s">
        <v>100</v>
      </c>
      <c r="D4976" t="s">
        <v>1271</v>
      </c>
      <c r="E4976" t="s">
        <v>1611</v>
      </c>
      <c r="F4976" t="s">
        <v>1607</v>
      </c>
      <c r="G4976">
        <v>74.8</v>
      </c>
      <c r="H4976">
        <v>67.599999999999994</v>
      </c>
      <c r="I4976">
        <v>3</v>
      </c>
      <c r="J4976">
        <v>0</v>
      </c>
      <c r="K4976" s="1">
        <v>45160</v>
      </c>
      <c r="L4976" s="56">
        <v>0.36749302083333335</v>
      </c>
    </row>
    <row r="4977" spans="1:12" ht="15" customHeight="1" x14ac:dyDescent="0.25">
      <c r="A4977">
        <v>4976</v>
      </c>
      <c r="B4977">
        <v>275790</v>
      </c>
      <c r="C4977" t="s">
        <v>124</v>
      </c>
      <c r="D4977" t="s">
        <v>1413</v>
      </c>
      <c r="E4977" t="s">
        <v>1603</v>
      </c>
      <c r="F4977" t="s">
        <v>1604</v>
      </c>
      <c r="G4977">
        <v>43.1</v>
      </c>
      <c r="H4977">
        <v>35.9</v>
      </c>
      <c r="I4977">
        <v>3</v>
      </c>
      <c r="J4977">
        <v>0</v>
      </c>
      <c r="K4977" s="1">
        <v>45160</v>
      </c>
      <c r="L4977" s="56">
        <v>0.36727511574074073</v>
      </c>
    </row>
    <row r="4978" spans="1:12" ht="15" customHeight="1" x14ac:dyDescent="0.25">
      <c r="A4978">
        <v>4977</v>
      </c>
      <c r="B4978">
        <v>275789</v>
      </c>
      <c r="C4978" t="s">
        <v>59</v>
      </c>
      <c r="D4978" t="s">
        <v>60</v>
      </c>
      <c r="E4978" t="s">
        <v>1611</v>
      </c>
      <c r="F4978" t="s">
        <v>1613</v>
      </c>
      <c r="G4978">
        <v>50.3</v>
      </c>
      <c r="H4978">
        <v>43.1</v>
      </c>
      <c r="I4978">
        <v>3</v>
      </c>
      <c r="J4978">
        <v>8</v>
      </c>
      <c r="K4978" s="1">
        <v>45160</v>
      </c>
      <c r="L4978" s="56">
        <v>0.36716559027777779</v>
      </c>
    </row>
    <row r="4979" spans="1:12" ht="15" customHeight="1" x14ac:dyDescent="0.25">
      <c r="A4979">
        <v>4978</v>
      </c>
      <c r="B4979">
        <v>275788</v>
      </c>
      <c r="C4979" t="s">
        <v>24</v>
      </c>
      <c r="D4979" t="s">
        <v>25</v>
      </c>
      <c r="E4979" t="s">
        <v>1611</v>
      </c>
      <c r="F4979" t="s">
        <v>1614</v>
      </c>
      <c r="G4979">
        <v>49.8</v>
      </c>
      <c r="H4979">
        <v>42.6</v>
      </c>
      <c r="I4979">
        <v>3</v>
      </c>
      <c r="J4979">
        <v>8</v>
      </c>
      <c r="K4979" s="1">
        <v>45160</v>
      </c>
      <c r="L4979" s="56">
        <v>0.367003900462963</v>
      </c>
    </row>
    <row r="4980" spans="1:12" ht="15" customHeight="1" x14ac:dyDescent="0.25">
      <c r="A4980">
        <v>4979</v>
      </c>
      <c r="B4980">
        <v>275787</v>
      </c>
      <c r="C4980" t="s">
        <v>142</v>
      </c>
      <c r="D4980" t="s">
        <v>1612</v>
      </c>
      <c r="E4980" t="s">
        <v>1603</v>
      </c>
      <c r="F4980" t="s">
        <v>1604</v>
      </c>
      <c r="G4980">
        <v>41.7</v>
      </c>
      <c r="H4980">
        <v>34.5</v>
      </c>
      <c r="I4980">
        <v>3</v>
      </c>
      <c r="J4980">
        <v>0</v>
      </c>
      <c r="K4980" s="1">
        <v>45160</v>
      </c>
      <c r="L4980" s="56">
        <v>0.36674348379629634</v>
      </c>
    </row>
    <row r="4981" spans="1:12" ht="15" customHeight="1" x14ac:dyDescent="0.25">
      <c r="A4981">
        <v>4980</v>
      </c>
      <c r="B4981">
        <v>275786</v>
      </c>
      <c r="C4981" t="s">
        <v>151</v>
      </c>
      <c r="D4981" t="s">
        <v>1368</v>
      </c>
      <c r="E4981" t="s">
        <v>1611</v>
      </c>
      <c r="F4981" t="s">
        <v>1607</v>
      </c>
      <c r="G4981">
        <v>33.4</v>
      </c>
      <c r="H4981">
        <v>26.2</v>
      </c>
      <c r="I4981">
        <v>3</v>
      </c>
      <c r="J4981">
        <v>0</v>
      </c>
      <c r="K4981" s="1">
        <v>45160</v>
      </c>
      <c r="L4981" s="56">
        <v>0.36658769675925923</v>
      </c>
    </row>
    <row r="4982" spans="1:12" ht="15" customHeight="1" x14ac:dyDescent="0.25">
      <c r="A4982">
        <v>4981</v>
      </c>
      <c r="B4982">
        <v>275785</v>
      </c>
      <c r="C4982" t="s">
        <v>141</v>
      </c>
      <c r="D4982" t="s">
        <v>1358</v>
      </c>
      <c r="E4982" t="s">
        <v>1603</v>
      </c>
      <c r="F4982" t="s">
        <v>1607</v>
      </c>
      <c r="G4982">
        <v>43.7</v>
      </c>
      <c r="H4982">
        <v>36.5</v>
      </c>
      <c r="I4982">
        <v>3</v>
      </c>
      <c r="J4982">
        <v>0</v>
      </c>
      <c r="K4982" s="1">
        <v>45160</v>
      </c>
      <c r="L4982" s="56">
        <v>0.3664010416666667</v>
      </c>
    </row>
    <row r="4983" spans="1:12" ht="15" customHeight="1" x14ac:dyDescent="0.25">
      <c r="A4983">
        <v>4982</v>
      </c>
      <c r="B4983">
        <v>275784</v>
      </c>
      <c r="C4983" t="s">
        <v>84</v>
      </c>
      <c r="D4983" t="s">
        <v>1609</v>
      </c>
      <c r="E4983" t="s">
        <v>1603</v>
      </c>
      <c r="F4983" t="s">
        <v>1610</v>
      </c>
      <c r="G4983">
        <v>59.2</v>
      </c>
      <c r="H4983">
        <v>52</v>
      </c>
      <c r="I4983">
        <v>3</v>
      </c>
      <c r="J4983">
        <v>0</v>
      </c>
      <c r="K4983" s="1">
        <v>45160</v>
      </c>
      <c r="L4983" s="56">
        <v>0.36616940972222217</v>
      </c>
    </row>
    <row r="4984" spans="1:12" ht="15" customHeight="1" x14ac:dyDescent="0.25">
      <c r="A4984">
        <v>4983</v>
      </c>
      <c r="B4984">
        <v>275783</v>
      </c>
      <c r="C4984" t="s">
        <v>141</v>
      </c>
      <c r="D4984" t="s">
        <v>1358</v>
      </c>
      <c r="E4984" t="s">
        <v>1603</v>
      </c>
      <c r="F4984" t="s">
        <v>1607</v>
      </c>
      <c r="G4984">
        <v>38.4</v>
      </c>
      <c r="H4984">
        <v>31.2</v>
      </c>
      <c r="I4984">
        <v>3</v>
      </c>
      <c r="J4984">
        <v>0</v>
      </c>
      <c r="K4984" s="1">
        <v>45160</v>
      </c>
      <c r="L4984" s="56">
        <v>0.36570300925925925</v>
      </c>
    </row>
    <row r="4985" spans="1:12" ht="15" customHeight="1" x14ac:dyDescent="0.25">
      <c r="A4985">
        <v>4984</v>
      </c>
      <c r="B4985">
        <v>275782</v>
      </c>
      <c r="C4985" t="s">
        <v>88</v>
      </c>
      <c r="D4985" t="s">
        <v>89</v>
      </c>
      <c r="E4985" t="s">
        <v>1611</v>
      </c>
      <c r="F4985" t="s">
        <v>1610</v>
      </c>
      <c r="G4985">
        <v>53.8</v>
      </c>
      <c r="H4985">
        <v>46.6</v>
      </c>
      <c r="I4985">
        <v>3</v>
      </c>
      <c r="J4985">
        <v>14</v>
      </c>
      <c r="K4985" s="1">
        <v>45160</v>
      </c>
      <c r="L4985" s="56">
        <v>0.36554285879629633</v>
      </c>
    </row>
    <row r="4986" spans="1:12" ht="15" customHeight="1" x14ac:dyDescent="0.25">
      <c r="A4986">
        <v>4985</v>
      </c>
      <c r="B4986">
        <v>275781</v>
      </c>
      <c r="C4986" t="s">
        <v>67</v>
      </c>
      <c r="D4986" t="s">
        <v>1318</v>
      </c>
      <c r="E4986" t="s">
        <v>1603</v>
      </c>
      <c r="F4986" t="s">
        <v>1613</v>
      </c>
      <c r="G4986">
        <v>24.9</v>
      </c>
      <c r="H4986">
        <v>17.7</v>
      </c>
      <c r="I4986">
        <v>3</v>
      </c>
      <c r="J4986">
        <v>0</v>
      </c>
      <c r="K4986" s="1">
        <v>45160</v>
      </c>
      <c r="L4986" s="56">
        <v>0.36528989583333332</v>
      </c>
    </row>
    <row r="4987" spans="1:12" ht="15" customHeight="1" x14ac:dyDescent="0.25">
      <c r="A4987">
        <v>4986</v>
      </c>
      <c r="B4987">
        <v>275780</v>
      </c>
      <c r="C4987" t="s">
        <v>67</v>
      </c>
      <c r="D4987" t="s">
        <v>1318</v>
      </c>
      <c r="E4987" t="s">
        <v>1603</v>
      </c>
      <c r="F4987" t="s">
        <v>1613</v>
      </c>
      <c r="G4987">
        <v>31.9</v>
      </c>
      <c r="H4987">
        <v>24.7</v>
      </c>
      <c r="I4987">
        <v>3</v>
      </c>
      <c r="J4987">
        <v>0</v>
      </c>
      <c r="K4987" s="1">
        <v>45160</v>
      </c>
      <c r="L4987" s="56">
        <v>0.36516736111111109</v>
      </c>
    </row>
    <row r="4988" spans="1:12" ht="15" customHeight="1" x14ac:dyDescent="0.25">
      <c r="A4988">
        <v>4987</v>
      </c>
      <c r="B4988">
        <v>275779</v>
      </c>
      <c r="C4988" t="s">
        <v>59</v>
      </c>
      <c r="D4988" t="s">
        <v>60</v>
      </c>
      <c r="E4988" t="s">
        <v>1611</v>
      </c>
      <c r="F4988" t="s">
        <v>1613</v>
      </c>
      <c r="G4988">
        <v>49.8</v>
      </c>
      <c r="H4988">
        <v>42.6</v>
      </c>
      <c r="I4988">
        <v>3</v>
      </c>
      <c r="J4988">
        <v>8</v>
      </c>
      <c r="K4988" s="1">
        <v>45160</v>
      </c>
      <c r="L4988" s="56">
        <v>0.36499128472222225</v>
      </c>
    </row>
    <row r="4989" spans="1:12" ht="15" customHeight="1" x14ac:dyDescent="0.25">
      <c r="A4989">
        <v>4988</v>
      </c>
      <c r="B4989">
        <v>275778</v>
      </c>
      <c r="C4989" t="s">
        <v>24</v>
      </c>
      <c r="D4989" t="s">
        <v>25</v>
      </c>
      <c r="E4989" t="s">
        <v>1611</v>
      </c>
      <c r="F4989" t="s">
        <v>1614</v>
      </c>
      <c r="G4989">
        <v>44.4</v>
      </c>
      <c r="H4989">
        <v>37.200000000000003</v>
      </c>
      <c r="I4989">
        <v>3</v>
      </c>
      <c r="J4989">
        <v>6</v>
      </c>
      <c r="K4989" s="1">
        <v>45160</v>
      </c>
      <c r="L4989" s="56">
        <v>0.36464861111111113</v>
      </c>
    </row>
    <row r="4990" spans="1:12" ht="15" customHeight="1" x14ac:dyDescent="0.25">
      <c r="A4990">
        <v>4989</v>
      </c>
      <c r="B4990">
        <v>275777</v>
      </c>
      <c r="C4990" t="s">
        <v>124</v>
      </c>
      <c r="D4990" t="s">
        <v>1413</v>
      </c>
      <c r="E4990" t="s">
        <v>1603</v>
      </c>
      <c r="F4990" t="s">
        <v>1604</v>
      </c>
      <c r="G4990">
        <v>47.4</v>
      </c>
      <c r="H4990">
        <v>40.200000000000003</v>
      </c>
      <c r="I4990">
        <v>3</v>
      </c>
      <c r="J4990">
        <v>0</v>
      </c>
      <c r="K4990" s="1">
        <v>45160</v>
      </c>
      <c r="L4990" s="56">
        <v>0.36438434027777777</v>
      </c>
    </row>
    <row r="4991" spans="1:12" ht="15" customHeight="1" x14ac:dyDescent="0.25">
      <c r="A4991">
        <v>4990</v>
      </c>
      <c r="B4991">
        <v>275776</v>
      </c>
      <c r="C4991" t="s">
        <v>120</v>
      </c>
      <c r="D4991" t="s">
        <v>1411</v>
      </c>
      <c r="E4991" t="s">
        <v>1603</v>
      </c>
      <c r="F4991" t="s">
        <v>1613</v>
      </c>
      <c r="G4991">
        <v>55.7</v>
      </c>
      <c r="H4991">
        <v>48.5</v>
      </c>
      <c r="I4991">
        <v>3</v>
      </c>
      <c r="J4991">
        <v>0</v>
      </c>
      <c r="K4991" s="1">
        <v>45160</v>
      </c>
      <c r="L4991" s="56">
        <v>0.36363144675925924</v>
      </c>
    </row>
    <row r="4992" spans="1:12" ht="15" customHeight="1" x14ac:dyDescent="0.25">
      <c r="A4992">
        <v>4991</v>
      </c>
      <c r="B4992">
        <v>275775</v>
      </c>
      <c r="C4992" t="s">
        <v>121</v>
      </c>
      <c r="D4992" t="s">
        <v>122</v>
      </c>
      <c r="E4992" t="s">
        <v>1603</v>
      </c>
      <c r="F4992" t="s">
        <v>1610</v>
      </c>
      <c r="G4992">
        <v>42.4</v>
      </c>
      <c r="H4992">
        <v>35.200000000000003</v>
      </c>
      <c r="I4992">
        <v>3</v>
      </c>
      <c r="J4992">
        <v>0</v>
      </c>
      <c r="K4992" s="1">
        <v>45160</v>
      </c>
      <c r="L4992" s="56">
        <v>0.3635056712962963</v>
      </c>
    </row>
    <row r="4993" spans="1:12" ht="15" customHeight="1" x14ac:dyDescent="0.25">
      <c r="A4993">
        <v>4992</v>
      </c>
      <c r="B4993">
        <v>275774</v>
      </c>
      <c r="C4993" t="s">
        <v>24</v>
      </c>
      <c r="D4993" t="s">
        <v>25</v>
      </c>
      <c r="E4993" t="s">
        <v>1611</v>
      </c>
      <c r="F4993" t="s">
        <v>1614</v>
      </c>
      <c r="G4993">
        <v>57.8</v>
      </c>
      <c r="H4993">
        <v>50.6</v>
      </c>
      <c r="I4993">
        <v>3</v>
      </c>
      <c r="J4993">
        <v>8</v>
      </c>
      <c r="K4993" s="1">
        <v>45160</v>
      </c>
      <c r="L4993" s="56">
        <v>0.36215853009259263</v>
      </c>
    </row>
    <row r="4994" spans="1:12" ht="15" customHeight="1" x14ac:dyDescent="0.25">
      <c r="A4994">
        <v>4993</v>
      </c>
      <c r="B4994">
        <v>275773</v>
      </c>
      <c r="C4994" t="s">
        <v>123</v>
      </c>
      <c r="D4994" t="s">
        <v>1412</v>
      </c>
      <c r="E4994" t="s">
        <v>1603</v>
      </c>
      <c r="F4994" t="s">
        <v>1614</v>
      </c>
      <c r="G4994">
        <v>51.6</v>
      </c>
      <c r="H4994">
        <v>44.4</v>
      </c>
      <c r="I4994">
        <v>3</v>
      </c>
      <c r="J4994">
        <v>0</v>
      </c>
      <c r="K4994" s="1">
        <v>45160</v>
      </c>
      <c r="L4994" s="56">
        <v>0.36200876157407408</v>
      </c>
    </row>
    <row r="4995" spans="1:12" ht="15" customHeight="1" x14ac:dyDescent="0.25">
      <c r="A4995">
        <v>4994</v>
      </c>
      <c r="B4995">
        <v>275772</v>
      </c>
      <c r="C4995" t="s">
        <v>78</v>
      </c>
      <c r="D4995" t="s">
        <v>79</v>
      </c>
      <c r="E4995" t="s">
        <v>1611</v>
      </c>
      <c r="F4995" t="s">
        <v>1610</v>
      </c>
      <c r="G4995">
        <v>57</v>
      </c>
      <c r="H4995">
        <v>49.8</v>
      </c>
      <c r="I4995">
        <v>3</v>
      </c>
      <c r="J4995">
        <v>20</v>
      </c>
      <c r="K4995" s="1">
        <v>45160</v>
      </c>
      <c r="L4995" s="56">
        <v>0.36184317129629634</v>
      </c>
    </row>
    <row r="4996" spans="1:12" ht="15" customHeight="1" x14ac:dyDescent="0.25">
      <c r="A4996">
        <v>4995</v>
      </c>
      <c r="B4996">
        <v>275771</v>
      </c>
      <c r="C4996" t="s">
        <v>142</v>
      </c>
      <c r="D4996" t="s">
        <v>1612</v>
      </c>
      <c r="E4996" t="s">
        <v>1603</v>
      </c>
      <c r="F4996" t="s">
        <v>1604</v>
      </c>
      <c r="G4996">
        <v>36.700000000000003</v>
      </c>
      <c r="H4996">
        <v>29.5</v>
      </c>
      <c r="I4996">
        <v>3</v>
      </c>
      <c r="J4996">
        <v>0</v>
      </c>
      <c r="K4996" s="1">
        <v>45160</v>
      </c>
      <c r="L4996" s="56">
        <v>0.36153981481481479</v>
      </c>
    </row>
    <row r="4997" spans="1:12" ht="15" customHeight="1" x14ac:dyDescent="0.25">
      <c r="A4997">
        <v>4996</v>
      </c>
      <c r="B4997">
        <v>275770</v>
      </c>
      <c r="C4997" t="s">
        <v>85</v>
      </c>
      <c r="D4997" t="s">
        <v>1608</v>
      </c>
      <c r="E4997" t="s">
        <v>1603</v>
      </c>
      <c r="F4997" t="s">
        <v>1610</v>
      </c>
      <c r="G4997">
        <v>48.9</v>
      </c>
      <c r="H4997">
        <v>41.7</v>
      </c>
      <c r="I4997">
        <v>3</v>
      </c>
      <c r="J4997">
        <v>0</v>
      </c>
      <c r="K4997" s="1">
        <v>45160</v>
      </c>
      <c r="L4997" s="56">
        <v>0.36113718750000001</v>
      </c>
    </row>
    <row r="4998" spans="1:12" ht="15" customHeight="1" x14ac:dyDescent="0.25">
      <c r="A4998">
        <v>4997</v>
      </c>
      <c r="B4998">
        <v>275769</v>
      </c>
      <c r="C4998" t="s">
        <v>125</v>
      </c>
      <c r="D4998" t="s">
        <v>126</v>
      </c>
      <c r="E4998" t="s">
        <v>1603</v>
      </c>
      <c r="F4998" t="s">
        <v>1604</v>
      </c>
      <c r="G4998">
        <v>45.5</v>
      </c>
      <c r="H4998">
        <v>38.299999999999997</v>
      </c>
      <c r="I4998">
        <v>3</v>
      </c>
      <c r="J4998">
        <v>0</v>
      </c>
      <c r="K4998" s="1">
        <v>45160</v>
      </c>
      <c r="L4998" s="56">
        <v>0.3609609143518519</v>
      </c>
    </row>
    <row r="4999" spans="1:12" ht="15" customHeight="1" x14ac:dyDescent="0.25">
      <c r="A4999">
        <v>4998</v>
      </c>
      <c r="B4999">
        <v>275768</v>
      </c>
      <c r="C4999" t="s">
        <v>124</v>
      </c>
      <c r="D4999" t="s">
        <v>1413</v>
      </c>
      <c r="E4999" t="s">
        <v>1603</v>
      </c>
      <c r="F4999" t="s">
        <v>1604</v>
      </c>
      <c r="G4999">
        <v>44</v>
      </c>
      <c r="H4999">
        <v>36.799999999999997</v>
      </c>
      <c r="I4999">
        <v>3</v>
      </c>
      <c r="J4999">
        <v>0</v>
      </c>
      <c r="K4999" s="1">
        <v>45160</v>
      </c>
      <c r="L4999" s="56">
        <v>0.36064953703703706</v>
      </c>
    </row>
    <row r="5000" spans="1:12" ht="15" customHeight="1" x14ac:dyDescent="0.25">
      <c r="A5000">
        <v>4999</v>
      </c>
      <c r="B5000">
        <v>275767</v>
      </c>
      <c r="C5000" t="s">
        <v>125</v>
      </c>
      <c r="D5000" t="s">
        <v>126</v>
      </c>
      <c r="E5000" t="s">
        <v>1603</v>
      </c>
      <c r="F5000" t="s">
        <v>1604</v>
      </c>
      <c r="G5000">
        <v>38.6</v>
      </c>
      <c r="H5000">
        <v>31.4</v>
      </c>
      <c r="I5000">
        <v>3</v>
      </c>
      <c r="J5000">
        <v>0</v>
      </c>
      <c r="K5000" s="1">
        <v>45160</v>
      </c>
      <c r="L5000" s="56">
        <v>0.3604556712962963</v>
      </c>
    </row>
    <row r="5001" spans="1:12" ht="15" customHeight="1" x14ac:dyDescent="0.25">
      <c r="A5001">
        <v>5000</v>
      </c>
      <c r="B5001">
        <v>275766</v>
      </c>
      <c r="C5001" t="s">
        <v>124</v>
      </c>
      <c r="D5001" t="s">
        <v>1413</v>
      </c>
      <c r="E5001" t="s">
        <v>1603</v>
      </c>
      <c r="F5001" t="s">
        <v>1604</v>
      </c>
      <c r="G5001">
        <v>47.8</v>
      </c>
      <c r="H5001">
        <v>40.6</v>
      </c>
      <c r="I5001">
        <v>3</v>
      </c>
      <c r="J5001">
        <v>0</v>
      </c>
      <c r="K5001" s="1">
        <v>45160</v>
      </c>
      <c r="L5001" s="56">
        <v>0.36026021990740742</v>
      </c>
    </row>
    <row r="5002" spans="1:12" ht="15" customHeight="1" x14ac:dyDescent="0.25">
      <c r="A5002">
        <v>5001</v>
      </c>
      <c r="B5002">
        <v>275765</v>
      </c>
      <c r="C5002" t="s">
        <v>28</v>
      </c>
      <c r="D5002" t="s">
        <v>29</v>
      </c>
      <c r="E5002" t="s">
        <v>1611</v>
      </c>
      <c r="F5002" t="s">
        <v>1614</v>
      </c>
      <c r="G5002">
        <v>29.5</v>
      </c>
      <c r="H5002">
        <v>24.1</v>
      </c>
      <c r="I5002">
        <v>2</v>
      </c>
      <c r="J5002">
        <v>4</v>
      </c>
      <c r="K5002" s="1">
        <v>45160</v>
      </c>
      <c r="L5002" s="56">
        <v>0.36007890046296298</v>
      </c>
    </row>
    <row r="5003" spans="1:12" ht="15" customHeight="1" x14ac:dyDescent="0.25">
      <c r="A5003">
        <v>5002</v>
      </c>
      <c r="B5003">
        <v>275764</v>
      </c>
      <c r="C5003" t="s">
        <v>24</v>
      </c>
      <c r="D5003" t="s">
        <v>25</v>
      </c>
      <c r="E5003" t="s">
        <v>1611</v>
      </c>
      <c r="F5003" t="s">
        <v>1614</v>
      </c>
      <c r="G5003">
        <v>48</v>
      </c>
      <c r="H5003">
        <v>40.799999999999997</v>
      </c>
      <c r="I5003">
        <v>3</v>
      </c>
      <c r="J5003">
        <v>8</v>
      </c>
      <c r="K5003" s="1">
        <v>45160</v>
      </c>
      <c r="L5003" s="56">
        <v>0.35996276620370371</v>
      </c>
    </row>
    <row r="5004" spans="1:12" ht="15" customHeight="1" x14ac:dyDescent="0.25">
      <c r="A5004">
        <v>5003</v>
      </c>
      <c r="B5004">
        <v>275763</v>
      </c>
      <c r="C5004" t="s">
        <v>59</v>
      </c>
      <c r="D5004" t="s">
        <v>60</v>
      </c>
      <c r="E5004" t="s">
        <v>1611</v>
      </c>
      <c r="F5004" t="s">
        <v>1613</v>
      </c>
      <c r="G5004">
        <v>52</v>
      </c>
      <c r="H5004">
        <v>44.8</v>
      </c>
      <c r="I5004">
        <v>3</v>
      </c>
      <c r="J5004">
        <v>8</v>
      </c>
      <c r="K5004" s="1">
        <v>45160</v>
      </c>
      <c r="L5004" s="56">
        <v>0.35980482638888889</v>
      </c>
    </row>
    <row r="5005" spans="1:12" ht="15" customHeight="1" x14ac:dyDescent="0.25">
      <c r="A5005">
        <v>5004</v>
      </c>
      <c r="B5005">
        <v>275762</v>
      </c>
      <c r="C5005" t="s">
        <v>175</v>
      </c>
      <c r="D5005" t="s">
        <v>176</v>
      </c>
      <c r="E5005" t="s">
        <v>1603</v>
      </c>
      <c r="F5005" t="s">
        <v>1610</v>
      </c>
      <c r="G5005">
        <v>34.700000000000003</v>
      </c>
      <c r="H5005">
        <v>27.5</v>
      </c>
      <c r="I5005">
        <v>3</v>
      </c>
      <c r="J5005">
        <v>0</v>
      </c>
      <c r="K5005" s="1">
        <v>45160</v>
      </c>
      <c r="L5005" s="56">
        <v>0.35965528935185187</v>
      </c>
    </row>
    <row r="5006" spans="1:12" ht="15" customHeight="1" x14ac:dyDescent="0.25">
      <c r="A5006">
        <v>5005</v>
      </c>
      <c r="B5006">
        <v>275761</v>
      </c>
      <c r="C5006" t="s">
        <v>59</v>
      </c>
      <c r="D5006" t="s">
        <v>60</v>
      </c>
      <c r="E5006" t="s">
        <v>1611</v>
      </c>
      <c r="F5006" t="s">
        <v>1613</v>
      </c>
      <c r="G5006">
        <v>49.2</v>
      </c>
      <c r="H5006">
        <v>42</v>
      </c>
      <c r="I5006">
        <v>3</v>
      </c>
      <c r="J5006">
        <v>8</v>
      </c>
      <c r="K5006" s="1">
        <v>45160</v>
      </c>
      <c r="L5006" s="56">
        <v>0.35958938657407408</v>
      </c>
    </row>
    <row r="5007" spans="1:12" ht="15" customHeight="1" x14ac:dyDescent="0.25">
      <c r="A5007">
        <v>5006</v>
      </c>
      <c r="B5007">
        <v>275760</v>
      </c>
      <c r="C5007" t="s">
        <v>10</v>
      </c>
      <c r="D5007" t="s">
        <v>11</v>
      </c>
      <c r="E5007" t="s">
        <v>1611</v>
      </c>
      <c r="F5007" t="s">
        <v>1614</v>
      </c>
      <c r="G5007">
        <v>31.3</v>
      </c>
      <c r="H5007">
        <v>25.9</v>
      </c>
      <c r="I5007">
        <v>2</v>
      </c>
      <c r="J5007">
        <v>5</v>
      </c>
      <c r="K5007" s="1">
        <v>45160</v>
      </c>
      <c r="L5007" s="56">
        <v>0.35947033564814812</v>
      </c>
    </row>
    <row r="5008" spans="1:12" ht="15" customHeight="1" x14ac:dyDescent="0.25">
      <c r="A5008">
        <v>5007</v>
      </c>
      <c r="B5008">
        <v>275759</v>
      </c>
      <c r="C5008" t="s">
        <v>10</v>
      </c>
      <c r="D5008" t="s">
        <v>11</v>
      </c>
      <c r="E5008" t="s">
        <v>1611</v>
      </c>
      <c r="F5008" t="s">
        <v>1614</v>
      </c>
      <c r="G5008">
        <v>56.7</v>
      </c>
      <c r="H5008">
        <v>49.5</v>
      </c>
      <c r="I5008">
        <v>3</v>
      </c>
      <c r="J5008">
        <v>10</v>
      </c>
      <c r="K5008" s="1">
        <v>45160</v>
      </c>
      <c r="L5008" s="56">
        <v>0.35935107638888891</v>
      </c>
    </row>
    <row r="5009" spans="1:12" ht="15" customHeight="1" x14ac:dyDescent="0.25">
      <c r="A5009">
        <v>5008</v>
      </c>
      <c r="B5009">
        <v>275758</v>
      </c>
      <c r="C5009" t="s">
        <v>10</v>
      </c>
      <c r="D5009" t="s">
        <v>11</v>
      </c>
      <c r="E5009" t="s">
        <v>1611</v>
      </c>
      <c r="F5009" t="s">
        <v>1614</v>
      </c>
      <c r="G5009">
        <v>55.2</v>
      </c>
      <c r="H5009">
        <v>48</v>
      </c>
      <c r="I5009">
        <v>3</v>
      </c>
      <c r="J5009">
        <v>10</v>
      </c>
      <c r="K5009" s="1">
        <v>45160</v>
      </c>
      <c r="L5009" s="56">
        <v>0.35896559027777775</v>
      </c>
    </row>
    <row r="5010" spans="1:12" ht="15" customHeight="1" x14ac:dyDescent="0.25">
      <c r="A5010">
        <v>5009</v>
      </c>
      <c r="B5010">
        <v>275757</v>
      </c>
      <c r="C5010" t="s">
        <v>10</v>
      </c>
      <c r="D5010" t="s">
        <v>11</v>
      </c>
      <c r="E5010" t="s">
        <v>1611</v>
      </c>
      <c r="F5010" t="s">
        <v>1614</v>
      </c>
      <c r="G5010">
        <v>53.9</v>
      </c>
      <c r="H5010">
        <v>46.7</v>
      </c>
      <c r="I5010">
        <v>3</v>
      </c>
      <c r="J5010">
        <v>9</v>
      </c>
      <c r="K5010" s="1">
        <v>45160</v>
      </c>
      <c r="L5010" s="56">
        <v>0.35871342592592592</v>
      </c>
    </row>
    <row r="5011" spans="1:12" ht="15" customHeight="1" x14ac:dyDescent="0.25">
      <c r="A5011">
        <v>5010</v>
      </c>
      <c r="B5011">
        <v>275756</v>
      </c>
      <c r="C5011" t="s">
        <v>175</v>
      </c>
      <c r="D5011" t="s">
        <v>176</v>
      </c>
      <c r="E5011" t="s">
        <v>1603</v>
      </c>
      <c r="F5011" t="s">
        <v>1614</v>
      </c>
      <c r="G5011">
        <v>7.6</v>
      </c>
      <c r="H5011">
        <v>5.8</v>
      </c>
      <c r="I5011">
        <v>0</v>
      </c>
      <c r="J5011">
        <v>0</v>
      </c>
      <c r="K5011" s="1">
        <v>45160</v>
      </c>
      <c r="L5011" s="56">
        <v>0.35857635416666667</v>
      </c>
    </row>
    <row r="5012" spans="1:12" ht="15" customHeight="1" x14ac:dyDescent="0.25">
      <c r="A5012">
        <v>5011</v>
      </c>
      <c r="B5012">
        <v>275755</v>
      </c>
      <c r="C5012" t="s">
        <v>175</v>
      </c>
      <c r="D5012" t="s">
        <v>176</v>
      </c>
      <c r="E5012" t="s">
        <v>1603</v>
      </c>
      <c r="F5012" t="s">
        <v>1614</v>
      </c>
      <c r="G5012">
        <v>40</v>
      </c>
      <c r="H5012">
        <v>32.799999999999997</v>
      </c>
      <c r="I5012">
        <v>3</v>
      </c>
      <c r="J5012">
        <v>0</v>
      </c>
      <c r="K5012" s="1">
        <v>45160</v>
      </c>
      <c r="L5012" s="56">
        <v>0.35848020833333333</v>
      </c>
    </row>
    <row r="5013" spans="1:12" ht="15" customHeight="1" x14ac:dyDescent="0.25">
      <c r="A5013">
        <v>5012</v>
      </c>
      <c r="B5013">
        <v>275754</v>
      </c>
      <c r="C5013" t="s">
        <v>175</v>
      </c>
      <c r="D5013" t="s">
        <v>176</v>
      </c>
      <c r="E5013" t="s">
        <v>1603</v>
      </c>
      <c r="F5013" t="s">
        <v>1613</v>
      </c>
      <c r="G5013">
        <v>33.6</v>
      </c>
      <c r="H5013">
        <v>26.4</v>
      </c>
      <c r="I5013">
        <v>3</v>
      </c>
      <c r="J5013">
        <v>0</v>
      </c>
      <c r="K5013" s="1">
        <v>45160</v>
      </c>
      <c r="L5013" s="56">
        <v>0.35826736111111113</v>
      </c>
    </row>
    <row r="5014" spans="1:12" ht="15" customHeight="1" x14ac:dyDescent="0.25">
      <c r="A5014">
        <v>5013</v>
      </c>
      <c r="B5014">
        <v>275753</v>
      </c>
      <c r="C5014" t="s">
        <v>175</v>
      </c>
      <c r="D5014" t="s">
        <v>176</v>
      </c>
      <c r="E5014" t="s">
        <v>1603</v>
      </c>
      <c r="F5014" t="s">
        <v>1613</v>
      </c>
      <c r="G5014">
        <v>36.5</v>
      </c>
      <c r="H5014">
        <v>29.3</v>
      </c>
      <c r="I5014">
        <v>3</v>
      </c>
      <c r="J5014">
        <v>0</v>
      </c>
      <c r="K5014" s="1">
        <v>45160</v>
      </c>
      <c r="L5014" s="56">
        <v>0.35816400462962966</v>
      </c>
    </row>
    <row r="5015" spans="1:12" ht="15" customHeight="1" x14ac:dyDescent="0.25">
      <c r="A5015">
        <v>5014</v>
      </c>
      <c r="B5015">
        <v>275752</v>
      </c>
      <c r="C5015" t="s">
        <v>175</v>
      </c>
      <c r="D5015" t="s">
        <v>176</v>
      </c>
      <c r="E5015" t="s">
        <v>1603</v>
      </c>
      <c r="F5015" t="s">
        <v>1613</v>
      </c>
      <c r="G5015">
        <v>33.799999999999997</v>
      </c>
      <c r="H5015">
        <v>26.6</v>
      </c>
      <c r="I5015">
        <v>3</v>
      </c>
      <c r="J5015">
        <v>0</v>
      </c>
      <c r="K5015" s="1">
        <v>45160</v>
      </c>
      <c r="L5015" s="56">
        <v>0.35804603009259256</v>
      </c>
    </row>
    <row r="5016" spans="1:12" ht="15" customHeight="1" x14ac:dyDescent="0.25">
      <c r="A5016">
        <v>5015</v>
      </c>
      <c r="B5016">
        <v>275751</v>
      </c>
      <c r="C5016" t="s">
        <v>114</v>
      </c>
      <c r="D5016" t="s">
        <v>115</v>
      </c>
      <c r="E5016" t="s">
        <v>1603</v>
      </c>
      <c r="F5016" t="s">
        <v>1610</v>
      </c>
      <c r="G5016">
        <v>76.7</v>
      </c>
      <c r="H5016">
        <v>69.5</v>
      </c>
      <c r="I5016">
        <v>3</v>
      </c>
      <c r="J5016">
        <v>30</v>
      </c>
      <c r="K5016" s="1">
        <v>45160</v>
      </c>
      <c r="L5016" s="56">
        <v>0.3579627314814815</v>
      </c>
    </row>
    <row r="5017" spans="1:12" ht="15" customHeight="1" x14ac:dyDescent="0.25">
      <c r="A5017">
        <v>5016</v>
      </c>
      <c r="B5017">
        <v>275750</v>
      </c>
      <c r="C5017" t="s">
        <v>101</v>
      </c>
      <c r="D5017" t="s">
        <v>1326</v>
      </c>
      <c r="E5017" t="s">
        <v>1611</v>
      </c>
      <c r="F5017" t="s">
        <v>1607</v>
      </c>
      <c r="G5017">
        <v>41.4</v>
      </c>
      <c r="H5017">
        <v>34.200000000000003</v>
      </c>
      <c r="I5017">
        <v>3</v>
      </c>
      <c r="J5017">
        <v>0</v>
      </c>
      <c r="K5017" s="1">
        <v>45160</v>
      </c>
      <c r="L5017" s="56">
        <v>0.35761315972222224</v>
      </c>
    </row>
    <row r="5018" spans="1:12" ht="15" customHeight="1" x14ac:dyDescent="0.25">
      <c r="A5018">
        <v>5017</v>
      </c>
      <c r="B5018">
        <v>275749</v>
      </c>
      <c r="C5018" t="s">
        <v>67</v>
      </c>
      <c r="D5018" t="s">
        <v>1318</v>
      </c>
      <c r="E5018" t="s">
        <v>1603</v>
      </c>
      <c r="F5018" t="s">
        <v>1613</v>
      </c>
      <c r="G5018">
        <v>37.6</v>
      </c>
      <c r="H5018">
        <v>30.4</v>
      </c>
      <c r="I5018">
        <v>3</v>
      </c>
      <c r="J5018">
        <v>0</v>
      </c>
      <c r="K5018" s="1">
        <v>45160</v>
      </c>
      <c r="L5018" s="56">
        <v>0.35741640046296297</v>
      </c>
    </row>
    <row r="5019" spans="1:12" ht="15" customHeight="1" x14ac:dyDescent="0.25">
      <c r="A5019">
        <v>5018</v>
      </c>
      <c r="B5019">
        <v>275748</v>
      </c>
      <c r="C5019" t="s">
        <v>24</v>
      </c>
      <c r="D5019" t="s">
        <v>25</v>
      </c>
      <c r="E5019" t="s">
        <v>1611</v>
      </c>
      <c r="F5019" t="s">
        <v>1614</v>
      </c>
      <c r="G5019">
        <v>53.1</v>
      </c>
      <c r="H5019">
        <v>45.9</v>
      </c>
      <c r="I5019">
        <v>3</v>
      </c>
      <c r="J5019">
        <v>8</v>
      </c>
      <c r="K5019" s="1">
        <v>45160</v>
      </c>
      <c r="L5019" s="56">
        <v>0.35713194444444446</v>
      </c>
    </row>
    <row r="5020" spans="1:12" ht="15" customHeight="1" x14ac:dyDescent="0.25">
      <c r="A5020">
        <v>5019</v>
      </c>
      <c r="B5020">
        <v>275747</v>
      </c>
      <c r="C5020" t="s">
        <v>121</v>
      </c>
      <c r="D5020" t="s">
        <v>122</v>
      </c>
      <c r="E5020" t="s">
        <v>1603</v>
      </c>
      <c r="F5020" t="s">
        <v>1613</v>
      </c>
      <c r="G5020">
        <v>46.1</v>
      </c>
      <c r="H5020">
        <v>38.9</v>
      </c>
      <c r="I5020">
        <v>3</v>
      </c>
      <c r="J5020">
        <v>0</v>
      </c>
      <c r="K5020" s="1">
        <v>45160</v>
      </c>
      <c r="L5020" s="56">
        <v>0.3563690162037037</v>
      </c>
    </row>
    <row r="5021" spans="1:12" ht="15" customHeight="1" x14ac:dyDescent="0.25">
      <c r="A5021">
        <v>5020</v>
      </c>
      <c r="B5021">
        <v>275746</v>
      </c>
      <c r="C5021" t="s">
        <v>123</v>
      </c>
      <c r="D5021" t="s">
        <v>1412</v>
      </c>
      <c r="E5021" t="s">
        <v>1603</v>
      </c>
      <c r="F5021" t="s">
        <v>1614</v>
      </c>
      <c r="G5021">
        <v>51</v>
      </c>
      <c r="H5021">
        <v>43.8</v>
      </c>
      <c r="I5021">
        <v>3</v>
      </c>
      <c r="J5021">
        <v>0</v>
      </c>
      <c r="K5021" s="1">
        <v>45160</v>
      </c>
      <c r="L5021" s="56">
        <v>0.35606284722222226</v>
      </c>
    </row>
    <row r="5022" spans="1:12" ht="15" customHeight="1" x14ac:dyDescent="0.25">
      <c r="A5022">
        <v>5021</v>
      </c>
      <c r="B5022">
        <v>275745</v>
      </c>
      <c r="C5022" t="s">
        <v>74</v>
      </c>
      <c r="D5022" t="s">
        <v>75</v>
      </c>
      <c r="E5022" t="s">
        <v>1611</v>
      </c>
      <c r="F5022" t="s">
        <v>1610</v>
      </c>
      <c r="G5022">
        <v>44.4</v>
      </c>
      <c r="H5022">
        <v>37.200000000000003</v>
      </c>
      <c r="I5022">
        <v>3</v>
      </c>
      <c r="J5022">
        <v>16</v>
      </c>
      <c r="K5022" s="1">
        <v>45160</v>
      </c>
      <c r="L5022" s="56">
        <v>0.35558445601851857</v>
      </c>
    </row>
    <row r="5023" spans="1:12" ht="15" customHeight="1" x14ac:dyDescent="0.25">
      <c r="A5023">
        <v>5022</v>
      </c>
      <c r="B5023">
        <v>275744</v>
      </c>
      <c r="C5023" t="s">
        <v>51</v>
      </c>
      <c r="D5023" t="s">
        <v>52</v>
      </c>
      <c r="E5023" t="s">
        <v>1611</v>
      </c>
      <c r="F5023" t="s">
        <v>1613</v>
      </c>
      <c r="G5023">
        <v>61.3</v>
      </c>
      <c r="H5023">
        <v>54.1</v>
      </c>
      <c r="I5023">
        <v>3</v>
      </c>
      <c r="J5023">
        <v>20</v>
      </c>
      <c r="K5023" s="1">
        <v>45160</v>
      </c>
      <c r="L5023" s="56">
        <v>0.35542542824074075</v>
      </c>
    </row>
    <row r="5024" spans="1:12" ht="15" customHeight="1" x14ac:dyDescent="0.25">
      <c r="A5024">
        <v>5023</v>
      </c>
      <c r="B5024">
        <v>275743</v>
      </c>
      <c r="C5024" t="s">
        <v>24</v>
      </c>
      <c r="D5024" t="s">
        <v>25</v>
      </c>
      <c r="E5024" t="s">
        <v>1611</v>
      </c>
      <c r="F5024" t="s">
        <v>1614</v>
      </c>
      <c r="G5024">
        <v>53.5</v>
      </c>
      <c r="H5024">
        <v>46.3</v>
      </c>
      <c r="I5024">
        <v>3</v>
      </c>
      <c r="J5024">
        <v>8</v>
      </c>
      <c r="K5024" s="1">
        <v>45160</v>
      </c>
      <c r="L5024" s="56">
        <v>0.35509684027777783</v>
      </c>
    </row>
    <row r="5025" spans="1:12" ht="15" customHeight="1" x14ac:dyDescent="0.25">
      <c r="A5025">
        <v>5024</v>
      </c>
      <c r="B5025">
        <v>275742</v>
      </c>
      <c r="C5025" t="s">
        <v>142</v>
      </c>
      <c r="D5025" t="s">
        <v>1612</v>
      </c>
      <c r="E5025" t="s">
        <v>1603</v>
      </c>
      <c r="F5025" t="s">
        <v>1604</v>
      </c>
      <c r="G5025">
        <v>29.8</v>
      </c>
      <c r="H5025">
        <v>22.6</v>
      </c>
      <c r="I5025">
        <v>3</v>
      </c>
      <c r="J5025">
        <v>0</v>
      </c>
      <c r="K5025" s="1">
        <v>45160</v>
      </c>
      <c r="L5025" s="56">
        <v>0.35486068287037037</v>
      </c>
    </row>
    <row r="5026" spans="1:12" ht="15" customHeight="1" x14ac:dyDescent="0.25">
      <c r="A5026">
        <v>5025</v>
      </c>
      <c r="B5026">
        <v>275741</v>
      </c>
      <c r="C5026" t="s">
        <v>124</v>
      </c>
      <c r="D5026" t="s">
        <v>1413</v>
      </c>
      <c r="E5026" t="s">
        <v>1603</v>
      </c>
      <c r="F5026" t="s">
        <v>1604</v>
      </c>
      <c r="G5026">
        <v>44.7</v>
      </c>
      <c r="H5026">
        <v>37.5</v>
      </c>
      <c r="I5026">
        <v>3</v>
      </c>
      <c r="J5026">
        <v>0</v>
      </c>
      <c r="K5026" s="1">
        <v>45160</v>
      </c>
      <c r="L5026" s="56">
        <v>0.35465158564814819</v>
      </c>
    </row>
    <row r="5027" spans="1:12" ht="15" customHeight="1" x14ac:dyDescent="0.25">
      <c r="A5027">
        <v>5026</v>
      </c>
      <c r="B5027">
        <v>275740</v>
      </c>
      <c r="C5027" t="s">
        <v>55</v>
      </c>
      <c r="D5027" t="s">
        <v>56</v>
      </c>
      <c r="E5027" t="s">
        <v>1611</v>
      </c>
      <c r="F5027" t="s">
        <v>1613</v>
      </c>
      <c r="G5027">
        <v>46.4</v>
      </c>
      <c r="H5027">
        <v>39.200000000000003</v>
      </c>
      <c r="I5027">
        <v>3</v>
      </c>
      <c r="J5027">
        <v>8</v>
      </c>
      <c r="K5027" s="1">
        <v>45160</v>
      </c>
      <c r="L5027" s="56">
        <v>0.35446874999999994</v>
      </c>
    </row>
    <row r="5028" spans="1:12" ht="15" customHeight="1" x14ac:dyDescent="0.25">
      <c r="A5028">
        <v>5027</v>
      </c>
      <c r="B5028">
        <v>275739</v>
      </c>
      <c r="C5028" t="s">
        <v>28</v>
      </c>
      <c r="D5028" t="s">
        <v>29</v>
      </c>
      <c r="E5028" t="s">
        <v>1611</v>
      </c>
      <c r="F5028" t="s">
        <v>1614</v>
      </c>
      <c r="G5028">
        <v>51.2</v>
      </c>
      <c r="H5028">
        <v>44</v>
      </c>
      <c r="I5028">
        <v>3</v>
      </c>
      <c r="J5028">
        <v>8</v>
      </c>
      <c r="K5028" s="1">
        <v>45160</v>
      </c>
      <c r="L5028" s="56">
        <v>0.35425679398148152</v>
      </c>
    </row>
    <row r="5029" spans="1:12" ht="15" customHeight="1" x14ac:dyDescent="0.25">
      <c r="A5029">
        <v>5028</v>
      </c>
      <c r="B5029">
        <v>275738</v>
      </c>
      <c r="C5029" t="s">
        <v>67</v>
      </c>
      <c r="D5029" t="s">
        <v>1318</v>
      </c>
      <c r="E5029" t="s">
        <v>1603</v>
      </c>
      <c r="F5029" t="s">
        <v>1613</v>
      </c>
      <c r="G5029">
        <v>28.9</v>
      </c>
      <c r="H5029">
        <v>21.7</v>
      </c>
      <c r="I5029">
        <v>3</v>
      </c>
      <c r="J5029">
        <v>0</v>
      </c>
      <c r="K5029" s="1">
        <v>45160</v>
      </c>
      <c r="L5029" s="56">
        <v>0.35409282407407411</v>
      </c>
    </row>
    <row r="5030" spans="1:12" ht="15" customHeight="1" x14ac:dyDescent="0.25">
      <c r="A5030">
        <v>5029</v>
      </c>
      <c r="B5030">
        <v>275737</v>
      </c>
      <c r="C5030" t="s">
        <v>141</v>
      </c>
      <c r="D5030" t="s">
        <v>1358</v>
      </c>
      <c r="E5030" t="s">
        <v>1603</v>
      </c>
      <c r="F5030" t="s">
        <v>1607</v>
      </c>
      <c r="G5030">
        <v>36.299999999999997</v>
      </c>
      <c r="H5030">
        <v>29.1</v>
      </c>
      <c r="I5030">
        <v>3</v>
      </c>
      <c r="J5030">
        <v>0</v>
      </c>
      <c r="K5030" s="1">
        <v>45160</v>
      </c>
      <c r="L5030" s="56">
        <v>0.35388915509259261</v>
      </c>
    </row>
    <row r="5031" spans="1:12" ht="15" customHeight="1" x14ac:dyDescent="0.25">
      <c r="A5031">
        <v>5030</v>
      </c>
      <c r="B5031">
        <v>275736</v>
      </c>
      <c r="C5031" t="s">
        <v>141</v>
      </c>
      <c r="D5031" t="s">
        <v>1358</v>
      </c>
      <c r="E5031" t="s">
        <v>1603</v>
      </c>
      <c r="F5031" t="s">
        <v>1607</v>
      </c>
      <c r="G5031">
        <v>11.4</v>
      </c>
      <c r="H5031">
        <v>6</v>
      </c>
      <c r="I5031">
        <v>2</v>
      </c>
      <c r="J5031">
        <v>0</v>
      </c>
      <c r="K5031" s="1">
        <v>45160</v>
      </c>
      <c r="L5031" s="56">
        <v>0.35377835648148154</v>
      </c>
    </row>
    <row r="5032" spans="1:12" ht="15" customHeight="1" x14ac:dyDescent="0.25">
      <c r="A5032">
        <v>5031</v>
      </c>
      <c r="B5032">
        <v>275735</v>
      </c>
      <c r="C5032" t="s">
        <v>173</v>
      </c>
      <c r="D5032" t="s">
        <v>1377</v>
      </c>
      <c r="E5032" t="s">
        <v>1611</v>
      </c>
      <c r="F5032" t="s">
        <v>1607</v>
      </c>
      <c r="G5032">
        <v>27.8</v>
      </c>
      <c r="H5032">
        <v>22.4</v>
      </c>
      <c r="I5032">
        <v>2</v>
      </c>
      <c r="J5032">
        <v>0</v>
      </c>
      <c r="K5032" s="1">
        <v>45160</v>
      </c>
      <c r="L5032" s="56">
        <v>0.35364822916666666</v>
      </c>
    </row>
    <row r="5033" spans="1:12" ht="15" customHeight="1" x14ac:dyDescent="0.25">
      <c r="A5033">
        <v>5032</v>
      </c>
      <c r="B5033">
        <v>275734</v>
      </c>
      <c r="C5033" t="s">
        <v>59</v>
      </c>
      <c r="D5033" t="s">
        <v>60</v>
      </c>
      <c r="E5033" t="s">
        <v>1611</v>
      </c>
      <c r="F5033" t="s">
        <v>1613</v>
      </c>
      <c r="G5033">
        <v>44.9</v>
      </c>
      <c r="H5033">
        <v>37.700000000000003</v>
      </c>
      <c r="I5033">
        <v>3</v>
      </c>
      <c r="J5033">
        <v>8</v>
      </c>
      <c r="K5033" s="1">
        <v>45160</v>
      </c>
      <c r="L5033" s="56">
        <v>0.35351226851851852</v>
      </c>
    </row>
    <row r="5034" spans="1:12" ht="15" customHeight="1" x14ac:dyDescent="0.25">
      <c r="A5034">
        <v>5033</v>
      </c>
      <c r="B5034">
        <v>275733</v>
      </c>
      <c r="C5034" t="s">
        <v>137</v>
      </c>
      <c r="D5034" t="s">
        <v>1356</v>
      </c>
      <c r="E5034" t="s">
        <v>1603</v>
      </c>
      <c r="F5034" t="s">
        <v>1615</v>
      </c>
      <c r="G5034">
        <v>92.3</v>
      </c>
      <c r="H5034">
        <v>85.1</v>
      </c>
      <c r="I5034">
        <v>3</v>
      </c>
      <c r="J5034">
        <v>0</v>
      </c>
      <c r="K5034" s="1">
        <v>45160</v>
      </c>
      <c r="L5034" s="56">
        <v>0.35327318287037035</v>
      </c>
    </row>
    <row r="5035" spans="1:12" ht="15" customHeight="1" x14ac:dyDescent="0.25">
      <c r="A5035">
        <v>5034</v>
      </c>
      <c r="B5035">
        <v>275732</v>
      </c>
      <c r="C5035" t="s">
        <v>59</v>
      </c>
      <c r="D5035" t="s">
        <v>60</v>
      </c>
      <c r="E5035" t="s">
        <v>1611</v>
      </c>
      <c r="F5035" t="s">
        <v>1613</v>
      </c>
      <c r="G5035">
        <v>54.3</v>
      </c>
      <c r="H5035">
        <v>47.1</v>
      </c>
      <c r="I5035">
        <v>3</v>
      </c>
      <c r="J5035">
        <v>8</v>
      </c>
      <c r="K5035" s="1">
        <v>45160</v>
      </c>
      <c r="L5035" s="56">
        <v>0.35300065972222222</v>
      </c>
    </row>
    <row r="5036" spans="1:12" ht="15" customHeight="1" x14ac:dyDescent="0.25">
      <c r="A5036">
        <v>5035</v>
      </c>
      <c r="B5036">
        <v>275731</v>
      </c>
      <c r="C5036" t="s">
        <v>124</v>
      </c>
      <c r="D5036" t="s">
        <v>1413</v>
      </c>
      <c r="E5036" t="s">
        <v>1603</v>
      </c>
      <c r="F5036" t="s">
        <v>1604</v>
      </c>
      <c r="G5036">
        <v>48.4</v>
      </c>
      <c r="H5036">
        <v>41.2</v>
      </c>
      <c r="I5036">
        <v>3</v>
      </c>
      <c r="J5036">
        <v>0</v>
      </c>
      <c r="K5036" s="1">
        <v>45160</v>
      </c>
      <c r="L5036" s="56">
        <v>0.35217225694444448</v>
      </c>
    </row>
    <row r="5037" spans="1:12" ht="15" customHeight="1" x14ac:dyDescent="0.25">
      <c r="A5037">
        <v>5036</v>
      </c>
      <c r="B5037">
        <v>275730</v>
      </c>
      <c r="C5037" t="s">
        <v>59</v>
      </c>
      <c r="D5037" t="s">
        <v>60</v>
      </c>
      <c r="E5037" t="s">
        <v>1611</v>
      </c>
      <c r="F5037" t="s">
        <v>1613</v>
      </c>
      <c r="G5037">
        <v>44</v>
      </c>
      <c r="H5037">
        <v>36.799999999999997</v>
      </c>
      <c r="I5037">
        <v>3</v>
      </c>
      <c r="J5037">
        <v>5</v>
      </c>
      <c r="K5037" s="1">
        <v>45160</v>
      </c>
      <c r="L5037" s="56">
        <v>0.35203723379629631</v>
      </c>
    </row>
    <row r="5038" spans="1:12" ht="15" customHeight="1" x14ac:dyDescent="0.25">
      <c r="A5038">
        <v>5037</v>
      </c>
      <c r="B5038">
        <v>275729</v>
      </c>
      <c r="C5038" t="s">
        <v>121</v>
      </c>
      <c r="D5038" t="s">
        <v>122</v>
      </c>
      <c r="E5038" t="s">
        <v>1603</v>
      </c>
      <c r="F5038" t="s">
        <v>1610</v>
      </c>
      <c r="G5038">
        <v>42</v>
      </c>
      <c r="H5038">
        <v>34.799999999999997</v>
      </c>
      <c r="I5038">
        <v>3</v>
      </c>
      <c r="J5038">
        <v>0</v>
      </c>
      <c r="K5038" s="1">
        <v>45160</v>
      </c>
      <c r="L5038" s="56">
        <v>0.3518454050925926</v>
      </c>
    </row>
    <row r="5039" spans="1:12" ht="15" customHeight="1" x14ac:dyDescent="0.25">
      <c r="A5039">
        <v>5038</v>
      </c>
      <c r="B5039">
        <v>275728</v>
      </c>
      <c r="C5039" t="s">
        <v>120</v>
      </c>
      <c r="D5039" t="s">
        <v>1411</v>
      </c>
      <c r="E5039" t="s">
        <v>1603</v>
      </c>
      <c r="F5039" t="s">
        <v>1610</v>
      </c>
      <c r="G5039">
        <v>23.9</v>
      </c>
      <c r="H5039">
        <v>18.5</v>
      </c>
      <c r="I5039">
        <v>2</v>
      </c>
      <c r="J5039">
        <v>0</v>
      </c>
      <c r="K5039" s="1">
        <v>45160</v>
      </c>
      <c r="L5039" s="56">
        <v>0.35171917824074073</v>
      </c>
    </row>
    <row r="5040" spans="1:12" ht="15" customHeight="1" x14ac:dyDescent="0.25">
      <c r="A5040">
        <v>5039</v>
      </c>
      <c r="B5040">
        <v>275727</v>
      </c>
      <c r="C5040" t="s">
        <v>175</v>
      </c>
      <c r="D5040" t="s">
        <v>176</v>
      </c>
      <c r="E5040" t="s">
        <v>1603</v>
      </c>
      <c r="F5040" t="s">
        <v>1614</v>
      </c>
      <c r="G5040">
        <v>45</v>
      </c>
      <c r="H5040">
        <v>37.799999999999997</v>
      </c>
      <c r="I5040">
        <v>3</v>
      </c>
      <c r="J5040">
        <v>0</v>
      </c>
      <c r="K5040" s="1">
        <v>45160</v>
      </c>
      <c r="L5040" s="56">
        <v>0.35156388888888884</v>
      </c>
    </row>
    <row r="5041" spans="1:12" ht="15" customHeight="1" x14ac:dyDescent="0.25">
      <c r="A5041">
        <v>5040</v>
      </c>
      <c r="B5041">
        <v>275726</v>
      </c>
      <c r="C5041" t="s">
        <v>120</v>
      </c>
      <c r="D5041" t="s">
        <v>1411</v>
      </c>
      <c r="E5041" t="s">
        <v>1603</v>
      </c>
      <c r="F5041" t="s">
        <v>1613</v>
      </c>
      <c r="G5041">
        <v>56.4</v>
      </c>
      <c r="H5041">
        <v>49.2</v>
      </c>
      <c r="I5041">
        <v>3</v>
      </c>
      <c r="J5041">
        <v>0</v>
      </c>
      <c r="K5041" s="1">
        <v>45160</v>
      </c>
      <c r="L5041" s="56">
        <v>0.35147635416666662</v>
      </c>
    </row>
    <row r="5042" spans="1:12" ht="15" customHeight="1" x14ac:dyDescent="0.25">
      <c r="A5042">
        <v>5041</v>
      </c>
      <c r="B5042">
        <v>275725</v>
      </c>
      <c r="C5042" t="s">
        <v>114</v>
      </c>
      <c r="D5042" t="s">
        <v>115</v>
      </c>
      <c r="E5042" t="s">
        <v>1603</v>
      </c>
      <c r="F5042" t="s">
        <v>1610</v>
      </c>
      <c r="G5042">
        <v>79.400000000000006</v>
      </c>
      <c r="H5042">
        <v>72.2</v>
      </c>
      <c r="I5042">
        <v>3</v>
      </c>
      <c r="J5042">
        <v>30</v>
      </c>
      <c r="K5042" s="1">
        <v>45160</v>
      </c>
      <c r="L5042" s="56">
        <v>0.35120181712962961</v>
      </c>
    </row>
    <row r="5043" spans="1:12" ht="15" customHeight="1" x14ac:dyDescent="0.25">
      <c r="A5043">
        <v>5042</v>
      </c>
      <c r="B5043">
        <v>275724</v>
      </c>
      <c r="C5043" t="s">
        <v>78</v>
      </c>
      <c r="D5043" t="s">
        <v>79</v>
      </c>
      <c r="E5043" t="s">
        <v>1611</v>
      </c>
      <c r="F5043" t="s">
        <v>1610</v>
      </c>
      <c r="G5043">
        <v>59</v>
      </c>
      <c r="H5043">
        <v>51.8</v>
      </c>
      <c r="I5043">
        <v>3</v>
      </c>
      <c r="J5043">
        <v>20</v>
      </c>
      <c r="K5043" s="1">
        <v>45160</v>
      </c>
      <c r="L5043" s="56">
        <v>0.35101026620370374</v>
      </c>
    </row>
    <row r="5044" spans="1:12" ht="15" customHeight="1" x14ac:dyDescent="0.25">
      <c r="A5044">
        <v>5043</v>
      </c>
      <c r="B5044">
        <v>275723</v>
      </c>
      <c r="C5044" t="s">
        <v>142</v>
      </c>
      <c r="D5044" t="s">
        <v>1612</v>
      </c>
      <c r="E5044" t="s">
        <v>1603</v>
      </c>
      <c r="F5044" t="s">
        <v>1604</v>
      </c>
      <c r="G5044">
        <v>27.8</v>
      </c>
      <c r="H5044">
        <v>20.6</v>
      </c>
      <c r="I5044">
        <v>3</v>
      </c>
      <c r="J5044">
        <v>0</v>
      </c>
      <c r="K5044" s="1">
        <v>45160</v>
      </c>
      <c r="L5044" s="56">
        <v>0.34962928240740743</v>
      </c>
    </row>
    <row r="5045" spans="1:12" ht="15" customHeight="1" x14ac:dyDescent="0.25">
      <c r="A5045">
        <v>5044</v>
      </c>
      <c r="B5045">
        <v>275722</v>
      </c>
      <c r="C5045" t="s">
        <v>74</v>
      </c>
      <c r="D5045" t="s">
        <v>75</v>
      </c>
      <c r="E5045" t="s">
        <v>1611</v>
      </c>
      <c r="F5045" t="s">
        <v>1610</v>
      </c>
      <c r="G5045">
        <v>39.299999999999997</v>
      </c>
      <c r="H5045">
        <v>32.1</v>
      </c>
      <c r="I5045">
        <v>3</v>
      </c>
      <c r="J5045">
        <v>16</v>
      </c>
      <c r="K5045" s="1">
        <v>45160</v>
      </c>
      <c r="L5045" s="56">
        <v>0.34947068287037036</v>
      </c>
    </row>
    <row r="5046" spans="1:12" ht="15" customHeight="1" x14ac:dyDescent="0.25">
      <c r="A5046">
        <v>5045</v>
      </c>
      <c r="B5046">
        <v>275721</v>
      </c>
      <c r="C5046" t="s">
        <v>123</v>
      </c>
      <c r="D5046" t="s">
        <v>1412</v>
      </c>
      <c r="E5046" t="s">
        <v>1603</v>
      </c>
      <c r="F5046" t="s">
        <v>1614</v>
      </c>
      <c r="G5046">
        <v>52.1</v>
      </c>
      <c r="H5046">
        <v>44.9</v>
      </c>
      <c r="I5046">
        <v>3</v>
      </c>
      <c r="J5046">
        <v>0</v>
      </c>
      <c r="K5046" s="1">
        <v>45160</v>
      </c>
      <c r="L5046" s="56">
        <v>0.3492760416666667</v>
      </c>
    </row>
    <row r="5047" spans="1:12" ht="15" customHeight="1" x14ac:dyDescent="0.25">
      <c r="A5047">
        <v>5046</v>
      </c>
      <c r="B5047">
        <v>275720</v>
      </c>
      <c r="C5047" t="s">
        <v>125</v>
      </c>
      <c r="D5047" t="s">
        <v>126</v>
      </c>
      <c r="E5047" t="s">
        <v>1603</v>
      </c>
      <c r="F5047" t="s">
        <v>1604</v>
      </c>
      <c r="G5047">
        <v>45.9</v>
      </c>
      <c r="H5047">
        <v>38.700000000000003</v>
      </c>
      <c r="I5047">
        <v>3</v>
      </c>
      <c r="J5047">
        <v>0</v>
      </c>
      <c r="K5047" s="1">
        <v>45160</v>
      </c>
      <c r="L5047" s="56">
        <v>0.34906782407407411</v>
      </c>
    </row>
    <row r="5048" spans="1:12" ht="15" customHeight="1" x14ac:dyDescent="0.25">
      <c r="A5048">
        <v>5047</v>
      </c>
      <c r="B5048">
        <v>275719</v>
      </c>
      <c r="C5048" t="s">
        <v>24</v>
      </c>
      <c r="D5048" t="s">
        <v>25</v>
      </c>
      <c r="E5048" t="s">
        <v>1611</v>
      </c>
      <c r="F5048" t="s">
        <v>1614</v>
      </c>
      <c r="G5048">
        <v>48.9</v>
      </c>
      <c r="H5048">
        <v>41.7</v>
      </c>
      <c r="I5048">
        <v>3</v>
      </c>
      <c r="J5048">
        <v>8</v>
      </c>
      <c r="K5048" s="1">
        <v>45160</v>
      </c>
      <c r="L5048" s="56">
        <v>0.34889309027777776</v>
      </c>
    </row>
    <row r="5049" spans="1:12" ht="15" customHeight="1" x14ac:dyDescent="0.25">
      <c r="A5049">
        <v>5048</v>
      </c>
      <c r="B5049">
        <v>275718</v>
      </c>
      <c r="C5049" t="s">
        <v>84</v>
      </c>
      <c r="D5049" t="s">
        <v>1609</v>
      </c>
      <c r="E5049" t="s">
        <v>1603</v>
      </c>
      <c r="F5049" t="s">
        <v>1610</v>
      </c>
      <c r="G5049">
        <v>58.2</v>
      </c>
      <c r="H5049">
        <v>51</v>
      </c>
      <c r="I5049">
        <v>3</v>
      </c>
      <c r="J5049">
        <v>0</v>
      </c>
      <c r="K5049" s="1">
        <v>45160</v>
      </c>
      <c r="L5049" s="56">
        <v>0.34867681712962967</v>
      </c>
    </row>
    <row r="5050" spans="1:12" ht="15" customHeight="1" x14ac:dyDescent="0.25">
      <c r="A5050">
        <v>5049</v>
      </c>
      <c r="B5050">
        <v>275717</v>
      </c>
      <c r="C5050" t="s">
        <v>124</v>
      </c>
      <c r="D5050" t="s">
        <v>1413</v>
      </c>
      <c r="E5050" t="s">
        <v>1603</v>
      </c>
      <c r="F5050" t="s">
        <v>1604</v>
      </c>
      <c r="G5050">
        <v>41.4</v>
      </c>
      <c r="H5050">
        <v>34.200000000000003</v>
      </c>
      <c r="I5050">
        <v>3</v>
      </c>
      <c r="J5050">
        <v>0</v>
      </c>
      <c r="K5050" s="1">
        <v>45160</v>
      </c>
      <c r="L5050" s="56">
        <v>0.34778271990740744</v>
      </c>
    </row>
    <row r="5051" spans="1:12" ht="15" customHeight="1" x14ac:dyDescent="0.25">
      <c r="A5051">
        <v>5050</v>
      </c>
      <c r="B5051">
        <v>275716</v>
      </c>
      <c r="C5051" t="s">
        <v>120</v>
      </c>
      <c r="D5051" t="s">
        <v>1411</v>
      </c>
      <c r="E5051" t="s">
        <v>1603</v>
      </c>
      <c r="F5051" t="s">
        <v>1614</v>
      </c>
      <c r="G5051">
        <v>54.3</v>
      </c>
      <c r="H5051">
        <v>47.1</v>
      </c>
      <c r="I5051">
        <v>3</v>
      </c>
      <c r="J5051">
        <v>0</v>
      </c>
      <c r="K5051" s="1">
        <v>45160</v>
      </c>
      <c r="L5051" s="56">
        <v>0.34758896990740745</v>
      </c>
    </row>
    <row r="5052" spans="1:12" ht="15" customHeight="1" x14ac:dyDescent="0.25">
      <c r="A5052">
        <v>5051</v>
      </c>
      <c r="B5052">
        <v>275715</v>
      </c>
      <c r="C5052" t="s">
        <v>142</v>
      </c>
      <c r="D5052" t="s">
        <v>1612</v>
      </c>
      <c r="E5052" t="s">
        <v>1603</v>
      </c>
      <c r="F5052" t="s">
        <v>1604</v>
      </c>
      <c r="G5052">
        <v>37.200000000000003</v>
      </c>
      <c r="H5052">
        <v>30</v>
      </c>
      <c r="I5052">
        <v>3</v>
      </c>
      <c r="J5052">
        <v>0</v>
      </c>
      <c r="K5052" s="1">
        <v>45160</v>
      </c>
      <c r="L5052" s="56">
        <v>0.34744456018518521</v>
      </c>
    </row>
    <row r="5053" spans="1:12" ht="15" customHeight="1" x14ac:dyDescent="0.25">
      <c r="A5053">
        <v>5052</v>
      </c>
      <c r="B5053">
        <v>275714</v>
      </c>
      <c r="C5053" t="s">
        <v>67</v>
      </c>
      <c r="D5053" t="s">
        <v>1318</v>
      </c>
      <c r="E5053" t="s">
        <v>1603</v>
      </c>
      <c r="F5053" t="s">
        <v>1613</v>
      </c>
      <c r="G5053">
        <v>36.200000000000003</v>
      </c>
      <c r="H5053">
        <v>29</v>
      </c>
      <c r="I5053">
        <v>3</v>
      </c>
      <c r="J5053">
        <v>0</v>
      </c>
      <c r="K5053" s="1">
        <v>45160</v>
      </c>
      <c r="L5053" s="56">
        <v>0.34720552083333334</v>
      </c>
    </row>
    <row r="5054" spans="1:12" ht="15" customHeight="1" x14ac:dyDescent="0.25">
      <c r="A5054">
        <v>5053</v>
      </c>
      <c r="B5054">
        <v>275713</v>
      </c>
      <c r="C5054" t="s">
        <v>142</v>
      </c>
      <c r="D5054" t="s">
        <v>1612</v>
      </c>
      <c r="E5054" t="s">
        <v>1603</v>
      </c>
      <c r="F5054" t="s">
        <v>1604</v>
      </c>
      <c r="G5054">
        <v>38.5</v>
      </c>
      <c r="H5054">
        <v>31.3</v>
      </c>
      <c r="I5054">
        <v>3</v>
      </c>
      <c r="J5054">
        <v>0</v>
      </c>
      <c r="K5054" s="1">
        <v>45160</v>
      </c>
      <c r="L5054" s="56">
        <v>0.34678063657407404</v>
      </c>
    </row>
    <row r="5055" spans="1:12" ht="15" customHeight="1" x14ac:dyDescent="0.25">
      <c r="A5055">
        <v>5054</v>
      </c>
      <c r="B5055">
        <v>275712</v>
      </c>
      <c r="C5055" t="s">
        <v>141</v>
      </c>
      <c r="D5055" t="s">
        <v>1358</v>
      </c>
      <c r="E5055" t="s">
        <v>1603</v>
      </c>
      <c r="F5055" t="s">
        <v>1607</v>
      </c>
      <c r="G5055">
        <v>38.9</v>
      </c>
      <c r="H5055">
        <v>31.7</v>
      </c>
      <c r="I5055">
        <v>3</v>
      </c>
      <c r="J5055">
        <v>0</v>
      </c>
      <c r="K5055" s="1">
        <v>45160</v>
      </c>
      <c r="L5055" s="56">
        <v>0.34662855324074071</v>
      </c>
    </row>
    <row r="5056" spans="1:12" ht="15" customHeight="1" x14ac:dyDescent="0.25">
      <c r="A5056">
        <v>5055</v>
      </c>
      <c r="B5056">
        <v>275711</v>
      </c>
      <c r="C5056" t="s">
        <v>124</v>
      </c>
      <c r="D5056" t="s">
        <v>1413</v>
      </c>
      <c r="E5056" t="s">
        <v>1603</v>
      </c>
      <c r="F5056" t="s">
        <v>1604</v>
      </c>
      <c r="G5056">
        <v>46.8</v>
      </c>
      <c r="H5056">
        <v>39.6</v>
      </c>
      <c r="I5056">
        <v>3</v>
      </c>
      <c r="J5056">
        <v>0</v>
      </c>
      <c r="K5056" s="1">
        <v>45160</v>
      </c>
      <c r="L5056" s="56">
        <v>0.34655315972222223</v>
      </c>
    </row>
    <row r="5057" spans="1:12" ht="15" customHeight="1" x14ac:dyDescent="0.25">
      <c r="A5057">
        <v>5056</v>
      </c>
      <c r="B5057">
        <v>275710</v>
      </c>
      <c r="C5057" t="s">
        <v>141</v>
      </c>
      <c r="D5057" t="s">
        <v>1358</v>
      </c>
      <c r="E5057" t="s">
        <v>1603</v>
      </c>
      <c r="F5057" t="s">
        <v>1607</v>
      </c>
      <c r="G5057">
        <v>46.3</v>
      </c>
      <c r="H5057">
        <v>39.1</v>
      </c>
      <c r="I5057">
        <v>3</v>
      </c>
      <c r="J5057">
        <v>0</v>
      </c>
      <c r="K5057" s="1">
        <v>45160</v>
      </c>
      <c r="L5057" s="56">
        <v>0.34625987268518515</v>
      </c>
    </row>
    <row r="5058" spans="1:12" ht="15" customHeight="1" x14ac:dyDescent="0.25">
      <c r="A5058">
        <v>5057</v>
      </c>
      <c r="B5058">
        <v>275709</v>
      </c>
      <c r="C5058" t="s">
        <v>141</v>
      </c>
      <c r="D5058" t="s">
        <v>1358</v>
      </c>
      <c r="E5058" t="s">
        <v>1603</v>
      </c>
      <c r="F5058" t="s">
        <v>1607</v>
      </c>
      <c r="G5058">
        <v>35.5</v>
      </c>
      <c r="H5058">
        <v>28.3</v>
      </c>
      <c r="I5058">
        <v>3</v>
      </c>
      <c r="J5058">
        <v>0</v>
      </c>
      <c r="K5058" s="1">
        <v>45160</v>
      </c>
      <c r="L5058" s="56">
        <v>0.34609019675925928</v>
      </c>
    </row>
    <row r="5059" spans="1:12" ht="15" customHeight="1" x14ac:dyDescent="0.25">
      <c r="A5059">
        <v>5058</v>
      </c>
      <c r="B5059">
        <v>275708</v>
      </c>
      <c r="C5059" t="s">
        <v>125</v>
      </c>
      <c r="D5059" t="s">
        <v>126</v>
      </c>
      <c r="E5059" t="s">
        <v>1603</v>
      </c>
      <c r="F5059" t="s">
        <v>1604</v>
      </c>
      <c r="G5059">
        <v>52.2</v>
      </c>
      <c r="H5059">
        <v>45</v>
      </c>
      <c r="I5059">
        <v>3</v>
      </c>
      <c r="J5059">
        <v>0</v>
      </c>
      <c r="K5059" s="1">
        <v>45160</v>
      </c>
      <c r="L5059" s="56">
        <v>0.34601153935185186</v>
      </c>
    </row>
    <row r="5060" spans="1:12" ht="15" customHeight="1" x14ac:dyDescent="0.25">
      <c r="A5060">
        <v>5059</v>
      </c>
      <c r="B5060">
        <v>275707</v>
      </c>
      <c r="C5060" t="s">
        <v>67</v>
      </c>
      <c r="D5060" t="s">
        <v>1318</v>
      </c>
      <c r="E5060" t="s">
        <v>1603</v>
      </c>
      <c r="F5060" t="s">
        <v>1613</v>
      </c>
      <c r="G5060">
        <v>32.200000000000003</v>
      </c>
      <c r="H5060">
        <v>25</v>
      </c>
      <c r="I5060">
        <v>3</v>
      </c>
      <c r="J5060">
        <v>0</v>
      </c>
      <c r="K5060" s="1">
        <v>45160</v>
      </c>
      <c r="L5060" s="56">
        <v>0.34571099537037037</v>
      </c>
    </row>
    <row r="5061" spans="1:12" ht="15" customHeight="1" x14ac:dyDescent="0.25">
      <c r="A5061">
        <v>5060</v>
      </c>
      <c r="B5061">
        <v>275706</v>
      </c>
      <c r="C5061" t="s">
        <v>55</v>
      </c>
      <c r="D5061" t="s">
        <v>56</v>
      </c>
      <c r="E5061" t="s">
        <v>1611</v>
      </c>
      <c r="F5061" t="s">
        <v>1613</v>
      </c>
      <c r="G5061">
        <v>50.4</v>
      </c>
      <c r="H5061">
        <v>43.2</v>
      </c>
      <c r="I5061">
        <v>3</v>
      </c>
      <c r="J5061">
        <v>8</v>
      </c>
      <c r="K5061" s="1">
        <v>45160</v>
      </c>
      <c r="L5061" s="56">
        <v>0.34556909722222223</v>
      </c>
    </row>
    <row r="5062" spans="1:12" ht="15" customHeight="1" x14ac:dyDescent="0.25">
      <c r="A5062">
        <v>5061</v>
      </c>
      <c r="B5062">
        <v>275705</v>
      </c>
      <c r="C5062" t="s">
        <v>24</v>
      </c>
      <c r="D5062" t="s">
        <v>25</v>
      </c>
      <c r="E5062" t="s">
        <v>1611</v>
      </c>
      <c r="F5062" t="s">
        <v>1614</v>
      </c>
      <c r="G5062">
        <v>49.1</v>
      </c>
      <c r="H5062">
        <v>41.9</v>
      </c>
      <c r="I5062">
        <v>3</v>
      </c>
      <c r="J5062">
        <v>8</v>
      </c>
      <c r="K5062" s="1">
        <v>45160</v>
      </c>
      <c r="L5062" s="56">
        <v>0.3454480324074074</v>
      </c>
    </row>
    <row r="5063" spans="1:12" ht="15" customHeight="1" x14ac:dyDescent="0.25">
      <c r="A5063">
        <v>5062</v>
      </c>
      <c r="B5063">
        <v>275704</v>
      </c>
      <c r="C5063" t="s">
        <v>103</v>
      </c>
      <c r="D5063" t="s">
        <v>104</v>
      </c>
      <c r="E5063" t="s">
        <v>1603</v>
      </c>
      <c r="F5063" t="s">
        <v>1610</v>
      </c>
      <c r="G5063">
        <v>44</v>
      </c>
      <c r="H5063">
        <v>36.799999999999997</v>
      </c>
      <c r="I5063">
        <v>3</v>
      </c>
      <c r="J5063">
        <v>10</v>
      </c>
      <c r="K5063" s="1">
        <v>45160</v>
      </c>
      <c r="L5063" s="56">
        <v>0.34532129629629632</v>
      </c>
    </row>
    <row r="5064" spans="1:12" ht="15" customHeight="1" x14ac:dyDescent="0.25">
      <c r="A5064">
        <v>5063</v>
      </c>
      <c r="B5064">
        <v>275703</v>
      </c>
      <c r="C5064" t="s">
        <v>124</v>
      </c>
      <c r="D5064" t="s">
        <v>1413</v>
      </c>
      <c r="E5064" t="s">
        <v>1603</v>
      </c>
      <c r="F5064" t="s">
        <v>1604</v>
      </c>
      <c r="G5064">
        <v>42.2</v>
      </c>
      <c r="H5064">
        <v>35</v>
      </c>
      <c r="I5064">
        <v>3</v>
      </c>
      <c r="J5064">
        <v>0</v>
      </c>
      <c r="K5064" s="1">
        <v>45160</v>
      </c>
      <c r="L5064" s="56">
        <v>0.34501747685185186</v>
      </c>
    </row>
    <row r="5065" spans="1:12" ht="15" customHeight="1" x14ac:dyDescent="0.25">
      <c r="A5065">
        <v>5064</v>
      </c>
      <c r="B5065">
        <v>275702</v>
      </c>
      <c r="C5065" t="s">
        <v>121</v>
      </c>
      <c r="D5065" t="s">
        <v>122</v>
      </c>
      <c r="E5065" t="s">
        <v>1603</v>
      </c>
      <c r="F5065" t="s">
        <v>1613</v>
      </c>
      <c r="G5065">
        <v>54.2</v>
      </c>
      <c r="H5065">
        <v>47</v>
      </c>
      <c r="I5065">
        <v>3</v>
      </c>
      <c r="J5065">
        <v>0</v>
      </c>
      <c r="K5065" s="1">
        <v>45160</v>
      </c>
      <c r="L5065" s="56">
        <v>0.34486600694444447</v>
      </c>
    </row>
    <row r="5066" spans="1:12" ht="15" customHeight="1" x14ac:dyDescent="0.25">
      <c r="A5066">
        <v>5065</v>
      </c>
      <c r="B5066">
        <v>275701</v>
      </c>
      <c r="C5066" t="s">
        <v>114</v>
      </c>
      <c r="D5066" t="s">
        <v>115</v>
      </c>
      <c r="E5066" t="s">
        <v>1603</v>
      </c>
      <c r="F5066" t="s">
        <v>1610</v>
      </c>
      <c r="G5066">
        <v>74</v>
      </c>
      <c r="H5066">
        <v>66.8</v>
      </c>
      <c r="I5066">
        <v>3</v>
      </c>
      <c r="J5066">
        <v>30</v>
      </c>
      <c r="K5066" s="1">
        <v>45160</v>
      </c>
      <c r="L5066" s="56">
        <v>0.34467465277777776</v>
      </c>
    </row>
    <row r="5067" spans="1:12" ht="15" customHeight="1" x14ac:dyDescent="0.25">
      <c r="A5067">
        <v>5066</v>
      </c>
      <c r="B5067">
        <v>275700</v>
      </c>
      <c r="C5067" t="s">
        <v>123</v>
      </c>
      <c r="D5067" t="s">
        <v>1412</v>
      </c>
      <c r="E5067" t="s">
        <v>1603</v>
      </c>
      <c r="F5067" t="s">
        <v>1613</v>
      </c>
      <c r="G5067">
        <v>46</v>
      </c>
      <c r="H5067">
        <v>38.799999999999997</v>
      </c>
      <c r="I5067">
        <v>3</v>
      </c>
      <c r="J5067">
        <v>0</v>
      </c>
      <c r="K5067" s="1">
        <v>45160</v>
      </c>
      <c r="L5067" s="56">
        <v>0.34451508101851852</v>
      </c>
    </row>
    <row r="5068" spans="1:12" ht="15" customHeight="1" x14ac:dyDescent="0.25">
      <c r="A5068">
        <v>5067</v>
      </c>
      <c r="B5068">
        <v>275699</v>
      </c>
      <c r="C5068" t="s">
        <v>24</v>
      </c>
      <c r="D5068" t="s">
        <v>25</v>
      </c>
      <c r="E5068" t="s">
        <v>1611</v>
      </c>
      <c r="F5068" t="s">
        <v>1614</v>
      </c>
      <c r="G5068">
        <v>51.4</v>
      </c>
      <c r="H5068">
        <v>44.2</v>
      </c>
      <c r="I5068">
        <v>3</v>
      </c>
      <c r="J5068">
        <v>8</v>
      </c>
      <c r="K5068" s="1">
        <v>45160</v>
      </c>
      <c r="L5068" s="56">
        <v>0.34442271990740742</v>
      </c>
    </row>
    <row r="5069" spans="1:12" ht="15" customHeight="1" x14ac:dyDescent="0.25">
      <c r="A5069">
        <v>5068</v>
      </c>
      <c r="B5069">
        <v>275698</v>
      </c>
      <c r="C5069" t="s">
        <v>24</v>
      </c>
      <c r="D5069" t="s">
        <v>25</v>
      </c>
      <c r="E5069" t="s">
        <v>1611</v>
      </c>
      <c r="F5069" t="s">
        <v>1614</v>
      </c>
      <c r="G5069">
        <v>48.9</v>
      </c>
      <c r="H5069">
        <v>41.7</v>
      </c>
      <c r="I5069">
        <v>3</v>
      </c>
      <c r="J5069">
        <v>8</v>
      </c>
      <c r="K5069" s="1">
        <v>45160</v>
      </c>
      <c r="L5069" s="56">
        <v>0.34424386574074073</v>
      </c>
    </row>
    <row r="5070" spans="1:12" ht="15" customHeight="1" x14ac:dyDescent="0.25">
      <c r="A5070">
        <v>5069</v>
      </c>
      <c r="B5070">
        <v>275697</v>
      </c>
      <c r="C5070" t="s">
        <v>114</v>
      </c>
      <c r="D5070" t="s">
        <v>115</v>
      </c>
      <c r="E5070" t="s">
        <v>1603</v>
      </c>
      <c r="F5070" t="s">
        <v>1610</v>
      </c>
      <c r="G5070">
        <v>72.7</v>
      </c>
      <c r="H5070">
        <v>65.5</v>
      </c>
      <c r="I5070">
        <v>3</v>
      </c>
      <c r="J5070">
        <v>30</v>
      </c>
      <c r="K5070" s="1">
        <v>45160</v>
      </c>
      <c r="L5070" s="56">
        <v>0.34412033564814815</v>
      </c>
    </row>
    <row r="5071" spans="1:12" ht="15" customHeight="1" x14ac:dyDescent="0.25">
      <c r="A5071">
        <v>5070</v>
      </c>
      <c r="B5071">
        <v>275696</v>
      </c>
      <c r="C5071" t="s">
        <v>59</v>
      </c>
      <c r="D5071" t="s">
        <v>60</v>
      </c>
      <c r="E5071" t="s">
        <v>1611</v>
      </c>
      <c r="F5071" t="s">
        <v>1613</v>
      </c>
      <c r="G5071">
        <v>45.7</v>
      </c>
      <c r="H5071">
        <v>38.5</v>
      </c>
      <c r="I5071">
        <v>3</v>
      </c>
      <c r="J5071">
        <v>8</v>
      </c>
      <c r="K5071" s="1">
        <v>45160</v>
      </c>
      <c r="L5071" s="56">
        <v>0.34396747685185186</v>
      </c>
    </row>
    <row r="5072" spans="1:12" ht="15" customHeight="1" x14ac:dyDescent="0.25">
      <c r="A5072">
        <v>5071</v>
      </c>
      <c r="B5072">
        <v>275695</v>
      </c>
      <c r="C5072" t="s">
        <v>124</v>
      </c>
      <c r="D5072" t="s">
        <v>1413</v>
      </c>
      <c r="E5072" t="s">
        <v>1603</v>
      </c>
      <c r="F5072" t="s">
        <v>1604</v>
      </c>
      <c r="G5072">
        <v>42.4</v>
      </c>
      <c r="H5072">
        <v>35.200000000000003</v>
      </c>
      <c r="I5072">
        <v>3</v>
      </c>
      <c r="J5072">
        <v>0</v>
      </c>
      <c r="K5072" s="1">
        <v>45160</v>
      </c>
      <c r="L5072" s="56">
        <v>0.3438510763888889</v>
      </c>
    </row>
    <row r="5073" spans="1:12" ht="15" customHeight="1" x14ac:dyDescent="0.25">
      <c r="A5073">
        <v>5072</v>
      </c>
      <c r="B5073">
        <v>275694</v>
      </c>
      <c r="C5073" t="s">
        <v>137</v>
      </c>
      <c r="D5073" t="s">
        <v>1356</v>
      </c>
      <c r="E5073" t="s">
        <v>1603</v>
      </c>
      <c r="F5073" t="s">
        <v>1616</v>
      </c>
      <c r="G5073">
        <v>29.3</v>
      </c>
      <c r="H5073">
        <v>27.5</v>
      </c>
      <c r="I5073">
        <v>0</v>
      </c>
      <c r="J5073">
        <v>0</v>
      </c>
      <c r="K5073" s="1">
        <v>45160</v>
      </c>
      <c r="L5073" s="56">
        <v>0.34111982638888888</v>
      </c>
    </row>
    <row r="5074" spans="1:12" ht="15" customHeight="1" x14ac:dyDescent="0.25">
      <c r="A5074">
        <v>5073</v>
      </c>
      <c r="B5074">
        <v>275693</v>
      </c>
      <c r="C5074" t="s">
        <v>137</v>
      </c>
      <c r="D5074" t="s">
        <v>1356</v>
      </c>
      <c r="E5074" t="s">
        <v>1603</v>
      </c>
      <c r="F5074" t="s">
        <v>1616</v>
      </c>
      <c r="G5074">
        <v>29.4</v>
      </c>
      <c r="H5074">
        <v>27.6</v>
      </c>
      <c r="I5074">
        <v>0</v>
      </c>
      <c r="J5074">
        <v>0</v>
      </c>
      <c r="K5074" s="1">
        <v>45160</v>
      </c>
      <c r="L5074" s="56">
        <v>0.34085335648148152</v>
      </c>
    </row>
    <row r="5075" spans="1:12" ht="15" customHeight="1" x14ac:dyDescent="0.25">
      <c r="A5075">
        <v>5074</v>
      </c>
      <c r="B5075">
        <v>275692</v>
      </c>
      <c r="C5075" t="s">
        <v>175</v>
      </c>
      <c r="D5075" t="s">
        <v>176</v>
      </c>
      <c r="E5075" t="s">
        <v>1603</v>
      </c>
      <c r="F5075" t="s">
        <v>1610</v>
      </c>
      <c r="G5075">
        <v>39.9</v>
      </c>
      <c r="H5075">
        <v>32.700000000000003</v>
      </c>
      <c r="I5075">
        <v>3</v>
      </c>
      <c r="J5075">
        <v>0</v>
      </c>
      <c r="K5075" s="1">
        <v>45160</v>
      </c>
      <c r="L5075" s="56">
        <v>0.34000706018518517</v>
      </c>
    </row>
    <row r="5076" spans="1:12" ht="15" customHeight="1" x14ac:dyDescent="0.25">
      <c r="A5076">
        <v>5075</v>
      </c>
      <c r="B5076">
        <v>275691</v>
      </c>
      <c r="C5076" t="s">
        <v>24</v>
      </c>
      <c r="D5076" t="s">
        <v>25</v>
      </c>
      <c r="E5076" t="s">
        <v>1611</v>
      </c>
      <c r="F5076" t="s">
        <v>1614</v>
      </c>
      <c r="G5076">
        <v>51.5</v>
      </c>
      <c r="H5076">
        <v>44.3</v>
      </c>
      <c r="I5076">
        <v>3</v>
      </c>
      <c r="J5076">
        <v>8</v>
      </c>
      <c r="K5076" s="1">
        <v>45160</v>
      </c>
      <c r="L5076" s="56">
        <v>0.33990706018518518</v>
      </c>
    </row>
    <row r="5077" spans="1:12" ht="15" customHeight="1" x14ac:dyDescent="0.25">
      <c r="A5077">
        <v>5076</v>
      </c>
      <c r="B5077">
        <v>275690</v>
      </c>
      <c r="C5077" t="s">
        <v>141</v>
      </c>
      <c r="D5077" t="s">
        <v>1358</v>
      </c>
      <c r="E5077" t="s">
        <v>1603</v>
      </c>
      <c r="F5077" t="s">
        <v>1607</v>
      </c>
      <c r="G5077">
        <v>45.9</v>
      </c>
      <c r="H5077">
        <v>38.700000000000003</v>
      </c>
      <c r="I5077">
        <v>3</v>
      </c>
      <c r="J5077">
        <v>0</v>
      </c>
      <c r="K5077" s="1">
        <v>45160</v>
      </c>
      <c r="L5077" s="56">
        <v>0.33976261574074074</v>
      </c>
    </row>
    <row r="5078" spans="1:12" ht="15" customHeight="1" x14ac:dyDescent="0.25">
      <c r="A5078">
        <v>5077</v>
      </c>
      <c r="B5078">
        <v>275689</v>
      </c>
      <c r="C5078" t="s">
        <v>74</v>
      </c>
      <c r="D5078" t="s">
        <v>75</v>
      </c>
      <c r="E5078" t="s">
        <v>1611</v>
      </c>
      <c r="F5078" t="s">
        <v>1610</v>
      </c>
      <c r="G5078">
        <v>41.7</v>
      </c>
      <c r="H5078">
        <v>34.5</v>
      </c>
      <c r="I5078">
        <v>3</v>
      </c>
      <c r="J5078">
        <v>16</v>
      </c>
      <c r="K5078" s="1">
        <v>45160</v>
      </c>
      <c r="L5078" s="56">
        <v>0.3396309837962963</v>
      </c>
    </row>
    <row r="5079" spans="1:12" ht="15" customHeight="1" x14ac:dyDescent="0.25">
      <c r="A5079">
        <v>5078</v>
      </c>
      <c r="B5079">
        <v>275688</v>
      </c>
      <c r="C5079" t="s">
        <v>124</v>
      </c>
      <c r="D5079" t="s">
        <v>1413</v>
      </c>
      <c r="E5079" t="s">
        <v>1603</v>
      </c>
      <c r="F5079" t="s">
        <v>1604</v>
      </c>
      <c r="G5079">
        <v>46.1</v>
      </c>
      <c r="H5079">
        <v>38.9</v>
      </c>
      <c r="I5079">
        <v>3</v>
      </c>
      <c r="J5079">
        <v>0</v>
      </c>
      <c r="K5079" s="1">
        <v>45160</v>
      </c>
      <c r="L5079" s="56">
        <v>0.33918961805555559</v>
      </c>
    </row>
    <row r="5080" spans="1:12" ht="15" customHeight="1" x14ac:dyDescent="0.25">
      <c r="A5080">
        <v>5079</v>
      </c>
      <c r="B5080">
        <v>275687</v>
      </c>
      <c r="C5080" t="s">
        <v>151</v>
      </c>
      <c r="D5080" t="s">
        <v>1368</v>
      </c>
      <c r="E5080" t="s">
        <v>1611</v>
      </c>
      <c r="F5080" t="s">
        <v>1607</v>
      </c>
      <c r="G5080">
        <v>42.4</v>
      </c>
      <c r="H5080">
        <v>35.200000000000003</v>
      </c>
      <c r="I5080">
        <v>3</v>
      </c>
      <c r="J5080">
        <v>0</v>
      </c>
      <c r="K5080" s="1">
        <v>45160</v>
      </c>
      <c r="L5080" s="56">
        <v>0.33905547453703705</v>
      </c>
    </row>
    <row r="5081" spans="1:12" ht="15" customHeight="1" x14ac:dyDescent="0.25">
      <c r="A5081">
        <v>5080</v>
      </c>
      <c r="B5081">
        <v>275686</v>
      </c>
      <c r="C5081" t="s">
        <v>88</v>
      </c>
      <c r="D5081" t="s">
        <v>89</v>
      </c>
      <c r="E5081" t="s">
        <v>1611</v>
      </c>
      <c r="F5081" t="s">
        <v>1610</v>
      </c>
      <c r="G5081">
        <v>59.6</v>
      </c>
      <c r="H5081">
        <v>52.4</v>
      </c>
      <c r="I5081">
        <v>3</v>
      </c>
      <c r="J5081">
        <v>14</v>
      </c>
      <c r="K5081" s="1">
        <v>45160</v>
      </c>
      <c r="L5081" s="56">
        <v>0.33891299768518518</v>
      </c>
    </row>
    <row r="5082" spans="1:12" ht="15" customHeight="1" x14ac:dyDescent="0.25">
      <c r="A5082">
        <v>5081</v>
      </c>
      <c r="B5082">
        <v>275685</v>
      </c>
      <c r="C5082" t="s">
        <v>59</v>
      </c>
      <c r="D5082" t="s">
        <v>60</v>
      </c>
      <c r="E5082" t="s">
        <v>1611</v>
      </c>
      <c r="F5082" t="s">
        <v>1613</v>
      </c>
      <c r="G5082">
        <v>45.1</v>
      </c>
      <c r="H5082">
        <v>37.9</v>
      </c>
      <c r="I5082">
        <v>3</v>
      </c>
      <c r="J5082">
        <v>8</v>
      </c>
      <c r="K5082" s="1">
        <v>45160</v>
      </c>
      <c r="L5082" s="56">
        <v>0.33879892361111108</v>
      </c>
    </row>
    <row r="5083" spans="1:12" ht="15" customHeight="1" x14ac:dyDescent="0.25">
      <c r="A5083">
        <v>5082</v>
      </c>
      <c r="B5083">
        <v>275684</v>
      </c>
      <c r="C5083" t="s">
        <v>137</v>
      </c>
      <c r="D5083" t="s">
        <v>1356</v>
      </c>
      <c r="E5083" t="s">
        <v>1603</v>
      </c>
      <c r="F5083" t="s">
        <v>1615</v>
      </c>
      <c r="G5083">
        <v>60.8</v>
      </c>
      <c r="H5083">
        <v>53.6</v>
      </c>
      <c r="I5083">
        <v>3</v>
      </c>
      <c r="J5083">
        <v>0</v>
      </c>
      <c r="K5083" s="1">
        <v>45160</v>
      </c>
      <c r="L5083" s="56">
        <v>0.33849336805555552</v>
      </c>
    </row>
    <row r="5084" spans="1:12" ht="15" customHeight="1" x14ac:dyDescent="0.25">
      <c r="A5084">
        <v>5083</v>
      </c>
      <c r="B5084">
        <v>275683</v>
      </c>
      <c r="C5084" t="s">
        <v>24</v>
      </c>
      <c r="D5084" t="s">
        <v>25</v>
      </c>
      <c r="E5084" t="s">
        <v>1611</v>
      </c>
      <c r="F5084" t="s">
        <v>1614</v>
      </c>
      <c r="G5084">
        <v>46.9</v>
      </c>
      <c r="H5084">
        <v>39.700000000000003</v>
      </c>
      <c r="I5084">
        <v>3</v>
      </c>
      <c r="J5084">
        <v>8</v>
      </c>
      <c r="K5084" s="1">
        <v>45160</v>
      </c>
      <c r="L5084" s="56">
        <v>0.33838032407407409</v>
      </c>
    </row>
    <row r="5085" spans="1:12" ht="15" customHeight="1" x14ac:dyDescent="0.25">
      <c r="A5085">
        <v>5084</v>
      </c>
      <c r="B5085">
        <v>275682</v>
      </c>
      <c r="C5085" t="s">
        <v>121</v>
      </c>
      <c r="D5085" t="s">
        <v>122</v>
      </c>
      <c r="E5085" t="s">
        <v>1603</v>
      </c>
      <c r="F5085" t="s">
        <v>1610</v>
      </c>
      <c r="G5085">
        <v>44.3</v>
      </c>
      <c r="H5085">
        <v>37.1</v>
      </c>
      <c r="I5085">
        <v>3</v>
      </c>
      <c r="J5085">
        <v>0</v>
      </c>
      <c r="K5085" s="1">
        <v>45160</v>
      </c>
      <c r="L5085" s="56">
        <v>0.33819973379629631</v>
      </c>
    </row>
    <row r="5086" spans="1:12" ht="15" customHeight="1" x14ac:dyDescent="0.25">
      <c r="A5086">
        <v>5085</v>
      </c>
      <c r="B5086">
        <v>275681</v>
      </c>
      <c r="C5086" t="s">
        <v>125</v>
      </c>
      <c r="D5086" t="s">
        <v>126</v>
      </c>
      <c r="E5086" t="s">
        <v>1603</v>
      </c>
      <c r="F5086" t="s">
        <v>1604</v>
      </c>
      <c r="G5086">
        <v>45.7</v>
      </c>
      <c r="H5086">
        <v>38.5</v>
      </c>
      <c r="I5086">
        <v>3</v>
      </c>
      <c r="J5086">
        <v>0</v>
      </c>
      <c r="K5086" s="1">
        <v>45160</v>
      </c>
      <c r="L5086" s="56">
        <v>0.33804637731481479</v>
      </c>
    </row>
    <row r="5087" spans="1:12" ht="15" customHeight="1" x14ac:dyDescent="0.25">
      <c r="A5087">
        <v>5086</v>
      </c>
      <c r="B5087">
        <v>275680</v>
      </c>
      <c r="C5087" t="s">
        <v>142</v>
      </c>
      <c r="D5087" t="s">
        <v>1612</v>
      </c>
      <c r="E5087" t="s">
        <v>1603</v>
      </c>
      <c r="F5087" t="s">
        <v>1604</v>
      </c>
      <c r="G5087">
        <v>36.200000000000003</v>
      </c>
      <c r="H5087">
        <v>29</v>
      </c>
      <c r="I5087">
        <v>3</v>
      </c>
      <c r="J5087">
        <v>0</v>
      </c>
      <c r="K5087" s="1">
        <v>45160</v>
      </c>
      <c r="L5087" s="56">
        <v>0.33646550925925928</v>
      </c>
    </row>
    <row r="5088" spans="1:12" ht="15" customHeight="1" x14ac:dyDescent="0.25">
      <c r="A5088">
        <v>5087</v>
      </c>
      <c r="B5088">
        <v>275679</v>
      </c>
      <c r="C5088" t="s">
        <v>124</v>
      </c>
      <c r="D5088" t="s">
        <v>1413</v>
      </c>
      <c r="E5088" t="s">
        <v>1603</v>
      </c>
      <c r="F5088" t="s">
        <v>1604</v>
      </c>
      <c r="G5088">
        <v>50.8</v>
      </c>
      <c r="H5088">
        <v>43.6</v>
      </c>
      <c r="I5088">
        <v>3</v>
      </c>
      <c r="J5088">
        <v>0</v>
      </c>
      <c r="K5088" s="1">
        <v>45160</v>
      </c>
      <c r="L5088" s="56">
        <v>0.3362641203703704</v>
      </c>
    </row>
    <row r="5089" spans="1:12" ht="15" customHeight="1" x14ac:dyDescent="0.25">
      <c r="A5089">
        <v>5088</v>
      </c>
      <c r="B5089">
        <v>275678</v>
      </c>
      <c r="C5089" t="s">
        <v>59</v>
      </c>
      <c r="D5089" t="s">
        <v>60</v>
      </c>
      <c r="E5089" t="s">
        <v>1611</v>
      </c>
      <c r="F5089" t="s">
        <v>1613</v>
      </c>
      <c r="G5089">
        <v>50.8</v>
      </c>
      <c r="H5089">
        <v>43.6</v>
      </c>
      <c r="I5089">
        <v>3</v>
      </c>
      <c r="J5089">
        <v>8</v>
      </c>
      <c r="K5089" s="1">
        <v>45160</v>
      </c>
      <c r="L5089" s="56">
        <v>0.33613788194444444</v>
      </c>
    </row>
    <row r="5090" spans="1:12" ht="15" customHeight="1" x14ac:dyDescent="0.25">
      <c r="A5090">
        <v>5089</v>
      </c>
      <c r="B5090">
        <v>275677</v>
      </c>
      <c r="C5090" t="s">
        <v>24</v>
      </c>
      <c r="D5090" t="s">
        <v>25</v>
      </c>
      <c r="E5090" t="s">
        <v>1611</v>
      </c>
      <c r="F5090" t="s">
        <v>1614</v>
      </c>
      <c r="G5090">
        <v>48.8</v>
      </c>
      <c r="H5090">
        <v>41.6</v>
      </c>
      <c r="I5090">
        <v>3</v>
      </c>
      <c r="J5090">
        <v>8</v>
      </c>
      <c r="K5090" s="1">
        <v>45160</v>
      </c>
      <c r="L5090" s="56">
        <v>0.33597418981481481</v>
      </c>
    </row>
    <row r="5091" spans="1:12" ht="15" customHeight="1" x14ac:dyDescent="0.25">
      <c r="A5091">
        <v>5090</v>
      </c>
      <c r="B5091">
        <v>275676</v>
      </c>
      <c r="C5091" t="s">
        <v>123</v>
      </c>
      <c r="D5091" t="s">
        <v>1412</v>
      </c>
      <c r="E5091" t="s">
        <v>1603</v>
      </c>
      <c r="F5091" t="s">
        <v>1613</v>
      </c>
      <c r="G5091">
        <v>52.8</v>
      </c>
      <c r="H5091">
        <v>45.6</v>
      </c>
      <c r="I5091">
        <v>3</v>
      </c>
      <c r="J5091">
        <v>0</v>
      </c>
      <c r="K5091" s="1">
        <v>45160</v>
      </c>
      <c r="L5091" s="56">
        <v>0.33581628472222219</v>
      </c>
    </row>
    <row r="5092" spans="1:12" ht="15" customHeight="1" x14ac:dyDescent="0.25">
      <c r="A5092">
        <v>5091</v>
      </c>
      <c r="B5092">
        <v>275675</v>
      </c>
      <c r="C5092" t="s">
        <v>59</v>
      </c>
      <c r="D5092" t="s">
        <v>60</v>
      </c>
      <c r="E5092" t="s">
        <v>1611</v>
      </c>
      <c r="F5092" t="s">
        <v>1613</v>
      </c>
      <c r="G5092">
        <v>48.3</v>
      </c>
      <c r="H5092">
        <v>41.1</v>
      </c>
      <c r="I5092">
        <v>3</v>
      </c>
      <c r="J5092">
        <v>8</v>
      </c>
      <c r="K5092" s="1">
        <v>45160</v>
      </c>
      <c r="L5092" s="56">
        <v>0.33559884259259259</v>
      </c>
    </row>
    <row r="5093" spans="1:12" ht="15" customHeight="1" x14ac:dyDescent="0.25">
      <c r="A5093">
        <v>5092</v>
      </c>
      <c r="B5093">
        <v>275674</v>
      </c>
      <c r="C5093" t="s">
        <v>141</v>
      </c>
      <c r="D5093" t="s">
        <v>1358</v>
      </c>
      <c r="E5093" t="s">
        <v>1603</v>
      </c>
      <c r="F5093" t="s">
        <v>1607</v>
      </c>
      <c r="G5093">
        <v>36.5</v>
      </c>
      <c r="H5093">
        <v>29.3</v>
      </c>
      <c r="I5093">
        <v>3</v>
      </c>
      <c r="J5093">
        <v>0</v>
      </c>
      <c r="K5093" s="1">
        <v>45160</v>
      </c>
      <c r="L5093" s="56">
        <v>0.33536924768518522</v>
      </c>
    </row>
    <row r="5094" spans="1:12" ht="15" customHeight="1" x14ac:dyDescent="0.25">
      <c r="A5094">
        <v>5093</v>
      </c>
      <c r="B5094">
        <v>275673</v>
      </c>
      <c r="C5094" t="s">
        <v>136</v>
      </c>
      <c r="D5094" t="s">
        <v>1605</v>
      </c>
      <c r="E5094" t="s">
        <v>1603</v>
      </c>
      <c r="F5094" t="s">
        <v>1615</v>
      </c>
      <c r="G5094">
        <v>36.1</v>
      </c>
      <c r="H5094">
        <v>28.9</v>
      </c>
      <c r="I5094">
        <v>3</v>
      </c>
      <c r="J5094">
        <v>0</v>
      </c>
      <c r="K5094" s="1">
        <v>45160</v>
      </c>
      <c r="L5094" s="56">
        <v>0.33525998842592591</v>
      </c>
    </row>
    <row r="5095" spans="1:12" ht="15" customHeight="1" x14ac:dyDescent="0.25">
      <c r="A5095">
        <v>5094</v>
      </c>
      <c r="B5095">
        <v>275672</v>
      </c>
      <c r="C5095" t="s">
        <v>67</v>
      </c>
      <c r="D5095" t="s">
        <v>1318</v>
      </c>
      <c r="E5095" t="s">
        <v>1603</v>
      </c>
      <c r="F5095" t="s">
        <v>1613</v>
      </c>
      <c r="G5095">
        <v>33.299999999999997</v>
      </c>
      <c r="H5095">
        <v>26.1</v>
      </c>
      <c r="I5095">
        <v>3</v>
      </c>
      <c r="J5095">
        <v>0</v>
      </c>
      <c r="K5095" s="1">
        <v>45160</v>
      </c>
      <c r="L5095" s="56">
        <v>0.33392751157407408</v>
      </c>
    </row>
    <row r="5096" spans="1:12" ht="15" customHeight="1" x14ac:dyDescent="0.25">
      <c r="A5096">
        <v>5095</v>
      </c>
      <c r="B5096">
        <v>275671</v>
      </c>
      <c r="C5096" t="s">
        <v>78</v>
      </c>
      <c r="D5096" t="s">
        <v>79</v>
      </c>
      <c r="E5096" t="s">
        <v>1611</v>
      </c>
      <c r="F5096" t="s">
        <v>1610</v>
      </c>
      <c r="G5096">
        <v>56.8</v>
      </c>
      <c r="H5096">
        <v>49.6</v>
      </c>
      <c r="I5096">
        <v>3</v>
      </c>
      <c r="J5096">
        <v>20</v>
      </c>
      <c r="K5096" s="1">
        <v>45160</v>
      </c>
      <c r="L5096" s="56">
        <v>0.33377696759259257</v>
      </c>
    </row>
    <row r="5097" spans="1:12" ht="15" customHeight="1" x14ac:dyDescent="0.25">
      <c r="A5097">
        <v>5096</v>
      </c>
      <c r="B5097">
        <v>275670</v>
      </c>
      <c r="C5097" t="s">
        <v>84</v>
      </c>
      <c r="D5097" t="s">
        <v>1609</v>
      </c>
      <c r="E5097" t="s">
        <v>1603</v>
      </c>
      <c r="F5097" t="s">
        <v>1610</v>
      </c>
      <c r="G5097">
        <v>54.8</v>
      </c>
      <c r="H5097">
        <v>47.6</v>
      </c>
      <c r="I5097">
        <v>3</v>
      </c>
      <c r="J5097">
        <v>0</v>
      </c>
      <c r="K5097" s="1">
        <v>45160</v>
      </c>
      <c r="L5097" s="56">
        <v>0.33365366898148147</v>
      </c>
    </row>
    <row r="5098" spans="1:12" ht="15" customHeight="1" x14ac:dyDescent="0.25">
      <c r="A5098">
        <v>5097</v>
      </c>
      <c r="B5098">
        <v>275669</v>
      </c>
      <c r="C5098" t="s">
        <v>24</v>
      </c>
      <c r="D5098" t="s">
        <v>25</v>
      </c>
      <c r="E5098" t="s">
        <v>1611</v>
      </c>
      <c r="F5098" t="s">
        <v>1614</v>
      </c>
      <c r="G5098">
        <v>53.4</v>
      </c>
      <c r="H5098">
        <v>46.2</v>
      </c>
      <c r="I5098">
        <v>3</v>
      </c>
      <c r="J5098">
        <v>8</v>
      </c>
      <c r="K5098" s="1">
        <v>45160</v>
      </c>
      <c r="L5098" s="56">
        <v>0.33349224537037037</v>
      </c>
    </row>
    <row r="5099" spans="1:12" ht="15" customHeight="1" x14ac:dyDescent="0.25">
      <c r="A5099">
        <v>5098</v>
      </c>
      <c r="B5099">
        <v>275668</v>
      </c>
      <c r="C5099" t="s">
        <v>24</v>
      </c>
      <c r="D5099" t="s">
        <v>25</v>
      </c>
      <c r="E5099" t="s">
        <v>1611</v>
      </c>
      <c r="F5099" t="s">
        <v>1614</v>
      </c>
      <c r="G5099">
        <v>47.3</v>
      </c>
      <c r="H5099">
        <v>40.1</v>
      </c>
      <c r="I5099">
        <v>3</v>
      </c>
      <c r="J5099">
        <v>8</v>
      </c>
      <c r="K5099" s="1">
        <v>45160</v>
      </c>
      <c r="L5099" s="56">
        <v>0.33317866898148146</v>
      </c>
    </row>
    <row r="5100" spans="1:12" ht="15" customHeight="1" x14ac:dyDescent="0.25">
      <c r="A5100">
        <v>5099</v>
      </c>
      <c r="B5100">
        <v>275667</v>
      </c>
      <c r="C5100" t="s">
        <v>74</v>
      </c>
      <c r="D5100" t="s">
        <v>75</v>
      </c>
      <c r="E5100" t="s">
        <v>1611</v>
      </c>
      <c r="F5100" t="s">
        <v>1610</v>
      </c>
      <c r="G5100">
        <v>43.6</v>
      </c>
      <c r="H5100">
        <v>36.4</v>
      </c>
      <c r="I5100">
        <v>3</v>
      </c>
      <c r="J5100">
        <v>16</v>
      </c>
      <c r="K5100" s="1">
        <v>45160</v>
      </c>
      <c r="L5100" s="56">
        <v>0.33298978009259256</v>
      </c>
    </row>
    <row r="5101" spans="1:12" ht="15" customHeight="1" x14ac:dyDescent="0.25">
      <c r="A5101">
        <v>5100</v>
      </c>
      <c r="B5101">
        <v>275666</v>
      </c>
      <c r="C5101" t="s">
        <v>124</v>
      </c>
      <c r="D5101" t="s">
        <v>1413</v>
      </c>
      <c r="E5101" t="s">
        <v>1603</v>
      </c>
      <c r="F5101" t="s">
        <v>1604</v>
      </c>
      <c r="G5101">
        <v>45.6</v>
      </c>
      <c r="H5101">
        <v>38.4</v>
      </c>
      <c r="I5101">
        <v>3</v>
      </c>
      <c r="J5101">
        <v>0</v>
      </c>
      <c r="K5101" s="1">
        <v>45160</v>
      </c>
      <c r="L5101" s="56">
        <v>0.33213649305555554</v>
      </c>
    </row>
    <row r="5102" spans="1:12" ht="15" customHeight="1" x14ac:dyDescent="0.25">
      <c r="A5102">
        <v>5101</v>
      </c>
      <c r="B5102">
        <v>275665</v>
      </c>
      <c r="C5102" t="s">
        <v>125</v>
      </c>
      <c r="D5102" t="s">
        <v>126</v>
      </c>
      <c r="E5102" t="s">
        <v>1603</v>
      </c>
      <c r="F5102" t="s">
        <v>1604</v>
      </c>
      <c r="G5102">
        <v>44.1</v>
      </c>
      <c r="H5102">
        <v>36.9</v>
      </c>
      <c r="I5102">
        <v>3</v>
      </c>
      <c r="J5102">
        <v>0</v>
      </c>
      <c r="K5102" s="1">
        <v>45160</v>
      </c>
      <c r="L5102" s="56">
        <v>0.33193572916666664</v>
      </c>
    </row>
    <row r="5103" spans="1:12" ht="15" customHeight="1" x14ac:dyDescent="0.25">
      <c r="A5103">
        <v>5102</v>
      </c>
      <c r="B5103">
        <v>275664</v>
      </c>
      <c r="C5103" t="s">
        <v>55</v>
      </c>
      <c r="D5103" t="s">
        <v>56</v>
      </c>
      <c r="E5103" t="s">
        <v>1611</v>
      </c>
      <c r="F5103" t="s">
        <v>1613</v>
      </c>
      <c r="G5103">
        <v>54.6</v>
      </c>
      <c r="H5103">
        <v>47.4</v>
      </c>
      <c r="I5103">
        <v>3</v>
      </c>
      <c r="J5103">
        <v>8</v>
      </c>
      <c r="K5103" s="1">
        <v>45160</v>
      </c>
      <c r="L5103" s="56">
        <v>0.33178109953703705</v>
      </c>
    </row>
    <row r="5104" spans="1:12" ht="15" customHeight="1" x14ac:dyDescent="0.25">
      <c r="A5104">
        <v>5103</v>
      </c>
      <c r="B5104">
        <v>275663</v>
      </c>
      <c r="C5104" t="s">
        <v>59</v>
      </c>
      <c r="D5104" t="s">
        <v>60</v>
      </c>
      <c r="E5104" t="s">
        <v>1611</v>
      </c>
      <c r="F5104" t="s">
        <v>1613</v>
      </c>
      <c r="G5104">
        <v>53.9</v>
      </c>
      <c r="H5104">
        <v>46.7</v>
      </c>
      <c r="I5104">
        <v>3</v>
      </c>
      <c r="J5104">
        <v>8</v>
      </c>
      <c r="K5104" s="1">
        <v>45160</v>
      </c>
      <c r="L5104" s="56">
        <v>0.33160509259259258</v>
      </c>
    </row>
    <row r="5105" spans="1:12" ht="15" customHeight="1" x14ac:dyDescent="0.25">
      <c r="A5105">
        <v>5104</v>
      </c>
      <c r="B5105">
        <v>275662</v>
      </c>
      <c r="C5105" t="s">
        <v>142</v>
      </c>
      <c r="D5105" t="s">
        <v>1612</v>
      </c>
      <c r="E5105" t="s">
        <v>1603</v>
      </c>
      <c r="F5105" t="s">
        <v>1604</v>
      </c>
      <c r="G5105">
        <v>39.799999999999997</v>
      </c>
      <c r="H5105">
        <v>32.6</v>
      </c>
      <c r="I5105">
        <v>3</v>
      </c>
      <c r="J5105">
        <v>0</v>
      </c>
      <c r="K5105" s="1">
        <v>45160</v>
      </c>
      <c r="L5105" s="56">
        <v>0.331484375</v>
      </c>
    </row>
    <row r="5106" spans="1:12" ht="15" customHeight="1" x14ac:dyDescent="0.25">
      <c r="A5106">
        <v>5105</v>
      </c>
      <c r="B5106">
        <v>275661</v>
      </c>
      <c r="C5106" t="s">
        <v>142</v>
      </c>
      <c r="D5106" t="s">
        <v>1612</v>
      </c>
      <c r="E5106" t="s">
        <v>1603</v>
      </c>
      <c r="F5106" t="s">
        <v>1604</v>
      </c>
      <c r="G5106">
        <v>43.1</v>
      </c>
      <c r="H5106">
        <v>35.9</v>
      </c>
      <c r="I5106">
        <v>3</v>
      </c>
      <c r="J5106">
        <v>0</v>
      </c>
      <c r="K5106" s="1">
        <v>45160</v>
      </c>
      <c r="L5106" s="56">
        <v>0.33136936342592593</v>
      </c>
    </row>
    <row r="5107" spans="1:12" ht="15" customHeight="1" x14ac:dyDescent="0.25">
      <c r="A5107">
        <v>5106</v>
      </c>
      <c r="B5107">
        <v>275660</v>
      </c>
      <c r="C5107" t="s">
        <v>114</v>
      </c>
      <c r="D5107" t="s">
        <v>115</v>
      </c>
      <c r="E5107" t="s">
        <v>1603</v>
      </c>
      <c r="F5107" t="s">
        <v>1610</v>
      </c>
      <c r="G5107">
        <v>72.5</v>
      </c>
      <c r="H5107">
        <v>65.3</v>
      </c>
      <c r="I5107">
        <v>3</v>
      </c>
      <c r="J5107">
        <v>30</v>
      </c>
      <c r="K5107" s="1">
        <v>45160</v>
      </c>
      <c r="L5107" s="56">
        <v>0.33073611111111112</v>
      </c>
    </row>
    <row r="5108" spans="1:12" ht="15" customHeight="1" x14ac:dyDescent="0.25">
      <c r="A5108">
        <v>5107</v>
      </c>
      <c r="B5108">
        <v>275659</v>
      </c>
      <c r="C5108" t="s">
        <v>67</v>
      </c>
      <c r="D5108" t="s">
        <v>1318</v>
      </c>
      <c r="E5108" t="s">
        <v>1603</v>
      </c>
      <c r="F5108" t="s">
        <v>1613</v>
      </c>
      <c r="G5108">
        <v>42.9</v>
      </c>
      <c r="H5108">
        <v>35.700000000000003</v>
      </c>
      <c r="I5108">
        <v>3</v>
      </c>
      <c r="J5108">
        <v>0</v>
      </c>
      <c r="K5108" s="1">
        <v>45160</v>
      </c>
      <c r="L5108" s="56">
        <v>0.33055535879629633</v>
      </c>
    </row>
    <row r="5109" spans="1:12" ht="15" customHeight="1" x14ac:dyDescent="0.25">
      <c r="A5109">
        <v>5108</v>
      </c>
      <c r="B5109">
        <v>275658</v>
      </c>
      <c r="C5109" t="s">
        <v>120</v>
      </c>
      <c r="D5109" t="s">
        <v>1411</v>
      </c>
      <c r="E5109" t="s">
        <v>1603</v>
      </c>
      <c r="F5109" t="s">
        <v>1613</v>
      </c>
      <c r="G5109">
        <v>43.9</v>
      </c>
      <c r="H5109">
        <v>36.700000000000003</v>
      </c>
      <c r="I5109">
        <v>3</v>
      </c>
      <c r="J5109">
        <v>0</v>
      </c>
      <c r="K5109" s="1">
        <v>45160</v>
      </c>
      <c r="L5109" s="56">
        <v>0.33042989583333332</v>
      </c>
    </row>
    <row r="5110" spans="1:12" ht="15" customHeight="1" x14ac:dyDescent="0.25">
      <c r="A5110">
        <v>5109</v>
      </c>
      <c r="B5110">
        <v>275657</v>
      </c>
      <c r="C5110" t="s">
        <v>120</v>
      </c>
      <c r="D5110" t="s">
        <v>1411</v>
      </c>
      <c r="E5110" t="s">
        <v>1603</v>
      </c>
      <c r="F5110" t="s">
        <v>1616</v>
      </c>
      <c r="G5110">
        <v>28.7</v>
      </c>
      <c r="H5110">
        <v>23.3</v>
      </c>
      <c r="I5110">
        <v>2</v>
      </c>
      <c r="J5110">
        <v>0</v>
      </c>
      <c r="K5110" s="1">
        <v>45160</v>
      </c>
      <c r="L5110" s="56">
        <v>0.33024201388888891</v>
      </c>
    </row>
    <row r="5111" spans="1:12" ht="15" customHeight="1" x14ac:dyDescent="0.25">
      <c r="A5111">
        <v>5110</v>
      </c>
      <c r="B5111">
        <v>275656</v>
      </c>
      <c r="C5111" t="s">
        <v>124</v>
      </c>
      <c r="D5111" t="s">
        <v>1413</v>
      </c>
      <c r="E5111" t="s">
        <v>1603</v>
      </c>
      <c r="F5111" t="s">
        <v>1604</v>
      </c>
      <c r="G5111">
        <v>48.4</v>
      </c>
      <c r="H5111">
        <v>41.2</v>
      </c>
      <c r="I5111">
        <v>3</v>
      </c>
      <c r="J5111">
        <v>0</v>
      </c>
      <c r="K5111" s="1">
        <v>45160</v>
      </c>
      <c r="L5111" s="56">
        <v>0.33006200231481481</v>
      </c>
    </row>
    <row r="5112" spans="1:12" ht="15" customHeight="1" x14ac:dyDescent="0.25">
      <c r="A5112">
        <v>5111</v>
      </c>
      <c r="B5112">
        <v>275655</v>
      </c>
      <c r="C5112" t="s">
        <v>85</v>
      </c>
      <c r="D5112" t="s">
        <v>1608</v>
      </c>
      <c r="E5112" t="s">
        <v>1603</v>
      </c>
      <c r="F5112" t="s">
        <v>1610</v>
      </c>
      <c r="G5112">
        <v>43.5</v>
      </c>
      <c r="H5112">
        <v>36.299999999999997</v>
      </c>
      <c r="I5112">
        <v>3</v>
      </c>
      <c r="J5112">
        <v>0</v>
      </c>
      <c r="K5112" s="1">
        <v>45160</v>
      </c>
      <c r="L5112" s="56">
        <v>0.32977384259259263</v>
      </c>
    </row>
    <row r="5113" spans="1:12" ht="15" customHeight="1" x14ac:dyDescent="0.25">
      <c r="A5113">
        <v>5112</v>
      </c>
      <c r="B5113">
        <v>275654</v>
      </c>
      <c r="C5113" t="s">
        <v>59</v>
      </c>
      <c r="D5113" t="s">
        <v>60</v>
      </c>
      <c r="E5113" t="s">
        <v>1611</v>
      </c>
      <c r="F5113" t="s">
        <v>1613</v>
      </c>
      <c r="G5113">
        <v>47.1</v>
      </c>
      <c r="H5113">
        <v>39.9</v>
      </c>
      <c r="I5113">
        <v>3</v>
      </c>
      <c r="J5113">
        <v>8</v>
      </c>
      <c r="K5113" s="1">
        <v>45160</v>
      </c>
      <c r="L5113" s="56">
        <v>0.32962650462962961</v>
      </c>
    </row>
    <row r="5114" spans="1:12" ht="15" customHeight="1" x14ac:dyDescent="0.25">
      <c r="A5114">
        <v>5113</v>
      </c>
      <c r="B5114">
        <v>275653</v>
      </c>
      <c r="C5114" t="s">
        <v>121</v>
      </c>
      <c r="D5114" t="s">
        <v>122</v>
      </c>
      <c r="E5114" t="s">
        <v>1603</v>
      </c>
      <c r="F5114" t="s">
        <v>1613</v>
      </c>
      <c r="G5114">
        <v>45.5</v>
      </c>
      <c r="H5114">
        <v>38.299999999999997</v>
      </c>
      <c r="I5114">
        <v>3</v>
      </c>
      <c r="J5114">
        <v>0</v>
      </c>
      <c r="K5114" s="1">
        <v>45160</v>
      </c>
      <c r="L5114" s="56">
        <v>0.32947653935185184</v>
      </c>
    </row>
    <row r="5115" spans="1:12" ht="15" customHeight="1" x14ac:dyDescent="0.25">
      <c r="A5115">
        <v>5114</v>
      </c>
      <c r="B5115">
        <v>275652</v>
      </c>
      <c r="C5115" t="s">
        <v>120</v>
      </c>
      <c r="D5115" t="s">
        <v>1411</v>
      </c>
      <c r="E5115" t="s">
        <v>1603</v>
      </c>
      <c r="F5115" t="s">
        <v>1614</v>
      </c>
      <c r="G5115">
        <v>46.8</v>
      </c>
      <c r="H5115">
        <v>39.6</v>
      </c>
      <c r="I5115">
        <v>3</v>
      </c>
      <c r="J5115">
        <v>0</v>
      </c>
      <c r="K5115" s="1">
        <v>45160</v>
      </c>
      <c r="L5115" s="56">
        <v>0.32939494212962961</v>
      </c>
    </row>
    <row r="5116" spans="1:12" ht="15" customHeight="1" x14ac:dyDescent="0.25">
      <c r="A5116">
        <v>5115</v>
      </c>
      <c r="B5116">
        <v>275651</v>
      </c>
      <c r="C5116" t="s">
        <v>114</v>
      </c>
      <c r="D5116" t="s">
        <v>115</v>
      </c>
      <c r="E5116" t="s">
        <v>1603</v>
      </c>
      <c r="F5116" t="s">
        <v>1610</v>
      </c>
      <c r="G5116">
        <v>70.2</v>
      </c>
      <c r="H5116">
        <v>63</v>
      </c>
      <c r="I5116">
        <v>3</v>
      </c>
      <c r="J5116">
        <v>30</v>
      </c>
      <c r="K5116" s="1">
        <v>45160</v>
      </c>
      <c r="L5116" s="56">
        <v>0.32924328703703704</v>
      </c>
    </row>
    <row r="5117" spans="1:12" ht="15" customHeight="1" x14ac:dyDescent="0.25">
      <c r="A5117">
        <v>5116</v>
      </c>
      <c r="B5117">
        <v>275650</v>
      </c>
      <c r="C5117" t="s">
        <v>123</v>
      </c>
      <c r="D5117" t="s">
        <v>1412</v>
      </c>
      <c r="E5117" t="s">
        <v>1603</v>
      </c>
      <c r="F5117" t="s">
        <v>1614</v>
      </c>
      <c r="G5117">
        <v>51</v>
      </c>
      <c r="H5117">
        <v>43.8</v>
      </c>
      <c r="I5117">
        <v>3</v>
      </c>
      <c r="J5117">
        <v>0</v>
      </c>
      <c r="K5117" s="1">
        <v>45160</v>
      </c>
      <c r="L5117" s="56">
        <v>0.32891929398148151</v>
      </c>
    </row>
    <row r="5118" spans="1:12" ht="15" customHeight="1" x14ac:dyDescent="0.25">
      <c r="A5118">
        <v>5117</v>
      </c>
      <c r="B5118">
        <v>275649</v>
      </c>
      <c r="C5118" t="s">
        <v>133</v>
      </c>
      <c r="D5118" t="s">
        <v>134</v>
      </c>
      <c r="E5118" t="s">
        <v>1603</v>
      </c>
      <c r="F5118" t="s">
        <v>1616</v>
      </c>
      <c r="G5118">
        <v>12.1</v>
      </c>
      <c r="H5118">
        <v>6.7</v>
      </c>
      <c r="I5118">
        <v>2</v>
      </c>
      <c r="J5118">
        <v>0</v>
      </c>
      <c r="K5118" s="1">
        <v>45160</v>
      </c>
      <c r="L5118" s="56">
        <v>0.3287817476851852</v>
      </c>
    </row>
    <row r="5119" spans="1:12" ht="15" customHeight="1" x14ac:dyDescent="0.25">
      <c r="A5119">
        <v>5118</v>
      </c>
      <c r="B5119">
        <v>275648</v>
      </c>
      <c r="C5119" t="s">
        <v>124</v>
      </c>
      <c r="D5119" t="s">
        <v>1413</v>
      </c>
      <c r="E5119" t="s">
        <v>1603</v>
      </c>
      <c r="F5119" t="s">
        <v>1604</v>
      </c>
      <c r="G5119">
        <v>37.9</v>
      </c>
      <c r="H5119">
        <v>30.7</v>
      </c>
      <c r="I5119">
        <v>3</v>
      </c>
      <c r="J5119">
        <v>0</v>
      </c>
      <c r="K5119" s="1">
        <v>45160</v>
      </c>
      <c r="L5119" s="56">
        <v>0.32862758101851852</v>
      </c>
    </row>
    <row r="5120" spans="1:12" ht="15" customHeight="1" x14ac:dyDescent="0.25">
      <c r="A5120">
        <v>5119</v>
      </c>
      <c r="B5120">
        <v>275647</v>
      </c>
      <c r="C5120" t="s">
        <v>124</v>
      </c>
      <c r="D5120" t="s">
        <v>1413</v>
      </c>
      <c r="E5120" t="s">
        <v>1603</v>
      </c>
      <c r="F5120" t="s">
        <v>1604</v>
      </c>
      <c r="G5120">
        <v>42.3</v>
      </c>
      <c r="H5120">
        <v>35.1</v>
      </c>
      <c r="I5120">
        <v>3</v>
      </c>
      <c r="J5120">
        <v>0</v>
      </c>
      <c r="K5120" s="1">
        <v>45160</v>
      </c>
      <c r="L5120" s="56">
        <v>0.32846346064814819</v>
      </c>
    </row>
    <row r="5121" spans="1:12" ht="15" customHeight="1" x14ac:dyDescent="0.25">
      <c r="A5121">
        <v>5120</v>
      </c>
      <c r="B5121">
        <v>275646</v>
      </c>
      <c r="C5121" t="s">
        <v>74</v>
      </c>
      <c r="D5121" t="s">
        <v>75</v>
      </c>
      <c r="E5121" t="s">
        <v>1611</v>
      </c>
      <c r="F5121" t="s">
        <v>1610</v>
      </c>
      <c r="G5121">
        <v>46.5</v>
      </c>
      <c r="H5121">
        <v>39.299999999999997</v>
      </c>
      <c r="I5121">
        <v>3</v>
      </c>
      <c r="J5121">
        <v>16</v>
      </c>
      <c r="K5121" s="1">
        <v>45160</v>
      </c>
      <c r="L5121" s="56">
        <v>0.3283332986111111</v>
      </c>
    </row>
    <row r="5122" spans="1:12" ht="15" customHeight="1" x14ac:dyDescent="0.25">
      <c r="A5122">
        <v>5121</v>
      </c>
      <c r="B5122">
        <v>275645</v>
      </c>
      <c r="C5122" t="s">
        <v>24</v>
      </c>
      <c r="D5122" t="s">
        <v>25</v>
      </c>
      <c r="E5122" t="s">
        <v>1611</v>
      </c>
      <c r="F5122" t="s">
        <v>1614</v>
      </c>
      <c r="G5122">
        <v>60</v>
      </c>
      <c r="H5122">
        <v>52.8</v>
      </c>
      <c r="I5122">
        <v>3</v>
      </c>
      <c r="J5122">
        <v>10</v>
      </c>
      <c r="K5122" s="1">
        <v>45160</v>
      </c>
      <c r="L5122" s="56">
        <v>0.32822820601851849</v>
      </c>
    </row>
    <row r="5123" spans="1:12" ht="15" customHeight="1" x14ac:dyDescent="0.25">
      <c r="A5123">
        <v>5122</v>
      </c>
      <c r="B5123">
        <v>275644</v>
      </c>
      <c r="C5123" t="s">
        <v>125</v>
      </c>
      <c r="D5123" t="s">
        <v>126</v>
      </c>
      <c r="E5123" t="s">
        <v>1603</v>
      </c>
      <c r="F5123" t="s">
        <v>1604</v>
      </c>
      <c r="G5123">
        <v>43.2</v>
      </c>
      <c r="H5123">
        <v>36</v>
      </c>
      <c r="I5123">
        <v>3</v>
      </c>
      <c r="J5123">
        <v>0</v>
      </c>
      <c r="K5123" s="1">
        <v>45160</v>
      </c>
      <c r="L5123" s="56">
        <v>0.32798677083333333</v>
      </c>
    </row>
    <row r="5124" spans="1:12" ht="15" customHeight="1" x14ac:dyDescent="0.25">
      <c r="A5124">
        <v>5123</v>
      </c>
      <c r="B5124">
        <v>275643</v>
      </c>
      <c r="C5124" t="s">
        <v>175</v>
      </c>
      <c r="D5124" t="s">
        <v>176</v>
      </c>
      <c r="E5124" t="s">
        <v>1603</v>
      </c>
      <c r="F5124" t="s">
        <v>1610</v>
      </c>
      <c r="G5124">
        <v>44.5</v>
      </c>
      <c r="H5124">
        <v>37.299999999999997</v>
      </c>
      <c r="I5124">
        <v>3</v>
      </c>
      <c r="J5124">
        <v>0</v>
      </c>
      <c r="K5124" s="1">
        <v>45160</v>
      </c>
      <c r="L5124" s="56">
        <v>0.32787600694444446</v>
      </c>
    </row>
    <row r="5125" spans="1:12" ht="15" customHeight="1" x14ac:dyDescent="0.25">
      <c r="A5125">
        <v>5124</v>
      </c>
      <c r="B5125">
        <v>275642</v>
      </c>
      <c r="C5125" t="s">
        <v>24</v>
      </c>
      <c r="D5125" t="s">
        <v>25</v>
      </c>
      <c r="E5125" t="s">
        <v>1611</v>
      </c>
      <c r="F5125" t="s">
        <v>1614</v>
      </c>
      <c r="G5125">
        <v>53.3</v>
      </c>
      <c r="H5125">
        <v>46.1</v>
      </c>
      <c r="I5125">
        <v>3</v>
      </c>
      <c r="J5125">
        <v>8</v>
      </c>
      <c r="K5125" s="1">
        <v>45160</v>
      </c>
      <c r="L5125" s="56">
        <v>0.3276895486111111</v>
      </c>
    </row>
    <row r="5126" spans="1:12" ht="15" customHeight="1" x14ac:dyDescent="0.25">
      <c r="A5126">
        <v>5125</v>
      </c>
      <c r="B5126">
        <v>275641</v>
      </c>
      <c r="C5126" t="s">
        <v>129</v>
      </c>
      <c r="D5126" t="s">
        <v>1619</v>
      </c>
      <c r="E5126" t="s">
        <v>1603</v>
      </c>
      <c r="F5126" t="s">
        <v>1616</v>
      </c>
      <c r="G5126">
        <v>25</v>
      </c>
      <c r="H5126">
        <v>19.600000000000001</v>
      </c>
      <c r="I5126">
        <v>2</v>
      </c>
      <c r="J5126">
        <v>0</v>
      </c>
      <c r="K5126" s="1">
        <v>45160</v>
      </c>
      <c r="L5126" s="56">
        <v>0.32749687500000002</v>
      </c>
    </row>
    <row r="5127" spans="1:12" ht="15" customHeight="1" x14ac:dyDescent="0.25">
      <c r="A5127">
        <v>5126</v>
      </c>
      <c r="B5127">
        <v>275640</v>
      </c>
      <c r="C5127" t="s">
        <v>130</v>
      </c>
      <c r="D5127" t="s">
        <v>1354</v>
      </c>
      <c r="E5127" t="s">
        <v>1603</v>
      </c>
      <c r="F5127" t="s">
        <v>1616</v>
      </c>
      <c r="G5127">
        <v>16.100000000000001</v>
      </c>
      <c r="H5127">
        <v>10.7</v>
      </c>
      <c r="I5127">
        <v>2</v>
      </c>
      <c r="J5127">
        <v>0</v>
      </c>
      <c r="K5127" s="1">
        <v>45160</v>
      </c>
      <c r="L5127" s="56">
        <v>0.3272482986111111</v>
      </c>
    </row>
    <row r="5128" spans="1:12" ht="15" customHeight="1" x14ac:dyDescent="0.25">
      <c r="A5128">
        <v>5127</v>
      </c>
      <c r="B5128">
        <v>275639</v>
      </c>
      <c r="C5128" t="s">
        <v>175</v>
      </c>
      <c r="D5128" t="s">
        <v>176</v>
      </c>
      <c r="E5128" t="s">
        <v>1603</v>
      </c>
      <c r="F5128" t="s">
        <v>1610</v>
      </c>
      <c r="G5128">
        <v>45.6</v>
      </c>
      <c r="H5128">
        <v>38.4</v>
      </c>
      <c r="I5128">
        <v>3</v>
      </c>
      <c r="J5128">
        <v>0</v>
      </c>
      <c r="K5128" s="1">
        <v>45160</v>
      </c>
      <c r="L5128" s="56">
        <v>0.32703387731481481</v>
      </c>
    </row>
    <row r="5129" spans="1:12" ht="15" customHeight="1" x14ac:dyDescent="0.25">
      <c r="A5129">
        <v>5128</v>
      </c>
      <c r="B5129">
        <v>275638</v>
      </c>
      <c r="C5129" t="s">
        <v>59</v>
      </c>
      <c r="D5129" t="s">
        <v>60</v>
      </c>
      <c r="E5129" t="s">
        <v>1611</v>
      </c>
      <c r="F5129" t="s">
        <v>1613</v>
      </c>
      <c r="G5129">
        <v>47.7</v>
      </c>
      <c r="H5129">
        <v>40.5</v>
      </c>
      <c r="I5129">
        <v>3</v>
      </c>
      <c r="J5129">
        <v>8</v>
      </c>
      <c r="K5129" s="1">
        <v>45160</v>
      </c>
      <c r="L5129" s="56">
        <v>0.32692719907407408</v>
      </c>
    </row>
    <row r="5130" spans="1:12" ht="15" customHeight="1" x14ac:dyDescent="0.25">
      <c r="A5130">
        <v>5129</v>
      </c>
      <c r="B5130">
        <v>275637</v>
      </c>
      <c r="C5130" t="s">
        <v>101</v>
      </c>
      <c r="D5130" t="s">
        <v>1326</v>
      </c>
      <c r="E5130" t="s">
        <v>1611</v>
      </c>
      <c r="F5130" t="s">
        <v>1607</v>
      </c>
      <c r="G5130">
        <v>33.5</v>
      </c>
      <c r="H5130">
        <v>26.3</v>
      </c>
      <c r="I5130">
        <v>3</v>
      </c>
      <c r="J5130">
        <v>0</v>
      </c>
      <c r="K5130" s="1">
        <v>45160</v>
      </c>
      <c r="L5130" s="56">
        <v>0.3267348726851852</v>
      </c>
    </row>
    <row r="5131" spans="1:12" ht="15" customHeight="1" x14ac:dyDescent="0.25">
      <c r="A5131">
        <v>5130</v>
      </c>
      <c r="B5131">
        <v>275636</v>
      </c>
      <c r="C5131" t="s">
        <v>67</v>
      </c>
      <c r="D5131" t="s">
        <v>1318</v>
      </c>
      <c r="E5131" t="s">
        <v>1603</v>
      </c>
      <c r="F5131" t="s">
        <v>1613</v>
      </c>
      <c r="G5131">
        <v>38.1</v>
      </c>
      <c r="H5131">
        <v>30.9</v>
      </c>
      <c r="I5131">
        <v>3</v>
      </c>
      <c r="J5131">
        <v>0</v>
      </c>
      <c r="K5131" s="1">
        <v>45160</v>
      </c>
      <c r="L5131" s="56">
        <v>0.32644571759259261</v>
      </c>
    </row>
    <row r="5132" spans="1:12" ht="15" customHeight="1" x14ac:dyDescent="0.25">
      <c r="A5132">
        <v>5131</v>
      </c>
      <c r="B5132">
        <v>275635</v>
      </c>
      <c r="C5132" t="s">
        <v>78</v>
      </c>
      <c r="D5132" t="s">
        <v>79</v>
      </c>
      <c r="E5132" t="s">
        <v>1611</v>
      </c>
      <c r="F5132" t="s">
        <v>1610</v>
      </c>
      <c r="G5132">
        <v>61.7</v>
      </c>
      <c r="H5132">
        <v>54.5</v>
      </c>
      <c r="I5132">
        <v>3</v>
      </c>
      <c r="J5132">
        <v>20</v>
      </c>
      <c r="K5132" s="1">
        <v>45160</v>
      </c>
      <c r="L5132" s="56">
        <v>0.32628599537037034</v>
      </c>
    </row>
    <row r="5133" spans="1:12" ht="15" customHeight="1" x14ac:dyDescent="0.25">
      <c r="A5133">
        <v>5132</v>
      </c>
      <c r="B5133">
        <v>275634</v>
      </c>
      <c r="C5133" t="s">
        <v>24</v>
      </c>
      <c r="D5133" t="s">
        <v>25</v>
      </c>
      <c r="E5133" t="s">
        <v>1611</v>
      </c>
      <c r="F5133" t="s">
        <v>1614</v>
      </c>
      <c r="G5133">
        <v>53.4</v>
      </c>
      <c r="H5133">
        <v>46.2</v>
      </c>
      <c r="I5133">
        <v>3</v>
      </c>
      <c r="J5133">
        <v>8</v>
      </c>
      <c r="K5133" s="1">
        <v>45160</v>
      </c>
      <c r="L5133" s="56">
        <v>0.326171875</v>
      </c>
    </row>
    <row r="5134" spans="1:12" ht="15" customHeight="1" x14ac:dyDescent="0.25">
      <c r="A5134">
        <v>5133</v>
      </c>
      <c r="B5134">
        <v>275633</v>
      </c>
      <c r="C5134" t="s">
        <v>130</v>
      </c>
      <c r="D5134" t="s">
        <v>1354</v>
      </c>
      <c r="E5134" t="s">
        <v>1603</v>
      </c>
      <c r="F5134" t="s">
        <v>1616</v>
      </c>
      <c r="G5134">
        <v>23.6</v>
      </c>
      <c r="H5134">
        <v>18.2</v>
      </c>
      <c r="I5134">
        <v>2</v>
      </c>
      <c r="J5134">
        <v>0</v>
      </c>
      <c r="K5134" s="1">
        <v>45160</v>
      </c>
      <c r="L5134" s="56">
        <v>0.32602905092592593</v>
      </c>
    </row>
    <row r="5135" spans="1:12" ht="15" customHeight="1" x14ac:dyDescent="0.25">
      <c r="A5135">
        <v>5134</v>
      </c>
      <c r="B5135">
        <v>275632</v>
      </c>
      <c r="C5135" t="s">
        <v>130</v>
      </c>
      <c r="D5135" t="s">
        <v>1354</v>
      </c>
      <c r="E5135" t="s">
        <v>1603</v>
      </c>
      <c r="F5135" t="s">
        <v>1616</v>
      </c>
      <c r="G5135">
        <v>9.1999999999999993</v>
      </c>
      <c r="H5135">
        <v>3.8</v>
      </c>
      <c r="I5135">
        <v>2</v>
      </c>
      <c r="J5135">
        <v>0</v>
      </c>
      <c r="K5135" s="1">
        <v>45160</v>
      </c>
      <c r="L5135" s="56">
        <v>0.32579097222222225</v>
      </c>
    </row>
    <row r="5136" spans="1:12" ht="15" customHeight="1" x14ac:dyDescent="0.25">
      <c r="A5136">
        <v>5135</v>
      </c>
      <c r="B5136">
        <v>275631</v>
      </c>
      <c r="C5136" t="s">
        <v>121</v>
      </c>
      <c r="D5136" t="s">
        <v>122</v>
      </c>
      <c r="E5136" t="s">
        <v>1603</v>
      </c>
      <c r="F5136" t="s">
        <v>1610</v>
      </c>
      <c r="G5136">
        <v>42.1</v>
      </c>
      <c r="H5136">
        <v>34.9</v>
      </c>
      <c r="I5136">
        <v>3</v>
      </c>
      <c r="J5136">
        <v>0</v>
      </c>
      <c r="K5136" s="1">
        <v>45160</v>
      </c>
      <c r="L5136" s="56">
        <v>0.32548622685185186</v>
      </c>
    </row>
    <row r="5137" spans="1:12" ht="15" customHeight="1" x14ac:dyDescent="0.25">
      <c r="A5137">
        <v>5136</v>
      </c>
      <c r="B5137">
        <v>275630</v>
      </c>
      <c r="C5137" t="s">
        <v>133</v>
      </c>
      <c r="D5137" t="s">
        <v>134</v>
      </c>
      <c r="E5137" t="s">
        <v>1603</v>
      </c>
      <c r="F5137" t="s">
        <v>1616</v>
      </c>
      <c r="G5137">
        <v>71.900000000000006</v>
      </c>
      <c r="H5137">
        <v>64.7</v>
      </c>
      <c r="I5137">
        <v>3</v>
      </c>
      <c r="J5137">
        <v>0</v>
      </c>
      <c r="K5137" s="1">
        <v>45160</v>
      </c>
      <c r="L5137" s="56">
        <v>0.32534447916666664</v>
      </c>
    </row>
    <row r="5138" spans="1:12" ht="15" customHeight="1" x14ac:dyDescent="0.25">
      <c r="A5138">
        <v>5137</v>
      </c>
      <c r="B5138">
        <v>275629</v>
      </c>
      <c r="C5138" t="s">
        <v>59</v>
      </c>
      <c r="D5138" t="s">
        <v>60</v>
      </c>
      <c r="E5138" t="s">
        <v>1611</v>
      </c>
      <c r="F5138" t="s">
        <v>1613</v>
      </c>
      <c r="G5138">
        <v>49</v>
      </c>
      <c r="H5138">
        <v>41.8</v>
      </c>
      <c r="I5138">
        <v>3</v>
      </c>
      <c r="J5138">
        <v>8</v>
      </c>
      <c r="K5138" s="1">
        <v>45160</v>
      </c>
      <c r="L5138" s="56">
        <v>0.32523506944444441</v>
      </c>
    </row>
    <row r="5139" spans="1:12" ht="15" customHeight="1" x14ac:dyDescent="0.25">
      <c r="A5139">
        <v>5138</v>
      </c>
      <c r="B5139">
        <v>275628</v>
      </c>
      <c r="C5139" t="s">
        <v>24</v>
      </c>
      <c r="D5139" t="s">
        <v>25</v>
      </c>
      <c r="E5139" t="s">
        <v>1611</v>
      </c>
      <c r="F5139" t="s">
        <v>1614</v>
      </c>
      <c r="G5139">
        <v>47.4</v>
      </c>
      <c r="H5139">
        <v>40.200000000000003</v>
      </c>
      <c r="I5139">
        <v>3</v>
      </c>
      <c r="J5139">
        <v>8</v>
      </c>
      <c r="K5139" s="1">
        <v>45160</v>
      </c>
      <c r="L5139" s="56">
        <v>0.32509221064814814</v>
      </c>
    </row>
    <row r="5140" spans="1:12" ht="15" customHeight="1" x14ac:dyDescent="0.25">
      <c r="A5140">
        <v>5139</v>
      </c>
      <c r="B5140">
        <v>275627</v>
      </c>
      <c r="C5140" t="s">
        <v>24</v>
      </c>
      <c r="D5140" t="s">
        <v>25</v>
      </c>
      <c r="E5140" t="s">
        <v>1611</v>
      </c>
      <c r="F5140" t="s">
        <v>1614</v>
      </c>
      <c r="G5140">
        <v>50.8</v>
      </c>
      <c r="H5140">
        <v>43.6</v>
      </c>
      <c r="I5140">
        <v>3</v>
      </c>
      <c r="J5140">
        <v>8</v>
      </c>
      <c r="K5140" s="1">
        <v>45160</v>
      </c>
      <c r="L5140" s="56">
        <v>0.32493156249999999</v>
      </c>
    </row>
    <row r="5141" spans="1:12" ht="15" customHeight="1" x14ac:dyDescent="0.25">
      <c r="A5141">
        <v>5140</v>
      </c>
      <c r="B5141">
        <v>275626</v>
      </c>
      <c r="C5141" t="s">
        <v>59</v>
      </c>
      <c r="D5141" t="s">
        <v>60</v>
      </c>
      <c r="E5141" t="s">
        <v>1611</v>
      </c>
      <c r="F5141" t="s">
        <v>1613</v>
      </c>
      <c r="G5141">
        <v>51</v>
      </c>
      <c r="H5141">
        <v>43.8</v>
      </c>
      <c r="I5141">
        <v>3</v>
      </c>
      <c r="J5141">
        <v>8</v>
      </c>
      <c r="K5141" s="1">
        <v>45160</v>
      </c>
      <c r="L5141" s="56">
        <v>0.32474988425925927</v>
      </c>
    </row>
    <row r="5142" spans="1:12" ht="15" customHeight="1" x14ac:dyDescent="0.25">
      <c r="A5142">
        <v>5141</v>
      </c>
      <c r="B5142">
        <v>275625</v>
      </c>
      <c r="C5142" t="s">
        <v>130</v>
      </c>
      <c r="D5142" t="s">
        <v>1354</v>
      </c>
      <c r="E5142" t="s">
        <v>1603</v>
      </c>
      <c r="F5142" t="s">
        <v>1616</v>
      </c>
      <c r="G5142">
        <v>58.3</v>
      </c>
      <c r="H5142">
        <v>51.1</v>
      </c>
      <c r="I5142">
        <v>3</v>
      </c>
      <c r="J5142">
        <v>0</v>
      </c>
      <c r="K5142" s="1">
        <v>45160</v>
      </c>
      <c r="L5142" s="56">
        <v>0.32431064814814814</v>
      </c>
    </row>
    <row r="5143" spans="1:12" ht="15" customHeight="1" x14ac:dyDescent="0.25">
      <c r="A5143">
        <v>5142</v>
      </c>
      <c r="B5143">
        <v>275624</v>
      </c>
      <c r="C5143" t="s">
        <v>123</v>
      </c>
      <c r="D5143" t="s">
        <v>1412</v>
      </c>
      <c r="E5143" t="s">
        <v>1603</v>
      </c>
      <c r="F5143" t="s">
        <v>1613</v>
      </c>
      <c r="G5143">
        <v>49.6</v>
      </c>
      <c r="H5143">
        <v>42.4</v>
      </c>
      <c r="I5143">
        <v>3</v>
      </c>
      <c r="J5143">
        <v>0</v>
      </c>
      <c r="K5143" s="1">
        <v>45160</v>
      </c>
      <c r="L5143" s="56">
        <v>0.32406721064814814</v>
      </c>
    </row>
    <row r="5144" spans="1:12" ht="15" customHeight="1" x14ac:dyDescent="0.25">
      <c r="A5144">
        <v>5143</v>
      </c>
      <c r="B5144">
        <v>275623</v>
      </c>
      <c r="C5144" t="s">
        <v>142</v>
      </c>
      <c r="D5144" t="s">
        <v>1612</v>
      </c>
      <c r="E5144" t="s">
        <v>1603</v>
      </c>
      <c r="F5144" t="s">
        <v>1604</v>
      </c>
      <c r="G5144">
        <v>36.9</v>
      </c>
      <c r="H5144">
        <v>29.7</v>
      </c>
      <c r="I5144">
        <v>3</v>
      </c>
      <c r="J5144">
        <v>0</v>
      </c>
      <c r="K5144" s="1">
        <v>45160</v>
      </c>
      <c r="L5144" s="56">
        <v>0.32393695601851852</v>
      </c>
    </row>
    <row r="5145" spans="1:12" ht="15" customHeight="1" x14ac:dyDescent="0.25">
      <c r="A5145">
        <v>5144</v>
      </c>
      <c r="B5145">
        <v>275622</v>
      </c>
      <c r="C5145" t="s">
        <v>124</v>
      </c>
      <c r="D5145" t="s">
        <v>1413</v>
      </c>
      <c r="E5145" t="s">
        <v>1603</v>
      </c>
      <c r="F5145" t="s">
        <v>1604</v>
      </c>
      <c r="G5145">
        <v>48.3</v>
      </c>
      <c r="H5145">
        <v>41.1</v>
      </c>
      <c r="I5145">
        <v>3</v>
      </c>
      <c r="J5145">
        <v>0</v>
      </c>
      <c r="K5145" s="1">
        <v>45160</v>
      </c>
      <c r="L5145" s="56">
        <v>0.32369621527777775</v>
      </c>
    </row>
    <row r="5146" spans="1:12" ht="15" customHeight="1" x14ac:dyDescent="0.25">
      <c r="A5146">
        <v>5145</v>
      </c>
      <c r="B5146">
        <v>275621</v>
      </c>
      <c r="C5146" t="s">
        <v>67</v>
      </c>
      <c r="D5146" t="s">
        <v>1318</v>
      </c>
      <c r="E5146" t="s">
        <v>1603</v>
      </c>
      <c r="F5146" t="s">
        <v>1613</v>
      </c>
      <c r="G5146">
        <v>27.3</v>
      </c>
      <c r="H5146">
        <v>20.100000000000001</v>
      </c>
      <c r="I5146">
        <v>3</v>
      </c>
      <c r="J5146">
        <v>0</v>
      </c>
      <c r="K5146" s="1">
        <v>45160</v>
      </c>
      <c r="L5146" s="56">
        <v>0.32348075231481482</v>
      </c>
    </row>
    <row r="5147" spans="1:12" ht="15" customHeight="1" x14ac:dyDescent="0.25">
      <c r="A5147">
        <v>5146</v>
      </c>
      <c r="B5147">
        <v>275620</v>
      </c>
      <c r="C5147" t="s">
        <v>88</v>
      </c>
      <c r="D5147" t="s">
        <v>89</v>
      </c>
      <c r="E5147" t="s">
        <v>1611</v>
      </c>
      <c r="F5147" t="s">
        <v>1610</v>
      </c>
      <c r="G5147">
        <v>50.8</v>
      </c>
      <c r="H5147">
        <v>43.6</v>
      </c>
      <c r="I5147">
        <v>3</v>
      </c>
      <c r="J5147">
        <v>14</v>
      </c>
      <c r="K5147" s="1">
        <v>45160</v>
      </c>
      <c r="L5147" s="56">
        <v>0.32339436342592592</v>
      </c>
    </row>
    <row r="5148" spans="1:12" ht="15" customHeight="1" x14ac:dyDescent="0.25">
      <c r="A5148">
        <v>5147</v>
      </c>
      <c r="B5148">
        <v>275619</v>
      </c>
      <c r="C5148" t="s">
        <v>84</v>
      </c>
      <c r="D5148" t="s">
        <v>1609</v>
      </c>
      <c r="E5148" t="s">
        <v>1603</v>
      </c>
      <c r="F5148" t="s">
        <v>1610</v>
      </c>
      <c r="G5148">
        <v>60.5</v>
      </c>
      <c r="H5148">
        <v>53.3</v>
      </c>
      <c r="I5148">
        <v>3</v>
      </c>
      <c r="J5148">
        <v>0</v>
      </c>
      <c r="K5148" s="1">
        <v>45160</v>
      </c>
      <c r="L5148" s="56">
        <v>0.32324309027777781</v>
      </c>
    </row>
    <row r="5149" spans="1:12" ht="15" customHeight="1" x14ac:dyDescent="0.25">
      <c r="A5149">
        <v>5148</v>
      </c>
      <c r="B5149">
        <v>275618</v>
      </c>
      <c r="C5149" t="s">
        <v>88</v>
      </c>
      <c r="D5149" t="s">
        <v>89</v>
      </c>
      <c r="E5149" t="s">
        <v>1611</v>
      </c>
      <c r="F5149" t="s">
        <v>1610</v>
      </c>
      <c r="G5149">
        <v>56.2</v>
      </c>
      <c r="H5149">
        <v>49</v>
      </c>
      <c r="I5149">
        <v>3</v>
      </c>
      <c r="J5149">
        <v>14</v>
      </c>
      <c r="K5149" s="1">
        <v>45160</v>
      </c>
      <c r="L5149" s="56">
        <v>0.32319100694444441</v>
      </c>
    </row>
    <row r="5150" spans="1:12" ht="15" customHeight="1" x14ac:dyDescent="0.25">
      <c r="A5150">
        <v>5149</v>
      </c>
      <c r="B5150">
        <v>275617</v>
      </c>
      <c r="C5150" t="s">
        <v>120</v>
      </c>
      <c r="D5150" t="s">
        <v>1411</v>
      </c>
      <c r="E5150" t="s">
        <v>1603</v>
      </c>
      <c r="F5150" t="s">
        <v>1610</v>
      </c>
      <c r="G5150">
        <v>22.8</v>
      </c>
      <c r="H5150">
        <v>17.399999999999999</v>
      </c>
      <c r="I5150">
        <v>2</v>
      </c>
      <c r="J5150">
        <v>0</v>
      </c>
      <c r="K5150" s="1">
        <v>45160</v>
      </c>
      <c r="L5150" s="56">
        <v>0.32308040509259256</v>
      </c>
    </row>
    <row r="5151" spans="1:12" ht="15" customHeight="1" x14ac:dyDescent="0.25">
      <c r="A5151">
        <v>5150</v>
      </c>
      <c r="B5151">
        <v>275616</v>
      </c>
      <c r="C5151" t="s">
        <v>74</v>
      </c>
      <c r="D5151" t="s">
        <v>75</v>
      </c>
      <c r="E5151" t="s">
        <v>1611</v>
      </c>
      <c r="F5151" t="s">
        <v>1610</v>
      </c>
      <c r="G5151">
        <v>42</v>
      </c>
      <c r="H5151">
        <v>34.799999999999997</v>
      </c>
      <c r="I5151">
        <v>3</v>
      </c>
      <c r="J5151">
        <v>16</v>
      </c>
      <c r="K5151" s="1">
        <v>45160</v>
      </c>
      <c r="L5151" s="56">
        <v>0.32227565972222222</v>
      </c>
    </row>
    <row r="5152" spans="1:12" ht="15" customHeight="1" x14ac:dyDescent="0.25">
      <c r="A5152">
        <v>5151</v>
      </c>
      <c r="B5152">
        <v>275615</v>
      </c>
      <c r="C5152" t="s">
        <v>24</v>
      </c>
      <c r="D5152" t="s">
        <v>25</v>
      </c>
      <c r="E5152" t="s">
        <v>1611</v>
      </c>
      <c r="F5152" t="s">
        <v>1614</v>
      </c>
      <c r="G5152">
        <v>51.9</v>
      </c>
      <c r="H5152">
        <v>44.7</v>
      </c>
      <c r="I5152">
        <v>3</v>
      </c>
      <c r="J5152">
        <v>8</v>
      </c>
      <c r="K5152" s="1">
        <v>45160</v>
      </c>
      <c r="L5152" s="56">
        <v>0.32212832175925926</v>
      </c>
    </row>
    <row r="5153" spans="1:12" ht="15" customHeight="1" x14ac:dyDescent="0.25">
      <c r="A5153">
        <v>5152</v>
      </c>
      <c r="B5153">
        <v>275614</v>
      </c>
      <c r="C5153" t="s">
        <v>55</v>
      </c>
      <c r="D5153" t="s">
        <v>56</v>
      </c>
      <c r="E5153" t="s">
        <v>1611</v>
      </c>
      <c r="F5153" t="s">
        <v>1613</v>
      </c>
      <c r="G5153">
        <v>49.7</v>
      </c>
      <c r="H5153">
        <v>42.5</v>
      </c>
      <c r="I5153">
        <v>3</v>
      </c>
      <c r="J5153">
        <v>8</v>
      </c>
      <c r="K5153" s="1">
        <v>45160</v>
      </c>
      <c r="L5153" s="56">
        <v>0.32196979166666667</v>
      </c>
    </row>
    <row r="5154" spans="1:12" ht="15" customHeight="1" x14ac:dyDescent="0.25">
      <c r="A5154">
        <v>5153</v>
      </c>
      <c r="B5154">
        <v>275613</v>
      </c>
      <c r="C5154" t="s">
        <v>67</v>
      </c>
      <c r="D5154" t="s">
        <v>1318</v>
      </c>
      <c r="E5154" t="s">
        <v>1603</v>
      </c>
      <c r="F5154" t="s">
        <v>1613</v>
      </c>
      <c r="G5154">
        <v>35.5</v>
      </c>
      <c r="H5154">
        <v>28.3</v>
      </c>
      <c r="I5154">
        <v>3</v>
      </c>
      <c r="J5154">
        <v>0</v>
      </c>
      <c r="K5154" s="1">
        <v>45160</v>
      </c>
      <c r="L5154" s="56">
        <v>0.32154247685185183</v>
      </c>
    </row>
    <row r="5155" spans="1:12" ht="15" customHeight="1" x14ac:dyDescent="0.25">
      <c r="A5155">
        <v>5154</v>
      </c>
      <c r="B5155">
        <v>275612</v>
      </c>
      <c r="C5155" t="s">
        <v>24</v>
      </c>
      <c r="D5155" t="s">
        <v>25</v>
      </c>
      <c r="E5155" t="s">
        <v>1611</v>
      </c>
      <c r="F5155" t="s">
        <v>1614</v>
      </c>
      <c r="G5155">
        <v>41.6</v>
      </c>
      <c r="H5155">
        <v>34.4</v>
      </c>
      <c r="I5155">
        <v>3</v>
      </c>
      <c r="J5155">
        <v>6</v>
      </c>
      <c r="K5155" s="1">
        <v>45160</v>
      </c>
      <c r="L5155" s="56">
        <v>0.32142415509259259</v>
      </c>
    </row>
    <row r="5156" spans="1:12" ht="15" customHeight="1" x14ac:dyDescent="0.25">
      <c r="A5156">
        <v>5155</v>
      </c>
      <c r="B5156">
        <v>275611</v>
      </c>
      <c r="C5156" t="s">
        <v>24</v>
      </c>
      <c r="D5156" t="s">
        <v>25</v>
      </c>
      <c r="E5156" t="s">
        <v>1611</v>
      </c>
      <c r="F5156" t="s">
        <v>1614</v>
      </c>
      <c r="G5156">
        <v>51</v>
      </c>
      <c r="H5156">
        <v>43.8</v>
      </c>
      <c r="I5156">
        <v>3</v>
      </c>
      <c r="J5156">
        <v>8</v>
      </c>
      <c r="K5156" s="1">
        <v>45160</v>
      </c>
      <c r="L5156" s="56">
        <v>0.32046712962962964</v>
      </c>
    </row>
    <row r="5157" spans="1:12" ht="15" customHeight="1" x14ac:dyDescent="0.25">
      <c r="A5157">
        <v>5156</v>
      </c>
      <c r="B5157">
        <v>275610</v>
      </c>
      <c r="C5157" t="s">
        <v>124</v>
      </c>
      <c r="D5157" t="s">
        <v>1413</v>
      </c>
      <c r="E5157" t="s">
        <v>1603</v>
      </c>
      <c r="F5157" t="s">
        <v>1604</v>
      </c>
      <c r="G5157">
        <v>47.1</v>
      </c>
      <c r="H5157">
        <v>39.9</v>
      </c>
      <c r="I5157">
        <v>3</v>
      </c>
      <c r="J5157">
        <v>0</v>
      </c>
      <c r="K5157" s="1">
        <v>45160</v>
      </c>
      <c r="L5157" s="56">
        <v>0.31981813657407404</v>
      </c>
    </row>
    <row r="5158" spans="1:12" ht="15" customHeight="1" x14ac:dyDescent="0.25">
      <c r="A5158">
        <v>5157</v>
      </c>
      <c r="B5158">
        <v>275609</v>
      </c>
      <c r="C5158" t="s">
        <v>121</v>
      </c>
      <c r="D5158" t="s">
        <v>122</v>
      </c>
      <c r="E5158" t="s">
        <v>1603</v>
      </c>
      <c r="F5158" t="s">
        <v>1613</v>
      </c>
      <c r="G5158">
        <v>46.6</v>
      </c>
      <c r="H5158">
        <v>39.4</v>
      </c>
      <c r="I5158">
        <v>3</v>
      </c>
      <c r="J5158">
        <v>0</v>
      </c>
      <c r="K5158" s="1">
        <v>45160</v>
      </c>
      <c r="L5158" s="56">
        <v>0.31960868055555552</v>
      </c>
    </row>
    <row r="5159" spans="1:12" ht="15" customHeight="1" x14ac:dyDescent="0.25">
      <c r="A5159">
        <v>5158</v>
      </c>
      <c r="B5159">
        <v>275608</v>
      </c>
      <c r="C5159" t="s">
        <v>125</v>
      </c>
      <c r="D5159" t="s">
        <v>126</v>
      </c>
      <c r="E5159" t="s">
        <v>1603</v>
      </c>
      <c r="F5159" t="s">
        <v>1604</v>
      </c>
      <c r="G5159">
        <v>43.5</v>
      </c>
      <c r="H5159">
        <v>36.299999999999997</v>
      </c>
      <c r="I5159">
        <v>3</v>
      </c>
      <c r="J5159">
        <v>0</v>
      </c>
      <c r="K5159" s="1">
        <v>45160</v>
      </c>
      <c r="L5159" s="56">
        <v>0.31944120370370371</v>
      </c>
    </row>
    <row r="5160" spans="1:12" ht="15" customHeight="1" x14ac:dyDescent="0.25">
      <c r="A5160">
        <v>5159</v>
      </c>
      <c r="B5160">
        <v>275607</v>
      </c>
      <c r="C5160" t="s">
        <v>59</v>
      </c>
      <c r="D5160" t="s">
        <v>60</v>
      </c>
      <c r="E5160" t="s">
        <v>1611</v>
      </c>
      <c r="F5160" t="s">
        <v>1613</v>
      </c>
      <c r="G5160">
        <v>50.6</v>
      </c>
      <c r="H5160">
        <v>43.4</v>
      </c>
      <c r="I5160">
        <v>3</v>
      </c>
      <c r="J5160">
        <v>8</v>
      </c>
      <c r="K5160" s="1">
        <v>45160</v>
      </c>
      <c r="L5160" s="56">
        <v>0.31927295138888889</v>
      </c>
    </row>
    <row r="5161" spans="1:12" ht="15" customHeight="1" x14ac:dyDescent="0.25">
      <c r="A5161">
        <v>5160</v>
      </c>
      <c r="B5161">
        <v>275606</v>
      </c>
      <c r="C5161" t="s">
        <v>123</v>
      </c>
      <c r="D5161" t="s">
        <v>1412</v>
      </c>
      <c r="E5161" t="s">
        <v>1603</v>
      </c>
      <c r="F5161" t="s">
        <v>1613</v>
      </c>
      <c r="G5161">
        <v>47.8</v>
      </c>
      <c r="H5161">
        <v>40.6</v>
      </c>
      <c r="I5161">
        <v>3</v>
      </c>
      <c r="J5161">
        <v>0</v>
      </c>
      <c r="K5161" s="1">
        <v>45160</v>
      </c>
      <c r="L5161" s="56">
        <v>0.31892708333333336</v>
      </c>
    </row>
    <row r="5162" spans="1:12" ht="15" customHeight="1" x14ac:dyDescent="0.25">
      <c r="A5162">
        <v>5161</v>
      </c>
      <c r="B5162">
        <v>275605</v>
      </c>
      <c r="C5162" t="s">
        <v>67</v>
      </c>
      <c r="D5162" t="s">
        <v>1318</v>
      </c>
      <c r="E5162" t="s">
        <v>1603</v>
      </c>
      <c r="F5162" t="s">
        <v>1613</v>
      </c>
      <c r="G5162">
        <v>29.7</v>
      </c>
      <c r="H5162">
        <v>22.5</v>
      </c>
      <c r="I5162">
        <v>3</v>
      </c>
      <c r="J5162">
        <v>0</v>
      </c>
      <c r="K5162" s="1">
        <v>45160</v>
      </c>
      <c r="L5162" s="56">
        <v>0.31860315972222225</v>
      </c>
    </row>
    <row r="5163" spans="1:12" ht="15" customHeight="1" x14ac:dyDescent="0.25">
      <c r="A5163">
        <v>5162</v>
      </c>
      <c r="B5163">
        <v>275604</v>
      </c>
      <c r="C5163" t="s">
        <v>142</v>
      </c>
      <c r="D5163" t="s">
        <v>1612</v>
      </c>
      <c r="E5163" t="s">
        <v>1603</v>
      </c>
      <c r="F5163" t="s">
        <v>1604</v>
      </c>
      <c r="G5163">
        <v>40.5</v>
      </c>
      <c r="H5163">
        <v>33.299999999999997</v>
      </c>
      <c r="I5163">
        <v>3</v>
      </c>
      <c r="J5163">
        <v>0</v>
      </c>
      <c r="K5163" s="1">
        <v>45160</v>
      </c>
      <c r="L5163" s="56">
        <v>0.31840181712962962</v>
      </c>
    </row>
    <row r="5164" spans="1:12" ht="15" customHeight="1" x14ac:dyDescent="0.25">
      <c r="A5164">
        <v>5163</v>
      </c>
      <c r="B5164">
        <v>275603</v>
      </c>
      <c r="C5164" t="s">
        <v>59</v>
      </c>
      <c r="D5164" t="s">
        <v>60</v>
      </c>
      <c r="E5164" t="s">
        <v>1611</v>
      </c>
      <c r="F5164" t="s">
        <v>1613</v>
      </c>
      <c r="G5164">
        <v>45.5</v>
      </c>
      <c r="H5164">
        <v>38.299999999999997</v>
      </c>
      <c r="I5164">
        <v>3</v>
      </c>
      <c r="J5164">
        <v>8</v>
      </c>
      <c r="K5164" s="1">
        <v>45160</v>
      </c>
      <c r="L5164" s="56">
        <v>0.31823445601851852</v>
      </c>
    </row>
    <row r="5165" spans="1:12" ht="15" customHeight="1" x14ac:dyDescent="0.25">
      <c r="A5165">
        <v>5164</v>
      </c>
      <c r="B5165">
        <v>275602</v>
      </c>
      <c r="C5165" t="s">
        <v>130</v>
      </c>
      <c r="D5165" t="s">
        <v>1354</v>
      </c>
      <c r="E5165" t="s">
        <v>1603</v>
      </c>
      <c r="F5165" t="s">
        <v>1616</v>
      </c>
      <c r="G5165">
        <v>56.7</v>
      </c>
      <c r="H5165">
        <v>49.5</v>
      </c>
      <c r="I5165">
        <v>3</v>
      </c>
      <c r="J5165">
        <v>0</v>
      </c>
      <c r="K5165" s="1">
        <v>45160</v>
      </c>
      <c r="L5165" s="56">
        <v>0.31807511574074071</v>
      </c>
    </row>
    <row r="5166" spans="1:12" ht="15" customHeight="1" x14ac:dyDescent="0.25">
      <c r="A5166">
        <v>5165</v>
      </c>
      <c r="B5166">
        <v>275601</v>
      </c>
      <c r="C5166" t="s">
        <v>59</v>
      </c>
      <c r="D5166" t="s">
        <v>60</v>
      </c>
      <c r="E5166" t="s">
        <v>1611</v>
      </c>
      <c r="F5166" t="s">
        <v>1613</v>
      </c>
      <c r="G5166">
        <v>50.3</v>
      </c>
      <c r="H5166">
        <v>43.1</v>
      </c>
      <c r="I5166">
        <v>3</v>
      </c>
      <c r="J5166">
        <v>8</v>
      </c>
      <c r="K5166" s="1">
        <v>45160</v>
      </c>
      <c r="L5166" s="56">
        <v>0.31774016203703703</v>
      </c>
    </row>
    <row r="5167" spans="1:12" ht="15" customHeight="1" x14ac:dyDescent="0.25">
      <c r="A5167">
        <v>5166</v>
      </c>
      <c r="B5167">
        <v>275600</v>
      </c>
      <c r="C5167" t="s">
        <v>123</v>
      </c>
      <c r="D5167" t="s">
        <v>1412</v>
      </c>
      <c r="E5167" t="s">
        <v>1603</v>
      </c>
      <c r="F5167" t="s">
        <v>1613</v>
      </c>
      <c r="G5167">
        <v>54</v>
      </c>
      <c r="H5167">
        <v>46.8</v>
      </c>
      <c r="I5167">
        <v>3</v>
      </c>
      <c r="J5167">
        <v>0</v>
      </c>
      <c r="K5167" s="1">
        <v>45160</v>
      </c>
      <c r="L5167" s="56">
        <v>0.31755200231481479</v>
      </c>
    </row>
    <row r="5168" spans="1:12" ht="15" customHeight="1" x14ac:dyDescent="0.25">
      <c r="A5168">
        <v>5167</v>
      </c>
      <c r="B5168">
        <v>275599</v>
      </c>
      <c r="C5168" t="s">
        <v>24</v>
      </c>
      <c r="D5168" t="s">
        <v>25</v>
      </c>
      <c r="E5168" t="s">
        <v>1611</v>
      </c>
      <c r="F5168" t="s">
        <v>1614</v>
      </c>
      <c r="G5168">
        <v>51.2</v>
      </c>
      <c r="H5168">
        <v>44</v>
      </c>
      <c r="I5168">
        <v>3</v>
      </c>
      <c r="J5168">
        <v>8</v>
      </c>
      <c r="K5168" s="1">
        <v>45160</v>
      </c>
      <c r="L5168" s="56">
        <v>0.31735844907407407</v>
      </c>
    </row>
    <row r="5169" spans="1:12" ht="15" customHeight="1" x14ac:dyDescent="0.25">
      <c r="A5169">
        <v>5168</v>
      </c>
      <c r="B5169">
        <v>275598</v>
      </c>
      <c r="C5169" t="s">
        <v>74</v>
      </c>
      <c r="D5169" t="s">
        <v>75</v>
      </c>
      <c r="E5169" t="s">
        <v>1611</v>
      </c>
      <c r="F5169" t="s">
        <v>1610</v>
      </c>
      <c r="G5169">
        <v>46.1</v>
      </c>
      <c r="H5169">
        <v>38.9</v>
      </c>
      <c r="I5169">
        <v>3</v>
      </c>
      <c r="J5169">
        <v>16</v>
      </c>
      <c r="K5169" s="1">
        <v>45160</v>
      </c>
      <c r="L5169" s="56">
        <v>0.31722248842592593</v>
      </c>
    </row>
    <row r="5170" spans="1:12" ht="15" customHeight="1" x14ac:dyDescent="0.25">
      <c r="A5170">
        <v>5169</v>
      </c>
      <c r="B5170">
        <v>275597</v>
      </c>
      <c r="C5170" t="s">
        <v>59</v>
      </c>
      <c r="D5170" t="s">
        <v>60</v>
      </c>
      <c r="E5170" t="s">
        <v>1611</v>
      </c>
      <c r="F5170" t="s">
        <v>1613</v>
      </c>
      <c r="G5170">
        <v>47.9</v>
      </c>
      <c r="H5170">
        <v>40.700000000000003</v>
      </c>
      <c r="I5170">
        <v>3</v>
      </c>
      <c r="J5170">
        <v>8</v>
      </c>
      <c r="K5170" s="1">
        <v>45160</v>
      </c>
      <c r="L5170" s="56">
        <v>0.31682716435185182</v>
      </c>
    </row>
    <row r="5171" spans="1:12" ht="15" customHeight="1" x14ac:dyDescent="0.25">
      <c r="A5171">
        <v>5170</v>
      </c>
      <c r="B5171">
        <v>275596</v>
      </c>
      <c r="C5171" t="s">
        <v>59</v>
      </c>
      <c r="D5171" t="s">
        <v>60</v>
      </c>
      <c r="E5171" t="s">
        <v>1611</v>
      </c>
      <c r="F5171" t="s">
        <v>1613</v>
      </c>
      <c r="G5171">
        <v>43.2</v>
      </c>
      <c r="H5171">
        <v>36</v>
      </c>
      <c r="I5171">
        <v>3</v>
      </c>
      <c r="J5171">
        <v>6</v>
      </c>
      <c r="K5171" s="1">
        <v>45160</v>
      </c>
      <c r="L5171" s="56">
        <v>0.31671211805555555</v>
      </c>
    </row>
    <row r="5172" spans="1:12" ht="15" customHeight="1" x14ac:dyDescent="0.25">
      <c r="A5172">
        <v>5171</v>
      </c>
      <c r="B5172">
        <v>275595</v>
      </c>
      <c r="C5172" t="s">
        <v>114</v>
      </c>
      <c r="D5172" t="s">
        <v>115</v>
      </c>
      <c r="E5172" t="s">
        <v>1603</v>
      </c>
      <c r="F5172" t="s">
        <v>1610</v>
      </c>
      <c r="G5172">
        <v>66.7</v>
      </c>
      <c r="H5172">
        <v>59.5</v>
      </c>
      <c r="I5172">
        <v>3</v>
      </c>
      <c r="J5172">
        <v>30</v>
      </c>
      <c r="K5172" s="1">
        <v>45160</v>
      </c>
      <c r="L5172" s="56">
        <v>0.31656956018518517</v>
      </c>
    </row>
    <row r="5173" spans="1:12" ht="15" customHeight="1" x14ac:dyDescent="0.25">
      <c r="A5173">
        <v>5172</v>
      </c>
      <c r="B5173">
        <v>275594</v>
      </c>
      <c r="C5173" t="s">
        <v>141</v>
      </c>
      <c r="D5173" t="s">
        <v>1358</v>
      </c>
      <c r="E5173" t="s">
        <v>1603</v>
      </c>
      <c r="F5173" t="s">
        <v>1607</v>
      </c>
      <c r="G5173">
        <v>35.1</v>
      </c>
      <c r="H5173">
        <v>27.9</v>
      </c>
      <c r="I5173">
        <v>3</v>
      </c>
      <c r="J5173">
        <v>0</v>
      </c>
      <c r="K5173" s="1">
        <v>45160</v>
      </c>
      <c r="L5173" s="56">
        <v>0.31630185185185183</v>
      </c>
    </row>
    <row r="5174" spans="1:12" ht="15" customHeight="1" x14ac:dyDescent="0.25">
      <c r="A5174">
        <v>5173</v>
      </c>
      <c r="B5174">
        <v>275593</v>
      </c>
      <c r="C5174" t="s">
        <v>141</v>
      </c>
      <c r="D5174" t="s">
        <v>1358</v>
      </c>
      <c r="E5174" t="s">
        <v>1603</v>
      </c>
      <c r="F5174" t="s">
        <v>1607</v>
      </c>
      <c r="G5174">
        <v>36.299999999999997</v>
      </c>
      <c r="H5174">
        <v>29.1</v>
      </c>
      <c r="I5174">
        <v>3</v>
      </c>
      <c r="J5174">
        <v>0</v>
      </c>
      <c r="K5174" s="1">
        <v>45160</v>
      </c>
      <c r="L5174" s="56">
        <v>0.31607939814814817</v>
      </c>
    </row>
    <row r="5175" spans="1:12" ht="15" customHeight="1" x14ac:dyDescent="0.25">
      <c r="A5175">
        <v>5174</v>
      </c>
      <c r="B5175">
        <v>275592</v>
      </c>
      <c r="C5175" t="s">
        <v>142</v>
      </c>
      <c r="D5175" t="s">
        <v>1612</v>
      </c>
      <c r="E5175" t="s">
        <v>1603</v>
      </c>
      <c r="F5175" t="s">
        <v>1604</v>
      </c>
      <c r="G5175">
        <v>31.5</v>
      </c>
      <c r="H5175">
        <v>24.3</v>
      </c>
      <c r="I5175">
        <v>3</v>
      </c>
      <c r="J5175">
        <v>0</v>
      </c>
      <c r="K5175" s="1">
        <v>45160</v>
      </c>
      <c r="L5175" s="56">
        <v>0.3158414351851852</v>
      </c>
    </row>
    <row r="5176" spans="1:12" ht="15" customHeight="1" x14ac:dyDescent="0.25">
      <c r="A5176">
        <v>5175</v>
      </c>
      <c r="B5176">
        <v>275591</v>
      </c>
      <c r="C5176" t="s">
        <v>124</v>
      </c>
      <c r="D5176" t="s">
        <v>1413</v>
      </c>
      <c r="E5176" t="s">
        <v>1603</v>
      </c>
      <c r="F5176" t="s">
        <v>1604</v>
      </c>
      <c r="G5176">
        <v>35.1</v>
      </c>
      <c r="H5176">
        <v>27.9</v>
      </c>
      <c r="I5176">
        <v>3</v>
      </c>
      <c r="J5176">
        <v>0</v>
      </c>
      <c r="K5176" s="1">
        <v>45160</v>
      </c>
      <c r="L5176" s="56">
        <v>0.31563047453703702</v>
      </c>
    </row>
    <row r="5177" spans="1:12" ht="15" customHeight="1" x14ac:dyDescent="0.25">
      <c r="A5177">
        <v>5176</v>
      </c>
      <c r="B5177">
        <v>275590</v>
      </c>
      <c r="C5177" t="s">
        <v>59</v>
      </c>
      <c r="D5177" t="s">
        <v>60</v>
      </c>
      <c r="E5177" t="s">
        <v>1611</v>
      </c>
      <c r="F5177" t="s">
        <v>1613</v>
      </c>
      <c r="G5177">
        <v>46.8</v>
      </c>
      <c r="H5177">
        <v>39.6</v>
      </c>
      <c r="I5177">
        <v>3</v>
      </c>
      <c r="J5177">
        <v>8</v>
      </c>
      <c r="K5177" s="1">
        <v>45160</v>
      </c>
      <c r="L5177" s="56">
        <v>0.31550471064814817</v>
      </c>
    </row>
    <row r="5178" spans="1:12" ht="15" customHeight="1" x14ac:dyDescent="0.25">
      <c r="A5178">
        <v>5177</v>
      </c>
      <c r="B5178">
        <v>275589</v>
      </c>
      <c r="C5178" t="s">
        <v>55</v>
      </c>
      <c r="D5178" t="s">
        <v>56</v>
      </c>
      <c r="E5178" t="s">
        <v>1611</v>
      </c>
      <c r="F5178" t="s">
        <v>1613</v>
      </c>
      <c r="G5178">
        <v>45.2</v>
      </c>
      <c r="H5178">
        <v>38</v>
      </c>
      <c r="I5178">
        <v>3</v>
      </c>
      <c r="J5178">
        <v>8</v>
      </c>
      <c r="K5178" s="1">
        <v>45160</v>
      </c>
      <c r="L5178" s="56">
        <v>0.31497596064814815</v>
      </c>
    </row>
    <row r="5179" spans="1:12" ht="15" customHeight="1" x14ac:dyDescent="0.25">
      <c r="A5179">
        <v>5178</v>
      </c>
      <c r="B5179">
        <v>275588</v>
      </c>
      <c r="C5179" t="s">
        <v>67</v>
      </c>
      <c r="D5179" t="s">
        <v>1318</v>
      </c>
      <c r="E5179" t="s">
        <v>1603</v>
      </c>
      <c r="F5179" t="s">
        <v>1613</v>
      </c>
      <c r="G5179">
        <v>38.700000000000003</v>
      </c>
      <c r="H5179">
        <v>31.5</v>
      </c>
      <c r="I5179">
        <v>3</v>
      </c>
      <c r="J5179">
        <v>0</v>
      </c>
      <c r="K5179" s="1">
        <v>45160</v>
      </c>
      <c r="L5179" s="56">
        <v>0.31473174768518519</v>
      </c>
    </row>
    <row r="5180" spans="1:12" ht="15" customHeight="1" x14ac:dyDescent="0.25">
      <c r="A5180">
        <v>5179</v>
      </c>
      <c r="B5180">
        <v>275587</v>
      </c>
      <c r="C5180" t="s">
        <v>120</v>
      </c>
      <c r="D5180" t="s">
        <v>1411</v>
      </c>
      <c r="E5180" t="s">
        <v>1603</v>
      </c>
      <c r="F5180" t="s">
        <v>1613</v>
      </c>
      <c r="G5180">
        <v>42.8</v>
      </c>
      <c r="H5180">
        <v>35.6</v>
      </c>
      <c r="I5180">
        <v>3</v>
      </c>
      <c r="J5180">
        <v>0</v>
      </c>
      <c r="K5180" s="1">
        <v>45160</v>
      </c>
      <c r="L5180" s="56">
        <v>0.3145514236111111</v>
      </c>
    </row>
    <row r="5181" spans="1:12" ht="15" customHeight="1" x14ac:dyDescent="0.25">
      <c r="A5181">
        <v>5180</v>
      </c>
      <c r="B5181">
        <v>275586</v>
      </c>
      <c r="C5181" t="s">
        <v>85</v>
      </c>
      <c r="D5181" t="s">
        <v>1608</v>
      </c>
      <c r="E5181" t="s">
        <v>1603</v>
      </c>
      <c r="F5181" t="s">
        <v>1610</v>
      </c>
      <c r="G5181">
        <v>46.6</v>
      </c>
      <c r="H5181">
        <v>39.4</v>
      </c>
      <c r="I5181">
        <v>3</v>
      </c>
      <c r="J5181">
        <v>0</v>
      </c>
      <c r="K5181" s="1">
        <v>45160</v>
      </c>
      <c r="L5181" s="56">
        <v>0.31431203703703703</v>
      </c>
    </row>
    <row r="5182" spans="1:12" ht="15" customHeight="1" x14ac:dyDescent="0.25">
      <c r="A5182">
        <v>5181</v>
      </c>
      <c r="B5182">
        <v>275585</v>
      </c>
      <c r="C5182" t="s">
        <v>74</v>
      </c>
      <c r="D5182" t="s">
        <v>75</v>
      </c>
      <c r="E5182" t="s">
        <v>1611</v>
      </c>
      <c r="F5182" t="s">
        <v>1610</v>
      </c>
      <c r="G5182">
        <v>37.6</v>
      </c>
      <c r="H5182">
        <v>30.4</v>
      </c>
      <c r="I5182">
        <v>3</v>
      </c>
      <c r="J5182">
        <v>16</v>
      </c>
      <c r="K5182" s="1">
        <v>45160</v>
      </c>
      <c r="L5182" s="56">
        <v>0.31416646990740743</v>
      </c>
    </row>
    <row r="5183" spans="1:12" ht="15" customHeight="1" x14ac:dyDescent="0.25">
      <c r="A5183">
        <v>5182</v>
      </c>
      <c r="B5183">
        <v>275584</v>
      </c>
      <c r="C5183" t="s">
        <v>74</v>
      </c>
      <c r="D5183" t="s">
        <v>75</v>
      </c>
      <c r="E5183" t="s">
        <v>1611</v>
      </c>
      <c r="F5183" t="s">
        <v>1610</v>
      </c>
      <c r="G5183">
        <v>43.6</v>
      </c>
      <c r="H5183">
        <v>36.4</v>
      </c>
      <c r="I5183">
        <v>3</v>
      </c>
      <c r="J5183">
        <v>16</v>
      </c>
      <c r="K5183" s="1">
        <v>45160</v>
      </c>
      <c r="L5183" s="56">
        <v>0.31400512731481484</v>
      </c>
    </row>
    <row r="5184" spans="1:12" ht="15" customHeight="1" x14ac:dyDescent="0.25">
      <c r="A5184">
        <v>5183</v>
      </c>
      <c r="B5184">
        <v>275583</v>
      </c>
      <c r="C5184" t="s">
        <v>123</v>
      </c>
      <c r="D5184" t="s">
        <v>1412</v>
      </c>
      <c r="E5184" t="s">
        <v>1603</v>
      </c>
      <c r="F5184" t="s">
        <v>1614</v>
      </c>
      <c r="G5184">
        <v>58.8</v>
      </c>
      <c r="H5184">
        <v>51.6</v>
      </c>
      <c r="I5184">
        <v>3</v>
      </c>
      <c r="J5184">
        <v>0</v>
      </c>
      <c r="K5184" s="1">
        <v>45160</v>
      </c>
      <c r="L5184" s="56">
        <v>0.31387916666666665</v>
      </c>
    </row>
    <row r="5185" spans="1:12" ht="15" customHeight="1" x14ac:dyDescent="0.25">
      <c r="A5185">
        <v>5184</v>
      </c>
      <c r="B5185">
        <v>275582</v>
      </c>
      <c r="C5185" t="s">
        <v>120</v>
      </c>
      <c r="D5185" t="s">
        <v>1411</v>
      </c>
      <c r="E5185" t="s">
        <v>1603</v>
      </c>
      <c r="F5185" t="s">
        <v>1616</v>
      </c>
      <c r="G5185">
        <v>60.2</v>
      </c>
      <c r="H5185">
        <v>53</v>
      </c>
      <c r="I5185">
        <v>3</v>
      </c>
      <c r="J5185">
        <v>0</v>
      </c>
      <c r="K5185" s="1">
        <v>45160</v>
      </c>
      <c r="L5185" s="56">
        <v>0.31370262731481485</v>
      </c>
    </row>
    <row r="5186" spans="1:12" ht="15" customHeight="1" x14ac:dyDescent="0.25">
      <c r="A5186">
        <v>5185</v>
      </c>
      <c r="B5186">
        <v>275581</v>
      </c>
      <c r="C5186" t="s">
        <v>124</v>
      </c>
      <c r="D5186" t="s">
        <v>1413</v>
      </c>
      <c r="E5186" t="s">
        <v>1603</v>
      </c>
      <c r="F5186" t="s">
        <v>1604</v>
      </c>
      <c r="G5186">
        <v>46</v>
      </c>
      <c r="H5186">
        <v>38.799999999999997</v>
      </c>
      <c r="I5186">
        <v>3</v>
      </c>
      <c r="J5186">
        <v>0</v>
      </c>
      <c r="K5186" s="1">
        <v>45160</v>
      </c>
      <c r="L5186" s="56">
        <v>0.31353174768518516</v>
      </c>
    </row>
    <row r="5187" spans="1:12" ht="15" customHeight="1" x14ac:dyDescent="0.25">
      <c r="A5187">
        <v>5186</v>
      </c>
      <c r="B5187">
        <v>275580</v>
      </c>
      <c r="C5187" t="s">
        <v>24</v>
      </c>
      <c r="D5187" t="s">
        <v>25</v>
      </c>
      <c r="E5187" t="s">
        <v>1611</v>
      </c>
      <c r="F5187" t="s">
        <v>1614</v>
      </c>
      <c r="G5187">
        <v>51</v>
      </c>
      <c r="H5187">
        <v>43.8</v>
      </c>
      <c r="I5187">
        <v>3</v>
      </c>
      <c r="J5187">
        <v>8</v>
      </c>
      <c r="K5187" s="1">
        <v>45160</v>
      </c>
      <c r="L5187" s="56">
        <v>0.31342924768518515</v>
      </c>
    </row>
    <row r="5188" spans="1:12" ht="15" customHeight="1" x14ac:dyDescent="0.25">
      <c r="A5188">
        <v>5187</v>
      </c>
      <c r="B5188">
        <v>275579</v>
      </c>
      <c r="C5188" t="s">
        <v>24</v>
      </c>
      <c r="D5188" t="s">
        <v>25</v>
      </c>
      <c r="E5188" t="s">
        <v>1611</v>
      </c>
      <c r="F5188" t="s">
        <v>1614</v>
      </c>
      <c r="G5188">
        <v>48.8</v>
      </c>
      <c r="H5188">
        <v>41.6</v>
      </c>
      <c r="I5188">
        <v>3</v>
      </c>
      <c r="J5188">
        <v>8</v>
      </c>
      <c r="K5188" s="1">
        <v>45160</v>
      </c>
      <c r="L5188" s="56">
        <v>0.31332141203703706</v>
      </c>
    </row>
    <row r="5189" spans="1:12" ht="15" customHeight="1" x14ac:dyDescent="0.25">
      <c r="A5189">
        <v>5188</v>
      </c>
      <c r="B5189">
        <v>275578</v>
      </c>
      <c r="C5189" t="s">
        <v>129</v>
      </c>
      <c r="D5189" t="s">
        <v>1619</v>
      </c>
      <c r="E5189" t="s">
        <v>1603</v>
      </c>
      <c r="F5189" t="s">
        <v>1616</v>
      </c>
      <c r="G5189">
        <v>56.3</v>
      </c>
      <c r="H5189">
        <v>49.1</v>
      </c>
      <c r="I5189">
        <v>3</v>
      </c>
      <c r="J5189">
        <v>0</v>
      </c>
      <c r="K5189" s="1">
        <v>45160</v>
      </c>
      <c r="L5189" s="56">
        <v>0.31190563657407405</v>
      </c>
    </row>
    <row r="5190" spans="1:12" ht="15" customHeight="1" x14ac:dyDescent="0.25">
      <c r="A5190">
        <v>5189</v>
      </c>
      <c r="B5190">
        <v>275577</v>
      </c>
      <c r="C5190" t="s">
        <v>59</v>
      </c>
      <c r="D5190" t="s">
        <v>60</v>
      </c>
      <c r="E5190" t="s">
        <v>1611</v>
      </c>
      <c r="F5190" t="s">
        <v>1613</v>
      </c>
      <c r="G5190">
        <v>53.3</v>
      </c>
      <c r="H5190">
        <v>46.1</v>
      </c>
      <c r="I5190">
        <v>3</v>
      </c>
      <c r="J5190">
        <v>8</v>
      </c>
      <c r="K5190" s="1">
        <v>45160</v>
      </c>
      <c r="L5190" s="56">
        <v>0.31176855324074076</v>
      </c>
    </row>
    <row r="5191" spans="1:12" ht="15" customHeight="1" x14ac:dyDescent="0.25">
      <c r="A5191">
        <v>5190</v>
      </c>
      <c r="B5191">
        <v>275576</v>
      </c>
      <c r="C5191" t="s">
        <v>84</v>
      </c>
      <c r="D5191" t="s">
        <v>1609</v>
      </c>
      <c r="E5191" t="s">
        <v>1603</v>
      </c>
      <c r="F5191" t="s">
        <v>1610</v>
      </c>
      <c r="G5191">
        <v>60.7</v>
      </c>
      <c r="H5191">
        <v>53.5</v>
      </c>
      <c r="I5191">
        <v>3</v>
      </c>
      <c r="J5191">
        <v>0</v>
      </c>
      <c r="K5191" s="1">
        <v>45160</v>
      </c>
      <c r="L5191" s="56">
        <v>0.3115729166666667</v>
      </c>
    </row>
    <row r="5192" spans="1:12" ht="15" customHeight="1" x14ac:dyDescent="0.25">
      <c r="A5192">
        <v>5191</v>
      </c>
      <c r="B5192">
        <v>275575</v>
      </c>
      <c r="C5192" t="s">
        <v>24</v>
      </c>
      <c r="D5192" t="s">
        <v>25</v>
      </c>
      <c r="E5192" t="s">
        <v>1611</v>
      </c>
      <c r="F5192" t="s">
        <v>1614</v>
      </c>
      <c r="G5192">
        <v>53.7</v>
      </c>
      <c r="H5192">
        <v>46.5</v>
      </c>
      <c r="I5192">
        <v>3</v>
      </c>
      <c r="J5192">
        <v>8</v>
      </c>
      <c r="K5192" s="1">
        <v>45160</v>
      </c>
      <c r="L5192" s="56">
        <v>0.30988758101851849</v>
      </c>
    </row>
    <row r="5193" spans="1:12" ht="15" customHeight="1" x14ac:dyDescent="0.25">
      <c r="A5193">
        <v>5192</v>
      </c>
      <c r="B5193">
        <v>275574</v>
      </c>
      <c r="C5193" t="s">
        <v>127</v>
      </c>
      <c r="D5193" t="s">
        <v>128</v>
      </c>
      <c r="E5193" t="s">
        <v>1603</v>
      </c>
      <c r="F5193" t="s">
        <v>1616</v>
      </c>
      <c r="G5193">
        <v>50</v>
      </c>
      <c r="H5193">
        <v>42.8</v>
      </c>
      <c r="I5193">
        <v>3</v>
      </c>
      <c r="J5193">
        <v>0</v>
      </c>
      <c r="K5193" s="1">
        <v>45160</v>
      </c>
      <c r="L5193" s="56">
        <v>0.30971932870370372</v>
      </c>
    </row>
    <row r="5194" spans="1:12" ht="15" customHeight="1" x14ac:dyDescent="0.25">
      <c r="A5194">
        <v>5193</v>
      </c>
      <c r="B5194">
        <v>275573</v>
      </c>
      <c r="C5194" t="s">
        <v>127</v>
      </c>
      <c r="D5194" t="s">
        <v>128</v>
      </c>
      <c r="E5194" t="s">
        <v>1603</v>
      </c>
      <c r="F5194" t="s">
        <v>1616</v>
      </c>
      <c r="G5194">
        <v>62</v>
      </c>
      <c r="H5194">
        <v>54.8</v>
      </c>
      <c r="I5194">
        <v>3</v>
      </c>
      <c r="J5194">
        <v>0</v>
      </c>
      <c r="K5194" s="1">
        <v>45160</v>
      </c>
      <c r="L5194" s="56">
        <v>0.30954586805555556</v>
      </c>
    </row>
    <row r="5195" spans="1:12" ht="15" customHeight="1" x14ac:dyDescent="0.25">
      <c r="A5195">
        <v>5194</v>
      </c>
      <c r="B5195">
        <v>275572</v>
      </c>
      <c r="C5195" t="s">
        <v>130</v>
      </c>
      <c r="D5195" t="s">
        <v>1354</v>
      </c>
      <c r="E5195" t="s">
        <v>1603</v>
      </c>
      <c r="F5195" t="s">
        <v>1616</v>
      </c>
      <c r="G5195">
        <v>59.6</v>
      </c>
      <c r="H5195">
        <v>52.4</v>
      </c>
      <c r="I5195">
        <v>3</v>
      </c>
      <c r="J5195">
        <v>0</v>
      </c>
      <c r="K5195" s="1">
        <v>45160</v>
      </c>
      <c r="L5195" s="56">
        <v>0.30940489583333336</v>
      </c>
    </row>
    <row r="5196" spans="1:12" ht="15" customHeight="1" x14ac:dyDescent="0.25">
      <c r="A5196">
        <v>5195</v>
      </c>
      <c r="B5196">
        <v>275571</v>
      </c>
      <c r="C5196" t="s">
        <v>125</v>
      </c>
      <c r="D5196" t="s">
        <v>126</v>
      </c>
      <c r="E5196" t="s">
        <v>1603</v>
      </c>
      <c r="F5196" t="s">
        <v>1604</v>
      </c>
      <c r="G5196">
        <v>41.5</v>
      </c>
      <c r="H5196">
        <v>34.299999999999997</v>
      </c>
      <c r="I5196">
        <v>3</v>
      </c>
      <c r="J5196">
        <v>0</v>
      </c>
      <c r="K5196" s="1">
        <v>45160</v>
      </c>
      <c r="L5196" s="56">
        <v>0.30925246527777778</v>
      </c>
    </row>
    <row r="5197" spans="1:12" ht="15" customHeight="1" x14ac:dyDescent="0.25">
      <c r="A5197">
        <v>5196</v>
      </c>
      <c r="B5197">
        <v>275570</v>
      </c>
      <c r="C5197" t="s">
        <v>24</v>
      </c>
      <c r="D5197" t="s">
        <v>25</v>
      </c>
      <c r="E5197" t="s">
        <v>1611</v>
      </c>
      <c r="F5197" t="s">
        <v>1614</v>
      </c>
      <c r="G5197">
        <v>55.3</v>
      </c>
      <c r="H5197">
        <v>48.1</v>
      </c>
      <c r="I5197">
        <v>3</v>
      </c>
      <c r="J5197">
        <v>8</v>
      </c>
      <c r="K5197" s="1">
        <v>45160</v>
      </c>
      <c r="L5197" s="56">
        <v>0.30914394675925927</v>
      </c>
    </row>
    <row r="5198" spans="1:12" ht="15" customHeight="1" x14ac:dyDescent="0.25">
      <c r="A5198">
        <v>5197</v>
      </c>
      <c r="B5198">
        <v>275569</v>
      </c>
      <c r="C5198" t="s">
        <v>121</v>
      </c>
      <c r="D5198" t="s">
        <v>122</v>
      </c>
      <c r="E5198" t="s">
        <v>1603</v>
      </c>
      <c r="F5198" t="s">
        <v>1613</v>
      </c>
      <c r="G5198">
        <v>43.7</v>
      </c>
      <c r="H5198">
        <v>36.5</v>
      </c>
      <c r="I5198">
        <v>3</v>
      </c>
      <c r="J5198">
        <v>0</v>
      </c>
      <c r="K5198" s="1">
        <v>45160</v>
      </c>
      <c r="L5198" s="56">
        <v>0.3090056712962963</v>
      </c>
    </row>
    <row r="5199" spans="1:12" ht="15" customHeight="1" x14ac:dyDescent="0.25">
      <c r="A5199">
        <v>5198</v>
      </c>
      <c r="B5199">
        <v>275568</v>
      </c>
      <c r="C5199" t="s">
        <v>24</v>
      </c>
      <c r="D5199" t="s">
        <v>25</v>
      </c>
      <c r="E5199" t="s">
        <v>1611</v>
      </c>
      <c r="F5199" t="s">
        <v>1614</v>
      </c>
      <c r="G5199">
        <v>52.9</v>
      </c>
      <c r="H5199">
        <v>45.7</v>
      </c>
      <c r="I5199">
        <v>3</v>
      </c>
      <c r="J5199">
        <v>8</v>
      </c>
      <c r="K5199" s="1">
        <v>45160</v>
      </c>
      <c r="L5199" s="56">
        <v>0.30892839120370369</v>
      </c>
    </row>
    <row r="5200" spans="1:12" ht="15" customHeight="1" x14ac:dyDescent="0.25">
      <c r="A5200">
        <v>5199</v>
      </c>
      <c r="B5200">
        <v>275567</v>
      </c>
      <c r="C5200" t="s">
        <v>120</v>
      </c>
      <c r="D5200" t="s">
        <v>1411</v>
      </c>
      <c r="E5200" t="s">
        <v>1603</v>
      </c>
      <c r="F5200" t="s">
        <v>1614</v>
      </c>
      <c r="G5200">
        <v>43.8</v>
      </c>
      <c r="H5200">
        <v>36.6</v>
      </c>
      <c r="I5200">
        <v>3</v>
      </c>
      <c r="J5200">
        <v>0</v>
      </c>
      <c r="K5200" s="1">
        <v>45160</v>
      </c>
      <c r="L5200" s="56">
        <v>0.30834494212962965</v>
      </c>
    </row>
    <row r="5201" spans="1:12" ht="15" customHeight="1" x14ac:dyDescent="0.25">
      <c r="A5201">
        <v>5200</v>
      </c>
      <c r="B5201">
        <v>275566</v>
      </c>
      <c r="C5201" t="s">
        <v>67</v>
      </c>
      <c r="D5201" t="s">
        <v>1318</v>
      </c>
      <c r="E5201" t="s">
        <v>1603</v>
      </c>
      <c r="F5201" t="s">
        <v>1613</v>
      </c>
      <c r="G5201">
        <v>29.6</v>
      </c>
      <c r="H5201">
        <v>22.4</v>
      </c>
      <c r="I5201">
        <v>3</v>
      </c>
      <c r="J5201">
        <v>0</v>
      </c>
      <c r="K5201" s="1">
        <v>45160</v>
      </c>
      <c r="L5201" s="56">
        <v>0.30817195601851849</v>
      </c>
    </row>
    <row r="5202" spans="1:12" ht="15" customHeight="1" x14ac:dyDescent="0.25">
      <c r="A5202">
        <v>5201</v>
      </c>
      <c r="B5202">
        <v>275565</v>
      </c>
      <c r="C5202" t="s">
        <v>124</v>
      </c>
      <c r="D5202" t="s">
        <v>1413</v>
      </c>
      <c r="E5202" t="s">
        <v>1603</v>
      </c>
      <c r="F5202" t="s">
        <v>1604</v>
      </c>
      <c r="G5202">
        <v>41.2</v>
      </c>
      <c r="H5202">
        <v>34</v>
      </c>
      <c r="I5202">
        <v>3</v>
      </c>
      <c r="J5202">
        <v>0</v>
      </c>
      <c r="K5202" s="1">
        <v>45160</v>
      </c>
      <c r="L5202" s="56">
        <v>0.30801142361111111</v>
      </c>
    </row>
    <row r="5203" spans="1:12" ht="15" customHeight="1" x14ac:dyDescent="0.25">
      <c r="A5203">
        <v>5202</v>
      </c>
      <c r="B5203">
        <v>275564</v>
      </c>
      <c r="C5203" t="s">
        <v>142</v>
      </c>
      <c r="D5203" t="s">
        <v>1612</v>
      </c>
      <c r="E5203" t="s">
        <v>1603</v>
      </c>
      <c r="F5203" t="s">
        <v>1604</v>
      </c>
      <c r="G5203">
        <v>25</v>
      </c>
      <c r="H5203">
        <v>17.8</v>
      </c>
      <c r="I5203">
        <v>3</v>
      </c>
      <c r="J5203">
        <v>0</v>
      </c>
      <c r="K5203" s="1">
        <v>45160</v>
      </c>
      <c r="L5203" s="56">
        <v>0.30786697916666667</v>
      </c>
    </row>
    <row r="5204" spans="1:12" ht="15" customHeight="1" x14ac:dyDescent="0.25">
      <c r="A5204">
        <v>5203</v>
      </c>
      <c r="B5204">
        <v>275563</v>
      </c>
      <c r="C5204" t="s">
        <v>24</v>
      </c>
      <c r="D5204" t="s">
        <v>25</v>
      </c>
      <c r="E5204" t="s">
        <v>1611</v>
      </c>
      <c r="F5204" t="s">
        <v>1614</v>
      </c>
      <c r="G5204">
        <v>52.9</v>
      </c>
      <c r="H5204">
        <v>45.7</v>
      </c>
      <c r="I5204">
        <v>3</v>
      </c>
      <c r="J5204">
        <v>8</v>
      </c>
      <c r="K5204" s="1">
        <v>45160</v>
      </c>
      <c r="L5204" s="56">
        <v>0.30673113425925924</v>
      </c>
    </row>
    <row r="5205" spans="1:12" ht="15" customHeight="1" x14ac:dyDescent="0.25">
      <c r="A5205">
        <v>5204</v>
      </c>
      <c r="B5205">
        <v>275562</v>
      </c>
      <c r="C5205" t="s">
        <v>24</v>
      </c>
      <c r="D5205" t="s">
        <v>25</v>
      </c>
      <c r="E5205" t="s">
        <v>1611</v>
      </c>
      <c r="F5205" t="s">
        <v>1614</v>
      </c>
      <c r="G5205">
        <v>54</v>
      </c>
      <c r="H5205">
        <v>46.8</v>
      </c>
      <c r="I5205">
        <v>3</v>
      </c>
      <c r="J5205">
        <v>8</v>
      </c>
      <c r="K5205" s="1">
        <v>45160</v>
      </c>
      <c r="L5205" s="56">
        <v>0.30660894675925926</v>
      </c>
    </row>
    <row r="5206" spans="1:12" ht="15" customHeight="1" x14ac:dyDescent="0.25">
      <c r="A5206">
        <v>5205</v>
      </c>
      <c r="B5206">
        <v>275561</v>
      </c>
      <c r="C5206" t="s">
        <v>55</v>
      </c>
      <c r="D5206" t="s">
        <v>56</v>
      </c>
      <c r="E5206" t="s">
        <v>1611</v>
      </c>
      <c r="F5206" t="s">
        <v>1613</v>
      </c>
      <c r="G5206">
        <v>41.9</v>
      </c>
      <c r="H5206">
        <v>34.700000000000003</v>
      </c>
      <c r="I5206">
        <v>3</v>
      </c>
      <c r="J5206">
        <v>8</v>
      </c>
      <c r="K5206" s="1">
        <v>45160</v>
      </c>
      <c r="L5206" s="56">
        <v>0.30646793981481485</v>
      </c>
    </row>
    <row r="5207" spans="1:12" ht="15" customHeight="1" x14ac:dyDescent="0.25">
      <c r="A5207">
        <v>5206</v>
      </c>
      <c r="B5207">
        <v>275560</v>
      </c>
      <c r="C5207" t="s">
        <v>59</v>
      </c>
      <c r="D5207" t="s">
        <v>60</v>
      </c>
      <c r="E5207" t="s">
        <v>1611</v>
      </c>
      <c r="F5207" t="s">
        <v>1613</v>
      </c>
      <c r="G5207">
        <v>51.5</v>
      </c>
      <c r="H5207">
        <v>44.3</v>
      </c>
      <c r="I5207">
        <v>3</v>
      </c>
      <c r="J5207">
        <v>8</v>
      </c>
      <c r="K5207" s="1">
        <v>45160</v>
      </c>
      <c r="L5207" s="56">
        <v>0.30635150462962962</v>
      </c>
    </row>
    <row r="5208" spans="1:12" ht="15" customHeight="1" x14ac:dyDescent="0.25">
      <c r="A5208">
        <v>5207</v>
      </c>
      <c r="B5208">
        <v>275559</v>
      </c>
      <c r="C5208" t="s">
        <v>24</v>
      </c>
      <c r="D5208" t="s">
        <v>25</v>
      </c>
      <c r="E5208" t="s">
        <v>1611</v>
      </c>
      <c r="F5208" t="s">
        <v>1614</v>
      </c>
      <c r="G5208">
        <v>51.6</v>
      </c>
      <c r="H5208">
        <v>44.4</v>
      </c>
      <c r="I5208">
        <v>3</v>
      </c>
      <c r="J5208">
        <v>8</v>
      </c>
      <c r="K5208" s="1">
        <v>45160</v>
      </c>
      <c r="L5208" s="56">
        <v>0.30617700231481482</v>
      </c>
    </row>
    <row r="5209" spans="1:12" ht="15" customHeight="1" x14ac:dyDescent="0.25">
      <c r="A5209">
        <v>5208</v>
      </c>
      <c r="B5209">
        <v>275558</v>
      </c>
      <c r="C5209" t="s">
        <v>123</v>
      </c>
      <c r="D5209" t="s">
        <v>1412</v>
      </c>
      <c r="E5209" t="s">
        <v>1603</v>
      </c>
      <c r="F5209" t="s">
        <v>1614</v>
      </c>
      <c r="G5209">
        <v>52.2</v>
      </c>
      <c r="H5209">
        <v>45</v>
      </c>
      <c r="I5209">
        <v>3</v>
      </c>
      <c r="J5209">
        <v>0</v>
      </c>
      <c r="K5209" s="1">
        <v>45160</v>
      </c>
      <c r="L5209" s="56">
        <v>0.30600570601851851</v>
      </c>
    </row>
    <row r="5210" spans="1:12" ht="15" customHeight="1" x14ac:dyDescent="0.25">
      <c r="A5210">
        <v>5209</v>
      </c>
      <c r="B5210">
        <v>275557</v>
      </c>
      <c r="C5210" t="s">
        <v>67</v>
      </c>
      <c r="D5210" t="s">
        <v>1318</v>
      </c>
      <c r="E5210" t="s">
        <v>1603</v>
      </c>
      <c r="F5210" t="s">
        <v>1613</v>
      </c>
      <c r="G5210">
        <v>30.7</v>
      </c>
      <c r="H5210">
        <v>23.5</v>
      </c>
      <c r="I5210">
        <v>3</v>
      </c>
      <c r="J5210">
        <v>0</v>
      </c>
      <c r="K5210" s="1">
        <v>45160</v>
      </c>
      <c r="L5210" s="56">
        <v>0.3057459490740741</v>
      </c>
    </row>
    <row r="5211" spans="1:12" ht="15" customHeight="1" x14ac:dyDescent="0.25">
      <c r="A5211">
        <v>5210</v>
      </c>
      <c r="B5211">
        <v>275556</v>
      </c>
      <c r="C5211" t="s">
        <v>67</v>
      </c>
      <c r="D5211" t="s">
        <v>1318</v>
      </c>
      <c r="E5211" t="s">
        <v>1603</v>
      </c>
      <c r="F5211" t="s">
        <v>1613</v>
      </c>
      <c r="G5211">
        <v>33.4</v>
      </c>
      <c r="H5211">
        <v>26.2</v>
      </c>
      <c r="I5211">
        <v>3</v>
      </c>
      <c r="J5211">
        <v>0</v>
      </c>
      <c r="K5211" s="1">
        <v>45160</v>
      </c>
      <c r="L5211" s="56">
        <v>0.30560917824074074</v>
      </c>
    </row>
    <row r="5212" spans="1:12" ht="15" customHeight="1" x14ac:dyDescent="0.25">
      <c r="A5212">
        <v>5211</v>
      </c>
      <c r="B5212">
        <v>275554</v>
      </c>
      <c r="C5212" t="s">
        <v>24</v>
      </c>
      <c r="D5212" t="s">
        <v>25</v>
      </c>
      <c r="E5212" t="s">
        <v>1611</v>
      </c>
      <c r="F5212" t="s">
        <v>1614</v>
      </c>
      <c r="G5212">
        <v>54.7</v>
      </c>
      <c r="H5212">
        <v>47.5</v>
      </c>
      <c r="I5212">
        <v>3</v>
      </c>
      <c r="J5212">
        <v>8</v>
      </c>
      <c r="K5212" s="1">
        <v>45160</v>
      </c>
      <c r="L5212" s="56">
        <v>0.30330752314814818</v>
      </c>
    </row>
    <row r="5213" spans="1:12" ht="15" customHeight="1" x14ac:dyDescent="0.25">
      <c r="A5213">
        <v>5212</v>
      </c>
      <c r="B5213">
        <v>275553</v>
      </c>
      <c r="C5213" t="s">
        <v>59</v>
      </c>
      <c r="D5213" t="s">
        <v>60</v>
      </c>
      <c r="E5213" t="s">
        <v>1611</v>
      </c>
      <c r="F5213" t="s">
        <v>1613</v>
      </c>
      <c r="G5213">
        <v>50.5</v>
      </c>
      <c r="H5213">
        <v>43.3</v>
      </c>
      <c r="I5213">
        <v>3</v>
      </c>
      <c r="J5213">
        <v>8</v>
      </c>
      <c r="K5213" s="1">
        <v>45160</v>
      </c>
      <c r="L5213" s="56">
        <v>0.30196334490740739</v>
      </c>
    </row>
    <row r="5214" spans="1:12" ht="15" customHeight="1" x14ac:dyDescent="0.25">
      <c r="A5214">
        <v>5213</v>
      </c>
      <c r="B5214">
        <v>275552</v>
      </c>
      <c r="C5214" t="s">
        <v>24</v>
      </c>
      <c r="D5214" t="s">
        <v>25</v>
      </c>
      <c r="E5214" t="s">
        <v>1611</v>
      </c>
      <c r="F5214" t="s">
        <v>1614</v>
      </c>
      <c r="G5214">
        <v>49.8</v>
      </c>
      <c r="H5214">
        <v>42.6</v>
      </c>
      <c r="I5214">
        <v>3</v>
      </c>
      <c r="J5214">
        <v>8</v>
      </c>
      <c r="K5214" s="1">
        <v>45160</v>
      </c>
      <c r="L5214" s="56">
        <v>0.30181346064814812</v>
      </c>
    </row>
    <row r="5215" spans="1:12" ht="15" customHeight="1" x14ac:dyDescent="0.25">
      <c r="A5215">
        <v>5214</v>
      </c>
      <c r="B5215">
        <v>275551</v>
      </c>
      <c r="C5215" t="s">
        <v>133</v>
      </c>
      <c r="D5215" t="s">
        <v>134</v>
      </c>
      <c r="E5215" t="s">
        <v>1603</v>
      </c>
      <c r="F5215" t="s">
        <v>1616</v>
      </c>
      <c r="G5215">
        <v>70.099999999999994</v>
      </c>
      <c r="H5215">
        <v>62.9</v>
      </c>
      <c r="I5215">
        <v>3</v>
      </c>
      <c r="J5215">
        <v>0</v>
      </c>
      <c r="K5215" s="1">
        <v>45160</v>
      </c>
      <c r="L5215" s="56">
        <v>0.30147515046296297</v>
      </c>
    </row>
    <row r="5216" spans="1:12" ht="15" customHeight="1" x14ac:dyDescent="0.25">
      <c r="A5216">
        <v>5215</v>
      </c>
      <c r="B5216">
        <v>275550</v>
      </c>
      <c r="C5216" t="s">
        <v>130</v>
      </c>
      <c r="D5216" t="s">
        <v>1354</v>
      </c>
      <c r="E5216" t="s">
        <v>1603</v>
      </c>
      <c r="F5216" t="s">
        <v>1616</v>
      </c>
      <c r="G5216">
        <v>61.4</v>
      </c>
      <c r="H5216">
        <v>54.2</v>
      </c>
      <c r="I5216">
        <v>3</v>
      </c>
      <c r="J5216">
        <v>0</v>
      </c>
      <c r="K5216" s="1">
        <v>45160</v>
      </c>
      <c r="L5216" s="56">
        <v>0.30127056712962963</v>
      </c>
    </row>
    <row r="5217" spans="1:12" ht="15" customHeight="1" x14ac:dyDescent="0.25">
      <c r="A5217">
        <v>5216</v>
      </c>
      <c r="B5217">
        <v>275549</v>
      </c>
      <c r="C5217" t="s">
        <v>24</v>
      </c>
      <c r="D5217" t="s">
        <v>25</v>
      </c>
      <c r="E5217" t="s">
        <v>1611</v>
      </c>
      <c r="F5217" t="s">
        <v>1614</v>
      </c>
      <c r="G5217">
        <v>53.7</v>
      </c>
      <c r="H5217">
        <v>46.5</v>
      </c>
      <c r="I5217">
        <v>3</v>
      </c>
      <c r="J5217">
        <v>8</v>
      </c>
      <c r="K5217" s="1">
        <v>45160</v>
      </c>
      <c r="L5217" s="56">
        <v>0.30105405092592591</v>
      </c>
    </row>
    <row r="5218" spans="1:12" ht="15" customHeight="1" x14ac:dyDescent="0.25">
      <c r="A5218">
        <v>5217</v>
      </c>
      <c r="B5218">
        <v>275548</v>
      </c>
      <c r="C5218" t="s">
        <v>1536</v>
      </c>
      <c r="D5218" t="s">
        <v>1537</v>
      </c>
      <c r="E5218" t="s">
        <v>1606</v>
      </c>
      <c r="F5218" t="s">
        <v>1607</v>
      </c>
      <c r="G5218">
        <v>49.3</v>
      </c>
      <c r="H5218">
        <v>42.1</v>
      </c>
      <c r="I5218">
        <v>3</v>
      </c>
      <c r="J5218">
        <v>0</v>
      </c>
      <c r="K5218" s="1">
        <v>45160</v>
      </c>
      <c r="L5218" s="56">
        <v>0.29994390046296299</v>
      </c>
    </row>
    <row r="5219" spans="1:12" ht="15" customHeight="1" x14ac:dyDescent="0.25">
      <c r="A5219">
        <v>5218</v>
      </c>
      <c r="B5219">
        <v>275547</v>
      </c>
      <c r="C5219" t="s">
        <v>1538</v>
      </c>
      <c r="D5219" t="s">
        <v>1539</v>
      </c>
      <c r="E5219" t="s">
        <v>1606</v>
      </c>
      <c r="F5219" t="s">
        <v>1607</v>
      </c>
      <c r="G5219">
        <v>55.4</v>
      </c>
      <c r="H5219">
        <v>48.2</v>
      </c>
      <c r="I5219">
        <v>3</v>
      </c>
      <c r="J5219">
        <v>0</v>
      </c>
      <c r="K5219" s="1">
        <v>45160</v>
      </c>
      <c r="L5219" s="56">
        <v>0.2998541666666667</v>
      </c>
    </row>
    <row r="5220" spans="1:12" ht="15" customHeight="1" x14ac:dyDescent="0.25">
      <c r="A5220">
        <v>5219</v>
      </c>
      <c r="B5220">
        <v>275546</v>
      </c>
      <c r="C5220" t="s">
        <v>1536</v>
      </c>
      <c r="D5220" t="s">
        <v>1537</v>
      </c>
      <c r="E5220" t="s">
        <v>1606</v>
      </c>
      <c r="F5220" t="s">
        <v>1607</v>
      </c>
      <c r="G5220">
        <v>41.1</v>
      </c>
      <c r="H5220">
        <v>33.9</v>
      </c>
      <c r="I5220">
        <v>3</v>
      </c>
      <c r="J5220">
        <v>0</v>
      </c>
      <c r="K5220" s="1">
        <v>45160</v>
      </c>
      <c r="L5220" s="56">
        <v>0.29973587962962961</v>
      </c>
    </row>
    <row r="5221" spans="1:12" ht="15" customHeight="1" x14ac:dyDescent="0.25">
      <c r="A5221">
        <v>5220</v>
      </c>
      <c r="B5221">
        <v>275545</v>
      </c>
      <c r="C5221" t="s">
        <v>1536</v>
      </c>
      <c r="D5221" t="s">
        <v>1537</v>
      </c>
      <c r="E5221" t="s">
        <v>1606</v>
      </c>
      <c r="F5221" t="s">
        <v>1607</v>
      </c>
      <c r="G5221">
        <v>48.7</v>
      </c>
      <c r="H5221">
        <v>41.5</v>
      </c>
      <c r="I5221">
        <v>3</v>
      </c>
      <c r="J5221">
        <v>0</v>
      </c>
      <c r="K5221" s="1">
        <v>45160</v>
      </c>
      <c r="L5221" s="56">
        <v>0.29948333333333332</v>
      </c>
    </row>
    <row r="5222" spans="1:12" ht="15" customHeight="1" x14ac:dyDescent="0.25">
      <c r="A5222">
        <v>5221</v>
      </c>
      <c r="B5222">
        <v>275544</v>
      </c>
      <c r="C5222" t="s">
        <v>1538</v>
      </c>
      <c r="D5222" t="s">
        <v>1539</v>
      </c>
      <c r="E5222" t="s">
        <v>1606</v>
      </c>
      <c r="F5222" t="s">
        <v>1607</v>
      </c>
      <c r="G5222">
        <v>48.3</v>
      </c>
      <c r="H5222">
        <v>41.1</v>
      </c>
      <c r="I5222">
        <v>3</v>
      </c>
      <c r="J5222">
        <v>0</v>
      </c>
      <c r="K5222" s="1">
        <v>45160</v>
      </c>
      <c r="L5222" s="56">
        <v>0.29933815972222222</v>
      </c>
    </row>
    <row r="5223" spans="1:12" ht="15" customHeight="1" x14ac:dyDescent="0.25">
      <c r="A5223">
        <v>5222</v>
      </c>
      <c r="B5223">
        <v>275543</v>
      </c>
      <c r="C5223" t="s">
        <v>1536</v>
      </c>
      <c r="D5223" t="s">
        <v>1537</v>
      </c>
      <c r="E5223" t="s">
        <v>1606</v>
      </c>
      <c r="F5223" t="s">
        <v>1607</v>
      </c>
      <c r="G5223">
        <v>50.3</v>
      </c>
      <c r="H5223">
        <v>43.1</v>
      </c>
      <c r="I5223">
        <v>3</v>
      </c>
      <c r="J5223">
        <v>0</v>
      </c>
      <c r="K5223" s="1">
        <v>45160</v>
      </c>
      <c r="L5223" s="56">
        <v>0.29918834490740742</v>
      </c>
    </row>
    <row r="5224" spans="1:12" ht="15" customHeight="1" x14ac:dyDescent="0.25">
      <c r="A5224">
        <v>5223</v>
      </c>
      <c r="B5224">
        <v>275542</v>
      </c>
      <c r="C5224" t="s">
        <v>1536</v>
      </c>
      <c r="D5224" t="s">
        <v>1537</v>
      </c>
      <c r="E5224" t="s">
        <v>1606</v>
      </c>
      <c r="F5224" t="s">
        <v>1607</v>
      </c>
      <c r="G5224">
        <v>48.1</v>
      </c>
      <c r="H5224">
        <v>40.9</v>
      </c>
      <c r="I5224">
        <v>3</v>
      </c>
      <c r="J5224">
        <v>0</v>
      </c>
      <c r="K5224" s="1">
        <v>45160</v>
      </c>
      <c r="L5224" s="56">
        <v>0.29906535879629631</v>
      </c>
    </row>
    <row r="5225" spans="1:12" ht="15" customHeight="1" x14ac:dyDescent="0.25">
      <c r="A5225">
        <v>5224</v>
      </c>
      <c r="B5225">
        <v>275541</v>
      </c>
      <c r="C5225" t="s">
        <v>1536</v>
      </c>
      <c r="D5225" t="s">
        <v>1537</v>
      </c>
      <c r="E5225" t="s">
        <v>1606</v>
      </c>
      <c r="F5225" t="s">
        <v>1607</v>
      </c>
      <c r="G5225">
        <v>45.7</v>
      </c>
      <c r="H5225">
        <v>38.5</v>
      </c>
      <c r="I5225">
        <v>3</v>
      </c>
      <c r="J5225">
        <v>0</v>
      </c>
      <c r="K5225" s="1">
        <v>45160</v>
      </c>
      <c r="L5225" s="56">
        <v>0.2989221412037037</v>
      </c>
    </row>
    <row r="5226" spans="1:12" ht="15" customHeight="1" x14ac:dyDescent="0.25">
      <c r="A5226">
        <v>5225</v>
      </c>
      <c r="B5226">
        <v>275540</v>
      </c>
      <c r="C5226" t="s">
        <v>1536</v>
      </c>
      <c r="D5226" t="s">
        <v>1537</v>
      </c>
      <c r="E5226" t="s">
        <v>1606</v>
      </c>
      <c r="F5226" t="s">
        <v>1607</v>
      </c>
      <c r="G5226">
        <v>50</v>
      </c>
      <c r="H5226">
        <v>42.8</v>
      </c>
      <c r="I5226">
        <v>3</v>
      </c>
      <c r="J5226">
        <v>0</v>
      </c>
      <c r="K5226" s="1">
        <v>45160</v>
      </c>
      <c r="L5226" s="56">
        <v>0.29877341435185184</v>
      </c>
    </row>
    <row r="5227" spans="1:12" ht="15" customHeight="1" x14ac:dyDescent="0.25">
      <c r="A5227">
        <v>5226</v>
      </c>
      <c r="B5227">
        <v>275539</v>
      </c>
      <c r="C5227" t="s">
        <v>1536</v>
      </c>
      <c r="D5227" t="s">
        <v>1537</v>
      </c>
      <c r="E5227" t="s">
        <v>1606</v>
      </c>
      <c r="F5227" t="s">
        <v>1607</v>
      </c>
      <c r="G5227">
        <v>48.4</v>
      </c>
      <c r="H5227">
        <v>41.2</v>
      </c>
      <c r="I5227">
        <v>3</v>
      </c>
      <c r="J5227">
        <v>0</v>
      </c>
      <c r="K5227" s="1">
        <v>45160</v>
      </c>
      <c r="L5227" s="56">
        <v>0.29870489583333332</v>
      </c>
    </row>
    <row r="5228" spans="1:12" ht="15" customHeight="1" x14ac:dyDescent="0.25">
      <c r="A5228">
        <v>5227</v>
      </c>
      <c r="B5228">
        <v>275538</v>
      </c>
      <c r="C5228" t="s">
        <v>127</v>
      </c>
      <c r="D5228" t="s">
        <v>128</v>
      </c>
      <c r="E5228" t="s">
        <v>1603</v>
      </c>
      <c r="F5228" t="s">
        <v>1616</v>
      </c>
      <c r="G5228">
        <v>60.1</v>
      </c>
      <c r="H5228">
        <v>52.9</v>
      </c>
      <c r="I5228">
        <v>3</v>
      </c>
      <c r="J5228">
        <v>0</v>
      </c>
      <c r="K5228" s="1">
        <v>45160</v>
      </c>
      <c r="L5228" s="56">
        <v>0.29855975694444442</v>
      </c>
    </row>
    <row r="5229" spans="1:12" ht="15" customHeight="1" x14ac:dyDescent="0.25">
      <c r="A5229">
        <v>5228</v>
      </c>
      <c r="B5229">
        <v>275537</v>
      </c>
      <c r="C5229" t="s">
        <v>1536</v>
      </c>
      <c r="D5229" t="s">
        <v>1537</v>
      </c>
      <c r="E5229" t="s">
        <v>1606</v>
      </c>
      <c r="F5229" t="s">
        <v>1607</v>
      </c>
      <c r="G5229">
        <v>51.7</v>
      </c>
      <c r="H5229">
        <v>44.5</v>
      </c>
      <c r="I5229">
        <v>3</v>
      </c>
      <c r="J5229">
        <v>0</v>
      </c>
      <c r="K5229" s="1">
        <v>45160</v>
      </c>
      <c r="L5229" s="56">
        <v>0.29847410879629627</v>
      </c>
    </row>
    <row r="5230" spans="1:12" ht="15" customHeight="1" x14ac:dyDescent="0.25">
      <c r="A5230">
        <v>5229</v>
      </c>
      <c r="B5230">
        <v>275536</v>
      </c>
      <c r="C5230" t="s">
        <v>127</v>
      </c>
      <c r="D5230" t="s">
        <v>128</v>
      </c>
      <c r="E5230" t="s">
        <v>1603</v>
      </c>
      <c r="F5230" t="s">
        <v>1616</v>
      </c>
      <c r="G5230">
        <v>55.1</v>
      </c>
      <c r="H5230">
        <v>47.9</v>
      </c>
      <c r="I5230">
        <v>3</v>
      </c>
      <c r="J5230">
        <v>0</v>
      </c>
      <c r="K5230" s="1">
        <v>45160</v>
      </c>
      <c r="L5230" s="56">
        <v>0.29837445601851853</v>
      </c>
    </row>
    <row r="5231" spans="1:12" ht="15" customHeight="1" x14ac:dyDescent="0.25">
      <c r="A5231">
        <v>5230</v>
      </c>
      <c r="B5231">
        <v>275535</v>
      </c>
      <c r="C5231" t="s">
        <v>1536</v>
      </c>
      <c r="D5231" t="s">
        <v>1537</v>
      </c>
      <c r="E5231" t="s">
        <v>1606</v>
      </c>
      <c r="F5231" t="s">
        <v>1607</v>
      </c>
      <c r="G5231">
        <v>50.7</v>
      </c>
      <c r="H5231">
        <v>43.5</v>
      </c>
      <c r="I5231">
        <v>3</v>
      </c>
      <c r="J5231">
        <v>0</v>
      </c>
      <c r="K5231" s="1">
        <v>45160</v>
      </c>
      <c r="L5231" s="56">
        <v>0.29825193287037038</v>
      </c>
    </row>
    <row r="5232" spans="1:12" ht="15" customHeight="1" x14ac:dyDescent="0.25">
      <c r="A5232">
        <v>5231</v>
      </c>
      <c r="B5232">
        <v>275534</v>
      </c>
      <c r="C5232" t="s">
        <v>127</v>
      </c>
      <c r="D5232" t="s">
        <v>128</v>
      </c>
      <c r="E5232" t="s">
        <v>1603</v>
      </c>
      <c r="F5232" t="s">
        <v>1616</v>
      </c>
      <c r="G5232">
        <v>60.3</v>
      </c>
      <c r="H5232">
        <v>53.1</v>
      </c>
      <c r="I5232">
        <v>3</v>
      </c>
      <c r="J5232">
        <v>0</v>
      </c>
      <c r="K5232" s="1">
        <v>45160</v>
      </c>
      <c r="L5232" s="56">
        <v>0.29817184027777777</v>
      </c>
    </row>
    <row r="5233" spans="1:12" ht="15" customHeight="1" x14ac:dyDescent="0.25">
      <c r="A5233">
        <v>5232</v>
      </c>
      <c r="B5233">
        <v>275533</v>
      </c>
      <c r="C5233" t="s">
        <v>1536</v>
      </c>
      <c r="D5233" t="s">
        <v>1537</v>
      </c>
      <c r="E5233" t="s">
        <v>1606</v>
      </c>
      <c r="F5233" t="s">
        <v>1607</v>
      </c>
      <c r="G5233">
        <v>48.3</v>
      </c>
      <c r="H5233">
        <v>41.1</v>
      </c>
      <c r="I5233">
        <v>3</v>
      </c>
      <c r="J5233">
        <v>0</v>
      </c>
      <c r="K5233" s="1">
        <v>45160</v>
      </c>
      <c r="L5233" s="56">
        <v>0.29799560185185187</v>
      </c>
    </row>
    <row r="5234" spans="1:12" ht="15" customHeight="1" x14ac:dyDescent="0.25">
      <c r="A5234">
        <v>5233</v>
      </c>
      <c r="B5234">
        <v>275532</v>
      </c>
      <c r="C5234" t="s">
        <v>127</v>
      </c>
      <c r="D5234" t="s">
        <v>128</v>
      </c>
      <c r="E5234" t="s">
        <v>1603</v>
      </c>
      <c r="F5234" t="s">
        <v>1616</v>
      </c>
      <c r="G5234">
        <v>56.8</v>
      </c>
      <c r="H5234">
        <v>49.6</v>
      </c>
      <c r="I5234">
        <v>3</v>
      </c>
      <c r="J5234">
        <v>0</v>
      </c>
      <c r="K5234" s="1">
        <v>45160</v>
      </c>
      <c r="L5234" s="56">
        <v>0.29789915509259263</v>
      </c>
    </row>
    <row r="5235" spans="1:12" ht="15" customHeight="1" x14ac:dyDescent="0.25">
      <c r="A5235">
        <v>5234</v>
      </c>
      <c r="B5235">
        <v>275531</v>
      </c>
      <c r="C5235" t="s">
        <v>127</v>
      </c>
      <c r="D5235" t="s">
        <v>128</v>
      </c>
      <c r="E5235" t="s">
        <v>1603</v>
      </c>
      <c r="F5235" t="s">
        <v>1616</v>
      </c>
      <c r="G5235">
        <v>62.4</v>
      </c>
      <c r="H5235">
        <v>55.2</v>
      </c>
      <c r="I5235">
        <v>3</v>
      </c>
      <c r="J5235">
        <v>0</v>
      </c>
      <c r="K5235" s="1">
        <v>45160</v>
      </c>
      <c r="L5235" s="56">
        <v>0.29783295138888888</v>
      </c>
    </row>
    <row r="5236" spans="1:12" ht="15" customHeight="1" x14ac:dyDescent="0.25">
      <c r="A5236">
        <v>5235</v>
      </c>
      <c r="B5236">
        <v>275530</v>
      </c>
      <c r="C5236" t="s">
        <v>1536</v>
      </c>
      <c r="D5236" t="s">
        <v>1537</v>
      </c>
      <c r="E5236" t="s">
        <v>1606</v>
      </c>
      <c r="F5236" t="s">
        <v>1607</v>
      </c>
      <c r="G5236">
        <v>50.9</v>
      </c>
      <c r="H5236">
        <v>43.7</v>
      </c>
      <c r="I5236">
        <v>3</v>
      </c>
      <c r="J5236">
        <v>0</v>
      </c>
      <c r="K5236" s="1">
        <v>45160</v>
      </c>
      <c r="L5236" s="56">
        <v>0.29777222222222222</v>
      </c>
    </row>
    <row r="5237" spans="1:12" ht="15" customHeight="1" x14ac:dyDescent="0.25">
      <c r="A5237">
        <v>5236</v>
      </c>
      <c r="B5237">
        <v>275529</v>
      </c>
      <c r="C5237" t="s">
        <v>127</v>
      </c>
      <c r="D5237" t="s">
        <v>128</v>
      </c>
      <c r="E5237" t="s">
        <v>1603</v>
      </c>
      <c r="F5237" t="s">
        <v>1616</v>
      </c>
      <c r="G5237">
        <v>57.5</v>
      </c>
      <c r="H5237">
        <v>50.3</v>
      </c>
      <c r="I5237">
        <v>3</v>
      </c>
      <c r="J5237">
        <v>0</v>
      </c>
      <c r="K5237" s="1">
        <v>45160</v>
      </c>
      <c r="L5237" s="56">
        <v>0.29762572916666669</v>
      </c>
    </row>
    <row r="5238" spans="1:12" ht="15" customHeight="1" x14ac:dyDescent="0.25">
      <c r="A5238">
        <v>5237</v>
      </c>
      <c r="B5238">
        <v>275528</v>
      </c>
      <c r="C5238" t="s">
        <v>127</v>
      </c>
      <c r="D5238" t="s">
        <v>128</v>
      </c>
      <c r="E5238" t="s">
        <v>1603</v>
      </c>
      <c r="F5238" t="s">
        <v>1616</v>
      </c>
      <c r="G5238">
        <v>61.2</v>
      </c>
      <c r="H5238">
        <v>54</v>
      </c>
      <c r="I5238">
        <v>3</v>
      </c>
      <c r="J5238">
        <v>0</v>
      </c>
      <c r="K5238" s="1">
        <v>45160</v>
      </c>
      <c r="L5238" s="56">
        <v>0.2975536689814815</v>
      </c>
    </row>
    <row r="5239" spans="1:12" ht="15" customHeight="1" x14ac:dyDescent="0.25">
      <c r="A5239">
        <v>5238</v>
      </c>
      <c r="B5239">
        <v>275527</v>
      </c>
      <c r="C5239" t="s">
        <v>127</v>
      </c>
      <c r="D5239" t="s">
        <v>128</v>
      </c>
      <c r="E5239" t="s">
        <v>1603</v>
      </c>
      <c r="F5239" t="s">
        <v>1616</v>
      </c>
      <c r="G5239">
        <v>53.1</v>
      </c>
      <c r="H5239">
        <v>45.9</v>
      </c>
      <c r="I5239">
        <v>3</v>
      </c>
      <c r="J5239">
        <v>0</v>
      </c>
      <c r="K5239" s="1">
        <v>45160</v>
      </c>
      <c r="L5239" s="56">
        <v>0.29748584490740743</v>
      </c>
    </row>
    <row r="5240" spans="1:12" ht="15" customHeight="1" x14ac:dyDescent="0.25">
      <c r="A5240">
        <v>5239</v>
      </c>
      <c r="B5240">
        <v>275526</v>
      </c>
      <c r="C5240" t="s">
        <v>130</v>
      </c>
      <c r="D5240" t="s">
        <v>1354</v>
      </c>
      <c r="E5240" t="s">
        <v>1603</v>
      </c>
      <c r="F5240" t="s">
        <v>1616</v>
      </c>
      <c r="G5240">
        <v>62.3</v>
      </c>
      <c r="H5240">
        <v>55.1</v>
      </c>
      <c r="I5240">
        <v>3</v>
      </c>
      <c r="J5240">
        <v>0</v>
      </c>
      <c r="K5240" s="1">
        <v>45160</v>
      </c>
      <c r="L5240" s="56">
        <v>0.2973863078703704</v>
      </c>
    </row>
    <row r="5241" spans="1:12" ht="15" customHeight="1" x14ac:dyDescent="0.25">
      <c r="A5241">
        <v>5240</v>
      </c>
      <c r="B5241">
        <v>275525</v>
      </c>
      <c r="C5241" t="s">
        <v>1536</v>
      </c>
      <c r="D5241" t="s">
        <v>1537</v>
      </c>
      <c r="E5241" t="s">
        <v>1606</v>
      </c>
      <c r="F5241" t="s">
        <v>1607</v>
      </c>
      <c r="G5241">
        <v>51.8</v>
      </c>
      <c r="H5241">
        <v>44.6</v>
      </c>
      <c r="I5241">
        <v>3</v>
      </c>
      <c r="J5241">
        <v>0</v>
      </c>
      <c r="K5241" s="1">
        <v>45160</v>
      </c>
      <c r="L5241" s="56">
        <v>0.29733850694444447</v>
      </c>
    </row>
    <row r="5242" spans="1:12" ht="15" customHeight="1" x14ac:dyDescent="0.25">
      <c r="A5242">
        <v>5241</v>
      </c>
      <c r="B5242">
        <v>275524</v>
      </c>
      <c r="C5242" t="s">
        <v>130</v>
      </c>
      <c r="D5242" t="s">
        <v>1354</v>
      </c>
      <c r="E5242" t="s">
        <v>1603</v>
      </c>
      <c r="F5242" t="s">
        <v>1616</v>
      </c>
      <c r="G5242">
        <v>59.5</v>
      </c>
      <c r="H5242">
        <v>52.3</v>
      </c>
      <c r="I5242">
        <v>3</v>
      </c>
      <c r="J5242">
        <v>0</v>
      </c>
      <c r="K5242" s="1">
        <v>45160</v>
      </c>
      <c r="L5242" s="56">
        <v>0.29719204861111109</v>
      </c>
    </row>
    <row r="5243" spans="1:12" ht="15" customHeight="1" x14ac:dyDescent="0.25">
      <c r="A5243">
        <v>5242</v>
      </c>
      <c r="B5243">
        <v>275523</v>
      </c>
      <c r="C5243" t="s">
        <v>1538</v>
      </c>
      <c r="D5243" t="s">
        <v>1539</v>
      </c>
      <c r="E5243" t="s">
        <v>1606</v>
      </c>
      <c r="F5243" t="s">
        <v>1607</v>
      </c>
      <c r="G5243">
        <v>63.5</v>
      </c>
      <c r="H5243">
        <v>56.3</v>
      </c>
      <c r="I5243">
        <v>3</v>
      </c>
      <c r="J5243">
        <v>0</v>
      </c>
      <c r="K5243" s="1">
        <v>45160</v>
      </c>
      <c r="L5243" s="56">
        <v>0.29696712962962962</v>
      </c>
    </row>
    <row r="5244" spans="1:12" ht="15" customHeight="1" x14ac:dyDescent="0.25">
      <c r="A5244">
        <v>5243</v>
      </c>
      <c r="B5244">
        <v>275522</v>
      </c>
      <c r="C5244" t="s">
        <v>1536</v>
      </c>
      <c r="D5244" t="s">
        <v>1537</v>
      </c>
      <c r="E5244" t="s">
        <v>1606</v>
      </c>
      <c r="F5244" t="s">
        <v>1607</v>
      </c>
      <c r="G5244">
        <v>48.5</v>
      </c>
      <c r="H5244">
        <v>41.3</v>
      </c>
      <c r="I5244">
        <v>3</v>
      </c>
      <c r="J5244">
        <v>0</v>
      </c>
      <c r="K5244" s="1">
        <v>45160</v>
      </c>
      <c r="L5244" s="56">
        <v>0.29662762731481479</v>
      </c>
    </row>
    <row r="5245" spans="1:12" ht="15" customHeight="1" x14ac:dyDescent="0.25">
      <c r="A5245">
        <v>5244</v>
      </c>
      <c r="B5245">
        <v>275521</v>
      </c>
      <c r="C5245" t="s">
        <v>1536</v>
      </c>
      <c r="D5245" t="s">
        <v>1537</v>
      </c>
      <c r="E5245" t="s">
        <v>1606</v>
      </c>
      <c r="F5245" t="s">
        <v>1607</v>
      </c>
      <c r="G5245">
        <v>49.2</v>
      </c>
      <c r="H5245">
        <v>42</v>
      </c>
      <c r="I5245">
        <v>3</v>
      </c>
      <c r="J5245">
        <v>0</v>
      </c>
      <c r="K5245" s="1">
        <v>45160</v>
      </c>
      <c r="L5245" s="56">
        <v>0.29640347222222224</v>
      </c>
    </row>
    <row r="5246" spans="1:12" ht="15" customHeight="1" x14ac:dyDescent="0.25">
      <c r="A5246">
        <v>5245</v>
      </c>
      <c r="B5246">
        <v>275520</v>
      </c>
      <c r="C5246" t="s">
        <v>179</v>
      </c>
      <c r="D5246" t="s">
        <v>1378</v>
      </c>
      <c r="E5246" t="s">
        <v>1603</v>
      </c>
      <c r="F5246" t="s">
        <v>1607</v>
      </c>
      <c r="G5246">
        <v>1339.4</v>
      </c>
      <c r="H5246">
        <v>1339.4</v>
      </c>
      <c r="I5246">
        <v>-1</v>
      </c>
      <c r="J5246">
        <v>0</v>
      </c>
      <c r="K5246" s="1">
        <v>45159</v>
      </c>
      <c r="L5246" s="56">
        <v>0.68697809027777768</v>
      </c>
    </row>
    <row r="5247" spans="1:12" ht="15" customHeight="1" x14ac:dyDescent="0.25">
      <c r="A5247">
        <v>5246</v>
      </c>
      <c r="B5247">
        <v>275519</v>
      </c>
      <c r="C5247" t="s">
        <v>177</v>
      </c>
      <c r="D5247" t="s">
        <v>178</v>
      </c>
      <c r="E5247" t="s">
        <v>1611</v>
      </c>
      <c r="F5247" t="s">
        <v>1607</v>
      </c>
      <c r="G5247">
        <v>1627.3</v>
      </c>
      <c r="H5247">
        <v>1627.3</v>
      </c>
      <c r="I5247">
        <v>-1</v>
      </c>
      <c r="J5247">
        <v>0</v>
      </c>
      <c r="K5247" s="1">
        <v>45159</v>
      </c>
      <c r="L5247" s="56">
        <v>0.68684093749999997</v>
      </c>
    </row>
    <row r="5248" spans="1:12" ht="15" customHeight="1" x14ac:dyDescent="0.25">
      <c r="A5248">
        <v>5247</v>
      </c>
      <c r="B5248">
        <v>275518</v>
      </c>
      <c r="C5248" t="s">
        <v>175</v>
      </c>
      <c r="D5248" t="s">
        <v>176</v>
      </c>
      <c r="E5248" t="s">
        <v>1603</v>
      </c>
      <c r="F5248" t="s">
        <v>1613</v>
      </c>
      <c r="G5248">
        <v>41.9</v>
      </c>
      <c r="H5248">
        <v>34.700000000000003</v>
      </c>
      <c r="I5248">
        <v>3</v>
      </c>
      <c r="J5248">
        <v>0</v>
      </c>
      <c r="K5248" s="1">
        <v>45159</v>
      </c>
      <c r="L5248" s="56">
        <v>0.68187372685185188</v>
      </c>
    </row>
    <row r="5249" spans="1:12" ht="15" customHeight="1" x14ac:dyDescent="0.25">
      <c r="A5249">
        <v>5248</v>
      </c>
      <c r="B5249">
        <v>275517</v>
      </c>
      <c r="C5249" t="s">
        <v>123</v>
      </c>
      <c r="D5249" t="s">
        <v>1412</v>
      </c>
      <c r="E5249" t="s">
        <v>1603</v>
      </c>
      <c r="F5249" t="s">
        <v>1613</v>
      </c>
      <c r="G5249">
        <v>54.3</v>
      </c>
      <c r="H5249">
        <v>47.1</v>
      </c>
      <c r="I5249">
        <v>3</v>
      </c>
      <c r="J5249">
        <v>0</v>
      </c>
      <c r="K5249" s="1">
        <v>45159</v>
      </c>
      <c r="L5249" s="56">
        <v>0.68157947916666661</v>
      </c>
    </row>
    <row r="5250" spans="1:12" ht="15" customHeight="1" x14ac:dyDescent="0.25">
      <c r="A5250">
        <v>5249</v>
      </c>
      <c r="B5250">
        <v>275516</v>
      </c>
      <c r="C5250" t="s">
        <v>175</v>
      </c>
      <c r="D5250" t="s">
        <v>176</v>
      </c>
      <c r="E5250" t="s">
        <v>1603</v>
      </c>
      <c r="F5250" t="s">
        <v>1610</v>
      </c>
      <c r="G5250">
        <v>58.9</v>
      </c>
      <c r="H5250">
        <v>51.7</v>
      </c>
      <c r="I5250">
        <v>3</v>
      </c>
      <c r="J5250">
        <v>0</v>
      </c>
      <c r="K5250" s="1">
        <v>45159</v>
      </c>
      <c r="L5250" s="56">
        <v>0.6809073726851852</v>
      </c>
    </row>
    <row r="5251" spans="1:12" ht="15" customHeight="1" x14ac:dyDescent="0.25">
      <c r="A5251">
        <v>5250</v>
      </c>
      <c r="B5251">
        <v>275515</v>
      </c>
      <c r="C5251" t="s">
        <v>123</v>
      </c>
      <c r="D5251" t="s">
        <v>1412</v>
      </c>
      <c r="E5251" t="s">
        <v>1603</v>
      </c>
      <c r="F5251" t="s">
        <v>1614</v>
      </c>
      <c r="G5251">
        <v>67.2</v>
      </c>
      <c r="H5251">
        <v>60</v>
      </c>
      <c r="I5251">
        <v>3</v>
      </c>
      <c r="J5251">
        <v>0</v>
      </c>
      <c r="K5251" s="1">
        <v>45159</v>
      </c>
      <c r="L5251" s="56">
        <v>0.68052858796296301</v>
      </c>
    </row>
    <row r="5252" spans="1:12" ht="15" customHeight="1" x14ac:dyDescent="0.25">
      <c r="A5252">
        <v>5251</v>
      </c>
      <c r="B5252">
        <v>275514</v>
      </c>
      <c r="C5252" t="s">
        <v>130</v>
      </c>
      <c r="D5252" t="s">
        <v>1354</v>
      </c>
      <c r="E5252" t="s">
        <v>1606</v>
      </c>
      <c r="F5252" t="s">
        <v>1607</v>
      </c>
      <c r="G5252">
        <v>91.8</v>
      </c>
      <c r="H5252">
        <v>91.8</v>
      </c>
      <c r="I5252">
        <v>-1</v>
      </c>
      <c r="J5252">
        <v>0</v>
      </c>
      <c r="K5252" s="1">
        <v>45159</v>
      </c>
      <c r="L5252" s="56">
        <v>0.68044290509259264</v>
      </c>
    </row>
    <row r="5253" spans="1:12" ht="15" customHeight="1" x14ac:dyDescent="0.25">
      <c r="A5253">
        <v>5252</v>
      </c>
      <c r="B5253">
        <v>275513</v>
      </c>
      <c r="C5253" t="s">
        <v>150</v>
      </c>
      <c r="D5253" t="s">
        <v>1367</v>
      </c>
      <c r="E5253" t="s">
        <v>1611</v>
      </c>
      <c r="F5253" t="s">
        <v>1607</v>
      </c>
      <c r="G5253">
        <v>76</v>
      </c>
      <c r="H5253">
        <v>76</v>
      </c>
      <c r="I5253">
        <v>-1</v>
      </c>
      <c r="J5253">
        <v>0</v>
      </c>
      <c r="K5253" s="1">
        <v>45159</v>
      </c>
      <c r="L5253" s="56">
        <v>0.67667260416666675</v>
      </c>
    </row>
    <row r="5254" spans="1:12" ht="15" customHeight="1" x14ac:dyDescent="0.25">
      <c r="A5254">
        <v>5253</v>
      </c>
      <c r="B5254">
        <v>275512</v>
      </c>
      <c r="C5254" t="s">
        <v>67</v>
      </c>
      <c r="D5254" t="s">
        <v>1318</v>
      </c>
      <c r="E5254" t="s">
        <v>1606</v>
      </c>
      <c r="F5254" t="s">
        <v>1607</v>
      </c>
      <c r="G5254">
        <v>1280.7</v>
      </c>
      <c r="H5254">
        <v>1280.7</v>
      </c>
      <c r="I5254">
        <v>-1</v>
      </c>
      <c r="J5254">
        <v>0</v>
      </c>
      <c r="K5254" s="1">
        <v>45159</v>
      </c>
      <c r="L5254" s="56">
        <v>0.67504684027777773</v>
      </c>
    </row>
    <row r="5255" spans="1:12" ht="15" customHeight="1" x14ac:dyDescent="0.25">
      <c r="A5255">
        <v>5254</v>
      </c>
      <c r="B5255">
        <v>275511</v>
      </c>
      <c r="C5255" t="s">
        <v>85</v>
      </c>
      <c r="D5255" t="s">
        <v>1608</v>
      </c>
      <c r="E5255" t="s">
        <v>1606</v>
      </c>
      <c r="F5255" t="s">
        <v>1607</v>
      </c>
      <c r="G5255">
        <v>622.9</v>
      </c>
      <c r="H5255">
        <v>622.9</v>
      </c>
      <c r="I5255">
        <v>-1</v>
      </c>
      <c r="J5255">
        <v>0</v>
      </c>
      <c r="K5255" s="1">
        <v>45159</v>
      </c>
      <c r="L5255" s="56">
        <v>0.67460165509259262</v>
      </c>
    </row>
    <row r="5256" spans="1:12" ht="15" customHeight="1" x14ac:dyDescent="0.25">
      <c r="A5256">
        <v>5255</v>
      </c>
      <c r="B5256">
        <v>275510</v>
      </c>
      <c r="C5256" t="s">
        <v>136</v>
      </c>
      <c r="D5256" t="s">
        <v>1605</v>
      </c>
      <c r="E5256" t="s">
        <v>1606</v>
      </c>
      <c r="F5256" t="s">
        <v>1607</v>
      </c>
      <c r="G5256">
        <v>151.80000000000001</v>
      </c>
      <c r="H5256">
        <v>151.80000000000001</v>
      </c>
      <c r="I5256">
        <v>-1</v>
      </c>
      <c r="J5256">
        <v>0</v>
      </c>
      <c r="K5256" s="1">
        <v>45159</v>
      </c>
      <c r="L5256" s="56">
        <v>0.67236501157407413</v>
      </c>
    </row>
    <row r="5257" spans="1:12" ht="15" customHeight="1" x14ac:dyDescent="0.25">
      <c r="A5257">
        <v>5256</v>
      </c>
      <c r="B5257">
        <v>275509</v>
      </c>
      <c r="C5257" t="s">
        <v>12</v>
      </c>
      <c r="D5257" t="s">
        <v>13</v>
      </c>
      <c r="E5257" t="s">
        <v>1606</v>
      </c>
      <c r="F5257" t="s">
        <v>1607</v>
      </c>
      <c r="G5257">
        <v>500</v>
      </c>
      <c r="H5257">
        <v>500</v>
      </c>
      <c r="I5257">
        <v>-1</v>
      </c>
      <c r="J5257">
        <v>0</v>
      </c>
      <c r="K5257" s="1">
        <v>45159</v>
      </c>
      <c r="L5257" s="56">
        <v>0.65662453703703705</v>
      </c>
    </row>
    <row r="5258" spans="1:12" ht="15" customHeight="1" x14ac:dyDescent="0.25">
      <c r="A5258">
        <v>5257</v>
      </c>
      <c r="B5258">
        <v>275508</v>
      </c>
      <c r="C5258" t="s">
        <v>1617</v>
      </c>
      <c r="D5258" t="s">
        <v>1618</v>
      </c>
      <c r="E5258" t="s">
        <v>1606</v>
      </c>
      <c r="F5258" t="s">
        <v>1610</v>
      </c>
      <c r="G5258">
        <v>3196</v>
      </c>
      <c r="H5258">
        <v>3196</v>
      </c>
      <c r="I5258">
        <v>-1</v>
      </c>
      <c r="J5258">
        <v>0</v>
      </c>
      <c r="K5258" s="1">
        <v>45159</v>
      </c>
      <c r="L5258" s="56">
        <v>0.63866446759259266</v>
      </c>
    </row>
    <row r="5259" spans="1:12" ht="15" customHeight="1" x14ac:dyDescent="0.25">
      <c r="A5259">
        <v>5258</v>
      </c>
      <c r="B5259">
        <v>275507</v>
      </c>
      <c r="C5259" t="s">
        <v>1532</v>
      </c>
      <c r="D5259" t="s">
        <v>1533</v>
      </c>
      <c r="E5259" t="s">
        <v>1603</v>
      </c>
      <c r="F5259" t="s">
        <v>1607</v>
      </c>
      <c r="G5259">
        <v>22.3</v>
      </c>
      <c r="H5259">
        <v>18.7</v>
      </c>
      <c r="I5259">
        <v>1</v>
      </c>
      <c r="J5259">
        <v>0</v>
      </c>
      <c r="K5259" s="1">
        <v>45159</v>
      </c>
      <c r="L5259" s="56">
        <v>0.63802642361111117</v>
      </c>
    </row>
    <row r="5260" spans="1:12" ht="15" customHeight="1" x14ac:dyDescent="0.25">
      <c r="A5260">
        <v>5259</v>
      </c>
      <c r="B5260">
        <v>275506</v>
      </c>
      <c r="C5260" t="s">
        <v>1534</v>
      </c>
      <c r="D5260" t="s">
        <v>1535</v>
      </c>
      <c r="E5260" t="s">
        <v>1611</v>
      </c>
      <c r="F5260" t="s">
        <v>1607</v>
      </c>
      <c r="G5260">
        <v>12.1</v>
      </c>
      <c r="H5260">
        <v>8.5</v>
      </c>
      <c r="I5260">
        <v>1</v>
      </c>
      <c r="J5260">
        <v>2</v>
      </c>
      <c r="K5260" s="1">
        <v>45159</v>
      </c>
      <c r="L5260" s="56">
        <v>0.63778163194444437</v>
      </c>
    </row>
    <row r="5261" spans="1:12" ht="15" customHeight="1" x14ac:dyDescent="0.25">
      <c r="A5261">
        <v>5260</v>
      </c>
      <c r="B5261">
        <v>275505</v>
      </c>
      <c r="C5261" t="s">
        <v>1534</v>
      </c>
      <c r="D5261" t="s">
        <v>1535</v>
      </c>
      <c r="E5261" t="s">
        <v>1611</v>
      </c>
      <c r="F5261" t="s">
        <v>1607</v>
      </c>
      <c r="G5261">
        <v>48</v>
      </c>
      <c r="H5261">
        <v>42.6</v>
      </c>
      <c r="I5261">
        <v>2</v>
      </c>
      <c r="J5261">
        <v>11</v>
      </c>
      <c r="K5261" s="1">
        <v>45159</v>
      </c>
      <c r="L5261" s="56">
        <v>0.63743984953703703</v>
      </c>
    </row>
    <row r="5262" spans="1:12" ht="15" customHeight="1" x14ac:dyDescent="0.25">
      <c r="A5262">
        <v>5261</v>
      </c>
      <c r="B5262">
        <v>275504</v>
      </c>
      <c r="C5262" t="s">
        <v>1534</v>
      </c>
      <c r="D5262" t="s">
        <v>1535</v>
      </c>
      <c r="E5262" t="s">
        <v>1611</v>
      </c>
      <c r="F5262" t="s">
        <v>1607</v>
      </c>
      <c r="G5262">
        <v>80.900000000000006</v>
      </c>
      <c r="H5262">
        <v>73.7</v>
      </c>
      <c r="I5262">
        <v>3</v>
      </c>
      <c r="J5262">
        <v>18</v>
      </c>
      <c r="K5262" s="1">
        <v>45159</v>
      </c>
      <c r="L5262" s="56">
        <v>0.63625031249999997</v>
      </c>
    </row>
    <row r="5263" spans="1:12" ht="15" customHeight="1" x14ac:dyDescent="0.25">
      <c r="A5263">
        <v>5262</v>
      </c>
      <c r="B5263">
        <v>275503</v>
      </c>
      <c r="C5263" t="s">
        <v>1534</v>
      </c>
      <c r="D5263" t="s">
        <v>1535</v>
      </c>
      <c r="E5263" t="s">
        <v>1611</v>
      </c>
      <c r="F5263" t="s">
        <v>1607</v>
      </c>
      <c r="G5263">
        <v>81.900000000000006</v>
      </c>
      <c r="H5263">
        <v>74.7</v>
      </c>
      <c r="I5263">
        <v>3</v>
      </c>
      <c r="J5263">
        <v>18</v>
      </c>
      <c r="K5263" s="1">
        <v>45159</v>
      </c>
      <c r="L5263" s="56">
        <v>0.63606952546296303</v>
      </c>
    </row>
    <row r="5264" spans="1:12" ht="15" customHeight="1" x14ac:dyDescent="0.25">
      <c r="A5264">
        <v>5263</v>
      </c>
      <c r="B5264">
        <v>275502</v>
      </c>
      <c r="C5264" t="s">
        <v>125</v>
      </c>
      <c r="D5264" t="s">
        <v>126</v>
      </c>
      <c r="E5264" t="s">
        <v>1603</v>
      </c>
      <c r="F5264" t="s">
        <v>1604</v>
      </c>
      <c r="G5264">
        <v>5.9</v>
      </c>
      <c r="H5264">
        <v>0.5</v>
      </c>
      <c r="I5264">
        <v>2</v>
      </c>
      <c r="J5264">
        <v>0</v>
      </c>
      <c r="K5264" s="1">
        <v>45159</v>
      </c>
      <c r="L5264" s="56">
        <v>0.6338604166666667</v>
      </c>
    </row>
    <row r="5265" spans="1:12" ht="15" customHeight="1" x14ac:dyDescent="0.25">
      <c r="A5265">
        <v>5264</v>
      </c>
      <c r="B5265">
        <v>275501</v>
      </c>
      <c r="C5265" t="s">
        <v>1534</v>
      </c>
      <c r="D5265" t="s">
        <v>1535</v>
      </c>
      <c r="E5265" t="s">
        <v>1611</v>
      </c>
      <c r="F5265" t="s">
        <v>1607</v>
      </c>
      <c r="G5265">
        <v>83.8</v>
      </c>
      <c r="H5265">
        <v>76.599999999999994</v>
      </c>
      <c r="I5265">
        <v>3</v>
      </c>
      <c r="J5265">
        <v>18</v>
      </c>
      <c r="K5265" s="1">
        <v>45159</v>
      </c>
      <c r="L5265" s="56">
        <v>0.63363495370370371</v>
      </c>
    </row>
    <row r="5266" spans="1:12" ht="15" customHeight="1" x14ac:dyDescent="0.25">
      <c r="A5266">
        <v>5265</v>
      </c>
      <c r="B5266">
        <v>275500</v>
      </c>
      <c r="C5266" t="s">
        <v>1534</v>
      </c>
      <c r="D5266" t="s">
        <v>1535</v>
      </c>
      <c r="E5266" t="s">
        <v>1611</v>
      </c>
      <c r="F5266" t="s">
        <v>1607</v>
      </c>
      <c r="G5266">
        <v>75.400000000000006</v>
      </c>
      <c r="H5266">
        <v>68.2</v>
      </c>
      <c r="I5266">
        <v>3</v>
      </c>
      <c r="J5266">
        <v>18</v>
      </c>
      <c r="K5266" s="1">
        <v>45159</v>
      </c>
      <c r="L5266" s="56">
        <v>0.63321866898148149</v>
      </c>
    </row>
    <row r="5267" spans="1:12" ht="15" customHeight="1" x14ac:dyDescent="0.25">
      <c r="A5267">
        <v>5266</v>
      </c>
      <c r="B5267">
        <v>275499</v>
      </c>
      <c r="C5267" t="s">
        <v>1534</v>
      </c>
      <c r="D5267" t="s">
        <v>1535</v>
      </c>
      <c r="E5267" t="s">
        <v>1611</v>
      </c>
      <c r="F5267" t="s">
        <v>1607</v>
      </c>
      <c r="G5267">
        <v>83.7</v>
      </c>
      <c r="H5267">
        <v>76.5</v>
      </c>
      <c r="I5267">
        <v>3</v>
      </c>
      <c r="J5267">
        <v>18</v>
      </c>
      <c r="K5267" s="1">
        <v>45159</v>
      </c>
      <c r="L5267" s="56">
        <v>0.63301843749999998</v>
      </c>
    </row>
    <row r="5268" spans="1:12" ht="15" customHeight="1" x14ac:dyDescent="0.25">
      <c r="A5268">
        <v>5267</v>
      </c>
      <c r="B5268">
        <v>275498</v>
      </c>
      <c r="C5268" t="s">
        <v>61</v>
      </c>
      <c r="D5268" t="s">
        <v>62</v>
      </c>
      <c r="E5268" t="s">
        <v>1611</v>
      </c>
      <c r="F5268" t="s">
        <v>1613</v>
      </c>
      <c r="G5268">
        <v>53</v>
      </c>
      <c r="H5268">
        <v>47.6</v>
      </c>
      <c r="I5268">
        <v>2</v>
      </c>
      <c r="J5268">
        <v>9</v>
      </c>
      <c r="K5268" s="1">
        <v>45159</v>
      </c>
      <c r="L5268" s="56">
        <v>0.63290917824074067</v>
      </c>
    </row>
    <row r="5269" spans="1:12" ht="15" customHeight="1" x14ac:dyDescent="0.25">
      <c r="A5269">
        <v>5268</v>
      </c>
      <c r="B5269">
        <v>275497</v>
      </c>
      <c r="C5269" t="s">
        <v>1534</v>
      </c>
      <c r="D5269" t="s">
        <v>1535</v>
      </c>
      <c r="E5269" t="s">
        <v>1611</v>
      </c>
      <c r="F5269" t="s">
        <v>1607</v>
      </c>
      <c r="G5269">
        <v>80</v>
      </c>
      <c r="H5269">
        <v>72.8</v>
      </c>
      <c r="I5269">
        <v>3</v>
      </c>
      <c r="J5269">
        <v>18</v>
      </c>
      <c r="K5269" s="1">
        <v>45159</v>
      </c>
      <c r="L5269" s="56">
        <v>0.63243966435185184</v>
      </c>
    </row>
    <row r="5270" spans="1:12" ht="15" customHeight="1" x14ac:dyDescent="0.25">
      <c r="A5270">
        <v>5269</v>
      </c>
      <c r="B5270">
        <v>275496</v>
      </c>
      <c r="C5270" t="s">
        <v>1534</v>
      </c>
      <c r="D5270" t="s">
        <v>1535</v>
      </c>
      <c r="E5270" t="s">
        <v>1611</v>
      </c>
      <c r="F5270" t="s">
        <v>1607</v>
      </c>
      <c r="G5270">
        <v>79.5</v>
      </c>
      <c r="H5270">
        <v>72.3</v>
      </c>
      <c r="I5270">
        <v>3</v>
      </c>
      <c r="J5270">
        <v>18</v>
      </c>
      <c r="K5270" s="1">
        <v>45159</v>
      </c>
      <c r="L5270" s="56">
        <v>0.63224140046296295</v>
      </c>
    </row>
    <row r="5271" spans="1:12" ht="15" customHeight="1" x14ac:dyDescent="0.25">
      <c r="A5271">
        <v>5270</v>
      </c>
      <c r="B5271">
        <v>275495</v>
      </c>
      <c r="C5271" t="s">
        <v>1534</v>
      </c>
      <c r="D5271" t="s">
        <v>1535</v>
      </c>
      <c r="E5271" t="s">
        <v>1611</v>
      </c>
      <c r="F5271" t="s">
        <v>1607</v>
      </c>
      <c r="G5271">
        <v>76</v>
      </c>
      <c r="H5271">
        <v>68.8</v>
      </c>
      <c r="I5271">
        <v>3</v>
      </c>
      <c r="J5271">
        <v>18</v>
      </c>
      <c r="K5271" s="1">
        <v>45159</v>
      </c>
      <c r="L5271" s="56">
        <v>0.63203452546296301</v>
      </c>
    </row>
    <row r="5272" spans="1:12" ht="15" customHeight="1" x14ac:dyDescent="0.25">
      <c r="A5272">
        <v>5271</v>
      </c>
      <c r="B5272">
        <v>275494</v>
      </c>
      <c r="C5272" t="s">
        <v>124</v>
      </c>
      <c r="D5272" t="s">
        <v>1413</v>
      </c>
      <c r="E5272" t="s">
        <v>1603</v>
      </c>
      <c r="F5272" t="s">
        <v>1604</v>
      </c>
      <c r="G5272">
        <v>5.5</v>
      </c>
      <c r="H5272">
        <v>3.7</v>
      </c>
      <c r="I5272">
        <v>0</v>
      </c>
      <c r="J5272">
        <v>0</v>
      </c>
      <c r="K5272" s="1">
        <v>45159</v>
      </c>
      <c r="L5272" s="56">
        <v>0.63158394675925933</v>
      </c>
    </row>
    <row r="5273" spans="1:12" ht="15" customHeight="1" x14ac:dyDescent="0.25">
      <c r="A5273">
        <v>5272</v>
      </c>
      <c r="B5273">
        <v>275493</v>
      </c>
      <c r="C5273" t="s">
        <v>121</v>
      </c>
      <c r="D5273" t="s">
        <v>122</v>
      </c>
      <c r="E5273" t="s">
        <v>1603</v>
      </c>
      <c r="F5273" t="s">
        <v>1610</v>
      </c>
      <c r="G5273">
        <v>26.8</v>
      </c>
      <c r="H5273">
        <v>21.4</v>
      </c>
      <c r="I5273">
        <v>2</v>
      </c>
      <c r="J5273">
        <v>0</v>
      </c>
      <c r="K5273" s="1">
        <v>45159</v>
      </c>
      <c r="L5273" s="56">
        <v>0.6314978356481481</v>
      </c>
    </row>
    <row r="5274" spans="1:12" ht="15" customHeight="1" x14ac:dyDescent="0.25">
      <c r="A5274">
        <v>5273</v>
      </c>
      <c r="B5274">
        <v>275492</v>
      </c>
      <c r="C5274" t="s">
        <v>121</v>
      </c>
      <c r="D5274" t="s">
        <v>122</v>
      </c>
      <c r="E5274" t="s">
        <v>1603</v>
      </c>
      <c r="F5274" t="s">
        <v>1610</v>
      </c>
      <c r="G5274">
        <v>9.8000000000000007</v>
      </c>
      <c r="H5274">
        <v>4.4000000000000004</v>
      </c>
      <c r="I5274">
        <v>2</v>
      </c>
      <c r="J5274">
        <v>0</v>
      </c>
      <c r="K5274" s="1">
        <v>45159</v>
      </c>
      <c r="L5274" s="56">
        <v>0.63134278935185184</v>
      </c>
    </row>
    <row r="5275" spans="1:12" ht="15" customHeight="1" x14ac:dyDescent="0.25">
      <c r="A5275">
        <v>5274</v>
      </c>
      <c r="B5275">
        <v>275491</v>
      </c>
      <c r="C5275" t="s">
        <v>1532</v>
      </c>
      <c r="D5275" t="s">
        <v>1533</v>
      </c>
      <c r="E5275" t="s">
        <v>1603</v>
      </c>
      <c r="F5275" t="s">
        <v>1607</v>
      </c>
      <c r="G5275">
        <v>12.8</v>
      </c>
      <c r="H5275">
        <v>11</v>
      </c>
      <c r="I5275">
        <v>0</v>
      </c>
      <c r="J5275">
        <v>0</v>
      </c>
      <c r="K5275" s="1">
        <v>45159</v>
      </c>
      <c r="L5275" s="56">
        <v>0.63114155092592594</v>
      </c>
    </row>
    <row r="5276" spans="1:12" ht="15" customHeight="1" x14ac:dyDescent="0.25">
      <c r="A5276">
        <v>5275</v>
      </c>
      <c r="B5276">
        <v>275490</v>
      </c>
      <c r="C5276" t="s">
        <v>1534</v>
      </c>
      <c r="D5276" t="s">
        <v>1535</v>
      </c>
      <c r="E5276" t="s">
        <v>1611</v>
      </c>
      <c r="F5276" t="s">
        <v>1607</v>
      </c>
      <c r="G5276">
        <v>21.5</v>
      </c>
      <c r="H5276">
        <v>16.100000000000001</v>
      </c>
      <c r="I5276">
        <v>2</v>
      </c>
      <c r="J5276">
        <v>5</v>
      </c>
      <c r="K5276" s="1">
        <v>45159</v>
      </c>
      <c r="L5276" s="56">
        <v>0.63101755787037039</v>
      </c>
    </row>
    <row r="5277" spans="1:12" ht="15" customHeight="1" x14ac:dyDescent="0.25">
      <c r="A5277">
        <v>5276</v>
      </c>
      <c r="B5277">
        <v>275489</v>
      </c>
      <c r="C5277" t="s">
        <v>1534</v>
      </c>
      <c r="D5277" t="s">
        <v>1535</v>
      </c>
      <c r="E5277" t="s">
        <v>1611</v>
      </c>
      <c r="F5277" t="s">
        <v>1607</v>
      </c>
      <c r="G5277">
        <v>80.8</v>
      </c>
      <c r="H5277">
        <v>73.599999999999994</v>
      </c>
      <c r="I5277">
        <v>3</v>
      </c>
      <c r="J5277">
        <v>18</v>
      </c>
      <c r="K5277" s="1">
        <v>45159</v>
      </c>
      <c r="L5277" s="56">
        <v>0.63067260416666671</v>
      </c>
    </row>
    <row r="5278" spans="1:12" ht="15" customHeight="1" x14ac:dyDescent="0.25">
      <c r="A5278">
        <v>5277</v>
      </c>
      <c r="B5278">
        <v>275488</v>
      </c>
      <c r="C5278" t="s">
        <v>145</v>
      </c>
      <c r="D5278" t="s">
        <v>1360</v>
      </c>
      <c r="E5278" t="s">
        <v>1603</v>
      </c>
      <c r="F5278" t="s">
        <v>1607</v>
      </c>
      <c r="G5278">
        <v>8.4</v>
      </c>
      <c r="H5278">
        <v>8.4</v>
      </c>
      <c r="I5278">
        <v>-1</v>
      </c>
      <c r="J5278">
        <v>0</v>
      </c>
      <c r="K5278" s="1">
        <v>45159</v>
      </c>
      <c r="L5278" s="56">
        <v>0.63056200231481485</v>
      </c>
    </row>
    <row r="5279" spans="1:12" ht="15" customHeight="1" x14ac:dyDescent="0.25">
      <c r="A5279">
        <v>5278</v>
      </c>
      <c r="B5279">
        <v>275487</v>
      </c>
      <c r="C5279" t="s">
        <v>141</v>
      </c>
      <c r="D5279" t="s">
        <v>1358</v>
      </c>
      <c r="E5279" t="s">
        <v>1603</v>
      </c>
      <c r="F5279" t="s">
        <v>1607</v>
      </c>
      <c r="G5279">
        <v>17.8</v>
      </c>
      <c r="H5279">
        <v>12.4</v>
      </c>
      <c r="I5279">
        <v>2</v>
      </c>
      <c r="J5279">
        <v>0</v>
      </c>
      <c r="K5279" s="1">
        <v>45159</v>
      </c>
      <c r="L5279" s="56">
        <v>0.62985679398148153</v>
      </c>
    </row>
    <row r="5280" spans="1:12" ht="15" customHeight="1" x14ac:dyDescent="0.25">
      <c r="A5280">
        <v>5279</v>
      </c>
      <c r="B5280">
        <v>275486</v>
      </c>
      <c r="C5280" t="s">
        <v>141</v>
      </c>
      <c r="D5280" t="s">
        <v>1358</v>
      </c>
      <c r="E5280" t="s">
        <v>1603</v>
      </c>
      <c r="F5280" t="s">
        <v>1607</v>
      </c>
      <c r="G5280">
        <v>22.2</v>
      </c>
      <c r="H5280">
        <v>16.8</v>
      </c>
      <c r="I5280">
        <v>2</v>
      </c>
      <c r="J5280">
        <v>0</v>
      </c>
      <c r="K5280" s="1">
        <v>45159</v>
      </c>
      <c r="L5280" s="56">
        <v>0.62918707175925925</v>
      </c>
    </row>
    <row r="5281" spans="1:12" ht="15" customHeight="1" x14ac:dyDescent="0.25">
      <c r="A5281">
        <v>5280</v>
      </c>
      <c r="B5281">
        <v>275485</v>
      </c>
      <c r="C5281" t="s">
        <v>88</v>
      </c>
      <c r="D5281" t="s">
        <v>89</v>
      </c>
      <c r="E5281" t="s">
        <v>1611</v>
      </c>
      <c r="F5281" t="s">
        <v>1610</v>
      </c>
      <c r="G5281">
        <v>40.799999999999997</v>
      </c>
      <c r="H5281">
        <v>33.6</v>
      </c>
      <c r="I5281">
        <v>3</v>
      </c>
      <c r="J5281">
        <v>9</v>
      </c>
      <c r="K5281" s="1">
        <v>45159</v>
      </c>
      <c r="L5281" s="56">
        <v>0.62888973379629631</v>
      </c>
    </row>
    <row r="5282" spans="1:12" ht="15" customHeight="1" x14ac:dyDescent="0.25">
      <c r="A5282">
        <v>5281</v>
      </c>
      <c r="B5282">
        <v>275484</v>
      </c>
      <c r="C5282" t="s">
        <v>44</v>
      </c>
      <c r="D5282" t="s">
        <v>1225</v>
      </c>
      <c r="E5282" t="s">
        <v>1611</v>
      </c>
      <c r="F5282" t="s">
        <v>1607</v>
      </c>
      <c r="G5282">
        <v>53.3</v>
      </c>
      <c r="H5282">
        <v>46.1</v>
      </c>
      <c r="I5282">
        <v>3</v>
      </c>
      <c r="J5282">
        <v>0</v>
      </c>
      <c r="K5282" s="1">
        <v>45159</v>
      </c>
      <c r="L5282" s="56">
        <v>0.62852473379629636</v>
      </c>
    </row>
    <row r="5283" spans="1:12" ht="15" customHeight="1" x14ac:dyDescent="0.25">
      <c r="A5283">
        <v>5282</v>
      </c>
      <c r="B5283">
        <v>275483</v>
      </c>
      <c r="C5283" t="s">
        <v>44</v>
      </c>
      <c r="D5283" t="s">
        <v>1225</v>
      </c>
      <c r="E5283" t="s">
        <v>1611</v>
      </c>
      <c r="F5283" t="s">
        <v>1607</v>
      </c>
      <c r="G5283">
        <v>27.5</v>
      </c>
      <c r="H5283">
        <v>22.1</v>
      </c>
      <c r="I5283">
        <v>2</v>
      </c>
      <c r="J5283">
        <v>0</v>
      </c>
      <c r="K5283" s="1">
        <v>45159</v>
      </c>
      <c r="L5283" s="56">
        <v>0.62829212962962966</v>
      </c>
    </row>
    <row r="5284" spans="1:12" ht="15" customHeight="1" x14ac:dyDescent="0.25">
      <c r="A5284">
        <v>5283</v>
      </c>
      <c r="B5284">
        <v>275482</v>
      </c>
      <c r="C5284" t="s">
        <v>175</v>
      </c>
      <c r="D5284" t="s">
        <v>176</v>
      </c>
      <c r="E5284" t="s">
        <v>1603</v>
      </c>
      <c r="F5284" t="s">
        <v>1613</v>
      </c>
      <c r="G5284">
        <v>13.4</v>
      </c>
      <c r="H5284">
        <v>8</v>
      </c>
      <c r="I5284">
        <v>2</v>
      </c>
      <c r="J5284">
        <v>0</v>
      </c>
      <c r="K5284" s="1">
        <v>45159</v>
      </c>
      <c r="L5284" s="56">
        <v>0.62807908564814818</v>
      </c>
    </row>
    <row r="5285" spans="1:12" ht="15" customHeight="1" x14ac:dyDescent="0.25">
      <c r="A5285">
        <v>5284</v>
      </c>
      <c r="B5285">
        <v>275481</v>
      </c>
      <c r="C5285" t="s">
        <v>116</v>
      </c>
      <c r="D5285" t="s">
        <v>117</v>
      </c>
      <c r="E5285" t="s">
        <v>1603</v>
      </c>
      <c r="F5285" t="s">
        <v>1613</v>
      </c>
      <c r="G5285">
        <v>16.3</v>
      </c>
      <c r="H5285">
        <v>10.9</v>
      </c>
      <c r="I5285">
        <v>2</v>
      </c>
      <c r="J5285">
        <v>0</v>
      </c>
      <c r="K5285" s="1">
        <v>45159</v>
      </c>
      <c r="L5285" s="56">
        <v>0.62772600694444447</v>
      </c>
    </row>
    <row r="5286" spans="1:12" ht="15" customHeight="1" x14ac:dyDescent="0.25">
      <c r="A5286">
        <v>5285</v>
      </c>
      <c r="B5286">
        <v>275480</v>
      </c>
      <c r="C5286" t="s">
        <v>159</v>
      </c>
      <c r="D5286" t="s">
        <v>1372</v>
      </c>
      <c r="E5286" t="s">
        <v>1603</v>
      </c>
      <c r="F5286" t="s">
        <v>1604</v>
      </c>
      <c r="G5286">
        <v>23.9</v>
      </c>
      <c r="H5286">
        <v>18.5</v>
      </c>
      <c r="I5286">
        <v>2</v>
      </c>
      <c r="J5286">
        <v>0</v>
      </c>
      <c r="K5286" s="1">
        <v>45159</v>
      </c>
      <c r="L5286" s="56">
        <v>0.62727777777777771</v>
      </c>
    </row>
    <row r="5287" spans="1:12" ht="15" customHeight="1" x14ac:dyDescent="0.25">
      <c r="A5287">
        <v>5286</v>
      </c>
      <c r="B5287">
        <v>275479</v>
      </c>
      <c r="C5287" t="s">
        <v>116</v>
      </c>
      <c r="D5287" t="s">
        <v>117</v>
      </c>
      <c r="E5287" t="s">
        <v>1603</v>
      </c>
      <c r="F5287" t="s">
        <v>1613</v>
      </c>
      <c r="G5287">
        <v>20.9</v>
      </c>
      <c r="H5287">
        <v>15.5</v>
      </c>
      <c r="I5287">
        <v>2</v>
      </c>
      <c r="J5287">
        <v>0</v>
      </c>
      <c r="K5287" s="1">
        <v>45159</v>
      </c>
      <c r="L5287" s="56">
        <v>0.62716408564814818</v>
      </c>
    </row>
    <row r="5288" spans="1:12" ht="15" customHeight="1" x14ac:dyDescent="0.25">
      <c r="A5288">
        <v>5287</v>
      </c>
      <c r="B5288">
        <v>275478</v>
      </c>
      <c r="C5288" t="s">
        <v>125</v>
      </c>
      <c r="D5288" t="s">
        <v>126</v>
      </c>
      <c r="E5288" t="s">
        <v>1603</v>
      </c>
      <c r="F5288" t="s">
        <v>1604</v>
      </c>
      <c r="G5288">
        <v>30.5</v>
      </c>
      <c r="H5288">
        <v>23.3</v>
      </c>
      <c r="I5288">
        <v>3</v>
      </c>
      <c r="J5288">
        <v>0</v>
      </c>
      <c r="K5288" s="1">
        <v>45159</v>
      </c>
      <c r="L5288" s="56">
        <v>0.62700540509259262</v>
      </c>
    </row>
    <row r="5289" spans="1:12" ht="15" customHeight="1" x14ac:dyDescent="0.25">
      <c r="A5289">
        <v>5288</v>
      </c>
      <c r="B5289">
        <v>275477</v>
      </c>
      <c r="C5289" t="s">
        <v>125</v>
      </c>
      <c r="D5289" t="s">
        <v>126</v>
      </c>
      <c r="E5289" t="s">
        <v>1603</v>
      </c>
      <c r="F5289" t="s">
        <v>1604</v>
      </c>
      <c r="G5289">
        <v>10.8</v>
      </c>
      <c r="H5289">
        <v>5.4</v>
      </c>
      <c r="I5289">
        <v>2</v>
      </c>
      <c r="J5289">
        <v>0</v>
      </c>
      <c r="K5289" s="1">
        <v>45159</v>
      </c>
      <c r="L5289" s="56">
        <v>0.62677711805555558</v>
      </c>
    </row>
    <row r="5290" spans="1:12" ht="15" customHeight="1" x14ac:dyDescent="0.25">
      <c r="A5290">
        <v>5289</v>
      </c>
      <c r="B5290">
        <v>275476</v>
      </c>
      <c r="C5290" t="s">
        <v>151</v>
      </c>
      <c r="D5290" t="s">
        <v>1368</v>
      </c>
      <c r="E5290" t="s">
        <v>1611</v>
      </c>
      <c r="F5290" t="s">
        <v>1607</v>
      </c>
      <c r="G5290">
        <v>46</v>
      </c>
      <c r="H5290">
        <v>38.799999999999997</v>
      </c>
      <c r="I5290">
        <v>3</v>
      </c>
      <c r="J5290">
        <v>0</v>
      </c>
      <c r="K5290" s="1">
        <v>45159</v>
      </c>
      <c r="L5290" s="56">
        <v>0.62651828703703705</v>
      </c>
    </row>
    <row r="5291" spans="1:12" ht="15" customHeight="1" x14ac:dyDescent="0.25">
      <c r="A5291">
        <v>5290</v>
      </c>
      <c r="B5291">
        <v>275475</v>
      </c>
      <c r="C5291" t="s">
        <v>125</v>
      </c>
      <c r="D5291" t="s">
        <v>126</v>
      </c>
      <c r="E5291" t="s">
        <v>1603</v>
      </c>
      <c r="F5291" t="s">
        <v>1604</v>
      </c>
      <c r="G5291">
        <v>14</v>
      </c>
      <c r="H5291">
        <v>8.6</v>
      </c>
      <c r="I5291">
        <v>2</v>
      </c>
      <c r="J5291">
        <v>0</v>
      </c>
      <c r="K5291" s="1">
        <v>45159</v>
      </c>
      <c r="L5291" s="56">
        <v>0.62627395833333332</v>
      </c>
    </row>
    <row r="5292" spans="1:12" ht="15" customHeight="1" x14ac:dyDescent="0.25">
      <c r="A5292">
        <v>5291</v>
      </c>
      <c r="B5292">
        <v>275474</v>
      </c>
      <c r="C5292" t="s">
        <v>120</v>
      </c>
      <c r="D5292" t="s">
        <v>1411</v>
      </c>
      <c r="E5292" t="s">
        <v>1603</v>
      </c>
      <c r="F5292" t="s">
        <v>1610</v>
      </c>
      <c r="G5292">
        <v>17.600000000000001</v>
      </c>
      <c r="H5292">
        <v>12.2</v>
      </c>
      <c r="I5292">
        <v>2</v>
      </c>
      <c r="J5292">
        <v>0</v>
      </c>
      <c r="K5292" s="1">
        <v>45159</v>
      </c>
      <c r="L5292" s="56">
        <v>0.6261210995370371</v>
      </c>
    </row>
    <row r="5293" spans="1:12" ht="15" customHeight="1" x14ac:dyDescent="0.25">
      <c r="A5293">
        <v>5292</v>
      </c>
      <c r="B5293">
        <v>275473</v>
      </c>
      <c r="C5293" t="s">
        <v>1534</v>
      </c>
      <c r="D5293" t="s">
        <v>1535</v>
      </c>
      <c r="E5293" t="s">
        <v>1611</v>
      </c>
      <c r="F5293" t="s">
        <v>1607</v>
      </c>
      <c r="G5293">
        <v>75</v>
      </c>
      <c r="H5293">
        <v>67.8</v>
      </c>
      <c r="I5293">
        <v>3</v>
      </c>
      <c r="J5293">
        <v>18</v>
      </c>
      <c r="K5293" s="1">
        <v>45159</v>
      </c>
      <c r="L5293" s="56">
        <v>0.62592646990740741</v>
      </c>
    </row>
    <row r="5294" spans="1:12" ht="15" customHeight="1" x14ac:dyDescent="0.25">
      <c r="A5294">
        <v>5293</v>
      </c>
      <c r="B5294">
        <v>275472</v>
      </c>
      <c r="C5294" t="s">
        <v>159</v>
      </c>
      <c r="D5294" t="s">
        <v>1372</v>
      </c>
      <c r="E5294" t="s">
        <v>1603</v>
      </c>
      <c r="F5294" t="s">
        <v>1604</v>
      </c>
      <c r="G5294">
        <v>22</v>
      </c>
      <c r="H5294">
        <v>16.600000000000001</v>
      </c>
      <c r="I5294">
        <v>2</v>
      </c>
      <c r="J5294">
        <v>0</v>
      </c>
      <c r="K5294" s="1">
        <v>45159</v>
      </c>
      <c r="L5294" s="56">
        <v>0.62572091435185184</v>
      </c>
    </row>
    <row r="5295" spans="1:12" ht="15" customHeight="1" x14ac:dyDescent="0.25">
      <c r="A5295">
        <v>5294</v>
      </c>
      <c r="B5295">
        <v>275471</v>
      </c>
      <c r="C5295" t="s">
        <v>114</v>
      </c>
      <c r="D5295" t="s">
        <v>115</v>
      </c>
      <c r="E5295" t="s">
        <v>1603</v>
      </c>
      <c r="F5295" t="s">
        <v>1610</v>
      </c>
      <c r="G5295">
        <v>63.7</v>
      </c>
      <c r="H5295">
        <v>56.5</v>
      </c>
      <c r="I5295">
        <v>3</v>
      </c>
      <c r="J5295">
        <v>28</v>
      </c>
      <c r="K5295" s="1">
        <v>45159</v>
      </c>
      <c r="L5295" s="56">
        <v>0.62556932870370374</v>
      </c>
    </row>
    <row r="5296" spans="1:12" ht="15" customHeight="1" x14ac:dyDescent="0.25">
      <c r="A5296">
        <v>5295</v>
      </c>
      <c r="B5296">
        <v>275470</v>
      </c>
      <c r="C5296" t="s">
        <v>1534</v>
      </c>
      <c r="D5296" t="s">
        <v>1535</v>
      </c>
      <c r="E5296" t="s">
        <v>1611</v>
      </c>
      <c r="F5296" t="s">
        <v>1607</v>
      </c>
      <c r="G5296">
        <v>74.900000000000006</v>
      </c>
      <c r="H5296">
        <v>67.7</v>
      </c>
      <c r="I5296">
        <v>3</v>
      </c>
      <c r="J5296">
        <v>18</v>
      </c>
      <c r="K5296" s="1">
        <v>45159</v>
      </c>
      <c r="L5296" s="56">
        <v>0.62529343749999999</v>
      </c>
    </row>
    <row r="5297" spans="1:12" ht="15" customHeight="1" x14ac:dyDescent="0.25">
      <c r="A5297">
        <v>5296</v>
      </c>
      <c r="B5297">
        <v>275469</v>
      </c>
      <c r="C5297" t="s">
        <v>125</v>
      </c>
      <c r="D5297" t="s">
        <v>126</v>
      </c>
      <c r="E5297" t="s">
        <v>1603</v>
      </c>
      <c r="F5297" t="s">
        <v>1604</v>
      </c>
      <c r="G5297">
        <v>42.2</v>
      </c>
      <c r="H5297">
        <v>35</v>
      </c>
      <c r="I5297">
        <v>3</v>
      </c>
      <c r="J5297">
        <v>0</v>
      </c>
      <c r="K5297" s="1">
        <v>45159</v>
      </c>
      <c r="L5297" s="56">
        <v>0.62483927083333335</v>
      </c>
    </row>
    <row r="5298" spans="1:12" ht="15" customHeight="1" x14ac:dyDescent="0.25">
      <c r="A5298">
        <v>5297</v>
      </c>
      <c r="B5298">
        <v>275468</v>
      </c>
      <c r="C5298" t="s">
        <v>61</v>
      </c>
      <c r="D5298" t="s">
        <v>62</v>
      </c>
      <c r="E5298" t="s">
        <v>1611</v>
      </c>
      <c r="F5298" t="s">
        <v>1613</v>
      </c>
      <c r="G5298">
        <v>68.900000000000006</v>
      </c>
      <c r="H5298">
        <v>61.7</v>
      </c>
      <c r="I5298">
        <v>3</v>
      </c>
      <c r="J5298">
        <v>12</v>
      </c>
      <c r="K5298" s="1">
        <v>45159</v>
      </c>
      <c r="L5298" s="56">
        <v>0.62360983796296299</v>
      </c>
    </row>
    <row r="5299" spans="1:12" ht="15" customHeight="1" x14ac:dyDescent="0.25">
      <c r="A5299">
        <v>5298</v>
      </c>
      <c r="B5299">
        <v>275467</v>
      </c>
      <c r="C5299" t="s">
        <v>1534</v>
      </c>
      <c r="D5299" t="s">
        <v>1535</v>
      </c>
      <c r="E5299" t="s">
        <v>1611</v>
      </c>
      <c r="F5299" t="s">
        <v>1607</v>
      </c>
      <c r="G5299">
        <v>79.8</v>
      </c>
      <c r="H5299">
        <v>72.599999999999994</v>
      </c>
      <c r="I5299">
        <v>3</v>
      </c>
      <c r="J5299">
        <v>18</v>
      </c>
      <c r="K5299" s="1">
        <v>45159</v>
      </c>
      <c r="L5299" s="56">
        <v>0.62309267361111109</v>
      </c>
    </row>
    <row r="5300" spans="1:12" ht="15" customHeight="1" x14ac:dyDescent="0.25">
      <c r="A5300">
        <v>5299</v>
      </c>
      <c r="B5300">
        <v>275466</v>
      </c>
      <c r="C5300" t="s">
        <v>125</v>
      </c>
      <c r="D5300" t="s">
        <v>126</v>
      </c>
      <c r="E5300" t="s">
        <v>1603</v>
      </c>
      <c r="F5300" t="s">
        <v>1604</v>
      </c>
      <c r="G5300">
        <v>21.2</v>
      </c>
      <c r="H5300">
        <v>15.8</v>
      </c>
      <c r="I5300">
        <v>2</v>
      </c>
      <c r="J5300">
        <v>0</v>
      </c>
      <c r="K5300" s="1">
        <v>45159</v>
      </c>
      <c r="L5300" s="56">
        <v>0.62291319444444448</v>
      </c>
    </row>
    <row r="5301" spans="1:12" ht="15" customHeight="1" x14ac:dyDescent="0.25">
      <c r="A5301">
        <v>5300</v>
      </c>
      <c r="B5301">
        <v>275465</v>
      </c>
      <c r="C5301" t="s">
        <v>124</v>
      </c>
      <c r="D5301" t="s">
        <v>1413</v>
      </c>
      <c r="E5301" t="s">
        <v>1603</v>
      </c>
      <c r="F5301" t="s">
        <v>1604</v>
      </c>
      <c r="G5301">
        <v>44.5</v>
      </c>
      <c r="H5301">
        <v>37.299999999999997</v>
      </c>
      <c r="I5301">
        <v>3</v>
      </c>
      <c r="J5301">
        <v>0</v>
      </c>
      <c r="K5301" s="1">
        <v>45159</v>
      </c>
      <c r="L5301" s="56">
        <v>0.62258480324074073</v>
      </c>
    </row>
    <row r="5302" spans="1:12" ht="15" customHeight="1" x14ac:dyDescent="0.25">
      <c r="A5302">
        <v>5301</v>
      </c>
      <c r="B5302">
        <v>275464</v>
      </c>
      <c r="C5302" t="s">
        <v>121</v>
      </c>
      <c r="D5302" t="s">
        <v>122</v>
      </c>
      <c r="E5302" t="s">
        <v>1603</v>
      </c>
      <c r="F5302" t="s">
        <v>1610</v>
      </c>
      <c r="G5302">
        <v>46.9</v>
      </c>
      <c r="H5302">
        <v>39.700000000000003</v>
      </c>
      <c r="I5302">
        <v>3</v>
      </c>
      <c r="J5302">
        <v>0</v>
      </c>
      <c r="K5302" s="1">
        <v>45159</v>
      </c>
      <c r="L5302" s="56">
        <v>0.62236990740740739</v>
      </c>
    </row>
    <row r="5303" spans="1:12" ht="15" customHeight="1" x14ac:dyDescent="0.25">
      <c r="A5303">
        <v>5302</v>
      </c>
      <c r="B5303">
        <v>275463</v>
      </c>
      <c r="C5303" t="s">
        <v>173</v>
      </c>
      <c r="D5303" t="s">
        <v>1377</v>
      </c>
      <c r="E5303" t="s">
        <v>1611</v>
      </c>
      <c r="F5303" t="s">
        <v>1607</v>
      </c>
      <c r="G5303">
        <v>18.899999999999999</v>
      </c>
      <c r="H5303">
        <v>13.5</v>
      </c>
      <c r="I5303">
        <v>2</v>
      </c>
      <c r="J5303">
        <v>0</v>
      </c>
      <c r="K5303" s="1">
        <v>45159</v>
      </c>
      <c r="L5303" s="56">
        <v>0.62190899305555558</v>
      </c>
    </row>
    <row r="5304" spans="1:12" ht="15" customHeight="1" x14ac:dyDescent="0.25">
      <c r="A5304">
        <v>5303</v>
      </c>
      <c r="B5304">
        <v>275462</v>
      </c>
      <c r="C5304" t="s">
        <v>173</v>
      </c>
      <c r="D5304" t="s">
        <v>1377</v>
      </c>
      <c r="E5304" t="s">
        <v>1611</v>
      </c>
      <c r="F5304" t="s">
        <v>1607</v>
      </c>
      <c r="G5304">
        <v>42.3</v>
      </c>
      <c r="H5304">
        <v>35.1</v>
      </c>
      <c r="I5304">
        <v>3</v>
      </c>
      <c r="J5304">
        <v>0</v>
      </c>
      <c r="K5304" s="1">
        <v>45159</v>
      </c>
      <c r="L5304" s="56">
        <v>0.62179864583333333</v>
      </c>
    </row>
    <row r="5305" spans="1:12" ht="15" customHeight="1" x14ac:dyDescent="0.25">
      <c r="A5305">
        <v>5304</v>
      </c>
      <c r="B5305">
        <v>275461</v>
      </c>
      <c r="C5305" t="s">
        <v>142</v>
      </c>
      <c r="D5305" t="s">
        <v>1612</v>
      </c>
      <c r="E5305" t="s">
        <v>1603</v>
      </c>
      <c r="F5305" t="s">
        <v>1604</v>
      </c>
      <c r="G5305">
        <v>28.5</v>
      </c>
      <c r="H5305">
        <v>23.1</v>
      </c>
      <c r="I5305">
        <v>2</v>
      </c>
      <c r="J5305">
        <v>0</v>
      </c>
      <c r="K5305" s="1">
        <v>45159</v>
      </c>
      <c r="L5305" s="56">
        <v>0.62117380787037035</v>
      </c>
    </row>
    <row r="5306" spans="1:12" ht="15" customHeight="1" x14ac:dyDescent="0.25">
      <c r="A5306">
        <v>5305</v>
      </c>
      <c r="B5306">
        <v>275460</v>
      </c>
      <c r="C5306" t="s">
        <v>114</v>
      </c>
      <c r="D5306" t="s">
        <v>115</v>
      </c>
      <c r="E5306" t="s">
        <v>1603</v>
      </c>
      <c r="F5306" t="s">
        <v>1610</v>
      </c>
      <c r="G5306">
        <v>76.5</v>
      </c>
      <c r="H5306">
        <v>69.3</v>
      </c>
      <c r="I5306">
        <v>3</v>
      </c>
      <c r="J5306">
        <v>30</v>
      </c>
      <c r="K5306" s="1">
        <v>45159</v>
      </c>
      <c r="L5306" s="56">
        <v>0.62092017361111107</v>
      </c>
    </row>
    <row r="5307" spans="1:12" ht="15" customHeight="1" x14ac:dyDescent="0.25">
      <c r="A5307">
        <v>5306</v>
      </c>
      <c r="B5307">
        <v>275459</v>
      </c>
      <c r="C5307" t="s">
        <v>1534</v>
      </c>
      <c r="D5307" t="s">
        <v>1535</v>
      </c>
      <c r="E5307" t="s">
        <v>1611</v>
      </c>
      <c r="F5307" t="s">
        <v>1607</v>
      </c>
      <c r="G5307">
        <v>69.3</v>
      </c>
      <c r="H5307">
        <v>62.1</v>
      </c>
      <c r="I5307">
        <v>3</v>
      </c>
      <c r="J5307">
        <v>18</v>
      </c>
      <c r="K5307" s="1">
        <v>45159</v>
      </c>
      <c r="L5307" s="56">
        <v>0.61932156250000003</v>
      </c>
    </row>
    <row r="5308" spans="1:12" ht="15" customHeight="1" x14ac:dyDescent="0.25">
      <c r="A5308">
        <v>5307</v>
      </c>
      <c r="B5308">
        <v>275458</v>
      </c>
      <c r="C5308" t="s">
        <v>124</v>
      </c>
      <c r="D5308" t="s">
        <v>1413</v>
      </c>
      <c r="E5308" t="s">
        <v>1603</v>
      </c>
      <c r="F5308" t="s">
        <v>1604</v>
      </c>
      <c r="G5308">
        <v>36.6</v>
      </c>
      <c r="H5308">
        <v>29.4</v>
      </c>
      <c r="I5308">
        <v>3</v>
      </c>
      <c r="J5308">
        <v>0</v>
      </c>
      <c r="K5308" s="1">
        <v>45159</v>
      </c>
      <c r="L5308" s="56">
        <v>0.61908321759259255</v>
      </c>
    </row>
    <row r="5309" spans="1:12" ht="15" customHeight="1" x14ac:dyDescent="0.25">
      <c r="A5309">
        <v>5308</v>
      </c>
      <c r="B5309">
        <v>275457</v>
      </c>
      <c r="C5309" t="s">
        <v>123</v>
      </c>
      <c r="D5309" t="s">
        <v>1412</v>
      </c>
      <c r="E5309" t="s">
        <v>1603</v>
      </c>
      <c r="F5309" t="s">
        <v>1613</v>
      </c>
      <c r="G5309">
        <v>7.5</v>
      </c>
      <c r="H5309">
        <v>3.9</v>
      </c>
      <c r="I5309">
        <v>1</v>
      </c>
      <c r="J5309">
        <v>0</v>
      </c>
      <c r="K5309" s="1">
        <v>45159</v>
      </c>
      <c r="L5309" s="56">
        <v>0.61893642361111112</v>
      </c>
    </row>
    <row r="5310" spans="1:12" ht="15" customHeight="1" x14ac:dyDescent="0.25">
      <c r="A5310">
        <v>5309</v>
      </c>
      <c r="B5310">
        <v>275456</v>
      </c>
      <c r="C5310" t="s">
        <v>1534</v>
      </c>
      <c r="D5310" t="s">
        <v>1535</v>
      </c>
      <c r="E5310" t="s">
        <v>1611</v>
      </c>
      <c r="F5310" t="s">
        <v>1607</v>
      </c>
      <c r="G5310">
        <v>77.2</v>
      </c>
      <c r="H5310">
        <v>70</v>
      </c>
      <c r="I5310">
        <v>3</v>
      </c>
      <c r="J5310">
        <v>18</v>
      </c>
      <c r="K5310" s="1">
        <v>45159</v>
      </c>
      <c r="L5310" s="56">
        <v>0.61869024305555553</v>
      </c>
    </row>
    <row r="5311" spans="1:12" ht="15" customHeight="1" x14ac:dyDescent="0.25">
      <c r="A5311">
        <v>5310</v>
      </c>
      <c r="B5311">
        <v>275455</v>
      </c>
      <c r="C5311" t="s">
        <v>142</v>
      </c>
      <c r="D5311" t="s">
        <v>1612</v>
      </c>
      <c r="E5311" t="s">
        <v>1603</v>
      </c>
      <c r="F5311" t="s">
        <v>1604</v>
      </c>
      <c r="G5311">
        <v>33</v>
      </c>
      <c r="H5311">
        <v>25.8</v>
      </c>
      <c r="I5311">
        <v>3</v>
      </c>
      <c r="J5311">
        <v>0</v>
      </c>
      <c r="K5311" s="1">
        <v>45159</v>
      </c>
      <c r="L5311" s="56">
        <v>0.61813020833333332</v>
      </c>
    </row>
    <row r="5312" spans="1:12" ht="15" customHeight="1" x14ac:dyDescent="0.25">
      <c r="A5312">
        <v>5311</v>
      </c>
      <c r="B5312">
        <v>275454</v>
      </c>
      <c r="C5312" t="s">
        <v>114</v>
      </c>
      <c r="D5312" t="s">
        <v>115</v>
      </c>
      <c r="E5312" t="s">
        <v>1603</v>
      </c>
      <c r="F5312" t="s">
        <v>1610</v>
      </c>
      <c r="G5312">
        <v>69.599999999999994</v>
      </c>
      <c r="H5312">
        <v>62.4</v>
      </c>
      <c r="I5312">
        <v>3</v>
      </c>
      <c r="J5312">
        <v>30</v>
      </c>
      <c r="K5312" s="1">
        <v>45159</v>
      </c>
      <c r="L5312" s="56">
        <v>0.61790601851851845</v>
      </c>
    </row>
    <row r="5313" spans="1:12" ht="15" customHeight="1" x14ac:dyDescent="0.25">
      <c r="A5313">
        <v>5312</v>
      </c>
      <c r="B5313">
        <v>275453</v>
      </c>
      <c r="C5313" t="s">
        <v>142</v>
      </c>
      <c r="D5313" t="s">
        <v>1612</v>
      </c>
      <c r="E5313" t="s">
        <v>1603</v>
      </c>
      <c r="F5313" t="s">
        <v>1604</v>
      </c>
      <c r="G5313">
        <v>41.5</v>
      </c>
      <c r="H5313">
        <v>34.299999999999997</v>
      </c>
      <c r="I5313">
        <v>3</v>
      </c>
      <c r="J5313">
        <v>0</v>
      </c>
      <c r="K5313" s="1">
        <v>45159</v>
      </c>
      <c r="L5313" s="56">
        <v>0.61765729166666661</v>
      </c>
    </row>
    <row r="5314" spans="1:12" ht="15" customHeight="1" x14ac:dyDescent="0.25">
      <c r="A5314">
        <v>5313</v>
      </c>
      <c r="B5314">
        <v>275452</v>
      </c>
      <c r="C5314" t="s">
        <v>121</v>
      </c>
      <c r="D5314" t="s">
        <v>122</v>
      </c>
      <c r="E5314" t="s">
        <v>1603</v>
      </c>
      <c r="F5314" t="s">
        <v>1610</v>
      </c>
      <c r="G5314">
        <v>51.6</v>
      </c>
      <c r="H5314">
        <v>44.4</v>
      </c>
      <c r="I5314">
        <v>3</v>
      </c>
      <c r="J5314">
        <v>0</v>
      </c>
      <c r="K5314" s="1">
        <v>45159</v>
      </c>
      <c r="L5314" s="56">
        <v>0.61746832175925925</v>
      </c>
    </row>
    <row r="5315" spans="1:12" ht="15" customHeight="1" x14ac:dyDescent="0.25">
      <c r="A5315">
        <v>5314</v>
      </c>
      <c r="B5315">
        <v>275451</v>
      </c>
      <c r="C5315" t="s">
        <v>1534</v>
      </c>
      <c r="D5315" t="s">
        <v>1535</v>
      </c>
      <c r="E5315" t="s">
        <v>1611</v>
      </c>
      <c r="F5315" t="s">
        <v>1607</v>
      </c>
      <c r="G5315">
        <v>82.8</v>
      </c>
      <c r="H5315">
        <v>75.599999999999994</v>
      </c>
      <c r="I5315">
        <v>3</v>
      </c>
      <c r="J5315">
        <v>18</v>
      </c>
      <c r="K5315" s="1">
        <v>45159</v>
      </c>
      <c r="L5315" s="56">
        <v>0.61720902777777775</v>
      </c>
    </row>
    <row r="5316" spans="1:12" ht="15" customHeight="1" x14ac:dyDescent="0.25">
      <c r="A5316">
        <v>5315</v>
      </c>
      <c r="B5316">
        <v>275450</v>
      </c>
      <c r="C5316" t="s">
        <v>1536</v>
      </c>
      <c r="D5316" t="s">
        <v>1537</v>
      </c>
      <c r="E5316" t="s">
        <v>1606</v>
      </c>
      <c r="F5316" t="s">
        <v>1607</v>
      </c>
      <c r="G5316">
        <v>39.799999999999997</v>
      </c>
      <c r="H5316">
        <v>32.6</v>
      </c>
      <c r="I5316">
        <v>3</v>
      </c>
      <c r="J5316">
        <v>0</v>
      </c>
      <c r="K5316" s="1">
        <v>45159</v>
      </c>
      <c r="L5316" s="56">
        <v>0.6166779745370371</v>
      </c>
    </row>
    <row r="5317" spans="1:12" ht="15" customHeight="1" x14ac:dyDescent="0.25">
      <c r="A5317">
        <v>5316</v>
      </c>
      <c r="B5317">
        <v>275449</v>
      </c>
      <c r="C5317" t="s">
        <v>125</v>
      </c>
      <c r="D5317" t="s">
        <v>126</v>
      </c>
      <c r="E5317" t="s">
        <v>1603</v>
      </c>
      <c r="F5317" t="s">
        <v>1604</v>
      </c>
      <c r="G5317">
        <v>48.9</v>
      </c>
      <c r="H5317">
        <v>41.7</v>
      </c>
      <c r="I5317">
        <v>3</v>
      </c>
      <c r="J5317">
        <v>0</v>
      </c>
      <c r="K5317" s="1">
        <v>45159</v>
      </c>
      <c r="L5317" s="56">
        <v>0.6165645486111111</v>
      </c>
    </row>
    <row r="5318" spans="1:12" ht="15" customHeight="1" x14ac:dyDescent="0.25">
      <c r="A5318">
        <v>5317</v>
      </c>
      <c r="B5318">
        <v>275448</v>
      </c>
      <c r="C5318" t="s">
        <v>124</v>
      </c>
      <c r="D5318" t="s">
        <v>1413</v>
      </c>
      <c r="E5318" t="s">
        <v>1603</v>
      </c>
      <c r="F5318" t="s">
        <v>1604</v>
      </c>
      <c r="G5318">
        <v>47.7</v>
      </c>
      <c r="H5318">
        <v>40.5</v>
      </c>
      <c r="I5318">
        <v>3</v>
      </c>
      <c r="J5318">
        <v>0</v>
      </c>
      <c r="K5318" s="1">
        <v>45159</v>
      </c>
      <c r="L5318" s="56">
        <v>0.61630312500000006</v>
      </c>
    </row>
    <row r="5319" spans="1:12" ht="15" customHeight="1" x14ac:dyDescent="0.25">
      <c r="A5319">
        <v>5318</v>
      </c>
      <c r="B5319">
        <v>275447</v>
      </c>
      <c r="C5319" t="s">
        <v>1536</v>
      </c>
      <c r="D5319" t="s">
        <v>1537</v>
      </c>
      <c r="E5319" t="s">
        <v>1606</v>
      </c>
      <c r="F5319" t="s">
        <v>1607</v>
      </c>
      <c r="G5319">
        <v>52.4</v>
      </c>
      <c r="H5319">
        <v>45.2</v>
      </c>
      <c r="I5319">
        <v>3</v>
      </c>
      <c r="J5319">
        <v>0</v>
      </c>
      <c r="K5319" s="1">
        <v>45159</v>
      </c>
      <c r="L5319" s="56">
        <v>0.61621813657407409</v>
      </c>
    </row>
    <row r="5320" spans="1:12" ht="15" customHeight="1" x14ac:dyDescent="0.25">
      <c r="A5320">
        <v>5319</v>
      </c>
      <c r="B5320">
        <v>275446</v>
      </c>
      <c r="C5320" t="s">
        <v>1536</v>
      </c>
      <c r="D5320" t="s">
        <v>1537</v>
      </c>
      <c r="E5320" t="s">
        <v>1606</v>
      </c>
      <c r="F5320" t="s">
        <v>1607</v>
      </c>
      <c r="G5320">
        <v>60.8</v>
      </c>
      <c r="H5320">
        <v>53.6</v>
      </c>
      <c r="I5320">
        <v>3</v>
      </c>
      <c r="J5320">
        <v>0</v>
      </c>
      <c r="K5320" s="1">
        <v>45159</v>
      </c>
      <c r="L5320" s="56">
        <v>0.61604857638888888</v>
      </c>
    </row>
    <row r="5321" spans="1:12" ht="15" customHeight="1" x14ac:dyDescent="0.25">
      <c r="A5321">
        <v>5320</v>
      </c>
      <c r="B5321">
        <v>275445</v>
      </c>
      <c r="C5321" t="s">
        <v>125</v>
      </c>
      <c r="D5321" t="s">
        <v>126</v>
      </c>
      <c r="E5321" t="s">
        <v>1603</v>
      </c>
      <c r="F5321" t="s">
        <v>1604</v>
      </c>
      <c r="G5321">
        <v>41.3</v>
      </c>
      <c r="H5321">
        <v>34.1</v>
      </c>
      <c r="I5321">
        <v>3</v>
      </c>
      <c r="J5321">
        <v>0</v>
      </c>
      <c r="K5321" s="1">
        <v>45159</v>
      </c>
      <c r="L5321" s="56">
        <v>0.61581192129629636</v>
      </c>
    </row>
    <row r="5322" spans="1:12" ht="15" customHeight="1" x14ac:dyDescent="0.25">
      <c r="A5322">
        <v>5321</v>
      </c>
      <c r="B5322">
        <v>275444</v>
      </c>
      <c r="C5322" t="s">
        <v>1536</v>
      </c>
      <c r="D5322" t="s">
        <v>1537</v>
      </c>
      <c r="E5322" t="s">
        <v>1606</v>
      </c>
      <c r="F5322" t="s">
        <v>1607</v>
      </c>
      <c r="G5322">
        <v>58.9</v>
      </c>
      <c r="H5322">
        <v>51.7</v>
      </c>
      <c r="I5322">
        <v>3</v>
      </c>
      <c r="J5322">
        <v>0</v>
      </c>
      <c r="K5322" s="1">
        <v>45159</v>
      </c>
      <c r="L5322" s="56">
        <v>0.61573938657407401</v>
      </c>
    </row>
    <row r="5323" spans="1:12" ht="15" customHeight="1" x14ac:dyDescent="0.25">
      <c r="A5323">
        <v>5322</v>
      </c>
      <c r="B5323">
        <v>275443</v>
      </c>
      <c r="C5323" t="s">
        <v>1536</v>
      </c>
      <c r="D5323" t="s">
        <v>1537</v>
      </c>
      <c r="E5323" t="s">
        <v>1606</v>
      </c>
      <c r="F5323" t="s">
        <v>1607</v>
      </c>
      <c r="G5323">
        <v>68.8</v>
      </c>
      <c r="H5323">
        <v>61.6</v>
      </c>
      <c r="I5323">
        <v>3</v>
      </c>
      <c r="J5323">
        <v>0</v>
      </c>
      <c r="K5323" s="1">
        <v>45159</v>
      </c>
      <c r="L5323" s="56">
        <v>0.6155697916666667</v>
      </c>
    </row>
    <row r="5324" spans="1:12" ht="15" customHeight="1" x14ac:dyDescent="0.25">
      <c r="A5324">
        <v>5323</v>
      </c>
      <c r="B5324">
        <v>275442</v>
      </c>
      <c r="C5324" t="s">
        <v>124</v>
      </c>
      <c r="D5324" t="s">
        <v>1413</v>
      </c>
      <c r="E5324" t="s">
        <v>1603</v>
      </c>
      <c r="F5324" t="s">
        <v>1604</v>
      </c>
      <c r="G5324">
        <v>51.6</v>
      </c>
      <c r="H5324">
        <v>44.4</v>
      </c>
      <c r="I5324">
        <v>3</v>
      </c>
      <c r="J5324">
        <v>0</v>
      </c>
      <c r="K5324" s="1">
        <v>45159</v>
      </c>
      <c r="L5324" s="56">
        <v>0.61545474537037037</v>
      </c>
    </row>
    <row r="5325" spans="1:12" ht="15" customHeight="1" x14ac:dyDescent="0.25">
      <c r="A5325">
        <v>5324</v>
      </c>
      <c r="B5325">
        <v>275441</v>
      </c>
      <c r="C5325" t="s">
        <v>1534</v>
      </c>
      <c r="D5325" t="s">
        <v>1535</v>
      </c>
      <c r="E5325" t="s">
        <v>1611</v>
      </c>
      <c r="F5325" t="s">
        <v>1607</v>
      </c>
      <c r="G5325">
        <v>83.2</v>
      </c>
      <c r="H5325">
        <v>76</v>
      </c>
      <c r="I5325">
        <v>3</v>
      </c>
      <c r="J5325">
        <v>18</v>
      </c>
      <c r="K5325" s="1">
        <v>45159</v>
      </c>
      <c r="L5325" s="56">
        <v>0.61504672453703702</v>
      </c>
    </row>
    <row r="5326" spans="1:12" ht="15" customHeight="1" x14ac:dyDescent="0.25">
      <c r="A5326">
        <v>5325</v>
      </c>
      <c r="B5326">
        <v>275440</v>
      </c>
      <c r="C5326" t="s">
        <v>175</v>
      </c>
      <c r="D5326" t="s">
        <v>176</v>
      </c>
      <c r="E5326" t="s">
        <v>1603</v>
      </c>
      <c r="F5326" t="s">
        <v>1613</v>
      </c>
      <c r="G5326">
        <v>38.299999999999997</v>
      </c>
      <c r="H5326">
        <v>31.1</v>
      </c>
      <c r="I5326">
        <v>3</v>
      </c>
      <c r="J5326">
        <v>0</v>
      </c>
      <c r="K5326" s="1">
        <v>45159</v>
      </c>
      <c r="L5326" s="56">
        <v>0.61473815972222223</v>
      </c>
    </row>
    <row r="5327" spans="1:12" ht="15" customHeight="1" x14ac:dyDescent="0.25">
      <c r="A5327">
        <v>5326</v>
      </c>
      <c r="B5327">
        <v>275439</v>
      </c>
      <c r="C5327" t="s">
        <v>175</v>
      </c>
      <c r="D5327" t="s">
        <v>176</v>
      </c>
      <c r="E5327" t="s">
        <v>1603</v>
      </c>
      <c r="F5327" t="s">
        <v>1613</v>
      </c>
      <c r="G5327">
        <v>33.200000000000003</v>
      </c>
      <c r="H5327">
        <v>26</v>
      </c>
      <c r="I5327">
        <v>3</v>
      </c>
      <c r="J5327">
        <v>0</v>
      </c>
      <c r="K5327" s="1">
        <v>45159</v>
      </c>
      <c r="L5327" s="56">
        <v>0.61461512731481482</v>
      </c>
    </row>
    <row r="5328" spans="1:12" ht="15" customHeight="1" x14ac:dyDescent="0.25">
      <c r="A5328">
        <v>5327</v>
      </c>
      <c r="B5328">
        <v>275438</v>
      </c>
      <c r="C5328" t="s">
        <v>1536</v>
      </c>
      <c r="D5328" t="s">
        <v>1537</v>
      </c>
      <c r="E5328" t="s">
        <v>1606</v>
      </c>
      <c r="F5328" t="s">
        <v>1607</v>
      </c>
      <c r="G5328">
        <v>60.5</v>
      </c>
      <c r="H5328">
        <v>53.3</v>
      </c>
      <c r="I5328">
        <v>3</v>
      </c>
      <c r="J5328">
        <v>0</v>
      </c>
      <c r="K5328" s="1">
        <v>45159</v>
      </c>
      <c r="L5328" s="56">
        <v>0.61445879629629629</v>
      </c>
    </row>
    <row r="5329" spans="1:12" ht="15" customHeight="1" x14ac:dyDescent="0.25">
      <c r="A5329">
        <v>5328</v>
      </c>
      <c r="B5329">
        <v>275437</v>
      </c>
      <c r="C5329" t="s">
        <v>175</v>
      </c>
      <c r="D5329" t="s">
        <v>176</v>
      </c>
      <c r="E5329" t="s">
        <v>1603</v>
      </c>
      <c r="F5329" t="s">
        <v>1613</v>
      </c>
      <c r="G5329">
        <v>34</v>
      </c>
      <c r="H5329">
        <v>26.8</v>
      </c>
      <c r="I5329">
        <v>3</v>
      </c>
      <c r="J5329">
        <v>0</v>
      </c>
      <c r="K5329" s="1">
        <v>45159</v>
      </c>
      <c r="L5329" s="56">
        <v>0.61442280092592594</v>
      </c>
    </row>
    <row r="5330" spans="1:12" ht="15" customHeight="1" x14ac:dyDescent="0.25">
      <c r="A5330">
        <v>5329</v>
      </c>
      <c r="B5330">
        <v>275436</v>
      </c>
      <c r="C5330" t="s">
        <v>175</v>
      </c>
      <c r="D5330" t="s">
        <v>176</v>
      </c>
      <c r="E5330" t="s">
        <v>1603</v>
      </c>
      <c r="F5330" t="s">
        <v>1614</v>
      </c>
      <c r="G5330">
        <v>38</v>
      </c>
      <c r="H5330">
        <v>30.8</v>
      </c>
      <c r="I5330">
        <v>3</v>
      </c>
      <c r="J5330">
        <v>0</v>
      </c>
      <c r="K5330" s="1">
        <v>45159</v>
      </c>
      <c r="L5330" s="56">
        <v>0.61413614583333331</v>
      </c>
    </row>
    <row r="5331" spans="1:12" ht="15" customHeight="1" x14ac:dyDescent="0.25">
      <c r="A5331">
        <v>5330</v>
      </c>
      <c r="B5331">
        <v>275435</v>
      </c>
      <c r="C5331" t="s">
        <v>175</v>
      </c>
      <c r="D5331" t="s">
        <v>176</v>
      </c>
      <c r="E5331" t="s">
        <v>1603</v>
      </c>
      <c r="F5331" t="s">
        <v>1614</v>
      </c>
      <c r="G5331">
        <v>16</v>
      </c>
      <c r="H5331">
        <v>14.2</v>
      </c>
      <c r="I5331">
        <v>0</v>
      </c>
      <c r="J5331">
        <v>0</v>
      </c>
      <c r="K5331" s="1">
        <v>45159</v>
      </c>
      <c r="L5331" s="56">
        <v>0.61398028935185189</v>
      </c>
    </row>
    <row r="5332" spans="1:12" ht="15" customHeight="1" x14ac:dyDescent="0.25">
      <c r="A5332">
        <v>5331</v>
      </c>
      <c r="B5332">
        <v>275434</v>
      </c>
      <c r="C5332" t="s">
        <v>175</v>
      </c>
      <c r="D5332" t="s">
        <v>176</v>
      </c>
      <c r="E5332" t="s">
        <v>1603</v>
      </c>
      <c r="F5332" t="s">
        <v>1614</v>
      </c>
      <c r="G5332">
        <v>40.6</v>
      </c>
      <c r="H5332">
        <v>33.4</v>
      </c>
      <c r="I5332">
        <v>3</v>
      </c>
      <c r="J5332">
        <v>0</v>
      </c>
      <c r="K5332" s="1">
        <v>45159</v>
      </c>
      <c r="L5332" s="56">
        <v>0.61383255787037039</v>
      </c>
    </row>
    <row r="5333" spans="1:12" ht="15" customHeight="1" x14ac:dyDescent="0.25">
      <c r="A5333">
        <v>5332</v>
      </c>
      <c r="B5333">
        <v>275433</v>
      </c>
      <c r="C5333" t="s">
        <v>1536</v>
      </c>
      <c r="D5333" t="s">
        <v>1537</v>
      </c>
      <c r="E5333" t="s">
        <v>1606</v>
      </c>
      <c r="F5333" t="s">
        <v>1607</v>
      </c>
      <c r="G5333">
        <v>62.5</v>
      </c>
      <c r="H5333">
        <v>55.3</v>
      </c>
      <c r="I5333">
        <v>3</v>
      </c>
      <c r="J5333">
        <v>0</v>
      </c>
      <c r="K5333" s="1">
        <v>45159</v>
      </c>
      <c r="L5333" s="56">
        <v>0.6136773148148148</v>
      </c>
    </row>
    <row r="5334" spans="1:12" ht="15" customHeight="1" x14ac:dyDescent="0.25">
      <c r="A5334">
        <v>5333</v>
      </c>
      <c r="B5334">
        <v>275432</v>
      </c>
      <c r="C5334" t="s">
        <v>101</v>
      </c>
      <c r="D5334" t="s">
        <v>1326</v>
      </c>
      <c r="E5334" t="s">
        <v>1611</v>
      </c>
      <c r="F5334" t="s">
        <v>1607</v>
      </c>
      <c r="G5334">
        <v>12.6</v>
      </c>
      <c r="H5334">
        <v>7.2</v>
      </c>
      <c r="I5334">
        <v>2</v>
      </c>
      <c r="J5334">
        <v>0</v>
      </c>
      <c r="K5334" s="1">
        <v>45159</v>
      </c>
      <c r="L5334" s="56">
        <v>0.61351635416666672</v>
      </c>
    </row>
    <row r="5335" spans="1:12" ht="15" customHeight="1" x14ac:dyDescent="0.25">
      <c r="A5335">
        <v>5334</v>
      </c>
      <c r="B5335">
        <v>275431</v>
      </c>
      <c r="C5335" t="s">
        <v>121</v>
      </c>
      <c r="D5335" t="s">
        <v>122</v>
      </c>
      <c r="E5335" t="s">
        <v>1603</v>
      </c>
      <c r="F5335" t="s">
        <v>1613</v>
      </c>
      <c r="G5335">
        <v>23</v>
      </c>
      <c r="H5335">
        <v>17.600000000000001</v>
      </c>
      <c r="I5335">
        <v>2</v>
      </c>
      <c r="J5335">
        <v>0</v>
      </c>
      <c r="K5335" s="1">
        <v>45159</v>
      </c>
      <c r="L5335" s="56">
        <v>0.61339209490740743</v>
      </c>
    </row>
    <row r="5336" spans="1:12" ht="15" customHeight="1" x14ac:dyDescent="0.25">
      <c r="A5336">
        <v>5335</v>
      </c>
      <c r="B5336">
        <v>275430</v>
      </c>
      <c r="C5336" t="s">
        <v>1534</v>
      </c>
      <c r="D5336" t="s">
        <v>1535</v>
      </c>
      <c r="E5336" t="s">
        <v>1611</v>
      </c>
      <c r="F5336" t="s">
        <v>1607</v>
      </c>
      <c r="G5336">
        <v>77.5</v>
      </c>
      <c r="H5336">
        <v>70.3</v>
      </c>
      <c r="I5336">
        <v>3</v>
      </c>
      <c r="J5336">
        <v>18</v>
      </c>
      <c r="K5336" s="1">
        <v>45159</v>
      </c>
      <c r="L5336" s="56">
        <v>0.61299737268518517</v>
      </c>
    </row>
    <row r="5337" spans="1:12" ht="15" customHeight="1" x14ac:dyDescent="0.25">
      <c r="A5337">
        <v>5336</v>
      </c>
      <c r="B5337">
        <v>275429</v>
      </c>
      <c r="C5337" t="s">
        <v>125</v>
      </c>
      <c r="D5337" t="s">
        <v>126</v>
      </c>
      <c r="E5337" t="s">
        <v>1603</v>
      </c>
      <c r="F5337" t="s">
        <v>1604</v>
      </c>
      <c r="G5337">
        <v>31.9</v>
      </c>
      <c r="H5337">
        <v>24.7</v>
      </c>
      <c r="I5337">
        <v>3</v>
      </c>
      <c r="J5337">
        <v>0</v>
      </c>
      <c r="K5337" s="1">
        <v>45159</v>
      </c>
      <c r="L5337" s="56">
        <v>0.61275714120370373</v>
      </c>
    </row>
    <row r="5338" spans="1:12" ht="15" customHeight="1" x14ac:dyDescent="0.25">
      <c r="A5338">
        <v>5337</v>
      </c>
      <c r="B5338">
        <v>275428</v>
      </c>
      <c r="C5338" t="s">
        <v>124</v>
      </c>
      <c r="D5338" t="s">
        <v>1413</v>
      </c>
      <c r="E5338" t="s">
        <v>1603</v>
      </c>
      <c r="F5338" t="s">
        <v>1604</v>
      </c>
      <c r="G5338">
        <v>43.8</v>
      </c>
      <c r="H5338">
        <v>36.6</v>
      </c>
      <c r="I5338">
        <v>3</v>
      </c>
      <c r="J5338">
        <v>0</v>
      </c>
      <c r="K5338" s="1">
        <v>45159</v>
      </c>
      <c r="L5338" s="56">
        <v>0.61256380787037035</v>
      </c>
    </row>
    <row r="5339" spans="1:12" ht="15" customHeight="1" x14ac:dyDescent="0.25">
      <c r="A5339">
        <v>5338</v>
      </c>
      <c r="B5339">
        <v>275427</v>
      </c>
      <c r="C5339" t="s">
        <v>141</v>
      </c>
      <c r="D5339" t="s">
        <v>1358</v>
      </c>
      <c r="E5339" t="s">
        <v>1603</v>
      </c>
      <c r="F5339" t="s">
        <v>1607</v>
      </c>
      <c r="G5339">
        <v>43.2</v>
      </c>
      <c r="H5339">
        <v>36</v>
      </c>
      <c r="I5339">
        <v>3</v>
      </c>
      <c r="J5339">
        <v>0</v>
      </c>
      <c r="K5339" s="1">
        <v>45159</v>
      </c>
      <c r="L5339" s="56">
        <v>0.61227893518518517</v>
      </c>
    </row>
    <row r="5340" spans="1:12" ht="15" customHeight="1" x14ac:dyDescent="0.25">
      <c r="A5340">
        <v>5339</v>
      </c>
      <c r="B5340">
        <v>275426</v>
      </c>
      <c r="C5340" t="s">
        <v>1534</v>
      </c>
      <c r="D5340" t="s">
        <v>1535</v>
      </c>
      <c r="E5340" t="s">
        <v>1611</v>
      </c>
      <c r="F5340" t="s">
        <v>1607</v>
      </c>
      <c r="G5340">
        <v>80</v>
      </c>
      <c r="H5340">
        <v>72.8</v>
      </c>
      <c r="I5340">
        <v>3</v>
      </c>
      <c r="J5340">
        <v>18</v>
      </c>
      <c r="K5340" s="1">
        <v>45159</v>
      </c>
      <c r="L5340" s="56">
        <v>0.61209594907407405</v>
      </c>
    </row>
    <row r="5341" spans="1:12" ht="15" customHeight="1" x14ac:dyDescent="0.25">
      <c r="A5341">
        <v>5340</v>
      </c>
      <c r="B5341">
        <v>275425</v>
      </c>
      <c r="C5341" t="s">
        <v>125</v>
      </c>
      <c r="D5341" t="s">
        <v>126</v>
      </c>
      <c r="E5341" t="s">
        <v>1603</v>
      </c>
      <c r="F5341" t="s">
        <v>1604</v>
      </c>
      <c r="G5341">
        <v>44.2</v>
      </c>
      <c r="H5341">
        <v>37</v>
      </c>
      <c r="I5341">
        <v>3</v>
      </c>
      <c r="J5341">
        <v>0</v>
      </c>
      <c r="K5341" s="1">
        <v>45159</v>
      </c>
      <c r="L5341" s="56">
        <v>0.61179270833333332</v>
      </c>
    </row>
    <row r="5342" spans="1:12" ht="15" customHeight="1" x14ac:dyDescent="0.25">
      <c r="A5342">
        <v>5341</v>
      </c>
      <c r="B5342">
        <v>275424</v>
      </c>
      <c r="C5342" t="s">
        <v>123</v>
      </c>
      <c r="D5342" t="s">
        <v>1412</v>
      </c>
      <c r="E5342" t="s">
        <v>1603</v>
      </c>
      <c r="F5342" t="s">
        <v>1613</v>
      </c>
      <c r="G5342">
        <v>5.3</v>
      </c>
      <c r="H5342">
        <v>1.7</v>
      </c>
      <c r="I5342">
        <v>1</v>
      </c>
      <c r="J5342">
        <v>0</v>
      </c>
      <c r="K5342" s="1">
        <v>45159</v>
      </c>
      <c r="L5342" s="56">
        <v>0.61158179398148149</v>
      </c>
    </row>
    <row r="5343" spans="1:12" ht="15" customHeight="1" x14ac:dyDescent="0.25">
      <c r="A5343">
        <v>5342</v>
      </c>
      <c r="B5343">
        <v>275423</v>
      </c>
      <c r="C5343" t="s">
        <v>84</v>
      </c>
      <c r="D5343" t="s">
        <v>1609</v>
      </c>
      <c r="E5343" t="s">
        <v>1603</v>
      </c>
      <c r="F5343" t="s">
        <v>1610</v>
      </c>
      <c r="G5343">
        <v>40</v>
      </c>
      <c r="H5343">
        <v>34.6</v>
      </c>
      <c r="I5343">
        <v>2</v>
      </c>
      <c r="J5343">
        <v>0</v>
      </c>
      <c r="K5343" s="1">
        <v>45159</v>
      </c>
      <c r="L5343" s="56">
        <v>0.61137913194444449</v>
      </c>
    </row>
    <row r="5344" spans="1:12" ht="15" customHeight="1" x14ac:dyDescent="0.25">
      <c r="A5344">
        <v>5343</v>
      </c>
      <c r="B5344">
        <v>275422</v>
      </c>
      <c r="C5344" t="s">
        <v>101</v>
      </c>
      <c r="D5344" t="s">
        <v>1326</v>
      </c>
      <c r="E5344" t="s">
        <v>1611</v>
      </c>
      <c r="F5344" t="s">
        <v>1607</v>
      </c>
      <c r="G5344">
        <v>35.4</v>
      </c>
      <c r="H5344">
        <v>28.2</v>
      </c>
      <c r="I5344">
        <v>3</v>
      </c>
      <c r="J5344">
        <v>0</v>
      </c>
      <c r="K5344" s="1">
        <v>45159</v>
      </c>
      <c r="L5344" s="56">
        <v>0.61104687499999999</v>
      </c>
    </row>
    <row r="5345" spans="1:12" ht="15" customHeight="1" x14ac:dyDescent="0.25">
      <c r="A5345">
        <v>5344</v>
      </c>
      <c r="B5345">
        <v>275421</v>
      </c>
      <c r="C5345" t="s">
        <v>141</v>
      </c>
      <c r="D5345" t="s">
        <v>1358</v>
      </c>
      <c r="E5345" t="s">
        <v>1603</v>
      </c>
      <c r="F5345" t="s">
        <v>1607</v>
      </c>
      <c r="G5345">
        <v>42.7</v>
      </c>
      <c r="H5345">
        <v>35.5</v>
      </c>
      <c r="I5345">
        <v>3</v>
      </c>
      <c r="J5345">
        <v>0</v>
      </c>
      <c r="K5345" s="1">
        <v>45159</v>
      </c>
      <c r="L5345" s="56">
        <v>0.61086311342592592</v>
      </c>
    </row>
    <row r="5346" spans="1:12" ht="15" customHeight="1" x14ac:dyDescent="0.25">
      <c r="A5346">
        <v>5345</v>
      </c>
      <c r="B5346">
        <v>275420</v>
      </c>
      <c r="C5346" t="s">
        <v>142</v>
      </c>
      <c r="D5346" t="s">
        <v>1612</v>
      </c>
      <c r="E5346" t="s">
        <v>1603</v>
      </c>
      <c r="F5346" t="s">
        <v>1604</v>
      </c>
      <c r="G5346">
        <v>37.299999999999997</v>
      </c>
      <c r="H5346">
        <v>30.1</v>
      </c>
      <c r="I5346">
        <v>3</v>
      </c>
      <c r="J5346">
        <v>0</v>
      </c>
      <c r="K5346" s="1">
        <v>45159</v>
      </c>
      <c r="L5346" s="56">
        <v>0.61074251157407411</v>
      </c>
    </row>
    <row r="5347" spans="1:12" ht="15" customHeight="1" x14ac:dyDescent="0.25">
      <c r="A5347">
        <v>5346</v>
      </c>
      <c r="B5347">
        <v>275419</v>
      </c>
      <c r="C5347" t="s">
        <v>124</v>
      </c>
      <c r="D5347" t="s">
        <v>1413</v>
      </c>
      <c r="E5347" t="s">
        <v>1603</v>
      </c>
      <c r="F5347" t="s">
        <v>1604</v>
      </c>
      <c r="G5347">
        <v>44.4</v>
      </c>
      <c r="H5347">
        <v>37.200000000000003</v>
      </c>
      <c r="I5347">
        <v>3</v>
      </c>
      <c r="J5347">
        <v>0</v>
      </c>
      <c r="K5347" s="1">
        <v>45159</v>
      </c>
      <c r="L5347" s="56">
        <v>0.61053425925925919</v>
      </c>
    </row>
    <row r="5348" spans="1:12" ht="15" customHeight="1" x14ac:dyDescent="0.25">
      <c r="A5348">
        <v>5347</v>
      </c>
      <c r="B5348">
        <v>275418</v>
      </c>
      <c r="C5348" t="s">
        <v>124</v>
      </c>
      <c r="D5348" t="s">
        <v>1413</v>
      </c>
      <c r="E5348" t="s">
        <v>1603</v>
      </c>
      <c r="F5348" t="s">
        <v>1604</v>
      </c>
      <c r="G5348">
        <v>47.4</v>
      </c>
      <c r="H5348">
        <v>40.200000000000003</v>
      </c>
      <c r="I5348">
        <v>3</v>
      </c>
      <c r="J5348">
        <v>0</v>
      </c>
      <c r="K5348" s="1">
        <v>45159</v>
      </c>
      <c r="L5348" s="56">
        <v>0.60953723379629632</v>
      </c>
    </row>
    <row r="5349" spans="1:12" ht="15" customHeight="1" x14ac:dyDescent="0.25">
      <c r="A5349">
        <v>5348</v>
      </c>
      <c r="B5349">
        <v>275417</v>
      </c>
      <c r="C5349" t="s">
        <v>121</v>
      </c>
      <c r="D5349" t="s">
        <v>122</v>
      </c>
      <c r="E5349" t="s">
        <v>1603</v>
      </c>
      <c r="F5349" t="s">
        <v>1613</v>
      </c>
      <c r="G5349">
        <v>20</v>
      </c>
      <c r="H5349">
        <v>18.2</v>
      </c>
      <c r="I5349">
        <v>0</v>
      </c>
      <c r="J5349">
        <v>0</v>
      </c>
      <c r="K5349" s="1">
        <v>45159</v>
      </c>
      <c r="L5349" s="56">
        <v>0.60931033564814818</v>
      </c>
    </row>
    <row r="5350" spans="1:12" ht="15" customHeight="1" x14ac:dyDescent="0.25">
      <c r="A5350">
        <v>5349</v>
      </c>
      <c r="B5350">
        <v>275416</v>
      </c>
      <c r="C5350" t="s">
        <v>88</v>
      </c>
      <c r="D5350" t="s">
        <v>89</v>
      </c>
      <c r="E5350" t="s">
        <v>1611</v>
      </c>
      <c r="F5350" t="s">
        <v>1610</v>
      </c>
      <c r="G5350">
        <v>39.700000000000003</v>
      </c>
      <c r="H5350">
        <v>32.5</v>
      </c>
      <c r="I5350">
        <v>3</v>
      </c>
      <c r="J5350">
        <v>9</v>
      </c>
      <c r="K5350" s="1">
        <v>45159</v>
      </c>
      <c r="L5350" s="56">
        <v>0.60918506944444439</v>
      </c>
    </row>
    <row r="5351" spans="1:12" ht="15" customHeight="1" x14ac:dyDescent="0.25">
      <c r="A5351">
        <v>5350</v>
      </c>
      <c r="B5351">
        <v>275415</v>
      </c>
      <c r="C5351" t="s">
        <v>123</v>
      </c>
      <c r="D5351" t="s">
        <v>1412</v>
      </c>
      <c r="E5351" t="s">
        <v>1603</v>
      </c>
      <c r="F5351" t="s">
        <v>1613</v>
      </c>
      <c r="G5351">
        <v>26</v>
      </c>
      <c r="H5351">
        <v>22.4</v>
      </c>
      <c r="I5351">
        <v>1</v>
      </c>
      <c r="J5351">
        <v>0</v>
      </c>
      <c r="K5351" s="1">
        <v>45159</v>
      </c>
      <c r="L5351" s="56">
        <v>0.60909181712962968</v>
      </c>
    </row>
    <row r="5352" spans="1:12" ht="15" customHeight="1" x14ac:dyDescent="0.25">
      <c r="A5352">
        <v>5351</v>
      </c>
      <c r="B5352">
        <v>275414</v>
      </c>
      <c r="C5352" t="s">
        <v>85</v>
      </c>
      <c r="D5352" t="s">
        <v>1608</v>
      </c>
      <c r="E5352" t="s">
        <v>1603</v>
      </c>
      <c r="F5352" t="s">
        <v>1610</v>
      </c>
      <c r="G5352">
        <v>12.3</v>
      </c>
      <c r="H5352">
        <v>6.9</v>
      </c>
      <c r="I5352">
        <v>2</v>
      </c>
      <c r="J5352">
        <v>0</v>
      </c>
      <c r="K5352" s="1">
        <v>45159</v>
      </c>
      <c r="L5352" s="56">
        <v>0.6088155092592592</v>
      </c>
    </row>
    <row r="5353" spans="1:12" ht="15" customHeight="1" x14ac:dyDescent="0.25">
      <c r="A5353">
        <v>5352</v>
      </c>
      <c r="B5353">
        <v>275413</v>
      </c>
      <c r="C5353" t="s">
        <v>125</v>
      </c>
      <c r="D5353" t="s">
        <v>126</v>
      </c>
      <c r="E5353" t="s">
        <v>1603</v>
      </c>
      <c r="F5353" t="s">
        <v>1604</v>
      </c>
      <c r="G5353">
        <v>15.2</v>
      </c>
      <c r="H5353">
        <v>9.8000000000000007</v>
      </c>
      <c r="I5353">
        <v>2</v>
      </c>
      <c r="J5353">
        <v>0</v>
      </c>
      <c r="K5353" s="1">
        <v>45159</v>
      </c>
      <c r="L5353" s="56">
        <v>0.60865315972222223</v>
      </c>
    </row>
    <row r="5354" spans="1:12" ht="15" customHeight="1" x14ac:dyDescent="0.25">
      <c r="A5354">
        <v>5353</v>
      </c>
      <c r="B5354">
        <v>275412</v>
      </c>
      <c r="C5354" t="s">
        <v>67</v>
      </c>
      <c r="D5354" t="s">
        <v>1318</v>
      </c>
      <c r="E5354" t="s">
        <v>1603</v>
      </c>
      <c r="F5354" t="s">
        <v>1613</v>
      </c>
      <c r="G5354">
        <v>6.1</v>
      </c>
      <c r="H5354">
        <v>0.7</v>
      </c>
      <c r="I5354">
        <v>2</v>
      </c>
      <c r="J5354">
        <v>0</v>
      </c>
      <c r="K5354" s="1">
        <v>45159</v>
      </c>
      <c r="L5354" s="56">
        <v>0.60855405092592596</v>
      </c>
    </row>
    <row r="5355" spans="1:12" ht="15" customHeight="1" x14ac:dyDescent="0.25">
      <c r="A5355">
        <v>5354</v>
      </c>
      <c r="B5355">
        <v>275411</v>
      </c>
      <c r="C5355" t="s">
        <v>139</v>
      </c>
      <c r="D5355" t="s">
        <v>1342</v>
      </c>
      <c r="E5355" t="s">
        <v>1603</v>
      </c>
      <c r="F5355" t="s">
        <v>1613</v>
      </c>
      <c r="G5355">
        <v>39.700000000000003</v>
      </c>
      <c r="H5355">
        <v>32.5</v>
      </c>
      <c r="I5355">
        <v>3</v>
      </c>
      <c r="J5355">
        <v>0</v>
      </c>
      <c r="K5355" s="1">
        <v>45159</v>
      </c>
      <c r="L5355" s="56">
        <v>0.60839579861111115</v>
      </c>
    </row>
    <row r="5356" spans="1:12" ht="15" customHeight="1" x14ac:dyDescent="0.25">
      <c r="A5356">
        <v>5355</v>
      </c>
      <c r="B5356">
        <v>275410</v>
      </c>
      <c r="C5356" t="s">
        <v>114</v>
      </c>
      <c r="D5356" t="s">
        <v>115</v>
      </c>
      <c r="E5356" t="s">
        <v>1603</v>
      </c>
      <c r="F5356" t="s">
        <v>1610</v>
      </c>
      <c r="G5356">
        <v>69.599999999999994</v>
      </c>
      <c r="H5356">
        <v>62.4</v>
      </c>
      <c r="I5356">
        <v>3</v>
      </c>
      <c r="J5356">
        <v>30</v>
      </c>
      <c r="K5356" s="1">
        <v>45159</v>
      </c>
      <c r="L5356" s="56">
        <v>0.60814822916666667</v>
      </c>
    </row>
    <row r="5357" spans="1:12" ht="15" customHeight="1" x14ac:dyDescent="0.25">
      <c r="A5357">
        <v>5356</v>
      </c>
      <c r="B5357">
        <v>275409</v>
      </c>
      <c r="C5357" t="s">
        <v>59</v>
      </c>
      <c r="D5357" t="s">
        <v>60</v>
      </c>
      <c r="E5357" t="s">
        <v>1611</v>
      </c>
      <c r="F5357" t="s">
        <v>1613</v>
      </c>
      <c r="G5357">
        <v>59.1</v>
      </c>
      <c r="H5357">
        <v>51.9</v>
      </c>
      <c r="I5357">
        <v>3</v>
      </c>
      <c r="J5357">
        <v>10</v>
      </c>
      <c r="K5357" s="1">
        <v>45159</v>
      </c>
      <c r="L5357" s="56">
        <v>0.60800853009259259</v>
      </c>
    </row>
    <row r="5358" spans="1:12" ht="15" customHeight="1" x14ac:dyDescent="0.25">
      <c r="A5358">
        <v>5357</v>
      </c>
      <c r="B5358">
        <v>275408</v>
      </c>
      <c r="C5358" t="s">
        <v>59</v>
      </c>
      <c r="D5358" t="s">
        <v>60</v>
      </c>
      <c r="E5358" t="s">
        <v>1611</v>
      </c>
      <c r="F5358" t="s">
        <v>1613</v>
      </c>
      <c r="G5358">
        <v>47</v>
      </c>
      <c r="H5358">
        <v>39.799999999999997</v>
      </c>
      <c r="I5358">
        <v>3</v>
      </c>
      <c r="J5358">
        <v>8</v>
      </c>
      <c r="K5358" s="1">
        <v>45159</v>
      </c>
      <c r="L5358" s="56">
        <v>0.60787149305555555</v>
      </c>
    </row>
    <row r="5359" spans="1:12" ht="15" customHeight="1" x14ac:dyDescent="0.25">
      <c r="A5359">
        <v>5358</v>
      </c>
      <c r="B5359">
        <v>275407</v>
      </c>
      <c r="C5359" t="s">
        <v>59</v>
      </c>
      <c r="D5359" t="s">
        <v>60</v>
      </c>
      <c r="E5359" t="s">
        <v>1611</v>
      </c>
      <c r="F5359" t="s">
        <v>1613</v>
      </c>
      <c r="G5359">
        <v>51.3</v>
      </c>
      <c r="H5359">
        <v>44.1</v>
      </c>
      <c r="I5359">
        <v>3</v>
      </c>
      <c r="J5359">
        <v>8</v>
      </c>
      <c r="K5359" s="1">
        <v>45159</v>
      </c>
      <c r="L5359" s="56">
        <v>0.60775304398148144</v>
      </c>
    </row>
    <row r="5360" spans="1:12" ht="15" customHeight="1" x14ac:dyDescent="0.25">
      <c r="A5360">
        <v>5359</v>
      </c>
      <c r="B5360">
        <v>275406</v>
      </c>
      <c r="C5360" t="s">
        <v>59</v>
      </c>
      <c r="D5360" t="s">
        <v>60</v>
      </c>
      <c r="E5360" t="s">
        <v>1611</v>
      </c>
      <c r="F5360" t="s">
        <v>1613</v>
      </c>
      <c r="G5360">
        <v>48</v>
      </c>
      <c r="H5360">
        <v>40.799999999999997</v>
      </c>
      <c r="I5360">
        <v>3</v>
      </c>
      <c r="J5360">
        <v>8</v>
      </c>
      <c r="K5360" s="1">
        <v>45159</v>
      </c>
      <c r="L5360" s="56">
        <v>0.60765231481481485</v>
      </c>
    </row>
    <row r="5361" spans="1:12" ht="15" customHeight="1" x14ac:dyDescent="0.25">
      <c r="A5361">
        <v>5360</v>
      </c>
      <c r="B5361">
        <v>275405</v>
      </c>
      <c r="C5361" t="s">
        <v>24</v>
      </c>
      <c r="D5361" t="s">
        <v>25</v>
      </c>
      <c r="E5361" t="s">
        <v>1611</v>
      </c>
      <c r="F5361" t="s">
        <v>1614</v>
      </c>
      <c r="G5361">
        <v>27.5</v>
      </c>
      <c r="H5361">
        <v>22.1</v>
      </c>
      <c r="I5361">
        <v>2</v>
      </c>
      <c r="J5361">
        <v>5</v>
      </c>
      <c r="K5361" s="1">
        <v>45159</v>
      </c>
      <c r="L5361" s="56">
        <v>0.60756658564814814</v>
      </c>
    </row>
    <row r="5362" spans="1:12" ht="15" customHeight="1" x14ac:dyDescent="0.25">
      <c r="A5362">
        <v>5361</v>
      </c>
      <c r="B5362">
        <v>275404</v>
      </c>
      <c r="C5362" t="s">
        <v>59</v>
      </c>
      <c r="D5362" t="s">
        <v>60</v>
      </c>
      <c r="E5362" t="s">
        <v>1611</v>
      </c>
      <c r="F5362" t="s">
        <v>1613</v>
      </c>
      <c r="G5362">
        <v>48.2</v>
      </c>
      <c r="H5362">
        <v>41</v>
      </c>
      <c r="I5362">
        <v>3</v>
      </c>
      <c r="J5362">
        <v>8</v>
      </c>
      <c r="K5362" s="1">
        <v>45159</v>
      </c>
      <c r="L5362" s="56">
        <v>0.60746388888888891</v>
      </c>
    </row>
    <row r="5363" spans="1:12" ht="15" customHeight="1" x14ac:dyDescent="0.25">
      <c r="A5363">
        <v>5362</v>
      </c>
      <c r="B5363">
        <v>275403</v>
      </c>
      <c r="C5363" t="s">
        <v>139</v>
      </c>
      <c r="D5363" t="s">
        <v>1342</v>
      </c>
      <c r="E5363" t="s">
        <v>1603</v>
      </c>
      <c r="F5363" t="s">
        <v>1613</v>
      </c>
      <c r="G5363">
        <v>26.3</v>
      </c>
      <c r="H5363">
        <v>20.9</v>
      </c>
      <c r="I5363">
        <v>2</v>
      </c>
      <c r="J5363">
        <v>0</v>
      </c>
      <c r="K5363" s="1">
        <v>45159</v>
      </c>
      <c r="L5363" s="56">
        <v>0.6071918634259259</v>
      </c>
    </row>
    <row r="5364" spans="1:12" ht="15" customHeight="1" x14ac:dyDescent="0.25">
      <c r="A5364">
        <v>5363</v>
      </c>
      <c r="B5364">
        <v>275402</v>
      </c>
      <c r="C5364" t="s">
        <v>74</v>
      </c>
      <c r="D5364" t="s">
        <v>75</v>
      </c>
      <c r="E5364" t="s">
        <v>1611</v>
      </c>
      <c r="F5364" t="s">
        <v>1610</v>
      </c>
      <c r="G5364">
        <v>40.200000000000003</v>
      </c>
      <c r="H5364">
        <v>33</v>
      </c>
      <c r="I5364">
        <v>3</v>
      </c>
      <c r="J5364">
        <v>16</v>
      </c>
      <c r="K5364" s="1">
        <v>45159</v>
      </c>
      <c r="L5364" s="56">
        <v>0.60688634259259266</v>
      </c>
    </row>
    <row r="5365" spans="1:12" ht="15" customHeight="1" x14ac:dyDescent="0.25">
      <c r="A5365">
        <v>5364</v>
      </c>
      <c r="B5365">
        <v>275401</v>
      </c>
      <c r="C5365" t="s">
        <v>55</v>
      </c>
      <c r="D5365" t="s">
        <v>56</v>
      </c>
      <c r="E5365" t="s">
        <v>1611</v>
      </c>
      <c r="F5365" t="s">
        <v>1613</v>
      </c>
      <c r="G5365">
        <v>46.9</v>
      </c>
      <c r="H5365">
        <v>39.700000000000003</v>
      </c>
      <c r="I5365">
        <v>3</v>
      </c>
      <c r="J5365">
        <v>8</v>
      </c>
      <c r="K5365" s="1">
        <v>45159</v>
      </c>
      <c r="L5365" s="56">
        <v>0.60514834490740743</v>
      </c>
    </row>
    <row r="5366" spans="1:12" ht="15" customHeight="1" x14ac:dyDescent="0.25">
      <c r="A5366">
        <v>5365</v>
      </c>
      <c r="B5366">
        <v>275400</v>
      </c>
      <c r="C5366" t="s">
        <v>124</v>
      </c>
      <c r="D5366" t="s">
        <v>1413</v>
      </c>
      <c r="E5366" t="s">
        <v>1603</v>
      </c>
      <c r="F5366" t="s">
        <v>1604</v>
      </c>
      <c r="G5366">
        <v>48.5</v>
      </c>
      <c r="H5366">
        <v>41.3</v>
      </c>
      <c r="I5366">
        <v>3</v>
      </c>
      <c r="J5366">
        <v>0</v>
      </c>
      <c r="K5366" s="1">
        <v>45159</v>
      </c>
      <c r="L5366" s="56">
        <v>0.60485188657407407</v>
      </c>
    </row>
    <row r="5367" spans="1:12" ht="15" customHeight="1" x14ac:dyDescent="0.25">
      <c r="A5367">
        <v>5366</v>
      </c>
      <c r="B5367">
        <v>275399</v>
      </c>
      <c r="C5367" t="s">
        <v>142</v>
      </c>
      <c r="D5367" t="s">
        <v>1612</v>
      </c>
      <c r="E5367" t="s">
        <v>1603</v>
      </c>
      <c r="F5367" t="s">
        <v>1604</v>
      </c>
      <c r="G5367">
        <v>36.4</v>
      </c>
      <c r="H5367">
        <v>29.2</v>
      </c>
      <c r="I5367">
        <v>3</v>
      </c>
      <c r="J5367">
        <v>0</v>
      </c>
      <c r="K5367" s="1">
        <v>45159</v>
      </c>
      <c r="L5367" s="56">
        <v>0.60471519675925922</v>
      </c>
    </row>
    <row r="5368" spans="1:12" ht="15" customHeight="1" x14ac:dyDescent="0.25">
      <c r="A5368">
        <v>5367</v>
      </c>
      <c r="B5368">
        <v>275398</v>
      </c>
      <c r="C5368" t="s">
        <v>140</v>
      </c>
      <c r="D5368" t="s">
        <v>1357</v>
      </c>
      <c r="E5368" t="s">
        <v>1603</v>
      </c>
      <c r="F5368" t="s">
        <v>1607</v>
      </c>
      <c r="G5368">
        <v>28.4</v>
      </c>
      <c r="H5368">
        <v>23</v>
      </c>
      <c r="I5368">
        <v>2</v>
      </c>
      <c r="J5368">
        <v>0</v>
      </c>
      <c r="K5368" s="1">
        <v>45159</v>
      </c>
      <c r="L5368" s="56">
        <v>0.6024874189814815</v>
      </c>
    </row>
    <row r="5369" spans="1:12" ht="15" customHeight="1" x14ac:dyDescent="0.25">
      <c r="A5369">
        <v>5368</v>
      </c>
      <c r="B5369">
        <v>275397</v>
      </c>
      <c r="C5369" t="s">
        <v>141</v>
      </c>
      <c r="D5369" t="s">
        <v>1358</v>
      </c>
      <c r="E5369" t="s">
        <v>1603</v>
      </c>
      <c r="F5369" t="s">
        <v>1607</v>
      </c>
      <c r="G5369">
        <v>40</v>
      </c>
      <c r="H5369">
        <v>32.799999999999997</v>
      </c>
      <c r="I5369">
        <v>3</v>
      </c>
      <c r="J5369">
        <v>0</v>
      </c>
      <c r="K5369" s="1">
        <v>45159</v>
      </c>
      <c r="L5369" s="56">
        <v>0.60196412037037039</v>
      </c>
    </row>
    <row r="5370" spans="1:12" ht="15" customHeight="1" x14ac:dyDescent="0.25">
      <c r="A5370">
        <v>5369</v>
      </c>
      <c r="B5370">
        <v>275396</v>
      </c>
      <c r="C5370" t="s">
        <v>59</v>
      </c>
      <c r="D5370" t="s">
        <v>60</v>
      </c>
      <c r="E5370" t="s">
        <v>1611</v>
      </c>
      <c r="F5370" t="s">
        <v>1613</v>
      </c>
      <c r="G5370">
        <v>50</v>
      </c>
      <c r="H5370">
        <v>42.8</v>
      </c>
      <c r="I5370">
        <v>3</v>
      </c>
      <c r="J5370">
        <v>8</v>
      </c>
      <c r="K5370" s="1">
        <v>45159</v>
      </c>
      <c r="L5370" s="56">
        <v>0.60178271990740739</v>
      </c>
    </row>
    <row r="5371" spans="1:12" ht="15" customHeight="1" x14ac:dyDescent="0.25">
      <c r="A5371">
        <v>5370</v>
      </c>
      <c r="B5371">
        <v>275395</v>
      </c>
      <c r="C5371" t="s">
        <v>100</v>
      </c>
      <c r="D5371" t="s">
        <v>1271</v>
      </c>
      <c r="E5371" t="s">
        <v>1611</v>
      </c>
      <c r="F5371" t="s">
        <v>1607</v>
      </c>
      <c r="G5371">
        <v>66.400000000000006</v>
      </c>
      <c r="H5371">
        <v>59.2</v>
      </c>
      <c r="I5371">
        <v>3</v>
      </c>
      <c r="J5371">
        <v>0</v>
      </c>
      <c r="K5371" s="1">
        <v>45159</v>
      </c>
      <c r="L5371" s="56">
        <v>0.60141728009259265</v>
      </c>
    </row>
    <row r="5372" spans="1:12" ht="15" customHeight="1" x14ac:dyDescent="0.25">
      <c r="A5372">
        <v>5371</v>
      </c>
      <c r="B5372">
        <v>275394</v>
      </c>
      <c r="C5372" t="s">
        <v>123</v>
      </c>
      <c r="D5372" t="s">
        <v>1412</v>
      </c>
      <c r="E5372" t="s">
        <v>1603</v>
      </c>
      <c r="F5372" t="s">
        <v>1614</v>
      </c>
      <c r="G5372">
        <v>54.1</v>
      </c>
      <c r="H5372">
        <v>46.9</v>
      </c>
      <c r="I5372">
        <v>3</v>
      </c>
      <c r="J5372">
        <v>0</v>
      </c>
      <c r="K5372" s="1">
        <v>45159</v>
      </c>
      <c r="L5372" s="56">
        <v>0.60117407407407408</v>
      </c>
    </row>
    <row r="5373" spans="1:12" ht="15" customHeight="1" x14ac:dyDescent="0.25">
      <c r="A5373">
        <v>5372</v>
      </c>
      <c r="B5373">
        <v>275393</v>
      </c>
      <c r="C5373" t="s">
        <v>74</v>
      </c>
      <c r="D5373" t="s">
        <v>75</v>
      </c>
      <c r="E5373" t="s">
        <v>1611</v>
      </c>
      <c r="F5373" t="s">
        <v>1610</v>
      </c>
      <c r="G5373">
        <v>41.5</v>
      </c>
      <c r="H5373">
        <v>34.299999999999997</v>
      </c>
      <c r="I5373">
        <v>3</v>
      </c>
      <c r="J5373">
        <v>16</v>
      </c>
      <c r="K5373" s="1">
        <v>45159</v>
      </c>
      <c r="L5373" s="56">
        <v>0.60094996527777778</v>
      </c>
    </row>
    <row r="5374" spans="1:12" ht="15" customHeight="1" x14ac:dyDescent="0.25">
      <c r="A5374">
        <v>5373</v>
      </c>
      <c r="B5374">
        <v>275392</v>
      </c>
      <c r="C5374" t="s">
        <v>85</v>
      </c>
      <c r="D5374" t="s">
        <v>1608</v>
      </c>
      <c r="E5374" t="s">
        <v>1603</v>
      </c>
      <c r="F5374" t="s">
        <v>1610</v>
      </c>
      <c r="G5374">
        <v>44.8</v>
      </c>
      <c r="H5374">
        <v>37.6</v>
      </c>
      <c r="I5374">
        <v>3</v>
      </c>
      <c r="J5374">
        <v>0</v>
      </c>
      <c r="K5374" s="1">
        <v>45159</v>
      </c>
      <c r="L5374" s="56">
        <v>0.60070760416666669</v>
      </c>
    </row>
    <row r="5375" spans="1:12" ht="15" customHeight="1" x14ac:dyDescent="0.25">
      <c r="A5375">
        <v>5374</v>
      </c>
      <c r="B5375">
        <v>275391</v>
      </c>
      <c r="C5375" t="s">
        <v>67</v>
      </c>
      <c r="D5375" t="s">
        <v>1318</v>
      </c>
      <c r="E5375" t="s">
        <v>1603</v>
      </c>
      <c r="F5375" t="s">
        <v>1613</v>
      </c>
      <c r="G5375">
        <v>30.7</v>
      </c>
      <c r="H5375">
        <v>23.5</v>
      </c>
      <c r="I5375">
        <v>3</v>
      </c>
      <c r="J5375">
        <v>0</v>
      </c>
      <c r="K5375" s="1">
        <v>45159</v>
      </c>
      <c r="L5375" s="56">
        <v>0.60054024305555553</v>
      </c>
    </row>
    <row r="5376" spans="1:12" ht="15" customHeight="1" x14ac:dyDescent="0.25">
      <c r="A5376">
        <v>5375</v>
      </c>
      <c r="B5376">
        <v>275390</v>
      </c>
      <c r="C5376" t="s">
        <v>67</v>
      </c>
      <c r="D5376" t="s">
        <v>1318</v>
      </c>
      <c r="E5376" t="s">
        <v>1603</v>
      </c>
      <c r="F5376" t="s">
        <v>1613</v>
      </c>
      <c r="G5376">
        <v>31.7</v>
      </c>
      <c r="H5376">
        <v>24.5</v>
      </c>
      <c r="I5376">
        <v>3</v>
      </c>
      <c r="J5376">
        <v>0</v>
      </c>
      <c r="K5376" s="1">
        <v>45159</v>
      </c>
      <c r="L5376" s="56">
        <v>0.60039961805555553</v>
      </c>
    </row>
    <row r="5377" spans="1:12" ht="15" customHeight="1" x14ac:dyDescent="0.25">
      <c r="A5377">
        <v>5376</v>
      </c>
      <c r="B5377">
        <v>275389</v>
      </c>
      <c r="C5377" t="s">
        <v>142</v>
      </c>
      <c r="D5377" t="s">
        <v>1612</v>
      </c>
      <c r="E5377" t="s">
        <v>1603</v>
      </c>
      <c r="F5377" t="s">
        <v>1604</v>
      </c>
      <c r="G5377">
        <v>45.6</v>
      </c>
      <c r="H5377">
        <v>38.4</v>
      </c>
      <c r="I5377">
        <v>3</v>
      </c>
      <c r="J5377">
        <v>0</v>
      </c>
      <c r="K5377" s="1">
        <v>45159</v>
      </c>
      <c r="L5377" s="56">
        <v>0.60008622685185187</v>
      </c>
    </row>
    <row r="5378" spans="1:12" ht="15" customHeight="1" x14ac:dyDescent="0.25">
      <c r="A5378">
        <v>5377</v>
      </c>
      <c r="B5378">
        <v>275388</v>
      </c>
      <c r="C5378" t="s">
        <v>142</v>
      </c>
      <c r="D5378" t="s">
        <v>1612</v>
      </c>
      <c r="E5378" t="s">
        <v>1603</v>
      </c>
      <c r="F5378" t="s">
        <v>1604</v>
      </c>
      <c r="G5378">
        <v>34.4</v>
      </c>
      <c r="H5378">
        <v>27.2</v>
      </c>
      <c r="I5378">
        <v>3</v>
      </c>
      <c r="J5378">
        <v>0</v>
      </c>
      <c r="K5378" s="1">
        <v>45159</v>
      </c>
      <c r="L5378" s="56">
        <v>0.59986211805555556</v>
      </c>
    </row>
    <row r="5379" spans="1:12" ht="15" customHeight="1" x14ac:dyDescent="0.25">
      <c r="A5379">
        <v>5378</v>
      </c>
      <c r="B5379">
        <v>275387</v>
      </c>
      <c r="C5379" t="s">
        <v>121</v>
      </c>
      <c r="D5379" t="s">
        <v>122</v>
      </c>
      <c r="E5379" t="s">
        <v>1603</v>
      </c>
      <c r="F5379" t="s">
        <v>1610</v>
      </c>
      <c r="G5379">
        <v>46.8</v>
      </c>
      <c r="H5379">
        <v>39.6</v>
      </c>
      <c r="I5379">
        <v>3</v>
      </c>
      <c r="J5379">
        <v>0</v>
      </c>
      <c r="K5379" s="1">
        <v>45159</v>
      </c>
      <c r="L5379" s="56">
        <v>0.59961388888888889</v>
      </c>
    </row>
    <row r="5380" spans="1:12" ht="15" customHeight="1" x14ac:dyDescent="0.25">
      <c r="A5380">
        <v>5379</v>
      </c>
      <c r="B5380">
        <v>275386</v>
      </c>
      <c r="C5380" t="s">
        <v>124</v>
      </c>
      <c r="D5380" t="s">
        <v>1413</v>
      </c>
      <c r="E5380" t="s">
        <v>1603</v>
      </c>
      <c r="F5380" t="s">
        <v>1604</v>
      </c>
      <c r="G5380">
        <v>48.4</v>
      </c>
      <c r="H5380">
        <v>41.2</v>
      </c>
      <c r="I5380">
        <v>3</v>
      </c>
      <c r="J5380">
        <v>0</v>
      </c>
      <c r="K5380" s="1">
        <v>45159</v>
      </c>
      <c r="L5380" s="56">
        <v>0.59928144675925921</v>
      </c>
    </row>
    <row r="5381" spans="1:12" ht="15" customHeight="1" x14ac:dyDescent="0.25">
      <c r="A5381">
        <v>5380</v>
      </c>
      <c r="B5381">
        <v>275385</v>
      </c>
      <c r="C5381" t="s">
        <v>59</v>
      </c>
      <c r="D5381" t="s">
        <v>60</v>
      </c>
      <c r="E5381" t="s">
        <v>1611</v>
      </c>
      <c r="F5381" t="s">
        <v>1613</v>
      </c>
      <c r="G5381">
        <v>54.5</v>
      </c>
      <c r="H5381">
        <v>47.3</v>
      </c>
      <c r="I5381">
        <v>3</v>
      </c>
      <c r="J5381">
        <v>8</v>
      </c>
      <c r="K5381" s="1">
        <v>45159</v>
      </c>
      <c r="L5381" s="56">
        <v>0.59905767361111117</v>
      </c>
    </row>
    <row r="5382" spans="1:12" ht="15" customHeight="1" x14ac:dyDescent="0.25">
      <c r="A5382">
        <v>5381</v>
      </c>
      <c r="B5382">
        <v>275384</v>
      </c>
      <c r="C5382" t="s">
        <v>114</v>
      </c>
      <c r="D5382" t="s">
        <v>115</v>
      </c>
      <c r="E5382" t="s">
        <v>1603</v>
      </c>
      <c r="F5382" t="s">
        <v>1610</v>
      </c>
      <c r="G5382">
        <v>67.099999999999994</v>
      </c>
      <c r="H5382">
        <v>59.9</v>
      </c>
      <c r="I5382">
        <v>3</v>
      </c>
      <c r="J5382">
        <v>30</v>
      </c>
      <c r="K5382" s="1">
        <v>45159</v>
      </c>
      <c r="L5382" s="56">
        <v>0.59885957175925919</v>
      </c>
    </row>
    <row r="5383" spans="1:12" ht="15" customHeight="1" x14ac:dyDescent="0.25">
      <c r="A5383">
        <v>5382</v>
      </c>
      <c r="B5383">
        <v>275383</v>
      </c>
      <c r="C5383" t="s">
        <v>59</v>
      </c>
      <c r="D5383" t="s">
        <v>60</v>
      </c>
      <c r="E5383" t="s">
        <v>1611</v>
      </c>
      <c r="F5383" t="s">
        <v>1613</v>
      </c>
      <c r="G5383">
        <v>51.7</v>
      </c>
      <c r="H5383">
        <v>44.5</v>
      </c>
      <c r="I5383">
        <v>3</v>
      </c>
      <c r="J5383">
        <v>8</v>
      </c>
      <c r="K5383" s="1">
        <v>45159</v>
      </c>
      <c r="L5383" s="56">
        <v>0.59867966435185183</v>
      </c>
    </row>
    <row r="5384" spans="1:12" ht="15" customHeight="1" x14ac:dyDescent="0.25">
      <c r="A5384">
        <v>5383</v>
      </c>
      <c r="B5384">
        <v>275382</v>
      </c>
      <c r="C5384" t="s">
        <v>141</v>
      </c>
      <c r="D5384" t="s">
        <v>1358</v>
      </c>
      <c r="E5384" t="s">
        <v>1603</v>
      </c>
      <c r="F5384" t="s">
        <v>1607</v>
      </c>
      <c r="G5384">
        <v>37.4</v>
      </c>
      <c r="H5384">
        <v>30.2</v>
      </c>
      <c r="I5384">
        <v>3</v>
      </c>
      <c r="J5384">
        <v>0</v>
      </c>
      <c r="K5384" s="1">
        <v>45159</v>
      </c>
      <c r="L5384" s="56">
        <v>0.59827103009259253</v>
      </c>
    </row>
    <row r="5385" spans="1:12" ht="15" customHeight="1" x14ac:dyDescent="0.25">
      <c r="A5385">
        <v>5384</v>
      </c>
      <c r="B5385">
        <v>275381</v>
      </c>
      <c r="C5385" t="s">
        <v>137</v>
      </c>
      <c r="D5385" t="s">
        <v>1356</v>
      </c>
      <c r="E5385" t="s">
        <v>1603</v>
      </c>
      <c r="F5385" t="s">
        <v>1615</v>
      </c>
      <c r="G5385">
        <v>17.7</v>
      </c>
      <c r="H5385">
        <v>15.9</v>
      </c>
      <c r="I5385">
        <v>0</v>
      </c>
      <c r="J5385">
        <v>0</v>
      </c>
      <c r="K5385" s="1">
        <v>45159</v>
      </c>
      <c r="L5385" s="56">
        <v>0.59785358796296295</v>
      </c>
    </row>
    <row r="5386" spans="1:12" ht="15" customHeight="1" x14ac:dyDescent="0.25">
      <c r="A5386">
        <v>5385</v>
      </c>
      <c r="B5386">
        <v>275380</v>
      </c>
      <c r="C5386" t="s">
        <v>55</v>
      </c>
      <c r="D5386" t="s">
        <v>56</v>
      </c>
      <c r="E5386" t="s">
        <v>1611</v>
      </c>
      <c r="F5386" t="s">
        <v>1613</v>
      </c>
      <c r="G5386">
        <v>51</v>
      </c>
      <c r="H5386">
        <v>43.8</v>
      </c>
      <c r="I5386">
        <v>3</v>
      </c>
      <c r="J5386">
        <v>8</v>
      </c>
      <c r="K5386" s="1">
        <v>45159</v>
      </c>
      <c r="L5386" s="56">
        <v>0.59770015046296299</v>
      </c>
    </row>
    <row r="5387" spans="1:12" ht="15" customHeight="1" x14ac:dyDescent="0.25">
      <c r="A5387">
        <v>5386</v>
      </c>
      <c r="B5387">
        <v>275379</v>
      </c>
      <c r="C5387" t="s">
        <v>74</v>
      </c>
      <c r="D5387" t="s">
        <v>75</v>
      </c>
      <c r="E5387" t="s">
        <v>1611</v>
      </c>
      <c r="F5387" t="s">
        <v>1610</v>
      </c>
      <c r="G5387">
        <v>43.8</v>
      </c>
      <c r="H5387">
        <v>36.6</v>
      </c>
      <c r="I5387">
        <v>3</v>
      </c>
      <c r="J5387">
        <v>16</v>
      </c>
      <c r="K5387" s="1">
        <v>45159</v>
      </c>
      <c r="L5387" s="56">
        <v>0.59745616898148146</v>
      </c>
    </row>
    <row r="5388" spans="1:12" ht="15" customHeight="1" x14ac:dyDescent="0.25">
      <c r="A5388">
        <v>5387</v>
      </c>
      <c r="B5388">
        <v>275378</v>
      </c>
      <c r="C5388" t="s">
        <v>59</v>
      </c>
      <c r="D5388" t="s">
        <v>60</v>
      </c>
      <c r="E5388" t="s">
        <v>1611</v>
      </c>
      <c r="F5388" t="s">
        <v>1613</v>
      </c>
      <c r="G5388">
        <v>50.6</v>
      </c>
      <c r="H5388">
        <v>43.4</v>
      </c>
      <c r="I5388">
        <v>3</v>
      </c>
      <c r="J5388">
        <v>8</v>
      </c>
      <c r="K5388" s="1">
        <v>45159</v>
      </c>
      <c r="L5388" s="56">
        <v>0.59720732638888896</v>
      </c>
    </row>
    <row r="5389" spans="1:12" ht="15" customHeight="1" x14ac:dyDescent="0.25">
      <c r="A5389">
        <v>5388</v>
      </c>
      <c r="B5389">
        <v>275377</v>
      </c>
      <c r="C5389" t="s">
        <v>59</v>
      </c>
      <c r="D5389" t="s">
        <v>60</v>
      </c>
      <c r="E5389" t="s">
        <v>1611</v>
      </c>
      <c r="F5389" t="s">
        <v>1613</v>
      </c>
      <c r="G5389">
        <v>45.5</v>
      </c>
      <c r="H5389">
        <v>38.299999999999997</v>
      </c>
      <c r="I5389">
        <v>3</v>
      </c>
      <c r="J5389">
        <v>8</v>
      </c>
      <c r="K5389" s="1">
        <v>45159</v>
      </c>
      <c r="L5389" s="56">
        <v>0.59706084490740741</v>
      </c>
    </row>
    <row r="5390" spans="1:12" ht="15" customHeight="1" x14ac:dyDescent="0.25">
      <c r="A5390">
        <v>5389</v>
      </c>
      <c r="B5390">
        <v>275376</v>
      </c>
      <c r="C5390" t="s">
        <v>125</v>
      </c>
      <c r="D5390" t="s">
        <v>126</v>
      </c>
      <c r="E5390" t="s">
        <v>1603</v>
      </c>
      <c r="F5390" t="s">
        <v>1604</v>
      </c>
      <c r="G5390">
        <v>44.3</v>
      </c>
      <c r="H5390">
        <v>37.1</v>
      </c>
      <c r="I5390">
        <v>3</v>
      </c>
      <c r="J5390">
        <v>0</v>
      </c>
      <c r="K5390" s="1">
        <v>45159</v>
      </c>
      <c r="L5390" s="56">
        <v>0.59689070601851857</v>
      </c>
    </row>
    <row r="5391" spans="1:12" ht="15" customHeight="1" x14ac:dyDescent="0.25">
      <c r="A5391">
        <v>5390</v>
      </c>
      <c r="B5391">
        <v>275375</v>
      </c>
      <c r="C5391" t="s">
        <v>120</v>
      </c>
      <c r="D5391" t="s">
        <v>1411</v>
      </c>
      <c r="E5391" t="s">
        <v>1603</v>
      </c>
      <c r="F5391" t="s">
        <v>1614</v>
      </c>
      <c r="G5391">
        <v>40.799999999999997</v>
      </c>
      <c r="H5391">
        <v>33.6</v>
      </c>
      <c r="I5391">
        <v>3</v>
      </c>
      <c r="J5391">
        <v>0</v>
      </c>
      <c r="K5391" s="1">
        <v>45159</v>
      </c>
      <c r="L5391" s="56">
        <v>0.59670578703703703</v>
      </c>
    </row>
    <row r="5392" spans="1:12" ht="15" customHeight="1" x14ac:dyDescent="0.25">
      <c r="A5392">
        <v>5391</v>
      </c>
      <c r="B5392">
        <v>275374</v>
      </c>
      <c r="C5392" t="s">
        <v>136</v>
      </c>
      <c r="D5392" t="s">
        <v>1605</v>
      </c>
      <c r="E5392" t="s">
        <v>1603</v>
      </c>
      <c r="F5392" t="s">
        <v>1615</v>
      </c>
      <c r="G5392">
        <v>38.6</v>
      </c>
      <c r="H5392">
        <v>31.4</v>
      </c>
      <c r="I5392">
        <v>3</v>
      </c>
      <c r="J5392">
        <v>0</v>
      </c>
      <c r="K5392" s="1">
        <v>45159</v>
      </c>
      <c r="L5392" s="56">
        <v>0.59606458333333334</v>
      </c>
    </row>
    <row r="5393" spans="1:12" ht="15" customHeight="1" x14ac:dyDescent="0.25">
      <c r="A5393">
        <v>5392</v>
      </c>
      <c r="B5393">
        <v>275373</v>
      </c>
      <c r="C5393" t="s">
        <v>175</v>
      </c>
      <c r="D5393" t="s">
        <v>176</v>
      </c>
      <c r="E5393" t="s">
        <v>1603</v>
      </c>
      <c r="F5393" t="s">
        <v>1610</v>
      </c>
      <c r="G5393">
        <v>42.5</v>
      </c>
      <c r="H5393">
        <v>35.299999999999997</v>
      </c>
      <c r="I5393">
        <v>3</v>
      </c>
      <c r="J5393">
        <v>0</v>
      </c>
      <c r="K5393" s="1">
        <v>45159</v>
      </c>
      <c r="L5393" s="56">
        <v>0.59578329861111112</v>
      </c>
    </row>
    <row r="5394" spans="1:12" ht="15" customHeight="1" x14ac:dyDescent="0.25">
      <c r="A5394">
        <v>5393</v>
      </c>
      <c r="B5394">
        <v>275372</v>
      </c>
      <c r="C5394" t="s">
        <v>59</v>
      </c>
      <c r="D5394" t="s">
        <v>60</v>
      </c>
      <c r="E5394" t="s">
        <v>1611</v>
      </c>
      <c r="F5394" t="s">
        <v>1613</v>
      </c>
      <c r="G5394">
        <v>49.6</v>
      </c>
      <c r="H5394">
        <v>42.4</v>
      </c>
      <c r="I5394">
        <v>3</v>
      </c>
      <c r="J5394">
        <v>8</v>
      </c>
      <c r="K5394" s="1">
        <v>45159</v>
      </c>
      <c r="L5394" s="56">
        <v>0.59572172453703709</v>
      </c>
    </row>
    <row r="5395" spans="1:12" ht="15" customHeight="1" x14ac:dyDescent="0.25">
      <c r="A5395">
        <v>5394</v>
      </c>
      <c r="B5395">
        <v>275371</v>
      </c>
      <c r="C5395" t="s">
        <v>124</v>
      </c>
      <c r="D5395" t="s">
        <v>1413</v>
      </c>
      <c r="E5395" t="s">
        <v>1603</v>
      </c>
      <c r="F5395" t="s">
        <v>1604</v>
      </c>
      <c r="G5395">
        <v>66.5</v>
      </c>
      <c r="H5395">
        <v>59.3</v>
      </c>
      <c r="I5395">
        <v>3</v>
      </c>
      <c r="J5395">
        <v>0</v>
      </c>
      <c r="K5395" s="1">
        <v>45159</v>
      </c>
      <c r="L5395" s="56">
        <v>0.59541944444444439</v>
      </c>
    </row>
    <row r="5396" spans="1:12" ht="15" customHeight="1" x14ac:dyDescent="0.25">
      <c r="A5396">
        <v>5395</v>
      </c>
      <c r="B5396">
        <v>275370</v>
      </c>
      <c r="C5396" t="s">
        <v>124</v>
      </c>
      <c r="D5396" t="s">
        <v>1413</v>
      </c>
      <c r="E5396" t="s">
        <v>1603</v>
      </c>
      <c r="F5396" t="s">
        <v>1604</v>
      </c>
      <c r="G5396">
        <v>41.8</v>
      </c>
      <c r="H5396">
        <v>34.6</v>
      </c>
      <c r="I5396">
        <v>3</v>
      </c>
      <c r="J5396">
        <v>0</v>
      </c>
      <c r="K5396" s="1">
        <v>45159</v>
      </c>
      <c r="L5396" s="56">
        <v>0.59523217592592592</v>
      </c>
    </row>
    <row r="5397" spans="1:12" ht="15" customHeight="1" x14ac:dyDescent="0.25">
      <c r="A5397">
        <v>5396</v>
      </c>
      <c r="B5397">
        <v>275369</v>
      </c>
      <c r="C5397" t="s">
        <v>84</v>
      </c>
      <c r="D5397" t="s">
        <v>1609</v>
      </c>
      <c r="E5397" t="s">
        <v>1603</v>
      </c>
      <c r="F5397" t="s">
        <v>1610</v>
      </c>
      <c r="G5397">
        <v>56.7</v>
      </c>
      <c r="H5397">
        <v>49.5</v>
      </c>
      <c r="I5397">
        <v>3</v>
      </c>
      <c r="J5397">
        <v>0</v>
      </c>
      <c r="K5397" s="1">
        <v>45159</v>
      </c>
      <c r="L5397" s="56">
        <v>0.59503903935185187</v>
      </c>
    </row>
    <row r="5398" spans="1:12" ht="15" customHeight="1" x14ac:dyDescent="0.25">
      <c r="A5398">
        <v>5397</v>
      </c>
      <c r="B5398">
        <v>275368</v>
      </c>
      <c r="C5398" t="s">
        <v>142</v>
      </c>
      <c r="D5398" t="s">
        <v>1612</v>
      </c>
      <c r="E5398" t="s">
        <v>1603</v>
      </c>
      <c r="F5398" t="s">
        <v>1604</v>
      </c>
      <c r="G5398">
        <v>43.6</v>
      </c>
      <c r="H5398">
        <v>36.4</v>
      </c>
      <c r="I5398">
        <v>3</v>
      </c>
      <c r="J5398">
        <v>0</v>
      </c>
      <c r="K5398" s="1">
        <v>45159</v>
      </c>
      <c r="L5398" s="56">
        <v>0.59463961805555554</v>
      </c>
    </row>
    <row r="5399" spans="1:12" ht="15" customHeight="1" x14ac:dyDescent="0.25">
      <c r="A5399">
        <v>5398</v>
      </c>
      <c r="B5399">
        <v>275367</v>
      </c>
      <c r="C5399" t="s">
        <v>67</v>
      </c>
      <c r="D5399" t="s">
        <v>1318</v>
      </c>
      <c r="E5399" t="s">
        <v>1603</v>
      </c>
      <c r="F5399" t="s">
        <v>1613</v>
      </c>
      <c r="G5399">
        <v>32.4</v>
      </c>
      <c r="H5399">
        <v>25.2</v>
      </c>
      <c r="I5399">
        <v>3</v>
      </c>
      <c r="J5399">
        <v>0</v>
      </c>
      <c r="K5399" s="1">
        <v>45159</v>
      </c>
      <c r="L5399" s="56">
        <v>0.59446929398148152</v>
      </c>
    </row>
    <row r="5400" spans="1:12" ht="15" customHeight="1" x14ac:dyDescent="0.25">
      <c r="A5400">
        <v>5399</v>
      </c>
      <c r="B5400">
        <v>275366</v>
      </c>
      <c r="C5400" t="s">
        <v>55</v>
      </c>
      <c r="D5400" t="s">
        <v>56</v>
      </c>
      <c r="E5400" t="s">
        <v>1611</v>
      </c>
      <c r="F5400" t="s">
        <v>1613</v>
      </c>
      <c r="G5400">
        <v>48.4</v>
      </c>
      <c r="H5400">
        <v>41.2</v>
      </c>
      <c r="I5400">
        <v>3</v>
      </c>
      <c r="J5400">
        <v>8</v>
      </c>
      <c r="K5400" s="1">
        <v>45159</v>
      </c>
      <c r="L5400" s="56">
        <v>0.59435686342592586</v>
      </c>
    </row>
    <row r="5401" spans="1:12" ht="15" customHeight="1" x14ac:dyDescent="0.25">
      <c r="A5401">
        <v>5400</v>
      </c>
      <c r="B5401">
        <v>275365</v>
      </c>
      <c r="C5401" t="s">
        <v>59</v>
      </c>
      <c r="D5401" t="s">
        <v>60</v>
      </c>
      <c r="E5401" t="s">
        <v>1611</v>
      </c>
      <c r="F5401" t="s">
        <v>1613</v>
      </c>
      <c r="G5401">
        <v>51.2</v>
      </c>
      <c r="H5401">
        <v>44</v>
      </c>
      <c r="I5401">
        <v>3</v>
      </c>
      <c r="J5401">
        <v>8</v>
      </c>
      <c r="K5401" s="1">
        <v>45159</v>
      </c>
      <c r="L5401" s="56">
        <v>0.59422557870370374</v>
      </c>
    </row>
    <row r="5402" spans="1:12" ht="15" customHeight="1" x14ac:dyDescent="0.25">
      <c r="A5402">
        <v>5401</v>
      </c>
      <c r="B5402">
        <v>275364</v>
      </c>
      <c r="C5402" t="s">
        <v>123</v>
      </c>
      <c r="D5402" t="s">
        <v>1412</v>
      </c>
      <c r="E5402" t="s">
        <v>1603</v>
      </c>
      <c r="F5402" t="s">
        <v>1613</v>
      </c>
      <c r="G5402">
        <v>51.9</v>
      </c>
      <c r="H5402">
        <v>44.7</v>
      </c>
      <c r="I5402">
        <v>3</v>
      </c>
      <c r="J5402">
        <v>0</v>
      </c>
      <c r="K5402" s="1">
        <v>45159</v>
      </c>
      <c r="L5402" s="56">
        <v>0.59412792824074068</v>
      </c>
    </row>
    <row r="5403" spans="1:12" ht="15" customHeight="1" x14ac:dyDescent="0.25">
      <c r="A5403">
        <v>5402</v>
      </c>
      <c r="B5403">
        <v>275363</v>
      </c>
      <c r="C5403" t="s">
        <v>88</v>
      </c>
      <c r="D5403" t="s">
        <v>89</v>
      </c>
      <c r="E5403" t="s">
        <v>1611</v>
      </c>
      <c r="F5403" t="s">
        <v>1610</v>
      </c>
      <c r="G5403">
        <v>57.6</v>
      </c>
      <c r="H5403">
        <v>50.4</v>
      </c>
      <c r="I5403">
        <v>3</v>
      </c>
      <c r="J5403">
        <v>14</v>
      </c>
      <c r="K5403" s="1">
        <v>45159</v>
      </c>
      <c r="L5403" s="56">
        <v>0.59329302083333335</v>
      </c>
    </row>
    <row r="5404" spans="1:12" ht="15" customHeight="1" x14ac:dyDescent="0.25">
      <c r="A5404">
        <v>5403</v>
      </c>
      <c r="B5404">
        <v>275362</v>
      </c>
      <c r="C5404" t="s">
        <v>59</v>
      </c>
      <c r="D5404" t="s">
        <v>60</v>
      </c>
      <c r="E5404" t="s">
        <v>1611</v>
      </c>
      <c r="F5404" t="s">
        <v>1613</v>
      </c>
      <c r="G5404">
        <v>43.1</v>
      </c>
      <c r="H5404">
        <v>35.9</v>
      </c>
      <c r="I5404">
        <v>3</v>
      </c>
      <c r="J5404">
        <v>8</v>
      </c>
      <c r="K5404" s="1">
        <v>45159</v>
      </c>
      <c r="L5404" s="56">
        <v>0.59312769675925925</v>
      </c>
    </row>
    <row r="5405" spans="1:12" ht="15" customHeight="1" x14ac:dyDescent="0.25">
      <c r="A5405">
        <v>5404</v>
      </c>
      <c r="B5405">
        <v>275361</v>
      </c>
      <c r="C5405" t="s">
        <v>114</v>
      </c>
      <c r="D5405" t="s">
        <v>115</v>
      </c>
      <c r="E5405" t="s">
        <v>1603</v>
      </c>
      <c r="F5405" t="s">
        <v>1610</v>
      </c>
      <c r="G5405">
        <v>69.400000000000006</v>
      </c>
      <c r="H5405">
        <v>62.2</v>
      </c>
      <c r="I5405">
        <v>3</v>
      </c>
      <c r="J5405">
        <v>30</v>
      </c>
      <c r="K5405" s="1">
        <v>45159</v>
      </c>
      <c r="L5405" s="56">
        <v>0.59292369212962959</v>
      </c>
    </row>
    <row r="5406" spans="1:12" ht="15" customHeight="1" x14ac:dyDescent="0.25">
      <c r="A5406">
        <v>5405</v>
      </c>
      <c r="B5406">
        <v>275360</v>
      </c>
      <c r="C5406" t="s">
        <v>59</v>
      </c>
      <c r="D5406" t="s">
        <v>60</v>
      </c>
      <c r="E5406" t="s">
        <v>1611</v>
      </c>
      <c r="F5406" t="s">
        <v>1613</v>
      </c>
      <c r="G5406">
        <v>48.2</v>
      </c>
      <c r="H5406">
        <v>41</v>
      </c>
      <c r="I5406">
        <v>3</v>
      </c>
      <c r="J5406">
        <v>8</v>
      </c>
      <c r="K5406" s="1">
        <v>45159</v>
      </c>
      <c r="L5406" s="56">
        <v>0.59275478009259264</v>
      </c>
    </row>
    <row r="5407" spans="1:12" ht="15" customHeight="1" x14ac:dyDescent="0.25">
      <c r="A5407">
        <v>5406</v>
      </c>
      <c r="B5407">
        <v>275359</v>
      </c>
      <c r="C5407" t="s">
        <v>59</v>
      </c>
      <c r="D5407" t="s">
        <v>60</v>
      </c>
      <c r="E5407" t="s">
        <v>1611</v>
      </c>
      <c r="F5407" t="s">
        <v>1613</v>
      </c>
      <c r="G5407">
        <v>50.2</v>
      </c>
      <c r="H5407">
        <v>43</v>
      </c>
      <c r="I5407">
        <v>3</v>
      </c>
      <c r="J5407">
        <v>8</v>
      </c>
      <c r="K5407" s="1">
        <v>45159</v>
      </c>
      <c r="L5407" s="56">
        <v>0.59258440972222226</v>
      </c>
    </row>
    <row r="5408" spans="1:12" ht="15" customHeight="1" x14ac:dyDescent="0.25">
      <c r="A5408">
        <v>5407</v>
      </c>
      <c r="B5408">
        <v>275358</v>
      </c>
      <c r="C5408" t="s">
        <v>100</v>
      </c>
      <c r="D5408" t="s">
        <v>1271</v>
      </c>
      <c r="E5408" t="s">
        <v>1611</v>
      </c>
      <c r="F5408" t="s">
        <v>1607</v>
      </c>
      <c r="G5408">
        <v>77.8</v>
      </c>
      <c r="H5408">
        <v>70.599999999999994</v>
      </c>
      <c r="I5408">
        <v>3</v>
      </c>
      <c r="J5408">
        <v>0</v>
      </c>
      <c r="K5408" s="1">
        <v>45159</v>
      </c>
      <c r="L5408" s="56">
        <v>0.59234239583333337</v>
      </c>
    </row>
    <row r="5409" spans="1:12" ht="15" customHeight="1" x14ac:dyDescent="0.25">
      <c r="A5409">
        <v>5408</v>
      </c>
      <c r="B5409">
        <v>275357</v>
      </c>
      <c r="C5409" t="s">
        <v>51</v>
      </c>
      <c r="D5409" t="s">
        <v>52</v>
      </c>
      <c r="E5409" t="s">
        <v>1611</v>
      </c>
      <c r="F5409" t="s">
        <v>1613</v>
      </c>
      <c r="G5409">
        <v>7</v>
      </c>
      <c r="H5409">
        <v>5.2</v>
      </c>
      <c r="I5409">
        <v>0</v>
      </c>
      <c r="J5409">
        <v>2</v>
      </c>
      <c r="K5409" s="1">
        <v>45159</v>
      </c>
      <c r="L5409" s="56">
        <v>0.59213287037037043</v>
      </c>
    </row>
    <row r="5410" spans="1:12" ht="15" customHeight="1" x14ac:dyDescent="0.25">
      <c r="A5410">
        <v>5409</v>
      </c>
      <c r="B5410">
        <v>275356</v>
      </c>
      <c r="C5410" t="s">
        <v>124</v>
      </c>
      <c r="D5410" t="s">
        <v>1413</v>
      </c>
      <c r="E5410" t="s">
        <v>1603</v>
      </c>
      <c r="F5410" t="s">
        <v>1604</v>
      </c>
      <c r="G5410">
        <v>50</v>
      </c>
      <c r="H5410">
        <v>42.8</v>
      </c>
      <c r="I5410">
        <v>3</v>
      </c>
      <c r="J5410">
        <v>0</v>
      </c>
      <c r="K5410" s="1">
        <v>45159</v>
      </c>
      <c r="L5410" s="56">
        <v>0.59196153935185192</v>
      </c>
    </row>
    <row r="5411" spans="1:12" ht="15" customHeight="1" x14ac:dyDescent="0.25">
      <c r="A5411">
        <v>5410</v>
      </c>
      <c r="B5411">
        <v>275355</v>
      </c>
      <c r="C5411" t="s">
        <v>142</v>
      </c>
      <c r="D5411" t="s">
        <v>1612</v>
      </c>
      <c r="E5411" t="s">
        <v>1603</v>
      </c>
      <c r="F5411" t="s">
        <v>1604</v>
      </c>
      <c r="G5411">
        <v>42.4</v>
      </c>
      <c r="H5411">
        <v>35.200000000000003</v>
      </c>
      <c r="I5411">
        <v>3</v>
      </c>
      <c r="J5411">
        <v>0</v>
      </c>
      <c r="K5411" s="1">
        <v>45159</v>
      </c>
      <c r="L5411" s="56">
        <v>0.59058244212962963</v>
      </c>
    </row>
    <row r="5412" spans="1:12" ht="15" customHeight="1" x14ac:dyDescent="0.25">
      <c r="A5412">
        <v>5411</v>
      </c>
      <c r="B5412">
        <v>275354</v>
      </c>
      <c r="C5412" t="s">
        <v>74</v>
      </c>
      <c r="D5412" t="s">
        <v>75</v>
      </c>
      <c r="E5412" t="s">
        <v>1611</v>
      </c>
      <c r="F5412" t="s">
        <v>1610</v>
      </c>
      <c r="G5412">
        <v>44.1</v>
      </c>
      <c r="H5412">
        <v>36.9</v>
      </c>
      <c r="I5412">
        <v>3</v>
      </c>
      <c r="J5412">
        <v>16</v>
      </c>
      <c r="K5412" s="1">
        <v>45159</v>
      </c>
      <c r="L5412" s="56">
        <v>0.59040385416666663</v>
      </c>
    </row>
    <row r="5413" spans="1:12" ht="15" customHeight="1" x14ac:dyDescent="0.25">
      <c r="A5413">
        <v>5412</v>
      </c>
      <c r="B5413">
        <v>275353</v>
      </c>
      <c r="C5413" t="s">
        <v>59</v>
      </c>
      <c r="D5413" t="s">
        <v>60</v>
      </c>
      <c r="E5413" t="s">
        <v>1611</v>
      </c>
      <c r="F5413" t="s">
        <v>1613</v>
      </c>
      <c r="G5413">
        <v>48</v>
      </c>
      <c r="H5413">
        <v>40.799999999999997</v>
      </c>
      <c r="I5413">
        <v>3</v>
      </c>
      <c r="J5413">
        <v>8</v>
      </c>
      <c r="K5413" s="1">
        <v>45159</v>
      </c>
      <c r="L5413" s="56">
        <v>0.59025702546296299</v>
      </c>
    </row>
    <row r="5414" spans="1:12" ht="15" customHeight="1" x14ac:dyDescent="0.25">
      <c r="A5414">
        <v>5413</v>
      </c>
      <c r="B5414">
        <v>275352</v>
      </c>
      <c r="C5414" t="s">
        <v>175</v>
      </c>
      <c r="D5414" t="s">
        <v>176</v>
      </c>
      <c r="E5414" t="s">
        <v>1603</v>
      </c>
      <c r="F5414" t="s">
        <v>1610</v>
      </c>
      <c r="G5414">
        <v>42.5</v>
      </c>
      <c r="H5414">
        <v>35.299999999999997</v>
      </c>
      <c r="I5414">
        <v>3</v>
      </c>
      <c r="J5414">
        <v>0</v>
      </c>
      <c r="K5414" s="1">
        <v>45159</v>
      </c>
      <c r="L5414" s="56">
        <v>0.59011755787037035</v>
      </c>
    </row>
    <row r="5415" spans="1:12" ht="15" customHeight="1" x14ac:dyDescent="0.25">
      <c r="A5415">
        <v>5414</v>
      </c>
      <c r="B5415">
        <v>275351</v>
      </c>
      <c r="C5415" t="s">
        <v>59</v>
      </c>
      <c r="D5415" t="s">
        <v>60</v>
      </c>
      <c r="E5415" t="s">
        <v>1611</v>
      </c>
      <c r="F5415" t="s">
        <v>1613</v>
      </c>
      <c r="G5415">
        <v>50</v>
      </c>
      <c r="H5415">
        <v>42.8</v>
      </c>
      <c r="I5415">
        <v>3</v>
      </c>
      <c r="J5415">
        <v>8</v>
      </c>
      <c r="K5415" s="1">
        <v>45159</v>
      </c>
      <c r="L5415" s="56">
        <v>0.59004082175925932</v>
      </c>
    </row>
    <row r="5416" spans="1:12" ht="15" customHeight="1" x14ac:dyDescent="0.25">
      <c r="A5416">
        <v>5415</v>
      </c>
      <c r="B5416">
        <v>275350</v>
      </c>
      <c r="C5416" t="s">
        <v>67</v>
      </c>
      <c r="D5416" t="s">
        <v>1318</v>
      </c>
      <c r="E5416" t="s">
        <v>1603</v>
      </c>
      <c r="F5416" t="s">
        <v>1613</v>
      </c>
      <c r="G5416">
        <v>34.5</v>
      </c>
      <c r="H5416">
        <v>27.3</v>
      </c>
      <c r="I5416">
        <v>3</v>
      </c>
      <c r="J5416">
        <v>0</v>
      </c>
      <c r="K5416" s="1">
        <v>45159</v>
      </c>
      <c r="L5416" s="56">
        <v>0.58988425925925925</v>
      </c>
    </row>
    <row r="5417" spans="1:12" ht="15" customHeight="1" x14ac:dyDescent="0.25">
      <c r="A5417">
        <v>5416</v>
      </c>
      <c r="B5417">
        <v>275349</v>
      </c>
      <c r="C5417" t="s">
        <v>137</v>
      </c>
      <c r="D5417" t="s">
        <v>1356</v>
      </c>
      <c r="E5417" t="s">
        <v>1603</v>
      </c>
      <c r="F5417" t="s">
        <v>1615</v>
      </c>
      <c r="G5417">
        <v>57.2</v>
      </c>
      <c r="H5417">
        <v>50</v>
      </c>
      <c r="I5417">
        <v>3</v>
      </c>
      <c r="J5417">
        <v>0</v>
      </c>
      <c r="K5417" s="1">
        <v>45159</v>
      </c>
      <c r="L5417" s="56">
        <v>0.58914714120370371</v>
      </c>
    </row>
    <row r="5418" spans="1:12" ht="15" customHeight="1" x14ac:dyDescent="0.25">
      <c r="A5418">
        <v>5417</v>
      </c>
      <c r="B5418">
        <v>275348</v>
      </c>
      <c r="C5418" t="s">
        <v>55</v>
      </c>
      <c r="D5418" t="s">
        <v>56</v>
      </c>
      <c r="E5418" t="s">
        <v>1611</v>
      </c>
      <c r="F5418" t="s">
        <v>1613</v>
      </c>
      <c r="G5418">
        <v>47.4</v>
      </c>
      <c r="H5418">
        <v>40.200000000000003</v>
      </c>
      <c r="I5418">
        <v>3</v>
      </c>
      <c r="J5418">
        <v>8</v>
      </c>
      <c r="K5418" s="1">
        <v>45159</v>
      </c>
      <c r="L5418" s="56">
        <v>0.58896188657407411</v>
      </c>
    </row>
    <row r="5419" spans="1:12" ht="15" customHeight="1" x14ac:dyDescent="0.25">
      <c r="A5419">
        <v>5418</v>
      </c>
      <c r="B5419">
        <v>275347</v>
      </c>
      <c r="C5419" t="s">
        <v>141</v>
      </c>
      <c r="D5419" t="s">
        <v>1358</v>
      </c>
      <c r="E5419" t="s">
        <v>1603</v>
      </c>
      <c r="F5419" t="s">
        <v>1607</v>
      </c>
      <c r="G5419">
        <v>29.5</v>
      </c>
      <c r="H5419">
        <v>22.3</v>
      </c>
      <c r="I5419">
        <v>3</v>
      </c>
      <c r="J5419">
        <v>0</v>
      </c>
      <c r="K5419" s="1">
        <v>45159</v>
      </c>
      <c r="L5419" s="56">
        <v>0.58875894675925922</v>
      </c>
    </row>
    <row r="5420" spans="1:12" ht="15" customHeight="1" x14ac:dyDescent="0.25">
      <c r="A5420">
        <v>5419</v>
      </c>
      <c r="B5420">
        <v>275346</v>
      </c>
      <c r="C5420" t="s">
        <v>24</v>
      </c>
      <c r="D5420" t="s">
        <v>25</v>
      </c>
      <c r="E5420" t="s">
        <v>1611</v>
      </c>
      <c r="F5420" t="s">
        <v>1614</v>
      </c>
      <c r="G5420">
        <v>58</v>
      </c>
      <c r="H5420">
        <v>50.8</v>
      </c>
      <c r="I5420">
        <v>3</v>
      </c>
      <c r="J5420">
        <v>8</v>
      </c>
      <c r="K5420" s="1">
        <v>45159</v>
      </c>
      <c r="L5420" s="56">
        <v>0.58868568287037037</v>
      </c>
    </row>
    <row r="5421" spans="1:12" ht="15" customHeight="1" x14ac:dyDescent="0.25">
      <c r="A5421">
        <v>5420</v>
      </c>
      <c r="B5421">
        <v>275345</v>
      </c>
      <c r="C5421" t="s">
        <v>59</v>
      </c>
      <c r="D5421" t="s">
        <v>60</v>
      </c>
      <c r="E5421" t="s">
        <v>1611</v>
      </c>
      <c r="F5421" t="s">
        <v>1613</v>
      </c>
      <c r="G5421">
        <v>52.3</v>
      </c>
      <c r="H5421">
        <v>45.1</v>
      </c>
      <c r="I5421">
        <v>3</v>
      </c>
      <c r="J5421">
        <v>8</v>
      </c>
      <c r="K5421" s="1">
        <v>45159</v>
      </c>
      <c r="L5421" s="56">
        <v>0.58827785879629635</v>
      </c>
    </row>
    <row r="5422" spans="1:12" ht="15" customHeight="1" x14ac:dyDescent="0.25">
      <c r="A5422">
        <v>5421</v>
      </c>
      <c r="B5422">
        <v>275344</v>
      </c>
      <c r="C5422" t="s">
        <v>24</v>
      </c>
      <c r="D5422" t="s">
        <v>25</v>
      </c>
      <c r="E5422" t="s">
        <v>1611</v>
      </c>
      <c r="F5422" t="s">
        <v>1614</v>
      </c>
      <c r="G5422">
        <v>53</v>
      </c>
      <c r="H5422">
        <v>45.8</v>
      </c>
      <c r="I5422">
        <v>3</v>
      </c>
      <c r="J5422">
        <v>8</v>
      </c>
      <c r="K5422" s="1">
        <v>45159</v>
      </c>
      <c r="L5422" s="56">
        <v>0.58817369212962967</v>
      </c>
    </row>
    <row r="5423" spans="1:12" ht="15" customHeight="1" x14ac:dyDescent="0.25">
      <c r="A5423">
        <v>5422</v>
      </c>
      <c r="B5423">
        <v>275343</v>
      </c>
      <c r="C5423" t="s">
        <v>123</v>
      </c>
      <c r="D5423" t="s">
        <v>1412</v>
      </c>
      <c r="E5423" t="s">
        <v>1603</v>
      </c>
      <c r="F5423" t="s">
        <v>1613</v>
      </c>
      <c r="G5423">
        <v>55.3</v>
      </c>
      <c r="H5423">
        <v>48.1</v>
      </c>
      <c r="I5423">
        <v>3</v>
      </c>
      <c r="J5423">
        <v>0</v>
      </c>
      <c r="K5423" s="1">
        <v>45159</v>
      </c>
      <c r="L5423" s="56">
        <v>0.58801091435185182</v>
      </c>
    </row>
    <row r="5424" spans="1:12" ht="15" customHeight="1" x14ac:dyDescent="0.25">
      <c r="A5424">
        <v>5423</v>
      </c>
      <c r="B5424">
        <v>275342</v>
      </c>
      <c r="C5424" t="s">
        <v>125</v>
      </c>
      <c r="D5424" t="s">
        <v>126</v>
      </c>
      <c r="E5424" t="s">
        <v>1603</v>
      </c>
      <c r="F5424" t="s">
        <v>1604</v>
      </c>
      <c r="G5424">
        <v>47.9</v>
      </c>
      <c r="H5424">
        <v>40.700000000000003</v>
      </c>
      <c r="I5424">
        <v>3</v>
      </c>
      <c r="J5424">
        <v>0</v>
      </c>
      <c r="K5424" s="1">
        <v>45159</v>
      </c>
      <c r="L5424" s="56">
        <v>0.58781107638888885</v>
      </c>
    </row>
    <row r="5425" spans="1:12" ht="15" customHeight="1" x14ac:dyDescent="0.25">
      <c r="A5425">
        <v>5424</v>
      </c>
      <c r="B5425">
        <v>275341</v>
      </c>
      <c r="C5425" t="s">
        <v>114</v>
      </c>
      <c r="D5425" t="s">
        <v>115</v>
      </c>
      <c r="E5425" t="s">
        <v>1603</v>
      </c>
      <c r="F5425" t="s">
        <v>1610</v>
      </c>
      <c r="G5425">
        <v>68.900000000000006</v>
      </c>
      <c r="H5425">
        <v>61.7</v>
      </c>
      <c r="I5425">
        <v>3</v>
      </c>
      <c r="J5425">
        <v>30</v>
      </c>
      <c r="K5425" s="1">
        <v>45159</v>
      </c>
      <c r="L5425" s="56">
        <v>0.58766145833333339</v>
      </c>
    </row>
    <row r="5426" spans="1:12" ht="15" customHeight="1" x14ac:dyDescent="0.25">
      <c r="A5426">
        <v>5425</v>
      </c>
      <c r="B5426">
        <v>275340</v>
      </c>
      <c r="C5426" t="s">
        <v>121</v>
      </c>
      <c r="D5426" t="s">
        <v>122</v>
      </c>
      <c r="E5426" t="s">
        <v>1603</v>
      </c>
      <c r="F5426" t="s">
        <v>1610</v>
      </c>
      <c r="G5426">
        <v>46.1</v>
      </c>
      <c r="H5426">
        <v>38.9</v>
      </c>
      <c r="I5426">
        <v>3</v>
      </c>
      <c r="J5426">
        <v>0</v>
      </c>
      <c r="K5426" s="1">
        <v>45159</v>
      </c>
      <c r="L5426" s="56">
        <v>0.5875173958333334</v>
      </c>
    </row>
    <row r="5427" spans="1:12" ht="15" customHeight="1" x14ac:dyDescent="0.25">
      <c r="A5427">
        <v>5426</v>
      </c>
      <c r="B5427">
        <v>275339</v>
      </c>
      <c r="C5427" t="s">
        <v>140</v>
      </c>
      <c r="D5427" t="s">
        <v>1357</v>
      </c>
      <c r="E5427" t="s">
        <v>1603</v>
      </c>
      <c r="F5427" t="s">
        <v>1607</v>
      </c>
      <c r="G5427">
        <v>24.5</v>
      </c>
      <c r="H5427">
        <v>20.9</v>
      </c>
      <c r="I5427">
        <v>1</v>
      </c>
      <c r="J5427">
        <v>0</v>
      </c>
      <c r="K5427" s="1">
        <v>45159</v>
      </c>
      <c r="L5427" s="56">
        <v>0.58739679398148148</v>
      </c>
    </row>
    <row r="5428" spans="1:12" ht="15" customHeight="1" x14ac:dyDescent="0.25">
      <c r="A5428">
        <v>5427</v>
      </c>
      <c r="B5428">
        <v>275338</v>
      </c>
      <c r="C5428" t="s">
        <v>121</v>
      </c>
      <c r="D5428" t="s">
        <v>122</v>
      </c>
      <c r="E5428" t="s">
        <v>1603</v>
      </c>
      <c r="F5428" t="s">
        <v>1613</v>
      </c>
      <c r="G5428">
        <v>46.5</v>
      </c>
      <c r="H5428">
        <v>39.299999999999997</v>
      </c>
      <c r="I5428">
        <v>3</v>
      </c>
      <c r="J5428">
        <v>0</v>
      </c>
      <c r="K5428" s="1">
        <v>45159</v>
      </c>
      <c r="L5428" s="56">
        <v>0.58721180555555552</v>
      </c>
    </row>
    <row r="5429" spans="1:12" ht="15" customHeight="1" x14ac:dyDescent="0.25">
      <c r="A5429">
        <v>5428</v>
      </c>
      <c r="B5429">
        <v>275337</v>
      </c>
      <c r="C5429" t="s">
        <v>114</v>
      </c>
      <c r="D5429" t="s">
        <v>115</v>
      </c>
      <c r="E5429" t="s">
        <v>1603</v>
      </c>
      <c r="F5429" t="s">
        <v>1610</v>
      </c>
      <c r="G5429">
        <v>70.400000000000006</v>
      </c>
      <c r="H5429">
        <v>63.2</v>
      </c>
      <c r="I5429">
        <v>3</v>
      </c>
      <c r="J5429">
        <v>30</v>
      </c>
      <c r="K5429" s="1">
        <v>45159</v>
      </c>
      <c r="L5429" s="56">
        <v>0.58708738425925933</v>
      </c>
    </row>
    <row r="5430" spans="1:12" ht="15" customHeight="1" x14ac:dyDescent="0.25">
      <c r="A5430">
        <v>5429</v>
      </c>
      <c r="B5430">
        <v>275336</v>
      </c>
      <c r="C5430" t="s">
        <v>124</v>
      </c>
      <c r="D5430" t="s">
        <v>1413</v>
      </c>
      <c r="E5430" t="s">
        <v>1603</v>
      </c>
      <c r="F5430" t="s">
        <v>1604</v>
      </c>
      <c r="G5430">
        <v>46.9</v>
      </c>
      <c r="H5430">
        <v>39.700000000000003</v>
      </c>
      <c r="I5430">
        <v>3</v>
      </c>
      <c r="J5430">
        <v>0</v>
      </c>
      <c r="K5430" s="1">
        <v>45159</v>
      </c>
      <c r="L5430" s="56">
        <v>0.58695466435185184</v>
      </c>
    </row>
    <row r="5431" spans="1:12" ht="15" customHeight="1" x14ac:dyDescent="0.25">
      <c r="A5431">
        <v>5430</v>
      </c>
      <c r="B5431">
        <v>275335</v>
      </c>
      <c r="C5431" t="s">
        <v>24</v>
      </c>
      <c r="D5431" t="s">
        <v>25</v>
      </c>
      <c r="E5431" t="s">
        <v>1611</v>
      </c>
      <c r="F5431" t="s">
        <v>1614</v>
      </c>
      <c r="G5431">
        <v>51.3</v>
      </c>
      <c r="H5431">
        <v>44.1</v>
      </c>
      <c r="I5431">
        <v>3</v>
      </c>
      <c r="J5431">
        <v>8</v>
      </c>
      <c r="K5431" s="1">
        <v>45159</v>
      </c>
      <c r="L5431" s="56">
        <v>0.58685563657407414</v>
      </c>
    </row>
    <row r="5432" spans="1:12" ht="15" customHeight="1" x14ac:dyDescent="0.25">
      <c r="A5432">
        <v>5431</v>
      </c>
      <c r="B5432">
        <v>275334</v>
      </c>
      <c r="C5432" t="s">
        <v>59</v>
      </c>
      <c r="D5432" t="s">
        <v>60</v>
      </c>
      <c r="E5432" t="s">
        <v>1611</v>
      </c>
      <c r="F5432" t="s">
        <v>1613</v>
      </c>
      <c r="G5432">
        <v>46.4</v>
      </c>
      <c r="H5432">
        <v>39.200000000000003</v>
      </c>
      <c r="I5432">
        <v>3</v>
      </c>
      <c r="J5432">
        <v>8</v>
      </c>
      <c r="K5432" s="1">
        <v>45159</v>
      </c>
      <c r="L5432" s="56">
        <v>0.58665362268518517</v>
      </c>
    </row>
    <row r="5433" spans="1:12" ht="15" customHeight="1" x14ac:dyDescent="0.25">
      <c r="A5433">
        <v>5432</v>
      </c>
      <c r="B5433">
        <v>275333</v>
      </c>
      <c r="C5433" t="s">
        <v>101</v>
      </c>
      <c r="D5433" t="s">
        <v>1326</v>
      </c>
      <c r="E5433" t="s">
        <v>1611</v>
      </c>
      <c r="F5433" t="s">
        <v>1607</v>
      </c>
      <c r="G5433">
        <v>36.299999999999997</v>
      </c>
      <c r="H5433">
        <v>29.1</v>
      </c>
      <c r="I5433">
        <v>3</v>
      </c>
      <c r="J5433">
        <v>0</v>
      </c>
      <c r="K5433" s="1">
        <v>45159</v>
      </c>
      <c r="L5433" s="56">
        <v>0.58645787037037034</v>
      </c>
    </row>
    <row r="5434" spans="1:12" ht="15" customHeight="1" x14ac:dyDescent="0.25">
      <c r="A5434">
        <v>5433</v>
      </c>
      <c r="B5434">
        <v>275332</v>
      </c>
      <c r="C5434" t="s">
        <v>151</v>
      </c>
      <c r="D5434" t="s">
        <v>1368</v>
      </c>
      <c r="E5434" t="s">
        <v>1611</v>
      </c>
      <c r="F5434" t="s">
        <v>1607</v>
      </c>
      <c r="G5434">
        <v>36.1</v>
      </c>
      <c r="H5434">
        <v>28.9</v>
      </c>
      <c r="I5434">
        <v>3</v>
      </c>
      <c r="J5434">
        <v>0</v>
      </c>
      <c r="K5434" s="1">
        <v>45159</v>
      </c>
      <c r="L5434" s="56">
        <v>0.5863790162037037</v>
      </c>
    </row>
    <row r="5435" spans="1:12" ht="15" customHeight="1" x14ac:dyDescent="0.25">
      <c r="A5435">
        <v>5434</v>
      </c>
      <c r="B5435">
        <v>275331</v>
      </c>
      <c r="C5435" t="s">
        <v>24</v>
      </c>
      <c r="D5435" t="s">
        <v>25</v>
      </c>
      <c r="E5435" t="s">
        <v>1611</v>
      </c>
      <c r="F5435" t="s">
        <v>1614</v>
      </c>
      <c r="G5435">
        <v>48.9</v>
      </c>
      <c r="H5435">
        <v>41.7</v>
      </c>
      <c r="I5435">
        <v>3</v>
      </c>
      <c r="J5435">
        <v>8</v>
      </c>
      <c r="K5435" s="1">
        <v>45159</v>
      </c>
      <c r="L5435" s="56">
        <v>0.58623503472222216</v>
      </c>
    </row>
    <row r="5436" spans="1:12" ht="15" customHeight="1" x14ac:dyDescent="0.25">
      <c r="A5436">
        <v>5435</v>
      </c>
      <c r="B5436">
        <v>275330</v>
      </c>
      <c r="C5436" t="s">
        <v>59</v>
      </c>
      <c r="D5436" t="s">
        <v>60</v>
      </c>
      <c r="E5436" t="s">
        <v>1611</v>
      </c>
      <c r="F5436" t="s">
        <v>1613</v>
      </c>
      <c r="G5436">
        <v>47.5</v>
      </c>
      <c r="H5436">
        <v>40.299999999999997</v>
      </c>
      <c r="I5436">
        <v>3</v>
      </c>
      <c r="J5436">
        <v>8</v>
      </c>
      <c r="K5436" s="1">
        <v>45159</v>
      </c>
      <c r="L5436" s="56">
        <v>0.58605613425925929</v>
      </c>
    </row>
    <row r="5437" spans="1:12" ht="15" customHeight="1" x14ac:dyDescent="0.25">
      <c r="A5437">
        <v>5436</v>
      </c>
      <c r="B5437">
        <v>275329</v>
      </c>
      <c r="C5437" t="s">
        <v>67</v>
      </c>
      <c r="D5437" t="s">
        <v>1318</v>
      </c>
      <c r="E5437" t="s">
        <v>1603</v>
      </c>
      <c r="F5437" t="s">
        <v>1613</v>
      </c>
      <c r="G5437">
        <v>33.200000000000003</v>
      </c>
      <c r="H5437">
        <v>26</v>
      </c>
      <c r="I5437">
        <v>3</v>
      </c>
      <c r="J5437">
        <v>0</v>
      </c>
      <c r="K5437" s="1">
        <v>45159</v>
      </c>
      <c r="L5437" s="56">
        <v>0.58589594907407405</v>
      </c>
    </row>
    <row r="5438" spans="1:12" ht="15" customHeight="1" x14ac:dyDescent="0.25">
      <c r="A5438">
        <v>5437</v>
      </c>
      <c r="B5438">
        <v>275328</v>
      </c>
      <c r="C5438" t="s">
        <v>142</v>
      </c>
      <c r="D5438" t="s">
        <v>1612</v>
      </c>
      <c r="E5438" t="s">
        <v>1603</v>
      </c>
      <c r="F5438" t="s">
        <v>1604</v>
      </c>
      <c r="G5438">
        <v>34.6</v>
      </c>
      <c r="H5438">
        <v>27.4</v>
      </c>
      <c r="I5438">
        <v>3</v>
      </c>
      <c r="J5438">
        <v>0</v>
      </c>
      <c r="K5438" s="1">
        <v>45159</v>
      </c>
      <c r="L5438" s="56">
        <v>0.58573692129629629</v>
      </c>
    </row>
    <row r="5439" spans="1:12" ht="15" customHeight="1" x14ac:dyDescent="0.25">
      <c r="A5439">
        <v>5438</v>
      </c>
      <c r="B5439">
        <v>275327</v>
      </c>
      <c r="C5439" t="s">
        <v>24</v>
      </c>
      <c r="D5439" t="s">
        <v>25</v>
      </c>
      <c r="E5439" t="s">
        <v>1611</v>
      </c>
      <c r="F5439" t="s">
        <v>1614</v>
      </c>
      <c r="G5439">
        <v>50.3</v>
      </c>
      <c r="H5439">
        <v>43.1</v>
      </c>
      <c r="I5439">
        <v>3</v>
      </c>
      <c r="J5439">
        <v>8</v>
      </c>
      <c r="K5439" s="1">
        <v>45159</v>
      </c>
      <c r="L5439" s="56">
        <v>0.5855756134259259</v>
      </c>
    </row>
    <row r="5440" spans="1:12" ht="15" customHeight="1" x14ac:dyDescent="0.25">
      <c r="A5440">
        <v>5439</v>
      </c>
      <c r="B5440">
        <v>275326</v>
      </c>
      <c r="C5440" t="s">
        <v>84</v>
      </c>
      <c r="D5440" t="s">
        <v>1609</v>
      </c>
      <c r="E5440" t="s">
        <v>1603</v>
      </c>
      <c r="F5440" t="s">
        <v>1610</v>
      </c>
      <c r="G5440">
        <v>52.8</v>
      </c>
      <c r="H5440">
        <v>45.6</v>
      </c>
      <c r="I5440">
        <v>3</v>
      </c>
      <c r="J5440">
        <v>0</v>
      </c>
      <c r="K5440" s="1">
        <v>45159</v>
      </c>
      <c r="L5440" s="56">
        <v>0.58538325231481481</v>
      </c>
    </row>
    <row r="5441" spans="1:12" ht="15" customHeight="1" x14ac:dyDescent="0.25">
      <c r="A5441">
        <v>5440</v>
      </c>
      <c r="B5441">
        <v>275325</v>
      </c>
      <c r="C5441" t="s">
        <v>114</v>
      </c>
      <c r="D5441" t="s">
        <v>115</v>
      </c>
      <c r="E5441" t="s">
        <v>1603</v>
      </c>
      <c r="F5441" t="s">
        <v>1610</v>
      </c>
      <c r="G5441">
        <v>74.7</v>
      </c>
      <c r="H5441">
        <v>67.5</v>
      </c>
      <c r="I5441">
        <v>3</v>
      </c>
      <c r="J5441">
        <v>30</v>
      </c>
      <c r="K5441" s="1">
        <v>45159</v>
      </c>
      <c r="L5441" s="56">
        <v>0.58518263888888888</v>
      </c>
    </row>
    <row r="5442" spans="1:12" ht="15" customHeight="1" x14ac:dyDescent="0.25">
      <c r="A5442">
        <v>5441</v>
      </c>
      <c r="B5442">
        <v>275324</v>
      </c>
      <c r="C5442" t="s">
        <v>121</v>
      </c>
      <c r="D5442" t="s">
        <v>122</v>
      </c>
      <c r="E5442" t="s">
        <v>1603</v>
      </c>
      <c r="F5442" t="s">
        <v>1610</v>
      </c>
      <c r="G5442">
        <v>47.4</v>
      </c>
      <c r="H5442">
        <v>40.200000000000003</v>
      </c>
      <c r="I5442">
        <v>3</v>
      </c>
      <c r="J5442">
        <v>0</v>
      </c>
      <c r="K5442" s="1">
        <v>45159</v>
      </c>
      <c r="L5442" s="56">
        <v>0.58501612268518521</v>
      </c>
    </row>
    <row r="5443" spans="1:12" ht="15" customHeight="1" x14ac:dyDescent="0.25">
      <c r="A5443">
        <v>5442</v>
      </c>
      <c r="B5443">
        <v>275323</v>
      </c>
      <c r="C5443" t="s">
        <v>141</v>
      </c>
      <c r="D5443" t="s">
        <v>1358</v>
      </c>
      <c r="E5443" t="s">
        <v>1603</v>
      </c>
      <c r="F5443" t="s">
        <v>1607</v>
      </c>
      <c r="G5443">
        <v>18.100000000000001</v>
      </c>
      <c r="H5443">
        <v>12.7</v>
      </c>
      <c r="I5443">
        <v>2</v>
      </c>
      <c r="J5443">
        <v>0</v>
      </c>
      <c r="K5443" s="1">
        <v>45159</v>
      </c>
      <c r="L5443" s="56">
        <v>0.58485042824074074</v>
      </c>
    </row>
    <row r="5444" spans="1:12" ht="15" customHeight="1" x14ac:dyDescent="0.25">
      <c r="A5444">
        <v>5443</v>
      </c>
      <c r="B5444">
        <v>275322</v>
      </c>
      <c r="C5444" t="s">
        <v>141</v>
      </c>
      <c r="D5444" t="s">
        <v>1358</v>
      </c>
      <c r="E5444" t="s">
        <v>1603</v>
      </c>
      <c r="F5444" t="s">
        <v>1607</v>
      </c>
      <c r="G5444">
        <v>18.100000000000001</v>
      </c>
      <c r="H5444">
        <v>12.7</v>
      </c>
      <c r="I5444">
        <v>2</v>
      </c>
      <c r="J5444">
        <v>0</v>
      </c>
      <c r="K5444" s="1">
        <v>45159</v>
      </c>
      <c r="L5444" s="56">
        <v>0.58472225694444446</v>
      </c>
    </row>
    <row r="5445" spans="1:12" ht="15" customHeight="1" x14ac:dyDescent="0.25">
      <c r="A5445">
        <v>5444</v>
      </c>
      <c r="B5445">
        <v>275321</v>
      </c>
      <c r="C5445" t="s">
        <v>44</v>
      </c>
      <c r="D5445" t="s">
        <v>1225</v>
      </c>
      <c r="E5445" t="s">
        <v>1611</v>
      </c>
      <c r="F5445" t="s">
        <v>1607</v>
      </c>
      <c r="G5445">
        <v>55</v>
      </c>
      <c r="H5445">
        <v>47.8</v>
      </c>
      <c r="I5445">
        <v>3</v>
      </c>
      <c r="J5445">
        <v>0</v>
      </c>
      <c r="K5445" s="1">
        <v>45159</v>
      </c>
      <c r="L5445" s="56">
        <v>0.58403387731481482</v>
      </c>
    </row>
    <row r="5446" spans="1:12" ht="15" customHeight="1" x14ac:dyDescent="0.25">
      <c r="A5446">
        <v>5445</v>
      </c>
      <c r="B5446">
        <v>275320</v>
      </c>
      <c r="C5446" t="s">
        <v>44</v>
      </c>
      <c r="D5446" t="s">
        <v>1225</v>
      </c>
      <c r="E5446" t="s">
        <v>1611</v>
      </c>
      <c r="F5446" t="s">
        <v>1607</v>
      </c>
      <c r="G5446">
        <v>19</v>
      </c>
      <c r="H5446">
        <v>17.2</v>
      </c>
      <c r="I5446">
        <v>0</v>
      </c>
      <c r="J5446">
        <v>0</v>
      </c>
      <c r="K5446" s="1">
        <v>45159</v>
      </c>
      <c r="L5446" s="56">
        <v>0.58387160879629629</v>
      </c>
    </row>
    <row r="5447" spans="1:12" ht="15" customHeight="1" x14ac:dyDescent="0.25">
      <c r="A5447">
        <v>5446</v>
      </c>
      <c r="B5447">
        <v>275319</v>
      </c>
      <c r="C5447" t="s">
        <v>123</v>
      </c>
      <c r="D5447" t="s">
        <v>1412</v>
      </c>
      <c r="E5447" t="s">
        <v>1603</v>
      </c>
      <c r="F5447" t="s">
        <v>1613</v>
      </c>
      <c r="G5447">
        <v>50.5</v>
      </c>
      <c r="H5447">
        <v>43.3</v>
      </c>
      <c r="I5447">
        <v>3</v>
      </c>
      <c r="J5447">
        <v>0</v>
      </c>
      <c r="K5447" s="1">
        <v>45159</v>
      </c>
      <c r="L5447" s="56">
        <v>0.58373402777777772</v>
      </c>
    </row>
    <row r="5448" spans="1:12" ht="15" customHeight="1" x14ac:dyDescent="0.25">
      <c r="A5448">
        <v>5447</v>
      </c>
      <c r="B5448">
        <v>275318</v>
      </c>
      <c r="C5448" t="s">
        <v>55</v>
      </c>
      <c r="D5448" t="s">
        <v>56</v>
      </c>
      <c r="E5448" t="s">
        <v>1611</v>
      </c>
      <c r="F5448" t="s">
        <v>1613</v>
      </c>
      <c r="G5448">
        <v>51.6</v>
      </c>
      <c r="H5448">
        <v>44.4</v>
      </c>
      <c r="I5448">
        <v>3</v>
      </c>
      <c r="J5448">
        <v>8</v>
      </c>
      <c r="K5448" s="1">
        <v>45159</v>
      </c>
      <c r="L5448" s="56">
        <v>0.58357931712962963</v>
      </c>
    </row>
    <row r="5449" spans="1:12" ht="15" customHeight="1" x14ac:dyDescent="0.25">
      <c r="A5449">
        <v>5448</v>
      </c>
      <c r="B5449">
        <v>275317</v>
      </c>
      <c r="C5449" t="s">
        <v>59</v>
      </c>
      <c r="D5449" t="s">
        <v>60</v>
      </c>
      <c r="E5449" t="s">
        <v>1611</v>
      </c>
      <c r="F5449" t="s">
        <v>1613</v>
      </c>
      <c r="G5449">
        <v>47.1</v>
      </c>
      <c r="H5449">
        <v>39.9</v>
      </c>
      <c r="I5449">
        <v>3</v>
      </c>
      <c r="J5449">
        <v>8</v>
      </c>
      <c r="K5449" s="1">
        <v>45159</v>
      </c>
      <c r="L5449" s="56">
        <v>0.58269447916666672</v>
      </c>
    </row>
    <row r="5450" spans="1:12" ht="15" customHeight="1" x14ac:dyDescent="0.25">
      <c r="A5450">
        <v>5449</v>
      </c>
      <c r="B5450">
        <v>275316</v>
      </c>
      <c r="C5450" t="s">
        <v>59</v>
      </c>
      <c r="D5450" t="s">
        <v>60</v>
      </c>
      <c r="E5450" t="s">
        <v>1611</v>
      </c>
      <c r="F5450" t="s">
        <v>1613</v>
      </c>
      <c r="G5450">
        <v>46.7</v>
      </c>
      <c r="H5450">
        <v>39.5</v>
      </c>
      <c r="I5450">
        <v>3</v>
      </c>
      <c r="J5450">
        <v>8</v>
      </c>
      <c r="K5450" s="1">
        <v>45159</v>
      </c>
      <c r="L5450" s="56">
        <v>0.58233116898148152</v>
      </c>
    </row>
    <row r="5451" spans="1:12" ht="15" customHeight="1" x14ac:dyDescent="0.25">
      <c r="A5451">
        <v>5450</v>
      </c>
      <c r="B5451">
        <v>275315</v>
      </c>
      <c r="C5451" t="s">
        <v>74</v>
      </c>
      <c r="D5451" t="s">
        <v>75</v>
      </c>
      <c r="E5451" t="s">
        <v>1611</v>
      </c>
      <c r="F5451" t="s">
        <v>1610</v>
      </c>
      <c r="G5451">
        <v>42.7</v>
      </c>
      <c r="H5451">
        <v>35.5</v>
      </c>
      <c r="I5451">
        <v>3</v>
      </c>
      <c r="J5451">
        <v>16</v>
      </c>
      <c r="K5451" s="1">
        <v>45159</v>
      </c>
      <c r="L5451" s="56">
        <v>0.5822135069444444</v>
      </c>
    </row>
    <row r="5452" spans="1:12" ht="15" customHeight="1" x14ac:dyDescent="0.25">
      <c r="A5452">
        <v>5451</v>
      </c>
      <c r="B5452">
        <v>275314</v>
      </c>
      <c r="C5452" t="s">
        <v>59</v>
      </c>
      <c r="D5452" t="s">
        <v>60</v>
      </c>
      <c r="E5452" t="s">
        <v>1611</v>
      </c>
      <c r="F5452" t="s">
        <v>1613</v>
      </c>
      <c r="G5452">
        <v>52.5</v>
      </c>
      <c r="H5452">
        <v>45.3</v>
      </c>
      <c r="I5452">
        <v>3</v>
      </c>
      <c r="J5452">
        <v>8</v>
      </c>
      <c r="K5452" s="1">
        <v>45159</v>
      </c>
      <c r="L5452" s="56">
        <v>0.58211339120370365</v>
      </c>
    </row>
    <row r="5453" spans="1:12" ht="15" customHeight="1" x14ac:dyDescent="0.25">
      <c r="A5453">
        <v>5452</v>
      </c>
      <c r="B5453">
        <v>275313</v>
      </c>
      <c r="C5453" t="s">
        <v>67</v>
      </c>
      <c r="D5453" t="s">
        <v>1318</v>
      </c>
      <c r="E5453" t="s">
        <v>1603</v>
      </c>
      <c r="F5453" t="s">
        <v>1613</v>
      </c>
      <c r="G5453">
        <v>34.5</v>
      </c>
      <c r="H5453">
        <v>27.3</v>
      </c>
      <c r="I5453">
        <v>3</v>
      </c>
      <c r="J5453">
        <v>0</v>
      </c>
      <c r="K5453" s="1">
        <v>45159</v>
      </c>
      <c r="L5453" s="56">
        <v>0.58172762731481475</v>
      </c>
    </row>
    <row r="5454" spans="1:12" ht="15" customHeight="1" x14ac:dyDescent="0.25">
      <c r="A5454">
        <v>5453</v>
      </c>
      <c r="B5454">
        <v>275312</v>
      </c>
      <c r="C5454" t="s">
        <v>142</v>
      </c>
      <c r="D5454" t="s">
        <v>1612</v>
      </c>
      <c r="E5454" t="s">
        <v>1603</v>
      </c>
      <c r="F5454" t="s">
        <v>1604</v>
      </c>
      <c r="G5454">
        <v>38.6</v>
      </c>
      <c r="H5454">
        <v>31.4</v>
      </c>
      <c r="I5454">
        <v>3</v>
      </c>
      <c r="J5454">
        <v>0</v>
      </c>
      <c r="K5454" s="1">
        <v>45159</v>
      </c>
      <c r="L5454" s="56">
        <v>0.58066623842592591</v>
      </c>
    </row>
    <row r="5455" spans="1:12" ht="15" customHeight="1" x14ac:dyDescent="0.25">
      <c r="A5455">
        <v>5454</v>
      </c>
      <c r="B5455">
        <v>275311</v>
      </c>
      <c r="C5455" t="s">
        <v>85</v>
      </c>
      <c r="D5455" t="s">
        <v>1608</v>
      </c>
      <c r="E5455" t="s">
        <v>1603</v>
      </c>
      <c r="F5455" t="s">
        <v>1610</v>
      </c>
      <c r="G5455">
        <v>48.8</v>
      </c>
      <c r="H5455">
        <v>41.6</v>
      </c>
      <c r="I5455">
        <v>3</v>
      </c>
      <c r="J5455">
        <v>0</v>
      </c>
      <c r="K5455" s="1">
        <v>45159</v>
      </c>
      <c r="L5455" s="56">
        <v>0.58044158564814818</v>
      </c>
    </row>
    <row r="5456" spans="1:12" ht="15" customHeight="1" x14ac:dyDescent="0.25">
      <c r="A5456">
        <v>5455</v>
      </c>
      <c r="B5456">
        <v>275310</v>
      </c>
      <c r="C5456" t="s">
        <v>141</v>
      </c>
      <c r="D5456" t="s">
        <v>1358</v>
      </c>
      <c r="E5456" t="s">
        <v>1603</v>
      </c>
      <c r="F5456" t="s">
        <v>1607</v>
      </c>
      <c r="G5456">
        <v>40.200000000000003</v>
      </c>
      <c r="H5456">
        <v>33</v>
      </c>
      <c r="I5456">
        <v>3</v>
      </c>
      <c r="J5456">
        <v>0</v>
      </c>
      <c r="K5456" s="1">
        <v>45159</v>
      </c>
      <c r="L5456" s="56">
        <v>0.58026033564814816</v>
      </c>
    </row>
    <row r="5457" spans="1:12" ht="15" customHeight="1" x14ac:dyDescent="0.25">
      <c r="A5457">
        <v>5456</v>
      </c>
      <c r="B5457">
        <v>275309</v>
      </c>
      <c r="C5457" t="s">
        <v>124</v>
      </c>
      <c r="D5457" t="s">
        <v>1413</v>
      </c>
      <c r="E5457" t="s">
        <v>1603</v>
      </c>
      <c r="F5457" t="s">
        <v>1604</v>
      </c>
      <c r="G5457">
        <v>42.6</v>
      </c>
      <c r="H5457">
        <v>35.4</v>
      </c>
      <c r="I5457">
        <v>3</v>
      </c>
      <c r="J5457">
        <v>0</v>
      </c>
      <c r="K5457" s="1">
        <v>45159</v>
      </c>
      <c r="L5457" s="56">
        <v>0.57999861111111117</v>
      </c>
    </row>
    <row r="5458" spans="1:12" ht="15" customHeight="1" x14ac:dyDescent="0.25">
      <c r="A5458">
        <v>5457</v>
      </c>
      <c r="B5458">
        <v>275308</v>
      </c>
      <c r="C5458" t="s">
        <v>125</v>
      </c>
      <c r="D5458" t="s">
        <v>126</v>
      </c>
      <c r="E5458" t="s">
        <v>1603</v>
      </c>
      <c r="F5458" t="s">
        <v>1604</v>
      </c>
      <c r="G5458">
        <v>21.8</v>
      </c>
      <c r="H5458">
        <v>16.399999999999999</v>
      </c>
      <c r="I5458">
        <v>2</v>
      </c>
      <c r="J5458">
        <v>0</v>
      </c>
      <c r="K5458" s="1">
        <v>45159</v>
      </c>
      <c r="L5458" s="56">
        <v>0.57974603009259262</v>
      </c>
    </row>
    <row r="5459" spans="1:12" ht="15" customHeight="1" x14ac:dyDescent="0.25">
      <c r="A5459">
        <v>5458</v>
      </c>
      <c r="B5459">
        <v>275307</v>
      </c>
      <c r="C5459" t="s">
        <v>24</v>
      </c>
      <c r="D5459" t="s">
        <v>25</v>
      </c>
      <c r="E5459" t="s">
        <v>1611</v>
      </c>
      <c r="F5459" t="s">
        <v>1614</v>
      </c>
      <c r="G5459">
        <v>52.2</v>
      </c>
      <c r="H5459">
        <v>45</v>
      </c>
      <c r="I5459">
        <v>3</v>
      </c>
      <c r="J5459">
        <v>8</v>
      </c>
      <c r="K5459" s="1">
        <v>45159</v>
      </c>
      <c r="L5459" s="56">
        <v>0.57959594907407408</v>
      </c>
    </row>
    <row r="5460" spans="1:12" ht="15" customHeight="1" x14ac:dyDescent="0.25">
      <c r="A5460">
        <v>5459</v>
      </c>
      <c r="B5460">
        <v>275306</v>
      </c>
      <c r="C5460" t="s">
        <v>88</v>
      </c>
      <c r="D5460" t="s">
        <v>89</v>
      </c>
      <c r="E5460" t="s">
        <v>1611</v>
      </c>
      <c r="F5460" t="s">
        <v>1610</v>
      </c>
      <c r="G5460">
        <v>59.4</v>
      </c>
      <c r="H5460">
        <v>52.2</v>
      </c>
      <c r="I5460">
        <v>3</v>
      </c>
      <c r="J5460">
        <v>14</v>
      </c>
      <c r="K5460" s="1">
        <v>45159</v>
      </c>
      <c r="L5460" s="56">
        <v>0.57942878472222226</v>
      </c>
    </row>
    <row r="5461" spans="1:12" ht="15" customHeight="1" x14ac:dyDescent="0.25">
      <c r="A5461">
        <v>5460</v>
      </c>
      <c r="B5461">
        <v>275305</v>
      </c>
      <c r="C5461" t="s">
        <v>120</v>
      </c>
      <c r="D5461" t="s">
        <v>1411</v>
      </c>
      <c r="E5461" t="s">
        <v>1603</v>
      </c>
      <c r="F5461" t="s">
        <v>1610</v>
      </c>
      <c r="G5461">
        <v>20.6</v>
      </c>
      <c r="H5461">
        <v>15.2</v>
      </c>
      <c r="I5461">
        <v>2</v>
      </c>
      <c r="J5461">
        <v>0</v>
      </c>
      <c r="K5461" s="1">
        <v>45159</v>
      </c>
      <c r="L5461" s="56">
        <v>0.57927607638888889</v>
      </c>
    </row>
    <row r="5462" spans="1:12" ht="15" customHeight="1" x14ac:dyDescent="0.25">
      <c r="A5462">
        <v>5461</v>
      </c>
      <c r="B5462">
        <v>275304</v>
      </c>
      <c r="C5462" t="s">
        <v>124</v>
      </c>
      <c r="D5462" t="s">
        <v>1413</v>
      </c>
      <c r="E5462" t="s">
        <v>1603</v>
      </c>
      <c r="F5462" t="s">
        <v>1604</v>
      </c>
      <c r="G5462">
        <v>46</v>
      </c>
      <c r="H5462">
        <v>38.799999999999997</v>
      </c>
      <c r="I5462">
        <v>3</v>
      </c>
      <c r="J5462">
        <v>0</v>
      </c>
      <c r="K5462" s="1">
        <v>45159</v>
      </c>
      <c r="L5462" s="56">
        <v>0.57912549768518518</v>
      </c>
    </row>
    <row r="5463" spans="1:12" ht="15" customHeight="1" x14ac:dyDescent="0.25">
      <c r="A5463">
        <v>5462</v>
      </c>
      <c r="B5463">
        <v>275303</v>
      </c>
      <c r="C5463" t="s">
        <v>59</v>
      </c>
      <c r="D5463" t="s">
        <v>60</v>
      </c>
      <c r="E5463" t="s">
        <v>1611</v>
      </c>
      <c r="F5463" t="s">
        <v>1613</v>
      </c>
      <c r="G5463">
        <v>48.9</v>
      </c>
      <c r="H5463">
        <v>41.7</v>
      </c>
      <c r="I5463">
        <v>3</v>
      </c>
      <c r="J5463">
        <v>8</v>
      </c>
      <c r="K5463" s="1">
        <v>45159</v>
      </c>
      <c r="L5463" s="56">
        <v>0.57898622685185186</v>
      </c>
    </row>
    <row r="5464" spans="1:12" ht="15" customHeight="1" x14ac:dyDescent="0.25">
      <c r="A5464">
        <v>5463</v>
      </c>
      <c r="B5464">
        <v>275302</v>
      </c>
      <c r="C5464" t="s">
        <v>59</v>
      </c>
      <c r="D5464" t="s">
        <v>60</v>
      </c>
      <c r="E5464" t="s">
        <v>1611</v>
      </c>
      <c r="F5464" t="s">
        <v>1613</v>
      </c>
      <c r="G5464">
        <v>53.1</v>
      </c>
      <c r="H5464">
        <v>45.9</v>
      </c>
      <c r="I5464">
        <v>3</v>
      </c>
      <c r="J5464">
        <v>8</v>
      </c>
      <c r="K5464" s="1">
        <v>45159</v>
      </c>
      <c r="L5464" s="56">
        <v>0.57886755787037036</v>
      </c>
    </row>
    <row r="5465" spans="1:12" ht="15" customHeight="1" x14ac:dyDescent="0.25">
      <c r="A5465">
        <v>5464</v>
      </c>
      <c r="B5465">
        <v>275301</v>
      </c>
      <c r="C5465" t="s">
        <v>120</v>
      </c>
      <c r="D5465" t="s">
        <v>1411</v>
      </c>
      <c r="E5465" t="s">
        <v>1603</v>
      </c>
      <c r="F5465" t="s">
        <v>1614</v>
      </c>
      <c r="G5465">
        <v>42.9</v>
      </c>
      <c r="H5465">
        <v>35.700000000000003</v>
      </c>
      <c r="I5465">
        <v>3</v>
      </c>
      <c r="J5465">
        <v>0</v>
      </c>
      <c r="K5465" s="1">
        <v>45159</v>
      </c>
      <c r="L5465" s="56">
        <v>0.57872936342592596</v>
      </c>
    </row>
    <row r="5466" spans="1:12" ht="15" customHeight="1" x14ac:dyDescent="0.25">
      <c r="A5466">
        <v>5465</v>
      </c>
      <c r="B5466">
        <v>275300</v>
      </c>
      <c r="C5466" t="s">
        <v>137</v>
      </c>
      <c r="D5466" t="s">
        <v>1356</v>
      </c>
      <c r="E5466" t="s">
        <v>1603</v>
      </c>
      <c r="F5466" t="s">
        <v>1615</v>
      </c>
      <c r="G5466">
        <v>76.5</v>
      </c>
      <c r="H5466">
        <v>69.3</v>
      </c>
      <c r="I5466">
        <v>3</v>
      </c>
      <c r="J5466">
        <v>0</v>
      </c>
      <c r="K5466" s="1">
        <v>45159</v>
      </c>
      <c r="L5466" s="56">
        <v>0.57861223379629634</v>
      </c>
    </row>
    <row r="5467" spans="1:12" ht="15" customHeight="1" x14ac:dyDescent="0.25">
      <c r="A5467">
        <v>5466</v>
      </c>
      <c r="B5467">
        <v>275299</v>
      </c>
      <c r="C5467" t="s">
        <v>74</v>
      </c>
      <c r="D5467" t="s">
        <v>75</v>
      </c>
      <c r="E5467" t="s">
        <v>1611</v>
      </c>
      <c r="F5467" t="s">
        <v>1610</v>
      </c>
      <c r="G5467">
        <v>48.2</v>
      </c>
      <c r="H5467">
        <v>41</v>
      </c>
      <c r="I5467">
        <v>3</v>
      </c>
      <c r="J5467">
        <v>16</v>
      </c>
      <c r="K5467" s="1">
        <v>45159</v>
      </c>
      <c r="L5467" s="56">
        <v>0.5782487268518518</v>
      </c>
    </row>
    <row r="5468" spans="1:12" ht="15" customHeight="1" x14ac:dyDescent="0.25">
      <c r="A5468">
        <v>5467</v>
      </c>
      <c r="B5468">
        <v>275298</v>
      </c>
      <c r="C5468" t="s">
        <v>125</v>
      </c>
      <c r="D5468" t="s">
        <v>126</v>
      </c>
      <c r="E5468" t="s">
        <v>1603</v>
      </c>
      <c r="F5468" t="s">
        <v>1604</v>
      </c>
      <c r="G5468">
        <v>42.2</v>
      </c>
      <c r="H5468">
        <v>35</v>
      </c>
      <c r="I5468">
        <v>3</v>
      </c>
      <c r="J5468">
        <v>0</v>
      </c>
      <c r="K5468" s="1">
        <v>45159</v>
      </c>
      <c r="L5468" s="56">
        <v>0.57809197916666666</v>
      </c>
    </row>
    <row r="5469" spans="1:12" ht="15" customHeight="1" x14ac:dyDescent="0.25">
      <c r="A5469">
        <v>5468</v>
      </c>
      <c r="B5469">
        <v>275297</v>
      </c>
      <c r="C5469" t="s">
        <v>123</v>
      </c>
      <c r="D5469" t="s">
        <v>1412</v>
      </c>
      <c r="E5469" t="s">
        <v>1603</v>
      </c>
      <c r="F5469" t="s">
        <v>1613</v>
      </c>
      <c r="G5469">
        <v>58.4</v>
      </c>
      <c r="H5469">
        <v>51.2</v>
      </c>
      <c r="I5469">
        <v>3</v>
      </c>
      <c r="J5469">
        <v>0</v>
      </c>
      <c r="K5469" s="1">
        <v>45159</v>
      </c>
      <c r="L5469" s="56">
        <v>0.57795679398148148</v>
      </c>
    </row>
    <row r="5470" spans="1:12" ht="15" customHeight="1" x14ac:dyDescent="0.25">
      <c r="A5470">
        <v>5469</v>
      </c>
      <c r="B5470">
        <v>275296</v>
      </c>
      <c r="C5470" t="s">
        <v>1534</v>
      </c>
      <c r="D5470" t="s">
        <v>1535</v>
      </c>
      <c r="E5470" t="s">
        <v>1611</v>
      </c>
      <c r="F5470" t="s">
        <v>1607</v>
      </c>
      <c r="G5470">
        <v>79.3</v>
      </c>
      <c r="H5470">
        <v>72.099999999999994</v>
      </c>
      <c r="I5470">
        <v>3</v>
      </c>
      <c r="J5470">
        <v>18</v>
      </c>
      <c r="K5470" s="1">
        <v>45159</v>
      </c>
      <c r="L5470" s="56">
        <v>0.57771612268518513</v>
      </c>
    </row>
    <row r="5471" spans="1:12" ht="15" customHeight="1" x14ac:dyDescent="0.25">
      <c r="A5471">
        <v>5470</v>
      </c>
      <c r="B5471">
        <v>275295</v>
      </c>
      <c r="C5471" t="s">
        <v>59</v>
      </c>
      <c r="D5471" t="s">
        <v>60</v>
      </c>
      <c r="E5471" t="s">
        <v>1611</v>
      </c>
      <c r="F5471" t="s">
        <v>1613</v>
      </c>
      <c r="G5471">
        <v>47.2</v>
      </c>
      <c r="H5471">
        <v>40</v>
      </c>
      <c r="I5471">
        <v>3</v>
      </c>
      <c r="J5471">
        <v>8</v>
      </c>
      <c r="K5471" s="1">
        <v>45159</v>
      </c>
      <c r="L5471" s="56">
        <v>0.57745934027777779</v>
      </c>
    </row>
    <row r="5472" spans="1:12" ht="15" customHeight="1" x14ac:dyDescent="0.25">
      <c r="A5472">
        <v>5471</v>
      </c>
      <c r="B5472">
        <v>275294</v>
      </c>
      <c r="C5472" t="s">
        <v>141</v>
      </c>
      <c r="D5472" t="s">
        <v>1358</v>
      </c>
      <c r="E5472" t="s">
        <v>1603</v>
      </c>
      <c r="F5472" t="s">
        <v>1607</v>
      </c>
      <c r="G5472">
        <v>38.4</v>
      </c>
      <c r="H5472">
        <v>31.2</v>
      </c>
      <c r="I5472">
        <v>3</v>
      </c>
      <c r="J5472">
        <v>0</v>
      </c>
      <c r="K5472" s="1">
        <v>45159</v>
      </c>
      <c r="L5472" s="56">
        <v>0.57730929398148145</v>
      </c>
    </row>
    <row r="5473" spans="1:12" ht="15" customHeight="1" x14ac:dyDescent="0.25">
      <c r="A5473">
        <v>5472</v>
      </c>
      <c r="B5473">
        <v>275293</v>
      </c>
      <c r="C5473" t="s">
        <v>141</v>
      </c>
      <c r="D5473" t="s">
        <v>1358</v>
      </c>
      <c r="E5473" t="s">
        <v>1603</v>
      </c>
      <c r="F5473" t="s">
        <v>1607</v>
      </c>
      <c r="G5473">
        <v>46.5</v>
      </c>
      <c r="H5473">
        <v>39.299999999999997</v>
      </c>
      <c r="I5473">
        <v>3</v>
      </c>
      <c r="J5473">
        <v>0</v>
      </c>
      <c r="K5473" s="1">
        <v>45159</v>
      </c>
      <c r="L5473" s="56">
        <v>0.57712546296296297</v>
      </c>
    </row>
    <row r="5474" spans="1:12" ht="15" customHeight="1" x14ac:dyDescent="0.25">
      <c r="A5474">
        <v>5473</v>
      </c>
      <c r="B5474">
        <v>275292</v>
      </c>
      <c r="C5474" t="s">
        <v>74</v>
      </c>
      <c r="D5474" t="s">
        <v>75</v>
      </c>
      <c r="E5474" t="s">
        <v>1611</v>
      </c>
      <c r="F5474" t="s">
        <v>1610</v>
      </c>
      <c r="G5474">
        <v>48.8</v>
      </c>
      <c r="H5474">
        <v>41.6</v>
      </c>
      <c r="I5474">
        <v>3</v>
      </c>
      <c r="J5474">
        <v>16</v>
      </c>
      <c r="K5474" s="1">
        <v>45159</v>
      </c>
      <c r="L5474" s="56">
        <v>0.57677971064814815</v>
      </c>
    </row>
    <row r="5475" spans="1:12" ht="15" customHeight="1" x14ac:dyDescent="0.25">
      <c r="A5475">
        <v>5474</v>
      </c>
      <c r="B5475">
        <v>275291</v>
      </c>
      <c r="C5475" t="s">
        <v>78</v>
      </c>
      <c r="D5475" t="s">
        <v>79</v>
      </c>
      <c r="E5475" t="s">
        <v>1611</v>
      </c>
      <c r="F5475" t="s">
        <v>1610</v>
      </c>
      <c r="G5475">
        <v>61</v>
      </c>
      <c r="H5475">
        <v>53.8</v>
      </c>
      <c r="I5475">
        <v>3</v>
      </c>
      <c r="J5475">
        <v>20</v>
      </c>
      <c r="K5475" s="1">
        <v>45159</v>
      </c>
      <c r="L5475" s="56">
        <v>0.57660188657407407</v>
      </c>
    </row>
    <row r="5476" spans="1:12" ht="15" customHeight="1" x14ac:dyDescent="0.25">
      <c r="A5476">
        <v>5475</v>
      </c>
      <c r="B5476">
        <v>275290</v>
      </c>
      <c r="C5476" t="s">
        <v>124</v>
      </c>
      <c r="D5476" t="s">
        <v>1413</v>
      </c>
      <c r="E5476" t="s">
        <v>1603</v>
      </c>
      <c r="F5476" t="s">
        <v>1604</v>
      </c>
      <c r="G5476">
        <v>44.5</v>
      </c>
      <c r="H5476">
        <v>37.299999999999997</v>
      </c>
      <c r="I5476">
        <v>3</v>
      </c>
      <c r="J5476">
        <v>0</v>
      </c>
      <c r="K5476" s="1">
        <v>45159</v>
      </c>
      <c r="L5476" s="56">
        <v>0.57637387731481482</v>
      </c>
    </row>
    <row r="5477" spans="1:12" ht="15" customHeight="1" x14ac:dyDescent="0.25">
      <c r="A5477">
        <v>5476</v>
      </c>
      <c r="B5477">
        <v>275289</v>
      </c>
      <c r="C5477" t="s">
        <v>24</v>
      </c>
      <c r="D5477" t="s">
        <v>25</v>
      </c>
      <c r="E5477" t="s">
        <v>1611</v>
      </c>
      <c r="F5477" t="s">
        <v>1614</v>
      </c>
      <c r="G5477">
        <v>54.5</v>
      </c>
      <c r="H5477">
        <v>47.3</v>
      </c>
      <c r="I5477">
        <v>3</v>
      </c>
      <c r="J5477">
        <v>8</v>
      </c>
      <c r="K5477" s="1">
        <v>45159</v>
      </c>
      <c r="L5477" s="56">
        <v>0.57621030092592596</v>
      </c>
    </row>
    <row r="5478" spans="1:12" ht="15" customHeight="1" x14ac:dyDescent="0.25">
      <c r="A5478">
        <v>5477</v>
      </c>
      <c r="B5478">
        <v>275288</v>
      </c>
      <c r="C5478" t="s">
        <v>67</v>
      </c>
      <c r="D5478" t="s">
        <v>1318</v>
      </c>
      <c r="E5478" t="s">
        <v>1603</v>
      </c>
      <c r="F5478" t="s">
        <v>1613</v>
      </c>
      <c r="G5478">
        <v>34.4</v>
      </c>
      <c r="H5478">
        <v>27.2</v>
      </c>
      <c r="I5478">
        <v>3</v>
      </c>
      <c r="J5478">
        <v>0</v>
      </c>
      <c r="K5478" s="1">
        <v>45159</v>
      </c>
      <c r="L5478" s="56">
        <v>0.57597685185185188</v>
      </c>
    </row>
    <row r="5479" spans="1:12" ht="15" customHeight="1" x14ac:dyDescent="0.25">
      <c r="A5479">
        <v>5478</v>
      </c>
      <c r="B5479">
        <v>275287</v>
      </c>
      <c r="C5479" t="s">
        <v>142</v>
      </c>
      <c r="D5479" t="s">
        <v>1612</v>
      </c>
      <c r="E5479" t="s">
        <v>1603</v>
      </c>
      <c r="F5479" t="s">
        <v>1604</v>
      </c>
      <c r="G5479">
        <v>25.4</v>
      </c>
      <c r="H5479">
        <v>18.2</v>
      </c>
      <c r="I5479">
        <v>3</v>
      </c>
      <c r="J5479">
        <v>0</v>
      </c>
      <c r="K5479" s="1">
        <v>45159</v>
      </c>
      <c r="L5479" s="56">
        <v>0.57589181712962956</v>
      </c>
    </row>
    <row r="5480" spans="1:12" ht="15" customHeight="1" x14ac:dyDescent="0.25">
      <c r="A5480">
        <v>5479</v>
      </c>
      <c r="B5480">
        <v>275286</v>
      </c>
      <c r="C5480" t="s">
        <v>124</v>
      </c>
      <c r="D5480" t="s">
        <v>1413</v>
      </c>
      <c r="E5480" t="s">
        <v>1603</v>
      </c>
      <c r="F5480" t="s">
        <v>1604</v>
      </c>
      <c r="G5480">
        <v>52.1</v>
      </c>
      <c r="H5480">
        <v>44.9</v>
      </c>
      <c r="I5480">
        <v>3</v>
      </c>
      <c r="J5480">
        <v>0</v>
      </c>
      <c r="K5480" s="1">
        <v>45159</v>
      </c>
      <c r="L5480" s="56">
        <v>0.57568425925925926</v>
      </c>
    </row>
    <row r="5481" spans="1:12" ht="15" customHeight="1" x14ac:dyDescent="0.25">
      <c r="A5481">
        <v>5480</v>
      </c>
      <c r="B5481">
        <v>275285</v>
      </c>
      <c r="C5481" t="s">
        <v>121</v>
      </c>
      <c r="D5481" t="s">
        <v>122</v>
      </c>
      <c r="E5481" t="s">
        <v>1603</v>
      </c>
      <c r="F5481" t="s">
        <v>1610</v>
      </c>
      <c r="G5481">
        <v>49</v>
      </c>
      <c r="H5481">
        <v>41.8</v>
      </c>
      <c r="I5481">
        <v>3</v>
      </c>
      <c r="J5481">
        <v>0</v>
      </c>
      <c r="K5481" s="1">
        <v>45159</v>
      </c>
      <c r="L5481" s="56">
        <v>0.57551454861111118</v>
      </c>
    </row>
    <row r="5482" spans="1:12" ht="15" customHeight="1" x14ac:dyDescent="0.25">
      <c r="A5482">
        <v>5481</v>
      </c>
      <c r="B5482">
        <v>275284</v>
      </c>
      <c r="C5482" t="s">
        <v>24</v>
      </c>
      <c r="D5482" t="s">
        <v>25</v>
      </c>
      <c r="E5482" t="s">
        <v>1611</v>
      </c>
      <c r="F5482" t="s">
        <v>1614</v>
      </c>
      <c r="G5482">
        <v>53.6</v>
      </c>
      <c r="H5482">
        <v>46.4</v>
      </c>
      <c r="I5482">
        <v>3</v>
      </c>
      <c r="J5482">
        <v>8</v>
      </c>
      <c r="K5482" s="1">
        <v>45159</v>
      </c>
      <c r="L5482" s="56">
        <v>0.57540431712962958</v>
      </c>
    </row>
    <row r="5483" spans="1:12" ht="15" customHeight="1" x14ac:dyDescent="0.25">
      <c r="A5483">
        <v>5482</v>
      </c>
      <c r="B5483">
        <v>275283</v>
      </c>
      <c r="C5483" t="s">
        <v>142</v>
      </c>
      <c r="D5483" t="s">
        <v>1612</v>
      </c>
      <c r="E5483" t="s">
        <v>1603</v>
      </c>
      <c r="F5483" t="s">
        <v>1604</v>
      </c>
      <c r="G5483">
        <v>32.200000000000003</v>
      </c>
      <c r="H5483">
        <v>25</v>
      </c>
      <c r="I5483">
        <v>3</v>
      </c>
      <c r="J5483">
        <v>0</v>
      </c>
      <c r="K5483" s="1">
        <v>45159</v>
      </c>
      <c r="L5483" s="56">
        <v>0.57525049768518521</v>
      </c>
    </row>
    <row r="5484" spans="1:12" ht="15" customHeight="1" x14ac:dyDescent="0.25">
      <c r="A5484">
        <v>5483</v>
      </c>
      <c r="B5484">
        <v>275282</v>
      </c>
      <c r="C5484" t="s">
        <v>124</v>
      </c>
      <c r="D5484" t="s">
        <v>1413</v>
      </c>
      <c r="E5484" t="s">
        <v>1603</v>
      </c>
      <c r="F5484" t="s">
        <v>1604</v>
      </c>
      <c r="G5484">
        <v>71.599999999999994</v>
      </c>
      <c r="H5484">
        <v>64.400000000000006</v>
      </c>
      <c r="I5484">
        <v>3</v>
      </c>
      <c r="J5484">
        <v>0</v>
      </c>
      <c r="K5484" s="1">
        <v>45159</v>
      </c>
      <c r="L5484" s="56">
        <v>0.57515466435185181</v>
      </c>
    </row>
    <row r="5485" spans="1:12" ht="15" customHeight="1" x14ac:dyDescent="0.25">
      <c r="A5485">
        <v>5484</v>
      </c>
      <c r="B5485">
        <v>275281</v>
      </c>
      <c r="C5485" t="s">
        <v>84</v>
      </c>
      <c r="D5485" t="s">
        <v>1609</v>
      </c>
      <c r="E5485" t="s">
        <v>1603</v>
      </c>
      <c r="F5485" t="s">
        <v>1610</v>
      </c>
      <c r="G5485">
        <v>62.5</v>
      </c>
      <c r="H5485">
        <v>55.3</v>
      </c>
      <c r="I5485">
        <v>3</v>
      </c>
      <c r="J5485">
        <v>0</v>
      </c>
      <c r="K5485" s="1">
        <v>45159</v>
      </c>
      <c r="L5485" s="56">
        <v>0.57440633101851846</v>
      </c>
    </row>
    <row r="5486" spans="1:12" ht="15" customHeight="1" x14ac:dyDescent="0.25">
      <c r="A5486">
        <v>5485</v>
      </c>
      <c r="B5486">
        <v>275280</v>
      </c>
      <c r="C5486" t="s">
        <v>24</v>
      </c>
      <c r="D5486" t="s">
        <v>25</v>
      </c>
      <c r="E5486" t="s">
        <v>1611</v>
      </c>
      <c r="F5486" t="s">
        <v>1614</v>
      </c>
      <c r="G5486">
        <v>53.1</v>
      </c>
      <c r="H5486">
        <v>45.9</v>
      </c>
      <c r="I5486">
        <v>3</v>
      </c>
      <c r="J5486">
        <v>8</v>
      </c>
      <c r="K5486" s="1">
        <v>45159</v>
      </c>
      <c r="L5486" s="56">
        <v>0.57420980324074067</v>
      </c>
    </row>
    <row r="5487" spans="1:12" ht="15" customHeight="1" x14ac:dyDescent="0.25">
      <c r="A5487">
        <v>5486</v>
      </c>
      <c r="B5487">
        <v>275279</v>
      </c>
      <c r="C5487" t="s">
        <v>175</v>
      </c>
      <c r="D5487" t="s">
        <v>176</v>
      </c>
      <c r="E5487" t="s">
        <v>1603</v>
      </c>
      <c r="F5487" t="s">
        <v>1610</v>
      </c>
      <c r="G5487">
        <v>46.9</v>
      </c>
      <c r="H5487">
        <v>39.700000000000003</v>
      </c>
      <c r="I5487">
        <v>3</v>
      </c>
      <c r="J5487">
        <v>0</v>
      </c>
      <c r="K5487" s="1">
        <v>45159</v>
      </c>
      <c r="L5487" s="56">
        <v>0.57403472222222229</v>
      </c>
    </row>
    <row r="5488" spans="1:12" ht="15" customHeight="1" x14ac:dyDescent="0.25">
      <c r="A5488">
        <v>5487</v>
      </c>
      <c r="B5488">
        <v>275278</v>
      </c>
      <c r="C5488" t="s">
        <v>24</v>
      </c>
      <c r="D5488" t="s">
        <v>25</v>
      </c>
      <c r="E5488" t="s">
        <v>1611</v>
      </c>
      <c r="F5488" t="s">
        <v>1614</v>
      </c>
      <c r="G5488">
        <v>50.2</v>
      </c>
      <c r="H5488">
        <v>43</v>
      </c>
      <c r="I5488">
        <v>3</v>
      </c>
      <c r="J5488">
        <v>8</v>
      </c>
      <c r="K5488" s="1">
        <v>45159</v>
      </c>
      <c r="L5488" s="56">
        <v>0.57396385416666662</v>
      </c>
    </row>
    <row r="5489" spans="1:12" ht="15" customHeight="1" x14ac:dyDescent="0.25">
      <c r="A5489">
        <v>5488</v>
      </c>
      <c r="B5489">
        <v>275277</v>
      </c>
      <c r="C5489" t="s">
        <v>121</v>
      </c>
      <c r="D5489" t="s">
        <v>122</v>
      </c>
      <c r="E5489" t="s">
        <v>1603</v>
      </c>
      <c r="F5489" t="s">
        <v>1613</v>
      </c>
      <c r="G5489">
        <v>52.6</v>
      </c>
      <c r="H5489">
        <v>45.4</v>
      </c>
      <c r="I5489">
        <v>3</v>
      </c>
      <c r="J5489">
        <v>0</v>
      </c>
      <c r="K5489" s="1">
        <v>45159</v>
      </c>
      <c r="L5489" s="56">
        <v>0.57376396990740741</v>
      </c>
    </row>
    <row r="5490" spans="1:12" ht="15" customHeight="1" x14ac:dyDescent="0.25">
      <c r="A5490">
        <v>5489</v>
      </c>
      <c r="B5490">
        <v>275276</v>
      </c>
      <c r="C5490" t="s">
        <v>59</v>
      </c>
      <c r="D5490" t="s">
        <v>60</v>
      </c>
      <c r="E5490" t="s">
        <v>1611</v>
      </c>
      <c r="F5490" t="s">
        <v>1613</v>
      </c>
      <c r="G5490">
        <v>45.5</v>
      </c>
      <c r="H5490">
        <v>38.299999999999997</v>
      </c>
      <c r="I5490">
        <v>3</v>
      </c>
      <c r="J5490">
        <v>8</v>
      </c>
      <c r="K5490" s="1">
        <v>45159</v>
      </c>
      <c r="L5490" s="56">
        <v>0.57362804398148148</v>
      </c>
    </row>
    <row r="5491" spans="1:12" ht="15" customHeight="1" x14ac:dyDescent="0.25">
      <c r="A5491">
        <v>5490</v>
      </c>
      <c r="B5491">
        <v>275275</v>
      </c>
      <c r="C5491" t="s">
        <v>59</v>
      </c>
      <c r="D5491" t="s">
        <v>60</v>
      </c>
      <c r="E5491" t="s">
        <v>1611</v>
      </c>
      <c r="F5491" t="s">
        <v>1613</v>
      </c>
      <c r="G5491">
        <v>52.3</v>
      </c>
      <c r="H5491">
        <v>45.1</v>
      </c>
      <c r="I5491">
        <v>3</v>
      </c>
      <c r="J5491">
        <v>8</v>
      </c>
      <c r="K5491" s="1">
        <v>45159</v>
      </c>
      <c r="L5491" s="56">
        <v>0.57345864583333339</v>
      </c>
    </row>
    <row r="5492" spans="1:12" ht="15" customHeight="1" x14ac:dyDescent="0.25">
      <c r="A5492">
        <v>5491</v>
      </c>
      <c r="B5492">
        <v>275274</v>
      </c>
      <c r="C5492" t="s">
        <v>175</v>
      </c>
      <c r="D5492" t="s">
        <v>176</v>
      </c>
      <c r="E5492" t="s">
        <v>1603</v>
      </c>
      <c r="F5492" t="s">
        <v>1614</v>
      </c>
      <c r="G5492">
        <v>43.2</v>
      </c>
      <c r="H5492">
        <v>36</v>
      </c>
      <c r="I5492">
        <v>3</v>
      </c>
      <c r="J5492">
        <v>0</v>
      </c>
      <c r="K5492" s="1">
        <v>45159</v>
      </c>
      <c r="L5492" s="56">
        <v>0.57336010416666661</v>
      </c>
    </row>
    <row r="5493" spans="1:12" ht="15" customHeight="1" x14ac:dyDescent="0.25">
      <c r="A5493">
        <v>5492</v>
      </c>
      <c r="B5493">
        <v>275273</v>
      </c>
      <c r="C5493" t="s">
        <v>175</v>
      </c>
      <c r="D5493" t="s">
        <v>176</v>
      </c>
      <c r="E5493" t="s">
        <v>1603</v>
      </c>
      <c r="F5493" t="s">
        <v>1614</v>
      </c>
      <c r="G5493">
        <v>36.1</v>
      </c>
      <c r="H5493">
        <v>28.9</v>
      </c>
      <c r="I5493">
        <v>3</v>
      </c>
      <c r="J5493">
        <v>0</v>
      </c>
      <c r="K5493" s="1">
        <v>45159</v>
      </c>
      <c r="L5493" s="56">
        <v>0.57325413194444441</v>
      </c>
    </row>
    <row r="5494" spans="1:12" ht="15" customHeight="1" x14ac:dyDescent="0.25">
      <c r="A5494">
        <v>5493</v>
      </c>
      <c r="B5494">
        <v>275272</v>
      </c>
      <c r="C5494" t="s">
        <v>124</v>
      </c>
      <c r="D5494" t="s">
        <v>1413</v>
      </c>
      <c r="E5494" t="s">
        <v>1603</v>
      </c>
      <c r="F5494" t="s">
        <v>1604</v>
      </c>
      <c r="G5494">
        <v>42.7</v>
      </c>
      <c r="H5494">
        <v>35.5</v>
      </c>
      <c r="I5494">
        <v>3</v>
      </c>
      <c r="J5494">
        <v>0</v>
      </c>
      <c r="K5494" s="1">
        <v>45159</v>
      </c>
      <c r="L5494" s="56">
        <v>0.57320373842592598</v>
      </c>
    </row>
    <row r="5495" spans="1:12" ht="15" customHeight="1" x14ac:dyDescent="0.25">
      <c r="A5495">
        <v>5494</v>
      </c>
      <c r="B5495">
        <v>275271</v>
      </c>
      <c r="C5495" t="s">
        <v>74</v>
      </c>
      <c r="D5495" t="s">
        <v>75</v>
      </c>
      <c r="E5495" t="s">
        <v>1611</v>
      </c>
      <c r="F5495" t="s">
        <v>1610</v>
      </c>
      <c r="G5495">
        <v>38</v>
      </c>
      <c r="H5495">
        <v>30.8</v>
      </c>
      <c r="I5495">
        <v>3</v>
      </c>
      <c r="J5495">
        <v>16</v>
      </c>
      <c r="K5495" s="1">
        <v>45159</v>
      </c>
      <c r="L5495" s="56">
        <v>0.57287820601851858</v>
      </c>
    </row>
    <row r="5496" spans="1:12" ht="15" customHeight="1" x14ac:dyDescent="0.25">
      <c r="A5496">
        <v>5495</v>
      </c>
      <c r="B5496">
        <v>275270</v>
      </c>
      <c r="C5496" t="s">
        <v>24</v>
      </c>
      <c r="D5496" t="s">
        <v>25</v>
      </c>
      <c r="E5496" t="s">
        <v>1611</v>
      </c>
      <c r="F5496" t="s">
        <v>1614</v>
      </c>
      <c r="G5496">
        <v>51.8</v>
      </c>
      <c r="H5496">
        <v>44.6</v>
      </c>
      <c r="I5496">
        <v>3</v>
      </c>
      <c r="J5496">
        <v>8</v>
      </c>
      <c r="K5496" s="1">
        <v>45159</v>
      </c>
      <c r="L5496" s="56">
        <v>0.57269031250000002</v>
      </c>
    </row>
    <row r="5497" spans="1:12" ht="15" customHeight="1" x14ac:dyDescent="0.25">
      <c r="A5497">
        <v>5496</v>
      </c>
      <c r="B5497">
        <v>275269</v>
      </c>
      <c r="C5497" t="s">
        <v>142</v>
      </c>
      <c r="D5497" t="s">
        <v>1612</v>
      </c>
      <c r="E5497" t="s">
        <v>1603</v>
      </c>
      <c r="F5497" t="s">
        <v>1604</v>
      </c>
      <c r="G5497">
        <v>37.200000000000003</v>
      </c>
      <c r="H5497">
        <v>30</v>
      </c>
      <c r="I5497">
        <v>3</v>
      </c>
      <c r="J5497">
        <v>0</v>
      </c>
      <c r="K5497" s="1">
        <v>45159</v>
      </c>
      <c r="L5497" s="56">
        <v>0.57254047453703705</v>
      </c>
    </row>
    <row r="5498" spans="1:12" ht="15" customHeight="1" x14ac:dyDescent="0.25">
      <c r="A5498">
        <v>5497</v>
      </c>
      <c r="B5498">
        <v>275268</v>
      </c>
      <c r="C5498" t="s">
        <v>141</v>
      </c>
      <c r="D5498" t="s">
        <v>1358</v>
      </c>
      <c r="E5498" t="s">
        <v>1603</v>
      </c>
      <c r="F5498" t="s">
        <v>1607</v>
      </c>
      <c r="G5498">
        <v>42.4</v>
      </c>
      <c r="H5498">
        <v>35.200000000000003</v>
      </c>
      <c r="I5498">
        <v>3</v>
      </c>
      <c r="J5498">
        <v>0</v>
      </c>
      <c r="K5498" s="1">
        <v>45159</v>
      </c>
      <c r="L5498" s="56">
        <v>0.57233028935185182</v>
      </c>
    </row>
    <row r="5499" spans="1:12" ht="15" customHeight="1" x14ac:dyDescent="0.25">
      <c r="A5499">
        <v>5498</v>
      </c>
      <c r="B5499">
        <v>275267</v>
      </c>
      <c r="C5499" t="s">
        <v>1534</v>
      </c>
      <c r="D5499" t="s">
        <v>1535</v>
      </c>
      <c r="E5499" t="s">
        <v>1611</v>
      </c>
      <c r="F5499" t="s">
        <v>1607</v>
      </c>
      <c r="G5499">
        <v>85.5</v>
      </c>
      <c r="H5499">
        <v>78.3</v>
      </c>
      <c r="I5499">
        <v>3</v>
      </c>
      <c r="J5499">
        <v>18</v>
      </c>
      <c r="K5499" s="1">
        <v>45159</v>
      </c>
      <c r="L5499" s="56">
        <v>0.57215593749999993</v>
      </c>
    </row>
    <row r="5500" spans="1:12" ht="15" customHeight="1" x14ac:dyDescent="0.25">
      <c r="A5500">
        <v>5499</v>
      </c>
      <c r="B5500">
        <v>275266</v>
      </c>
      <c r="C5500" t="s">
        <v>1534</v>
      </c>
      <c r="D5500" t="s">
        <v>1535</v>
      </c>
      <c r="E5500" t="s">
        <v>1611</v>
      </c>
      <c r="F5500" t="s">
        <v>1607</v>
      </c>
      <c r="G5500">
        <v>80.599999999999994</v>
      </c>
      <c r="H5500">
        <v>73.400000000000006</v>
      </c>
      <c r="I5500">
        <v>3</v>
      </c>
      <c r="J5500">
        <v>18</v>
      </c>
      <c r="K5500" s="1">
        <v>45159</v>
      </c>
      <c r="L5500" s="56">
        <v>0.57186153935185191</v>
      </c>
    </row>
    <row r="5501" spans="1:12" ht="15" customHeight="1" x14ac:dyDescent="0.25">
      <c r="A5501">
        <v>5500</v>
      </c>
      <c r="B5501">
        <v>275265</v>
      </c>
      <c r="C5501" t="s">
        <v>55</v>
      </c>
      <c r="D5501" t="s">
        <v>56</v>
      </c>
      <c r="E5501" t="s">
        <v>1611</v>
      </c>
      <c r="F5501" t="s">
        <v>1613</v>
      </c>
      <c r="G5501">
        <v>47.2</v>
      </c>
      <c r="H5501">
        <v>40</v>
      </c>
      <c r="I5501">
        <v>3</v>
      </c>
      <c r="J5501">
        <v>8</v>
      </c>
      <c r="K5501" s="1">
        <v>45159</v>
      </c>
      <c r="L5501" s="56">
        <v>0.57158012731481478</v>
      </c>
    </row>
    <row r="5502" spans="1:12" ht="15" customHeight="1" x14ac:dyDescent="0.25">
      <c r="A5502">
        <v>5501</v>
      </c>
      <c r="B5502">
        <v>275264</v>
      </c>
      <c r="C5502" t="s">
        <v>59</v>
      </c>
      <c r="D5502" t="s">
        <v>60</v>
      </c>
      <c r="E5502" t="s">
        <v>1611</v>
      </c>
      <c r="F5502" t="s">
        <v>1613</v>
      </c>
      <c r="G5502">
        <v>49.6</v>
      </c>
      <c r="H5502">
        <v>42.4</v>
      </c>
      <c r="I5502">
        <v>3</v>
      </c>
      <c r="J5502">
        <v>8</v>
      </c>
      <c r="K5502" s="1">
        <v>45159</v>
      </c>
      <c r="L5502" s="56">
        <v>0.57128495370370369</v>
      </c>
    </row>
    <row r="5503" spans="1:12" ht="15" customHeight="1" x14ac:dyDescent="0.25">
      <c r="A5503">
        <v>5502</v>
      </c>
      <c r="B5503">
        <v>275263</v>
      </c>
      <c r="C5503" t="s">
        <v>24</v>
      </c>
      <c r="D5503" t="s">
        <v>25</v>
      </c>
      <c r="E5503" t="s">
        <v>1611</v>
      </c>
      <c r="F5503" t="s">
        <v>1614</v>
      </c>
      <c r="G5503">
        <v>54.7</v>
      </c>
      <c r="H5503">
        <v>47.5</v>
      </c>
      <c r="I5503">
        <v>3</v>
      </c>
      <c r="J5503">
        <v>8</v>
      </c>
      <c r="K5503" s="1">
        <v>45159</v>
      </c>
      <c r="L5503" s="56">
        <v>0.57108098379629635</v>
      </c>
    </row>
    <row r="5504" spans="1:12" ht="15" customHeight="1" x14ac:dyDescent="0.25">
      <c r="A5504">
        <v>5503</v>
      </c>
      <c r="B5504">
        <v>275262</v>
      </c>
      <c r="C5504" t="s">
        <v>24</v>
      </c>
      <c r="D5504" t="s">
        <v>25</v>
      </c>
      <c r="E5504" t="s">
        <v>1611</v>
      </c>
      <c r="F5504" t="s">
        <v>1614</v>
      </c>
      <c r="G5504">
        <v>52.3</v>
      </c>
      <c r="H5504">
        <v>45.1</v>
      </c>
      <c r="I5504">
        <v>3</v>
      </c>
      <c r="J5504">
        <v>8</v>
      </c>
      <c r="K5504" s="1">
        <v>45159</v>
      </c>
      <c r="L5504" s="56">
        <v>0.57094212962962965</v>
      </c>
    </row>
    <row r="5505" spans="1:12" ht="15" customHeight="1" x14ac:dyDescent="0.25">
      <c r="A5505">
        <v>5504</v>
      </c>
      <c r="B5505">
        <v>275261</v>
      </c>
      <c r="C5505" t="s">
        <v>151</v>
      </c>
      <c r="D5505" t="s">
        <v>1368</v>
      </c>
      <c r="E5505" t="s">
        <v>1611</v>
      </c>
      <c r="F5505" t="s">
        <v>1607</v>
      </c>
      <c r="G5505">
        <v>20</v>
      </c>
      <c r="H5505">
        <v>20</v>
      </c>
      <c r="I5505">
        <v>-1</v>
      </c>
      <c r="J5505">
        <v>0</v>
      </c>
      <c r="K5505" s="1">
        <v>45159</v>
      </c>
      <c r="L5505" s="56">
        <v>0.57014498842592587</v>
      </c>
    </row>
    <row r="5506" spans="1:12" ht="15" customHeight="1" x14ac:dyDescent="0.25">
      <c r="A5506">
        <v>5505</v>
      </c>
      <c r="B5506">
        <v>275260</v>
      </c>
      <c r="C5506" t="s">
        <v>59</v>
      </c>
      <c r="D5506" t="s">
        <v>60</v>
      </c>
      <c r="E5506" t="s">
        <v>1611</v>
      </c>
      <c r="F5506" t="s">
        <v>1613</v>
      </c>
      <c r="G5506">
        <v>52.3</v>
      </c>
      <c r="H5506">
        <v>45.1</v>
      </c>
      <c r="I5506">
        <v>3</v>
      </c>
      <c r="J5506">
        <v>8</v>
      </c>
      <c r="K5506" s="1">
        <v>45159</v>
      </c>
      <c r="L5506" s="56">
        <v>0.56989259259259262</v>
      </c>
    </row>
    <row r="5507" spans="1:12" ht="15" customHeight="1" x14ac:dyDescent="0.25">
      <c r="A5507">
        <v>5506</v>
      </c>
      <c r="B5507">
        <v>275259</v>
      </c>
      <c r="C5507" t="s">
        <v>74</v>
      </c>
      <c r="D5507" t="s">
        <v>75</v>
      </c>
      <c r="E5507" t="s">
        <v>1611</v>
      </c>
      <c r="F5507" t="s">
        <v>1610</v>
      </c>
      <c r="G5507">
        <v>44.9</v>
      </c>
      <c r="H5507">
        <v>37.700000000000003</v>
      </c>
      <c r="I5507">
        <v>3</v>
      </c>
      <c r="J5507">
        <v>16</v>
      </c>
      <c r="K5507" s="1">
        <v>45159</v>
      </c>
      <c r="L5507" s="56">
        <v>0.56975031249999997</v>
      </c>
    </row>
    <row r="5508" spans="1:12" ht="15" customHeight="1" x14ac:dyDescent="0.25">
      <c r="A5508">
        <v>5507</v>
      </c>
      <c r="B5508">
        <v>275258</v>
      </c>
      <c r="C5508" t="s">
        <v>123</v>
      </c>
      <c r="D5508" t="s">
        <v>1412</v>
      </c>
      <c r="E5508" t="s">
        <v>1603</v>
      </c>
      <c r="F5508" t="s">
        <v>1614</v>
      </c>
      <c r="G5508">
        <v>65.2</v>
      </c>
      <c r="H5508">
        <v>58</v>
      </c>
      <c r="I5508">
        <v>3</v>
      </c>
      <c r="J5508">
        <v>0</v>
      </c>
      <c r="K5508" s="1">
        <v>45159</v>
      </c>
      <c r="L5508" s="56">
        <v>0.56959112268518519</v>
      </c>
    </row>
    <row r="5509" spans="1:12" ht="15" customHeight="1" x14ac:dyDescent="0.25">
      <c r="A5509">
        <v>5508</v>
      </c>
      <c r="B5509">
        <v>275257</v>
      </c>
      <c r="C5509" t="s">
        <v>24</v>
      </c>
      <c r="D5509" t="s">
        <v>25</v>
      </c>
      <c r="E5509" t="s">
        <v>1611</v>
      </c>
      <c r="F5509" t="s">
        <v>1614</v>
      </c>
      <c r="G5509">
        <v>50.9</v>
      </c>
      <c r="H5509">
        <v>43.7</v>
      </c>
      <c r="I5509">
        <v>3</v>
      </c>
      <c r="J5509">
        <v>8</v>
      </c>
      <c r="K5509" s="1">
        <v>45159</v>
      </c>
      <c r="L5509" s="56">
        <v>0.56945934027777778</v>
      </c>
    </row>
    <row r="5510" spans="1:12" ht="15" customHeight="1" x14ac:dyDescent="0.25">
      <c r="A5510">
        <v>5509</v>
      </c>
      <c r="B5510">
        <v>275256</v>
      </c>
      <c r="C5510" t="s">
        <v>121</v>
      </c>
      <c r="D5510" t="s">
        <v>122</v>
      </c>
      <c r="E5510" t="s">
        <v>1603</v>
      </c>
      <c r="F5510" t="s">
        <v>1610</v>
      </c>
      <c r="G5510">
        <v>50.4</v>
      </c>
      <c r="H5510">
        <v>43.2</v>
      </c>
      <c r="I5510">
        <v>3</v>
      </c>
      <c r="J5510">
        <v>0</v>
      </c>
      <c r="K5510" s="1">
        <v>45159</v>
      </c>
      <c r="L5510" s="56">
        <v>0.56931420138888889</v>
      </c>
    </row>
    <row r="5511" spans="1:12" ht="15" customHeight="1" x14ac:dyDescent="0.25">
      <c r="A5511">
        <v>5510</v>
      </c>
      <c r="B5511">
        <v>275255</v>
      </c>
      <c r="C5511" t="s">
        <v>24</v>
      </c>
      <c r="D5511" t="s">
        <v>25</v>
      </c>
      <c r="E5511" t="s">
        <v>1611</v>
      </c>
      <c r="F5511" t="s">
        <v>1614</v>
      </c>
      <c r="G5511">
        <v>53.3</v>
      </c>
      <c r="H5511">
        <v>46.1</v>
      </c>
      <c r="I5511">
        <v>3</v>
      </c>
      <c r="J5511">
        <v>8</v>
      </c>
      <c r="K5511" s="1">
        <v>45159</v>
      </c>
      <c r="L5511" s="56">
        <v>0.56919163194444444</v>
      </c>
    </row>
    <row r="5512" spans="1:12" ht="15" customHeight="1" x14ac:dyDescent="0.25">
      <c r="A5512">
        <v>5511</v>
      </c>
      <c r="B5512">
        <v>275254</v>
      </c>
      <c r="C5512" t="s">
        <v>125</v>
      </c>
      <c r="D5512" t="s">
        <v>126</v>
      </c>
      <c r="E5512" t="s">
        <v>1603</v>
      </c>
      <c r="F5512" t="s">
        <v>1604</v>
      </c>
      <c r="G5512">
        <v>46</v>
      </c>
      <c r="H5512">
        <v>38.799999999999997</v>
      </c>
      <c r="I5512">
        <v>3</v>
      </c>
      <c r="J5512">
        <v>0</v>
      </c>
      <c r="K5512" s="1">
        <v>45159</v>
      </c>
      <c r="L5512" s="56">
        <v>0.5690767708333333</v>
      </c>
    </row>
    <row r="5513" spans="1:12" ht="15" customHeight="1" x14ac:dyDescent="0.25">
      <c r="A5513">
        <v>5512</v>
      </c>
      <c r="B5513">
        <v>275253</v>
      </c>
      <c r="C5513" t="s">
        <v>67</v>
      </c>
      <c r="D5513" t="s">
        <v>1318</v>
      </c>
      <c r="E5513" t="s">
        <v>1603</v>
      </c>
      <c r="F5513" t="s">
        <v>1613</v>
      </c>
      <c r="G5513">
        <v>27.6</v>
      </c>
      <c r="H5513">
        <v>20.399999999999999</v>
      </c>
      <c r="I5513">
        <v>3</v>
      </c>
      <c r="J5513">
        <v>0</v>
      </c>
      <c r="K5513" s="1">
        <v>45159</v>
      </c>
      <c r="L5513" s="56">
        <v>0.56894714120370371</v>
      </c>
    </row>
    <row r="5514" spans="1:12" ht="15" customHeight="1" x14ac:dyDescent="0.25">
      <c r="A5514">
        <v>5513</v>
      </c>
      <c r="B5514">
        <v>275252</v>
      </c>
      <c r="C5514" t="s">
        <v>67</v>
      </c>
      <c r="D5514" t="s">
        <v>1318</v>
      </c>
      <c r="E5514" t="s">
        <v>1603</v>
      </c>
      <c r="F5514" t="s">
        <v>1613</v>
      </c>
      <c r="G5514">
        <v>40.6</v>
      </c>
      <c r="H5514">
        <v>33.4</v>
      </c>
      <c r="I5514">
        <v>3</v>
      </c>
      <c r="J5514">
        <v>0</v>
      </c>
      <c r="K5514" s="1">
        <v>45159</v>
      </c>
      <c r="L5514" s="56">
        <v>0.56878541666666671</v>
      </c>
    </row>
    <row r="5515" spans="1:12" ht="15" customHeight="1" x14ac:dyDescent="0.25">
      <c r="A5515">
        <v>5514</v>
      </c>
      <c r="B5515">
        <v>275251</v>
      </c>
      <c r="C5515" t="s">
        <v>175</v>
      </c>
      <c r="D5515" t="s">
        <v>176</v>
      </c>
      <c r="E5515" t="s">
        <v>1603</v>
      </c>
      <c r="F5515" t="s">
        <v>1610</v>
      </c>
      <c r="G5515">
        <v>46</v>
      </c>
      <c r="H5515">
        <v>38.799999999999997</v>
      </c>
      <c r="I5515">
        <v>3</v>
      </c>
      <c r="J5515">
        <v>0</v>
      </c>
      <c r="K5515" s="1">
        <v>45159</v>
      </c>
      <c r="L5515" s="56">
        <v>0.56788738425925922</v>
      </c>
    </row>
    <row r="5516" spans="1:12" ht="15" customHeight="1" x14ac:dyDescent="0.25">
      <c r="A5516">
        <v>5515</v>
      </c>
      <c r="B5516">
        <v>275250</v>
      </c>
      <c r="C5516" t="s">
        <v>96</v>
      </c>
      <c r="D5516" t="s">
        <v>97</v>
      </c>
      <c r="E5516" t="s">
        <v>1611</v>
      </c>
      <c r="F5516" t="s">
        <v>1610</v>
      </c>
      <c r="G5516">
        <v>18.5</v>
      </c>
      <c r="H5516">
        <v>18.5</v>
      </c>
      <c r="I5516">
        <v>-1</v>
      </c>
      <c r="J5516">
        <v>4</v>
      </c>
      <c r="K5516" s="1">
        <v>45159</v>
      </c>
      <c r="L5516" s="56">
        <v>0.56753758101851848</v>
      </c>
    </row>
    <row r="5517" spans="1:12" ht="15" customHeight="1" x14ac:dyDescent="0.25">
      <c r="A5517">
        <v>5516</v>
      </c>
      <c r="B5517">
        <v>275249</v>
      </c>
      <c r="C5517" t="s">
        <v>85</v>
      </c>
      <c r="D5517" t="s">
        <v>1608</v>
      </c>
      <c r="E5517" t="s">
        <v>1603</v>
      </c>
      <c r="F5517" t="s">
        <v>1610</v>
      </c>
      <c r="G5517">
        <v>56.6</v>
      </c>
      <c r="H5517">
        <v>49.4</v>
      </c>
      <c r="I5517">
        <v>3</v>
      </c>
      <c r="J5517">
        <v>0</v>
      </c>
      <c r="K5517" s="1">
        <v>45159</v>
      </c>
      <c r="L5517" s="56">
        <v>0.56717172453703701</v>
      </c>
    </row>
    <row r="5518" spans="1:12" ht="15" customHeight="1" x14ac:dyDescent="0.25">
      <c r="A5518">
        <v>5517</v>
      </c>
      <c r="B5518">
        <v>275248</v>
      </c>
      <c r="C5518" t="s">
        <v>123</v>
      </c>
      <c r="D5518" t="s">
        <v>1412</v>
      </c>
      <c r="E5518" t="s">
        <v>1603</v>
      </c>
      <c r="F5518" t="s">
        <v>1614</v>
      </c>
      <c r="G5518">
        <v>55.5</v>
      </c>
      <c r="H5518">
        <v>48.3</v>
      </c>
      <c r="I5518">
        <v>3</v>
      </c>
      <c r="J5518">
        <v>0</v>
      </c>
      <c r="K5518" s="1">
        <v>45159</v>
      </c>
      <c r="L5518" s="56">
        <v>0.56693660879629626</v>
      </c>
    </row>
    <row r="5519" spans="1:12" ht="15" customHeight="1" x14ac:dyDescent="0.25">
      <c r="A5519">
        <v>5518</v>
      </c>
      <c r="B5519">
        <v>275247</v>
      </c>
      <c r="C5519" t="s">
        <v>59</v>
      </c>
      <c r="D5519" t="s">
        <v>60</v>
      </c>
      <c r="E5519" t="s">
        <v>1611</v>
      </c>
      <c r="F5519" t="s">
        <v>1613</v>
      </c>
      <c r="G5519">
        <v>46.9</v>
      </c>
      <c r="H5519">
        <v>39.700000000000003</v>
      </c>
      <c r="I5519">
        <v>3</v>
      </c>
      <c r="J5519">
        <v>8</v>
      </c>
      <c r="K5519" s="1">
        <v>45159</v>
      </c>
      <c r="L5519" s="56">
        <v>0.56682256944444442</v>
      </c>
    </row>
    <row r="5520" spans="1:12" ht="15" customHeight="1" x14ac:dyDescent="0.25">
      <c r="A5520">
        <v>5519</v>
      </c>
      <c r="B5520">
        <v>275246</v>
      </c>
      <c r="C5520" t="s">
        <v>59</v>
      </c>
      <c r="D5520" t="s">
        <v>60</v>
      </c>
      <c r="E5520" t="s">
        <v>1611</v>
      </c>
      <c r="F5520" t="s">
        <v>1613</v>
      </c>
      <c r="G5520">
        <v>46.8</v>
      </c>
      <c r="H5520">
        <v>39.6</v>
      </c>
      <c r="I5520">
        <v>3</v>
      </c>
      <c r="J5520">
        <v>8</v>
      </c>
      <c r="K5520" s="1">
        <v>45159</v>
      </c>
      <c r="L5520" s="56">
        <v>0.56666709490740741</v>
      </c>
    </row>
    <row r="5521" spans="1:12" ht="15" customHeight="1" x14ac:dyDescent="0.25">
      <c r="A5521">
        <v>5520</v>
      </c>
      <c r="B5521">
        <v>275245</v>
      </c>
      <c r="C5521" t="s">
        <v>24</v>
      </c>
      <c r="D5521" t="s">
        <v>25</v>
      </c>
      <c r="E5521" t="s">
        <v>1611</v>
      </c>
      <c r="F5521" t="s">
        <v>1614</v>
      </c>
      <c r="G5521">
        <v>55.2</v>
      </c>
      <c r="H5521">
        <v>48</v>
      </c>
      <c r="I5521">
        <v>3</v>
      </c>
      <c r="J5521">
        <v>8</v>
      </c>
      <c r="K5521" s="1">
        <v>45159</v>
      </c>
      <c r="L5521" s="56">
        <v>0.5665440625</v>
      </c>
    </row>
    <row r="5522" spans="1:12" ht="15" customHeight="1" x14ac:dyDescent="0.25">
      <c r="A5522">
        <v>5521</v>
      </c>
      <c r="B5522">
        <v>275244</v>
      </c>
      <c r="C5522" t="s">
        <v>124</v>
      </c>
      <c r="D5522" t="s">
        <v>1413</v>
      </c>
      <c r="E5522" t="s">
        <v>1603</v>
      </c>
      <c r="F5522" t="s">
        <v>1604</v>
      </c>
      <c r="G5522">
        <v>50.8</v>
      </c>
      <c r="H5522">
        <v>43.6</v>
      </c>
      <c r="I5522">
        <v>3</v>
      </c>
      <c r="J5522">
        <v>0</v>
      </c>
      <c r="K5522" s="1">
        <v>45159</v>
      </c>
      <c r="L5522" s="56">
        <v>0.56625081018518519</v>
      </c>
    </row>
    <row r="5523" spans="1:12" ht="15" customHeight="1" x14ac:dyDescent="0.25">
      <c r="A5523">
        <v>5522</v>
      </c>
      <c r="B5523">
        <v>275243</v>
      </c>
      <c r="C5523" t="s">
        <v>59</v>
      </c>
      <c r="D5523" t="s">
        <v>60</v>
      </c>
      <c r="E5523" t="s">
        <v>1611</v>
      </c>
      <c r="F5523" t="s">
        <v>1613</v>
      </c>
      <c r="G5523">
        <v>49.3</v>
      </c>
      <c r="H5523">
        <v>42.1</v>
      </c>
      <c r="I5523">
        <v>3</v>
      </c>
      <c r="J5523">
        <v>8</v>
      </c>
      <c r="K5523" s="1">
        <v>45159</v>
      </c>
      <c r="L5523" s="56">
        <v>0.56588734953703701</v>
      </c>
    </row>
    <row r="5524" spans="1:12" ht="15" customHeight="1" x14ac:dyDescent="0.25">
      <c r="A5524">
        <v>5523</v>
      </c>
      <c r="B5524">
        <v>275242</v>
      </c>
      <c r="C5524" t="s">
        <v>24</v>
      </c>
      <c r="D5524" t="s">
        <v>25</v>
      </c>
      <c r="E5524" t="s">
        <v>1611</v>
      </c>
      <c r="F5524" t="s">
        <v>1614</v>
      </c>
      <c r="G5524">
        <v>55</v>
      </c>
      <c r="H5524">
        <v>47.8</v>
      </c>
      <c r="I5524">
        <v>3</v>
      </c>
      <c r="J5524">
        <v>8</v>
      </c>
      <c r="K5524" s="1">
        <v>45159</v>
      </c>
      <c r="L5524" s="56">
        <v>0.56579930555555558</v>
      </c>
    </row>
    <row r="5525" spans="1:12" ht="15" customHeight="1" x14ac:dyDescent="0.25">
      <c r="A5525">
        <v>5524</v>
      </c>
      <c r="B5525">
        <v>275241</v>
      </c>
      <c r="C5525" t="s">
        <v>24</v>
      </c>
      <c r="D5525" t="s">
        <v>25</v>
      </c>
      <c r="E5525" t="s">
        <v>1611</v>
      </c>
      <c r="F5525" t="s">
        <v>1614</v>
      </c>
      <c r="G5525">
        <v>55.3</v>
      </c>
      <c r="H5525">
        <v>48.1</v>
      </c>
      <c r="I5525">
        <v>3</v>
      </c>
      <c r="J5525">
        <v>8</v>
      </c>
      <c r="K5525" s="1">
        <v>45159</v>
      </c>
      <c r="L5525" s="56">
        <v>0.5657160532407407</v>
      </c>
    </row>
    <row r="5526" spans="1:12" ht="15" customHeight="1" x14ac:dyDescent="0.25">
      <c r="A5526">
        <v>5525</v>
      </c>
      <c r="B5526">
        <v>275240</v>
      </c>
      <c r="C5526" t="s">
        <v>24</v>
      </c>
      <c r="D5526" t="s">
        <v>25</v>
      </c>
      <c r="E5526" t="s">
        <v>1611</v>
      </c>
      <c r="F5526" t="s">
        <v>1614</v>
      </c>
      <c r="G5526">
        <v>50.3</v>
      </c>
      <c r="H5526">
        <v>43.1</v>
      </c>
      <c r="I5526">
        <v>3</v>
      </c>
      <c r="J5526">
        <v>8</v>
      </c>
      <c r="K5526" s="1">
        <v>45159</v>
      </c>
      <c r="L5526" s="56">
        <v>0.56563082175925927</v>
      </c>
    </row>
    <row r="5527" spans="1:12" ht="15" customHeight="1" x14ac:dyDescent="0.25">
      <c r="A5527">
        <v>5526</v>
      </c>
      <c r="B5527">
        <v>275239</v>
      </c>
      <c r="C5527" t="s">
        <v>59</v>
      </c>
      <c r="D5527" t="s">
        <v>60</v>
      </c>
      <c r="E5527" t="s">
        <v>1611</v>
      </c>
      <c r="F5527" t="s">
        <v>1613</v>
      </c>
      <c r="G5527">
        <v>53.4</v>
      </c>
      <c r="H5527">
        <v>46.2</v>
      </c>
      <c r="I5527">
        <v>3</v>
      </c>
      <c r="J5527">
        <v>8</v>
      </c>
      <c r="K5527" s="1">
        <v>45159</v>
      </c>
      <c r="L5527" s="56">
        <v>0.56553943287037034</v>
      </c>
    </row>
    <row r="5528" spans="1:12" ht="15" customHeight="1" x14ac:dyDescent="0.25">
      <c r="A5528">
        <v>5527</v>
      </c>
      <c r="B5528">
        <v>275238</v>
      </c>
      <c r="C5528" t="s">
        <v>59</v>
      </c>
      <c r="D5528" t="s">
        <v>60</v>
      </c>
      <c r="E5528" t="s">
        <v>1611</v>
      </c>
      <c r="F5528" t="s">
        <v>1613</v>
      </c>
      <c r="G5528">
        <v>53.5</v>
      </c>
      <c r="H5528">
        <v>46.3</v>
      </c>
      <c r="I5528">
        <v>3</v>
      </c>
      <c r="J5528">
        <v>8</v>
      </c>
      <c r="K5528" s="1">
        <v>45159</v>
      </c>
      <c r="L5528" s="56">
        <v>0.56544247685185189</v>
      </c>
    </row>
    <row r="5529" spans="1:12" ht="15" customHeight="1" x14ac:dyDescent="0.25">
      <c r="A5529">
        <v>5528</v>
      </c>
      <c r="B5529">
        <v>275237</v>
      </c>
      <c r="C5529" t="s">
        <v>100</v>
      </c>
      <c r="D5529" t="s">
        <v>1271</v>
      </c>
      <c r="E5529" t="s">
        <v>1611</v>
      </c>
      <c r="F5529" t="s">
        <v>1607</v>
      </c>
      <c r="G5529">
        <v>76</v>
      </c>
      <c r="H5529">
        <v>68.8</v>
      </c>
      <c r="I5529">
        <v>3</v>
      </c>
      <c r="J5529">
        <v>0</v>
      </c>
      <c r="K5529" s="1">
        <v>45159</v>
      </c>
      <c r="L5529" s="56">
        <v>0.56463873842592593</v>
      </c>
    </row>
    <row r="5530" spans="1:12" ht="15" customHeight="1" x14ac:dyDescent="0.25">
      <c r="A5530">
        <v>5529</v>
      </c>
      <c r="B5530">
        <v>275236</v>
      </c>
      <c r="C5530" t="s">
        <v>125</v>
      </c>
      <c r="D5530" t="s">
        <v>126</v>
      </c>
      <c r="E5530" t="s">
        <v>1603</v>
      </c>
      <c r="F5530" t="s">
        <v>1604</v>
      </c>
      <c r="G5530">
        <v>40.200000000000003</v>
      </c>
      <c r="H5530">
        <v>33</v>
      </c>
      <c r="I5530">
        <v>3</v>
      </c>
      <c r="J5530">
        <v>0</v>
      </c>
      <c r="K5530" s="1">
        <v>45159</v>
      </c>
      <c r="L5530" s="56">
        <v>0.56444456018518518</v>
      </c>
    </row>
    <row r="5531" spans="1:12" ht="15" customHeight="1" x14ac:dyDescent="0.25">
      <c r="A5531">
        <v>5530</v>
      </c>
      <c r="B5531">
        <v>275235</v>
      </c>
      <c r="C5531" t="s">
        <v>84</v>
      </c>
      <c r="D5531" t="s">
        <v>1609</v>
      </c>
      <c r="E5531" t="s">
        <v>1603</v>
      </c>
      <c r="F5531" t="s">
        <v>1610</v>
      </c>
      <c r="G5531">
        <v>65.2</v>
      </c>
      <c r="H5531">
        <v>58</v>
      </c>
      <c r="I5531">
        <v>3</v>
      </c>
      <c r="J5531">
        <v>0</v>
      </c>
      <c r="K5531" s="1">
        <v>45159</v>
      </c>
      <c r="L5531" s="56">
        <v>0.56425447916666671</v>
      </c>
    </row>
    <row r="5532" spans="1:12" ht="15" customHeight="1" x14ac:dyDescent="0.25">
      <c r="A5532">
        <v>5531</v>
      </c>
      <c r="B5532">
        <v>275234</v>
      </c>
      <c r="C5532" t="s">
        <v>55</v>
      </c>
      <c r="D5532" t="s">
        <v>56</v>
      </c>
      <c r="E5532" t="s">
        <v>1611</v>
      </c>
      <c r="F5532" t="s">
        <v>1613</v>
      </c>
      <c r="G5532">
        <v>46.5</v>
      </c>
      <c r="H5532">
        <v>39.299999999999997</v>
      </c>
      <c r="I5532">
        <v>3</v>
      </c>
      <c r="J5532">
        <v>8</v>
      </c>
      <c r="K5532" s="1">
        <v>45159</v>
      </c>
      <c r="L5532" s="56">
        <v>0.56410297453703706</v>
      </c>
    </row>
    <row r="5533" spans="1:12" ht="15" customHeight="1" x14ac:dyDescent="0.25">
      <c r="A5533">
        <v>5532</v>
      </c>
      <c r="B5533">
        <v>275233</v>
      </c>
      <c r="C5533" t="s">
        <v>24</v>
      </c>
      <c r="D5533" t="s">
        <v>25</v>
      </c>
      <c r="E5533" t="s">
        <v>1611</v>
      </c>
      <c r="F5533" t="s">
        <v>1614</v>
      </c>
      <c r="G5533">
        <v>56.6</v>
      </c>
      <c r="H5533">
        <v>49.4</v>
      </c>
      <c r="I5533">
        <v>3</v>
      </c>
      <c r="J5533">
        <v>8</v>
      </c>
      <c r="K5533" s="1">
        <v>45159</v>
      </c>
      <c r="L5533" s="56">
        <v>0.56405489583333335</v>
      </c>
    </row>
    <row r="5534" spans="1:12" ht="15" customHeight="1" x14ac:dyDescent="0.25">
      <c r="A5534">
        <v>5533</v>
      </c>
      <c r="B5534">
        <v>275232</v>
      </c>
      <c r="C5534" t="s">
        <v>124</v>
      </c>
      <c r="D5534" t="s">
        <v>1413</v>
      </c>
      <c r="E5534" t="s">
        <v>1603</v>
      </c>
      <c r="F5534" t="s">
        <v>1604</v>
      </c>
      <c r="G5534">
        <v>48.3</v>
      </c>
      <c r="H5534">
        <v>41.1</v>
      </c>
      <c r="I5534">
        <v>3</v>
      </c>
      <c r="J5534">
        <v>0</v>
      </c>
      <c r="K5534" s="1">
        <v>45159</v>
      </c>
      <c r="L5534" s="56">
        <v>0.5637674768518518</v>
      </c>
    </row>
    <row r="5535" spans="1:12" ht="15" customHeight="1" x14ac:dyDescent="0.25">
      <c r="A5535">
        <v>5534</v>
      </c>
      <c r="B5535">
        <v>275231</v>
      </c>
      <c r="C5535" t="s">
        <v>78</v>
      </c>
      <c r="D5535" t="s">
        <v>79</v>
      </c>
      <c r="E5535" t="s">
        <v>1611</v>
      </c>
      <c r="F5535" t="s">
        <v>1610</v>
      </c>
      <c r="G5535">
        <v>55.9</v>
      </c>
      <c r="H5535">
        <v>48.7</v>
      </c>
      <c r="I5535">
        <v>3</v>
      </c>
      <c r="J5535">
        <v>20</v>
      </c>
      <c r="K5535" s="1">
        <v>45159</v>
      </c>
      <c r="L5535" s="56">
        <v>0.56371797453703698</v>
      </c>
    </row>
    <row r="5536" spans="1:12" ht="15" customHeight="1" x14ac:dyDescent="0.25">
      <c r="A5536">
        <v>5535</v>
      </c>
      <c r="B5536">
        <v>275230</v>
      </c>
      <c r="C5536" t="s">
        <v>124</v>
      </c>
      <c r="D5536" t="s">
        <v>1413</v>
      </c>
      <c r="E5536" t="s">
        <v>1603</v>
      </c>
      <c r="F5536" t="s">
        <v>1604</v>
      </c>
      <c r="G5536">
        <v>50.5</v>
      </c>
      <c r="H5536">
        <v>43.3</v>
      </c>
      <c r="I5536">
        <v>3</v>
      </c>
      <c r="J5536">
        <v>0</v>
      </c>
      <c r="K5536" s="1">
        <v>45159</v>
      </c>
      <c r="L5536" s="56">
        <v>0.5636000347222222</v>
      </c>
    </row>
    <row r="5537" spans="1:12" ht="15" customHeight="1" x14ac:dyDescent="0.25">
      <c r="A5537">
        <v>5536</v>
      </c>
      <c r="B5537">
        <v>275229</v>
      </c>
      <c r="C5537" t="s">
        <v>121</v>
      </c>
      <c r="D5537" t="s">
        <v>122</v>
      </c>
      <c r="E5537" t="s">
        <v>1603</v>
      </c>
      <c r="F5537" t="s">
        <v>1613</v>
      </c>
      <c r="G5537">
        <v>53.8</v>
      </c>
      <c r="H5537">
        <v>46.6</v>
      </c>
      <c r="I5537">
        <v>3</v>
      </c>
      <c r="J5537">
        <v>0</v>
      </c>
      <c r="K5537" s="1">
        <v>45159</v>
      </c>
      <c r="L5537" s="56">
        <v>0.56357465277777774</v>
      </c>
    </row>
    <row r="5538" spans="1:12" ht="15" customHeight="1" x14ac:dyDescent="0.25">
      <c r="A5538">
        <v>5537</v>
      </c>
      <c r="B5538">
        <v>275228</v>
      </c>
      <c r="C5538" t="s">
        <v>24</v>
      </c>
      <c r="D5538" t="s">
        <v>25</v>
      </c>
      <c r="E5538" t="s">
        <v>1611</v>
      </c>
      <c r="F5538" t="s">
        <v>1614</v>
      </c>
      <c r="G5538">
        <v>56.6</v>
      </c>
      <c r="H5538">
        <v>49.4</v>
      </c>
      <c r="I5538">
        <v>3</v>
      </c>
      <c r="J5538">
        <v>8</v>
      </c>
      <c r="K5538" s="1">
        <v>45159</v>
      </c>
      <c r="L5538" s="56">
        <v>0.5634334143518519</v>
      </c>
    </row>
    <row r="5539" spans="1:12" ht="15" customHeight="1" x14ac:dyDescent="0.25">
      <c r="A5539">
        <v>5538</v>
      </c>
      <c r="B5539">
        <v>275227</v>
      </c>
      <c r="C5539" t="s">
        <v>142</v>
      </c>
      <c r="D5539" t="s">
        <v>1612</v>
      </c>
      <c r="E5539" t="s">
        <v>1603</v>
      </c>
      <c r="F5539" t="s">
        <v>1604</v>
      </c>
      <c r="G5539">
        <v>38.9</v>
      </c>
      <c r="H5539">
        <v>31.7</v>
      </c>
      <c r="I5539">
        <v>3</v>
      </c>
      <c r="J5539">
        <v>0</v>
      </c>
      <c r="K5539" s="1">
        <v>45159</v>
      </c>
      <c r="L5539" s="56">
        <v>0.56330690972222219</v>
      </c>
    </row>
    <row r="5540" spans="1:12" ht="15" customHeight="1" x14ac:dyDescent="0.25">
      <c r="A5540">
        <v>5539</v>
      </c>
      <c r="B5540">
        <v>275226</v>
      </c>
      <c r="C5540" t="s">
        <v>101</v>
      </c>
      <c r="D5540" t="s">
        <v>1326</v>
      </c>
      <c r="E5540" t="s">
        <v>1611</v>
      </c>
      <c r="F5540" t="s">
        <v>1607</v>
      </c>
      <c r="G5540">
        <v>36.200000000000003</v>
      </c>
      <c r="H5540">
        <v>29</v>
      </c>
      <c r="I5540">
        <v>3</v>
      </c>
      <c r="J5540">
        <v>0</v>
      </c>
      <c r="K5540" s="1">
        <v>45159</v>
      </c>
      <c r="L5540" s="56">
        <v>0.56319116898148147</v>
      </c>
    </row>
    <row r="5541" spans="1:12" ht="15" customHeight="1" x14ac:dyDescent="0.25">
      <c r="A5541">
        <v>5540</v>
      </c>
      <c r="B5541">
        <v>275225</v>
      </c>
      <c r="C5541" t="s">
        <v>151</v>
      </c>
      <c r="D5541" t="s">
        <v>1368</v>
      </c>
      <c r="E5541" t="s">
        <v>1611</v>
      </c>
      <c r="F5541" t="s">
        <v>1607</v>
      </c>
      <c r="G5541">
        <v>40.6</v>
      </c>
      <c r="H5541">
        <v>33.4</v>
      </c>
      <c r="I5541">
        <v>3</v>
      </c>
      <c r="J5541">
        <v>0</v>
      </c>
      <c r="K5541" s="1">
        <v>45159</v>
      </c>
      <c r="L5541" s="56">
        <v>0.56309814814814818</v>
      </c>
    </row>
    <row r="5542" spans="1:12" ht="15" customHeight="1" x14ac:dyDescent="0.25">
      <c r="A5542">
        <v>5541</v>
      </c>
      <c r="B5542">
        <v>275224</v>
      </c>
      <c r="C5542" t="s">
        <v>124</v>
      </c>
      <c r="D5542" t="s">
        <v>1413</v>
      </c>
      <c r="E5542" t="s">
        <v>1603</v>
      </c>
      <c r="F5542" t="s">
        <v>1604</v>
      </c>
      <c r="G5542">
        <v>47.3</v>
      </c>
      <c r="H5542">
        <v>40.1</v>
      </c>
      <c r="I5542">
        <v>3</v>
      </c>
      <c r="J5542">
        <v>0</v>
      </c>
      <c r="K5542" s="1">
        <v>45159</v>
      </c>
      <c r="L5542" s="56">
        <v>0.56300656250000003</v>
      </c>
    </row>
    <row r="5543" spans="1:12" ht="15" customHeight="1" x14ac:dyDescent="0.25">
      <c r="A5543">
        <v>5542</v>
      </c>
      <c r="B5543">
        <v>275223</v>
      </c>
      <c r="C5543" t="s">
        <v>24</v>
      </c>
      <c r="D5543" t="s">
        <v>25</v>
      </c>
      <c r="E5543" t="s">
        <v>1611</v>
      </c>
      <c r="F5543" t="s">
        <v>1614</v>
      </c>
      <c r="G5543">
        <v>52.5</v>
      </c>
      <c r="H5543">
        <v>45.3</v>
      </c>
      <c r="I5543">
        <v>3</v>
      </c>
      <c r="J5543">
        <v>8</v>
      </c>
      <c r="K5543" s="1">
        <v>45159</v>
      </c>
      <c r="L5543" s="56">
        <v>0.56285686342592589</v>
      </c>
    </row>
    <row r="5544" spans="1:12" ht="15" customHeight="1" x14ac:dyDescent="0.25">
      <c r="A5544">
        <v>5543</v>
      </c>
      <c r="B5544">
        <v>275222</v>
      </c>
      <c r="C5544" t="s">
        <v>141</v>
      </c>
      <c r="D5544" t="s">
        <v>1358</v>
      </c>
      <c r="E5544" t="s">
        <v>1603</v>
      </c>
      <c r="F5544" t="s">
        <v>1607</v>
      </c>
      <c r="G5544">
        <v>42.8</v>
      </c>
      <c r="H5544">
        <v>35.6</v>
      </c>
      <c r="I5544">
        <v>3</v>
      </c>
      <c r="J5544">
        <v>0</v>
      </c>
      <c r="K5544" s="1">
        <v>45159</v>
      </c>
      <c r="L5544" s="56">
        <v>0.56272971064814814</v>
      </c>
    </row>
    <row r="5545" spans="1:12" ht="15" customHeight="1" x14ac:dyDescent="0.25">
      <c r="A5545">
        <v>5544</v>
      </c>
      <c r="B5545">
        <v>275221</v>
      </c>
      <c r="C5545" t="s">
        <v>141</v>
      </c>
      <c r="D5545" t="s">
        <v>1358</v>
      </c>
      <c r="E5545" t="s">
        <v>1603</v>
      </c>
      <c r="F5545" t="s">
        <v>1607</v>
      </c>
      <c r="G5545">
        <v>40.4</v>
      </c>
      <c r="H5545">
        <v>33.200000000000003</v>
      </c>
      <c r="I5545">
        <v>3</v>
      </c>
      <c r="J5545">
        <v>0</v>
      </c>
      <c r="K5545" s="1">
        <v>45159</v>
      </c>
      <c r="L5545" s="56">
        <v>0.56258723379629627</v>
      </c>
    </row>
    <row r="5546" spans="1:12" ht="15" customHeight="1" x14ac:dyDescent="0.25">
      <c r="A5546">
        <v>5545</v>
      </c>
      <c r="B5546">
        <v>275220</v>
      </c>
      <c r="C5546" t="s">
        <v>141</v>
      </c>
      <c r="D5546" t="s">
        <v>1358</v>
      </c>
      <c r="E5546" t="s">
        <v>1603</v>
      </c>
      <c r="F5546" t="s">
        <v>1607</v>
      </c>
      <c r="G5546">
        <v>40.4</v>
      </c>
      <c r="H5546">
        <v>33.200000000000003</v>
      </c>
      <c r="I5546">
        <v>3</v>
      </c>
      <c r="J5546">
        <v>0</v>
      </c>
      <c r="K5546" s="1">
        <v>45159</v>
      </c>
      <c r="L5546" s="56">
        <v>0.56246782407407403</v>
      </c>
    </row>
    <row r="5547" spans="1:12" ht="15" customHeight="1" x14ac:dyDescent="0.25">
      <c r="A5547">
        <v>5546</v>
      </c>
      <c r="B5547">
        <v>275219</v>
      </c>
      <c r="C5547" t="s">
        <v>123</v>
      </c>
      <c r="D5547" t="s">
        <v>1412</v>
      </c>
      <c r="E5547" t="s">
        <v>1603</v>
      </c>
      <c r="F5547" t="s">
        <v>1613</v>
      </c>
      <c r="G5547">
        <v>47.3</v>
      </c>
      <c r="H5547">
        <v>40.1</v>
      </c>
      <c r="I5547">
        <v>3</v>
      </c>
      <c r="J5547">
        <v>0</v>
      </c>
      <c r="K5547" s="1">
        <v>45159</v>
      </c>
      <c r="L5547" s="56">
        <v>0.56227743055555557</v>
      </c>
    </row>
    <row r="5548" spans="1:12" ht="15" customHeight="1" x14ac:dyDescent="0.25">
      <c r="A5548">
        <v>5547</v>
      </c>
      <c r="B5548">
        <v>275218</v>
      </c>
      <c r="C5548" t="s">
        <v>123</v>
      </c>
      <c r="D5548" t="s">
        <v>1412</v>
      </c>
      <c r="E5548" t="s">
        <v>1603</v>
      </c>
      <c r="F5548" t="s">
        <v>1614</v>
      </c>
      <c r="G5548">
        <v>19</v>
      </c>
      <c r="H5548">
        <v>17.2</v>
      </c>
      <c r="I5548">
        <v>0</v>
      </c>
      <c r="J5548">
        <v>0</v>
      </c>
      <c r="K5548" s="1">
        <v>45159</v>
      </c>
      <c r="L5548" s="56">
        <v>0.56207653935185187</v>
      </c>
    </row>
    <row r="5549" spans="1:12" ht="15" customHeight="1" x14ac:dyDescent="0.25">
      <c r="A5549">
        <v>5548</v>
      </c>
      <c r="B5549">
        <v>275217</v>
      </c>
      <c r="C5549" t="s">
        <v>67</v>
      </c>
      <c r="D5549" t="s">
        <v>1318</v>
      </c>
      <c r="E5549" t="s">
        <v>1603</v>
      </c>
      <c r="F5549" t="s">
        <v>1613</v>
      </c>
      <c r="G5549">
        <v>42.7</v>
      </c>
      <c r="H5549">
        <v>35.5</v>
      </c>
      <c r="I5549">
        <v>3</v>
      </c>
      <c r="J5549">
        <v>0</v>
      </c>
      <c r="K5549" s="1">
        <v>45159</v>
      </c>
      <c r="L5549" s="56">
        <v>0.56194317129629623</v>
      </c>
    </row>
    <row r="5550" spans="1:12" ht="15" customHeight="1" x14ac:dyDescent="0.25">
      <c r="A5550">
        <v>5549</v>
      </c>
      <c r="B5550">
        <v>275216</v>
      </c>
      <c r="C5550" t="s">
        <v>67</v>
      </c>
      <c r="D5550" t="s">
        <v>1318</v>
      </c>
      <c r="E5550" t="s">
        <v>1603</v>
      </c>
      <c r="F5550" t="s">
        <v>1613</v>
      </c>
      <c r="G5550">
        <v>38</v>
      </c>
      <c r="H5550">
        <v>30.8</v>
      </c>
      <c r="I5550">
        <v>3</v>
      </c>
      <c r="J5550">
        <v>0</v>
      </c>
      <c r="K5550" s="1">
        <v>45159</v>
      </c>
      <c r="L5550" s="56">
        <v>0.56177650462962958</v>
      </c>
    </row>
    <row r="5551" spans="1:12" ht="15" customHeight="1" x14ac:dyDescent="0.25">
      <c r="A5551">
        <v>5550</v>
      </c>
      <c r="B5551">
        <v>275215</v>
      </c>
      <c r="C5551" t="s">
        <v>24</v>
      </c>
      <c r="D5551" t="s">
        <v>25</v>
      </c>
      <c r="E5551" t="s">
        <v>1611</v>
      </c>
      <c r="F5551" t="s">
        <v>1614</v>
      </c>
      <c r="G5551">
        <v>57.3</v>
      </c>
      <c r="H5551">
        <v>50.1</v>
      </c>
      <c r="I5551">
        <v>3</v>
      </c>
      <c r="J5551">
        <v>8</v>
      </c>
      <c r="K5551" s="1">
        <v>45159</v>
      </c>
      <c r="L5551" s="56">
        <v>0.56170011574074075</v>
      </c>
    </row>
    <row r="5552" spans="1:12" ht="15" customHeight="1" x14ac:dyDescent="0.25">
      <c r="A5552">
        <v>5551</v>
      </c>
      <c r="B5552">
        <v>275214</v>
      </c>
      <c r="C5552" t="s">
        <v>24</v>
      </c>
      <c r="D5552" t="s">
        <v>25</v>
      </c>
      <c r="E5552" t="s">
        <v>1611</v>
      </c>
      <c r="F5552" t="s">
        <v>1614</v>
      </c>
      <c r="G5552">
        <v>53.6</v>
      </c>
      <c r="H5552">
        <v>46.4</v>
      </c>
      <c r="I5552">
        <v>3</v>
      </c>
      <c r="J5552">
        <v>8</v>
      </c>
      <c r="K5552" s="1">
        <v>45159</v>
      </c>
      <c r="L5552" s="56">
        <v>0.56127812499999996</v>
      </c>
    </row>
    <row r="5553" spans="1:12" ht="15" customHeight="1" x14ac:dyDescent="0.25">
      <c r="A5553">
        <v>5552</v>
      </c>
      <c r="B5553">
        <v>275213</v>
      </c>
      <c r="C5553" t="s">
        <v>142</v>
      </c>
      <c r="D5553" t="s">
        <v>1612</v>
      </c>
      <c r="E5553" t="s">
        <v>1603</v>
      </c>
      <c r="F5553" t="s">
        <v>1604</v>
      </c>
      <c r="G5553">
        <v>47.5</v>
      </c>
      <c r="H5553">
        <v>40.299999999999997</v>
      </c>
      <c r="I5553">
        <v>3</v>
      </c>
      <c r="J5553">
        <v>0</v>
      </c>
      <c r="K5553" s="1">
        <v>45159</v>
      </c>
      <c r="L5553" s="56">
        <v>0.56098776620370372</v>
      </c>
    </row>
    <row r="5554" spans="1:12" ht="15" customHeight="1" x14ac:dyDescent="0.25">
      <c r="A5554">
        <v>5553</v>
      </c>
      <c r="B5554">
        <v>275212</v>
      </c>
      <c r="C5554" t="s">
        <v>74</v>
      </c>
      <c r="D5554" t="s">
        <v>75</v>
      </c>
      <c r="E5554" t="s">
        <v>1611</v>
      </c>
      <c r="F5554" t="s">
        <v>1610</v>
      </c>
      <c r="G5554">
        <v>44.2</v>
      </c>
      <c r="H5554">
        <v>37</v>
      </c>
      <c r="I5554">
        <v>3</v>
      </c>
      <c r="J5554">
        <v>16</v>
      </c>
      <c r="K5554" s="1">
        <v>45159</v>
      </c>
      <c r="L5554" s="56">
        <v>0.56066392361111117</v>
      </c>
    </row>
    <row r="5555" spans="1:12" ht="15" customHeight="1" x14ac:dyDescent="0.25">
      <c r="A5555">
        <v>5554</v>
      </c>
      <c r="B5555">
        <v>275211</v>
      </c>
      <c r="C5555" t="s">
        <v>124</v>
      </c>
      <c r="D5555" t="s">
        <v>1413</v>
      </c>
      <c r="E5555" t="s">
        <v>1603</v>
      </c>
      <c r="F5555" t="s">
        <v>1604</v>
      </c>
      <c r="G5555">
        <v>43</v>
      </c>
      <c r="H5555">
        <v>35.799999999999997</v>
      </c>
      <c r="I5555">
        <v>3</v>
      </c>
      <c r="J5555">
        <v>0</v>
      </c>
      <c r="K5555" s="1">
        <v>45159</v>
      </c>
      <c r="L5555" s="56">
        <v>0.56045443287037033</v>
      </c>
    </row>
    <row r="5556" spans="1:12" ht="15" customHeight="1" x14ac:dyDescent="0.25">
      <c r="A5556">
        <v>5555</v>
      </c>
      <c r="B5556">
        <v>275210</v>
      </c>
      <c r="C5556" t="s">
        <v>143</v>
      </c>
      <c r="D5556" t="s">
        <v>1359</v>
      </c>
      <c r="E5556" t="s">
        <v>1603</v>
      </c>
      <c r="F5556" t="s">
        <v>1616</v>
      </c>
      <c r="G5556">
        <v>39.700000000000003</v>
      </c>
      <c r="H5556">
        <v>32.5</v>
      </c>
      <c r="I5556">
        <v>3</v>
      </c>
      <c r="J5556">
        <v>0</v>
      </c>
      <c r="K5556" s="1">
        <v>45159</v>
      </c>
      <c r="L5556" s="56">
        <v>0.56030593750000002</v>
      </c>
    </row>
    <row r="5557" spans="1:12" ht="15" customHeight="1" x14ac:dyDescent="0.25">
      <c r="A5557">
        <v>5556</v>
      </c>
      <c r="B5557">
        <v>275209</v>
      </c>
      <c r="C5557" t="s">
        <v>143</v>
      </c>
      <c r="D5557" t="s">
        <v>1359</v>
      </c>
      <c r="E5557" t="s">
        <v>1603</v>
      </c>
      <c r="F5557" t="s">
        <v>1616</v>
      </c>
      <c r="G5557">
        <v>43.3</v>
      </c>
      <c r="H5557">
        <v>36.1</v>
      </c>
      <c r="I5557">
        <v>3</v>
      </c>
      <c r="J5557">
        <v>0</v>
      </c>
      <c r="K5557" s="1">
        <v>45159</v>
      </c>
      <c r="L5557" s="56">
        <v>0.5602050115740741</v>
      </c>
    </row>
    <row r="5558" spans="1:12" ht="15" customHeight="1" x14ac:dyDescent="0.25">
      <c r="A5558">
        <v>5557</v>
      </c>
      <c r="B5558">
        <v>275208</v>
      </c>
      <c r="C5558" t="s">
        <v>1532</v>
      </c>
      <c r="D5558" t="s">
        <v>1533</v>
      </c>
      <c r="E5558" t="s">
        <v>1603</v>
      </c>
      <c r="F5558" t="s">
        <v>1607</v>
      </c>
      <c r="G5558">
        <v>8.6</v>
      </c>
      <c r="H5558">
        <v>5</v>
      </c>
      <c r="I5558">
        <v>1</v>
      </c>
      <c r="J5558">
        <v>0</v>
      </c>
      <c r="K5558" s="1">
        <v>45159</v>
      </c>
      <c r="L5558" s="56">
        <v>0.52501327546296295</v>
      </c>
    </row>
    <row r="5559" spans="1:12" ht="15" customHeight="1" x14ac:dyDescent="0.25">
      <c r="A5559">
        <v>5558</v>
      </c>
      <c r="B5559">
        <v>275207</v>
      </c>
      <c r="C5559" t="s">
        <v>1534</v>
      </c>
      <c r="D5559" t="s">
        <v>1535</v>
      </c>
      <c r="E5559" t="s">
        <v>1611</v>
      </c>
      <c r="F5559" t="s">
        <v>1607</v>
      </c>
      <c r="G5559">
        <v>45.7</v>
      </c>
      <c r="H5559">
        <v>40.299999999999997</v>
      </c>
      <c r="I5559">
        <v>2</v>
      </c>
      <c r="J5559">
        <v>9</v>
      </c>
      <c r="K5559" s="1">
        <v>45159</v>
      </c>
      <c r="L5559" s="56">
        <v>0.52490505787037034</v>
      </c>
    </row>
    <row r="5560" spans="1:12" ht="15" customHeight="1" x14ac:dyDescent="0.25">
      <c r="A5560">
        <v>5559</v>
      </c>
      <c r="B5560">
        <v>275206</v>
      </c>
      <c r="C5560" t="s">
        <v>159</v>
      </c>
      <c r="D5560" t="s">
        <v>1372</v>
      </c>
      <c r="E5560" t="s">
        <v>1603</v>
      </c>
      <c r="F5560" t="s">
        <v>1604</v>
      </c>
      <c r="G5560">
        <v>38</v>
      </c>
      <c r="H5560">
        <v>30.8</v>
      </c>
      <c r="I5560">
        <v>3</v>
      </c>
      <c r="J5560">
        <v>0</v>
      </c>
      <c r="K5560" s="1">
        <v>45159</v>
      </c>
      <c r="L5560" s="56">
        <v>0.5246573726851852</v>
      </c>
    </row>
    <row r="5561" spans="1:12" ht="15" customHeight="1" x14ac:dyDescent="0.25">
      <c r="A5561">
        <v>5560</v>
      </c>
      <c r="B5561">
        <v>275205</v>
      </c>
      <c r="C5561" t="s">
        <v>1534</v>
      </c>
      <c r="D5561" t="s">
        <v>1535</v>
      </c>
      <c r="E5561" t="s">
        <v>1611</v>
      </c>
      <c r="F5561" t="s">
        <v>1607</v>
      </c>
      <c r="G5561">
        <v>82.3</v>
      </c>
      <c r="H5561">
        <v>75.099999999999994</v>
      </c>
      <c r="I5561">
        <v>3</v>
      </c>
      <c r="J5561">
        <v>18</v>
      </c>
      <c r="K5561" s="1">
        <v>45159</v>
      </c>
      <c r="L5561" s="56">
        <v>0.52437677083333334</v>
      </c>
    </row>
    <row r="5562" spans="1:12" ht="15" customHeight="1" x14ac:dyDescent="0.25">
      <c r="A5562">
        <v>5561</v>
      </c>
      <c r="B5562">
        <v>275204</v>
      </c>
      <c r="C5562" t="s">
        <v>142</v>
      </c>
      <c r="D5562" t="s">
        <v>1612</v>
      </c>
      <c r="E5562" t="s">
        <v>1603</v>
      </c>
      <c r="F5562" t="s">
        <v>1604</v>
      </c>
      <c r="G5562">
        <v>43.5</v>
      </c>
      <c r="H5562">
        <v>36.299999999999997</v>
      </c>
      <c r="I5562">
        <v>3</v>
      </c>
      <c r="J5562">
        <v>0</v>
      </c>
      <c r="K5562" s="1">
        <v>45159</v>
      </c>
      <c r="L5562" s="56">
        <v>0.52414475694444451</v>
      </c>
    </row>
    <row r="5563" spans="1:12" ht="15" customHeight="1" x14ac:dyDescent="0.25">
      <c r="A5563">
        <v>5562</v>
      </c>
      <c r="B5563">
        <v>275203</v>
      </c>
      <c r="C5563" t="s">
        <v>175</v>
      </c>
      <c r="D5563" t="s">
        <v>176</v>
      </c>
      <c r="E5563" t="s">
        <v>1603</v>
      </c>
      <c r="F5563" t="s">
        <v>1613</v>
      </c>
      <c r="G5563">
        <v>33.9</v>
      </c>
      <c r="H5563">
        <v>26.7</v>
      </c>
      <c r="I5563">
        <v>3</v>
      </c>
      <c r="J5563">
        <v>0</v>
      </c>
      <c r="K5563" s="1">
        <v>45159</v>
      </c>
      <c r="L5563" s="56">
        <v>0.52374490740740742</v>
      </c>
    </row>
    <row r="5564" spans="1:12" ht="15" customHeight="1" x14ac:dyDescent="0.25">
      <c r="A5564">
        <v>5563</v>
      </c>
      <c r="B5564">
        <v>275202</v>
      </c>
      <c r="C5564" t="s">
        <v>175</v>
      </c>
      <c r="D5564" t="s">
        <v>176</v>
      </c>
      <c r="E5564" t="s">
        <v>1603</v>
      </c>
      <c r="F5564" t="s">
        <v>1613</v>
      </c>
      <c r="G5564">
        <v>12.6</v>
      </c>
      <c r="H5564">
        <v>10.8</v>
      </c>
      <c r="I5564">
        <v>0</v>
      </c>
      <c r="J5564">
        <v>0</v>
      </c>
      <c r="K5564" s="1">
        <v>45159</v>
      </c>
      <c r="L5564" s="56">
        <v>0.52361724537037035</v>
      </c>
    </row>
    <row r="5565" spans="1:12" ht="15" customHeight="1" x14ac:dyDescent="0.25">
      <c r="A5565">
        <v>5564</v>
      </c>
      <c r="B5565">
        <v>275201</v>
      </c>
      <c r="C5565" t="s">
        <v>84</v>
      </c>
      <c r="D5565" t="s">
        <v>1609</v>
      </c>
      <c r="E5565" t="s">
        <v>1603</v>
      </c>
      <c r="F5565" t="s">
        <v>1610</v>
      </c>
      <c r="G5565">
        <v>65.7</v>
      </c>
      <c r="H5565">
        <v>58.5</v>
      </c>
      <c r="I5565">
        <v>3</v>
      </c>
      <c r="J5565">
        <v>0</v>
      </c>
      <c r="K5565" s="1">
        <v>45159</v>
      </c>
      <c r="L5565" s="56">
        <v>0.52349968749999998</v>
      </c>
    </row>
    <row r="5566" spans="1:12" ht="15" customHeight="1" x14ac:dyDescent="0.25">
      <c r="A5566">
        <v>5565</v>
      </c>
      <c r="B5566">
        <v>275200</v>
      </c>
      <c r="C5566" t="s">
        <v>175</v>
      </c>
      <c r="D5566" t="s">
        <v>176</v>
      </c>
      <c r="E5566" t="s">
        <v>1603</v>
      </c>
      <c r="F5566" t="s">
        <v>1613</v>
      </c>
      <c r="G5566">
        <v>34.200000000000003</v>
      </c>
      <c r="H5566">
        <v>27</v>
      </c>
      <c r="I5566">
        <v>3</v>
      </c>
      <c r="J5566">
        <v>0</v>
      </c>
      <c r="K5566" s="1">
        <v>45159</v>
      </c>
      <c r="L5566" s="56">
        <v>0.52341924768518522</v>
      </c>
    </row>
    <row r="5567" spans="1:12" ht="15" customHeight="1" x14ac:dyDescent="0.25">
      <c r="A5567">
        <v>5566</v>
      </c>
      <c r="B5567">
        <v>275199</v>
      </c>
      <c r="C5567" t="s">
        <v>142</v>
      </c>
      <c r="D5567" t="s">
        <v>1612</v>
      </c>
      <c r="E5567" t="s">
        <v>1603</v>
      </c>
      <c r="F5567" t="s">
        <v>1604</v>
      </c>
      <c r="G5567">
        <v>33.4</v>
      </c>
      <c r="H5567">
        <v>26.2</v>
      </c>
      <c r="I5567">
        <v>3</v>
      </c>
      <c r="J5567">
        <v>0</v>
      </c>
      <c r="K5567" s="1">
        <v>45159</v>
      </c>
      <c r="L5567" s="56">
        <v>0.52329351851851846</v>
      </c>
    </row>
    <row r="5568" spans="1:12" ht="15" customHeight="1" x14ac:dyDescent="0.25">
      <c r="A5568">
        <v>5567</v>
      </c>
      <c r="B5568">
        <v>275198</v>
      </c>
      <c r="C5568" t="s">
        <v>125</v>
      </c>
      <c r="D5568" t="s">
        <v>126</v>
      </c>
      <c r="E5568" t="s">
        <v>1603</v>
      </c>
      <c r="F5568" t="s">
        <v>1604</v>
      </c>
      <c r="G5568">
        <v>56.4</v>
      </c>
      <c r="H5568">
        <v>49.2</v>
      </c>
      <c r="I5568">
        <v>3</v>
      </c>
      <c r="J5568">
        <v>0</v>
      </c>
      <c r="K5568" s="1">
        <v>45159</v>
      </c>
      <c r="L5568" s="56">
        <v>0.52309702546296299</v>
      </c>
    </row>
    <row r="5569" spans="1:12" ht="15" customHeight="1" x14ac:dyDescent="0.25">
      <c r="A5569">
        <v>5568</v>
      </c>
      <c r="B5569">
        <v>275197</v>
      </c>
      <c r="C5569" t="s">
        <v>125</v>
      </c>
      <c r="D5569" t="s">
        <v>126</v>
      </c>
      <c r="E5569" t="s">
        <v>1603</v>
      </c>
      <c r="F5569" t="s">
        <v>1604</v>
      </c>
      <c r="G5569">
        <v>16.399999999999999</v>
      </c>
      <c r="H5569">
        <v>11</v>
      </c>
      <c r="I5569">
        <v>2</v>
      </c>
      <c r="J5569">
        <v>0</v>
      </c>
      <c r="K5569" s="1">
        <v>45159</v>
      </c>
      <c r="L5569" s="56">
        <v>0.52206550925925932</v>
      </c>
    </row>
    <row r="5570" spans="1:12" ht="15" customHeight="1" x14ac:dyDescent="0.25">
      <c r="A5570">
        <v>5569</v>
      </c>
      <c r="B5570">
        <v>275196</v>
      </c>
      <c r="C5570" t="s">
        <v>88</v>
      </c>
      <c r="D5570" t="s">
        <v>89</v>
      </c>
      <c r="E5570" t="s">
        <v>1611</v>
      </c>
      <c r="F5570" t="s">
        <v>1610</v>
      </c>
      <c r="G5570">
        <v>36.5</v>
      </c>
      <c r="H5570">
        <v>29.3</v>
      </c>
      <c r="I5570">
        <v>3</v>
      </c>
      <c r="J5570">
        <v>9</v>
      </c>
      <c r="K5570" s="1">
        <v>45159</v>
      </c>
      <c r="L5570" s="56">
        <v>0.52190251157407408</v>
      </c>
    </row>
    <row r="5571" spans="1:12" ht="15" customHeight="1" x14ac:dyDescent="0.25">
      <c r="A5571">
        <v>5570</v>
      </c>
      <c r="B5571">
        <v>275195</v>
      </c>
      <c r="C5571" t="s">
        <v>136</v>
      </c>
      <c r="D5571" t="s">
        <v>1605</v>
      </c>
      <c r="E5571" t="s">
        <v>1603</v>
      </c>
      <c r="F5571" t="s">
        <v>1615</v>
      </c>
      <c r="G5571">
        <v>33.299999999999997</v>
      </c>
      <c r="H5571">
        <v>26.1</v>
      </c>
      <c r="I5571">
        <v>3</v>
      </c>
      <c r="J5571">
        <v>0</v>
      </c>
      <c r="K5571" s="1">
        <v>45159</v>
      </c>
      <c r="L5571" s="56">
        <v>0.52166605324074078</v>
      </c>
    </row>
    <row r="5572" spans="1:12" ht="15" customHeight="1" x14ac:dyDescent="0.25">
      <c r="A5572">
        <v>5571</v>
      </c>
      <c r="B5572">
        <v>275194</v>
      </c>
      <c r="C5572" t="s">
        <v>123</v>
      </c>
      <c r="D5572" t="s">
        <v>1412</v>
      </c>
      <c r="E5572" t="s">
        <v>1603</v>
      </c>
      <c r="F5572" t="s">
        <v>1614</v>
      </c>
      <c r="G5572">
        <v>55.5</v>
      </c>
      <c r="H5572">
        <v>48.3</v>
      </c>
      <c r="I5572">
        <v>3</v>
      </c>
      <c r="J5572">
        <v>0</v>
      </c>
      <c r="K5572" s="1">
        <v>45159</v>
      </c>
      <c r="L5572" s="56">
        <v>0.52154371527777776</v>
      </c>
    </row>
    <row r="5573" spans="1:12" ht="15" customHeight="1" x14ac:dyDescent="0.25">
      <c r="A5573">
        <v>5572</v>
      </c>
      <c r="B5573">
        <v>275193</v>
      </c>
      <c r="C5573" t="s">
        <v>114</v>
      </c>
      <c r="D5573" t="s">
        <v>115</v>
      </c>
      <c r="E5573" t="s">
        <v>1603</v>
      </c>
      <c r="F5573" t="s">
        <v>1610</v>
      </c>
      <c r="G5573">
        <v>51.7</v>
      </c>
      <c r="H5573">
        <v>46.3</v>
      </c>
      <c r="I5573">
        <v>2</v>
      </c>
      <c r="J5573">
        <v>22</v>
      </c>
      <c r="K5573" s="1">
        <v>45159</v>
      </c>
      <c r="L5573" s="56">
        <v>0.52147384259259255</v>
      </c>
    </row>
    <row r="5574" spans="1:12" ht="15" customHeight="1" x14ac:dyDescent="0.25">
      <c r="A5574">
        <v>5573</v>
      </c>
      <c r="B5574">
        <v>275192</v>
      </c>
      <c r="C5574" t="s">
        <v>59</v>
      </c>
      <c r="D5574" t="s">
        <v>60</v>
      </c>
      <c r="E5574" t="s">
        <v>1611</v>
      </c>
      <c r="F5574" t="s">
        <v>1613</v>
      </c>
      <c r="G5574">
        <v>27.8</v>
      </c>
      <c r="H5574">
        <v>22.4</v>
      </c>
      <c r="I5574">
        <v>2</v>
      </c>
      <c r="J5574">
        <v>4</v>
      </c>
      <c r="K5574" s="1">
        <v>45159</v>
      </c>
      <c r="L5574" s="56">
        <v>0.52120266203703702</v>
      </c>
    </row>
    <row r="5575" spans="1:12" ht="15" customHeight="1" x14ac:dyDescent="0.25">
      <c r="A5575">
        <v>5574</v>
      </c>
      <c r="B5575">
        <v>275191</v>
      </c>
      <c r="C5575" t="s">
        <v>125</v>
      </c>
      <c r="D5575" t="s">
        <v>126</v>
      </c>
      <c r="E5575" t="s">
        <v>1603</v>
      </c>
      <c r="F5575" t="s">
        <v>1604</v>
      </c>
      <c r="G5575">
        <v>14</v>
      </c>
      <c r="H5575">
        <v>8.6</v>
      </c>
      <c r="I5575">
        <v>2</v>
      </c>
      <c r="J5575">
        <v>0</v>
      </c>
      <c r="K5575" s="1">
        <v>45159</v>
      </c>
      <c r="L5575" s="56">
        <v>0.52094259259259257</v>
      </c>
    </row>
    <row r="5576" spans="1:12" ht="15" customHeight="1" x14ac:dyDescent="0.25">
      <c r="A5576">
        <v>5575</v>
      </c>
      <c r="B5576">
        <v>275190</v>
      </c>
      <c r="C5576" t="s">
        <v>121</v>
      </c>
      <c r="D5576" t="s">
        <v>122</v>
      </c>
      <c r="E5576" t="s">
        <v>1603</v>
      </c>
      <c r="F5576" t="s">
        <v>1613</v>
      </c>
      <c r="G5576">
        <v>17.5</v>
      </c>
      <c r="H5576">
        <v>12.1</v>
      </c>
      <c r="I5576">
        <v>2</v>
      </c>
      <c r="J5576">
        <v>0</v>
      </c>
      <c r="K5576" s="1">
        <v>45159</v>
      </c>
      <c r="L5576" s="56">
        <v>0.52085019675925925</v>
      </c>
    </row>
    <row r="5577" spans="1:12" ht="15" customHeight="1" x14ac:dyDescent="0.25">
      <c r="A5577">
        <v>5576</v>
      </c>
      <c r="B5577">
        <v>275189</v>
      </c>
      <c r="C5577" t="s">
        <v>55</v>
      </c>
      <c r="D5577" t="s">
        <v>56</v>
      </c>
      <c r="E5577" t="s">
        <v>1611</v>
      </c>
      <c r="F5577" t="s">
        <v>1613</v>
      </c>
      <c r="G5577">
        <v>29.5</v>
      </c>
      <c r="H5577">
        <v>24.1</v>
      </c>
      <c r="I5577">
        <v>2</v>
      </c>
      <c r="J5577">
        <v>5</v>
      </c>
      <c r="K5577" s="1">
        <v>45159</v>
      </c>
      <c r="L5577" s="56">
        <v>0.52077271990740737</v>
      </c>
    </row>
    <row r="5578" spans="1:12" ht="15" customHeight="1" x14ac:dyDescent="0.25">
      <c r="A5578">
        <v>5577</v>
      </c>
      <c r="B5578">
        <v>275188</v>
      </c>
      <c r="C5578" t="s">
        <v>125</v>
      </c>
      <c r="D5578" t="s">
        <v>126</v>
      </c>
      <c r="E5578" t="s">
        <v>1603</v>
      </c>
      <c r="F5578" t="s">
        <v>1604</v>
      </c>
      <c r="G5578">
        <v>58</v>
      </c>
      <c r="H5578">
        <v>50.8</v>
      </c>
      <c r="I5578">
        <v>3</v>
      </c>
      <c r="J5578">
        <v>0</v>
      </c>
      <c r="K5578" s="1">
        <v>45159</v>
      </c>
      <c r="L5578" s="56">
        <v>0.52062207175925923</v>
      </c>
    </row>
    <row r="5579" spans="1:12" ht="15" customHeight="1" x14ac:dyDescent="0.25">
      <c r="A5579">
        <v>5578</v>
      </c>
      <c r="B5579">
        <v>275187</v>
      </c>
      <c r="C5579" t="s">
        <v>24</v>
      </c>
      <c r="D5579" t="s">
        <v>25</v>
      </c>
      <c r="E5579" t="s">
        <v>1611</v>
      </c>
      <c r="F5579" t="s">
        <v>1614</v>
      </c>
      <c r="G5579">
        <v>46.5</v>
      </c>
      <c r="H5579">
        <v>39.299999999999997</v>
      </c>
      <c r="I5579">
        <v>3</v>
      </c>
      <c r="J5579">
        <v>8</v>
      </c>
      <c r="K5579" s="1">
        <v>45159</v>
      </c>
      <c r="L5579" s="56">
        <v>0.520519212962963</v>
      </c>
    </row>
    <row r="5580" spans="1:12" ht="15" customHeight="1" x14ac:dyDescent="0.25">
      <c r="A5580">
        <v>5579</v>
      </c>
      <c r="B5580">
        <v>275186</v>
      </c>
      <c r="C5580" t="s">
        <v>124</v>
      </c>
      <c r="D5580" t="s">
        <v>1413</v>
      </c>
      <c r="E5580" t="s">
        <v>1603</v>
      </c>
      <c r="F5580" t="s">
        <v>1604</v>
      </c>
      <c r="G5580">
        <v>9.1999999999999993</v>
      </c>
      <c r="H5580">
        <v>3.8</v>
      </c>
      <c r="I5580">
        <v>2</v>
      </c>
      <c r="J5580">
        <v>0</v>
      </c>
      <c r="K5580" s="1">
        <v>45159</v>
      </c>
      <c r="L5580" s="56">
        <v>0.52034259259259252</v>
      </c>
    </row>
    <row r="5581" spans="1:12" ht="15" customHeight="1" x14ac:dyDescent="0.25">
      <c r="A5581">
        <v>5580</v>
      </c>
      <c r="B5581">
        <v>275185</v>
      </c>
      <c r="C5581" t="s">
        <v>121</v>
      </c>
      <c r="D5581" t="s">
        <v>122</v>
      </c>
      <c r="E5581" t="s">
        <v>1603</v>
      </c>
      <c r="F5581" t="s">
        <v>1610</v>
      </c>
      <c r="G5581">
        <v>11.7</v>
      </c>
      <c r="H5581">
        <v>6.3</v>
      </c>
      <c r="I5581">
        <v>2</v>
      </c>
      <c r="J5581">
        <v>0</v>
      </c>
      <c r="K5581" s="1">
        <v>45159</v>
      </c>
      <c r="L5581" s="56">
        <v>0.52026299768518525</v>
      </c>
    </row>
    <row r="5582" spans="1:12" ht="15" customHeight="1" x14ac:dyDescent="0.25">
      <c r="A5582">
        <v>5581</v>
      </c>
      <c r="B5582">
        <v>275184</v>
      </c>
      <c r="C5582" t="s">
        <v>59</v>
      </c>
      <c r="D5582" t="s">
        <v>60</v>
      </c>
      <c r="E5582" t="s">
        <v>1611</v>
      </c>
      <c r="F5582" t="s">
        <v>1613</v>
      </c>
      <c r="G5582">
        <v>44.4</v>
      </c>
      <c r="H5582">
        <v>37.200000000000003</v>
      </c>
      <c r="I5582">
        <v>3</v>
      </c>
      <c r="J5582">
        <v>8</v>
      </c>
      <c r="K5582" s="1">
        <v>45159</v>
      </c>
      <c r="L5582" s="56">
        <v>0.51981825231481482</v>
      </c>
    </row>
    <row r="5583" spans="1:12" ht="15" customHeight="1" x14ac:dyDescent="0.25">
      <c r="A5583">
        <v>5582</v>
      </c>
      <c r="B5583">
        <v>275183</v>
      </c>
      <c r="C5583" t="s">
        <v>85</v>
      </c>
      <c r="D5583" t="s">
        <v>1608</v>
      </c>
      <c r="E5583" t="s">
        <v>1603</v>
      </c>
      <c r="F5583" t="s">
        <v>1610</v>
      </c>
      <c r="G5583">
        <v>30.8</v>
      </c>
      <c r="H5583">
        <v>23.6</v>
      </c>
      <c r="I5583">
        <v>3</v>
      </c>
      <c r="J5583">
        <v>0</v>
      </c>
      <c r="K5583" s="1">
        <v>45159</v>
      </c>
      <c r="L5583" s="56">
        <v>0.51951484953703708</v>
      </c>
    </row>
    <row r="5584" spans="1:12" ht="15" customHeight="1" x14ac:dyDescent="0.25">
      <c r="A5584">
        <v>5583</v>
      </c>
      <c r="B5584">
        <v>275182</v>
      </c>
      <c r="C5584" t="s">
        <v>67</v>
      </c>
      <c r="D5584" t="s">
        <v>1318</v>
      </c>
      <c r="E5584" t="s">
        <v>1603</v>
      </c>
      <c r="F5584" t="s">
        <v>1613</v>
      </c>
      <c r="G5584">
        <v>42.1</v>
      </c>
      <c r="H5584">
        <v>34.9</v>
      </c>
      <c r="I5584">
        <v>3</v>
      </c>
      <c r="J5584">
        <v>0</v>
      </c>
      <c r="K5584" s="1">
        <v>45159</v>
      </c>
      <c r="L5584" s="56">
        <v>0.51939259259259263</v>
      </c>
    </row>
    <row r="5585" spans="1:12" ht="15" customHeight="1" x14ac:dyDescent="0.25">
      <c r="A5585">
        <v>5584</v>
      </c>
      <c r="B5585">
        <v>275181</v>
      </c>
      <c r="C5585" t="s">
        <v>24</v>
      </c>
      <c r="D5585" t="s">
        <v>25</v>
      </c>
      <c r="E5585" t="s">
        <v>1611</v>
      </c>
      <c r="F5585" t="s">
        <v>1614</v>
      </c>
      <c r="G5585">
        <v>48.7</v>
      </c>
      <c r="H5585">
        <v>41.5</v>
      </c>
      <c r="I5585">
        <v>3</v>
      </c>
      <c r="J5585">
        <v>8</v>
      </c>
      <c r="K5585" s="1">
        <v>45159</v>
      </c>
      <c r="L5585" s="56">
        <v>0.51928364583333331</v>
      </c>
    </row>
    <row r="5586" spans="1:12" ht="15" customHeight="1" x14ac:dyDescent="0.25">
      <c r="A5586">
        <v>5585</v>
      </c>
      <c r="B5586">
        <v>275180</v>
      </c>
      <c r="C5586" t="s">
        <v>100</v>
      </c>
      <c r="D5586" t="s">
        <v>1271</v>
      </c>
      <c r="E5586" t="s">
        <v>1611</v>
      </c>
      <c r="F5586" t="s">
        <v>1607</v>
      </c>
      <c r="G5586">
        <v>47.8</v>
      </c>
      <c r="H5586">
        <v>42.4</v>
      </c>
      <c r="I5586">
        <v>2</v>
      </c>
      <c r="J5586">
        <v>0</v>
      </c>
      <c r="K5586" s="1">
        <v>45159</v>
      </c>
      <c r="L5586" s="56">
        <v>0.5191704050925926</v>
      </c>
    </row>
    <row r="5587" spans="1:12" ht="15" customHeight="1" x14ac:dyDescent="0.25">
      <c r="A5587">
        <v>5586</v>
      </c>
      <c r="B5587">
        <v>275179</v>
      </c>
      <c r="C5587" t="s">
        <v>59</v>
      </c>
      <c r="D5587" t="s">
        <v>60</v>
      </c>
      <c r="E5587" t="s">
        <v>1611</v>
      </c>
      <c r="F5587" t="s">
        <v>1613</v>
      </c>
      <c r="G5587">
        <v>50.5</v>
      </c>
      <c r="H5587">
        <v>43.3</v>
      </c>
      <c r="I5587">
        <v>3</v>
      </c>
      <c r="J5587">
        <v>8</v>
      </c>
      <c r="K5587" s="1">
        <v>45159</v>
      </c>
      <c r="L5587" s="56">
        <v>0.51899690972222223</v>
      </c>
    </row>
    <row r="5588" spans="1:12" ht="15" customHeight="1" x14ac:dyDescent="0.25">
      <c r="A5588">
        <v>5587</v>
      </c>
      <c r="B5588">
        <v>275178</v>
      </c>
      <c r="C5588" t="s">
        <v>24</v>
      </c>
      <c r="D5588" t="s">
        <v>25</v>
      </c>
      <c r="E5588" t="s">
        <v>1611</v>
      </c>
      <c r="F5588" t="s">
        <v>1614</v>
      </c>
      <c r="G5588">
        <v>56.4</v>
      </c>
      <c r="H5588">
        <v>49.2</v>
      </c>
      <c r="I5588">
        <v>3</v>
      </c>
      <c r="J5588">
        <v>8</v>
      </c>
      <c r="K5588" s="1">
        <v>45159</v>
      </c>
      <c r="L5588" s="56">
        <v>0.51887149305555558</v>
      </c>
    </row>
    <row r="5589" spans="1:12" ht="15" customHeight="1" x14ac:dyDescent="0.25">
      <c r="A5589">
        <v>5588</v>
      </c>
      <c r="B5589">
        <v>275177</v>
      </c>
      <c r="C5589" t="s">
        <v>74</v>
      </c>
      <c r="D5589" t="s">
        <v>75</v>
      </c>
      <c r="E5589" t="s">
        <v>1611</v>
      </c>
      <c r="F5589" t="s">
        <v>1610</v>
      </c>
      <c r="G5589">
        <v>43</v>
      </c>
      <c r="H5589">
        <v>35.799999999999997</v>
      </c>
      <c r="I5589">
        <v>3</v>
      </c>
      <c r="J5589">
        <v>16</v>
      </c>
      <c r="K5589" s="1">
        <v>45159</v>
      </c>
      <c r="L5589" s="56">
        <v>0.51875983796296299</v>
      </c>
    </row>
    <row r="5590" spans="1:12" ht="15" customHeight="1" x14ac:dyDescent="0.25">
      <c r="A5590">
        <v>5589</v>
      </c>
      <c r="B5590">
        <v>275176</v>
      </c>
      <c r="C5590" t="s">
        <v>74</v>
      </c>
      <c r="D5590" t="s">
        <v>75</v>
      </c>
      <c r="E5590" t="s">
        <v>1611</v>
      </c>
      <c r="F5590" t="s">
        <v>1610</v>
      </c>
      <c r="G5590">
        <v>20</v>
      </c>
      <c r="H5590">
        <v>14.6</v>
      </c>
      <c r="I5590">
        <v>2</v>
      </c>
      <c r="J5590">
        <v>8</v>
      </c>
      <c r="K5590" s="1">
        <v>45159</v>
      </c>
      <c r="L5590" s="56">
        <v>0.51861396990740738</v>
      </c>
    </row>
    <row r="5591" spans="1:12" ht="15" customHeight="1" x14ac:dyDescent="0.25">
      <c r="A5591">
        <v>5590</v>
      </c>
      <c r="B5591">
        <v>275175</v>
      </c>
      <c r="C5591" t="s">
        <v>78</v>
      </c>
      <c r="D5591" t="s">
        <v>79</v>
      </c>
      <c r="E5591" t="s">
        <v>1611</v>
      </c>
      <c r="F5591" t="s">
        <v>1610</v>
      </c>
      <c r="G5591">
        <v>45.3</v>
      </c>
      <c r="H5591">
        <v>38.1</v>
      </c>
      <c r="I5591">
        <v>3</v>
      </c>
      <c r="J5591">
        <v>14</v>
      </c>
      <c r="K5591" s="1">
        <v>45159</v>
      </c>
      <c r="L5591" s="56">
        <v>0.5184568634259259</v>
      </c>
    </row>
    <row r="5592" spans="1:12" ht="15" customHeight="1" x14ac:dyDescent="0.25">
      <c r="A5592">
        <v>5591</v>
      </c>
      <c r="B5592">
        <v>275174</v>
      </c>
      <c r="C5592" t="s">
        <v>175</v>
      </c>
      <c r="D5592" t="s">
        <v>176</v>
      </c>
      <c r="E5592" t="s">
        <v>1603</v>
      </c>
      <c r="F5592" t="s">
        <v>1610</v>
      </c>
      <c r="G5592">
        <v>42.4</v>
      </c>
      <c r="H5592">
        <v>35.200000000000003</v>
      </c>
      <c r="I5592">
        <v>3</v>
      </c>
      <c r="J5592">
        <v>0</v>
      </c>
      <c r="K5592" s="1">
        <v>45159</v>
      </c>
      <c r="L5592" s="56">
        <v>0.51817299768518521</v>
      </c>
    </row>
    <row r="5593" spans="1:12" ht="15" customHeight="1" x14ac:dyDescent="0.25">
      <c r="A5593">
        <v>5592</v>
      </c>
      <c r="B5593">
        <v>275173</v>
      </c>
      <c r="C5593" t="s">
        <v>139</v>
      </c>
      <c r="D5593" t="s">
        <v>1342</v>
      </c>
      <c r="E5593" t="s">
        <v>1603</v>
      </c>
      <c r="F5593" t="s">
        <v>1613</v>
      </c>
      <c r="G5593">
        <v>35.299999999999997</v>
      </c>
      <c r="H5593">
        <v>28.1</v>
      </c>
      <c r="I5593">
        <v>3</v>
      </c>
      <c r="J5593">
        <v>0</v>
      </c>
      <c r="K5593" s="1">
        <v>45159</v>
      </c>
      <c r="L5593" s="56">
        <v>0.51810755787037033</v>
      </c>
    </row>
    <row r="5594" spans="1:12" ht="15" customHeight="1" x14ac:dyDescent="0.25">
      <c r="A5594">
        <v>5593</v>
      </c>
      <c r="B5594">
        <v>275172</v>
      </c>
      <c r="C5594" t="s">
        <v>139</v>
      </c>
      <c r="D5594" t="s">
        <v>1342</v>
      </c>
      <c r="E5594" t="s">
        <v>1603</v>
      </c>
      <c r="F5594" t="s">
        <v>1613</v>
      </c>
      <c r="G5594">
        <v>20.2</v>
      </c>
      <c r="H5594">
        <v>14.8</v>
      </c>
      <c r="I5594">
        <v>2</v>
      </c>
      <c r="J5594">
        <v>0</v>
      </c>
      <c r="K5594" s="1">
        <v>45159</v>
      </c>
      <c r="L5594" s="56">
        <v>0.51802476851851853</v>
      </c>
    </row>
    <row r="5595" spans="1:12" ht="15" customHeight="1" x14ac:dyDescent="0.25">
      <c r="A5595">
        <v>5594</v>
      </c>
      <c r="B5595">
        <v>275171</v>
      </c>
      <c r="C5595" t="s">
        <v>140</v>
      </c>
      <c r="D5595" t="s">
        <v>1357</v>
      </c>
      <c r="E5595" t="s">
        <v>1603</v>
      </c>
      <c r="F5595" t="s">
        <v>1607</v>
      </c>
      <c r="G5595">
        <v>18.8</v>
      </c>
      <c r="H5595">
        <v>15.2</v>
      </c>
      <c r="I5595">
        <v>1</v>
      </c>
      <c r="J5595">
        <v>0</v>
      </c>
      <c r="K5595" s="1">
        <v>45159</v>
      </c>
      <c r="L5595" s="56">
        <v>0.51777230324074075</v>
      </c>
    </row>
    <row r="5596" spans="1:12" ht="15" customHeight="1" x14ac:dyDescent="0.25">
      <c r="A5596">
        <v>5595</v>
      </c>
      <c r="B5596">
        <v>275170</v>
      </c>
      <c r="C5596" t="s">
        <v>124</v>
      </c>
      <c r="D5596" t="s">
        <v>1413</v>
      </c>
      <c r="E5596" t="s">
        <v>1603</v>
      </c>
      <c r="F5596" t="s">
        <v>1604</v>
      </c>
      <c r="G5596">
        <v>37.299999999999997</v>
      </c>
      <c r="H5596">
        <v>30.1</v>
      </c>
      <c r="I5596">
        <v>3</v>
      </c>
      <c r="J5596">
        <v>0</v>
      </c>
      <c r="K5596" s="1">
        <v>45159</v>
      </c>
      <c r="L5596" s="56">
        <v>0.51762164351851847</v>
      </c>
    </row>
    <row r="5597" spans="1:12" ht="15" customHeight="1" x14ac:dyDescent="0.25">
      <c r="A5597">
        <v>5596</v>
      </c>
      <c r="B5597">
        <v>275169</v>
      </c>
      <c r="C5597" t="s">
        <v>100</v>
      </c>
      <c r="D5597" t="s">
        <v>1271</v>
      </c>
      <c r="E5597" t="s">
        <v>1611</v>
      </c>
      <c r="F5597" t="s">
        <v>1607</v>
      </c>
      <c r="G5597">
        <v>25.7</v>
      </c>
      <c r="H5597">
        <v>20.3</v>
      </c>
      <c r="I5597">
        <v>2</v>
      </c>
      <c r="J5597">
        <v>0</v>
      </c>
      <c r="K5597" s="1">
        <v>45159</v>
      </c>
      <c r="L5597" s="56">
        <v>0.51741994212962961</v>
      </c>
    </row>
    <row r="5598" spans="1:12" ht="15" customHeight="1" x14ac:dyDescent="0.25">
      <c r="A5598">
        <v>5597</v>
      </c>
      <c r="B5598">
        <v>275168</v>
      </c>
      <c r="C5598" t="s">
        <v>142</v>
      </c>
      <c r="D5598" t="s">
        <v>1612</v>
      </c>
      <c r="E5598" t="s">
        <v>1603</v>
      </c>
      <c r="F5598" t="s">
        <v>1604</v>
      </c>
      <c r="G5598">
        <v>15.6</v>
      </c>
      <c r="H5598">
        <v>10.199999999999999</v>
      </c>
      <c r="I5598">
        <v>2</v>
      </c>
      <c r="J5598">
        <v>0</v>
      </c>
      <c r="K5598" s="1">
        <v>45159</v>
      </c>
      <c r="L5598" s="56">
        <v>0.51712349537037039</v>
      </c>
    </row>
    <row r="5599" spans="1:12" ht="15" customHeight="1" x14ac:dyDescent="0.25">
      <c r="A5599">
        <v>5598</v>
      </c>
      <c r="B5599">
        <v>275167</v>
      </c>
      <c r="C5599" t="s">
        <v>124</v>
      </c>
      <c r="D5599" t="s">
        <v>1413</v>
      </c>
      <c r="E5599" t="s">
        <v>1603</v>
      </c>
      <c r="F5599" t="s">
        <v>1604</v>
      </c>
      <c r="G5599">
        <v>41.6</v>
      </c>
      <c r="H5599">
        <v>34.4</v>
      </c>
      <c r="I5599">
        <v>3</v>
      </c>
      <c r="J5599">
        <v>0</v>
      </c>
      <c r="K5599" s="1">
        <v>45159</v>
      </c>
      <c r="L5599" s="56">
        <v>0.5169896990740741</v>
      </c>
    </row>
    <row r="5600" spans="1:12" ht="15" customHeight="1" x14ac:dyDescent="0.25">
      <c r="A5600">
        <v>5599</v>
      </c>
      <c r="B5600">
        <v>275166</v>
      </c>
      <c r="C5600" t="s">
        <v>120</v>
      </c>
      <c r="D5600" t="s">
        <v>1411</v>
      </c>
      <c r="E5600" t="s">
        <v>1603</v>
      </c>
      <c r="F5600" t="s">
        <v>1610</v>
      </c>
      <c r="G5600">
        <v>13.9</v>
      </c>
      <c r="H5600">
        <v>8.5</v>
      </c>
      <c r="I5600">
        <v>2</v>
      </c>
      <c r="J5600">
        <v>0</v>
      </c>
      <c r="K5600" s="1">
        <v>45159</v>
      </c>
      <c r="L5600" s="56">
        <v>0.51682515046296296</v>
      </c>
    </row>
    <row r="5601" spans="1:12" ht="15" customHeight="1" x14ac:dyDescent="0.25">
      <c r="A5601">
        <v>5600</v>
      </c>
      <c r="B5601">
        <v>275165</v>
      </c>
      <c r="C5601" t="s">
        <v>67</v>
      </c>
      <c r="D5601" t="s">
        <v>1318</v>
      </c>
      <c r="E5601" t="s">
        <v>1603</v>
      </c>
      <c r="F5601" t="s">
        <v>1613</v>
      </c>
      <c r="G5601">
        <v>42.5</v>
      </c>
      <c r="H5601">
        <v>35.299999999999997</v>
      </c>
      <c r="I5601">
        <v>3</v>
      </c>
      <c r="J5601">
        <v>0</v>
      </c>
      <c r="K5601" s="1">
        <v>45159</v>
      </c>
      <c r="L5601" s="56">
        <v>0.51667195601851856</v>
      </c>
    </row>
    <row r="5602" spans="1:12" ht="15" customHeight="1" x14ac:dyDescent="0.25">
      <c r="A5602">
        <v>5601</v>
      </c>
      <c r="B5602">
        <v>275164</v>
      </c>
      <c r="C5602" t="s">
        <v>67</v>
      </c>
      <c r="D5602" t="s">
        <v>1318</v>
      </c>
      <c r="E5602" t="s">
        <v>1603</v>
      </c>
      <c r="F5602" t="s">
        <v>1613</v>
      </c>
      <c r="G5602">
        <v>30.5</v>
      </c>
      <c r="H5602">
        <v>23.3</v>
      </c>
      <c r="I5602">
        <v>3</v>
      </c>
      <c r="J5602">
        <v>0</v>
      </c>
      <c r="K5602" s="1">
        <v>45159</v>
      </c>
      <c r="L5602" s="56">
        <v>0.51655123842592598</v>
      </c>
    </row>
    <row r="5603" spans="1:12" ht="15" customHeight="1" x14ac:dyDescent="0.25">
      <c r="A5603">
        <v>5602</v>
      </c>
      <c r="B5603">
        <v>275163</v>
      </c>
      <c r="C5603" t="s">
        <v>24</v>
      </c>
      <c r="D5603" t="s">
        <v>25</v>
      </c>
      <c r="E5603" t="s">
        <v>1611</v>
      </c>
      <c r="F5603" t="s">
        <v>1614</v>
      </c>
      <c r="G5603">
        <v>48.4</v>
      </c>
      <c r="H5603">
        <v>41.2</v>
      </c>
      <c r="I5603">
        <v>3</v>
      </c>
      <c r="J5603">
        <v>8</v>
      </c>
      <c r="K5603" s="1">
        <v>45159</v>
      </c>
      <c r="L5603" s="56">
        <v>0.51633877314814813</v>
      </c>
    </row>
    <row r="5604" spans="1:12" ht="15" customHeight="1" x14ac:dyDescent="0.25">
      <c r="A5604">
        <v>5603</v>
      </c>
      <c r="B5604">
        <v>275162</v>
      </c>
      <c r="C5604" t="s">
        <v>137</v>
      </c>
      <c r="D5604" t="s">
        <v>1356</v>
      </c>
      <c r="E5604" t="s">
        <v>1603</v>
      </c>
      <c r="F5604" t="s">
        <v>1615</v>
      </c>
      <c r="G5604">
        <v>78</v>
      </c>
      <c r="H5604">
        <v>70.8</v>
      </c>
      <c r="I5604">
        <v>3</v>
      </c>
      <c r="J5604">
        <v>0</v>
      </c>
      <c r="K5604" s="1">
        <v>45159</v>
      </c>
      <c r="L5604" s="56">
        <v>0.51617357638888894</v>
      </c>
    </row>
    <row r="5605" spans="1:12" ht="15" customHeight="1" x14ac:dyDescent="0.25">
      <c r="A5605">
        <v>5604</v>
      </c>
      <c r="B5605">
        <v>275161</v>
      </c>
      <c r="C5605" t="s">
        <v>24</v>
      </c>
      <c r="D5605" t="s">
        <v>25</v>
      </c>
      <c r="E5605" t="s">
        <v>1611</v>
      </c>
      <c r="F5605" t="s">
        <v>1614</v>
      </c>
      <c r="G5605">
        <v>51.3</v>
      </c>
      <c r="H5605">
        <v>44.1</v>
      </c>
      <c r="I5605">
        <v>3</v>
      </c>
      <c r="J5605">
        <v>8</v>
      </c>
      <c r="K5605" s="1">
        <v>45159</v>
      </c>
      <c r="L5605" s="56">
        <v>0.51608885416666672</v>
      </c>
    </row>
    <row r="5606" spans="1:12" ht="15" customHeight="1" x14ac:dyDescent="0.25">
      <c r="A5606">
        <v>5605</v>
      </c>
      <c r="B5606">
        <v>275160</v>
      </c>
      <c r="C5606" t="s">
        <v>123</v>
      </c>
      <c r="D5606" t="s">
        <v>1412</v>
      </c>
      <c r="E5606" t="s">
        <v>1603</v>
      </c>
      <c r="F5606" t="s">
        <v>1614</v>
      </c>
      <c r="G5606">
        <v>61.2</v>
      </c>
      <c r="H5606">
        <v>54</v>
      </c>
      <c r="I5606">
        <v>3</v>
      </c>
      <c r="J5606">
        <v>0</v>
      </c>
      <c r="K5606" s="1">
        <v>45159</v>
      </c>
      <c r="L5606" s="56">
        <v>0.51589374999999993</v>
      </c>
    </row>
    <row r="5607" spans="1:12" ht="15" customHeight="1" x14ac:dyDescent="0.25">
      <c r="A5607">
        <v>5606</v>
      </c>
      <c r="B5607">
        <v>275159</v>
      </c>
      <c r="C5607" t="s">
        <v>142</v>
      </c>
      <c r="D5607" t="s">
        <v>1612</v>
      </c>
      <c r="E5607" t="s">
        <v>1603</v>
      </c>
      <c r="F5607" t="s">
        <v>1604</v>
      </c>
      <c r="G5607">
        <v>33.1</v>
      </c>
      <c r="H5607">
        <v>25.9</v>
      </c>
      <c r="I5607">
        <v>3</v>
      </c>
      <c r="J5607">
        <v>0</v>
      </c>
      <c r="K5607" s="1">
        <v>45159</v>
      </c>
      <c r="L5607" s="56">
        <v>0.51574540509259259</v>
      </c>
    </row>
    <row r="5608" spans="1:12" ht="15" customHeight="1" x14ac:dyDescent="0.25">
      <c r="A5608">
        <v>5607</v>
      </c>
      <c r="B5608">
        <v>275158</v>
      </c>
      <c r="C5608" t="s">
        <v>125</v>
      </c>
      <c r="D5608" t="s">
        <v>126</v>
      </c>
      <c r="E5608" t="s">
        <v>1603</v>
      </c>
      <c r="F5608" t="s">
        <v>1604</v>
      </c>
      <c r="G5608">
        <v>38.700000000000003</v>
      </c>
      <c r="H5608">
        <v>31.5</v>
      </c>
      <c r="I5608">
        <v>3</v>
      </c>
      <c r="J5608">
        <v>0</v>
      </c>
      <c r="K5608" s="1">
        <v>45159</v>
      </c>
      <c r="L5608" s="56">
        <v>0.51561616898148144</v>
      </c>
    </row>
    <row r="5609" spans="1:12" ht="15" customHeight="1" x14ac:dyDescent="0.25">
      <c r="A5609">
        <v>5608</v>
      </c>
      <c r="B5609">
        <v>275157</v>
      </c>
      <c r="C5609" t="s">
        <v>24</v>
      </c>
      <c r="D5609" t="s">
        <v>25</v>
      </c>
      <c r="E5609" t="s">
        <v>1611</v>
      </c>
      <c r="F5609" t="s">
        <v>1614</v>
      </c>
      <c r="G5609">
        <v>49.9</v>
      </c>
      <c r="H5609">
        <v>42.7</v>
      </c>
      <c r="I5609">
        <v>3</v>
      </c>
      <c r="J5609">
        <v>8</v>
      </c>
      <c r="K5609" s="1">
        <v>45159</v>
      </c>
      <c r="L5609" s="56">
        <v>0.51536489583333334</v>
      </c>
    </row>
    <row r="5610" spans="1:12" ht="15" customHeight="1" x14ac:dyDescent="0.25">
      <c r="A5610">
        <v>5609</v>
      </c>
      <c r="B5610">
        <v>275156</v>
      </c>
      <c r="C5610" t="s">
        <v>121</v>
      </c>
      <c r="D5610" t="s">
        <v>122</v>
      </c>
      <c r="E5610" t="s">
        <v>1603</v>
      </c>
      <c r="F5610" t="s">
        <v>1613</v>
      </c>
      <c r="G5610">
        <v>48.4</v>
      </c>
      <c r="H5610">
        <v>41.2</v>
      </c>
      <c r="I5610">
        <v>3</v>
      </c>
      <c r="J5610">
        <v>0</v>
      </c>
      <c r="K5610" s="1">
        <v>45159</v>
      </c>
      <c r="L5610" s="56">
        <v>0.51520906249999998</v>
      </c>
    </row>
    <row r="5611" spans="1:12" ht="15" customHeight="1" x14ac:dyDescent="0.25">
      <c r="A5611">
        <v>5610</v>
      </c>
      <c r="B5611">
        <v>275155</v>
      </c>
      <c r="C5611" t="s">
        <v>114</v>
      </c>
      <c r="D5611" t="s">
        <v>115</v>
      </c>
      <c r="E5611" t="s">
        <v>1603</v>
      </c>
      <c r="F5611" t="s">
        <v>1610</v>
      </c>
      <c r="G5611">
        <v>67.400000000000006</v>
      </c>
      <c r="H5611">
        <v>60.2</v>
      </c>
      <c r="I5611">
        <v>3</v>
      </c>
      <c r="J5611">
        <v>30</v>
      </c>
      <c r="K5611" s="1">
        <v>45159</v>
      </c>
      <c r="L5611" s="56">
        <v>0.51504741898148143</v>
      </c>
    </row>
    <row r="5612" spans="1:12" ht="15" customHeight="1" x14ac:dyDescent="0.25">
      <c r="A5612">
        <v>5611</v>
      </c>
      <c r="B5612">
        <v>275154</v>
      </c>
      <c r="C5612" t="s">
        <v>24</v>
      </c>
      <c r="D5612" t="s">
        <v>25</v>
      </c>
      <c r="E5612" t="s">
        <v>1611</v>
      </c>
      <c r="F5612" t="s">
        <v>1614</v>
      </c>
      <c r="G5612">
        <v>48.4</v>
      </c>
      <c r="H5612">
        <v>41.2</v>
      </c>
      <c r="I5612">
        <v>3</v>
      </c>
      <c r="J5612">
        <v>8</v>
      </c>
      <c r="K5612" s="1">
        <v>45159</v>
      </c>
      <c r="L5612" s="56">
        <v>0.51488680555555555</v>
      </c>
    </row>
    <row r="5613" spans="1:12" ht="15" customHeight="1" x14ac:dyDescent="0.25">
      <c r="A5613">
        <v>5612</v>
      </c>
      <c r="B5613">
        <v>275153</v>
      </c>
      <c r="C5613" t="s">
        <v>1534</v>
      </c>
      <c r="D5613" t="s">
        <v>1535</v>
      </c>
      <c r="E5613" t="s">
        <v>1611</v>
      </c>
      <c r="F5613" t="s">
        <v>1607</v>
      </c>
      <c r="G5613">
        <v>82.7</v>
      </c>
      <c r="H5613">
        <v>75.5</v>
      </c>
      <c r="I5613">
        <v>3</v>
      </c>
      <c r="J5613">
        <v>18</v>
      </c>
      <c r="K5613" s="1">
        <v>45159</v>
      </c>
      <c r="L5613" s="56">
        <v>0.51468287037037042</v>
      </c>
    </row>
    <row r="5614" spans="1:12" ht="15" customHeight="1" x14ac:dyDescent="0.25">
      <c r="A5614">
        <v>5613</v>
      </c>
      <c r="B5614">
        <v>275152</v>
      </c>
      <c r="C5614" t="s">
        <v>141</v>
      </c>
      <c r="D5614" t="s">
        <v>1358</v>
      </c>
      <c r="E5614" t="s">
        <v>1603</v>
      </c>
      <c r="F5614" t="s">
        <v>1607</v>
      </c>
      <c r="G5614">
        <v>14.8</v>
      </c>
      <c r="H5614">
        <v>9.4</v>
      </c>
      <c r="I5614">
        <v>2</v>
      </c>
      <c r="J5614">
        <v>0</v>
      </c>
      <c r="K5614" s="1">
        <v>45159</v>
      </c>
      <c r="L5614" s="56">
        <v>0.51434232638888888</v>
      </c>
    </row>
    <row r="5615" spans="1:12" ht="15" customHeight="1" x14ac:dyDescent="0.25">
      <c r="A5615">
        <v>5614</v>
      </c>
      <c r="B5615">
        <v>275151</v>
      </c>
      <c r="C5615" t="s">
        <v>141</v>
      </c>
      <c r="D5615" t="s">
        <v>1358</v>
      </c>
      <c r="E5615" t="s">
        <v>1603</v>
      </c>
      <c r="F5615" t="s">
        <v>1607</v>
      </c>
      <c r="G5615">
        <v>9.5</v>
      </c>
      <c r="H5615">
        <v>4.0999999999999996</v>
      </c>
      <c r="I5615">
        <v>2</v>
      </c>
      <c r="J5615">
        <v>0</v>
      </c>
      <c r="K5615" s="1">
        <v>45159</v>
      </c>
      <c r="L5615" s="56">
        <v>0.51411400462962964</v>
      </c>
    </row>
    <row r="5616" spans="1:12" ht="15" customHeight="1" x14ac:dyDescent="0.25">
      <c r="A5616">
        <v>5615</v>
      </c>
      <c r="B5616">
        <v>275150</v>
      </c>
      <c r="C5616" t="s">
        <v>44</v>
      </c>
      <c r="D5616" t="s">
        <v>1225</v>
      </c>
      <c r="E5616" t="s">
        <v>1611</v>
      </c>
      <c r="F5616" t="s">
        <v>1607</v>
      </c>
      <c r="G5616">
        <v>50.9</v>
      </c>
      <c r="H5616">
        <v>43.7</v>
      </c>
      <c r="I5616">
        <v>3</v>
      </c>
      <c r="J5616">
        <v>0</v>
      </c>
      <c r="K5616" s="1">
        <v>45159</v>
      </c>
      <c r="L5616" s="56">
        <v>0.51398935185185179</v>
      </c>
    </row>
    <row r="5617" spans="1:12" ht="15" customHeight="1" x14ac:dyDescent="0.25">
      <c r="A5617">
        <v>5616</v>
      </c>
      <c r="B5617">
        <v>275149</v>
      </c>
      <c r="C5617" t="s">
        <v>124</v>
      </c>
      <c r="D5617" t="s">
        <v>1413</v>
      </c>
      <c r="E5617" t="s">
        <v>1603</v>
      </c>
      <c r="F5617" t="s">
        <v>1604</v>
      </c>
      <c r="G5617">
        <v>42.2</v>
      </c>
      <c r="H5617">
        <v>35</v>
      </c>
      <c r="I5617">
        <v>3</v>
      </c>
      <c r="J5617">
        <v>0</v>
      </c>
      <c r="K5617" s="1">
        <v>45159</v>
      </c>
      <c r="L5617" s="56">
        <v>0.51380188657407411</v>
      </c>
    </row>
    <row r="5618" spans="1:12" ht="15" customHeight="1" x14ac:dyDescent="0.25">
      <c r="A5618">
        <v>5617</v>
      </c>
      <c r="B5618">
        <v>275148</v>
      </c>
      <c r="C5618" t="s">
        <v>114</v>
      </c>
      <c r="D5618" t="s">
        <v>115</v>
      </c>
      <c r="E5618" t="s">
        <v>1603</v>
      </c>
      <c r="F5618" t="s">
        <v>1610</v>
      </c>
      <c r="G5618">
        <v>68.099999999999994</v>
      </c>
      <c r="H5618">
        <v>60.9</v>
      </c>
      <c r="I5618">
        <v>3</v>
      </c>
      <c r="J5618">
        <v>30</v>
      </c>
      <c r="K5618" s="1">
        <v>45159</v>
      </c>
      <c r="L5618" s="56">
        <v>0.51367986111111108</v>
      </c>
    </row>
    <row r="5619" spans="1:12" ht="15" customHeight="1" x14ac:dyDescent="0.25">
      <c r="A5619">
        <v>5618</v>
      </c>
      <c r="B5619">
        <v>275147</v>
      </c>
      <c r="C5619" t="s">
        <v>24</v>
      </c>
      <c r="D5619" t="s">
        <v>25</v>
      </c>
      <c r="E5619" t="s">
        <v>1611</v>
      </c>
      <c r="F5619" t="s">
        <v>1614</v>
      </c>
      <c r="G5619">
        <v>43.7</v>
      </c>
      <c r="H5619">
        <v>36.5</v>
      </c>
      <c r="I5619">
        <v>3</v>
      </c>
      <c r="J5619">
        <v>6</v>
      </c>
      <c r="K5619" s="1">
        <v>45159</v>
      </c>
      <c r="L5619" s="56">
        <v>0.5134209837962963</v>
      </c>
    </row>
    <row r="5620" spans="1:12" ht="15" customHeight="1" x14ac:dyDescent="0.25">
      <c r="A5620">
        <v>5619</v>
      </c>
      <c r="B5620">
        <v>275146</v>
      </c>
      <c r="C5620" t="s">
        <v>141</v>
      </c>
      <c r="D5620" t="s">
        <v>1358</v>
      </c>
      <c r="E5620" t="s">
        <v>1603</v>
      </c>
      <c r="F5620" t="s">
        <v>1607</v>
      </c>
      <c r="G5620">
        <v>43</v>
      </c>
      <c r="H5620">
        <v>35.799999999999997</v>
      </c>
      <c r="I5620">
        <v>3</v>
      </c>
      <c r="J5620">
        <v>0</v>
      </c>
      <c r="K5620" s="1">
        <v>45159</v>
      </c>
      <c r="L5620" s="56">
        <v>0.51303001157407413</v>
      </c>
    </row>
    <row r="5621" spans="1:12" ht="15" customHeight="1" x14ac:dyDescent="0.25">
      <c r="A5621">
        <v>5620</v>
      </c>
      <c r="B5621">
        <v>275145</v>
      </c>
      <c r="C5621" t="s">
        <v>55</v>
      </c>
      <c r="D5621" t="s">
        <v>56</v>
      </c>
      <c r="E5621" t="s">
        <v>1611</v>
      </c>
      <c r="F5621" t="s">
        <v>1613</v>
      </c>
      <c r="G5621">
        <v>45</v>
      </c>
      <c r="H5621">
        <v>37.799999999999997</v>
      </c>
      <c r="I5621">
        <v>3</v>
      </c>
      <c r="J5621">
        <v>8</v>
      </c>
      <c r="K5621" s="1">
        <v>45159</v>
      </c>
      <c r="L5621" s="56">
        <v>0.51277905092592591</v>
      </c>
    </row>
    <row r="5622" spans="1:12" ht="15" customHeight="1" x14ac:dyDescent="0.25">
      <c r="A5622">
        <v>5621</v>
      </c>
      <c r="B5622">
        <v>275144</v>
      </c>
      <c r="C5622" t="s">
        <v>121</v>
      </c>
      <c r="D5622" t="s">
        <v>122</v>
      </c>
      <c r="E5622" t="s">
        <v>1603</v>
      </c>
      <c r="F5622" t="s">
        <v>1610</v>
      </c>
      <c r="G5622">
        <v>47.9</v>
      </c>
      <c r="H5622">
        <v>40.700000000000003</v>
      </c>
      <c r="I5622">
        <v>3</v>
      </c>
      <c r="J5622">
        <v>0</v>
      </c>
      <c r="K5622" s="1">
        <v>45159</v>
      </c>
      <c r="L5622" s="56">
        <v>0.51259024305555556</v>
      </c>
    </row>
    <row r="5623" spans="1:12" ht="15" customHeight="1" x14ac:dyDescent="0.25">
      <c r="A5623">
        <v>5622</v>
      </c>
      <c r="B5623">
        <v>275143</v>
      </c>
      <c r="C5623" t="s">
        <v>59</v>
      </c>
      <c r="D5623" t="s">
        <v>60</v>
      </c>
      <c r="E5623" t="s">
        <v>1611</v>
      </c>
      <c r="F5623" t="s">
        <v>1613</v>
      </c>
      <c r="G5623">
        <v>44.9</v>
      </c>
      <c r="H5623">
        <v>37.700000000000003</v>
      </c>
      <c r="I5623">
        <v>3</v>
      </c>
      <c r="J5623">
        <v>8</v>
      </c>
      <c r="K5623" s="1">
        <v>45159</v>
      </c>
      <c r="L5623" s="56">
        <v>0.51246512731481475</v>
      </c>
    </row>
    <row r="5624" spans="1:12" ht="15" customHeight="1" x14ac:dyDescent="0.25">
      <c r="A5624">
        <v>5623</v>
      </c>
      <c r="B5624">
        <v>275142</v>
      </c>
      <c r="C5624" t="s">
        <v>142</v>
      </c>
      <c r="D5624" t="s">
        <v>1612</v>
      </c>
      <c r="E5624" t="s">
        <v>1603</v>
      </c>
      <c r="F5624" t="s">
        <v>1604</v>
      </c>
      <c r="G5624">
        <v>28.7</v>
      </c>
      <c r="H5624">
        <v>21.5</v>
      </c>
      <c r="I5624">
        <v>3</v>
      </c>
      <c r="J5624">
        <v>0</v>
      </c>
      <c r="K5624" s="1">
        <v>45159</v>
      </c>
      <c r="L5624" s="56">
        <v>0.51214047453703704</v>
      </c>
    </row>
    <row r="5625" spans="1:12" ht="15" customHeight="1" x14ac:dyDescent="0.25">
      <c r="A5625">
        <v>5624</v>
      </c>
      <c r="B5625">
        <v>275141</v>
      </c>
      <c r="C5625" t="s">
        <v>24</v>
      </c>
      <c r="D5625" t="s">
        <v>25</v>
      </c>
      <c r="E5625" t="s">
        <v>1611</v>
      </c>
      <c r="F5625" t="s">
        <v>1614</v>
      </c>
      <c r="G5625">
        <v>54.6</v>
      </c>
      <c r="H5625">
        <v>47.4</v>
      </c>
      <c r="I5625">
        <v>3</v>
      </c>
      <c r="J5625">
        <v>8</v>
      </c>
      <c r="K5625" s="1">
        <v>45159</v>
      </c>
      <c r="L5625" s="56">
        <v>0.51191836805555557</v>
      </c>
    </row>
    <row r="5626" spans="1:12" ht="15" customHeight="1" x14ac:dyDescent="0.25">
      <c r="A5626">
        <v>5625</v>
      </c>
      <c r="B5626">
        <v>275140</v>
      </c>
      <c r="C5626" t="s">
        <v>151</v>
      </c>
      <c r="D5626" t="s">
        <v>1368</v>
      </c>
      <c r="E5626" t="s">
        <v>1611</v>
      </c>
      <c r="F5626" t="s">
        <v>1607</v>
      </c>
      <c r="G5626">
        <v>37.9</v>
      </c>
      <c r="H5626">
        <v>30.7</v>
      </c>
      <c r="I5626">
        <v>3</v>
      </c>
      <c r="J5626">
        <v>0</v>
      </c>
      <c r="K5626" s="1">
        <v>45159</v>
      </c>
      <c r="L5626" s="56">
        <v>0.51172989583333328</v>
      </c>
    </row>
    <row r="5627" spans="1:12" ht="15" customHeight="1" x14ac:dyDescent="0.25">
      <c r="A5627">
        <v>5626</v>
      </c>
      <c r="B5627">
        <v>275139</v>
      </c>
      <c r="C5627" t="s">
        <v>74</v>
      </c>
      <c r="D5627" t="s">
        <v>75</v>
      </c>
      <c r="E5627" t="s">
        <v>1611</v>
      </c>
      <c r="F5627" t="s">
        <v>1610</v>
      </c>
      <c r="G5627">
        <v>40.700000000000003</v>
      </c>
      <c r="H5627">
        <v>33.5</v>
      </c>
      <c r="I5627">
        <v>3</v>
      </c>
      <c r="J5627">
        <v>16</v>
      </c>
      <c r="K5627" s="1">
        <v>45159</v>
      </c>
      <c r="L5627" s="56">
        <v>0.51137473379629628</v>
      </c>
    </row>
    <row r="5628" spans="1:12" ht="15" customHeight="1" x14ac:dyDescent="0.25">
      <c r="A5628">
        <v>5627</v>
      </c>
      <c r="B5628">
        <v>275138</v>
      </c>
      <c r="C5628" t="s">
        <v>124</v>
      </c>
      <c r="D5628" t="s">
        <v>1413</v>
      </c>
      <c r="E5628" t="s">
        <v>1603</v>
      </c>
      <c r="F5628" t="s">
        <v>1604</v>
      </c>
      <c r="G5628">
        <v>45.8</v>
      </c>
      <c r="H5628">
        <v>38.6</v>
      </c>
      <c r="I5628">
        <v>3</v>
      </c>
      <c r="J5628">
        <v>0</v>
      </c>
      <c r="K5628" s="1">
        <v>45159</v>
      </c>
      <c r="L5628" s="56">
        <v>0.51118414351851849</v>
      </c>
    </row>
    <row r="5629" spans="1:12" ht="15" customHeight="1" x14ac:dyDescent="0.25">
      <c r="A5629">
        <v>5628</v>
      </c>
      <c r="B5629">
        <v>275137</v>
      </c>
      <c r="C5629" t="s">
        <v>141</v>
      </c>
      <c r="D5629" t="s">
        <v>1358</v>
      </c>
      <c r="E5629" t="s">
        <v>1603</v>
      </c>
      <c r="F5629" t="s">
        <v>1607</v>
      </c>
      <c r="G5629">
        <v>36.6</v>
      </c>
      <c r="H5629">
        <v>29.4</v>
      </c>
      <c r="I5629">
        <v>3</v>
      </c>
      <c r="J5629">
        <v>0</v>
      </c>
      <c r="K5629" s="1">
        <v>45159</v>
      </c>
      <c r="L5629" s="56">
        <v>0.51089262731481477</v>
      </c>
    </row>
    <row r="5630" spans="1:12" ht="15" customHeight="1" x14ac:dyDescent="0.25">
      <c r="A5630">
        <v>5629</v>
      </c>
      <c r="B5630">
        <v>275136</v>
      </c>
      <c r="C5630" t="s">
        <v>24</v>
      </c>
      <c r="D5630" t="s">
        <v>25</v>
      </c>
      <c r="E5630" t="s">
        <v>1611</v>
      </c>
      <c r="F5630" t="s">
        <v>1614</v>
      </c>
      <c r="G5630">
        <v>49.3</v>
      </c>
      <c r="H5630">
        <v>42.1</v>
      </c>
      <c r="I5630">
        <v>3</v>
      </c>
      <c r="J5630">
        <v>8</v>
      </c>
      <c r="K5630" s="1">
        <v>45159</v>
      </c>
      <c r="L5630" s="56">
        <v>0.51066751157407408</v>
      </c>
    </row>
    <row r="5631" spans="1:12" ht="15" customHeight="1" x14ac:dyDescent="0.25">
      <c r="A5631">
        <v>5630</v>
      </c>
      <c r="B5631">
        <v>275135</v>
      </c>
      <c r="C5631" t="s">
        <v>141</v>
      </c>
      <c r="D5631" t="s">
        <v>1358</v>
      </c>
      <c r="E5631" t="s">
        <v>1603</v>
      </c>
      <c r="F5631" t="s">
        <v>1607</v>
      </c>
      <c r="G5631">
        <v>36.299999999999997</v>
      </c>
      <c r="H5631">
        <v>29.1</v>
      </c>
      <c r="I5631">
        <v>3</v>
      </c>
      <c r="J5631">
        <v>0</v>
      </c>
      <c r="K5631" s="1">
        <v>45159</v>
      </c>
      <c r="L5631" s="56">
        <v>0.51047473379629626</v>
      </c>
    </row>
    <row r="5632" spans="1:12" ht="15" customHeight="1" x14ac:dyDescent="0.25">
      <c r="A5632">
        <v>5631</v>
      </c>
      <c r="B5632">
        <v>275134</v>
      </c>
      <c r="C5632" t="s">
        <v>24</v>
      </c>
      <c r="D5632" t="s">
        <v>25</v>
      </c>
      <c r="E5632" t="s">
        <v>1611</v>
      </c>
      <c r="F5632" t="s">
        <v>1614</v>
      </c>
      <c r="G5632">
        <v>55.8</v>
      </c>
      <c r="H5632">
        <v>48.6</v>
      </c>
      <c r="I5632">
        <v>3</v>
      </c>
      <c r="J5632">
        <v>8</v>
      </c>
      <c r="K5632" s="1">
        <v>45159</v>
      </c>
      <c r="L5632" s="56">
        <v>0.5104122337962963</v>
      </c>
    </row>
    <row r="5633" spans="1:12" ht="15" customHeight="1" x14ac:dyDescent="0.25">
      <c r="A5633">
        <v>5632</v>
      </c>
      <c r="B5633">
        <v>275133</v>
      </c>
      <c r="C5633" t="s">
        <v>114</v>
      </c>
      <c r="D5633" t="s">
        <v>115</v>
      </c>
      <c r="E5633" t="s">
        <v>1603</v>
      </c>
      <c r="F5633" t="s">
        <v>1610</v>
      </c>
      <c r="G5633">
        <v>66.599999999999994</v>
      </c>
      <c r="H5633">
        <v>59.4</v>
      </c>
      <c r="I5633">
        <v>3</v>
      </c>
      <c r="J5633">
        <v>30</v>
      </c>
      <c r="K5633" s="1">
        <v>45159</v>
      </c>
      <c r="L5633" s="56">
        <v>0.50980292824074069</v>
      </c>
    </row>
    <row r="5634" spans="1:12" ht="15" customHeight="1" x14ac:dyDescent="0.25">
      <c r="A5634">
        <v>5633</v>
      </c>
      <c r="B5634">
        <v>275132</v>
      </c>
      <c r="C5634" t="s">
        <v>59</v>
      </c>
      <c r="D5634" t="s">
        <v>60</v>
      </c>
      <c r="E5634" t="s">
        <v>1611</v>
      </c>
      <c r="F5634" t="s">
        <v>1613</v>
      </c>
      <c r="G5634">
        <v>46.2</v>
      </c>
      <c r="H5634">
        <v>39</v>
      </c>
      <c r="I5634">
        <v>3</v>
      </c>
      <c r="J5634">
        <v>8</v>
      </c>
      <c r="K5634" s="1">
        <v>45159</v>
      </c>
      <c r="L5634" s="56">
        <v>0.50966427083333332</v>
      </c>
    </row>
    <row r="5635" spans="1:12" ht="15" customHeight="1" x14ac:dyDescent="0.25">
      <c r="A5635">
        <v>5634</v>
      </c>
      <c r="B5635">
        <v>275131</v>
      </c>
      <c r="C5635" t="s">
        <v>85</v>
      </c>
      <c r="D5635" t="s">
        <v>1608</v>
      </c>
      <c r="E5635" t="s">
        <v>1603</v>
      </c>
      <c r="F5635" t="s">
        <v>1610</v>
      </c>
      <c r="G5635">
        <v>47.9</v>
      </c>
      <c r="H5635">
        <v>40.700000000000003</v>
      </c>
      <c r="I5635">
        <v>3</v>
      </c>
      <c r="J5635">
        <v>0</v>
      </c>
      <c r="K5635" s="1">
        <v>45159</v>
      </c>
      <c r="L5635" s="56">
        <v>0.50934626157407414</v>
      </c>
    </row>
    <row r="5636" spans="1:12" ht="15" customHeight="1" x14ac:dyDescent="0.25">
      <c r="A5636">
        <v>5635</v>
      </c>
      <c r="B5636">
        <v>275130</v>
      </c>
      <c r="C5636" t="s">
        <v>59</v>
      </c>
      <c r="D5636" t="s">
        <v>60</v>
      </c>
      <c r="E5636" t="s">
        <v>1611</v>
      </c>
      <c r="F5636" t="s">
        <v>1613</v>
      </c>
      <c r="G5636">
        <v>49.2</v>
      </c>
      <c r="H5636">
        <v>42</v>
      </c>
      <c r="I5636">
        <v>3</v>
      </c>
      <c r="J5636">
        <v>8</v>
      </c>
      <c r="K5636" s="1">
        <v>45159</v>
      </c>
      <c r="L5636" s="56">
        <v>0.50917500000000004</v>
      </c>
    </row>
    <row r="5637" spans="1:12" ht="15" customHeight="1" x14ac:dyDescent="0.25">
      <c r="A5637">
        <v>5636</v>
      </c>
      <c r="B5637">
        <v>275129</v>
      </c>
      <c r="C5637" t="s">
        <v>120</v>
      </c>
      <c r="D5637" t="s">
        <v>1411</v>
      </c>
      <c r="E5637" t="s">
        <v>1603</v>
      </c>
      <c r="F5637" t="s">
        <v>1614</v>
      </c>
      <c r="G5637">
        <v>36.1</v>
      </c>
      <c r="H5637">
        <v>28.9</v>
      </c>
      <c r="I5637">
        <v>3</v>
      </c>
      <c r="J5637">
        <v>0</v>
      </c>
      <c r="K5637" s="1">
        <v>45159</v>
      </c>
      <c r="L5637" s="56">
        <v>0.50899876157407409</v>
      </c>
    </row>
    <row r="5638" spans="1:12" ht="15" customHeight="1" x14ac:dyDescent="0.25">
      <c r="A5638">
        <v>5637</v>
      </c>
      <c r="B5638">
        <v>275128</v>
      </c>
      <c r="C5638" t="s">
        <v>24</v>
      </c>
      <c r="D5638" t="s">
        <v>25</v>
      </c>
      <c r="E5638" t="s">
        <v>1611</v>
      </c>
      <c r="F5638" t="s">
        <v>1614</v>
      </c>
      <c r="G5638">
        <v>49.2</v>
      </c>
      <c r="H5638">
        <v>42</v>
      </c>
      <c r="I5638">
        <v>3</v>
      </c>
      <c r="J5638">
        <v>8</v>
      </c>
      <c r="K5638" s="1">
        <v>45159</v>
      </c>
      <c r="L5638" s="56">
        <v>0.50888788194444445</v>
      </c>
    </row>
    <row r="5639" spans="1:12" ht="15" customHeight="1" x14ac:dyDescent="0.25">
      <c r="A5639">
        <v>5638</v>
      </c>
      <c r="B5639">
        <v>275127</v>
      </c>
      <c r="C5639" t="s">
        <v>74</v>
      </c>
      <c r="D5639" t="s">
        <v>75</v>
      </c>
      <c r="E5639" t="s">
        <v>1611</v>
      </c>
      <c r="F5639" t="s">
        <v>1610</v>
      </c>
      <c r="G5639">
        <v>40.4</v>
      </c>
      <c r="H5639">
        <v>33.200000000000003</v>
      </c>
      <c r="I5639">
        <v>3</v>
      </c>
      <c r="J5639">
        <v>16</v>
      </c>
      <c r="K5639" s="1">
        <v>45159</v>
      </c>
      <c r="L5639" s="56">
        <v>0.50795304398148156</v>
      </c>
    </row>
    <row r="5640" spans="1:12" ht="15" customHeight="1" x14ac:dyDescent="0.25">
      <c r="A5640">
        <v>5639</v>
      </c>
      <c r="B5640">
        <v>275126</v>
      </c>
      <c r="C5640" t="s">
        <v>24</v>
      </c>
      <c r="D5640" t="s">
        <v>25</v>
      </c>
      <c r="E5640" t="s">
        <v>1611</v>
      </c>
      <c r="F5640" t="s">
        <v>1614</v>
      </c>
      <c r="G5640">
        <v>54.9</v>
      </c>
      <c r="H5640">
        <v>47.7</v>
      </c>
      <c r="I5640">
        <v>3</v>
      </c>
      <c r="J5640">
        <v>8</v>
      </c>
      <c r="K5640" s="1">
        <v>45159</v>
      </c>
      <c r="L5640" s="56">
        <v>0.50758854166666667</v>
      </c>
    </row>
    <row r="5641" spans="1:12" ht="15" customHeight="1" x14ac:dyDescent="0.25">
      <c r="A5641">
        <v>5640</v>
      </c>
      <c r="B5641">
        <v>275125</v>
      </c>
      <c r="C5641" t="s">
        <v>123</v>
      </c>
      <c r="D5641" t="s">
        <v>1412</v>
      </c>
      <c r="E5641" t="s">
        <v>1603</v>
      </c>
      <c r="F5641" t="s">
        <v>1613</v>
      </c>
      <c r="G5641">
        <v>49.4</v>
      </c>
      <c r="H5641">
        <v>42.2</v>
      </c>
      <c r="I5641">
        <v>3</v>
      </c>
      <c r="J5641">
        <v>0</v>
      </c>
      <c r="K5641" s="1">
        <v>45159</v>
      </c>
      <c r="L5641" s="56">
        <v>0.50742920138888892</v>
      </c>
    </row>
    <row r="5642" spans="1:12" ht="15" customHeight="1" x14ac:dyDescent="0.25">
      <c r="A5642">
        <v>5641</v>
      </c>
      <c r="B5642">
        <v>275124</v>
      </c>
      <c r="C5642" t="s">
        <v>100</v>
      </c>
      <c r="D5642" t="s">
        <v>1271</v>
      </c>
      <c r="E5642" t="s">
        <v>1611</v>
      </c>
      <c r="F5642" t="s">
        <v>1607</v>
      </c>
      <c r="G5642">
        <v>74.400000000000006</v>
      </c>
      <c r="H5642">
        <v>67.2</v>
      </c>
      <c r="I5642">
        <v>3</v>
      </c>
      <c r="J5642">
        <v>0</v>
      </c>
      <c r="K5642" s="1">
        <v>45159</v>
      </c>
      <c r="L5642" s="56">
        <v>0.50697265046296291</v>
      </c>
    </row>
    <row r="5643" spans="1:12" ht="15" customHeight="1" x14ac:dyDescent="0.25">
      <c r="A5643">
        <v>5642</v>
      </c>
      <c r="B5643">
        <v>275123</v>
      </c>
      <c r="C5643" t="s">
        <v>141</v>
      </c>
      <c r="D5643" t="s">
        <v>1358</v>
      </c>
      <c r="E5643" t="s">
        <v>1603</v>
      </c>
      <c r="F5643" t="s">
        <v>1607</v>
      </c>
      <c r="G5643">
        <v>21</v>
      </c>
      <c r="H5643">
        <v>15.6</v>
      </c>
      <c r="I5643">
        <v>2</v>
      </c>
      <c r="J5643">
        <v>0</v>
      </c>
      <c r="K5643" s="1">
        <v>45159</v>
      </c>
      <c r="L5643" s="56">
        <v>0.50673707175925931</v>
      </c>
    </row>
    <row r="5644" spans="1:12" ht="15" customHeight="1" x14ac:dyDescent="0.25">
      <c r="A5644">
        <v>5643</v>
      </c>
      <c r="B5644">
        <v>275122</v>
      </c>
      <c r="C5644" t="s">
        <v>124</v>
      </c>
      <c r="D5644" t="s">
        <v>1413</v>
      </c>
      <c r="E5644" t="s">
        <v>1603</v>
      </c>
      <c r="F5644" t="s">
        <v>1604</v>
      </c>
      <c r="G5644">
        <v>38.700000000000003</v>
      </c>
      <c r="H5644">
        <v>31.5</v>
      </c>
      <c r="I5644">
        <v>3</v>
      </c>
      <c r="J5644">
        <v>0</v>
      </c>
      <c r="K5644" s="1">
        <v>45159</v>
      </c>
      <c r="L5644" s="56">
        <v>0.50656508101851849</v>
      </c>
    </row>
    <row r="5645" spans="1:12" ht="15" customHeight="1" x14ac:dyDescent="0.25">
      <c r="A5645">
        <v>5644</v>
      </c>
      <c r="B5645">
        <v>275121</v>
      </c>
      <c r="C5645" t="s">
        <v>124</v>
      </c>
      <c r="D5645" t="s">
        <v>1413</v>
      </c>
      <c r="E5645" t="s">
        <v>1603</v>
      </c>
      <c r="F5645" t="s">
        <v>1604</v>
      </c>
      <c r="G5645">
        <v>48.2</v>
      </c>
      <c r="H5645">
        <v>41</v>
      </c>
      <c r="I5645">
        <v>3</v>
      </c>
      <c r="J5645">
        <v>0</v>
      </c>
      <c r="K5645" s="1">
        <v>45159</v>
      </c>
      <c r="L5645" s="56">
        <v>0.50637858796296298</v>
      </c>
    </row>
    <row r="5646" spans="1:12" ht="15" customHeight="1" x14ac:dyDescent="0.25">
      <c r="A5646">
        <v>5645</v>
      </c>
      <c r="B5646">
        <v>275120</v>
      </c>
      <c r="C5646" t="s">
        <v>24</v>
      </c>
      <c r="D5646" t="s">
        <v>25</v>
      </c>
      <c r="E5646" t="s">
        <v>1611</v>
      </c>
      <c r="F5646" t="s">
        <v>1614</v>
      </c>
      <c r="G5646">
        <v>50</v>
      </c>
      <c r="H5646">
        <v>42.8</v>
      </c>
      <c r="I5646">
        <v>3</v>
      </c>
      <c r="J5646">
        <v>8</v>
      </c>
      <c r="K5646" s="1">
        <v>45159</v>
      </c>
      <c r="L5646" s="56">
        <v>0.50624918981481482</v>
      </c>
    </row>
    <row r="5647" spans="1:12" ht="15" customHeight="1" x14ac:dyDescent="0.25">
      <c r="A5647">
        <v>5646</v>
      </c>
      <c r="B5647">
        <v>275119</v>
      </c>
      <c r="C5647" t="s">
        <v>137</v>
      </c>
      <c r="D5647" t="s">
        <v>1356</v>
      </c>
      <c r="E5647" t="s">
        <v>1603</v>
      </c>
      <c r="F5647" t="s">
        <v>1615</v>
      </c>
      <c r="G5647">
        <v>50.5</v>
      </c>
      <c r="H5647">
        <v>45.1</v>
      </c>
      <c r="I5647">
        <v>2</v>
      </c>
      <c r="J5647">
        <v>0</v>
      </c>
      <c r="K5647" s="1">
        <v>45159</v>
      </c>
      <c r="L5647" s="56">
        <v>0.50610130787037033</v>
      </c>
    </row>
    <row r="5648" spans="1:12" ht="15" customHeight="1" x14ac:dyDescent="0.25">
      <c r="A5648">
        <v>5647</v>
      </c>
      <c r="B5648">
        <v>275118</v>
      </c>
      <c r="C5648" t="s">
        <v>67</v>
      </c>
      <c r="D5648" t="s">
        <v>1318</v>
      </c>
      <c r="E5648" t="s">
        <v>1603</v>
      </c>
      <c r="F5648" t="s">
        <v>1613</v>
      </c>
      <c r="G5648">
        <v>29.7</v>
      </c>
      <c r="H5648">
        <v>22.5</v>
      </c>
      <c r="I5648">
        <v>3</v>
      </c>
      <c r="J5648">
        <v>0</v>
      </c>
      <c r="K5648" s="1">
        <v>45159</v>
      </c>
      <c r="L5648" s="56">
        <v>0.50594745370370375</v>
      </c>
    </row>
    <row r="5649" spans="1:12" ht="15" customHeight="1" x14ac:dyDescent="0.25">
      <c r="A5649">
        <v>5648</v>
      </c>
      <c r="B5649">
        <v>275117</v>
      </c>
      <c r="C5649" t="s">
        <v>1534</v>
      </c>
      <c r="D5649" t="s">
        <v>1535</v>
      </c>
      <c r="E5649" t="s">
        <v>1611</v>
      </c>
      <c r="F5649" t="s">
        <v>1607</v>
      </c>
      <c r="G5649">
        <v>82.3</v>
      </c>
      <c r="H5649">
        <v>75.099999999999994</v>
      </c>
      <c r="I5649">
        <v>3</v>
      </c>
      <c r="J5649">
        <v>18</v>
      </c>
      <c r="K5649" s="1">
        <v>45159</v>
      </c>
      <c r="L5649" s="56">
        <v>0.50585547453703705</v>
      </c>
    </row>
    <row r="5650" spans="1:12" ht="15" customHeight="1" x14ac:dyDescent="0.25">
      <c r="A5650">
        <v>5649</v>
      </c>
      <c r="B5650">
        <v>275116</v>
      </c>
      <c r="C5650" t="s">
        <v>141</v>
      </c>
      <c r="D5650" t="s">
        <v>1358</v>
      </c>
      <c r="E5650" t="s">
        <v>1603</v>
      </c>
      <c r="F5650" t="s">
        <v>1607</v>
      </c>
      <c r="G5650">
        <v>37.799999999999997</v>
      </c>
      <c r="H5650">
        <v>30.6</v>
      </c>
      <c r="I5650">
        <v>3</v>
      </c>
      <c r="J5650">
        <v>0</v>
      </c>
      <c r="K5650" s="1">
        <v>45159</v>
      </c>
      <c r="L5650" s="56">
        <v>0.50561519675925926</v>
      </c>
    </row>
    <row r="5651" spans="1:12" ht="15" customHeight="1" x14ac:dyDescent="0.25">
      <c r="A5651">
        <v>5650</v>
      </c>
      <c r="B5651">
        <v>275115</v>
      </c>
      <c r="C5651" t="s">
        <v>59</v>
      </c>
      <c r="D5651" t="s">
        <v>60</v>
      </c>
      <c r="E5651" t="s">
        <v>1611</v>
      </c>
      <c r="F5651" t="s">
        <v>1613</v>
      </c>
      <c r="G5651">
        <v>46</v>
      </c>
      <c r="H5651">
        <v>38.799999999999997</v>
      </c>
      <c r="I5651">
        <v>3</v>
      </c>
      <c r="J5651">
        <v>8</v>
      </c>
      <c r="K5651" s="1">
        <v>45159</v>
      </c>
      <c r="L5651" s="56">
        <v>0.50546119212962959</v>
      </c>
    </row>
    <row r="5652" spans="1:12" ht="15" customHeight="1" x14ac:dyDescent="0.25">
      <c r="A5652">
        <v>5651</v>
      </c>
      <c r="B5652">
        <v>275114</v>
      </c>
      <c r="C5652" t="s">
        <v>55</v>
      </c>
      <c r="D5652" t="s">
        <v>56</v>
      </c>
      <c r="E5652" t="s">
        <v>1611</v>
      </c>
      <c r="F5652" t="s">
        <v>1613</v>
      </c>
      <c r="G5652">
        <v>45.3</v>
      </c>
      <c r="H5652">
        <v>38.1</v>
      </c>
      <c r="I5652">
        <v>3</v>
      </c>
      <c r="J5652">
        <v>8</v>
      </c>
      <c r="K5652" s="1">
        <v>45159</v>
      </c>
      <c r="L5652" s="56">
        <v>0.50530663194444447</v>
      </c>
    </row>
    <row r="5653" spans="1:12" ht="15" customHeight="1" x14ac:dyDescent="0.25">
      <c r="A5653">
        <v>5652</v>
      </c>
      <c r="B5653">
        <v>275113</v>
      </c>
      <c r="C5653" t="s">
        <v>67</v>
      </c>
      <c r="D5653" t="s">
        <v>1318</v>
      </c>
      <c r="E5653" t="s">
        <v>1603</v>
      </c>
      <c r="F5653" t="s">
        <v>1613</v>
      </c>
      <c r="G5653">
        <v>41.6</v>
      </c>
      <c r="H5653">
        <v>34.4</v>
      </c>
      <c r="I5653">
        <v>3</v>
      </c>
      <c r="J5653">
        <v>0</v>
      </c>
      <c r="K5653" s="1">
        <v>45159</v>
      </c>
      <c r="L5653" s="56">
        <v>0.50521420138888884</v>
      </c>
    </row>
    <row r="5654" spans="1:12" ht="15" customHeight="1" x14ac:dyDescent="0.25">
      <c r="A5654">
        <v>5653</v>
      </c>
      <c r="B5654">
        <v>275112</v>
      </c>
      <c r="C5654" t="s">
        <v>120</v>
      </c>
      <c r="D5654" t="s">
        <v>1411</v>
      </c>
      <c r="E5654" t="s">
        <v>1603</v>
      </c>
      <c r="F5654" t="s">
        <v>1614</v>
      </c>
      <c r="G5654">
        <v>43.8</v>
      </c>
      <c r="H5654">
        <v>36.6</v>
      </c>
      <c r="I5654">
        <v>3</v>
      </c>
      <c r="J5654">
        <v>0</v>
      </c>
      <c r="K5654" s="1">
        <v>45159</v>
      </c>
      <c r="L5654" s="56">
        <v>0.50517353009259258</v>
      </c>
    </row>
    <row r="5655" spans="1:12" ht="15" customHeight="1" x14ac:dyDescent="0.25">
      <c r="A5655">
        <v>5654</v>
      </c>
      <c r="B5655">
        <v>275111</v>
      </c>
      <c r="C5655" t="s">
        <v>125</v>
      </c>
      <c r="D5655" t="s">
        <v>126</v>
      </c>
      <c r="E5655" t="s">
        <v>1603</v>
      </c>
      <c r="F5655" t="s">
        <v>1604</v>
      </c>
      <c r="G5655">
        <v>40.1</v>
      </c>
      <c r="H5655">
        <v>32.9</v>
      </c>
      <c r="I5655">
        <v>3</v>
      </c>
      <c r="J5655">
        <v>0</v>
      </c>
      <c r="K5655" s="1">
        <v>45159</v>
      </c>
      <c r="L5655" s="56">
        <v>0.50489293981481487</v>
      </c>
    </row>
    <row r="5656" spans="1:12" ht="15" customHeight="1" x14ac:dyDescent="0.25">
      <c r="A5656">
        <v>5655</v>
      </c>
      <c r="B5656">
        <v>275110</v>
      </c>
      <c r="C5656" t="s">
        <v>121</v>
      </c>
      <c r="D5656" t="s">
        <v>122</v>
      </c>
      <c r="E5656" t="s">
        <v>1603</v>
      </c>
      <c r="F5656" t="s">
        <v>1613</v>
      </c>
      <c r="G5656">
        <v>47.4</v>
      </c>
      <c r="H5656">
        <v>40.200000000000003</v>
      </c>
      <c r="I5656">
        <v>3</v>
      </c>
      <c r="J5656">
        <v>0</v>
      </c>
      <c r="K5656" s="1">
        <v>45159</v>
      </c>
      <c r="L5656" s="56">
        <v>0.50475366898148144</v>
      </c>
    </row>
    <row r="5657" spans="1:12" ht="15" customHeight="1" x14ac:dyDescent="0.25">
      <c r="A5657">
        <v>5656</v>
      </c>
      <c r="B5657">
        <v>275109</v>
      </c>
      <c r="C5657" t="s">
        <v>59</v>
      </c>
      <c r="D5657" t="s">
        <v>60</v>
      </c>
      <c r="E5657" t="s">
        <v>1611</v>
      </c>
      <c r="F5657" t="s">
        <v>1613</v>
      </c>
      <c r="G5657">
        <v>48.8</v>
      </c>
      <c r="H5657">
        <v>41.6</v>
      </c>
      <c r="I5657">
        <v>3</v>
      </c>
      <c r="J5657">
        <v>8</v>
      </c>
      <c r="K5657" s="1">
        <v>45159</v>
      </c>
      <c r="L5657" s="56">
        <v>0.50460790509259257</v>
      </c>
    </row>
    <row r="5658" spans="1:12" ht="15" customHeight="1" x14ac:dyDescent="0.25">
      <c r="A5658">
        <v>5657</v>
      </c>
      <c r="B5658">
        <v>275108</v>
      </c>
      <c r="C5658" t="s">
        <v>78</v>
      </c>
      <c r="D5658" t="s">
        <v>79</v>
      </c>
      <c r="E5658" t="s">
        <v>1611</v>
      </c>
      <c r="F5658" t="s">
        <v>1610</v>
      </c>
      <c r="G5658">
        <v>54.3</v>
      </c>
      <c r="H5658">
        <v>47.1</v>
      </c>
      <c r="I5658">
        <v>3</v>
      </c>
      <c r="J5658">
        <v>20</v>
      </c>
      <c r="K5658" s="1">
        <v>45159</v>
      </c>
      <c r="L5658" s="56">
        <v>0.50363012731481482</v>
      </c>
    </row>
    <row r="5659" spans="1:12" ht="15" customHeight="1" x14ac:dyDescent="0.25">
      <c r="A5659">
        <v>5658</v>
      </c>
      <c r="B5659">
        <v>275107</v>
      </c>
      <c r="C5659" t="s">
        <v>84</v>
      </c>
      <c r="D5659" t="s">
        <v>1609</v>
      </c>
      <c r="E5659" t="s">
        <v>1603</v>
      </c>
      <c r="F5659" t="s">
        <v>1610</v>
      </c>
      <c r="G5659">
        <v>63.9</v>
      </c>
      <c r="H5659">
        <v>56.7</v>
      </c>
      <c r="I5659">
        <v>3</v>
      </c>
      <c r="J5659">
        <v>0</v>
      </c>
      <c r="K5659" s="1">
        <v>45159</v>
      </c>
      <c r="L5659" s="56">
        <v>0.50342627314814814</v>
      </c>
    </row>
    <row r="5660" spans="1:12" ht="15" customHeight="1" x14ac:dyDescent="0.25">
      <c r="A5660">
        <v>5659</v>
      </c>
      <c r="B5660">
        <v>275106</v>
      </c>
      <c r="C5660" t="s">
        <v>120</v>
      </c>
      <c r="D5660" t="s">
        <v>1411</v>
      </c>
      <c r="E5660" t="s">
        <v>1603</v>
      </c>
      <c r="F5660" t="s">
        <v>1610</v>
      </c>
      <c r="G5660">
        <v>24.1</v>
      </c>
      <c r="H5660">
        <v>18.7</v>
      </c>
      <c r="I5660">
        <v>2</v>
      </c>
      <c r="J5660">
        <v>0</v>
      </c>
      <c r="K5660" s="1">
        <v>45159</v>
      </c>
      <c r="L5660" s="56">
        <v>0.50317322916666674</v>
      </c>
    </row>
    <row r="5661" spans="1:12" ht="15" customHeight="1" x14ac:dyDescent="0.25">
      <c r="A5661">
        <v>5660</v>
      </c>
      <c r="B5661">
        <v>275105</v>
      </c>
      <c r="C5661" t="s">
        <v>101</v>
      </c>
      <c r="D5661" t="s">
        <v>1326</v>
      </c>
      <c r="E5661" t="s">
        <v>1611</v>
      </c>
      <c r="F5661" t="s">
        <v>1607</v>
      </c>
      <c r="G5661">
        <v>40.299999999999997</v>
      </c>
      <c r="H5661">
        <v>33.1</v>
      </c>
      <c r="I5661">
        <v>3</v>
      </c>
      <c r="J5661">
        <v>0</v>
      </c>
      <c r="K5661" s="1">
        <v>45159</v>
      </c>
      <c r="L5661" s="56">
        <v>0.50298283564814816</v>
      </c>
    </row>
    <row r="5662" spans="1:12" ht="15" customHeight="1" x14ac:dyDescent="0.25">
      <c r="A5662">
        <v>5661</v>
      </c>
      <c r="B5662">
        <v>275104</v>
      </c>
      <c r="C5662" t="s">
        <v>59</v>
      </c>
      <c r="D5662" t="s">
        <v>60</v>
      </c>
      <c r="E5662" t="s">
        <v>1611</v>
      </c>
      <c r="F5662" t="s">
        <v>1613</v>
      </c>
      <c r="G5662">
        <v>41.9</v>
      </c>
      <c r="H5662">
        <v>34.700000000000003</v>
      </c>
      <c r="I5662">
        <v>3</v>
      </c>
      <c r="J5662">
        <v>8</v>
      </c>
      <c r="K5662" s="1">
        <v>45159</v>
      </c>
      <c r="L5662" s="56">
        <v>0.50286412037037043</v>
      </c>
    </row>
    <row r="5663" spans="1:12" ht="15" customHeight="1" x14ac:dyDescent="0.25">
      <c r="A5663">
        <v>5662</v>
      </c>
      <c r="B5663">
        <v>275103</v>
      </c>
      <c r="C5663" t="s">
        <v>74</v>
      </c>
      <c r="D5663" t="s">
        <v>75</v>
      </c>
      <c r="E5663" t="s">
        <v>1611</v>
      </c>
      <c r="F5663" t="s">
        <v>1610</v>
      </c>
      <c r="G5663">
        <v>41</v>
      </c>
      <c r="H5663">
        <v>35.6</v>
      </c>
      <c r="I5663">
        <v>2</v>
      </c>
      <c r="J5663">
        <v>16</v>
      </c>
      <c r="K5663" s="1">
        <v>45159</v>
      </c>
      <c r="L5663" s="56">
        <v>0.50272357638888887</v>
      </c>
    </row>
    <row r="5664" spans="1:12" ht="15" customHeight="1" x14ac:dyDescent="0.25">
      <c r="A5664">
        <v>5663</v>
      </c>
      <c r="B5664">
        <v>275102</v>
      </c>
      <c r="C5664" t="s">
        <v>24</v>
      </c>
      <c r="D5664" t="s">
        <v>25</v>
      </c>
      <c r="E5664" t="s">
        <v>1611</v>
      </c>
      <c r="F5664" t="s">
        <v>1614</v>
      </c>
      <c r="G5664">
        <v>52.9</v>
      </c>
      <c r="H5664">
        <v>45.7</v>
      </c>
      <c r="I5664">
        <v>3</v>
      </c>
      <c r="J5664">
        <v>8</v>
      </c>
      <c r="K5664" s="1">
        <v>45159</v>
      </c>
      <c r="L5664" s="56">
        <v>0.50256180555555552</v>
      </c>
    </row>
    <row r="5665" spans="1:12" ht="15" customHeight="1" x14ac:dyDescent="0.25">
      <c r="A5665">
        <v>5664</v>
      </c>
      <c r="B5665">
        <v>275101</v>
      </c>
      <c r="C5665" t="s">
        <v>121</v>
      </c>
      <c r="D5665" t="s">
        <v>122</v>
      </c>
      <c r="E5665" t="s">
        <v>1603</v>
      </c>
      <c r="F5665" t="s">
        <v>1610</v>
      </c>
      <c r="G5665">
        <v>43.4</v>
      </c>
      <c r="H5665">
        <v>36.200000000000003</v>
      </c>
      <c r="I5665">
        <v>3</v>
      </c>
      <c r="J5665">
        <v>0</v>
      </c>
      <c r="K5665" s="1">
        <v>45159</v>
      </c>
      <c r="L5665" s="56">
        <v>0.50242835648148143</v>
      </c>
    </row>
    <row r="5666" spans="1:12" ht="15" customHeight="1" x14ac:dyDescent="0.25">
      <c r="A5666">
        <v>5665</v>
      </c>
      <c r="B5666">
        <v>275100</v>
      </c>
      <c r="C5666" t="s">
        <v>123</v>
      </c>
      <c r="D5666" t="s">
        <v>1412</v>
      </c>
      <c r="E5666" t="s">
        <v>1603</v>
      </c>
      <c r="F5666" t="s">
        <v>1614</v>
      </c>
      <c r="G5666">
        <v>53.6</v>
      </c>
      <c r="H5666">
        <v>46.4</v>
      </c>
      <c r="I5666">
        <v>3</v>
      </c>
      <c r="J5666">
        <v>0</v>
      </c>
      <c r="K5666" s="1">
        <v>45159</v>
      </c>
      <c r="L5666" s="56">
        <v>0.50226616898148146</v>
      </c>
    </row>
    <row r="5667" spans="1:12" ht="15" customHeight="1" x14ac:dyDescent="0.25">
      <c r="A5667">
        <v>5666</v>
      </c>
      <c r="B5667">
        <v>275099</v>
      </c>
      <c r="C5667" t="s">
        <v>88</v>
      </c>
      <c r="D5667" t="s">
        <v>89</v>
      </c>
      <c r="E5667" t="s">
        <v>1611</v>
      </c>
      <c r="F5667" t="s">
        <v>1610</v>
      </c>
      <c r="G5667">
        <v>55.4</v>
      </c>
      <c r="H5667">
        <v>48.2</v>
      </c>
      <c r="I5667">
        <v>3</v>
      </c>
      <c r="J5667">
        <v>14</v>
      </c>
      <c r="K5667" s="1">
        <v>45159</v>
      </c>
      <c r="L5667" s="56">
        <v>0.50208414351851849</v>
      </c>
    </row>
    <row r="5668" spans="1:12" ht="15" customHeight="1" x14ac:dyDescent="0.25">
      <c r="A5668">
        <v>5667</v>
      </c>
      <c r="B5668">
        <v>275098</v>
      </c>
      <c r="C5668" t="s">
        <v>120</v>
      </c>
      <c r="D5668" t="s">
        <v>1411</v>
      </c>
      <c r="E5668" t="s">
        <v>1603</v>
      </c>
      <c r="F5668" t="s">
        <v>1614</v>
      </c>
      <c r="G5668">
        <v>51.9</v>
      </c>
      <c r="H5668">
        <v>44.7</v>
      </c>
      <c r="I5668">
        <v>3</v>
      </c>
      <c r="J5668">
        <v>0</v>
      </c>
      <c r="K5668" s="1">
        <v>45159</v>
      </c>
      <c r="L5668" s="56">
        <v>0.50182572916666668</v>
      </c>
    </row>
    <row r="5669" spans="1:12" ht="15" customHeight="1" x14ac:dyDescent="0.25">
      <c r="A5669">
        <v>5668</v>
      </c>
      <c r="B5669">
        <v>275097</v>
      </c>
      <c r="C5669" t="s">
        <v>1534</v>
      </c>
      <c r="D5669" t="s">
        <v>1535</v>
      </c>
      <c r="E5669" t="s">
        <v>1611</v>
      </c>
      <c r="F5669" t="s">
        <v>1607</v>
      </c>
      <c r="G5669">
        <v>79.900000000000006</v>
      </c>
      <c r="H5669">
        <v>72.7</v>
      </c>
      <c r="I5669">
        <v>3</v>
      </c>
      <c r="J5669">
        <v>18</v>
      </c>
      <c r="K5669" s="1">
        <v>45159</v>
      </c>
      <c r="L5669" s="56">
        <v>0.50162769675925922</v>
      </c>
    </row>
    <row r="5670" spans="1:12" ht="15" customHeight="1" x14ac:dyDescent="0.25">
      <c r="A5670">
        <v>5669</v>
      </c>
      <c r="B5670">
        <v>275096</v>
      </c>
      <c r="C5670" t="s">
        <v>74</v>
      </c>
      <c r="D5670" t="s">
        <v>75</v>
      </c>
      <c r="E5670" t="s">
        <v>1611</v>
      </c>
      <c r="F5670" t="s">
        <v>1610</v>
      </c>
      <c r="G5670">
        <v>42.6</v>
      </c>
      <c r="H5670">
        <v>35.4</v>
      </c>
      <c r="I5670">
        <v>3</v>
      </c>
      <c r="J5670">
        <v>16</v>
      </c>
      <c r="K5670" s="1">
        <v>45159</v>
      </c>
      <c r="L5670" s="56">
        <v>0.50148306712962964</v>
      </c>
    </row>
    <row r="5671" spans="1:12" ht="15" customHeight="1" x14ac:dyDescent="0.25">
      <c r="A5671">
        <v>5670</v>
      </c>
      <c r="B5671">
        <v>275095</v>
      </c>
      <c r="C5671" t="s">
        <v>114</v>
      </c>
      <c r="D5671" t="s">
        <v>115</v>
      </c>
      <c r="E5671" t="s">
        <v>1603</v>
      </c>
      <c r="F5671" t="s">
        <v>1610</v>
      </c>
      <c r="G5671">
        <v>71.5</v>
      </c>
      <c r="H5671">
        <v>64.3</v>
      </c>
      <c r="I5671">
        <v>3</v>
      </c>
      <c r="J5671">
        <v>30</v>
      </c>
      <c r="K5671" s="1">
        <v>45159</v>
      </c>
      <c r="L5671" s="56">
        <v>0.5012705671296297</v>
      </c>
    </row>
    <row r="5672" spans="1:12" ht="15" customHeight="1" x14ac:dyDescent="0.25">
      <c r="A5672">
        <v>5671</v>
      </c>
      <c r="B5672">
        <v>275094</v>
      </c>
      <c r="C5672" t="s">
        <v>59</v>
      </c>
      <c r="D5672" t="s">
        <v>60</v>
      </c>
      <c r="E5672" t="s">
        <v>1611</v>
      </c>
      <c r="F5672" t="s">
        <v>1613</v>
      </c>
      <c r="G5672">
        <v>48.6</v>
      </c>
      <c r="H5672">
        <v>41.4</v>
      </c>
      <c r="I5672">
        <v>3</v>
      </c>
      <c r="J5672">
        <v>8</v>
      </c>
      <c r="K5672" s="1">
        <v>45159</v>
      </c>
      <c r="L5672" s="56">
        <v>0.50114471064814814</v>
      </c>
    </row>
    <row r="5673" spans="1:12" ht="15" customHeight="1" x14ac:dyDescent="0.25">
      <c r="A5673">
        <v>5672</v>
      </c>
      <c r="B5673">
        <v>275093</v>
      </c>
      <c r="C5673" t="s">
        <v>8</v>
      </c>
      <c r="D5673" t="s">
        <v>9</v>
      </c>
      <c r="E5673" t="s">
        <v>1611</v>
      </c>
      <c r="F5673" t="s">
        <v>1614</v>
      </c>
      <c r="G5673">
        <v>53</v>
      </c>
      <c r="H5673">
        <v>45.8</v>
      </c>
      <c r="I5673">
        <v>3</v>
      </c>
      <c r="J5673">
        <v>9</v>
      </c>
      <c r="K5673" s="1">
        <v>45159</v>
      </c>
      <c r="L5673" s="56">
        <v>0.50099267361111111</v>
      </c>
    </row>
    <row r="5674" spans="1:12" ht="15" customHeight="1" x14ac:dyDescent="0.25">
      <c r="A5674">
        <v>5673</v>
      </c>
      <c r="B5674">
        <v>275092</v>
      </c>
      <c r="C5674" t="s">
        <v>8</v>
      </c>
      <c r="D5674" t="s">
        <v>9</v>
      </c>
      <c r="E5674" t="s">
        <v>1611</v>
      </c>
      <c r="F5674" t="s">
        <v>1614</v>
      </c>
      <c r="G5674">
        <v>54.6</v>
      </c>
      <c r="H5674">
        <v>47.4</v>
      </c>
      <c r="I5674">
        <v>3</v>
      </c>
      <c r="J5674">
        <v>9</v>
      </c>
      <c r="K5674" s="1">
        <v>45159</v>
      </c>
      <c r="L5674" s="56">
        <v>0.50088020833333335</v>
      </c>
    </row>
    <row r="5675" spans="1:12" ht="15" customHeight="1" x14ac:dyDescent="0.25">
      <c r="A5675">
        <v>5674</v>
      </c>
      <c r="B5675">
        <v>275091</v>
      </c>
      <c r="C5675" t="s">
        <v>124</v>
      </c>
      <c r="D5675" t="s">
        <v>1413</v>
      </c>
      <c r="E5675" t="s">
        <v>1603</v>
      </c>
      <c r="F5675" t="s">
        <v>1604</v>
      </c>
      <c r="G5675">
        <v>47.9</v>
      </c>
      <c r="H5675">
        <v>40.700000000000003</v>
      </c>
      <c r="I5675">
        <v>3</v>
      </c>
      <c r="J5675">
        <v>0</v>
      </c>
      <c r="K5675" s="1">
        <v>45159</v>
      </c>
      <c r="L5675" s="56">
        <v>0.50075628472222222</v>
      </c>
    </row>
    <row r="5676" spans="1:12" ht="15" customHeight="1" x14ac:dyDescent="0.25">
      <c r="A5676">
        <v>5675</v>
      </c>
      <c r="B5676">
        <v>275090</v>
      </c>
      <c r="C5676" t="s">
        <v>8</v>
      </c>
      <c r="D5676" t="s">
        <v>9</v>
      </c>
      <c r="E5676" t="s">
        <v>1611</v>
      </c>
      <c r="F5676" t="s">
        <v>1614</v>
      </c>
      <c r="G5676">
        <v>51.4</v>
      </c>
      <c r="H5676">
        <v>44.2</v>
      </c>
      <c r="I5676">
        <v>3</v>
      </c>
      <c r="J5676">
        <v>9</v>
      </c>
      <c r="K5676" s="1">
        <v>45159</v>
      </c>
      <c r="L5676" s="56">
        <v>0.50068726851851852</v>
      </c>
    </row>
    <row r="5677" spans="1:12" ht="15" customHeight="1" x14ac:dyDescent="0.25">
      <c r="A5677">
        <v>5676</v>
      </c>
      <c r="B5677">
        <v>275089</v>
      </c>
      <c r="C5677" t="s">
        <v>8</v>
      </c>
      <c r="D5677" t="s">
        <v>9</v>
      </c>
      <c r="E5677" t="s">
        <v>1611</v>
      </c>
      <c r="F5677" t="s">
        <v>1614</v>
      </c>
      <c r="G5677">
        <v>42.1</v>
      </c>
      <c r="H5677">
        <v>34.9</v>
      </c>
      <c r="I5677">
        <v>3</v>
      </c>
      <c r="J5677">
        <v>7</v>
      </c>
      <c r="K5677" s="1">
        <v>45159</v>
      </c>
      <c r="L5677" s="56">
        <v>0.50055366898148146</v>
      </c>
    </row>
    <row r="5678" spans="1:12" ht="15" customHeight="1" x14ac:dyDescent="0.25">
      <c r="A5678">
        <v>5677</v>
      </c>
      <c r="B5678">
        <v>275088</v>
      </c>
      <c r="C5678" t="s">
        <v>175</v>
      </c>
      <c r="D5678" t="s">
        <v>176</v>
      </c>
      <c r="E5678" t="s">
        <v>1603</v>
      </c>
      <c r="F5678" t="s">
        <v>1610</v>
      </c>
      <c r="G5678">
        <v>38.200000000000003</v>
      </c>
      <c r="H5678">
        <v>31</v>
      </c>
      <c r="I5678">
        <v>3</v>
      </c>
      <c r="J5678">
        <v>0</v>
      </c>
      <c r="K5678" s="1">
        <v>45159</v>
      </c>
      <c r="L5678" s="56">
        <v>0.50047028935185189</v>
      </c>
    </row>
    <row r="5679" spans="1:12" ht="15" customHeight="1" x14ac:dyDescent="0.25">
      <c r="A5679">
        <v>5678</v>
      </c>
      <c r="B5679">
        <v>275087</v>
      </c>
      <c r="C5679" t="s">
        <v>8</v>
      </c>
      <c r="D5679" t="s">
        <v>9</v>
      </c>
      <c r="E5679" t="s">
        <v>1611</v>
      </c>
      <c r="F5679" t="s">
        <v>1614</v>
      </c>
      <c r="G5679">
        <v>51.1</v>
      </c>
      <c r="H5679">
        <v>43.9</v>
      </c>
      <c r="I5679">
        <v>3</v>
      </c>
      <c r="J5679">
        <v>9</v>
      </c>
      <c r="K5679" s="1">
        <v>45159</v>
      </c>
      <c r="L5679" s="56">
        <v>0.50030188657407404</v>
      </c>
    </row>
    <row r="5680" spans="1:12" ht="15" customHeight="1" x14ac:dyDescent="0.25">
      <c r="A5680">
        <v>5679</v>
      </c>
      <c r="B5680">
        <v>275086</v>
      </c>
      <c r="C5680" t="s">
        <v>24</v>
      </c>
      <c r="D5680" t="s">
        <v>25</v>
      </c>
      <c r="E5680" t="s">
        <v>1611</v>
      </c>
      <c r="F5680" t="s">
        <v>1614</v>
      </c>
      <c r="G5680">
        <v>48</v>
      </c>
      <c r="H5680">
        <v>40.799999999999997</v>
      </c>
      <c r="I5680">
        <v>3</v>
      </c>
      <c r="J5680">
        <v>8</v>
      </c>
      <c r="K5680" s="1">
        <v>45159</v>
      </c>
      <c r="L5680" s="56">
        <v>0.49844814814814814</v>
      </c>
    </row>
    <row r="5681" spans="1:12" ht="15" customHeight="1" x14ac:dyDescent="0.25">
      <c r="A5681">
        <v>5680</v>
      </c>
      <c r="B5681">
        <v>275085</v>
      </c>
      <c r="C5681" t="s">
        <v>59</v>
      </c>
      <c r="D5681" t="s">
        <v>60</v>
      </c>
      <c r="E5681" t="s">
        <v>1611</v>
      </c>
      <c r="F5681" t="s">
        <v>1613</v>
      </c>
      <c r="G5681">
        <v>50.6</v>
      </c>
      <c r="H5681">
        <v>43.4</v>
      </c>
      <c r="I5681">
        <v>3</v>
      </c>
      <c r="J5681">
        <v>8</v>
      </c>
      <c r="K5681" s="1">
        <v>45159</v>
      </c>
      <c r="L5681" s="56">
        <v>0.49822635416666666</v>
      </c>
    </row>
    <row r="5682" spans="1:12" ht="15" customHeight="1" x14ac:dyDescent="0.25">
      <c r="A5682">
        <v>5681</v>
      </c>
      <c r="B5682">
        <v>275084</v>
      </c>
      <c r="C5682" t="s">
        <v>124</v>
      </c>
      <c r="D5682" t="s">
        <v>1413</v>
      </c>
      <c r="E5682" t="s">
        <v>1603</v>
      </c>
      <c r="F5682" t="s">
        <v>1604</v>
      </c>
      <c r="G5682">
        <v>49.4</v>
      </c>
      <c r="H5682">
        <v>42.2</v>
      </c>
      <c r="I5682">
        <v>3</v>
      </c>
      <c r="J5682">
        <v>0</v>
      </c>
      <c r="K5682" s="1">
        <v>45159</v>
      </c>
      <c r="L5682" s="56">
        <v>0.49805934027777776</v>
      </c>
    </row>
    <row r="5683" spans="1:12" ht="15" customHeight="1" x14ac:dyDescent="0.25">
      <c r="A5683">
        <v>5682</v>
      </c>
      <c r="B5683">
        <v>275083</v>
      </c>
      <c r="C5683" t="s">
        <v>44</v>
      </c>
      <c r="D5683" t="s">
        <v>1225</v>
      </c>
      <c r="E5683" t="s">
        <v>1611</v>
      </c>
      <c r="F5683" t="s">
        <v>1607</v>
      </c>
      <c r="G5683">
        <v>53.9</v>
      </c>
      <c r="H5683">
        <v>46.7</v>
      </c>
      <c r="I5683">
        <v>3</v>
      </c>
      <c r="J5683">
        <v>0</v>
      </c>
      <c r="K5683" s="1">
        <v>45159</v>
      </c>
      <c r="L5683" s="56">
        <v>0.4979312847222222</v>
      </c>
    </row>
    <row r="5684" spans="1:12" ht="15" customHeight="1" x14ac:dyDescent="0.25">
      <c r="A5684">
        <v>5683</v>
      </c>
      <c r="B5684">
        <v>275082</v>
      </c>
      <c r="C5684" t="s">
        <v>44</v>
      </c>
      <c r="D5684" t="s">
        <v>1225</v>
      </c>
      <c r="E5684" t="s">
        <v>1611</v>
      </c>
      <c r="F5684" t="s">
        <v>1607</v>
      </c>
      <c r="G5684">
        <v>11.5</v>
      </c>
      <c r="H5684">
        <v>9.6999999999999993</v>
      </c>
      <c r="I5684">
        <v>0</v>
      </c>
      <c r="J5684">
        <v>0</v>
      </c>
      <c r="K5684" s="1">
        <v>45159</v>
      </c>
      <c r="L5684" s="56">
        <v>0.49785231481481484</v>
      </c>
    </row>
    <row r="5685" spans="1:12" ht="15" customHeight="1" x14ac:dyDescent="0.25">
      <c r="A5685">
        <v>5684</v>
      </c>
      <c r="B5685">
        <v>275081</v>
      </c>
      <c r="C5685" t="s">
        <v>142</v>
      </c>
      <c r="D5685" t="s">
        <v>1612</v>
      </c>
      <c r="E5685" t="s">
        <v>1603</v>
      </c>
      <c r="F5685" t="s">
        <v>1604</v>
      </c>
      <c r="G5685">
        <v>34.799999999999997</v>
      </c>
      <c r="H5685">
        <v>27.6</v>
      </c>
      <c r="I5685">
        <v>3</v>
      </c>
      <c r="J5685">
        <v>0</v>
      </c>
      <c r="K5685" s="1">
        <v>45159</v>
      </c>
      <c r="L5685" s="56">
        <v>0.49758429398148146</v>
      </c>
    </row>
    <row r="5686" spans="1:12" ht="15" customHeight="1" x14ac:dyDescent="0.25">
      <c r="A5686">
        <v>5685</v>
      </c>
      <c r="B5686">
        <v>275080</v>
      </c>
      <c r="C5686" t="s">
        <v>55</v>
      </c>
      <c r="D5686" t="s">
        <v>56</v>
      </c>
      <c r="E5686" t="s">
        <v>1611</v>
      </c>
      <c r="F5686" t="s">
        <v>1613</v>
      </c>
      <c r="G5686">
        <v>49.2</v>
      </c>
      <c r="H5686">
        <v>42</v>
      </c>
      <c r="I5686">
        <v>3</v>
      </c>
      <c r="J5686">
        <v>8</v>
      </c>
      <c r="K5686" s="1">
        <v>45159</v>
      </c>
      <c r="L5686" s="56">
        <v>0.49751828703703699</v>
      </c>
    </row>
    <row r="5687" spans="1:12" ht="15" customHeight="1" x14ac:dyDescent="0.25">
      <c r="A5687">
        <v>5686</v>
      </c>
      <c r="B5687">
        <v>275079</v>
      </c>
      <c r="C5687" t="s">
        <v>172</v>
      </c>
      <c r="D5687" t="s">
        <v>1376</v>
      </c>
      <c r="E5687" t="s">
        <v>1603</v>
      </c>
      <c r="F5687" t="s">
        <v>1607</v>
      </c>
      <c r="G5687">
        <v>12.4</v>
      </c>
      <c r="H5687">
        <v>7</v>
      </c>
      <c r="I5687">
        <v>2</v>
      </c>
      <c r="J5687">
        <v>0</v>
      </c>
      <c r="K5687" s="1">
        <v>45159</v>
      </c>
      <c r="L5687" s="56">
        <v>0.49739282407407409</v>
      </c>
    </row>
    <row r="5688" spans="1:12" ht="15" customHeight="1" x14ac:dyDescent="0.25">
      <c r="A5688">
        <v>5687</v>
      </c>
      <c r="B5688">
        <v>275078</v>
      </c>
      <c r="C5688" t="s">
        <v>67</v>
      </c>
      <c r="D5688" t="s">
        <v>1318</v>
      </c>
      <c r="E5688" t="s">
        <v>1603</v>
      </c>
      <c r="F5688" t="s">
        <v>1613</v>
      </c>
      <c r="G5688">
        <v>34.200000000000003</v>
      </c>
      <c r="H5688">
        <v>27</v>
      </c>
      <c r="I5688">
        <v>3</v>
      </c>
      <c r="J5688">
        <v>0</v>
      </c>
      <c r="K5688" s="1">
        <v>45159</v>
      </c>
      <c r="L5688" s="56">
        <v>0.49727167824074076</v>
      </c>
    </row>
    <row r="5689" spans="1:12" ht="15" customHeight="1" x14ac:dyDescent="0.25">
      <c r="A5689">
        <v>5688</v>
      </c>
      <c r="B5689">
        <v>275077</v>
      </c>
      <c r="C5689" t="s">
        <v>175</v>
      </c>
      <c r="D5689" t="s">
        <v>176</v>
      </c>
      <c r="E5689" t="s">
        <v>1603</v>
      </c>
      <c r="F5689" t="s">
        <v>1610</v>
      </c>
      <c r="G5689">
        <v>43.3</v>
      </c>
      <c r="H5689">
        <v>36.1</v>
      </c>
      <c r="I5689">
        <v>3</v>
      </c>
      <c r="J5689">
        <v>0</v>
      </c>
      <c r="K5689" s="1">
        <v>45159</v>
      </c>
      <c r="L5689" s="56">
        <v>0.49705717592592591</v>
      </c>
    </row>
    <row r="5690" spans="1:12" ht="15" customHeight="1" x14ac:dyDescent="0.25">
      <c r="A5690">
        <v>5689</v>
      </c>
      <c r="B5690">
        <v>275076</v>
      </c>
      <c r="C5690" t="s">
        <v>49</v>
      </c>
      <c r="D5690" t="s">
        <v>50</v>
      </c>
      <c r="E5690" t="s">
        <v>1611</v>
      </c>
      <c r="F5690" t="s">
        <v>1613</v>
      </c>
      <c r="G5690">
        <v>89</v>
      </c>
      <c r="H5690">
        <v>81.8</v>
      </c>
      <c r="I5690">
        <v>3</v>
      </c>
      <c r="J5690">
        <v>27</v>
      </c>
      <c r="K5690" s="1">
        <v>45159</v>
      </c>
      <c r="L5690" s="56">
        <v>0.49653915509259261</v>
      </c>
    </row>
    <row r="5691" spans="1:12" ht="15" customHeight="1" x14ac:dyDescent="0.25">
      <c r="A5691">
        <v>5690</v>
      </c>
      <c r="B5691">
        <v>275075</v>
      </c>
      <c r="C5691" t="s">
        <v>141</v>
      </c>
      <c r="D5691" t="s">
        <v>1358</v>
      </c>
      <c r="E5691" t="s">
        <v>1603</v>
      </c>
      <c r="F5691" t="s">
        <v>1607</v>
      </c>
      <c r="G5691">
        <v>39.799999999999997</v>
      </c>
      <c r="H5691">
        <v>32.6</v>
      </c>
      <c r="I5691">
        <v>3</v>
      </c>
      <c r="J5691">
        <v>0</v>
      </c>
      <c r="K5691" s="1">
        <v>45159</v>
      </c>
      <c r="L5691" s="56">
        <v>0.49592623842592592</v>
      </c>
    </row>
    <row r="5692" spans="1:12" ht="15" customHeight="1" x14ac:dyDescent="0.25">
      <c r="A5692">
        <v>5691</v>
      </c>
      <c r="B5692">
        <v>275074</v>
      </c>
      <c r="C5692" t="s">
        <v>24</v>
      </c>
      <c r="D5692" t="s">
        <v>25</v>
      </c>
      <c r="E5692" t="s">
        <v>1611</v>
      </c>
      <c r="F5692" t="s">
        <v>1614</v>
      </c>
      <c r="G5692">
        <v>53.6</v>
      </c>
      <c r="H5692">
        <v>46.4</v>
      </c>
      <c r="I5692">
        <v>3</v>
      </c>
      <c r="J5692">
        <v>8</v>
      </c>
      <c r="K5692" s="1">
        <v>45159</v>
      </c>
      <c r="L5692" s="56">
        <v>0.49556964120370367</v>
      </c>
    </row>
    <row r="5693" spans="1:12" ht="15" customHeight="1" x14ac:dyDescent="0.25">
      <c r="A5693">
        <v>5692</v>
      </c>
      <c r="B5693">
        <v>275073</v>
      </c>
      <c r="C5693" t="s">
        <v>120</v>
      </c>
      <c r="D5693" t="s">
        <v>1411</v>
      </c>
      <c r="E5693" t="s">
        <v>1603</v>
      </c>
      <c r="F5693" t="s">
        <v>1613</v>
      </c>
      <c r="G5693">
        <v>45</v>
      </c>
      <c r="H5693">
        <v>37.799999999999997</v>
      </c>
      <c r="I5693">
        <v>3</v>
      </c>
      <c r="J5693">
        <v>0</v>
      </c>
      <c r="K5693" s="1">
        <v>45159</v>
      </c>
      <c r="L5693" s="56">
        <v>0.49536909722222222</v>
      </c>
    </row>
    <row r="5694" spans="1:12" ht="15" customHeight="1" x14ac:dyDescent="0.25">
      <c r="A5694">
        <v>5693</v>
      </c>
      <c r="B5694">
        <v>275072</v>
      </c>
      <c r="C5694" t="s">
        <v>123</v>
      </c>
      <c r="D5694" t="s">
        <v>1412</v>
      </c>
      <c r="E5694" t="s">
        <v>1603</v>
      </c>
      <c r="F5694" t="s">
        <v>1613</v>
      </c>
      <c r="G5694">
        <v>51.9</v>
      </c>
      <c r="H5694">
        <v>44.7</v>
      </c>
      <c r="I5694">
        <v>3</v>
      </c>
      <c r="J5694">
        <v>0</v>
      </c>
      <c r="K5694" s="1">
        <v>45159</v>
      </c>
      <c r="L5694" s="56">
        <v>0.49515107638888889</v>
      </c>
    </row>
    <row r="5695" spans="1:12" ht="15" customHeight="1" x14ac:dyDescent="0.25">
      <c r="A5695">
        <v>5694</v>
      </c>
      <c r="B5695">
        <v>275071</v>
      </c>
      <c r="C5695" t="s">
        <v>74</v>
      </c>
      <c r="D5695" t="s">
        <v>75</v>
      </c>
      <c r="E5695" t="s">
        <v>1611</v>
      </c>
      <c r="F5695" t="s">
        <v>1610</v>
      </c>
      <c r="G5695">
        <v>40.700000000000003</v>
      </c>
      <c r="H5695">
        <v>33.5</v>
      </c>
      <c r="I5695">
        <v>3</v>
      </c>
      <c r="J5695">
        <v>16</v>
      </c>
      <c r="K5695" s="1">
        <v>45159</v>
      </c>
      <c r="L5695" s="56">
        <v>0.4948478356481481</v>
      </c>
    </row>
    <row r="5696" spans="1:12" ht="15" customHeight="1" x14ac:dyDescent="0.25">
      <c r="A5696">
        <v>5695</v>
      </c>
      <c r="B5696">
        <v>275070</v>
      </c>
      <c r="C5696" t="s">
        <v>85</v>
      </c>
      <c r="D5696" t="s">
        <v>1608</v>
      </c>
      <c r="E5696" t="s">
        <v>1603</v>
      </c>
      <c r="F5696" t="s">
        <v>1610</v>
      </c>
      <c r="G5696">
        <v>54.4</v>
      </c>
      <c r="H5696">
        <v>47.2</v>
      </c>
      <c r="I5696">
        <v>3</v>
      </c>
      <c r="J5696">
        <v>0</v>
      </c>
      <c r="K5696" s="1">
        <v>45159</v>
      </c>
      <c r="L5696" s="56">
        <v>0.49462646990740744</v>
      </c>
    </row>
    <row r="5697" spans="1:12" ht="15" customHeight="1" x14ac:dyDescent="0.25">
      <c r="A5697">
        <v>5696</v>
      </c>
      <c r="B5697">
        <v>275069</v>
      </c>
      <c r="C5697" t="s">
        <v>121</v>
      </c>
      <c r="D5697" t="s">
        <v>122</v>
      </c>
      <c r="E5697" t="s">
        <v>1603</v>
      </c>
      <c r="F5697" t="s">
        <v>1613</v>
      </c>
      <c r="G5697">
        <v>59.7</v>
      </c>
      <c r="H5697">
        <v>52.5</v>
      </c>
      <c r="I5697">
        <v>3</v>
      </c>
      <c r="J5697">
        <v>0</v>
      </c>
      <c r="K5697" s="1">
        <v>45159</v>
      </c>
      <c r="L5697" s="56">
        <v>0.49447496527777779</v>
      </c>
    </row>
    <row r="5698" spans="1:12" ht="15" customHeight="1" x14ac:dyDescent="0.25">
      <c r="A5698">
        <v>5697</v>
      </c>
      <c r="B5698">
        <v>275068</v>
      </c>
      <c r="C5698" t="s">
        <v>24</v>
      </c>
      <c r="D5698" t="s">
        <v>25</v>
      </c>
      <c r="E5698" t="s">
        <v>1611</v>
      </c>
      <c r="F5698" t="s">
        <v>1614</v>
      </c>
      <c r="G5698">
        <v>51.7</v>
      </c>
      <c r="H5698">
        <v>44.5</v>
      </c>
      <c r="I5698">
        <v>3</v>
      </c>
      <c r="J5698">
        <v>8</v>
      </c>
      <c r="K5698" s="1">
        <v>45159</v>
      </c>
      <c r="L5698" s="56">
        <v>0.49433665509259256</v>
      </c>
    </row>
    <row r="5699" spans="1:12" ht="15" customHeight="1" x14ac:dyDescent="0.25">
      <c r="A5699">
        <v>5698</v>
      </c>
      <c r="B5699">
        <v>275067</v>
      </c>
      <c r="C5699" t="s">
        <v>121</v>
      </c>
      <c r="D5699" t="s">
        <v>122</v>
      </c>
      <c r="E5699" t="s">
        <v>1603</v>
      </c>
      <c r="F5699" t="s">
        <v>1610</v>
      </c>
      <c r="G5699">
        <v>53.5</v>
      </c>
      <c r="H5699">
        <v>46.3</v>
      </c>
      <c r="I5699">
        <v>3</v>
      </c>
      <c r="J5699">
        <v>0</v>
      </c>
      <c r="K5699" s="1">
        <v>45159</v>
      </c>
      <c r="L5699" s="56">
        <v>0.49413032407407403</v>
      </c>
    </row>
    <row r="5700" spans="1:12" ht="15" customHeight="1" x14ac:dyDescent="0.25">
      <c r="A5700">
        <v>5699</v>
      </c>
      <c r="B5700">
        <v>275066</v>
      </c>
      <c r="C5700" t="s">
        <v>125</v>
      </c>
      <c r="D5700" t="s">
        <v>126</v>
      </c>
      <c r="E5700" t="s">
        <v>1603</v>
      </c>
      <c r="F5700" t="s">
        <v>1604</v>
      </c>
      <c r="G5700">
        <v>50.2</v>
      </c>
      <c r="H5700">
        <v>43</v>
      </c>
      <c r="I5700">
        <v>3</v>
      </c>
      <c r="J5700">
        <v>0</v>
      </c>
      <c r="K5700" s="1">
        <v>45159</v>
      </c>
      <c r="L5700" s="56">
        <v>0.49398244212962966</v>
      </c>
    </row>
    <row r="5701" spans="1:12" ht="15" customHeight="1" x14ac:dyDescent="0.25">
      <c r="A5701">
        <v>5700</v>
      </c>
      <c r="B5701">
        <v>275065</v>
      </c>
      <c r="C5701" t="s">
        <v>59</v>
      </c>
      <c r="D5701" t="s">
        <v>60</v>
      </c>
      <c r="E5701" t="s">
        <v>1611</v>
      </c>
      <c r="F5701" t="s">
        <v>1613</v>
      </c>
      <c r="G5701">
        <v>47.2</v>
      </c>
      <c r="H5701">
        <v>40</v>
      </c>
      <c r="I5701">
        <v>3</v>
      </c>
      <c r="J5701">
        <v>8</v>
      </c>
      <c r="K5701" s="1">
        <v>45159</v>
      </c>
      <c r="L5701" s="56">
        <v>0.49377623842592594</v>
      </c>
    </row>
    <row r="5702" spans="1:12" ht="15" customHeight="1" x14ac:dyDescent="0.25">
      <c r="A5702">
        <v>5701</v>
      </c>
      <c r="B5702">
        <v>275064</v>
      </c>
      <c r="C5702" t="s">
        <v>124</v>
      </c>
      <c r="D5702" t="s">
        <v>1413</v>
      </c>
      <c r="E5702" t="s">
        <v>1603</v>
      </c>
      <c r="F5702" t="s">
        <v>1604</v>
      </c>
      <c r="G5702">
        <v>43.3</v>
      </c>
      <c r="H5702">
        <v>36.1</v>
      </c>
      <c r="I5702">
        <v>3</v>
      </c>
      <c r="J5702">
        <v>0</v>
      </c>
      <c r="K5702" s="1">
        <v>45159</v>
      </c>
      <c r="L5702" s="56">
        <v>0.49264571759259262</v>
      </c>
    </row>
    <row r="5703" spans="1:12" ht="15" customHeight="1" x14ac:dyDescent="0.25">
      <c r="A5703">
        <v>5702</v>
      </c>
      <c r="B5703">
        <v>275063</v>
      </c>
      <c r="C5703" t="s">
        <v>24</v>
      </c>
      <c r="D5703" t="s">
        <v>25</v>
      </c>
      <c r="E5703" t="s">
        <v>1611</v>
      </c>
      <c r="F5703" t="s">
        <v>1614</v>
      </c>
      <c r="G5703">
        <v>56.3</v>
      </c>
      <c r="H5703">
        <v>49.1</v>
      </c>
      <c r="I5703">
        <v>3</v>
      </c>
      <c r="J5703">
        <v>8</v>
      </c>
      <c r="K5703" s="1">
        <v>45159</v>
      </c>
      <c r="L5703" s="56">
        <v>0.49235524305555556</v>
      </c>
    </row>
    <row r="5704" spans="1:12" ht="15" customHeight="1" x14ac:dyDescent="0.25">
      <c r="A5704">
        <v>5703</v>
      </c>
      <c r="B5704">
        <v>275062</v>
      </c>
      <c r="C5704" t="s">
        <v>74</v>
      </c>
      <c r="D5704" t="s">
        <v>75</v>
      </c>
      <c r="E5704" t="s">
        <v>1611</v>
      </c>
      <c r="F5704" t="s">
        <v>1610</v>
      </c>
      <c r="G5704">
        <v>43</v>
      </c>
      <c r="H5704">
        <v>35.799999999999997</v>
      </c>
      <c r="I5704">
        <v>3</v>
      </c>
      <c r="J5704">
        <v>16</v>
      </c>
      <c r="K5704" s="1">
        <v>45159</v>
      </c>
      <c r="L5704" s="56">
        <v>0.49221693287037033</v>
      </c>
    </row>
    <row r="5705" spans="1:12" ht="15" customHeight="1" x14ac:dyDescent="0.25">
      <c r="A5705">
        <v>5704</v>
      </c>
      <c r="B5705">
        <v>275061</v>
      </c>
      <c r="C5705" t="s">
        <v>84</v>
      </c>
      <c r="D5705" t="s">
        <v>1609</v>
      </c>
      <c r="E5705" t="s">
        <v>1603</v>
      </c>
      <c r="F5705" t="s">
        <v>1610</v>
      </c>
      <c r="G5705">
        <v>70.7</v>
      </c>
      <c r="H5705">
        <v>63.5</v>
      </c>
      <c r="I5705">
        <v>3</v>
      </c>
      <c r="J5705">
        <v>0</v>
      </c>
      <c r="K5705" s="1">
        <v>45159</v>
      </c>
      <c r="L5705" s="56">
        <v>0.49209806712962961</v>
      </c>
    </row>
    <row r="5706" spans="1:12" ht="15" customHeight="1" x14ac:dyDescent="0.25">
      <c r="A5706">
        <v>5705</v>
      </c>
      <c r="B5706">
        <v>275060</v>
      </c>
      <c r="C5706" t="s">
        <v>139</v>
      </c>
      <c r="D5706" t="s">
        <v>1342</v>
      </c>
      <c r="E5706" t="s">
        <v>1603</v>
      </c>
      <c r="F5706" t="s">
        <v>1613</v>
      </c>
      <c r="G5706">
        <v>20</v>
      </c>
      <c r="H5706">
        <v>14.6</v>
      </c>
      <c r="I5706">
        <v>2</v>
      </c>
      <c r="J5706">
        <v>0</v>
      </c>
      <c r="K5706" s="1">
        <v>45159</v>
      </c>
      <c r="L5706" s="56">
        <v>0.49201369212962964</v>
      </c>
    </row>
    <row r="5707" spans="1:12" ht="15" customHeight="1" x14ac:dyDescent="0.25">
      <c r="A5707">
        <v>5706</v>
      </c>
      <c r="B5707">
        <v>275059</v>
      </c>
      <c r="C5707" t="s">
        <v>141</v>
      </c>
      <c r="D5707" t="s">
        <v>1358</v>
      </c>
      <c r="E5707" t="s">
        <v>1603</v>
      </c>
      <c r="F5707" t="s">
        <v>1607</v>
      </c>
      <c r="G5707">
        <v>37.299999999999997</v>
      </c>
      <c r="H5707">
        <v>30.1</v>
      </c>
      <c r="I5707">
        <v>3</v>
      </c>
      <c r="J5707">
        <v>0</v>
      </c>
      <c r="K5707" s="1">
        <v>45159</v>
      </c>
      <c r="L5707" s="56">
        <v>0.49195246527777781</v>
      </c>
    </row>
    <row r="5708" spans="1:12" ht="15" customHeight="1" x14ac:dyDescent="0.25">
      <c r="A5708">
        <v>5707</v>
      </c>
      <c r="B5708">
        <v>275058</v>
      </c>
      <c r="C5708" t="s">
        <v>55</v>
      </c>
      <c r="D5708" t="s">
        <v>56</v>
      </c>
      <c r="E5708" t="s">
        <v>1611</v>
      </c>
      <c r="F5708" t="s">
        <v>1613</v>
      </c>
      <c r="G5708">
        <v>46.5</v>
      </c>
      <c r="H5708">
        <v>39.299999999999997</v>
      </c>
      <c r="I5708">
        <v>3</v>
      </c>
      <c r="J5708">
        <v>8</v>
      </c>
      <c r="K5708" s="1">
        <v>45159</v>
      </c>
      <c r="L5708" s="56">
        <v>0.49185300925925923</v>
      </c>
    </row>
    <row r="5709" spans="1:12" ht="15" customHeight="1" x14ac:dyDescent="0.25">
      <c r="A5709">
        <v>5708</v>
      </c>
      <c r="B5709">
        <v>275057</v>
      </c>
      <c r="C5709" t="s">
        <v>1534</v>
      </c>
      <c r="D5709" t="s">
        <v>1535</v>
      </c>
      <c r="E5709" t="s">
        <v>1611</v>
      </c>
      <c r="F5709" t="s">
        <v>1607</v>
      </c>
      <c r="G5709">
        <v>80</v>
      </c>
      <c r="H5709">
        <v>72.8</v>
      </c>
      <c r="I5709">
        <v>3</v>
      </c>
      <c r="J5709">
        <v>17</v>
      </c>
      <c r="K5709" s="1">
        <v>45159</v>
      </c>
      <c r="L5709" s="56">
        <v>0.49162369212962959</v>
      </c>
    </row>
    <row r="5710" spans="1:12" ht="15" customHeight="1" x14ac:dyDescent="0.25">
      <c r="A5710">
        <v>5709</v>
      </c>
      <c r="B5710">
        <v>275056</v>
      </c>
      <c r="C5710" t="s">
        <v>74</v>
      </c>
      <c r="D5710" t="s">
        <v>75</v>
      </c>
      <c r="E5710" t="s">
        <v>1611</v>
      </c>
      <c r="F5710" t="s">
        <v>1610</v>
      </c>
      <c r="G5710">
        <v>46.8</v>
      </c>
      <c r="H5710">
        <v>39.6</v>
      </c>
      <c r="I5710">
        <v>3</v>
      </c>
      <c r="J5710">
        <v>16</v>
      </c>
      <c r="K5710" s="1">
        <v>45159</v>
      </c>
      <c r="L5710" s="56">
        <v>0.49148283564814815</v>
      </c>
    </row>
    <row r="5711" spans="1:12" ht="15" customHeight="1" x14ac:dyDescent="0.25">
      <c r="A5711">
        <v>5710</v>
      </c>
      <c r="B5711">
        <v>275055</v>
      </c>
      <c r="C5711" t="s">
        <v>73</v>
      </c>
      <c r="D5711" t="s">
        <v>1321</v>
      </c>
      <c r="E5711" t="s">
        <v>1611</v>
      </c>
      <c r="F5711" t="s">
        <v>1607</v>
      </c>
      <c r="G5711">
        <v>46.2</v>
      </c>
      <c r="H5711">
        <v>40.799999999999997</v>
      </c>
      <c r="I5711">
        <v>2</v>
      </c>
      <c r="J5711">
        <v>0</v>
      </c>
      <c r="K5711" s="1">
        <v>45159</v>
      </c>
      <c r="L5711" s="56">
        <v>0.49139652777777781</v>
      </c>
    </row>
    <row r="5712" spans="1:12" ht="15" customHeight="1" x14ac:dyDescent="0.25">
      <c r="A5712">
        <v>5711</v>
      </c>
      <c r="B5712">
        <v>275054</v>
      </c>
      <c r="C5712" t="s">
        <v>173</v>
      </c>
      <c r="D5712" t="s">
        <v>1377</v>
      </c>
      <c r="E5712" t="s">
        <v>1611</v>
      </c>
      <c r="F5712" t="s">
        <v>1607</v>
      </c>
      <c r="G5712">
        <v>37.6</v>
      </c>
      <c r="H5712">
        <v>30.4</v>
      </c>
      <c r="I5712">
        <v>3</v>
      </c>
      <c r="J5712">
        <v>0</v>
      </c>
      <c r="K5712" s="1">
        <v>45159</v>
      </c>
      <c r="L5712" s="56">
        <v>0.49095732638888889</v>
      </c>
    </row>
    <row r="5713" spans="1:12" ht="15" customHeight="1" x14ac:dyDescent="0.25">
      <c r="A5713">
        <v>5712</v>
      </c>
      <c r="B5713">
        <v>275053</v>
      </c>
      <c r="C5713" t="s">
        <v>67</v>
      </c>
      <c r="D5713" t="s">
        <v>1318</v>
      </c>
      <c r="E5713" t="s">
        <v>1603</v>
      </c>
      <c r="F5713" t="s">
        <v>1613</v>
      </c>
      <c r="G5713">
        <v>35.9</v>
      </c>
      <c r="H5713">
        <v>28.7</v>
      </c>
      <c r="I5713">
        <v>3</v>
      </c>
      <c r="J5713">
        <v>0</v>
      </c>
      <c r="K5713" s="1">
        <v>45159</v>
      </c>
      <c r="L5713" s="56">
        <v>0.49082789351851847</v>
      </c>
    </row>
    <row r="5714" spans="1:12" ht="15" customHeight="1" x14ac:dyDescent="0.25">
      <c r="A5714">
        <v>5713</v>
      </c>
      <c r="B5714">
        <v>275052</v>
      </c>
      <c r="C5714" t="s">
        <v>140</v>
      </c>
      <c r="D5714" t="s">
        <v>1357</v>
      </c>
      <c r="E5714" t="s">
        <v>1603</v>
      </c>
      <c r="F5714" t="s">
        <v>1607</v>
      </c>
      <c r="G5714">
        <v>18.5</v>
      </c>
      <c r="H5714">
        <v>14.9</v>
      </c>
      <c r="I5714">
        <v>1</v>
      </c>
      <c r="J5714">
        <v>0</v>
      </c>
      <c r="K5714" s="1">
        <v>45159</v>
      </c>
      <c r="L5714" s="56">
        <v>0.49069398148148147</v>
      </c>
    </row>
    <row r="5715" spans="1:12" ht="15" customHeight="1" x14ac:dyDescent="0.25">
      <c r="A5715">
        <v>5714</v>
      </c>
      <c r="B5715">
        <v>275051</v>
      </c>
      <c r="C5715" t="s">
        <v>142</v>
      </c>
      <c r="D5715" t="s">
        <v>1612</v>
      </c>
      <c r="E5715" t="s">
        <v>1603</v>
      </c>
      <c r="F5715" t="s">
        <v>1604</v>
      </c>
      <c r="G5715">
        <v>45.1</v>
      </c>
      <c r="H5715">
        <v>37.9</v>
      </c>
      <c r="I5715">
        <v>3</v>
      </c>
      <c r="J5715">
        <v>0</v>
      </c>
      <c r="K5715" s="1">
        <v>45159</v>
      </c>
      <c r="L5715" s="56">
        <v>0.49059748842592593</v>
      </c>
    </row>
    <row r="5716" spans="1:12" ht="15" customHeight="1" x14ac:dyDescent="0.25">
      <c r="A5716">
        <v>5715</v>
      </c>
      <c r="B5716">
        <v>275050</v>
      </c>
      <c r="C5716" t="s">
        <v>88</v>
      </c>
      <c r="D5716" t="s">
        <v>89</v>
      </c>
      <c r="E5716" t="s">
        <v>1611</v>
      </c>
      <c r="F5716" t="s">
        <v>1610</v>
      </c>
      <c r="G5716">
        <v>56.6</v>
      </c>
      <c r="H5716">
        <v>49.4</v>
      </c>
      <c r="I5716">
        <v>3</v>
      </c>
      <c r="J5716">
        <v>14</v>
      </c>
      <c r="K5716" s="1">
        <v>45159</v>
      </c>
      <c r="L5716" s="56">
        <v>0.49047187499999995</v>
      </c>
    </row>
    <row r="5717" spans="1:12" ht="15" customHeight="1" x14ac:dyDescent="0.25">
      <c r="A5717">
        <v>5716</v>
      </c>
      <c r="B5717">
        <v>275049</v>
      </c>
      <c r="C5717" t="s">
        <v>124</v>
      </c>
      <c r="D5717" t="s">
        <v>1413</v>
      </c>
      <c r="E5717" t="s">
        <v>1603</v>
      </c>
      <c r="F5717" t="s">
        <v>1604</v>
      </c>
      <c r="G5717">
        <v>47</v>
      </c>
      <c r="H5717">
        <v>39.799999999999997</v>
      </c>
      <c r="I5717">
        <v>3</v>
      </c>
      <c r="J5717">
        <v>0</v>
      </c>
      <c r="K5717" s="1">
        <v>45159</v>
      </c>
      <c r="L5717" s="56">
        <v>0.49034737268518519</v>
      </c>
    </row>
    <row r="5718" spans="1:12" ht="15" customHeight="1" x14ac:dyDescent="0.25">
      <c r="A5718">
        <v>5717</v>
      </c>
      <c r="B5718">
        <v>275048</v>
      </c>
      <c r="C5718" t="s">
        <v>142</v>
      </c>
      <c r="D5718" t="s">
        <v>1612</v>
      </c>
      <c r="E5718" t="s">
        <v>1603</v>
      </c>
      <c r="F5718" t="s">
        <v>1604</v>
      </c>
      <c r="G5718">
        <v>45.3</v>
      </c>
      <c r="H5718">
        <v>38.1</v>
      </c>
      <c r="I5718">
        <v>3</v>
      </c>
      <c r="J5718">
        <v>0</v>
      </c>
      <c r="K5718" s="1">
        <v>45159</v>
      </c>
      <c r="L5718" s="56">
        <v>0.49023765046296292</v>
      </c>
    </row>
    <row r="5719" spans="1:12" ht="15" customHeight="1" x14ac:dyDescent="0.25">
      <c r="A5719">
        <v>5718</v>
      </c>
      <c r="B5719">
        <v>275047</v>
      </c>
      <c r="C5719" t="s">
        <v>67</v>
      </c>
      <c r="D5719" t="s">
        <v>1318</v>
      </c>
      <c r="E5719" t="s">
        <v>1603</v>
      </c>
      <c r="F5719" t="s">
        <v>1613</v>
      </c>
      <c r="G5719">
        <v>37.700000000000003</v>
      </c>
      <c r="H5719">
        <v>30.5</v>
      </c>
      <c r="I5719">
        <v>3</v>
      </c>
      <c r="J5719">
        <v>0</v>
      </c>
      <c r="K5719" s="1">
        <v>45159</v>
      </c>
      <c r="L5719" s="56">
        <v>0.49011790509259257</v>
      </c>
    </row>
    <row r="5720" spans="1:12" ht="15" customHeight="1" x14ac:dyDescent="0.25">
      <c r="A5720">
        <v>5719</v>
      </c>
      <c r="B5720">
        <v>275046</v>
      </c>
      <c r="C5720" t="s">
        <v>59</v>
      </c>
      <c r="D5720" t="s">
        <v>60</v>
      </c>
      <c r="E5720" t="s">
        <v>1611</v>
      </c>
      <c r="F5720" t="s">
        <v>1613</v>
      </c>
      <c r="G5720">
        <v>53.9</v>
      </c>
      <c r="H5720">
        <v>46.7</v>
      </c>
      <c r="I5720">
        <v>3</v>
      </c>
      <c r="J5720">
        <v>8</v>
      </c>
      <c r="K5720" s="1">
        <v>45159</v>
      </c>
      <c r="L5720" s="56">
        <v>0.49000760416666672</v>
      </c>
    </row>
    <row r="5721" spans="1:12" ht="15" customHeight="1" x14ac:dyDescent="0.25">
      <c r="A5721">
        <v>5720</v>
      </c>
      <c r="B5721">
        <v>275045</v>
      </c>
      <c r="C5721" t="s">
        <v>8</v>
      </c>
      <c r="D5721" t="s">
        <v>9</v>
      </c>
      <c r="E5721" t="s">
        <v>1611</v>
      </c>
      <c r="F5721" t="s">
        <v>1614</v>
      </c>
      <c r="G5721">
        <v>74.099999999999994</v>
      </c>
      <c r="H5721">
        <v>66.900000000000006</v>
      </c>
      <c r="I5721">
        <v>3</v>
      </c>
      <c r="J5721">
        <v>13</v>
      </c>
      <c r="K5721" s="1">
        <v>45159</v>
      </c>
      <c r="L5721" s="56">
        <v>0.48991458333333332</v>
      </c>
    </row>
    <row r="5722" spans="1:12" ht="15" customHeight="1" x14ac:dyDescent="0.25">
      <c r="A5722">
        <v>5721</v>
      </c>
      <c r="B5722">
        <v>275044</v>
      </c>
      <c r="C5722" t="s">
        <v>24</v>
      </c>
      <c r="D5722" t="s">
        <v>25</v>
      </c>
      <c r="E5722" t="s">
        <v>1611</v>
      </c>
      <c r="F5722" t="s">
        <v>1614</v>
      </c>
      <c r="G5722">
        <v>51.1</v>
      </c>
      <c r="H5722">
        <v>43.9</v>
      </c>
      <c r="I5722">
        <v>3</v>
      </c>
      <c r="J5722">
        <v>8</v>
      </c>
      <c r="K5722" s="1">
        <v>45159</v>
      </c>
      <c r="L5722" s="56">
        <v>0.48952225694444446</v>
      </c>
    </row>
    <row r="5723" spans="1:12" ht="15" customHeight="1" x14ac:dyDescent="0.25">
      <c r="A5723">
        <v>5722</v>
      </c>
      <c r="B5723">
        <v>275043</v>
      </c>
      <c r="C5723" t="s">
        <v>67</v>
      </c>
      <c r="D5723" t="s">
        <v>1318</v>
      </c>
      <c r="E5723" t="s">
        <v>1603</v>
      </c>
      <c r="F5723" t="s">
        <v>1613</v>
      </c>
      <c r="G5723">
        <v>31</v>
      </c>
      <c r="H5723">
        <v>23.8</v>
      </c>
      <c r="I5723">
        <v>3</v>
      </c>
      <c r="J5723">
        <v>0</v>
      </c>
      <c r="K5723" s="1">
        <v>45159</v>
      </c>
      <c r="L5723" s="56">
        <v>0.48923642361111108</v>
      </c>
    </row>
    <row r="5724" spans="1:12" ht="15" customHeight="1" x14ac:dyDescent="0.25">
      <c r="A5724">
        <v>5723</v>
      </c>
      <c r="B5724">
        <v>275042</v>
      </c>
      <c r="C5724" t="s">
        <v>123</v>
      </c>
      <c r="D5724" t="s">
        <v>1412</v>
      </c>
      <c r="E5724" t="s">
        <v>1603</v>
      </c>
      <c r="F5724" t="s">
        <v>1614</v>
      </c>
      <c r="G5724">
        <v>59.5</v>
      </c>
      <c r="H5724">
        <v>52.3</v>
      </c>
      <c r="I5724">
        <v>3</v>
      </c>
      <c r="J5724">
        <v>0</v>
      </c>
      <c r="K5724" s="1">
        <v>45159</v>
      </c>
      <c r="L5724" s="56">
        <v>0.48910864583333336</v>
      </c>
    </row>
    <row r="5725" spans="1:12" ht="15" customHeight="1" x14ac:dyDescent="0.25">
      <c r="A5725">
        <v>5724</v>
      </c>
      <c r="B5725">
        <v>275041</v>
      </c>
      <c r="C5725" t="s">
        <v>59</v>
      </c>
      <c r="D5725" t="s">
        <v>60</v>
      </c>
      <c r="E5725" t="s">
        <v>1611</v>
      </c>
      <c r="F5725" t="s">
        <v>1613</v>
      </c>
      <c r="G5725">
        <v>43.8</v>
      </c>
      <c r="H5725">
        <v>36.6</v>
      </c>
      <c r="I5725">
        <v>3</v>
      </c>
      <c r="J5725">
        <v>8</v>
      </c>
      <c r="K5725" s="1">
        <v>45159</v>
      </c>
      <c r="L5725" s="56">
        <v>0.48894313657407412</v>
      </c>
    </row>
    <row r="5726" spans="1:12" ht="15" customHeight="1" x14ac:dyDescent="0.25">
      <c r="A5726">
        <v>5725</v>
      </c>
      <c r="B5726">
        <v>275040</v>
      </c>
      <c r="C5726" t="s">
        <v>123</v>
      </c>
      <c r="D5726" t="s">
        <v>1412</v>
      </c>
      <c r="E5726" t="s">
        <v>1603</v>
      </c>
      <c r="F5726" t="s">
        <v>1613</v>
      </c>
      <c r="G5726">
        <v>52.5</v>
      </c>
      <c r="H5726">
        <v>45.3</v>
      </c>
      <c r="I5726">
        <v>3</v>
      </c>
      <c r="J5726">
        <v>0</v>
      </c>
      <c r="K5726" s="1">
        <v>45159</v>
      </c>
      <c r="L5726" s="56">
        <v>0.48880378472222219</v>
      </c>
    </row>
    <row r="5727" spans="1:12" ht="15" customHeight="1" x14ac:dyDescent="0.25">
      <c r="A5727">
        <v>5726</v>
      </c>
      <c r="B5727">
        <v>275039</v>
      </c>
      <c r="C5727" t="s">
        <v>141</v>
      </c>
      <c r="D5727" t="s">
        <v>1358</v>
      </c>
      <c r="E5727" t="s">
        <v>1603</v>
      </c>
      <c r="F5727" t="s">
        <v>1607</v>
      </c>
      <c r="G5727">
        <v>41.7</v>
      </c>
      <c r="H5727">
        <v>34.5</v>
      </c>
      <c r="I5727">
        <v>3</v>
      </c>
      <c r="J5727">
        <v>0</v>
      </c>
      <c r="K5727" s="1">
        <v>45159</v>
      </c>
      <c r="L5727" s="56">
        <v>0.48864528935185186</v>
      </c>
    </row>
    <row r="5728" spans="1:12" ht="15" customHeight="1" x14ac:dyDescent="0.25">
      <c r="A5728">
        <v>5727</v>
      </c>
      <c r="B5728">
        <v>275038</v>
      </c>
      <c r="C5728" t="s">
        <v>55</v>
      </c>
      <c r="D5728" t="s">
        <v>56</v>
      </c>
      <c r="E5728" t="s">
        <v>1611</v>
      </c>
      <c r="F5728" t="s">
        <v>1613</v>
      </c>
      <c r="G5728">
        <v>43.2</v>
      </c>
      <c r="H5728">
        <v>36</v>
      </c>
      <c r="I5728">
        <v>3</v>
      </c>
      <c r="J5728">
        <v>8</v>
      </c>
      <c r="K5728" s="1">
        <v>45159</v>
      </c>
      <c r="L5728" s="56">
        <v>0.48413572916666664</v>
      </c>
    </row>
    <row r="5729" spans="1:12" ht="15" customHeight="1" x14ac:dyDescent="0.25">
      <c r="A5729">
        <v>5728</v>
      </c>
      <c r="B5729">
        <v>275037</v>
      </c>
      <c r="C5729" t="s">
        <v>124</v>
      </c>
      <c r="D5729" t="s">
        <v>1413</v>
      </c>
      <c r="E5729" t="s">
        <v>1603</v>
      </c>
      <c r="F5729" t="s">
        <v>1604</v>
      </c>
      <c r="G5729">
        <v>49.8</v>
      </c>
      <c r="H5729">
        <v>42.6</v>
      </c>
      <c r="I5729">
        <v>3</v>
      </c>
      <c r="J5729">
        <v>0</v>
      </c>
      <c r="K5729" s="1">
        <v>45159</v>
      </c>
      <c r="L5729" s="56">
        <v>0.48377372685185183</v>
      </c>
    </row>
    <row r="5730" spans="1:12" ht="15" customHeight="1" x14ac:dyDescent="0.25">
      <c r="A5730">
        <v>5729</v>
      </c>
      <c r="B5730">
        <v>275036</v>
      </c>
      <c r="C5730" t="s">
        <v>120</v>
      </c>
      <c r="D5730" t="s">
        <v>1411</v>
      </c>
      <c r="E5730" t="s">
        <v>1603</v>
      </c>
      <c r="F5730" t="s">
        <v>1614</v>
      </c>
      <c r="G5730">
        <v>53.7</v>
      </c>
      <c r="H5730">
        <v>46.5</v>
      </c>
      <c r="I5730">
        <v>3</v>
      </c>
      <c r="J5730">
        <v>0</v>
      </c>
      <c r="K5730" s="1">
        <v>45159</v>
      </c>
      <c r="L5730" s="56">
        <v>0.48360995370370369</v>
      </c>
    </row>
    <row r="5731" spans="1:12" ht="15" customHeight="1" x14ac:dyDescent="0.25">
      <c r="A5731">
        <v>5730</v>
      </c>
      <c r="B5731">
        <v>275035</v>
      </c>
      <c r="C5731" t="s">
        <v>55</v>
      </c>
      <c r="D5731" t="s">
        <v>56</v>
      </c>
      <c r="E5731" t="s">
        <v>1611</v>
      </c>
      <c r="F5731" t="s">
        <v>1613</v>
      </c>
      <c r="G5731">
        <v>48</v>
      </c>
      <c r="H5731">
        <v>40.799999999999997</v>
      </c>
      <c r="I5731">
        <v>3</v>
      </c>
      <c r="J5731">
        <v>8</v>
      </c>
      <c r="K5731" s="1">
        <v>45159</v>
      </c>
      <c r="L5731" s="56">
        <v>0.48345447916666667</v>
      </c>
    </row>
    <row r="5732" spans="1:12" ht="15" customHeight="1" x14ac:dyDescent="0.25">
      <c r="A5732">
        <v>5731</v>
      </c>
      <c r="B5732">
        <v>275034</v>
      </c>
      <c r="C5732" t="s">
        <v>124</v>
      </c>
      <c r="D5732" t="s">
        <v>1413</v>
      </c>
      <c r="E5732" t="s">
        <v>1603</v>
      </c>
      <c r="F5732" t="s">
        <v>1604</v>
      </c>
      <c r="G5732">
        <v>48.7</v>
      </c>
      <c r="H5732">
        <v>41.5</v>
      </c>
      <c r="I5732">
        <v>3</v>
      </c>
      <c r="J5732">
        <v>0</v>
      </c>
      <c r="K5732" s="1">
        <v>45159</v>
      </c>
      <c r="L5732" s="56">
        <v>0.48290975694444443</v>
      </c>
    </row>
    <row r="5733" spans="1:12" ht="15" customHeight="1" x14ac:dyDescent="0.25">
      <c r="A5733">
        <v>5732</v>
      </c>
      <c r="B5733">
        <v>275033</v>
      </c>
      <c r="C5733" t="s">
        <v>73</v>
      </c>
      <c r="D5733" t="s">
        <v>1321</v>
      </c>
      <c r="E5733" t="s">
        <v>1611</v>
      </c>
      <c r="F5733" t="s">
        <v>1607</v>
      </c>
      <c r="G5733">
        <v>17.8</v>
      </c>
      <c r="H5733">
        <v>14.2</v>
      </c>
      <c r="I5733">
        <v>1</v>
      </c>
      <c r="J5733">
        <v>0</v>
      </c>
      <c r="K5733" s="1">
        <v>45159</v>
      </c>
      <c r="L5733" s="56">
        <v>0.46068252314814817</v>
      </c>
    </row>
    <row r="5734" spans="1:12" ht="15" customHeight="1" x14ac:dyDescent="0.25">
      <c r="A5734">
        <v>5733</v>
      </c>
      <c r="B5734">
        <v>275032</v>
      </c>
      <c r="C5734" t="s">
        <v>125</v>
      </c>
      <c r="D5734" t="s">
        <v>126</v>
      </c>
      <c r="E5734" t="s">
        <v>1603</v>
      </c>
      <c r="F5734" t="s">
        <v>1604</v>
      </c>
      <c r="G5734">
        <v>49.6</v>
      </c>
      <c r="H5734">
        <v>42.4</v>
      </c>
      <c r="I5734">
        <v>3</v>
      </c>
      <c r="J5734">
        <v>0</v>
      </c>
      <c r="K5734" s="1">
        <v>45159</v>
      </c>
      <c r="L5734" s="56">
        <v>0.46019105324074072</v>
      </c>
    </row>
    <row r="5735" spans="1:12" ht="15" customHeight="1" x14ac:dyDescent="0.25">
      <c r="A5735">
        <v>5734</v>
      </c>
      <c r="B5735">
        <v>275031</v>
      </c>
      <c r="C5735" t="s">
        <v>125</v>
      </c>
      <c r="D5735" t="s">
        <v>126</v>
      </c>
      <c r="E5735" t="s">
        <v>1603</v>
      </c>
      <c r="F5735" t="s">
        <v>1604</v>
      </c>
      <c r="G5735">
        <v>49.7</v>
      </c>
      <c r="H5735">
        <v>42.5</v>
      </c>
      <c r="I5735">
        <v>3</v>
      </c>
      <c r="J5735">
        <v>0</v>
      </c>
      <c r="K5735" s="1">
        <v>45159</v>
      </c>
      <c r="L5735" s="56">
        <v>0.4600428240740741</v>
      </c>
    </row>
    <row r="5736" spans="1:12" ht="15" customHeight="1" x14ac:dyDescent="0.25">
      <c r="A5736">
        <v>5735</v>
      </c>
      <c r="B5736">
        <v>275030</v>
      </c>
      <c r="C5736" t="s">
        <v>141</v>
      </c>
      <c r="D5736" t="s">
        <v>1358</v>
      </c>
      <c r="E5736" t="s">
        <v>1603</v>
      </c>
      <c r="F5736" t="s">
        <v>1607</v>
      </c>
      <c r="G5736">
        <v>34.200000000000003</v>
      </c>
      <c r="H5736">
        <v>27</v>
      </c>
      <c r="I5736">
        <v>3</v>
      </c>
      <c r="J5736">
        <v>0</v>
      </c>
      <c r="K5736" s="1">
        <v>45159</v>
      </c>
      <c r="L5736" s="56">
        <v>0.45987149305555558</v>
      </c>
    </row>
    <row r="5737" spans="1:12" ht="15" customHeight="1" x14ac:dyDescent="0.25">
      <c r="A5737">
        <v>5736</v>
      </c>
      <c r="B5737">
        <v>275029</v>
      </c>
      <c r="C5737" t="s">
        <v>1532</v>
      </c>
      <c r="D5737" t="s">
        <v>1533</v>
      </c>
      <c r="E5737" t="s">
        <v>1603</v>
      </c>
      <c r="F5737" t="s">
        <v>1607</v>
      </c>
      <c r="G5737">
        <v>12.8</v>
      </c>
      <c r="H5737">
        <v>5.6</v>
      </c>
      <c r="I5737">
        <v>3</v>
      </c>
      <c r="J5737">
        <v>0</v>
      </c>
      <c r="K5737" s="1">
        <v>45159</v>
      </c>
      <c r="L5737" s="56">
        <v>0.45975856481481481</v>
      </c>
    </row>
    <row r="5738" spans="1:12" ht="15" customHeight="1" x14ac:dyDescent="0.25">
      <c r="A5738">
        <v>5737</v>
      </c>
      <c r="B5738">
        <v>275028</v>
      </c>
      <c r="C5738" t="s">
        <v>84</v>
      </c>
      <c r="D5738" t="s">
        <v>1609</v>
      </c>
      <c r="E5738" t="s">
        <v>1603</v>
      </c>
      <c r="F5738" t="s">
        <v>1610</v>
      </c>
      <c r="G5738">
        <v>60.5</v>
      </c>
      <c r="H5738">
        <v>53.3</v>
      </c>
      <c r="I5738">
        <v>3</v>
      </c>
      <c r="J5738">
        <v>0</v>
      </c>
      <c r="K5738" s="1">
        <v>45159</v>
      </c>
      <c r="L5738" s="56">
        <v>0.45959336805555556</v>
      </c>
    </row>
    <row r="5739" spans="1:12" ht="15" customHeight="1" x14ac:dyDescent="0.25">
      <c r="A5739">
        <v>5738</v>
      </c>
      <c r="B5739">
        <v>275027</v>
      </c>
      <c r="C5739" t="s">
        <v>51</v>
      </c>
      <c r="D5739" t="s">
        <v>52</v>
      </c>
      <c r="E5739" t="s">
        <v>1611</v>
      </c>
      <c r="F5739" t="s">
        <v>1613</v>
      </c>
      <c r="G5739">
        <v>17.2</v>
      </c>
      <c r="H5739">
        <v>11.8</v>
      </c>
      <c r="I5739">
        <v>2</v>
      </c>
      <c r="J5739">
        <v>4</v>
      </c>
      <c r="K5739" s="1">
        <v>45159</v>
      </c>
      <c r="L5739" s="56">
        <v>0.45949244212962964</v>
      </c>
    </row>
    <row r="5740" spans="1:12" ht="15" customHeight="1" x14ac:dyDescent="0.25">
      <c r="A5740">
        <v>5739</v>
      </c>
      <c r="B5740">
        <v>275026</v>
      </c>
      <c r="C5740" t="s">
        <v>121</v>
      </c>
      <c r="D5740" t="s">
        <v>122</v>
      </c>
      <c r="E5740" t="s">
        <v>1603</v>
      </c>
      <c r="F5740" t="s">
        <v>1610</v>
      </c>
      <c r="G5740">
        <v>13</v>
      </c>
      <c r="H5740">
        <v>7.6</v>
      </c>
      <c r="I5740">
        <v>2</v>
      </c>
      <c r="J5740">
        <v>0</v>
      </c>
      <c r="K5740" s="1">
        <v>45159</v>
      </c>
      <c r="L5740" s="56">
        <v>0.4593800925925926</v>
      </c>
    </row>
    <row r="5741" spans="1:12" ht="15" customHeight="1" x14ac:dyDescent="0.25">
      <c r="A5741">
        <v>5740</v>
      </c>
      <c r="B5741">
        <v>275025</v>
      </c>
      <c r="C5741" t="s">
        <v>175</v>
      </c>
      <c r="D5741" t="s">
        <v>176</v>
      </c>
      <c r="E5741" t="s">
        <v>1603</v>
      </c>
      <c r="F5741" t="s">
        <v>1614</v>
      </c>
      <c r="G5741">
        <v>43.9</v>
      </c>
      <c r="H5741">
        <v>36.700000000000003</v>
      </c>
      <c r="I5741">
        <v>3</v>
      </c>
      <c r="J5741">
        <v>0</v>
      </c>
      <c r="K5741" s="1">
        <v>45159</v>
      </c>
      <c r="L5741" s="56">
        <v>0.45927693287037036</v>
      </c>
    </row>
    <row r="5742" spans="1:12" ht="15" customHeight="1" x14ac:dyDescent="0.25">
      <c r="A5742">
        <v>5741</v>
      </c>
      <c r="B5742">
        <v>275024</v>
      </c>
      <c r="C5742" t="s">
        <v>114</v>
      </c>
      <c r="D5742" t="s">
        <v>115</v>
      </c>
      <c r="E5742" t="s">
        <v>1603</v>
      </c>
      <c r="F5742" t="s">
        <v>1610</v>
      </c>
      <c r="G5742">
        <v>17.5</v>
      </c>
      <c r="H5742">
        <v>12.1</v>
      </c>
      <c r="I5742">
        <v>2</v>
      </c>
      <c r="J5742">
        <v>6</v>
      </c>
      <c r="K5742" s="1">
        <v>45159</v>
      </c>
      <c r="L5742" s="56">
        <v>0.45922068287037038</v>
      </c>
    </row>
    <row r="5743" spans="1:12" ht="15" customHeight="1" x14ac:dyDescent="0.25">
      <c r="A5743">
        <v>5742</v>
      </c>
      <c r="B5743">
        <v>275023</v>
      </c>
      <c r="C5743" t="s">
        <v>140</v>
      </c>
      <c r="D5743" t="s">
        <v>1357</v>
      </c>
      <c r="E5743" t="s">
        <v>1603</v>
      </c>
      <c r="F5743" t="s">
        <v>1607</v>
      </c>
      <c r="G5743">
        <v>13.7</v>
      </c>
      <c r="H5743">
        <v>10.1</v>
      </c>
      <c r="I5743">
        <v>1</v>
      </c>
      <c r="J5743">
        <v>0</v>
      </c>
      <c r="K5743" s="1">
        <v>45159</v>
      </c>
      <c r="L5743" s="56">
        <v>0.4590841087962963</v>
      </c>
    </row>
    <row r="5744" spans="1:12" ht="15" customHeight="1" x14ac:dyDescent="0.25">
      <c r="A5744">
        <v>5743</v>
      </c>
      <c r="B5744">
        <v>275022</v>
      </c>
      <c r="C5744" t="s">
        <v>67</v>
      </c>
      <c r="D5744" t="s">
        <v>1318</v>
      </c>
      <c r="E5744" t="s">
        <v>1603</v>
      </c>
      <c r="F5744" t="s">
        <v>1613</v>
      </c>
      <c r="G5744">
        <v>34.799999999999997</v>
      </c>
      <c r="H5744">
        <v>27.6</v>
      </c>
      <c r="I5744">
        <v>3</v>
      </c>
      <c r="J5744">
        <v>0</v>
      </c>
      <c r="K5744" s="1">
        <v>45159</v>
      </c>
      <c r="L5744" s="56">
        <v>0.4589709490740741</v>
      </c>
    </row>
    <row r="5745" spans="1:12" ht="15" customHeight="1" x14ac:dyDescent="0.25">
      <c r="A5745">
        <v>5744</v>
      </c>
      <c r="B5745">
        <v>275021</v>
      </c>
      <c r="C5745" t="s">
        <v>145</v>
      </c>
      <c r="D5745" t="s">
        <v>1360</v>
      </c>
      <c r="E5745" t="s">
        <v>1603</v>
      </c>
      <c r="F5745" t="s">
        <v>1607</v>
      </c>
      <c r="G5745">
        <v>8.9</v>
      </c>
      <c r="H5745">
        <v>8.9</v>
      </c>
      <c r="I5745">
        <v>-1</v>
      </c>
      <c r="J5745">
        <v>0</v>
      </c>
      <c r="K5745" s="1">
        <v>45159</v>
      </c>
      <c r="L5745" s="56">
        <v>0.45889089120370369</v>
      </c>
    </row>
    <row r="5746" spans="1:12" ht="15" customHeight="1" x14ac:dyDescent="0.25">
      <c r="A5746">
        <v>5745</v>
      </c>
      <c r="B5746">
        <v>275020</v>
      </c>
      <c r="C5746" t="s">
        <v>125</v>
      </c>
      <c r="D5746" t="s">
        <v>126</v>
      </c>
      <c r="E5746" t="s">
        <v>1603</v>
      </c>
      <c r="F5746" t="s">
        <v>1604</v>
      </c>
      <c r="G5746">
        <v>9.4</v>
      </c>
      <c r="H5746">
        <v>4</v>
      </c>
      <c r="I5746">
        <v>2</v>
      </c>
      <c r="J5746">
        <v>0</v>
      </c>
      <c r="K5746" s="1">
        <v>45159</v>
      </c>
      <c r="L5746" s="56">
        <v>0.4576552893518519</v>
      </c>
    </row>
    <row r="5747" spans="1:12" ht="15" customHeight="1" x14ac:dyDescent="0.25">
      <c r="A5747">
        <v>5746</v>
      </c>
      <c r="B5747">
        <v>275019</v>
      </c>
      <c r="C5747" t="s">
        <v>59</v>
      </c>
      <c r="D5747" t="s">
        <v>60</v>
      </c>
      <c r="E5747" t="s">
        <v>1611</v>
      </c>
      <c r="F5747" t="s">
        <v>1613</v>
      </c>
      <c r="G5747">
        <v>54.1</v>
      </c>
      <c r="H5747">
        <v>46.9</v>
      </c>
      <c r="I5747">
        <v>3</v>
      </c>
      <c r="J5747">
        <v>8</v>
      </c>
      <c r="K5747" s="1">
        <v>45159</v>
      </c>
      <c r="L5747" s="56">
        <v>0.45754603009259259</v>
      </c>
    </row>
    <row r="5748" spans="1:12" ht="15" customHeight="1" x14ac:dyDescent="0.25">
      <c r="A5748">
        <v>5747</v>
      </c>
      <c r="B5748">
        <v>275018</v>
      </c>
      <c r="C5748" t="s">
        <v>74</v>
      </c>
      <c r="D5748" t="s">
        <v>75</v>
      </c>
      <c r="E5748" t="s">
        <v>1611</v>
      </c>
      <c r="F5748" t="s">
        <v>1610</v>
      </c>
      <c r="G5748">
        <v>36.299999999999997</v>
      </c>
      <c r="H5748">
        <v>29.1</v>
      </c>
      <c r="I5748">
        <v>3</v>
      </c>
      <c r="J5748">
        <v>12</v>
      </c>
      <c r="K5748" s="1">
        <v>45159</v>
      </c>
      <c r="L5748" s="56">
        <v>0.45745910879629631</v>
      </c>
    </row>
    <row r="5749" spans="1:12" ht="15" customHeight="1" x14ac:dyDescent="0.25">
      <c r="A5749">
        <v>5748</v>
      </c>
      <c r="B5749">
        <v>275017</v>
      </c>
      <c r="C5749" t="s">
        <v>123</v>
      </c>
      <c r="D5749" t="s">
        <v>1412</v>
      </c>
      <c r="E5749" t="s">
        <v>1603</v>
      </c>
      <c r="F5749" t="s">
        <v>1613</v>
      </c>
      <c r="G5749">
        <v>25.1</v>
      </c>
      <c r="H5749">
        <v>19.7</v>
      </c>
      <c r="I5749">
        <v>2</v>
      </c>
      <c r="J5749">
        <v>0</v>
      </c>
      <c r="K5749" s="1">
        <v>45159</v>
      </c>
      <c r="L5749" s="56">
        <v>0.45741045138888886</v>
      </c>
    </row>
    <row r="5750" spans="1:12" ht="15" customHeight="1" x14ac:dyDescent="0.25">
      <c r="A5750">
        <v>5749</v>
      </c>
      <c r="B5750">
        <v>275016</v>
      </c>
      <c r="C5750" t="s">
        <v>55</v>
      </c>
      <c r="D5750" t="s">
        <v>56</v>
      </c>
      <c r="E5750" t="s">
        <v>1611</v>
      </c>
      <c r="F5750" t="s">
        <v>1613</v>
      </c>
      <c r="G5750">
        <v>32.200000000000003</v>
      </c>
      <c r="H5750">
        <v>26.8</v>
      </c>
      <c r="I5750">
        <v>2</v>
      </c>
      <c r="J5750">
        <v>5</v>
      </c>
      <c r="K5750" s="1">
        <v>45159</v>
      </c>
      <c r="L5750" s="56">
        <v>0.45708927083333334</v>
      </c>
    </row>
    <row r="5751" spans="1:12" ht="15" customHeight="1" x14ac:dyDescent="0.25">
      <c r="A5751">
        <v>5750</v>
      </c>
      <c r="B5751">
        <v>275015</v>
      </c>
      <c r="C5751" t="s">
        <v>121</v>
      </c>
      <c r="D5751" t="s">
        <v>122</v>
      </c>
      <c r="E5751" t="s">
        <v>1603</v>
      </c>
      <c r="F5751" t="s">
        <v>1613</v>
      </c>
      <c r="G5751">
        <v>42.2</v>
      </c>
      <c r="H5751">
        <v>35</v>
      </c>
      <c r="I5751">
        <v>3</v>
      </c>
      <c r="J5751">
        <v>0</v>
      </c>
      <c r="K5751" s="1">
        <v>45159</v>
      </c>
      <c r="L5751" s="56">
        <v>0.45699313657407409</v>
      </c>
    </row>
    <row r="5752" spans="1:12" ht="15" customHeight="1" x14ac:dyDescent="0.25">
      <c r="A5752">
        <v>5751</v>
      </c>
      <c r="B5752">
        <v>275014</v>
      </c>
      <c r="C5752" t="s">
        <v>78</v>
      </c>
      <c r="D5752" t="s">
        <v>79</v>
      </c>
      <c r="E5752" t="s">
        <v>1611</v>
      </c>
      <c r="F5752" t="s">
        <v>1610</v>
      </c>
      <c r="G5752">
        <v>57.4</v>
      </c>
      <c r="H5752">
        <v>50.2</v>
      </c>
      <c r="I5752">
        <v>3</v>
      </c>
      <c r="J5752">
        <v>20</v>
      </c>
      <c r="K5752" s="1">
        <v>45159</v>
      </c>
      <c r="L5752" s="56">
        <v>0.45682450231481481</v>
      </c>
    </row>
    <row r="5753" spans="1:12" ht="15" customHeight="1" x14ac:dyDescent="0.25">
      <c r="A5753">
        <v>5752</v>
      </c>
      <c r="B5753">
        <v>275013</v>
      </c>
      <c r="C5753" t="s">
        <v>139</v>
      </c>
      <c r="D5753" t="s">
        <v>1342</v>
      </c>
      <c r="E5753" t="s">
        <v>1603</v>
      </c>
      <c r="F5753" t="s">
        <v>1613</v>
      </c>
      <c r="G5753">
        <v>43.4</v>
      </c>
      <c r="H5753">
        <v>36.200000000000003</v>
      </c>
      <c r="I5753">
        <v>3</v>
      </c>
      <c r="J5753">
        <v>0</v>
      </c>
      <c r="K5753" s="1">
        <v>45159</v>
      </c>
      <c r="L5753" s="56">
        <v>0.45665725694444448</v>
      </c>
    </row>
    <row r="5754" spans="1:12" ht="15" customHeight="1" x14ac:dyDescent="0.25">
      <c r="A5754">
        <v>5753</v>
      </c>
      <c r="B5754">
        <v>275012</v>
      </c>
      <c r="C5754" t="s">
        <v>24</v>
      </c>
      <c r="D5754" t="s">
        <v>25</v>
      </c>
      <c r="E5754" t="s">
        <v>1611</v>
      </c>
      <c r="F5754" t="s">
        <v>1614</v>
      </c>
      <c r="G5754">
        <v>50.8</v>
      </c>
      <c r="H5754">
        <v>43.6</v>
      </c>
      <c r="I5754">
        <v>3</v>
      </c>
      <c r="J5754">
        <v>8</v>
      </c>
      <c r="K5754" s="1">
        <v>45159</v>
      </c>
      <c r="L5754" s="56">
        <v>0.45655575231481477</v>
      </c>
    </row>
    <row r="5755" spans="1:12" ht="15" customHeight="1" x14ac:dyDescent="0.25">
      <c r="A5755">
        <v>5754</v>
      </c>
      <c r="B5755">
        <v>275011</v>
      </c>
      <c r="C5755" t="s">
        <v>114</v>
      </c>
      <c r="D5755" t="s">
        <v>115</v>
      </c>
      <c r="E5755" t="s">
        <v>1603</v>
      </c>
      <c r="F5755" t="s">
        <v>1610</v>
      </c>
      <c r="G5755">
        <v>68.400000000000006</v>
      </c>
      <c r="H5755">
        <v>61.2</v>
      </c>
      <c r="I5755">
        <v>3</v>
      </c>
      <c r="J5755">
        <v>30</v>
      </c>
      <c r="K5755" s="1">
        <v>45159</v>
      </c>
      <c r="L5755" s="56">
        <v>0.45638252314814814</v>
      </c>
    </row>
    <row r="5756" spans="1:12" ht="15" customHeight="1" x14ac:dyDescent="0.25">
      <c r="A5756">
        <v>5755</v>
      </c>
      <c r="B5756">
        <v>275010</v>
      </c>
      <c r="C5756" t="s">
        <v>124</v>
      </c>
      <c r="D5756" t="s">
        <v>1413</v>
      </c>
      <c r="E5756" t="s">
        <v>1603</v>
      </c>
      <c r="F5756" t="s">
        <v>1604</v>
      </c>
      <c r="G5756">
        <v>48.3</v>
      </c>
      <c r="H5756">
        <v>41.1</v>
      </c>
      <c r="I5756">
        <v>3</v>
      </c>
      <c r="J5756">
        <v>0</v>
      </c>
      <c r="K5756" s="1">
        <v>45159</v>
      </c>
      <c r="L5756" s="56">
        <v>0.45623788194444442</v>
      </c>
    </row>
    <row r="5757" spans="1:12" ht="15" customHeight="1" x14ac:dyDescent="0.25">
      <c r="A5757">
        <v>5756</v>
      </c>
      <c r="B5757">
        <v>275009</v>
      </c>
      <c r="C5757" t="s">
        <v>136</v>
      </c>
      <c r="D5757" t="s">
        <v>1605</v>
      </c>
      <c r="E5757" t="s">
        <v>1603</v>
      </c>
      <c r="F5757" t="s">
        <v>1615</v>
      </c>
      <c r="G5757">
        <v>45.8</v>
      </c>
      <c r="H5757">
        <v>38.6</v>
      </c>
      <c r="I5757">
        <v>3</v>
      </c>
      <c r="J5757">
        <v>0</v>
      </c>
      <c r="K5757" s="1">
        <v>45159</v>
      </c>
      <c r="L5757" s="56">
        <v>0.45598406250000001</v>
      </c>
    </row>
    <row r="5758" spans="1:12" ht="15" customHeight="1" x14ac:dyDescent="0.25">
      <c r="A5758">
        <v>5757</v>
      </c>
      <c r="B5758">
        <v>275008</v>
      </c>
      <c r="C5758" t="s">
        <v>109</v>
      </c>
      <c r="D5758" t="s">
        <v>110</v>
      </c>
      <c r="E5758" t="s">
        <v>1603</v>
      </c>
      <c r="F5758" t="s">
        <v>1610</v>
      </c>
      <c r="G5758">
        <v>29.2</v>
      </c>
      <c r="H5758">
        <v>25.6</v>
      </c>
      <c r="I5758">
        <v>1</v>
      </c>
      <c r="J5758">
        <v>11</v>
      </c>
      <c r="K5758" s="1">
        <v>45159</v>
      </c>
      <c r="L5758" s="56">
        <v>0.45579707175925926</v>
      </c>
    </row>
    <row r="5759" spans="1:12" ht="15" customHeight="1" x14ac:dyDescent="0.25">
      <c r="A5759">
        <v>5758</v>
      </c>
      <c r="B5759">
        <v>275007</v>
      </c>
      <c r="C5759" t="s">
        <v>109</v>
      </c>
      <c r="D5759" t="s">
        <v>110</v>
      </c>
      <c r="E5759" t="s">
        <v>1603</v>
      </c>
      <c r="F5759" t="s">
        <v>1610</v>
      </c>
      <c r="G5759">
        <v>76.8</v>
      </c>
      <c r="H5759">
        <v>69.599999999999994</v>
      </c>
      <c r="I5759">
        <v>3</v>
      </c>
      <c r="J5759">
        <v>22</v>
      </c>
      <c r="K5759" s="1">
        <v>45159</v>
      </c>
      <c r="L5759" s="56">
        <v>0.45561597222222222</v>
      </c>
    </row>
    <row r="5760" spans="1:12" ht="15" customHeight="1" x14ac:dyDescent="0.25">
      <c r="A5760">
        <v>5759</v>
      </c>
      <c r="B5760">
        <v>275006</v>
      </c>
      <c r="C5760" t="s">
        <v>1534</v>
      </c>
      <c r="D5760" t="s">
        <v>1535</v>
      </c>
      <c r="E5760" t="s">
        <v>1611</v>
      </c>
      <c r="F5760" t="s">
        <v>1607</v>
      </c>
      <c r="G5760">
        <v>43.5</v>
      </c>
      <c r="H5760">
        <v>38.1</v>
      </c>
      <c r="I5760">
        <v>2</v>
      </c>
      <c r="J5760">
        <v>9</v>
      </c>
      <c r="K5760" s="1">
        <v>45159</v>
      </c>
      <c r="L5760" s="56">
        <v>0.45548163194444441</v>
      </c>
    </row>
    <row r="5761" spans="1:12" ht="15" customHeight="1" x14ac:dyDescent="0.25">
      <c r="A5761">
        <v>5760</v>
      </c>
      <c r="B5761">
        <v>275005</v>
      </c>
      <c r="C5761" t="s">
        <v>74</v>
      </c>
      <c r="D5761" t="s">
        <v>75</v>
      </c>
      <c r="E5761" t="s">
        <v>1611</v>
      </c>
      <c r="F5761" t="s">
        <v>1610</v>
      </c>
      <c r="G5761">
        <v>44.9</v>
      </c>
      <c r="H5761">
        <v>37.700000000000003</v>
      </c>
      <c r="I5761">
        <v>3</v>
      </c>
      <c r="J5761">
        <v>16</v>
      </c>
      <c r="K5761" s="1">
        <v>45159</v>
      </c>
      <c r="L5761" s="56">
        <v>0.45536420138888883</v>
      </c>
    </row>
    <row r="5762" spans="1:12" ht="15" customHeight="1" x14ac:dyDescent="0.25">
      <c r="A5762">
        <v>5761</v>
      </c>
      <c r="B5762">
        <v>275004</v>
      </c>
      <c r="C5762" t="s">
        <v>67</v>
      </c>
      <c r="D5762" t="s">
        <v>1318</v>
      </c>
      <c r="E5762" t="s">
        <v>1603</v>
      </c>
      <c r="F5762" t="s">
        <v>1613</v>
      </c>
      <c r="G5762">
        <v>29.3</v>
      </c>
      <c r="H5762">
        <v>22.1</v>
      </c>
      <c r="I5762">
        <v>3</v>
      </c>
      <c r="J5762">
        <v>0</v>
      </c>
      <c r="K5762" s="1">
        <v>45159</v>
      </c>
      <c r="L5762" s="56">
        <v>0.45524771990740742</v>
      </c>
    </row>
    <row r="5763" spans="1:12" ht="15" customHeight="1" x14ac:dyDescent="0.25">
      <c r="A5763">
        <v>5762</v>
      </c>
      <c r="B5763">
        <v>275003</v>
      </c>
      <c r="C5763" t="s">
        <v>125</v>
      </c>
      <c r="D5763" t="s">
        <v>126</v>
      </c>
      <c r="E5763" t="s">
        <v>1603</v>
      </c>
      <c r="F5763" t="s">
        <v>1604</v>
      </c>
      <c r="G5763">
        <v>43.2</v>
      </c>
      <c r="H5763">
        <v>36</v>
      </c>
      <c r="I5763">
        <v>3</v>
      </c>
      <c r="J5763">
        <v>0</v>
      </c>
      <c r="K5763" s="1">
        <v>45159</v>
      </c>
      <c r="L5763" s="56">
        <v>0.45515648148148147</v>
      </c>
    </row>
    <row r="5764" spans="1:12" ht="15" customHeight="1" x14ac:dyDescent="0.25">
      <c r="A5764">
        <v>5763</v>
      </c>
      <c r="B5764">
        <v>275002</v>
      </c>
      <c r="C5764" t="s">
        <v>125</v>
      </c>
      <c r="D5764" t="s">
        <v>126</v>
      </c>
      <c r="E5764" t="s">
        <v>1603</v>
      </c>
      <c r="F5764" t="s">
        <v>1604</v>
      </c>
      <c r="G5764">
        <v>44.7</v>
      </c>
      <c r="H5764">
        <v>37.5</v>
      </c>
      <c r="I5764">
        <v>3</v>
      </c>
      <c r="J5764">
        <v>0</v>
      </c>
      <c r="K5764" s="1">
        <v>45159</v>
      </c>
      <c r="L5764" s="56">
        <v>0.45504452546296298</v>
      </c>
    </row>
    <row r="5765" spans="1:12" ht="15" customHeight="1" x14ac:dyDescent="0.25">
      <c r="A5765">
        <v>5764</v>
      </c>
      <c r="B5765">
        <v>275001</v>
      </c>
      <c r="C5765" t="s">
        <v>88</v>
      </c>
      <c r="D5765" t="s">
        <v>89</v>
      </c>
      <c r="E5765" t="s">
        <v>1611</v>
      </c>
      <c r="F5765" t="s">
        <v>1610</v>
      </c>
      <c r="G5765">
        <v>34.700000000000003</v>
      </c>
      <c r="H5765">
        <v>27.5</v>
      </c>
      <c r="I5765">
        <v>3</v>
      </c>
      <c r="J5765">
        <v>9</v>
      </c>
      <c r="K5765" s="1">
        <v>45159</v>
      </c>
      <c r="L5765" s="56">
        <v>0.4548131134259259</v>
      </c>
    </row>
    <row r="5766" spans="1:12" ht="15" customHeight="1" x14ac:dyDescent="0.25">
      <c r="A5766">
        <v>5765</v>
      </c>
      <c r="B5766">
        <v>275000</v>
      </c>
      <c r="C5766" t="s">
        <v>125</v>
      </c>
      <c r="D5766" t="s">
        <v>126</v>
      </c>
      <c r="E5766" t="s">
        <v>1603</v>
      </c>
      <c r="F5766" t="s">
        <v>1604</v>
      </c>
      <c r="G5766">
        <v>43.9</v>
      </c>
      <c r="H5766">
        <v>36.700000000000003</v>
      </c>
      <c r="I5766">
        <v>3</v>
      </c>
      <c r="J5766">
        <v>0</v>
      </c>
      <c r="K5766" s="1">
        <v>45159</v>
      </c>
      <c r="L5766" s="56">
        <v>0.45458148148148148</v>
      </c>
    </row>
    <row r="5767" spans="1:12" ht="15" customHeight="1" x14ac:dyDescent="0.25">
      <c r="A5767">
        <v>5766</v>
      </c>
      <c r="B5767">
        <v>274999</v>
      </c>
      <c r="C5767" t="s">
        <v>141</v>
      </c>
      <c r="D5767" t="s">
        <v>1358</v>
      </c>
      <c r="E5767" t="s">
        <v>1603</v>
      </c>
      <c r="F5767" t="s">
        <v>1607</v>
      </c>
      <c r="G5767">
        <v>18.100000000000001</v>
      </c>
      <c r="H5767">
        <v>12.7</v>
      </c>
      <c r="I5767">
        <v>2</v>
      </c>
      <c r="J5767">
        <v>0</v>
      </c>
      <c r="K5767" s="1">
        <v>45159</v>
      </c>
      <c r="L5767" s="56">
        <v>0.45446195601851852</v>
      </c>
    </row>
    <row r="5768" spans="1:12" ht="15" customHeight="1" x14ac:dyDescent="0.25">
      <c r="A5768">
        <v>5767</v>
      </c>
      <c r="B5768">
        <v>274998</v>
      </c>
      <c r="C5768" t="s">
        <v>120</v>
      </c>
      <c r="D5768" t="s">
        <v>1411</v>
      </c>
      <c r="E5768" t="s">
        <v>1603</v>
      </c>
      <c r="F5768" t="s">
        <v>1610</v>
      </c>
      <c r="G5768">
        <v>11.6</v>
      </c>
      <c r="H5768">
        <v>6.2</v>
      </c>
      <c r="I5768">
        <v>2</v>
      </c>
      <c r="J5768">
        <v>0</v>
      </c>
      <c r="K5768" s="1">
        <v>45159</v>
      </c>
      <c r="L5768" s="56">
        <v>0.45436501157407405</v>
      </c>
    </row>
    <row r="5769" spans="1:12" ht="15" customHeight="1" x14ac:dyDescent="0.25">
      <c r="A5769">
        <v>5768</v>
      </c>
      <c r="B5769">
        <v>274997</v>
      </c>
      <c r="C5769" t="s">
        <v>24</v>
      </c>
      <c r="D5769" t="s">
        <v>25</v>
      </c>
      <c r="E5769" t="s">
        <v>1611</v>
      </c>
      <c r="F5769" t="s">
        <v>1614</v>
      </c>
      <c r="G5769">
        <v>52.4</v>
      </c>
      <c r="H5769">
        <v>45.2</v>
      </c>
      <c r="I5769">
        <v>3</v>
      </c>
      <c r="J5769">
        <v>8</v>
      </c>
      <c r="K5769" s="1">
        <v>45159</v>
      </c>
      <c r="L5769" s="56">
        <v>0.45425636574074074</v>
      </c>
    </row>
    <row r="5770" spans="1:12" ht="15" customHeight="1" x14ac:dyDescent="0.25">
      <c r="A5770">
        <v>5769</v>
      </c>
      <c r="B5770">
        <v>274996</v>
      </c>
      <c r="C5770" t="s">
        <v>137</v>
      </c>
      <c r="D5770" t="s">
        <v>1356</v>
      </c>
      <c r="E5770" t="s">
        <v>1603</v>
      </c>
      <c r="F5770" t="s">
        <v>1615</v>
      </c>
      <c r="G5770">
        <v>35.799999999999997</v>
      </c>
      <c r="H5770">
        <v>30.4</v>
      </c>
      <c r="I5770">
        <v>2</v>
      </c>
      <c r="J5770">
        <v>0</v>
      </c>
      <c r="K5770" s="1">
        <v>45159</v>
      </c>
      <c r="L5770" s="56">
        <v>0.45414575231481485</v>
      </c>
    </row>
    <row r="5771" spans="1:12" ht="15" customHeight="1" x14ac:dyDescent="0.25">
      <c r="A5771">
        <v>5770</v>
      </c>
      <c r="B5771">
        <v>274995</v>
      </c>
      <c r="C5771" t="s">
        <v>142</v>
      </c>
      <c r="D5771" t="s">
        <v>1612</v>
      </c>
      <c r="E5771" t="s">
        <v>1603</v>
      </c>
      <c r="F5771" t="s">
        <v>1604</v>
      </c>
      <c r="G5771">
        <v>31.5</v>
      </c>
      <c r="H5771">
        <v>24.3</v>
      </c>
      <c r="I5771">
        <v>3</v>
      </c>
      <c r="J5771">
        <v>0</v>
      </c>
      <c r="K5771" s="1">
        <v>45159</v>
      </c>
      <c r="L5771" s="56">
        <v>0.45399170138888884</v>
      </c>
    </row>
    <row r="5772" spans="1:12" ht="15" customHeight="1" x14ac:dyDescent="0.25">
      <c r="A5772">
        <v>5771</v>
      </c>
      <c r="B5772">
        <v>274994</v>
      </c>
      <c r="C5772" t="s">
        <v>55</v>
      </c>
      <c r="D5772" t="s">
        <v>56</v>
      </c>
      <c r="E5772" t="s">
        <v>1611</v>
      </c>
      <c r="F5772" t="s">
        <v>1613</v>
      </c>
      <c r="G5772">
        <v>46.5</v>
      </c>
      <c r="H5772">
        <v>39.299999999999997</v>
      </c>
      <c r="I5772">
        <v>3</v>
      </c>
      <c r="J5772">
        <v>8</v>
      </c>
      <c r="K5772" s="1">
        <v>45159</v>
      </c>
      <c r="L5772" s="56">
        <v>0.45386443287037032</v>
      </c>
    </row>
    <row r="5773" spans="1:12" ht="15" customHeight="1" x14ac:dyDescent="0.25">
      <c r="A5773">
        <v>5772</v>
      </c>
      <c r="B5773">
        <v>274993</v>
      </c>
      <c r="C5773" t="s">
        <v>123</v>
      </c>
      <c r="D5773" t="s">
        <v>1412</v>
      </c>
      <c r="E5773" t="s">
        <v>1603</v>
      </c>
      <c r="F5773" t="s">
        <v>1614</v>
      </c>
      <c r="G5773">
        <v>56.8</v>
      </c>
      <c r="H5773">
        <v>49.6</v>
      </c>
      <c r="I5773">
        <v>3</v>
      </c>
      <c r="J5773">
        <v>0</v>
      </c>
      <c r="K5773" s="1">
        <v>45159</v>
      </c>
      <c r="L5773" s="56">
        <v>0.45371866898148144</v>
      </c>
    </row>
    <row r="5774" spans="1:12" ht="15" customHeight="1" x14ac:dyDescent="0.25">
      <c r="A5774">
        <v>5773</v>
      </c>
      <c r="B5774">
        <v>274992</v>
      </c>
      <c r="C5774" t="s">
        <v>59</v>
      </c>
      <c r="D5774" t="s">
        <v>60</v>
      </c>
      <c r="E5774" t="s">
        <v>1611</v>
      </c>
      <c r="F5774" t="s">
        <v>1613</v>
      </c>
      <c r="G5774">
        <v>52.6</v>
      </c>
      <c r="H5774">
        <v>45.4</v>
      </c>
      <c r="I5774">
        <v>3</v>
      </c>
      <c r="J5774">
        <v>8</v>
      </c>
      <c r="K5774" s="1">
        <v>45159</v>
      </c>
      <c r="L5774" s="56">
        <v>0.45359274305555553</v>
      </c>
    </row>
    <row r="5775" spans="1:12" ht="15" customHeight="1" x14ac:dyDescent="0.25">
      <c r="A5775">
        <v>5774</v>
      </c>
      <c r="B5775">
        <v>274991</v>
      </c>
      <c r="C5775" t="s">
        <v>1534</v>
      </c>
      <c r="D5775" t="s">
        <v>1535</v>
      </c>
      <c r="E5775" t="s">
        <v>1611</v>
      </c>
      <c r="F5775" t="s">
        <v>1607</v>
      </c>
      <c r="G5775">
        <v>84.7</v>
      </c>
      <c r="H5775">
        <v>77.5</v>
      </c>
      <c r="I5775">
        <v>3</v>
      </c>
      <c r="J5775">
        <v>18</v>
      </c>
      <c r="K5775" s="1">
        <v>45159</v>
      </c>
      <c r="L5775" s="56">
        <v>0.45346565972222219</v>
      </c>
    </row>
    <row r="5776" spans="1:12" ht="15" customHeight="1" x14ac:dyDescent="0.25">
      <c r="A5776">
        <v>5775</v>
      </c>
      <c r="B5776">
        <v>274990</v>
      </c>
      <c r="C5776" t="s">
        <v>74</v>
      </c>
      <c r="D5776" t="s">
        <v>75</v>
      </c>
      <c r="E5776" t="s">
        <v>1611</v>
      </c>
      <c r="F5776" t="s">
        <v>1610</v>
      </c>
      <c r="G5776">
        <v>43.2</v>
      </c>
      <c r="H5776">
        <v>36</v>
      </c>
      <c r="I5776">
        <v>3</v>
      </c>
      <c r="J5776">
        <v>16</v>
      </c>
      <c r="K5776" s="1">
        <v>45159</v>
      </c>
      <c r="L5776" s="56">
        <v>0.45323880787037035</v>
      </c>
    </row>
    <row r="5777" spans="1:12" ht="15" customHeight="1" x14ac:dyDescent="0.25">
      <c r="A5777">
        <v>5776</v>
      </c>
      <c r="B5777">
        <v>274989</v>
      </c>
      <c r="C5777" t="s">
        <v>121</v>
      </c>
      <c r="D5777" t="s">
        <v>122</v>
      </c>
      <c r="E5777" t="s">
        <v>1603</v>
      </c>
      <c r="F5777" t="s">
        <v>1610</v>
      </c>
      <c r="G5777">
        <v>46.6</v>
      </c>
      <c r="H5777">
        <v>39.4</v>
      </c>
      <c r="I5777">
        <v>3</v>
      </c>
      <c r="J5777">
        <v>0</v>
      </c>
      <c r="K5777" s="1">
        <v>45159</v>
      </c>
      <c r="L5777" s="56">
        <v>0.45309456018518518</v>
      </c>
    </row>
    <row r="5778" spans="1:12" ht="15" customHeight="1" x14ac:dyDescent="0.25">
      <c r="A5778">
        <v>5777</v>
      </c>
      <c r="B5778">
        <v>274988</v>
      </c>
      <c r="C5778" t="s">
        <v>24</v>
      </c>
      <c r="D5778" t="s">
        <v>25</v>
      </c>
      <c r="E5778" t="s">
        <v>1611</v>
      </c>
      <c r="F5778" t="s">
        <v>1614</v>
      </c>
      <c r="G5778">
        <v>50.8</v>
      </c>
      <c r="H5778">
        <v>43.6</v>
      </c>
      <c r="I5778">
        <v>3</v>
      </c>
      <c r="J5778">
        <v>8</v>
      </c>
      <c r="K5778" s="1">
        <v>45159</v>
      </c>
      <c r="L5778" s="56">
        <v>0.45297265046296298</v>
      </c>
    </row>
    <row r="5779" spans="1:12" ht="15" customHeight="1" x14ac:dyDescent="0.25">
      <c r="A5779">
        <v>5778</v>
      </c>
      <c r="B5779">
        <v>274987</v>
      </c>
      <c r="C5779" t="s">
        <v>175</v>
      </c>
      <c r="D5779" t="s">
        <v>176</v>
      </c>
      <c r="E5779" t="s">
        <v>1603</v>
      </c>
      <c r="F5779" t="s">
        <v>1610</v>
      </c>
      <c r="G5779">
        <v>41</v>
      </c>
      <c r="H5779">
        <v>33.799999999999997</v>
      </c>
      <c r="I5779">
        <v>3</v>
      </c>
      <c r="J5779">
        <v>0</v>
      </c>
      <c r="K5779" s="1">
        <v>45159</v>
      </c>
      <c r="L5779" s="56">
        <v>0.45275405092592597</v>
      </c>
    </row>
    <row r="5780" spans="1:12" ht="15" customHeight="1" x14ac:dyDescent="0.25">
      <c r="A5780">
        <v>5779</v>
      </c>
      <c r="B5780">
        <v>274986</v>
      </c>
      <c r="C5780" t="s">
        <v>24</v>
      </c>
      <c r="D5780" t="s">
        <v>25</v>
      </c>
      <c r="E5780" t="s">
        <v>1611</v>
      </c>
      <c r="F5780" t="s">
        <v>1614</v>
      </c>
      <c r="G5780">
        <v>50</v>
      </c>
      <c r="H5780">
        <v>42.8</v>
      </c>
      <c r="I5780">
        <v>3</v>
      </c>
      <c r="J5780">
        <v>8</v>
      </c>
      <c r="K5780" s="1">
        <v>45159</v>
      </c>
      <c r="L5780" s="56">
        <v>0.45266481481481485</v>
      </c>
    </row>
    <row r="5781" spans="1:12" ht="15" customHeight="1" x14ac:dyDescent="0.25">
      <c r="A5781">
        <v>5780</v>
      </c>
      <c r="B5781">
        <v>274985</v>
      </c>
      <c r="C5781" t="s">
        <v>151</v>
      </c>
      <c r="D5781" t="s">
        <v>1368</v>
      </c>
      <c r="E5781" t="s">
        <v>1611</v>
      </c>
      <c r="F5781" t="s">
        <v>1607</v>
      </c>
      <c r="G5781">
        <v>34.299999999999997</v>
      </c>
      <c r="H5781">
        <v>27.1</v>
      </c>
      <c r="I5781">
        <v>3</v>
      </c>
      <c r="J5781">
        <v>0</v>
      </c>
      <c r="K5781" s="1">
        <v>45159</v>
      </c>
      <c r="L5781" s="56">
        <v>0.45251200231481481</v>
      </c>
    </row>
    <row r="5782" spans="1:12" ht="15" customHeight="1" x14ac:dyDescent="0.25">
      <c r="A5782">
        <v>5781</v>
      </c>
      <c r="B5782">
        <v>274984</v>
      </c>
      <c r="C5782" t="s">
        <v>142</v>
      </c>
      <c r="D5782" t="s">
        <v>1612</v>
      </c>
      <c r="E5782" t="s">
        <v>1603</v>
      </c>
      <c r="F5782" t="s">
        <v>1604</v>
      </c>
      <c r="G5782">
        <v>42.1</v>
      </c>
      <c r="H5782">
        <v>34.9</v>
      </c>
      <c r="I5782">
        <v>3</v>
      </c>
      <c r="J5782">
        <v>0</v>
      </c>
      <c r="K5782" s="1">
        <v>45159</v>
      </c>
      <c r="L5782" s="56">
        <v>0.45230980324074072</v>
      </c>
    </row>
    <row r="5783" spans="1:12" ht="15" customHeight="1" x14ac:dyDescent="0.25">
      <c r="A5783">
        <v>5782</v>
      </c>
      <c r="B5783">
        <v>274983</v>
      </c>
      <c r="C5783" t="s">
        <v>124</v>
      </c>
      <c r="D5783" t="s">
        <v>1413</v>
      </c>
      <c r="E5783" t="s">
        <v>1603</v>
      </c>
      <c r="F5783" t="s">
        <v>1604</v>
      </c>
      <c r="G5783">
        <v>41.5</v>
      </c>
      <c r="H5783">
        <v>34.299999999999997</v>
      </c>
      <c r="I5783">
        <v>3</v>
      </c>
      <c r="J5783">
        <v>0</v>
      </c>
      <c r="K5783" s="1">
        <v>45159</v>
      </c>
      <c r="L5783" s="56">
        <v>0.4521764699074074</v>
      </c>
    </row>
    <row r="5784" spans="1:12" ht="15" customHeight="1" x14ac:dyDescent="0.25">
      <c r="A5784">
        <v>5783</v>
      </c>
      <c r="B5784">
        <v>274982</v>
      </c>
      <c r="C5784" t="s">
        <v>140</v>
      </c>
      <c r="D5784" t="s">
        <v>1357</v>
      </c>
      <c r="E5784" t="s">
        <v>1603</v>
      </c>
      <c r="F5784" t="s">
        <v>1607</v>
      </c>
      <c r="G5784">
        <v>20.3</v>
      </c>
      <c r="H5784">
        <v>14.9</v>
      </c>
      <c r="I5784">
        <v>2</v>
      </c>
      <c r="J5784">
        <v>0</v>
      </c>
      <c r="K5784" s="1">
        <v>45159</v>
      </c>
      <c r="L5784" s="56">
        <v>0.45206284722222217</v>
      </c>
    </row>
    <row r="5785" spans="1:12" ht="15" customHeight="1" x14ac:dyDescent="0.25">
      <c r="A5785">
        <v>5784</v>
      </c>
      <c r="B5785">
        <v>274981</v>
      </c>
      <c r="C5785" t="s">
        <v>101</v>
      </c>
      <c r="D5785" t="s">
        <v>1326</v>
      </c>
      <c r="E5785" t="s">
        <v>1611</v>
      </c>
      <c r="F5785" t="s">
        <v>1607</v>
      </c>
      <c r="G5785">
        <v>24.3</v>
      </c>
      <c r="H5785">
        <v>18.899999999999999</v>
      </c>
      <c r="I5785">
        <v>2</v>
      </c>
      <c r="J5785">
        <v>0</v>
      </c>
      <c r="K5785" s="1">
        <v>45159</v>
      </c>
      <c r="L5785" s="56">
        <v>0.45196732638888887</v>
      </c>
    </row>
    <row r="5786" spans="1:12" ht="15" customHeight="1" x14ac:dyDescent="0.25">
      <c r="A5786">
        <v>5785</v>
      </c>
      <c r="B5786">
        <v>274980</v>
      </c>
      <c r="C5786" t="s">
        <v>59</v>
      </c>
      <c r="D5786" t="s">
        <v>60</v>
      </c>
      <c r="E5786" t="s">
        <v>1611</v>
      </c>
      <c r="F5786" t="s">
        <v>1613</v>
      </c>
      <c r="G5786">
        <v>54.7</v>
      </c>
      <c r="H5786">
        <v>47.5</v>
      </c>
      <c r="I5786">
        <v>3</v>
      </c>
      <c r="J5786">
        <v>8</v>
      </c>
      <c r="K5786" s="1">
        <v>45159</v>
      </c>
      <c r="L5786" s="56">
        <v>0.45176739583333331</v>
      </c>
    </row>
    <row r="5787" spans="1:12" ht="15" customHeight="1" x14ac:dyDescent="0.25">
      <c r="A5787">
        <v>5786</v>
      </c>
      <c r="B5787">
        <v>274979</v>
      </c>
      <c r="C5787" t="s">
        <v>67</v>
      </c>
      <c r="D5787" t="s">
        <v>1318</v>
      </c>
      <c r="E5787" t="s">
        <v>1603</v>
      </c>
      <c r="F5787" t="s">
        <v>1613</v>
      </c>
      <c r="G5787">
        <v>27.5</v>
      </c>
      <c r="H5787">
        <v>20.3</v>
      </c>
      <c r="I5787">
        <v>3</v>
      </c>
      <c r="J5787">
        <v>0</v>
      </c>
      <c r="K5787" s="1">
        <v>45159</v>
      </c>
      <c r="L5787" s="56">
        <v>0.4515576736111111</v>
      </c>
    </row>
    <row r="5788" spans="1:12" ht="15" customHeight="1" x14ac:dyDescent="0.25">
      <c r="A5788">
        <v>5787</v>
      </c>
      <c r="B5788">
        <v>274978</v>
      </c>
      <c r="C5788" t="s">
        <v>141</v>
      </c>
      <c r="D5788" t="s">
        <v>1358</v>
      </c>
      <c r="E5788" t="s">
        <v>1603</v>
      </c>
      <c r="F5788" t="s">
        <v>1607</v>
      </c>
      <c r="G5788">
        <v>42</v>
      </c>
      <c r="H5788">
        <v>34.799999999999997</v>
      </c>
      <c r="I5788">
        <v>3</v>
      </c>
      <c r="J5788">
        <v>0</v>
      </c>
      <c r="K5788" s="1">
        <v>45159</v>
      </c>
      <c r="L5788" s="56">
        <v>0.45139297453703703</v>
      </c>
    </row>
    <row r="5789" spans="1:12" ht="15" customHeight="1" x14ac:dyDescent="0.25">
      <c r="A5789">
        <v>5788</v>
      </c>
      <c r="B5789">
        <v>274977</v>
      </c>
      <c r="C5789" t="s">
        <v>100</v>
      </c>
      <c r="D5789" t="s">
        <v>1271</v>
      </c>
      <c r="E5789" t="s">
        <v>1611</v>
      </c>
      <c r="F5789" t="s">
        <v>1607</v>
      </c>
      <c r="G5789">
        <v>36.9</v>
      </c>
      <c r="H5789">
        <v>29.7</v>
      </c>
      <c r="I5789">
        <v>3</v>
      </c>
      <c r="J5789">
        <v>0</v>
      </c>
      <c r="K5789" s="1">
        <v>45159</v>
      </c>
      <c r="L5789" s="56">
        <v>0.45127484953703706</v>
      </c>
    </row>
    <row r="5790" spans="1:12" ht="15" customHeight="1" x14ac:dyDescent="0.25">
      <c r="A5790">
        <v>5789</v>
      </c>
      <c r="B5790">
        <v>274976</v>
      </c>
      <c r="C5790" t="s">
        <v>100</v>
      </c>
      <c r="D5790" t="s">
        <v>1271</v>
      </c>
      <c r="E5790" t="s">
        <v>1611</v>
      </c>
      <c r="F5790" t="s">
        <v>1607</v>
      </c>
      <c r="G5790">
        <v>62.5</v>
      </c>
      <c r="H5790">
        <v>55.3</v>
      </c>
      <c r="I5790">
        <v>3</v>
      </c>
      <c r="J5790">
        <v>0</v>
      </c>
      <c r="K5790" s="1">
        <v>45159</v>
      </c>
      <c r="L5790" s="56">
        <v>0.45102943287037034</v>
      </c>
    </row>
    <row r="5791" spans="1:12" ht="15" customHeight="1" x14ac:dyDescent="0.25">
      <c r="A5791">
        <v>5790</v>
      </c>
      <c r="B5791">
        <v>274975</v>
      </c>
      <c r="C5791" t="s">
        <v>24</v>
      </c>
      <c r="D5791" t="s">
        <v>25</v>
      </c>
      <c r="E5791" t="s">
        <v>1611</v>
      </c>
      <c r="F5791" t="s">
        <v>1614</v>
      </c>
      <c r="G5791">
        <v>45.9</v>
      </c>
      <c r="H5791">
        <v>38.700000000000003</v>
      </c>
      <c r="I5791">
        <v>3</v>
      </c>
      <c r="J5791">
        <v>8</v>
      </c>
      <c r="K5791" s="1">
        <v>45159</v>
      </c>
      <c r="L5791" s="56">
        <v>0.45068209490740746</v>
      </c>
    </row>
    <row r="5792" spans="1:12" ht="15" customHeight="1" x14ac:dyDescent="0.25">
      <c r="A5792">
        <v>5791</v>
      </c>
      <c r="B5792">
        <v>274974</v>
      </c>
      <c r="C5792" t="s">
        <v>24</v>
      </c>
      <c r="D5792" t="s">
        <v>25</v>
      </c>
      <c r="E5792" t="s">
        <v>1611</v>
      </c>
      <c r="F5792" t="s">
        <v>1614</v>
      </c>
      <c r="G5792">
        <v>52.2</v>
      </c>
      <c r="H5792">
        <v>45</v>
      </c>
      <c r="I5792">
        <v>3</v>
      </c>
      <c r="J5792">
        <v>8</v>
      </c>
      <c r="K5792" s="1">
        <v>45159</v>
      </c>
      <c r="L5792" s="56">
        <v>0.45053900462962965</v>
      </c>
    </row>
    <row r="5793" spans="1:12" ht="15" customHeight="1" x14ac:dyDescent="0.25">
      <c r="A5793">
        <v>5792</v>
      </c>
      <c r="B5793">
        <v>274973</v>
      </c>
      <c r="C5793" t="s">
        <v>121</v>
      </c>
      <c r="D5793" t="s">
        <v>122</v>
      </c>
      <c r="E5793" t="s">
        <v>1603</v>
      </c>
      <c r="F5793" t="s">
        <v>1610</v>
      </c>
      <c r="G5793">
        <v>44.3</v>
      </c>
      <c r="H5793">
        <v>37.1</v>
      </c>
      <c r="I5793">
        <v>3</v>
      </c>
      <c r="J5793">
        <v>0</v>
      </c>
      <c r="K5793" s="1">
        <v>45159</v>
      </c>
      <c r="L5793" s="56">
        <v>0.44989788194444441</v>
      </c>
    </row>
    <row r="5794" spans="1:12" ht="15" customHeight="1" x14ac:dyDescent="0.25">
      <c r="A5794">
        <v>5793</v>
      </c>
      <c r="B5794">
        <v>274972</v>
      </c>
      <c r="C5794" t="s">
        <v>124</v>
      </c>
      <c r="D5794" t="s">
        <v>1413</v>
      </c>
      <c r="E5794" t="s">
        <v>1603</v>
      </c>
      <c r="F5794" t="s">
        <v>1604</v>
      </c>
      <c r="G5794">
        <v>43.4</v>
      </c>
      <c r="H5794">
        <v>36.200000000000003</v>
      </c>
      <c r="I5794">
        <v>3</v>
      </c>
      <c r="J5794">
        <v>0</v>
      </c>
      <c r="K5794" s="1">
        <v>45159</v>
      </c>
      <c r="L5794" s="56">
        <v>0.44977855324074073</v>
      </c>
    </row>
    <row r="5795" spans="1:12" ht="15" customHeight="1" x14ac:dyDescent="0.25">
      <c r="A5795">
        <v>5794</v>
      </c>
      <c r="B5795">
        <v>274971</v>
      </c>
      <c r="C5795" t="s">
        <v>49</v>
      </c>
      <c r="D5795" t="s">
        <v>50</v>
      </c>
      <c r="E5795" t="s">
        <v>1611</v>
      </c>
      <c r="F5795" t="s">
        <v>1613</v>
      </c>
      <c r="G5795">
        <v>82.8</v>
      </c>
      <c r="H5795">
        <v>75.599999999999994</v>
      </c>
      <c r="I5795">
        <v>3</v>
      </c>
      <c r="J5795">
        <v>25</v>
      </c>
      <c r="K5795" s="1">
        <v>45159</v>
      </c>
      <c r="L5795" s="56">
        <v>0.44956172453703708</v>
      </c>
    </row>
    <row r="5796" spans="1:12" ht="15" customHeight="1" x14ac:dyDescent="0.25">
      <c r="A5796">
        <v>5795</v>
      </c>
      <c r="B5796">
        <v>274970</v>
      </c>
      <c r="C5796" t="s">
        <v>114</v>
      </c>
      <c r="D5796" t="s">
        <v>115</v>
      </c>
      <c r="E5796" t="s">
        <v>1603</v>
      </c>
      <c r="F5796" t="s">
        <v>1610</v>
      </c>
      <c r="G5796">
        <v>73.2</v>
      </c>
      <c r="H5796">
        <v>66</v>
      </c>
      <c r="I5796">
        <v>3</v>
      </c>
      <c r="J5796">
        <v>30</v>
      </c>
      <c r="K5796" s="1">
        <v>45159</v>
      </c>
      <c r="L5796" s="56">
        <v>0.44923179398148144</v>
      </c>
    </row>
    <row r="5797" spans="1:12" ht="15" customHeight="1" x14ac:dyDescent="0.25">
      <c r="A5797">
        <v>5796</v>
      </c>
      <c r="B5797">
        <v>274969</v>
      </c>
      <c r="C5797" t="s">
        <v>24</v>
      </c>
      <c r="D5797" t="s">
        <v>25</v>
      </c>
      <c r="E5797" t="s">
        <v>1611</v>
      </c>
      <c r="F5797" t="s">
        <v>1614</v>
      </c>
      <c r="G5797">
        <v>61.8</v>
      </c>
      <c r="H5797">
        <v>54.6</v>
      </c>
      <c r="I5797">
        <v>3</v>
      </c>
      <c r="J5797">
        <v>10</v>
      </c>
      <c r="K5797" s="1">
        <v>45159</v>
      </c>
      <c r="L5797" s="56">
        <v>0.44877167824074071</v>
      </c>
    </row>
    <row r="5798" spans="1:12" ht="15" customHeight="1" x14ac:dyDescent="0.25">
      <c r="A5798">
        <v>5797</v>
      </c>
      <c r="B5798">
        <v>274968</v>
      </c>
      <c r="C5798" t="s">
        <v>59</v>
      </c>
      <c r="D5798" t="s">
        <v>60</v>
      </c>
      <c r="E5798" t="s">
        <v>1611</v>
      </c>
      <c r="F5798" t="s">
        <v>1613</v>
      </c>
      <c r="G5798">
        <v>51.5</v>
      </c>
      <c r="H5798">
        <v>44.3</v>
      </c>
      <c r="I5798">
        <v>3</v>
      </c>
      <c r="J5798">
        <v>8</v>
      </c>
      <c r="K5798" s="1">
        <v>45159</v>
      </c>
      <c r="L5798" s="56">
        <v>0.44815285879629635</v>
      </c>
    </row>
    <row r="5799" spans="1:12" ht="15" customHeight="1" x14ac:dyDescent="0.25">
      <c r="A5799">
        <v>5798</v>
      </c>
      <c r="B5799">
        <v>274967</v>
      </c>
      <c r="C5799" t="s">
        <v>59</v>
      </c>
      <c r="D5799" t="s">
        <v>60</v>
      </c>
      <c r="E5799" t="s">
        <v>1611</v>
      </c>
      <c r="F5799" t="s">
        <v>1613</v>
      </c>
      <c r="G5799">
        <v>46.5</v>
      </c>
      <c r="H5799">
        <v>39.299999999999997</v>
      </c>
      <c r="I5799">
        <v>3</v>
      </c>
      <c r="J5799">
        <v>8</v>
      </c>
      <c r="K5799" s="1">
        <v>45159</v>
      </c>
      <c r="L5799" s="56">
        <v>0.44798931712962964</v>
      </c>
    </row>
    <row r="5800" spans="1:12" ht="15" customHeight="1" x14ac:dyDescent="0.25">
      <c r="A5800">
        <v>5799</v>
      </c>
      <c r="B5800">
        <v>274966</v>
      </c>
      <c r="C5800" t="s">
        <v>74</v>
      </c>
      <c r="D5800" t="s">
        <v>75</v>
      </c>
      <c r="E5800" t="s">
        <v>1611</v>
      </c>
      <c r="F5800" t="s">
        <v>1610</v>
      </c>
      <c r="G5800">
        <v>48.4</v>
      </c>
      <c r="H5800">
        <v>41.2</v>
      </c>
      <c r="I5800">
        <v>3</v>
      </c>
      <c r="J5800">
        <v>16</v>
      </c>
      <c r="K5800" s="1">
        <v>45159</v>
      </c>
      <c r="L5800" s="56">
        <v>0.44786435185185186</v>
      </c>
    </row>
    <row r="5801" spans="1:12" ht="15" customHeight="1" x14ac:dyDescent="0.25">
      <c r="A5801">
        <v>5800</v>
      </c>
      <c r="B5801">
        <v>274965</v>
      </c>
      <c r="C5801" t="s">
        <v>123</v>
      </c>
      <c r="D5801" t="s">
        <v>1412</v>
      </c>
      <c r="E5801" t="s">
        <v>1603</v>
      </c>
      <c r="F5801" t="s">
        <v>1614</v>
      </c>
      <c r="G5801">
        <v>62.5</v>
      </c>
      <c r="H5801">
        <v>55.3</v>
      </c>
      <c r="I5801">
        <v>3</v>
      </c>
      <c r="J5801">
        <v>0</v>
      </c>
      <c r="K5801" s="1">
        <v>45159</v>
      </c>
      <c r="L5801" s="56">
        <v>0.44760648148148147</v>
      </c>
    </row>
    <row r="5802" spans="1:12" ht="15" customHeight="1" x14ac:dyDescent="0.25">
      <c r="A5802">
        <v>5801</v>
      </c>
      <c r="B5802">
        <v>274964</v>
      </c>
      <c r="C5802" t="s">
        <v>55</v>
      </c>
      <c r="D5802" t="s">
        <v>56</v>
      </c>
      <c r="E5802" t="s">
        <v>1611</v>
      </c>
      <c r="F5802" t="s">
        <v>1613</v>
      </c>
      <c r="G5802">
        <v>47.4</v>
      </c>
      <c r="H5802">
        <v>40.200000000000003</v>
      </c>
      <c r="I5802">
        <v>3</v>
      </c>
      <c r="J5802">
        <v>8</v>
      </c>
      <c r="K5802" s="1">
        <v>45159</v>
      </c>
      <c r="L5802" s="56">
        <v>0.44695957175925921</v>
      </c>
    </row>
    <row r="5803" spans="1:12" ht="15" customHeight="1" x14ac:dyDescent="0.25">
      <c r="A5803">
        <v>5802</v>
      </c>
      <c r="B5803">
        <v>274963</v>
      </c>
      <c r="C5803" t="s">
        <v>124</v>
      </c>
      <c r="D5803" t="s">
        <v>1413</v>
      </c>
      <c r="E5803" t="s">
        <v>1603</v>
      </c>
      <c r="F5803" t="s">
        <v>1604</v>
      </c>
      <c r="G5803">
        <v>37.9</v>
      </c>
      <c r="H5803">
        <v>30.7</v>
      </c>
      <c r="I5803">
        <v>3</v>
      </c>
      <c r="J5803">
        <v>0</v>
      </c>
      <c r="K5803" s="1">
        <v>45159</v>
      </c>
      <c r="L5803" s="56">
        <v>0.44676936342592594</v>
      </c>
    </row>
    <row r="5804" spans="1:12" ht="15" customHeight="1" x14ac:dyDescent="0.25">
      <c r="A5804">
        <v>5803</v>
      </c>
      <c r="B5804">
        <v>274962</v>
      </c>
      <c r="C5804" t="s">
        <v>142</v>
      </c>
      <c r="D5804" t="s">
        <v>1612</v>
      </c>
      <c r="E5804" t="s">
        <v>1603</v>
      </c>
      <c r="F5804" t="s">
        <v>1604</v>
      </c>
      <c r="G5804">
        <v>47</v>
      </c>
      <c r="H5804">
        <v>39.799999999999997</v>
      </c>
      <c r="I5804">
        <v>3</v>
      </c>
      <c r="J5804">
        <v>0</v>
      </c>
      <c r="K5804" s="1">
        <v>45159</v>
      </c>
      <c r="L5804" s="56">
        <v>0.44658591435185185</v>
      </c>
    </row>
    <row r="5805" spans="1:12" ht="15" customHeight="1" x14ac:dyDescent="0.25">
      <c r="A5805">
        <v>5804</v>
      </c>
      <c r="B5805">
        <v>274961</v>
      </c>
      <c r="C5805" t="s">
        <v>125</v>
      </c>
      <c r="D5805" t="s">
        <v>126</v>
      </c>
      <c r="E5805" t="s">
        <v>1603</v>
      </c>
      <c r="F5805" t="s">
        <v>1604</v>
      </c>
      <c r="G5805">
        <v>37.9</v>
      </c>
      <c r="H5805">
        <v>30.7</v>
      </c>
      <c r="I5805">
        <v>3</v>
      </c>
      <c r="J5805">
        <v>0</v>
      </c>
      <c r="K5805" s="1">
        <v>45159</v>
      </c>
      <c r="L5805" s="56">
        <v>0.44645454861111111</v>
      </c>
    </row>
    <row r="5806" spans="1:12" ht="15" customHeight="1" x14ac:dyDescent="0.25">
      <c r="A5806">
        <v>5805</v>
      </c>
      <c r="B5806">
        <v>274960</v>
      </c>
      <c r="C5806" t="s">
        <v>121</v>
      </c>
      <c r="D5806" t="s">
        <v>122</v>
      </c>
      <c r="E5806" t="s">
        <v>1603</v>
      </c>
      <c r="F5806" t="s">
        <v>1613</v>
      </c>
      <c r="G5806">
        <v>47.3</v>
      </c>
      <c r="H5806">
        <v>40.1</v>
      </c>
      <c r="I5806">
        <v>3</v>
      </c>
      <c r="J5806">
        <v>0</v>
      </c>
      <c r="K5806" s="1">
        <v>45159</v>
      </c>
      <c r="L5806" s="56">
        <v>0.4463329050925926</v>
      </c>
    </row>
    <row r="5807" spans="1:12" ht="15" customHeight="1" x14ac:dyDescent="0.25">
      <c r="A5807">
        <v>5806</v>
      </c>
      <c r="B5807">
        <v>274959</v>
      </c>
      <c r="C5807" t="s">
        <v>120</v>
      </c>
      <c r="D5807" t="s">
        <v>1411</v>
      </c>
      <c r="E5807" t="s">
        <v>1603</v>
      </c>
      <c r="F5807" t="s">
        <v>1610</v>
      </c>
      <c r="G5807">
        <v>21.8</v>
      </c>
      <c r="H5807">
        <v>16.399999999999999</v>
      </c>
      <c r="I5807">
        <v>2</v>
      </c>
      <c r="J5807">
        <v>0</v>
      </c>
      <c r="K5807" s="1">
        <v>45159</v>
      </c>
      <c r="L5807" s="56">
        <v>0.44625269675925927</v>
      </c>
    </row>
    <row r="5808" spans="1:12" ht="15" customHeight="1" x14ac:dyDescent="0.25">
      <c r="A5808">
        <v>5807</v>
      </c>
      <c r="B5808">
        <v>274958</v>
      </c>
      <c r="C5808" t="s">
        <v>24</v>
      </c>
      <c r="D5808" t="s">
        <v>25</v>
      </c>
      <c r="E5808" t="s">
        <v>1611</v>
      </c>
      <c r="F5808" t="s">
        <v>1614</v>
      </c>
      <c r="G5808">
        <v>56.7</v>
      </c>
      <c r="H5808">
        <v>49.5</v>
      </c>
      <c r="I5808">
        <v>3</v>
      </c>
      <c r="J5808">
        <v>8</v>
      </c>
      <c r="K5808" s="1">
        <v>45159</v>
      </c>
      <c r="L5808" s="56">
        <v>0.4461264236111111</v>
      </c>
    </row>
    <row r="5809" spans="1:12" ht="15" customHeight="1" x14ac:dyDescent="0.25">
      <c r="A5809">
        <v>5808</v>
      </c>
      <c r="B5809">
        <v>274957</v>
      </c>
      <c r="C5809" t="s">
        <v>67</v>
      </c>
      <c r="D5809" t="s">
        <v>1318</v>
      </c>
      <c r="E5809" t="s">
        <v>1603</v>
      </c>
      <c r="F5809" t="s">
        <v>1613</v>
      </c>
      <c r="G5809">
        <v>40.1</v>
      </c>
      <c r="H5809">
        <v>32.9</v>
      </c>
      <c r="I5809">
        <v>3</v>
      </c>
      <c r="J5809">
        <v>0</v>
      </c>
      <c r="K5809" s="1">
        <v>45159</v>
      </c>
      <c r="L5809" s="56">
        <v>0.44600366898148147</v>
      </c>
    </row>
    <row r="5810" spans="1:12" ht="15" customHeight="1" x14ac:dyDescent="0.25">
      <c r="A5810">
        <v>5809</v>
      </c>
      <c r="B5810">
        <v>274956</v>
      </c>
      <c r="C5810" t="s">
        <v>85</v>
      </c>
      <c r="D5810" t="s">
        <v>1608</v>
      </c>
      <c r="E5810" t="s">
        <v>1603</v>
      </c>
      <c r="F5810" t="s">
        <v>1610</v>
      </c>
      <c r="G5810">
        <v>44.2</v>
      </c>
      <c r="H5810">
        <v>37</v>
      </c>
      <c r="I5810">
        <v>3</v>
      </c>
      <c r="J5810">
        <v>0</v>
      </c>
      <c r="K5810" s="1">
        <v>45159</v>
      </c>
      <c r="L5810" s="56">
        <v>0.44597121527777778</v>
      </c>
    </row>
    <row r="5811" spans="1:12" ht="15" customHeight="1" x14ac:dyDescent="0.25">
      <c r="A5811">
        <v>5810</v>
      </c>
      <c r="B5811">
        <v>274955</v>
      </c>
      <c r="C5811" t="s">
        <v>10</v>
      </c>
      <c r="D5811" t="s">
        <v>11</v>
      </c>
      <c r="E5811" t="s">
        <v>1611</v>
      </c>
      <c r="F5811" t="s">
        <v>1614</v>
      </c>
      <c r="G5811">
        <v>66.099999999999994</v>
      </c>
      <c r="H5811">
        <v>58.9</v>
      </c>
      <c r="I5811">
        <v>3</v>
      </c>
      <c r="J5811">
        <v>12</v>
      </c>
      <c r="K5811" s="1">
        <v>45159</v>
      </c>
      <c r="L5811" s="56">
        <v>0.44588310185185187</v>
      </c>
    </row>
    <row r="5812" spans="1:12" ht="15" customHeight="1" x14ac:dyDescent="0.25">
      <c r="A5812">
        <v>5811</v>
      </c>
      <c r="B5812">
        <v>274954</v>
      </c>
      <c r="C5812" t="s">
        <v>125</v>
      </c>
      <c r="D5812" t="s">
        <v>126</v>
      </c>
      <c r="E5812" t="s">
        <v>1603</v>
      </c>
      <c r="F5812" t="s">
        <v>1604</v>
      </c>
      <c r="G5812">
        <v>42.4</v>
      </c>
      <c r="H5812">
        <v>35.200000000000003</v>
      </c>
      <c r="I5812">
        <v>3</v>
      </c>
      <c r="J5812">
        <v>0</v>
      </c>
      <c r="K5812" s="1">
        <v>45159</v>
      </c>
      <c r="L5812" s="56">
        <v>0.4456264236111111</v>
      </c>
    </row>
    <row r="5813" spans="1:12" ht="15" customHeight="1" x14ac:dyDescent="0.25">
      <c r="A5813">
        <v>5812</v>
      </c>
      <c r="B5813">
        <v>274953</v>
      </c>
      <c r="C5813" t="s">
        <v>24</v>
      </c>
      <c r="D5813" t="s">
        <v>25</v>
      </c>
      <c r="E5813" t="s">
        <v>1611</v>
      </c>
      <c r="F5813" t="s">
        <v>1614</v>
      </c>
      <c r="G5813">
        <v>48.6</v>
      </c>
      <c r="H5813">
        <v>41.4</v>
      </c>
      <c r="I5813">
        <v>3</v>
      </c>
      <c r="J5813">
        <v>8</v>
      </c>
      <c r="K5813" s="1">
        <v>45159</v>
      </c>
      <c r="L5813" s="56">
        <v>0.44549270833333332</v>
      </c>
    </row>
    <row r="5814" spans="1:12" ht="15" customHeight="1" x14ac:dyDescent="0.25">
      <c r="A5814">
        <v>5813</v>
      </c>
      <c r="B5814">
        <v>274952</v>
      </c>
      <c r="C5814" t="s">
        <v>24</v>
      </c>
      <c r="D5814" t="s">
        <v>25</v>
      </c>
      <c r="E5814" t="s">
        <v>1611</v>
      </c>
      <c r="F5814" t="s">
        <v>1614</v>
      </c>
      <c r="G5814">
        <v>40.5</v>
      </c>
      <c r="H5814">
        <v>33.299999999999997</v>
      </c>
      <c r="I5814">
        <v>3</v>
      </c>
      <c r="J5814">
        <v>6</v>
      </c>
      <c r="K5814" s="1">
        <v>45159</v>
      </c>
      <c r="L5814" s="56">
        <v>0.4453699884259259</v>
      </c>
    </row>
    <row r="5815" spans="1:12" ht="15" customHeight="1" x14ac:dyDescent="0.25">
      <c r="A5815">
        <v>5814</v>
      </c>
      <c r="B5815">
        <v>274951</v>
      </c>
      <c r="C5815" t="s">
        <v>24</v>
      </c>
      <c r="D5815" t="s">
        <v>25</v>
      </c>
      <c r="E5815" t="s">
        <v>1611</v>
      </c>
      <c r="F5815" t="s">
        <v>1614</v>
      </c>
      <c r="G5815">
        <v>53.1</v>
      </c>
      <c r="H5815">
        <v>45.9</v>
      </c>
      <c r="I5815">
        <v>3</v>
      </c>
      <c r="J5815">
        <v>8</v>
      </c>
      <c r="K5815" s="1">
        <v>45159</v>
      </c>
      <c r="L5815" s="56">
        <v>0.44517959490740738</v>
      </c>
    </row>
    <row r="5816" spans="1:12" ht="15" customHeight="1" x14ac:dyDescent="0.25">
      <c r="A5816">
        <v>5815</v>
      </c>
      <c r="B5816">
        <v>274950</v>
      </c>
      <c r="C5816" t="s">
        <v>141</v>
      </c>
      <c r="D5816" t="s">
        <v>1358</v>
      </c>
      <c r="E5816" t="s">
        <v>1603</v>
      </c>
      <c r="F5816" t="s">
        <v>1607</v>
      </c>
      <c r="G5816">
        <v>38.1</v>
      </c>
      <c r="H5816">
        <v>30.9</v>
      </c>
      <c r="I5816">
        <v>3</v>
      </c>
      <c r="J5816">
        <v>0</v>
      </c>
      <c r="K5816" s="1">
        <v>45159</v>
      </c>
      <c r="L5816" s="56">
        <v>0.44406466435185182</v>
      </c>
    </row>
    <row r="5817" spans="1:12" ht="15" customHeight="1" x14ac:dyDescent="0.25">
      <c r="A5817">
        <v>5816</v>
      </c>
      <c r="B5817">
        <v>274949</v>
      </c>
      <c r="C5817" t="s">
        <v>141</v>
      </c>
      <c r="D5817" t="s">
        <v>1358</v>
      </c>
      <c r="E5817" t="s">
        <v>1603</v>
      </c>
      <c r="F5817" t="s">
        <v>1607</v>
      </c>
      <c r="G5817">
        <v>43.3</v>
      </c>
      <c r="H5817">
        <v>36.1</v>
      </c>
      <c r="I5817">
        <v>3</v>
      </c>
      <c r="J5817">
        <v>0</v>
      </c>
      <c r="K5817" s="1">
        <v>45159</v>
      </c>
      <c r="L5817" s="56">
        <v>0.44383329861111109</v>
      </c>
    </row>
    <row r="5818" spans="1:12" ht="15" customHeight="1" x14ac:dyDescent="0.25">
      <c r="A5818">
        <v>5817</v>
      </c>
      <c r="B5818">
        <v>274948</v>
      </c>
      <c r="C5818" t="s">
        <v>140</v>
      </c>
      <c r="D5818" t="s">
        <v>1357</v>
      </c>
      <c r="E5818" t="s">
        <v>1603</v>
      </c>
      <c r="F5818" t="s">
        <v>1607</v>
      </c>
      <c r="G5818">
        <v>25.2</v>
      </c>
      <c r="H5818">
        <v>19.8</v>
      </c>
      <c r="I5818">
        <v>2</v>
      </c>
      <c r="J5818">
        <v>0</v>
      </c>
      <c r="K5818" s="1">
        <v>45159</v>
      </c>
      <c r="L5818" s="56">
        <v>0.44324961805555557</v>
      </c>
    </row>
    <row r="5819" spans="1:12" ht="15" customHeight="1" x14ac:dyDescent="0.25">
      <c r="A5819">
        <v>5818</v>
      </c>
      <c r="B5819">
        <v>274947</v>
      </c>
      <c r="C5819" t="s">
        <v>10</v>
      </c>
      <c r="D5819" t="s">
        <v>11</v>
      </c>
      <c r="E5819" t="s">
        <v>1611</v>
      </c>
      <c r="F5819" t="s">
        <v>1614</v>
      </c>
      <c r="G5819">
        <v>57.1</v>
      </c>
      <c r="H5819">
        <v>49.9</v>
      </c>
      <c r="I5819">
        <v>3</v>
      </c>
      <c r="J5819">
        <v>10</v>
      </c>
      <c r="K5819" s="1">
        <v>45159</v>
      </c>
      <c r="L5819" s="56">
        <v>0.44304158564814816</v>
      </c>
    </row>
    <row r="5820" spans="1:12" ht="15" customHeight="1" x14ac:dyDescent="0.25">
      <c r="A5820">
        <v>5819</v>
      </c>
      <c r="B5820">
        <v>274946</v>
      </c>
      <c r="C5820" t="s">
        <v>84</v>
      </c>
      <c r="D5820" t="s">
        <v>1609</v>
      </c>
      <c r="E5820" t="s">
        <v>1603</v>
      </c>
      <c r="F5820" t="s">
        <v>1610</v>
      </c>
      <c r="G5820">
        <v>56.2</v>
      </c>
      <c r="H5820">
        <v>49</v>
      </c>
      <c r="I5820">
        <v>3</v>
      </c>
      <c r="J5820">
        <v>0</v>
      </c>
      <c r="K5820" s="1">
        <v>45159</v>
      </c>
      <c r="L5820" s="56">
        <v>0.44284675925925926</v>
      </c>
    </row>
    <row r="5821" spans="1:12" ht="15" customHeight="1" x14ac:dyDescent="0.25">
      <c r="A5821">
        <v>5820</v>
      </c>
      <c r="B5821">
        <v>274945</v>
      </c>
      <c r="C5821" t="s">
        <v>8</v>
      </c>
      <c r="D5821" t="s">
        <v>9</v>
      </c>
      <c r="E5821" t="s">
        <v>1611</v>
      </c>
      <c r="F5821" t="s">
        <v>1614</v>
      </c>
      <c r="G5821">
        <v>54.7</v>
      </c>
      <c r="H5821">
        <v>47.5</v>
      </c>
      <c r="I5821">
        <v>3</v>
      </c>
      <c r="J5821">
        <v>10</v>
      </c>
      <c r="K5821" s="1">
        <v>45159</v>
      </c>
      <c r="L5821" s="56">
        <v>0.44273865740740742</v>
      </c>
    </row>
    <row r="5822" spans="1:12" ht="15" customHeight="1" x14ac:dyDescent="0.25">
      <c r="A5822">
        <v>5821</v>
      </c>
      <c r="B5822">
        <v>274944</v>
      </c>
      <c r="C5822" t="s">
        <v>137</v>
      </c>
      <c r="D5822" t="s">
        <v>1356</v>
      </c>
      <c r="E5822" t="s">
        <v>1603</v>
      </c>
      <c r="F5822" t="s">
        <v>1615</v>
      </c>
      <c r="G5822">
        <v>67.3</v>
      </c>
      <c r="H5822">
        <v>60.1</v>
      </c>
      <c r="I5822">
        <v>3</v>
      </c>
      <c r="J5822">
        <v>0</v>
      </c>
      <c r="K5822" s="1">
        <v>45159</v>
      </c>
      <c r="L5822" s="56">
        <v>0.44257589120370372</v>
      </c>
    </row>
    <row r="5823" spans="1:12" ht="15" customHeight="1" x14ac:dyDescent="0.25">
      <c r="A5823">
        <v>5822</v>
      </c>
      <c r="B5823">
        <v>274943</v>
      </c>
      <c r="C5823" t="s">
        <v>124</v>
      </c>
      <c r="D5823" t="s">
        <v>1413</v>
      </c>
      <c r="E5823" t="s">
        <v>1603</v>
      </c>
      <c r="F5823" t="s">
        <v>1604</v>
      </c>
      <c r="G5823">
        <v>38.4</v>
      </c>
      <c r="H5823">
        <v>31.2</v>
      </c>
      <c r="I5823">
        <v>3</v>
      </c>
      <c r="J5823">
        <v>0</v>
      </c>
      <c r="K5823" s="1">
        <v>45159</v>
      </c>
      <c r="L5823" s="56">
        <v>0.44240424768518521</v>
      </c>
    </row>
    <row r="5824" spans="1:12" ht="15" customHeight="1" x14ac:dyDescent="0.25">
      <c r="A5824">
        <v>5823</v>
      </c>
      <c r="B5824">
        <v>274942</v>
      </c>
      <c r="C5824" t="s">
        <v>121</v>
      </c>
      <c r="D5824" t="s">
        <v>122</v>
      </c>
      <c r="E5824" t="s">
        <v>1603</v>
      </c>
      <c r="F5824" t="s">
        <v>1610</v>
      </c>
      <c r="G5824">
        <v>39.6</v>
      </c>
      <c r="H5824">
        <v>32.4</v>
      </c>
      <c r="I5824">
        <v>3</v>
      </c>
      <c r="J5824">
        <v>0</v>
      </c>
      <c r="K5824" s="1">
        <v>45159</v>
      </c>
      <c r="L5824" s="56">
        <v>0.44228248842592593</v>
      </c>
    </row>
    <row r="5825" spans="1:12" ht="15" customHeight="1" x14ac:dyDescent="0.25">
      <c r="A5825">
        <v>5824</v>
      </c>
      <c r="B5825">
        <v>274941</v>
      </c>
      <c r="C5825" t="s">
        <v>175</v>
      </c>
      <c r="D5825" t="s">
        <v>176</v>
      </c>
      <c r="E5825" t="s">
        <v>1603</v>
      </c>
      <c r="F5825" t="s">
        <v>1610</v>
      </c>
      <c r="G5825">
        <v>49.9</v>
      </c>
      <c r="H5825">
        <v>42.7</v>
      </c>
      <c r="I5825">
        <v>3</v>
      </c>
      <c r="J5825">
        <v>0</v>
      </c>
      <c r="K5825" s="1">
        <v>45159</v>
      </c>
      <c r="L5825" s="56">
        <v>0.44181501157407405</v>
      </c>
    </row>
    <row r="5826" spans="1:12" ht="15" customHeight="1" x14ac:dyDescent="0.25">
      <c r="A5826">
        <v>5825</v>
      </c>
      <c r="B5826">
        <v>274940</v>
      </c>
      <c r="C5826" t="s">
        <v>123</v>
      </c>
      <c r="D5826" t="s">
        <v>1412</v>
      </c>
      <c r="E5826" t="s">
        <v>1603</v>
      </c>
      <c r="F5826" t="s">
        <v>1613</v>
      </c>
      <c r="G5826">
        <v>52.5</v>
      </c>
      <c r="H5826">
        <v>45.3</v>
      </c>
      <c r="I5826">
        <v>3</v>
      </c>
      <c r="J5826">
        <v>0</v>
      </c>
      <c r="K5826" s="1">
        <v>45159</v>
      </c>
      <c r="L5826" s="56">
        <v>0.44168167824074073</v>
      </c>
    </row>
    <row r="5827" spans="1:12" ht="15" customHeight="1" x14ac:dyDescent="0.25">
      <c r="A5827">
        <v>5826</v>
      </c>
      <c r="B5827">
        <v>274939</v>
      </c>
      <c r="C5827" t="s">
        <v>59</v>
      </c>
      <c r="D5827" t="s">
        <v>60</v>
      </c>
      <c r="E5827" t="s">
        <v>1611</v>
      </c>
      <c r="F5827" t="s">
        <v>1613</v>
      </c>
      <c r="G5827">
        <v>46.7</v>
      </c>
      <c r="H5827">
        <v>39.5</v>
      </c>
      <c r="I5827">
        <v>3</v>
      </c>
      <c r="J5827">
        <v>8</v>
      </c>
      <c r="K5827" s="1">
        <v>45159</v>
      </c>
      <c r="L5827" s="56">
        <v>0.4415235300925926</v>
      </c>
    </row>
    <row r="5828" spans="1:12" ht="15" customHeight="1" x14ac:dyDescent="0.25">
      <c r="A5828">
        <v>5827</v>
      </c>
      <c r="B5828">
        <v>274938</v>
      </c>
      <c r="C5828" t="s">
        <v>78</v>
      </c>
      <c r="D5828" t="s">
        <v>79</v>
      </c>
      <c r="E5828" t="s">
        <v>1611</v>
      </c>
      <c r="F5828" t="s">
        <v>1610</v>
      </c>
      <c r="G5828">
        <v>62.4</v>
      </c>
      <c r="H5828">
        <v>55.2</v>
      </c>
      <c r="I5828">
        <v>3</v>
      </c>
      <c r="J5828">
        <v>20</v>
      </c>
      <c r="K5828" s="1">
        <v>45159</v>
      </c>
      <c r="L5828" s="56">
        <v>0.44130373842592596</v>
      </c>
    </row>
    <row r="5829" spans="1:12" ht="15" customHeight="1" x14ac:dyDescent="0.25">
      <c r="A5829">
        <v>5828</v>
      </c>
      <c r="B5829">
        <v>274937</v>
      </c>
      <c r="C5829" t="s">
        <v>74</v>
      </c>
      <c r="D5829" t="s">
        <v>75</v>
      </c>
      <c r="E5829" t="s">
        <v>1611</v>
      </c>
      <c r="F5829" t="s">
        <v>1610</v>
      </c>
      <c r="G5829">
        <v>48.3</v>
      </c>
      <c r="H5829">
        <v>41.1</v>
      </c>
      <c r="I5829">
        <v>3</v>
      </c>
      <c r="J5829">
        <v>16</v>
      </c>
      <c r="K5829" s="1">
        <v>45159</v>
      </c>
      <c r="L5829" s="56">
        <v>0.44121412037037039</v>
      </c>
    </row>
    <row r="5830" spans="1:12" ht="15" customHeight="1" x14ac:dyDescent="0.25">
      <c r="A5830">
        <v>5829</v>
      </c>
      <c r="B5830">
        <v>274936</v>
      </c>
      <c r="C5830" t="s">
        <v>49</v>
      </c>
      <c r="D5830" t="s">
        <v>50</v>
      </c>
      <c r="E5830" t="s">
        <v>1611</v>
      </c>
      <c r="F5830" t="s">
        <v>1613</v>
      </c>
      <c r="G5830">
        <v>96</v>
      </c>
      <c r="H5830">
        <v>88.8</v>
      </c>
      <c r="I5830">
        <v>3</v>
      </c>
      <c r="J5830">
        <v>30</v>
      </c>
      <c r="K5830" s="1">
        <v>45159</v>
      </c>
      <c r="L5830" s="56">
        <v>0.44080813657407408</v>
      </c>
    </row>
    <row r="5831" spans="1:12" ht="15" customHeight="1" x14ac:dyDescent="0.25">
      <c r="A5831">
        <v>5830</v>
      </c>
      <c r="B5831">
        <v>274935</v>
      </c>
      <c r="C5831" t="s">
        <v>1534</v>
      </c>
      <c r="D5831" t="s">
        <v>1535</v>
      </c>
      <c r="E5831" t="s">
        <v>1611</v>
      </c>
      <c r="F5831" t="s">
        <v>1607</v>
      </c>
      <c r="G5831">
        <v>87.6</v>
      </c>
      <c r="H5831">
        <v>80.400000000000006</v>
      </c>
      <c r="I5831">
        <v>3</v>
      </c>
      <c r="J5831">
        <v>18</v>
      </c>
      <c r="K5831" s="1">
        <v>45159</v>
      </c>
      <c r="L5831" s="56">
        <v>0.44060447916666662</v>
      </c>
    </row>
    <row r="5832" spans="1:12" ht="15" customHeight="1" x14ac:dyDescent="0.25">
      <c r="A5832">
        <v>5831</v>
      </c>
      <c r="B5832">
        <v>274934</v>
      </c>
      <c r="C5832" t="s">
        <v>1534</v>
      </c>
      <c r="D5832" t="s">
        <v>1535</v>
      </c>
      <c r="E5832" t="s">
        <v>1611</v>
      </c>
      <c r="F5832" t="s">
        <v>1607</v>
      </c>
      <c r="G5832">
        <v>78.5</v>
      </c>
      <c r="H5832">
        <v>71.3</v>
      </c>
      <c r="I5832">
        <v>3</v>
      </c>
      <c r="J5832">
        <v>18</v>
      </c>
      <c r="K5832" s="1">
        <v>45159</v>
      </c>
      <c r="L5832" s="56">
        <v>0.44032387731481482</v>
      </c>
    </row>
    <row r="5833" spans="1:12" ht="15" customHeight="1" x14ac:dyDescent="0.25">
      <c r="A5833">
        <v>5832</v>
      </c>
      <c r="B5833">
        <v>274933</v>
      </c>
      <c r="C5833" t="s">
        <v>10</v>
      </c>
      <c r="D5833" t="s">
        <v>11</v>
      </c>
      <c r="E5833" t="s">
        <v>1611</v>
      </c>
      <c r="F5833" t="s">
        <v>1614</v>
      </c>
      <c r="G5833">
        <v>56.7</v>
      </c>
      <c r="H5833">
        <v>49.5</v>
      </c>
      <c r="I5833">
        <v>3</v>
      </c>
      <c r="J5833">
        <v>10</v>
      </c>
      <c r="K5833" s="1">
        <v>45159</v>
      </c>
      <c r="L5833" s="56">
        <v>0.44007862268518516</v>
      </c>
    </row>
    <row r="5834" spans="1:12" ht="15" customHeight="1" x14ac:dyDescent="0.25">
      <c r="A5834">
        <v>5833</v>
      </c>
      <c r="B5834">
        <v>274932</v>
      </c>
      <c r="C5834" t="s">
        <v>1534</v>
      </c>
      <c r="D5834" t="s">
        <v>1535</v>
      </c>
      <c r="E5834" t="s">
        <v>1611</v>
      </c>
      <c r="F5834" t="s">
        <v>1607</v>
      </c>
      <c r="G5834">
        <v>86.9</v>
      </c>
      <c r="H5834">
        <v>79.7</v>
      </c>
      <c r="I5834">
        <v>3</v>
      </c>
      <c r="J5834">
        <v>18</v>
      </c>
      <c r="K5834" s="1">
        <v>45159</v>
      </c>
      <c r="L5834" s="56">
        <v>0.43981721064814816</v>
      </c>
    </row>
    <row r="5835" spans="1:12" ht="15" customHeight="1" x14ac:dyDescent="0.25">
      <c r="A5835">
        <v>5834</v>
      </c>
      <c r="B5835">
        <v>274931</v>
      </c>
      <c r="C5835" t="s">
        <v>55</v>
      </c>
      <c r="D5835" t="s">
        <v>56</v>
      </c>
      <c r="E5835" t="s">
        <v>1611</v>
      </c>
      <c r="F5835" t="s">
        <v>1613</v>
      </c>
      <c r="G5835">
        <v>46.8</v>
      </c>
      <c r="H5835">
        <v>39.6</v>
      </c>
      <c r="I5835">
        <v>3</v>
      </c>
      <c r="J5835">
        <v>8</v>
      </c>
      <c r="K5835" s="1">
        <v>45159</v>
      </c>
      <c r="L5835" s="56">
        <v>0.43950188657407407</v>
      </c>
    </row>
    <row r="5836" spans="1:12" ht="15" customHeight="1" x14ac:dyDescent="0.25">
      <c r="A5836">
        <v>5835</v>
      </c>
      <c r="B5836">
        <v>274930</v>
      </c>
      <c r="C5836" t="s">
        <v>141</v>
      </c>
      <c r="D5836" t="s">
        <v>1358</v>
      </c>
      <c r="E5836" t="s">
        <v>1603</v>
      </c>
      <c r="F5836" t="s">
        <v>1607</v>
      </c>
      <c r="G5836">
        <v>40.1</v>
      </c>
      <c r="H5836">
        <v>32.9</v>
      </c>
      <c r="I5836">
        <v>3</v>
      </c>
      <c r="J5836">
        <v>0</v>
      </c>
      <c r="K5836" s="1">
        <v>45159</v>
      </c>
      <c r="L5836" s="56">
        <v>0.43938429398148143</v>
      </c>
    </row>
    <row r="5837" spans="1:12" ht="15" customHeight="1" x14ac:dyDescent="0.25">
      <c r="A5837">
        <v>5836</v>
      </c>
      <c r="B5837">
        <v>274929</v>
      </c>
      <c r="C5837" t="s">
        <v>124</v>
      </c>
      <c r="D5837" t="s">
        <v>1413</v>
      </c>
      <c r="E5837" t="s">
        <v>1603</v>
      </c>
      <c r="F5837" t="s">
        <v>1604</v>
      </c>
      <c r="G5837">
        <v>40.200000000000003</v>
      </c>
      <c r="H5837">
        <v>33</v>
      </c>
      <c r="I5837">
        <v>3</v>
      </c>
      <c r="J5837">
        <v>0</v>
      </c>
      <c r="K5837" s="1">
        <v>45159</v>
      </c>
      <c r="L5837" s="56">
        <v>0.4389661689814815</v>
      </c>
    </row>
    <row r="5838" spans="1:12" ht="15" customHeight="1" x14ac:dyDescent="0.25">
      <c r="A5838">
        <v>5837</v>
      </c>
      <c r="B5838">
        <v>274928</v>
      </c>
      <c r="C5838" t="s">
        <v>8</v>
      </c>
      <c r="D5838" t="s">
        <v>9</v>
      </c>
      <c r="E5838" t="s">
        <v>1611</v>
      </c>
      <c r="F5838" t="s">
        <v>1614</v>
      </c>
      <c r="G5838">
        <v>31.8</v>
      </c>
      <c r="H5838">
        <v>26.4</v>
      </c>
      <c r="I5838">
        <v>2</v>
      </c>
      <c r="J5838">
        <v>4</v>
      </c>
      <c r="K5838" s="1">
        <v>45159</v>
      </c>
      <c r="L5838" s="56">
        <v>0.43881593750000003</v>
      </c>
    </row>
    <row r="5839" spans="1:12" ht="15" customHeight="1" x14ac:dyDescent="0.25">
      <c r="A5839">
        <v>5838</v>
      </c>
      <c r="B5839">
        <v>274927</v>
      </c>
      <c r="C5839" t="s">
        <v>67</v>
      </c>
      <c r="D5839" t="s">
        <v>1318</v>
      </c>
      <c r="E5839" t="s">
        <v>1603</v>
      </c>
      <c r="F5839" t="s">
        <v>1613</v>
      </c>
      <c r="G5839">
        <v>41.1</v>
      </c>
      <c r="H5839">
        <v>33.9</v>
      </c>
      <c r="I5839">
        <v>3</v>
      </c>
      <c r="J5839">
        <v>0</v>
      </c>
      <c r="K5839" s="1">
        <v>45159</v>
      </c>
      <c r="L5839" s="56">
        <v>0.43867561342592593</v>
      </c>
    </row>
    <row r="5840" spans="1:12" ht="15" customHeight="1" x14ac:dyDescent="0.25">
      <c r="A5840">
        <v>5839</v>
      </c>
      <c r="B5840">
        <v>274926</v>
      </c>
      <c r="C5840" t="s">
        <v>10</v>
      </c>
      <c r="D5840" t="s">
        <v>11</v>
      </c>
      <c r="E5840" t="s">
        <v>1611</v>
      </c>
      <c r="F5840" t="s">
        <v>1614</v>
      </c>
      <c r="G5840">
        <v>61.4</v>
      </c>
      <c r="H5840">
        <v>54.2</v>
      </c>
      <c r="I5840">
        <v>3</v>
      </c>
      <c r="J5840">
        <v>11</v>
      </c>
      <c r="K5840" s="1">
        <v>45159</v>
      </c>
      <c r="L5840" s="56">
        <v>0.43858329861111112</v>
      </c>
    </row>
    <row r="5841" spans="1:12" ht="15" customHeight="1" x14ac:dyDescent="0.25">
      <c r="A5841">
        <v>5840</v>
      </c>
      <c r="B5841">
        <v>274925</v>
      </c>
      <c r="C5841" t="s">
        <v>24</v>
      </c>
      <c r="D5841" t="s">
        <v>25</v>
      </c>
      <c r="E5841" t="s">
        <v>1611</v>
      </c>
      <c r="F5841" t="s">
        <v>1614</v>
      </c>
      <c r="G5841">
        <v>56.5</v>
      </c>
      <c r="H5841">
        <v>49.3</v>
      </c>
      <c r="I5841">
        <v>3</v>
      </c>
      <c r="J5841">
        <v>8</v>
      </c>
      <c r="K5841" s="1">
        <v>45159</v>
      </c>
      <c r="L5841" s="56">
        <v>0.43818978009259263</v>
      </c>
    </row>
    <row r="5842" spans="1:12" ht="15" customHeight="1" x14ac:dyDescent="0.25">
      <c r="A5842">
        <v>5841</v>
      </c>
      <c r="B5842">
        <v>274924</v>
      </c>
      <c r="C5842" t="s">
        <v>74</v>
      </c>
      <c r="D5842" t="s">
        <v>75</v>
      </c>
      <c r="E5842" t="s">
        <v>1611</v>
      </c>
      <c r="F5842" t="s">
        <v>1610</v>
      </c>
      <c r="G5842">
        <v>46.3</v>
      </c>
      <c r="H5842">
        <v>39.1</v>
      </c>
      <c r="I5842">
        <v>3</v>
      </c>
      <c r="J5842">
        <v>16</v>
      </c>
      <c r="K5842" s="1">
        <v>45159</v>
      </c>
      <c r="L5842" s="56">
        <v>0.43780211805555558</v>
      </c>
    </row>
    <row r="5843" spans="1:12" ht="15" customHeight="1" x14ac:dyDescent="0.25">
      <c r="A5843">
        <v>5842</v>
      </c>
      <c r="B5843">
        <v>274923</v>
      </c>
      <c r="C5843" t="s">
        <v>142</v>
      </c>
      <c r="D5843" t="s">
        <v>1612</v>
      </c>
      <c r="E5843" t="s">
        <v>1603</v>
      </c>
      <c r="F5843" t="s">
        <v>1604</v>
      </c>
      <c r="G5843">
        <v>33.5</v>
      </c>
      <c r="H5843">
        <v>26.3</v>
      </c>
      <c r="I5843">
        <v>3</v>
      </c>
      <c r="J5843">
        <v>0</v>
      </c>
      <c r="K5843" s="1">
        <v>45159</v>
      </c>
      <c r="L5843" s="56">
        <v>0.43761562500000001</v>
      </c>
    </row>
    <row r="5844" spans="1:12" ht="15" customHeight="1" x14ac:dyDescent="0.25">
      <c r="A5844">
        <v>5843</v>
      </c>
      <c r="B5844">
        <v>274922</v>
      </c>
      <c r="C5844" t="s">
        <v>10</v>
      </c>
      <c r="D5844" t="s">
        <v>11</v>
      </c>
      <c r="E5844" t="s">
        <v>1611</v>
      </c>
      <c r="F5844" t="s">
        <v>1614</v>
      </c>
      <c r="G5844">
        <v>58.5</v>
      </c>
      <c r="H5844">
        <v>51.3</v>
      </c>
      <c r="I5844">
        <v>3</v>
      </c>
      <c r="J5844">
        <v>10</v>
      </c>
      <c r="K5844" s="1">
        <v>45159</v>
      </c>
      <c r="L5844" s="56">
        <v>0.43750119212962962</v>
      </c>
    </row>
    <row r="5845" spans="1:12" ht="15" customHeight="1" x14ac:dyDescent="0.25">
      <c r="A5845">
        <v>5844</v>
      </c>
      <c r="B5845">
        <v>274921</v>
      </c>
      <c r="C5845" t="s">
        <v>175</v>
      </c>
      <c r="D5845" t="s">
        <v>176</v>
      </c>
      <c r="E5845" t="s">
        <v>1603</v>
      </c>
      <c r="F5845" t="s">
        <v>1613</v>
      </c>
      <c r="G5845">
        <v>38.5</v>
      </c>
      <c r="H5845">
        <v>31.3</v>
      </c>
      <c r="I5845">
        <v>3</v>
      </c>
      <c r="J5845">
        <v>0</v>
      </c>
      <c r="K5845" s="1">
        <v>45159</v>
      </c>
      <c r="L5845" s="56">
        <v>0.43724105324074075</v>
      </c>
    </row>
    <row r="5846" spans="1:12" ht="15" customHeight="1" x14ac:dyDescent="0.25">
      <c r="A5846">
        <v>5845</v>
      </c>
      <c r="B5846">
        <v>274920</v>
      </c>
      <c r="C5846" t="s">
        <v>175</v>
      </c>
      <c r="D5846" t="s">
        <v>176</v>
      </c>
      <c r="E5846" t="s">
        <v>1603</v>
      </c>
      <c r="F5846" t="s">
        <v>1613</v>
      </c>
      <c r="G5846">
        <v>35.9</v>
      </c>
      <c r="H5846">
        <v>28.7</v>
      </c>
      <c r="I5846">
        <v>3</v>
      </c>
      <c r="J5846">
        <v>0</v>
      </c>
      <c r="K5846" s="1">
        <v>45159</v>
      </c>
      <c r="L5846" s="56">
        <v>0.43714603009259262</v>
      </c>
    </row>
    <row r="5847" spans="1:12" ht="15" customHeight="1" x14ac:dyDescent="0.25">
      <c r="A5847">
        <v>5846</v>
      </c>
      <c r="B5847">
        <v>274919</v>
      </c>
      <c r="C5847" t="s">
        <v>10</v>
      </c>
      <c r="D5847" t="s">
        <v>11</v>
      </c>
      <c r="E5847" t="s">
        <v>1611</v>
      </c>
      <c r="F5847" t="s">
        <v>1614</v>
      </c>
      <c r="G5847">
        <v>57.1</v>
      </c>
      <c r="H5847">
        <v>49.9</v>
      </c>
      <c r="I5847">
        <v>3</v>
      </c>
      <c r="J5847">
        <v>10</v>
      </c>
      <c r="K5847" s="1">
        <v>45159</v>
      </c>
      <c r="L5847" s="56">
        <v>0.43701041666666668</v>
      </c>
    </row>
    <row r="5848" spans="1:12" ht="15" customHeight="1" x14ac:dyDescent="0.25">
      <c r="A5848">
        <v>5847</v>
      </c>
      <c r="B5848">
        <v>274918</v>
      </c>
      <c r="C5848" t="s">
        <v>123</v>
      </c>
      <c r="D5848" t="s">
        <v>1412</v>
      </c>
      <c r="E5848" t="s">
        <v>1603</v>
      </c>
      <c r="F5848" t="s">
        <v>1614</v>
      </c>
      <c r="G5848">
        <v>57.4</v>
      </c>
      <c r="H5848">
        <v>50.2</v>
      </c>
      <c r="I5848">
        <v>3</v>
      </c>
      <c r="J5848">
        <v>0</v>
      </c>
      <c r="K5848" s="1">
        <v>45159</v>
      </c>
      <c r="L5848" s="56">
        <v>0.43672743055555552</v>
      </c>
    </row>
    <row r="5849" spans="1:12" ht="15" customHeight="1" x14ac:dyDescent="0.25">
      <c r="A5849">
        <v>5848</v>
      </c>
      <c r="B5849">
        <v>274917</v>
      </c>
      <c r="C5849" t="s">
        <v>14</v>
      </c>
      <c r="D5849" t="s">
        <v>15</v>
      </c>
      <c r="E5849" t="s">
        <v>1611</v>
      </c>
      <c r="F5849" t="s">
        <v>1614</v>
      </c>
      <c r="G5849">
        <v>55.3</v>
      </c>
      <c r="H5849">
        <v>48.1</v>
      </c>
      <c r="I5849">
        <v>3</v>
      </c>
      <c r="J5849">
        <v>10</v>
      </c>
      <c r="K5849" s="1">
        <v>45159</v>
      </c>
      <c r="L5849" s="56">
        <v>0.43655563657407409</v>
      </c>
    </row>
    <row r="5850" spans="1:12" ht="15" customHeight="1" x14ac:dyDescent="0.25">
      <c r="A5850">
        <v>5849</v>
      </c>
      <c r="B5850">
        <v>274916</v>
      </c>
      <c r="C5850" t="s">
        <v>55</v>
      </c>
      <c r="D5850" t="s">
        <v>56</v>
      </c>
      <c r="E5850" t="s">
        <v>1611</v>
      </c>
      <c r="F5850" t="s">
        <v>1613</v>
      </c>
      <c r="G5850">
        <v>45.7</v>
      </c>
      <c r="H5850">
        <v>38.5</v>
      </c>
      <c r="I5850">
        <v>3</v>
      </c>
      <c r="J5850">
        <v>8</v>
      </c>
      <c r="K5850" s="1">
        <v>45159</v>
      </c>
      <c r="L5850" s="56">
        <v>0.43599151620370374</v>
      </c>
    </row>
    <row r="5851" spans="1:12" ht="15" customHeight="1" x14ac:dyDescent="0.25">
      <c r="A5851">
        <v>5850</v>
      </c>
      <c r="B5851">
        <v>274915</v>
      </c>
      <c r="C5851" t="s">
        <v>59</v>
      </c>
      <c r="D5851" t="s">
        <v>60</v>
      </c>
      <c r="E5851" t="s">
        <v>1611</v>
      </c>
      <c r="F5851" t="s">
        <v>1613</v>
      </c>
      <c r="G5851">
        <v>45.8</v>
      </c>
      <c r="H5851">
        <v>38.6</v>
      </c>
      <c r="I5851">
        <v>3</v>
      </c>
      <c r="J5851">
        <v>8</v>
      </c>
      <c r="K5851" s="1">
        <v>45159</v>
      </c>
      <c r="L5851" s="56">
        <v>0.43583217592592588</v>
      </c>
    </row>
    <row r="5852" spans="1:12" ht="15" customHeight="1" x14ac:dyDescent="0.25">
      <c r="A5852">
        <v>5851</v>
      </c>
      <c r="B5852">
        <v>274914</v>
      </c>
      <c r="C5852" t="s">
        <v>142</v>
      </c>
      <c r="D5852" t="s">
        <v>1612</v>
      </c>
      <c r="E5852" t="s">
        <v>1603</v>
      </c>
      <c r="F5852" t="s">
        <v>1604</v>
      </c>
      <c r="G5852">
        <v>45.4</v>
      </c>
      <c r="H5852">
        <v>38.200000000000003</v>
      </c>
      <c r="I5852">
        <v>3</v>
      </c>
      <c r="J5852">
        <v>0</v>
      </c>
      <c r="K5852" s="1">
        <v>45159</v>
      </c>
      <c r="L5852" s="56">
        <v>0.43482531249999995</v>
      </c>
    </row>
    <row r="5853" spans="1:12" ht="15" customHeight="1" x14ac:dyDescent="0.25">
      <c r="A5853">
        <v>5852</v>
      </c>
      <c r="B5853">
        <v>274913</v>
      </c>
      <c r="C5853" t="s">
        <v>120</v>
      </c>
      <c r="D5853" t="s">
        <v>1411</v>
      </c>
      <c r="E5853" t="s">
        <v>1603</v>
      </c>
      <c r="F5853" t="s">
        <v>1613</v>
      </c>
      <c r="G5853">
        <v>52.2</v>
      </c>
      <c r="H5853">
        <v>45</v>
      </c>
      <c r="I5853">
        <v>3</v>
      </c>
      <c r="J5853">
        <v>0</v>
      </c>
      <c r="K5853" s="1">
        <v>45159</v>
      </c>
      <c r="L5853" s="56">
        <v>0.43470582175925926</v>
      </c>
    </row>
    <row r="5854" spans="1:12" ht="15" customHeight="1" x14ac:dyDescent="0.25">
      <c r="A5854">
        <v>5853</v>
      </c>
      <c r="B5854">
        <v>274912</v>
      </c>
      <c r="C5854" t="s">
        <v>55</v>
      </c>
      <c r="D5854" t="s">
        <v>56</v>
      </c>
      <c r="E5854" t="s">
        <v>1611</v>
      </c>
      <c r="F5854" t="s">
        <v>1613</v>
      </c>
      <c r="G5854">
        <v>42.9</v>
      </c>
      <c r="H5854">
        <v>35.700000000000003</v>
      </c>
      <c r="I5854">
        <v>3</v>
      </c>
      <c r="J5854">
        <v>8</v>
      </c>
      <c r="K5854" s="1">
        <v>45159</v>
      </c>
      <c r="L5854" s="56">
        <v>0.43455246527777774</v>
      </c>
    </row>
    <row r="5855" spans="1:12" ht="15" customHeight="1" x14ac:dyDescent="0.25">
      <c r="A5855">
        <v>5854</v>
      </c>
      <c r="B5855">
        <v>274911</v>
      </c>
      <c r="C5855" t="s">
        <v>114</v>
      </c>
      <c r="D5855" t="s">
        <v>115</v>
      </c>
      <c r="E5855" t="s">
        <v>1603</v>
      </c>
      <c r="F5855" t="s">
        <v>1610</v>
      </c>
      <c r="G5855">
        <v>62.9</v>
      </c>
      <c r="H5855">
        <v>55.7</v>
      </c>
      <c r="I5855">
        <v>3</v>
      </c>
      <c r="J5855">
        <v>30</v>
      </c>
      <c r="K5855" s="1">
        <v>45159</v>
      </c>
      <c r="L5855" s="56">
        <v>0.43440285879629631</v>
      </c>
    </row>
    <row r="5856" spans="1:12" ht="15" customHeight="1" x14ac:dyDescent="0.25">
      <c r="A5856">
        <v>5855</v>
      </c>
      <c r="B5856">
        <v>274910</v>
      </c>
      <c r="C5856" t="s">
        <v>124</v>
      </c>
      <c r="D5856" t="s">
        <v>1413</v>
      </c>
      <c r="E5856" t="s">
        <v>1603</v>
      </c>
      <c r="F5856" t="s">
        <v>1604</v>
      </c>
      <c r="G5856">
        <v>41.4</v>
      </c>
      <c r="H5856">
        <v>34.200000000000003</v>
      </c>
      <c r="I5856">
        <v>3</v>
      </c>
      <c r="J5856">
        <v>0</v>
      </c>
      <c r="K5856" s="1">
        <v>45159</v>
      </c>
      <c r="L5856" s="56">
        <v>0.43424016203703703</v>
      </c>
    </row>
    <row r="5857" spans="1:12" ht="15" customHeight="1" x14ac:dyDescent="0.25">
      <c r="A5857">
        <v>5856</v>
      </c>
      <c r="B5857">
        <v>274909</v>
      </c>
      <c r="C5857" t="s">
        <v>141</v>
      </c>
      <c r="D5857" t="s">
        <v>1358</v>
      </c>
      <c r="E5857" t="s">
        <v>1603</v>
      </c>
      <c r="F5857" t="s">
        <v>1607</v>
      </c>
      <c r="G5857">
        <v>24.9</v>
      </c>
      <c r="H5857">
        <v>19.5</v>
      </c>
      <c r="I5857">
        <v>2</v>
      </c>
      <c r="J5857">
        <v>0</v>
      </c>
      <c r="K5857" s="1">
        <v>45159</v>
      </c>
      <c r="L5857" s="56">
        <v>0.43398896990740737</v>
      </c>
    </row>
    <row r="5858" spans="1:12" ht="15" customHeight="1" x14ac:dyDescent="0.25">
      <c r="A5858">
        <v>5857</v>
      </c>
      <c r="B5858">
        <v>274908</v>
      </c>
      <c r="C5858" t="s">
        <v>44</v>
      </c>
      <c r="D5858" t="s">
        <v>1225</v>
      </c>
      <c r="E5858" t="s">
        <v>1611</v>
      </c>
      <c r="F5858" t="s">
        <v>1607</v>
      </c>
      <c r="G5858">
        <v>33.1</v>
      </c>
      <c r="H5858">
        <v>27.7</v>
      </c>
      <c r="I5858">
        <v>2</v>
      </c>
      <c r="J5858">
        <v>0</v>
      </c>
      <c r="K5858" s="1">
        <v>45159</v>
      </c>
      <c r="L5858" s="56">
        <v>0.43353333333333333</v>
      </c>
    </row>
    <row r="5859" spans="1:12" ht="15" customHeight="1" x14ac:dyDescent="0.25">
      <c r="A5859">
        <v>5858</v>
      </c>
      <c r="B5859">
        <v>274907</v>
      </c>
      <c r="C5859" t="s">
        <v>101</v>
      </c>
      <c r="D5859" t="s">
        <v>1326</v>
      </c>
      <c r="E5859" t="s">
        <v>1611</v>
      </c>
      <c r="F5859" t="s">
        <v>1607</v>
      </c>
      <c r="G5859">
        <v>42.1</v>
      </c>
      <c r="H5859">
        <v>34.9</v>
      </c>
      <c r="I5859">
        <v>3</v>
      </c>
      <c r="J5859">
        <v>0</v>
      </c>
      <c r="K5859" s="1">
        <v>45159</v>
      </c>
      <c r="L5859" s="56">
        <v>0.43312318287037038</v>
      </c>
    </row>
    <row r="5860" spans="1:12" ht="15" customHeight="1" x14ac:dyDescent="0.25">
      <c r="A5860">
        <v>5859</v>
      </c>
      <c r="B5860">
        <v>274906</v>
      </c>
      <c r="C5860" t="s">
        <v>141</v>
      </c>
      <c r="D5860" t="s">
        <v>1358</v>
      </c>
      <c r="E5860" t="s">
        <v>1603</v>
      </c>
      <c r="F5860" t="s">
        <v>1607</v>
      </c>
      <c r="G5860">
        <v>40.1</v>
      </c>
      <c r="H5860">
        <v>32.9</v>
      </c>
      <c r="I5860">
        <v>3</v>
      </c>
      <c r="J5860">
        <v>0</v>
      </c>
      <c r="K5860" s="1">
        <v>45159</v>
      </c>
      <c r="L5860" s="56">
        <v>0.43300547453703703</v>
      </c>
    </row>
    <row r="5861" spans="1:12" ht="15" customHeight="1" x14ac:dyDescent="0.25">
      <c r="A5861">
        <v>5860</v>
      </c>
      <c r="B5861">
        <v>274905</v>
      </c>
      <c r="C5861" t="s">
        <v>118</v>
      </c>
      <c r="D5861" t="s">
        <v>119</v>
      </c>
      <c r="E5861" t="s">
        <v>1603</v>
      </c>
      <c r="F5861" t="s">
        <v>1616</v>
      </c>
      <c r="G5861">
        <v>2060</v>
      </c>
      <c r="H5861">
        <v>2060</v>
      </c>
      <c r="I5861">
        <v>-1</v>
      </c>
      <c r="J5861">
        <v>0</v>
      </c>
      <c r="K5861" s="1">
        <v>45159</v>
      </c>
      <c r="L5861" s="56">
        <v>0.43264510416666663</v>
      </c>
    </row>
    <row r="5862" spans="1:12" ht="15" customHeight="1" x14ac:dyDescent="0.25">
      <c r="A5862">
        <v>5861</v>
      </c>
      <c r="B5862">
        <v>274904</v>
      </c>
      <c r="C5862" t="s">
        <v>67</v>
      </c>
      <c r="D5862" t="s">
        <v>1318</v>
      </c>
      <c r="E5862" t="s">
        <v>1603</v>
      </c>
      <c r="F5862" t="s">
        <v>1613</v>
      </c>
      <c r="G5862">
        <v>36</v>
      </c>
      <c r="H5862">
        <v>28.8</v>
      </c>
      <c r="I5862">
        <v>3</v>
      </c>
      <c r="J5862">
        <v>0</v>
      </c>
      <c r="K5862" s="1">
        <v>45159</v>
      </c>
      <c r="L5862" s="56">
        <v>0.43237075231481481</v>
      </c>
    </row>
    <row r="5863" spans="1:12" ht="15" customHeight="1" x14ac:dyDescent="0.25">
      <c r="A5863">
        <v>5862</v>
      </c>
      <c r="B5863">
        <v>274903</v>
      </c>
      <c r="C5863" t="s">
        <v>84</v>
      </c>
      <c r="D5863" t="s">
        <v>1609</v>
      </c>
      <c r="E5863" t="s">
        <v>1603</v>
      </c>
      <c r="F5863" t="s">
        <v>1610</v>
      </c>
      <c r="G5863">
        <v>59.4</v>
      </c>
      <c r="H5863">
        <v>52.2</v>
      </c>
      <c r="I5863">
        <v>3</v>
      </c>
      <c r="J5863">
        <v>0</v>
      </c>
      <c r="K5863" s="1">
        <v>45159</v>
      </c>
      <c r="L5863" s="56">
        <v>0.43216956018518515</v>
      </c>
    </row>
    <row r="5864" spans="1:12" ht="15" customHeight="1" x14ac:dyDescent="0.25">
      <c r="A5864">
        <v>5863</v>
      </c>
      <c r="B5864">
        <v>274902</v>
      </c>
      <c r="C5864" t="s">
        <v>121</v>
      </c>
      <c r="D5864" t="s">
        <v>122</v>
      </c>
      <c r="E5864" t="s">
        <v>1603</v>
      </c>
      <c r="F5864" t="s">
        <v>1613</v>
      </c>
      <c r="G5864">
        <v>47</v>
      </c>
      <c r="H5864">
        <v>39.799999999999997</v>
      </c>
      <c r="I5864">
        <v>3</v>
      </c>
      <c r="J5864">
        <v>0</v>
      </c>
      <c r="K5864" s="1">
        <v>45159</v>
      </c>
      <c r="L5864" s="56">
        <v>0.43200813657407405</v>
      </c>
    </row>
    <row r="5865" spans="1:12" ht="15" customHeight="1" x14ac:dyDescent="0.25">
      <c r="A5865">
        <v>5864</v>
      </c>
      <c r="B5865">
        <v>274901</v>
      </c>
      <c r="C5865" t="s">
        <v>85</v>
      </c>
      <c r="D5865" t="s">
        <v>1608</v>
      </c>
      <c r="E5865" t="s">
        <v>1603</v>
      </c>
      <c r="F5865" t="s">
        <v>1610</v>
      </c>
      <c r="G5865">
        <v>47.4</v>
      </c>
      <c r="H5865">
        <v>40.200000000000003</v>
      </c>
      <c r="I5865">
        <v>3</v>
      </c>
      <c r="J5865">
        <v>0</v>
      </c>
      <c r="K5865" s="1">
        <v>45159</v>
      </c>
      <c r="L5865" s="56">
        <v>0.43184783564814816</v>
      </c>
    </row>
    <row r="5866" spans="1:12" ht="15" customHeight="1" x14ac:dyDescent="0.25">
      <c r="A5866">
        <v>5865</v>
      </c>
      <c r="B5866">
        <v>274900</v>
      </c>
      <c r="C5866" t="s">
        <v>24</v>
      </c>
      <c r="D5866" t="s">
        <v>25</v>
      </c>
      <c r="E5866" t="s">
        <v>1611</v>
      </c>
      <c r="F5866" t="s">
        <v>1614</v>
      </c>
      <c r="G5866">
        <v>49.9</v>
      </c>
      <c r="H5866">
        <v>42.7</v>
      </c>
      <c r="I5866">
        <v>3</v>
      </c>
      <c r="J5866">
        <v>8</v>
      </c>
      <c r="K5866" s="1">
        <v>45159</v>
      </c>
      <c r="L5866" s="56">
        <v>0.43165760416666665</v>
      </c>
    </row>
    <row r="5867" spans="1:12" ht="15" customHeight="1" x14ac:dyDescent="0.25">
      <c r="A5867">
        <v>5866</v>
      </c>
      <c r="B5867">
        <v>274899</v>
      </c>
      <c r="C5867" t="s">
        <v>74</v>
      </c>
      <c r="D5867" t="s">
        <v>75</v>
      </c>
      <c r="E5867" t="s">
        <v>1611</v>
      </c>
      <c r="F5867" t="s">
        <v>1610</v>
      </c>
      <c r="G5867">
        <v>47.1</v>
      </c>
      <c r="H5867">
        <v>39.9</v>
      </c>
      <c r="I5867">
        <v>3</v>
      </c>
      <c r="J5867">
        <v>16</v>
      </c>
      <c r="K5867" s="1">
        <v>45159</v>
      </c>
      <c r="L5867" s="56">
        <v>0.43152646990740745</v>
      </c>
    </row>
    <row r="5868" spans="1:12" ht="15" customHeight="1" x14ac:dyDescent="0.25">
      <c r="A5868">
        <v>5867</v>
      </c>
      <c r="B5868">
        <v>274898</v>
      </c>
      <c r="C5868" t="s">
        <v>175</v>
      </c>
      <c r="D5868" t="s">
        <v>176</v>
      </c>
      <c r="E5868" t="s">
        <v>1603</v>
      </c>
      <c r="F5868" t="s">
        <v>1614</v>
      </c>
      <c r="G5868">
        <v>22.9</v>
      </c>
      <c r="H5868">
        <v>17.5</v>
      </c>
      <c r="I5868">
        <v>2</v>
      </c>
      <c r="J5868">
        <v>0</v>
      </c>
      <c r="K5868" s="1">
        <v>45159</v>
      </c>
      <c r="L5868" s="56">
        <v>0.43129444444444442</v>
      </c>
    </row>
    <row r="5869" spans="1:12" ht="15" customHeight="1" x14ac:dyDescent="0.25">
      <c r="A5869">
        <v>5868</v>
      </c>
      <c r="B5869">
        <v>274897</v>
      </c>
      <c r="C5869" t="s">
        <v>175</v>
      </c>
      <c r="D5869" t="s">
        <v>176</v>
      </c>
      <c r="E5869" t="s">
        <v>1603</v>
      </c>
      <c r="F5869" t="s">
        <v>1614</v>
      </c>
      <c r="G5869">
        <v>37.799999999999997</v>
      </c>
      <c r="H5869">
        <v>30.6</v>
      </c>
      <c r="I5869">
        <v>3</v>
      </c>
      <c r="J5869">
        <v>0</v>
      </c>
      <c r="K5869" s="1">
        <v>45159</v>
      </c>
      <c r="L5869" s="56">
        <v>0.43118086805555556</v>
      </c>
    </row>
    <row r="5870" spans="1:12" ht="15" customHeight="1" x14ac:dyDescent="0.25">
      <c r="A5870">
        <v>5869</v>
      </c>
      <c r="B5870">
        <v>274896</v>
      </c>
      <c r="C5870" t="s">
        <v>55</v>
      </c>
      <c r="D5870" t="s">
        <v>56</v>
      </c>
      <c r="E5870" t="s">
        <v>1611</v>
      </c>
      <c r="F5870" t="s">
        <v>1613</v>
      </c>
      <c r="G5870">
        <v>43.5</v>
      </c>
      <c r="H5870">
        <v>36.299999999999997</v>
      </c>
      <c r="I5870">
        <v>3</v>
      </c>
      <c r="J5870">
        <v>8</v>
      </c>
      <c r="K5870" s="1">
        <v>45159</v>
      </c>
      <c r="L5870" s="56">
        <v>0.4310979976851852</v>
      </c>
    </row>
    <row r="5871" spans="1:12" ht="15" customHeight="1" x14ac:dyDescent="0.25">
      <c r="A5871">
        <v>5870</v>
      </c>
      <c r="B5871">
        <v>274895</v>
      </c>
      <c r="C5871" t="s">
        <v>44</v>
      </c>
      <c r="D5871" t="s">
        <v>1225</v>
      </c>
      <c r="E5871" t="s">
        <v>1611</v>
      </c>
      <c r="F5871" t="s">
        <v>1607</v>
      </c>
      <c r="G5871">
        <v>52.8</v>
      </c>
      <c r="H5871">
        <v>45.6</v>
      </c>
      <c r="I5871">
        <v>3</v>
      </c>
      <c r="J5871">
        <v>0</v>
      </c>
      <c r="K5871" s="1">
        <v>45159</v>
      </c>
      <c r="L5871" s="56">
        <v>0.4295790162037037</v>
      </c>
    </row>
    <row r="5872" spans="1:12" ht="15" customHeight="1" x14ac:dyDescent="0.25">
      <c r="A5872">
        <v>5871</v>
      </c>
      <c r="B5872">
        <v>274894</v>
      </c>
      <c r="C5872" t="s">
        <v>124</v>
      </c>
      <c r="D5872" t="s">
        <v>1413</v>
      </c>
      <c r="E5872" t="s">
        <v>1603</v>
      </c>
      <c r="F5872" t="s">
        <v>1604</v>
      </c>
      <c r="G5872">
        <v>45.9</v>
      </c>
      <c r="H5872">
        <v>38.700000000000003</v>
      </c>
      <c r="I5872">
        <v>3</v>
      </c>
      <c r="J5872">
        <v>0</v>
      </c>
      <c r="K5872" s="1">
        <v>45159</v>
      </c>
      <c r="L5872" s="56">
        <v>0.42943190972222217</v>
      </c>
    </row>
    <row r="5873" spans="1:12" ht="15" customHeight="1" x14ac:dyDescent="0.25">
      <c r="A5873">
        <v>5872</v>
      </c>
      <c r="B5873">
        <v>274893</v>
      </c>
      <c r="C5873" t="s">
        <v>142</v>
      </c>
      <c r="D5873" t="s">
        <v>1612</v>
      </c>
      <c r="E5873" t="s">
        <v>1603</v>
      </c>
      <c r="F5873" t="s">
        <v>1604</v>
      </c>
      <c r="G5873">
        <v>44.8</v>
      </c>
      <c r="H5873">
        <v>37.6</v>
      </c>
      <c r="I5873">
        <v>3</v>
      </c>
      <c r="J5873">
        <v>0</v>
      </c>
      <c r="K5873" s="1">
        <v>45159</v>
      </c>
      <c r="L5873" s="56">
        <v>0.42934409722222222</v>
      </c>
    </row>
    <row r="5874" spans="1:12" ht="15" customHeight="1" x14ac:dyDescent="0.25">
      <c r="A5874">
        <v>5873</v>
      </c>
      <c r="B5874">
        <v>274892</v>
      </c>
      <c r="C5874" t="s">
        <v>151</v>
      </c>
      <c r="D5874" t="s">
        <v>1368</v>
      </c>
      <c r="E5874" t="s">
        <v>1611</v>
      </c>
      <c r="F5874" t="s">
        <v>1607</v>
      </c>
      <c r="G5874">
        <v>42.5</v>
      </c>
      <c r="H5874">
        <v>35.299999999999997</v>
      </c>
      <c r="I5874">
        <v>3</v>
      </c>
      <c r="J5874">
        <v>0</v>
      </c>
      <c r="K5874" s="1">
        <v>45159</v>
      </c>
      <c r="L5874" s="56">
        <v>0.42926605324074069</v>
      </c>
    </row>
    <row r="5875" spans="1:12" ht="15" customHeight="1" x14ac:dyDescent="0.25">
      <c r="A5875">
        <v>5874</v>
      </c>
      <c r="B5875">
        <v>274891</v>
      </c>
      <c r="C5875" t="s">
        <v>120</v>
      </c>
      <c r="D5875" t="s">
        <v>1411</v>
      </c>
      <c r="E5875" t="s">
        <v>1603</v>
      </c>
      <c r="F5875" t="s">
        <v>1614</v>
      </c>
      <c r="G5875">
        <v>42</v>
      </c>
      <c r="H5875">
        <v>34.799999999999997</v>
      </c>
      <c r="I5875">
        <v>3</v>
      </c>
      <c r="J5875">
        <v>0</v>
      </c>
      <c r="K5875" s="1">
        <v>45159</v>
      </c>
      <c r="L5875" s="56">
        <v>0.42915324074074074</v>
      </c>
    </row>
    <row r="5876" spans="1:12" ht="15" customHeight="1" x14ac:dyDescent="0.25">
      <c r="A5876">
        <v>5875</v>
      </c>
      <c r="B5876">
        <v>274890</v>
      </c>
      <c r="C5876" t="s">
        <v>141</v>
      </c>
      <c r="D5876" t="s">
        <v>1358</v>
      </c>
      <c r="E5876" t="s">
        <v>1603</v>
      </c>
      <c r="F5876" t="s">
        <v>1607</v>
      </c>
      <c r="G5876">
        <v>36.9</v>
      </c>
      <c r="H5876">
        <v>29.7</v>
      </c>
      <c r="I5876">
        <v>3</v>
      </c>
      <c r="J5876">
        <v>0</v>
      </c>
      <c r="K5876" s="1">
        <v>45159</v>
      </c>
      <c r="L5876" s="56">
        <v>0.42906218750000003</v>
      </c>
    </row>
    <row r="5877" spans="1:12" ht="15" customHeight="1" x14ac:dyDescent="0.25">
      <c r="A5877">
        <v>5876</v>
      </c>
      <c r="B5877">
        <v>274889</v>
      </c>
      <c r="C5877" t="s">
        <v>10</v>
      </c>
      <c r="D5877" t="s">
        <v>11</v>
      </c>
      <c r="E5877" t="s">
        <v>1611</v>
      </c>
      <c r="F5877" t="s">
        <v>1614</v>
      </c>
      <c r="G5877">
        <v>60.2</v>
      </c>
      <c r="H5877">
        <v>53</v>
      </c>
      <c r="I5877">
        <v>3</v>
      </c>
      <c r="J5877">
        <v>11</v>
      </c>
      <c r="K5877" s="1">
        <v>45159</v>
      </c>
      <c r="L5877" s="56">
        <v>0.42898530092592591</v>
      </c>
    </row>
    <row r="5878" spans="1:12" ht="15" customHeight="1" x14ac:dyDescent="0.25">
      <c r="A5878">
        <v>5877</v>
      </c>
      <c r="B5878">
        <v>274888</v>
      </c>
      <c r="C5878" t="s">
        <v>59</v>
      </c>
      <c r="D5878" t="s">
        <v>60</v>
      </c>
      <c r="E5878" t="s">
        <v>1611</v>
      </c>
      <c r="F5878" t="s">
        <v>1613</v>
      </c>
      <c r="G5878">
        <v>45.7</v>
      </c>
      <c r="H5878">
        <v>38.5</v>
      </c>
      <c r="I5878">
        <v>3</v>
      </c>
      <c r="J5878">
        <v>8</v>
      </c>
      <c r="K5878" s="1">
        <v>45159</v>
      </c>
      <c r="L5878" s="56">
        <v>0.42888572916666662</v>
      </c>
    </row>
    <row r="5879" spans="1:12" ht="15" customHeight="1" x14ac:dyDescent="0.25">
      <c r="A5879">
        <v>5878</v>
      </c>
      <c r="B5879">
        <v>274887</v>
      </c>
      <c r="C5879" t="s">
        <v>74</v>
      </c>
      <c r="D5879" t="s">
        <v>75</v>
      </c>
      <c r="E5879" t="s">
        <v>1611</v>
      </c>
      <c r="F5879" t="s">
        <v>1610</v>
      </c>
      <c r="G5879">
        <v>39.799999999999997</v>
      </c>
      <c r="H5879">
        <v>32.6</v>
      </c>
      <c r="I5879">
        <v>3</v>
      </c>
      <c r="J5879">
        <v>16</v>
      </c>
      <c r="K5879" s="1">
        <v>45159</v>
      </c>
      <c r="L5879" s="56">
        <v>0.42880173611111111</v>
      </c>
    </row>
    <row r="5880" spans="1:12" ht="15" customHeight="1" x14ac:dyDescent="0.25">
      <c r="A5880">
        <v>5879</v>
      </c>
      <c r="B5880">
        <v>274886</v>
      </c>
      <c r="C5880" t="s">
        <v>55</v>
      </c>
      <c r="D5880" t="s">
        <v>56</v>
      </c>
      <c r="E5880" t="s">
        <v>1611</v>
      </c>
      <c r="F5880" t="s">
        <v>1613</v>
      </c>
      <c r="G5880">
        <v>43.4</v>
      </c>
      <c r="H5880">
        <v>36.200000000000003</v>
      </c>
      <c r="I5880">
        <v>3</v>
      </c>
      <c r="J5880">
        <v>8</v>
      </c>
      <c r="K5880" s="1">
        <v>45159</v>
      </c>
      <c r="L5880" s="56">
        <v>0.42871026620370367</v>
      </c>
    </row>
    <row r="5881" spans="1:12" ht="15" customHeight="1" x14ac:dyDescent="0.25">
      <c r="A5881">
        <v>5880</v>
      </c>
      <c r="B5881">
        <v>274885</v>
      </c>
      <c r="C5881" t="s">
        <v>67</v>
      </c>
      <c r="D5881" t="s">
        <v>1318</v>
      </c>
      <c r="E5881" t="s">
        <v>1603</v>
      </c>
      <c r="F5881" t="s">
        <v>1613</v>
      </c>
      <c r="G5881">
        <v>30.1</v>
      </c>
      <c r="H5881">
        <v>22.9</v>
      </c>
      <c r="I5881">
        <v>3</v>
      </c>
      <c r="J5881">
        <v>0</v>
      </c>
      <c r="K5881" s="1">
        <v>45159</v>
      </c>
      <c r="L5881" s="56">
        <v>0.42863059027777778</v>
      </c>
    </row>
    <row r="5882" spans="1:12" ht="15" customHeight="1" x14ac:dyDescent="0.25">
      <c r="A5882">
        <v>5881</v>
      </c>
      <c r="B5882">
        <v>274884</v>
      </c>
      <c r="C5882" t="s">
        <v>125</v>
      </c>
      <c r="D5882" t="s">
        <v>126</v>
      </c>
      <c r="E5882" t="s">
        <v>1603</v>
      </c>
      <c r="F5882" t="s">
        <v>1604</v>
      </c>
      <c r="G5882">
        <v>46.7</v>
      </c>
      <c r="H5882">
        <v>39.5</v>
      </c>
      <c r="I5882">
        <v>3</v>
      </c>
      <c r="J5882">
        <v>0</v>
      </c>
      <c r="K5882" s="1">
        <v>45159</v>
      </c>
      <c r="L5882" s="56">
        <v>0.4285567476851852</v>
      </c>
    </row>
    <row r="5883" spans="1:12" ht="15" customHeight="1" x14ac:dyDescent="0.25">
      <c r="A5883">
        <v>5882</v>
      </c>
      <c r="B5883">
        <v>274883</v>
      </c>
      <c r="C5883" t="s">
        <v>100</v>
      </c>
      <c r="D5883" t="s">
        <v>1271</v>
      </c>
      <c r="E5883" t="s">
        <v>1611</v>
      </c>
      <c r="F5883" t="s">
        <v>1607</v>
      </c>
      <c r="G5883">
        <v>71.3</v>
      </c>
      <c r="H5883">
        <v>64.099999999999994</v>
      </c>
      <c r="I5883">
        <v>3</v>
      </c>
      <c r="J5883">
        <v>0</v>
      </c>
      <c r="K5883" s="1">
        <v>45159</v>
      </c>
      <c r="L5883" s="56">
        <v>0.42817924768518517</v>
      </c>
    </row>
    <row r="5884" spans="1:12" ht="15" customHeight="1" x14ac:dyDescent="0.25">
      <c r="A5884">
        <v>5883</v>
      </c>
      <c r="B5884">
        <v>274882</v>
      </c>
      <c r="C5884" t="s">
        <v>1534</v>
      </c>
      <c r="D5884" t="s">
        <v>1535</v>
      </c>
      <c r="E5884" t="s">
        <v>1611</v>
      </c>
      <c r="F5884" t="s">
        <v>1607</v>
      </c>
      <c r="G5884">
        <v>85.9</v>
      </c>
      <c r="H5884">
        <v>78.7</v>
      </c>
      <c r="I5884">
        <v>3</v>
      </c>
      <c r="J5884">
        <v>18</v>
      </c>
      <c r="K5884" s="1">
        <v>45159</v>
      </c>
      <c r="L5884" s="56">
        <v>0.42807769675925927</v>
      </c>
    </row>
    <row r="5885" spans="1:12" ht="15" customHeight="1" x14ac:dyDescent="0.25">
      <c r="A5885">
        <v>5884</v>
      </c>
      <c r="B5885">
        <v>274881</v>
      </c>
      <c r="C5885" t="s">
        <v>123</v>
      </c>
      <c r="D5885" t="s">
        <v>1412</v>
      </c>
      <c r="E5885" t="s">
        <v>1603</v>
      </c>
      <c r="F5885" t="s">
        <v>1614</v>
      </c>
      <c r="G5885">
        <v>54.8</v>
      </c>
      <c r="H5885">
        <v>47.6</v>
      </c>
      <c r="I5885">
        <v>3</v>
      </c>
      <c r="J5885">
        <v>0</v>
      </c>
      <c r="K5885" s="1">
        <v>45159</v>
      </c>
      <c r="L5885" s="56">
        <v>0.42771840277777778</v>
      </c>
    </row>
    <row r="5886" spans="1:12" ht="15" customHeight="1" x14ac:dyDescent="0.25">
      <c r="A5886">
        <v>5885</v>
      </c>
      <c r="B5886">
        <v>274880</v>
      </c>
      <c r="C5886" t="s">
        <v>1534</v>
      </c>
      <c r="D5886" t="s">
        <v>1535</v>
      </c>
      <c r="E5886" t="s">
        <v>1611</v>
      </c>
      <c r="F5886" t="s">
        <v>1607</v>
      </c>
      <c r="G5886">
        <v>81.5</v>
      </c>
      <c r="H5886">
        <v>74.3</v>
      </c>
      <c r="I5886">
        <v>3</v>
      </c>
      <c r="J5886">
        <v>18</v>
      </c>
      <c r="K5886" s="1">
        <v>45159</v>
      </c>
      <c r="L5886" s="56">
        <v>0.42735200231481479</v>
      </c>
    </row>
    <row r="5887" spans="1:12" ht="15" customHeight="1" x14ac:dyDescent="0.25">
      <c r="A5887">
        <v>5886</v>
      </c>
      <c r="B5887">
        <v>274879</v>
      </c>
      <c r="C5887" t="s">
        <v>109</v>
      </c>
      <c r="D5887" t="s">
        <v>110</v>
      </c>
      <c r="E5887" t="s">
        <v>1603</v>
      </c>
      <c r="F5887" t="s">
        <v>1610</v>
      </c>
      <c r="G5887">
        <v>35.5</v>
      </c>
      <c r="H5887">
        <v>30.1</v>
      </c>
      <c r="I5887">
        <v>2</v>
      </c>
      <c r="J5887">
        <v>16</v>
      </c>
      <c r="K5887" s="1">
        <v>45159</v>
      </c>
      <c r="L5887" s="56">
        <v>0.42695810185185185</v>
      </c>
    </row>
    <row r="5888" spans="1:12" ht="15" customHeight="1" x14ac:dyDescent="0.25">
      <c r="A5888">
        <v>5887</v>
      </c>
      <c r="B5888">
        <v>274878</v>
      </c>
      <c r="C5888" t="s">
        <v>10</v>
      </c>
      <c r="D5888" t="s">
        <v>11</v>
      </c>
      <c r="E5888" t="s">
        <v>1611</v>
      </c>
      <c r="F5888" t="s">
        <v>1614</v>
      </c>
      <c r="G5888">
        <v>58.5</v>
      </c>
      <c r="H5888">
        <v>51.3</v>
      </c>
      <c r="I5888">
        <v>3</v>
      </c>
      <c r="J5888">
        <v>10</v>
      </c>
      <c r="K5888" s="1">
        <v>45159</v>
      </c>
      <c r="L5888" s="56">
        <v>0.42532557870370374</v>
      </c>
    </row>
    <row r="5889" spans="1:12" ht="15" customHeight="1" x14ac:dyDescent="0.25">
      <c r="A5889">
        <v>5888</v>
      </c>
      <c r="B5889">
        <v>274877</v>
      </c>
      <c r="C5889" t="s">
        <v>175</v>
      </c>
      <c r="D5889" t="s">
        <v>176</v>
      </c>
      <c r="E5889" t="s">
        <v>1603</v>
      </c>
      <c r="F5889" t="s">
        <v>1610</v>
      </c>
      <c r="G5889">
        <v>46.4</v>
      </c>
      <c r="H5889">
        <v>39.200000000000003</v>
      </c>
      <c r="I5889">
        <v>3</v>
      </c>
      <c r="J5889">
        <v>0</v>
      </c>
      <c r="K5889" s="1">
        <v>45159</v>
      </c>
      <c r="L5889" s="56">
        <v>0.42511605324074075</v>
      </c>
    </row>
    <row r="5890" spans="1:12" ht="15" customHeight="1" x14ac:dyDescent="0.25">
      <c r="A5890">
        <v>5889</v>
      </c>
      <c r="B5890">
        <v>274876</v>
      </c>
      <c r="C5890" t="s">
        <v>10</v>
      </c>
      <c r="D5890" t="s">
        <v>11</v>
      </c>
      <c r="E5890" t="s">
        <v>1611</v>
      </c>
      <c r="F5890" t="s">
        <v>1614</v>
      </c>
      <c r="G5890">
        <v>54.7</v>
      </c>
      <c r="H5890">
        <v>47.5</v>
      </c>
      <c r="I5890">
        <v>3</v>
      </c>
      <c r="J5890">
        <v>10</v>
      </c>
      <c r="K5890" s="1">
        <v>45159</v>
      </c>
      <c r="L5890" s="56">
        <v>0.42500640046296295</v>
      </c>
    </row>
    <row r="5891" spans="1:12" ht="15" customHeight="1" x14ac:dyDescent="0.25">
      <c r="A5891">
        <v>5890</v>
      </c>
      <c r="B5891">
        <v>274875</v>
      </c>
      <c r="C5891" t="s">
        <v>125</v>
      </c>
      <c r="D5891" t="s">
        <v>126</v>
      </c>
      <c r="E5891" t="s">
        <v>1603</v>
      </c>
      <c r="F5891" t="s">
        <v>1604</v>
      </c>
      <c r="G5891">
        <v>47.4</v>
      </c>
      <c r="H5891">
        <v>40.200000000000003</v>
      </c>
      <c r="I5891">
        <v>3</v>
      </c>
      <c r="J5891">
        <v>0</v>
      </c>
      <c r="K5891" s="1">
        <v>45159</v>
      </c>
      <c r="L5891" s="56">
        <v>0.42478966435185184</v>
      </c>
    </row>
    <row r="5892" spans="1:12" ht="15" customHeight="1" x14ac:dyDescent="0.25">
      <c r="A5892">
        <v>5891</v>
      </c>
      <c r="B5892">
        <v>274874</v>
      </c>
      <c r="C5892" t="s">
        <v>10</v>
      </c>
      <c r="D5892" t="s">
        <v>11</v>
      </c>
      <c r="E5892" t="s">
        <v>1611</v>
      </c>
      <c r="F5892" t="s">
        <v>1614</v>
      </c>
      <c r="G5892">
        <v>58.1</v>
      </c>
      <c r="H5892">
        <v>50.9</v>
      </c>
      <c r="I5892">
        <v>3</v>
      </c>
      <c r="J5892">
        <v>10</v>
      </c>
      <c r="K5892" s="1">
        <v>45159</v>
      </c>
      <c r="L5892" s="56">
        <v>0.42467349537037036</v>
      </c>
    </row>
    <row r="5893" spans="1:12" ht="15" customHeight="1" x14ac:dyDescent="0.25">
      <c r="A5893">
        <v>5892</v>
      </c>
      <c r="B5893">
        <v>274873</v>
      </c>
      <c r="C5893" t="s">
        <v>142</v>
      </c>
      <c r="D5893" t="s">
        <v>1612</v>
      </c>
      <c r="E5893" t="s">
        <v>1603</v>
      </c>
      <c r="F5893" t="s">
        <v>1604</v>
      </c>
      <c r="G5893">
        <v>47.3</v>
      </c>
      <c r="H5893">
        <v>40.1</v>
      </c>
      <c r="I5893">
        <v>3</v>
      </c>
      <c r="J5893">
        <v>0</v>
      </c>
      <c r="K5893" s="1">
        <v>45159</v>
      </c>
      <c r="L5893" s="56">
        <v>0.4244521643518519</v>
      </c>
    </row>
    <row r="5894" spans="1:12" ht="15" customHeight="1" x14ac:dyDescent="0.25">
      <c r="A5894">
        <v>5893</v>
      </c>
      <c r="B5894">
        <v>274872</v>
      </c>
      <c r="C5894" t="s">
        <v>67</v>
      </c>
      <c r="D5894" t="s">
        <v>1318</v>
      </c>
      <c r="E5894" t="s">
        <v>1603</v>
      </c>
      <c r="F5894" t="s">
        <v>1613</v>
      </c>
      <c r="G5894">
        <v>31.5</v>
      </c>
      <c r="H5894">
        <v>24.3</v>
      </c>
      <c r="I5894">
        <v>3</v>
      </c>
      <c r="J5894">
        <v>0</v>
      </c>
      <c r="K5894" s="1">
        <v>45159</v>
      </c>
      <c r="L5894" s="56">
        <v>0.42387021990740742</v>
      </c>
    </row>
    <row r="5895" spans="1:12" ht="15" customHeight="1" x14ac:dyDescent="0.25">
      <c r="A5895">
        <v>5894</v>
      </c>
      <c r="B5895">
        <v>274871</v>
      </c>
      <c r="C5895" t="s">
        <v>124</v>
      </c>
      <c r="D5895" t="s">
        <v>1413</v>
      </c>
      <c r="E5895" t="s">
        <v>1603</v>
      </c>
      <c r="F5895" t="s">
        <v>1604</v>
      </c>
      <c r="G5895">
        <v>46</v>
      </c>
      <c r="H5895">
        <v>38.799999999999997</v>
      </c>
      <c r="I5895">
        <v>3</v>
      </c>
      <c r="J5895">
        <v>0</v>
      </c>
      <c r="K5895" s="1">
        <v>45159</v>
      </c>
      <c r="L5895" s="56">
        <v>0.42371466435185184</v>
      </c>
    </row>
    <row r="5896" spans="1:12" ht="15" customHeight="1" x14ac:dyDescent="0.25">
      <c r="A5896">
        <v>5895</v>
      </c>
      <c r="B5896">
        <v>274870</v>
      </c>
      <c r="C5896" t="s">
        <v>74</v>
      </c>
      <c r="D5896" t="s">
        <v>75</v>
      </c>
      <c r="E5896" t="s">
        <v>1611</v>
      </c>
      <c r="F5896" t="s">
        <v>1610</v>
      </c>
      <c r="G5896">
        <v>47.6</v>
      </c>
      <c r="H5896">
        <v>40.4</v>
      </c>
      <c r="I5896">
        <v>3</v>
      </c>
      <c r="J5896">
        <v>16</v>
      </c>
      <c r="K5896" s="1">
        <v>45159</v>
      </c>
      <c r="L5896" s="56">
        <v>0.42358090277777777</v>
      </c>
    </row>
    <row r="5897" spans="1:12" ht="15" customHeight="1" x14ac:dyDescent="0.25">
      <c r="A5897">
        <v>5896</v>
      </c>
      <c r="B5897">
        <v>274869</v>
      </c>
      <c r="C5897" t="s">
        <v>55</v>
      </c>
      <c r="D5897" t="s">
        <v>56</v>
      </c>
      <c r="E5897" t="s">
        <v>1611</v>
      </c>
      <c r="F5897" t="s">
        <v>1613</v>
      </c>
      <c r="G5897">
        <v>40.700000000000003</v>
      </c>
      <c r="H5897">
        <v>33.5</v>
      </c>
      <c r="I5897">
        <v>3</v>
      </c>
      <c r="J5897">
        <v>8</v>
      </c>
      <c r="K5897" s="1">
        <v>45159</v>
      </c>
      <c r="L5897" s="56">
        <v>0.42314050925925928</v>
      </c>
    </row>
    <row r="5898" spans="1:12" ht="15" customHeight="1" x14ac:dyDescent="0.25">
      <c r="A5898">
        <v>5897</v>
      </c>
      <c r="B5898">
        <v>274868</v>
      </c>
      <c r="C5898" t="s">
        <v>120</v>
      </c>
      <c r="D5898" t="s">
        <v>1411</v>
      </c>
      <c r="E5898" t="s">
        <v>1603</v>
      </c>
      <c r="F5898" t="s">
        <v>1614</v>
      </c>
      <c r="G5898">
        <v>44.1</v>
      </c>
      <c r="H5898">
        <v>36.9</v>
      </c>
      <c r="I5898">
        <v>3</v>
      </c>
      <c r="J5898">
        <v>0</v>
      </c>
      <c r="K5898" s="1">
        <v>45159</v>
      </c>
      <c r="L5898" s="56">
        <v>0.42232986111111109</v>
      </c>
    </row>
    <row r="5899" spans="1:12" ht="15" customHeight="1" x14ac:dyDescent="0.25">
      <c r="A5899">
        <v>5898</v>
      </c>
      <c r="B5899">
        <v>274867</v>
      </c>
      <c r="C5899" t="s">
        <v>123</v>
      </c>
      <c r="D5899" t="s">
        <v>1412</v>
      </c>
      <c r="E5899" t="s">
        <v>1603</v>
      </c>
      <c r="F5899" t="s">
        <v>1614</v>
      </c>
      <c r="G5899">
        <v>53</v>
      </c>
      <c r="H5899">
        <v>45.8</v>
      </c>
      <c r="I5899">
        <v>3</v>
      </c>
      <c r="J5899">
        <v>0</v>
      </c>
      <c r="K5899" s="1">
        <v>45159</v>
      </c>
      <c r="L5899" s="56">
        <v>0.42221403935185187</v>
      </c>
    </row>
    <row r="5900" spans="1:12" ht="15" customHeight="1" x14ac:dyDescent="0.25">
      <c r="A5900">
        <v>5899</v>
      </c>
      <c r="B5900">
        <v>274866</v>
      </c>
      <c r="C5900" t="s">
        <v>114</v>
      </c>
      <c r="D5900" t="s">
        <v>115</v>
      </c>
      <c r="E5900" t="s">
        <v>1603</v>
      </c>
      <c r="F5900" t="s">
        <v>1610</v>
      </c>
      <c r="G5900">
        <v>62.7</v>
      </c>
      <c r="H5900">
        <v>55.5</v>
      </c>
      <c r="I5900">
        <v>3</v>
      </c>
      <c r="J5900">
        <v>30</v>
      </c>
      <c r="K5900" s="1">
        <v>45159</v>
      </c>
      <c r="L5900" s="56">
        <v>0.42176443287037041</v>
      </c>
    </row>
    <row r="5901" spans="1:12" ht="15" customHeight="1" x14ac:dyDescent="0.25">
      <c r="A5901">
        <v>5900</v>
      </c>
      <c r="B5901">
        <v>274865</v>
      </c>
      <c r="C5901" t="s">
        <v>114</v>
      </c>
      <c r="D5901" t="s">
        <v>115</v>
      </c>
      <c r="E5901" t="s">
        <v>1603</v>
      </c>
      <c r="F5901" t="s">
        <v>1610</v>
      </c>
      <c r="G5901">
        <v>63.5</v>
      </c>
      <c r="H5901">
        <v>56.3</v>
      </c>
      <c r="I5901">
        <v>3</v>
      </c>
      <c r="J5901">
        <v>30</v>
      </c>
      <c r="K5901" s="1">
        <v>45159</v>
      </c>
      <c r="L5901" s="56">
        <v>0.42111531250000001</v>
      </c>
    </row>
    <row r="5902" spans="1:12" ht="15" customHeight="1" x14ac:dyDescent="0.25">
      <c r="A5902">
        <v>5901</v>
      </c>
      <c r="B5902">
        <v>274864</v>
      </c>
      <c r="C5902" t="s">
        <v>24</v>
      </c>
      <c r="D5902" t="s">
        <v>25</v>
      </c>
      <c r="E5902" t="s">
        <v>1611</v>
      </c>
      <c r="F5902" t="s">
        <v>1614</v>
      </c>
      <c r="G5902">
        <v>50.5</v>
      </c>
      <c r="H5902">
        <v>43.3</v>
      </c>
      <c r="I5902">
        <v>3</v>
      </c>
      <c r="J5902">
        <v>8</v>
      </c>
      <c r="K5902" s="1">
        <v>45159</v>
      </c>
      <c r="L5902" s="56">
        <v>0.42071380787037033</v>
      </c>
    </row>
    <row r="5903" spans="1:12" ht="15" customHeight="1" x14ac:dyDescent="0.25">
      <c r="A5903">
        <v>5902</v>
      </c>
      <c r="B5903">
        <v>274863</v>
      </c>
      <c r="C5903" t="s">
        <v>124</v>
      </c>
      <c r="D5903" t="s">
        <v>1413</v>
      </c>
      <c r="E5903" t="s">
        <v>1603</v>
      </c>
      <c r="F5903" t="s">
        <v>1604</v>
      </c>
      <c r="G5903">
        <v>48.3</v>
      </c>
      <c r="H5903">
        <v>41.1</v>
      </c>
      <c r="I5903">
        <v>3</v>
      </c>
      <c r="J5903">
        <v>0</v>
      </c>
      <c r="K5903" s="1">
        <v>45159</v>
      </c>
      <c r="L5903" s="56">
        <v>0.42044675925925928</v>
      </c>
    </row>
    <row r="5904" spans="1:12" ht="15" customHeight="1" x14ac:dyDescent="0.25">
      <c r="A5904">
        <v>5903</v>
      </c>
      <c r="B5904">
        <v>274862</v>
      </c>
      <c r="C5904" t="s">
        <v>55</v>
      </c>
      <c r="D5904" t="s">
        <v>56</v>
      </c>
      <c r="E5904" t="s">
        <v>1611</v>
      </c>
      <c r="F5904" t="s">
        <v>1613</v>
      </c>
      <c r="G5904">
        <v>43.8</v>
      </c>
      <c r="H5904">
        <v>36.6</v>
      </c>
      <c r="I5904">
        <v>3</v>
      </c>
      <c r="J5904">
        <v>8</v>
      </c>
      <c r="K5904" s="1">
        <v>45159</v>
      </c>
      <c r="L5904" s="56">
        <v>0.41959968750000004</v>
      </c>
    </row>
    <row r="5905" spans="1:12" ht="15" customHeight="1" x14ac:dyDescent="0.25">
      <c r="A5905">
        <v>5904</v>
      </c>
      <c r="B5905">
        <v>274861</v>
      </c>
      <c r="C5905" t="s">
        <v>137</v>
      </c>
      <c r="D5905" t="s">
        <v>1356</v>
      </c>
      <c r="E5905" t="s">
        <v>1603</v>
      </c>
      <c r="F5905" t="s">
        <v>1615</v>
      </c>
      <c r="G5905">
        <v>49</v>
      </c>
      <c r="H5905">
        <v>43.6</v>
      </c>
      <c r="I5905">
        <v>2</v>
      </c>
      <c r="J5905">
        <v>0</v>
      </c>
      <c r="K5905" s="1">
        <v>45159</v>
      </c>
      <c r="L5905" s="56">
        <v>0.41947230324074075</v>
      </c>
    </row>
    <row r="5906" spans="1:12" ht="15" customHeight="1" x14ac:dyDescent="0.25">
      <c r="A5906">
        <v>5905</v>
      </c>
      <c r="B5906">
        <v>274860</v>
      </c>
      <c r="C5906" t="s">
        <v>120</v>
      </c>
      <c r="D5906" t="s">
        <v>1411</v>
      </c>
      <c r="E5906" t="s">
        <v>1603</v>
      </c>
      <c r="F5906" t="s">
        <v>1610</v>
      </c>
      <c r="G5906">
        <v>21.4</v>
      </c>
      <c r="H5906">
        <v>16</v>
      </c>
      <c r="I5906">
        <v>2</v>
      </c>
      <c r="J5906">
        <v>0</v>
      </c>
      <c r="K5906" s="1">
        <v>45159</v>
      </c>
      <c r="L5906" s="56">
        <v>0.41928607638888887</v>
      </c>
    </row>
    <row r="5907" spans="1:12" ht="15" customHeight="1" x14ac:dyDescent="0.25">
      <c r="A5907">
        <v>5906</v>
      </c>
      <c r="B5907">
        <v>274859</v>
      </c>
      <c r="C5907" t="s">
        <v>121</v>
      </c>
      <c r="D5907" t="s">
        <v>122</v>
      </c>
      <c r="E5907" t="s">
        <v>1603</v>
      </c>
      <c r="F5907" t="s">
        <v>1610</v>
      </c>
      <c r="G5907">
        <v>48.1</v>
      </c>
      <c r="H5907">
        <v>40.9</v>
      </c>
      <c r="I5907">
        <v>3</v>
      </c>
      <c r="J5907">
        <v>0</v>
      </c>
      <c r="K5907" s="1">
        <v>45159</v>
      </c>
      <c r="L5907" s="56">
        <v>0.41893761574074073</v>
      </c>
    </row>
    <row r="5908" spans="1:12" ht="15" customHeight="1" x14ac:dyDescent="0.25">
      <c r="A5908">
        <v>5907</v>
      </c>
      <c r="B5908">
        <v>274858</v>
      </c>
      <c r="C5908" t="s">
        <v>141</v>
      </c>
      <c r="D5908" t="s">
        <v>1358</v>
      </c>
      <c r="E5908" t="s">
        <v>1603</v>
      </c>
      <c r="F5908" t="s">
        <v>1607</v>
      </c>
      <c r="G5908">
        <v>37</v>
      </c>
      <c r="H5908">
        <v>29.8</v>
      </c>
      <c r="I5908">
        <v>3</v>
      </c>
      <c r="J5908">
        <v>0</v>
      </c>
      <c r="K5908" s="1">
        <v>45159</v>
      </c>
      <c r="L5908" s="56">
        <v>0.41845408564814818</v>
      </c>
    </row>
    <row r="5909" spans="1:12" ht="15" customHeight="1" x14ac:dyDescent="0.25">
      <c r="A5909">
        <v>5908</v>
      </c>
      <c r="B5909">
        <v>274857</v>
      </c>
      <c r="C5909" t="s">
        <v>74</v>
      </c>
      <c r="D5909" t="s">
        <v>75</v>
      </c>
      <c r="E5909" t="s">
        <v>1611</v>
      </c>
      <c r="F5909" t="s">
        <v>1610</v>
      </c>
      <c r="G5909">
        <v>45.8</v>
      </c>
      <c r="H5909">
        <v>38.6</v>
      </c>
      <c r="I5909">
        <v>3</v>
      </c>
      <c r="J5909">
        <v>16</v>
      </c>
      <c r="K5909" s="1">
        <v>45159</v>
      </c>
      <c r="L5909" s="56">
        <v>0.41831481481481481</v>
      </c>
    </row>
    <row r="5910" spans="1:12" ht="15" customHeight="1" x14ac:dyDescent="0.25">
      <c r="A5910">
        <v>5909</v>
      </c>
      <c r="B5910">
        <v>274856</v>
      </c>
      <c r="C5910" t="s">
        <v>120</v>
      </c>
      <c r="D5910" t="s">
        <v>1411</v>
      </c>
      <c r="E5910" t="s">
        <v>1603</v>
      </c>
      <c r="F5910" t="s">
        <v>1614</v>
      </c>
      <c r="G5910">
        <v>43.4</v>
      </c>
      <c r="H5910">
        <v>36.200000000000003</v>
      </c>
      <c r="I5910">
        <v>3</v>
      </c>
      <c r="J5910">
        <v>0</v>
      </c>
      <c r="K5910" s="1">
        <v>45159</v>
      </c>
      <c r="L5910" s="56">
        <v>0.4179268518518518</v>
      </c>
    </row>
    <row r="5911" spans="1:12" ht="15" customHeight="1" x14ac:dyDescent="0.25">
      <c r="A5911">
        <v>5910</v>
      </c>
      <c r="B5911">
        <v>274855</v>
      </c>
      <c r="C5911" t="s">
        <v>121</v>
      </c>
      <c r="D5911" t="s">
        <v>122</v>
      </c>
      <c r="E5911" t="s">
        <v>1603</v>
      </c>
      <c r="F5911" t="s">
        <v>1613</v>
      </c>
      <c r="G5911">
        <v>38.700000000000003</v>
      </c>
      <c r="H5911">
        <v>31.5</v>
      </c>
      <c r="I5911">
        <v>3</v>
      </c>
      <c r="J5911">
        <v>0</v>
      </c>
      <c r="K5911" s="1">
        <v>45159</v>
      </c>
      <c r="L5911" s="56">
        <v>0.41780324074074077</v>
      </c>
    </row>
    <row r="5912" spans="1:12" ht="15" customHeight="1" x14ac:dyDescent="0.25">
      <c r="A5912">
        <v>5911</v>
      </c>
      <c r="B5912">
        <v>274854</v>
      </c>
      <c r="C5912" t="s">
        <v>124</v>
      </c>
      <c r="D5912" t="s">
        <v>1413</v>
      </c>
      <c r="E5912" t="s">
        <v>1603</v>
      </c>
      <c r="F5912" t="s">
        <v>1604</v>
      </c>
      <c r="G5912">
        <v>42</v>
      </c>
      <c r="H5912">
        <v>34.799999999999997</v>
      </c>
      <c r="I5912">
        <v>3</v>
      </c>
      <c r="J5912">
        <v>0</v>
      </c>
      <c r="K5912" s="1">
        <v>45159</v>
      </c>
      <c r="L5912" s="56">
        <v>0.41728538194444442</v>
      </c>
    </row>
    <row r="5913" spans="1:12" ht="15" customHeight="1" x14ac:dyDescent="0.25">
      <c r="A5913">
        <v>5912</v>
      </c>
      <c r="B5913">
        <v>274853</v>
      </c>
      <c r="C5913" t="s">
        <v>55</v>
      </c>
      <c r="D5913" t="s">
        <v>56</v>
      </c>
      <c r="E5913" t="s">
        <v>1611</v>
      </c>
      <c r="F5913" t="s">
        <v>1613</v>
      </c>
      <c r="G5913">
        <v>42.8</v>
      </c>
      <c r="H5913">
        <v>35.6</v>
      </c>
      <c r="I5913">
        <v>3</v>
      </c>
      <c r="J5913">
        <v>8</v>
      </c>
      <c r="K5913" s="1">
        <v>45159</v>
      </c>
      <c r="L5913" s="56">
        <v>0.41677434027777777</v>
      </c>
    </row>
    <row r="5914" spans="1:12" ht="15" customHeight="1" x14ac:dyDescent="0.25">
      <c r="A5914">
        <v>5913</v>
      </c>
      <c r="B5914">
        <v>274852</v>
      </c>
      <c r="C5914" t="s">
        <v>85</v>
      </c>
      <c r="D5914" t="s">
        <v>1608</v>
      </c>
      <c r="E5914" t="s">
        <v>1603</v>
      </c>
      <c r="F5914" t="s">
        <v>1610</v>
      </c>
      <c r="G5914">
        <v>41.8</v>
      </c>
      <c r="H5914">
        <v>34.6</v>
      </c>
      <c r="I5914">
        <v>3</v>
      </c>
      <c r="J5914">
        <v>0</v>
      </c>
      <c r="K5914" s="1">
        <v>45159</v>
      </c>
      <c r="L5914" s="56">
        <v>0.41663179398148148</v>
      </c>
    </row>
    <row r="5915" spans="1:12" ht="15" customHeight="1" x14ac:dyDescent="0.25">
      <c r="A5915">
        <v>5914</v>
      </c>
      <c r="B5915">
        <v>274851</v>
      </c>
      <c r="C5915" t="s">
        <v>24</v>
      </c>
      <c r="D5915" t="s">
        <v>25</v>
      </c>
      <c r="E5915" t="s">
        <v>1611</v>
      </c>
      <c r="F5915" t="s">
        <v>1614</v>
      </c>
      <c r="G5915">
        <v>54.6</v>
      </c>
      <c r="H5915">
        <v>47.4</v>
      </c>
      <c r="I5915">
        <v>3</v>
      </c>
      <c r="J5915">
        <v>8</v>
      </c>
      <c r="K5915" s="1">
        <v>45159</v>
      </c>
      <c r="L5915" s="56">
        <v>0.41651593749999999</v>
      </c>
    </row>
    <row r="5916" spans="1:12" ht="15" customHeight="1" x14ac:dyDescent="0.25">
      <c r="A5916">
        <v>5915</v>
      </c>
      <c r="B5916">
        <v>274850</v>
      </c>
      <c r="C5916" t="s">
        <v>84</v>
      </c>
      <c r="D5916" t="s">
        <v>1609</v>
      </c>
      <c r="E5916" t="s">
        <v>1603</v>
      </c>
      <c r="F5916" t="s">
        <v>1610</v>
      </c>
      <c r="G5916">
        <v>56.6</v>
      </c>
      <c r="H5916">
        <v>49.4</v>
      </c>
      <c r="I5916">
        <v>3</v>
      </c>
      <c r="J5916">
        <v>0</v>
      </c>
      <c r="K5916" s="1">
        <v>45159</v>
      </c>
      <c r="L5916" s="56">
        <v>0.41636269675925924</v>
      </c>
    </row>
    <row r="5917" spans="1:12" ht="15" customHeight="1" x14ac:dyDescent="0.25">
      <c r="A5917">
        <v>5916</v>
      </c>
      <c r="B5917">
        <v>274849</v>
      </c>
      <c r="C5917" t="s">
        <v>141</v>
      </c>
      <c r="D5917" t="s">
        <v>1358</v>
      </c>
      <c r="E5917" t="s">
        <v>1603</v>
      </c>
      <c r="F5917" t="s">
        <v>1607</v>
      </c>
      <c r="G5917">
        <v>42.3</v>
      </c>
      <c r="H5917">
        <v>35.1</v>
      </c>
      <c r="I5917">
        <v>3</v>
      </c>
      <c r="J5917">
        <v>0</v>
      </c>
      <c r="K5917" s="1">
        <v>45159</v>
      </c>
      <c r="L5917" s="56">
        <v>0.41614343749999999</v>
      </c>
    </row>
    <row r="5918" spans="1:12" ht="15" customHeight="1" x14ac:dyDescent="0.25">
      <c r="A5918">
        <v>5917</v>
      </c>
      <c r="B5918">
        <v>274848</v>
      </c>
      <c r="C5918" t="s">
        <v>123</v>
      </c>
      <c r="D5918" t="s">
        <v>1412</v>
      </c>
      <c r="E5918" t="s">
        <v>1603</v>
      </c>
      <c r="F5918" t="s">
        <v>1613</v>
      </c>
      <c r="G5918">
        <v>43.1</v>
      </c>
      <c r="H5918">
        <v>35.9</v>
      </c>
      <c r="I5918">
        <v>3</v>
      </c>
      <c r="J5918">
        <v>0</v>
      </c>
      <c r="K5918" s="1">
        <v>45159</v>
      </c>
      <c r="L5918" s="56">
        <v>0.41536072916666672</v>
      </c>
    </row>
    <row r="5919" spans="1:12" ht="15" customHeight="1" x14ac:dyDescent="0.25">
      <c r="A5919">
        <v>5918</v>
      </c>
      <c r="B5919">
        <v>274847</v>
      </c>
      <c r="C5919" t="s">
        <v>74</v>
      </c>
      <c r="D5919" t="s">
        <v>75</v>
      </c>
      <c r="E5919" t="s">
        <v>1611</v>
      </c>
      <c r="F5919" t="s">
        <v>1610</v>
      </c>
      <c r="G5919">
        <v>40.1</v>
      </c>
      <c r="H5919">
        <v>32.9</v>
      </c>
      <c r="I5919">
        <v>3</v>
      </c>
      <c r="J5919">
        <v>16</v>
      </c>
      <c r="K5919" s="1">
        <v>45159</v>
      </c>
      <c r="L5919" s="56">
        <v>0.41461836805555552</v>
      </c>
    </row>
    <row r="5920" spans="1:12" ht="15" customHeight="1" x14ac:dyDescent="0.25">
      <c r="A5920">
        <v>5919</v>
      </c>
      <c r="B5920">
        <v>274846</v>
      </c>
      <c r="C5920" t="s">
        <v>124</v>
      </c>
      <c r="D5920" t="s">
        <v>1413</v>
      </c>
      <c r="E5920" t="s">
        <v>1603</v>
      </c>
      <c r="F5920" t="s">
        <v>1604</v>
      </c>
      <c r="G5920">
        <v>39</v>
      </c>
      <c r="H5920">
        <v>31.8</v>
      </c>
      <c r="I5920">
        <v>3</v>
      </c>
      <c r="J5920">
        <v>0</v>
      </c>
      <c r="K5920" s="1">
        <v>45159</v>
      </c>
      <c r="L5920" s="56">
        <v>0.41447600694444442</v>
      </c>
    </row>
    <row r="5921" spans="1:12" ht="15" customHeight="1" x14ac:dyDescent="0.25">
      <c r="A5921">
        <v>5920</v>
      </c>
      <c r="B5921">
        <v>274845</v>
      </c>
      <c r="C5921" t="s">
        <v>67</v>
      </c>
      <c r="D5921" t="s">
        <v>1318</v>
      </c>
      <c r="E5921" t="s">
        <v>1603</v>
      </c>
      <c r="F5921" t="s">
        <v>1613</v>
      </c>
      <c r="G5921">
        <v>31.5</v>
      </c>
      <c r="H5921">
        <v>24.3</v>
      </c>
      <c r="I5921">
        <v>3</v>
      </c>
      <c r="J5921">
        <v>0</v>
      </c>
      <c r="K5921" s="1">
        <v>45159</v>
      </c>
      <c r="L5921" s="56">
        <v>0.4142847569444445</v>
      </c>
    </row>
    <row r="5922" spans="1:12" ht="15" customHeight="1" x14ac:dyDescent="0.25">
      <c r="A5922">
        <v>5921</v>
      </c>
      <c r="B5922">
        <v>274844</v>
      </c>
      <c r="C5922" t="s">
        <v>1534</v>
      </c>
      <c r="D5922" t="s">
        <v>1535</v>
      </c>
      <c r="E5922" t="s">
        <v>1611</v>
      </c>
      <c r="F5922" t="s">
        <v>1607</v>
      </c>
      <c r="G5922">
        <v>77.900000000000006</v>
      </c>
      <c r="H5922">
        <v>70.7</v>
      </c>
      <c r="I5922">
        <v>3</v>
      </c>
      <c r="J5922">
        <v>18</v>
      </c>
      <c r="K5922" s="1">
        <v>45159</v>
      </c>
      <c r="L5922" s="56">
        <v>0.41410505787037039</v>
      </c>
    </row>
    <row r="5923" spans="1:12" ht="15" customHeight="1" x14ac:dyDescent="0.25">
      <c r="A5923">
        <v>5922</v>
      </c>
      <c r="B5923">
        <v>274843</v>
      </c>
      <c r="C5923" t="s">
        <v>14</v>
      </c>
      <c r="D5923" t="s">
        <v>15</v>
      </c>
      <c r="E5923" t="s">
        <v>1611</v>
      </c>
      <c r="F5923" t="s">
        <v>1614</v>
      </c>
      <c r="G5923">
        <v>59.7</v>
      </c>
      <c r="H5923">
        <v>52.5</v>
      </c>
      <c r="I5923">
        <v>3</v>
      </c>
      <c r="J5923">
        <v>10</v>
      </c>
      <c r="K5923" s="1">
        <v>45159</v>
      </c>
      <c r="L5923" s="56">
        <v>0.41399672453703706</v>
      </c>
    </row>
    <row r="5924" spans="1:12" ht="15" customHeight="1" x14ac:dyDescent="0.25">
      <c r="A5924">
        <v>5923</v>
      </c>
      <c r="B5924">
        <v>274842</v>
      </c>
      <c r="C5924" t="s">
        <v>175</v>
      </c>
      <c r="D5924" t="s">
        <v>176</v>
      </c>
      <c r="E5924" t="s">
        <v>1603</v>
      </c>
      <c r="F5924" t="s">
        <v>1614</v>
      </c>
      <c r="G5924">
        <v>44.1</v>
      </c>
      <c r="H5924">
        <v>36.9</v>
      </c>
      <c r="I5924">
        <v>3</v>
      </c>
      <c r="J5924">
        <v>0</v>
      </c>
      <c r="K5924" s="1">
        <v>45159</v>
      </c>
      <c r="L5924" s="56">
        <v>0.41377040509259261</v>
      </c>
    </row>
    <row r="5925" spans="1:12" ht="15" customHeight="1" x14ac:dyDescent="0.25">
      <c r="A5925">
        <v>5924</v>
      </c>
      <c r="B5925">
        <v>274841</v>
      </c>
      <c r="C5925" t="s">
        <v>141</v>
      </c>
      <c r="D5925" t="s">
        <v>1358</v>
      </c>
      <c r="E5925" t="s">
        <v>1603</v>
      </c>
      <c r="F5925" t="s">
        <v>1607</v>
      </c>
      <c r="G5925">
        <v>44</v>
      </c>
      <c r="H5925">
        <v>36.799999999999997</v>
      </c>
      <c r="I5925">
        <v>3</v>
      </c>
      <c r="J5925">
        <v>0</v>
      </c>
      <c r="K5925" s="1">
        <v>45159</v>
      </c>
      <c r="L5925" s="56">
        <v>0.41367210648148145</v>
      </c>
    </row>
    <row r="5926" spans="1:12" ht="15" customHeight="1" x14ac:dyDescent="0.25">
      <c r="A5926">
        <v>5925</v>
      </c>
      <c r="B5926">
        <v>274840</v>
      </c>
      <c r="C5926" t="s">
        <v>175</v>
      </c>
      <c r="D5926" t="s">
        <v>176</v>
      </c>
      <c r="E5926" t="s">
        <v>1603</v>
      </c>
      <c r="F5926" t="s">
        <v>1614</v>
      </c>
      <c r="G5926">
        <v>39.6</v>
      </c>
      <c r="H5926">
        <v>32.4</v>
      </c>
      <c r="I5926">
        <v>3</v>
      </c>
      <c r="J5926">
        <v>0</v>
      </c>
      <c r="K5926" s="1">
        <v>45159</v>
      </c>
      <c r="L5926" s="56">
        <v>0.41334394675925923</v>
      </c>
    </row>
    <row r="5927" spans="1:12" ht="15" customHeight="1" x14ac:dyDescent="0.25">
      <c r="A5927">
        <v>5926</v>
      </c>
      <c r="B5927">
        <v>274839</v>
      </c>
      <c r="C5927" t="s">
        <v>142</v>
      </c>
      <c r="D5927" t="s">
        <v>1612</v>
      </c>
      <c r="E5927" t="s">
        <v>1603</v>
      </c>
      <c r="F5927" t="s">
        <v>1604</v>
      </c>
      <c r="G5927">
        <v>43.3</v>
      </c>
      <c r="H5927">
        <v>36.1</v>
      </c>
      <c r="I5927">
        <v>3</v>
      </c>
      <c r="J5927">
        <v>0</v>
      </c>
      <c r="K5927" s="1">
        <v>45159</v>
      </c>
      <c r="L5927" s="56">
        <v>0.41314699074074074</v>
      </c>
    </row>
    <row r="5928" spans="1:12" ht="15" customHeight="1" x14ac:dyDescent="0.25">
      <c r="A5928">
        <v>5927</v>
      </c>
      <c r="B5928">
        <v>274838</v>
      </c>
      <c r="C5928" t="s">
        <v>78</v>
      </c>
      <c r="D5928" t="s">
        <v>79</v>
      </c>
      <c r="E5928" t="s">
        <v>1611</v>
      </c>
      <c r="F5928" t="s">
        <v>1610</v>
      </c>
      <c r="G5928">
        <v>51.5</v>
      </c>
      <c r="H5928">
        <v>44.3</v>
      </c>
      <c r="I5928">
        <v>3</v>
      </c>
      <c r="J5928">
        <v>20</v>
      </c>
      <c r="K5928" s="1">
        <v>45159</v>
      </c>
      <c r="L5928" s="56">
        <v>0.41294251157407408</v>
      </c>
    </row>
    <row r="5929" spans="1:12" ht="15" customHeight="1" x14ac:dyDescent="0.25">
      <c r="A5929">
        <v>5928</v>
      </c>
      <c r="B5929">
        <v>274837</v>
      </c>
      <c r="C5929" t="s">
        <v>67</v>
      </c>
      <c r="D5929" t="s">
        <v>1318</v>
      </c>
      <c r="E5929" t="s">
        <v>1603</v>
      </c>
      <c r="F5929" t="s">
        <v>1613</v>
      </c>
      <c r="G5929">
        <v>31.8</v>
      </c>
      <c r="H5929">
        <v>24.6</v>
      </c>
      <c r="I5929">
        <v>3</v>
      </c>
      <c r="J5929">
        <v>0</v>
      </c>
      <c r="K5929" s="1">
        <v>45159</v>
      </c>
      <c r="L5929" s="56">
        <v>0.41274664351851853</v>
      </c>
    </row>
    <row r="5930" spans="1:12" ht="15" customHeight="1" x14ac:dyDescent="0.25">
      <c r="A5930">
        <v>5929</v>
      </c>
      <c r="B5930">
        <v>274836</v>
      </c>
      <c r="C5930" t="s">
        <v>24</v>
      </c>
      <c r="D5930" t="s">
        <v>25</v>
      </c>
      <c r="E5930" t="s">
        <v>1611</v>
      </c>
      <c r="F5930" t="s">
        <v>1614</v>
      </c>
      <c r="G5930">
        <v>54</v>
      </c>
      <c r="H5930">
        <v>46.8</v>
      </c>
      <c r="I5930">
        <v>3</v>
      </c>
      <c r="J5930">
        <v>8</v>
      </c>
      <c r="K5930" s="1">
        <v>45159</v>
      </c>
      <c r="L5930" s="56">
        <v>0.41261496527777775</v>
      </c>
    </row>
    <row r="5931" spans="1:12" ht="15" customHeight="1" x14ac:dyDescent="0.25">
      <c r="A5931">
        <v>5930</v>
      </c>
      <c r="B5931">
        <v>274835</v>
      </c>
      <c r="C5931" t="s">
        <v>12</v>
      </c>
      <c r="D5931" t="s">
        <v>13</v>
      </c>
      <c r="E5931" t="s">
        <v>1611</v>
      </c>
      <c r="F5931" t="s">
        <v>1614</v>
      </c>
      <c r="G5931">
        <v>67.8</v>
      </c>
      <c r="H5931">
        <v>60.6</v>
      </c>
      <c r="I5931">
        <v>3</v>
      </c>
      <c r="J5931">
        <v>9</v>
      </c>
      <c r="K5931" s="1">
        <v>45159</v>
      </c>
      <c r="L5931" s="56">
        <v>0.41240547453703708</v>
      </c>
    </row>
    <row r="5932" spans="1:12" ht="15" customHeight="1" x14ac:dyDescent="0.25">
      <c r="A5932">
        <v>5931</v>
      </c>
      <c r="B5932">
        <v>274834</v>
      </c>
      <c r="C5932" t="s">
        <v>55</v>
      </c>
      <c r="D5932" t="s">
        <v>56</v>
      </c>
      <c r="E5932" t="s">
        <v>1611</v>
      </c>
      <c r="F5932" t="s">
        <v>1613</v>
      </c>
      <c r="G5932">
        <v>44.6</v>
      </c>
      <c r="H5932">
        <v>37.4</v>
      </c>
      <c r="I5932">
        <v>3</v>
      </c>
      <c r="J5932">
        <v>8</v>
      </c>
      <c r="K5932" s="1">
        <v>45159</v>
      </c>
      <c r="L5932" s="56">
        <v>0.41223318287037042</v>
      </c>
    </row>
    <row r="5933" spans="1:12" ht="15" customHeight="1" x14ac:dyDescent="0.25">
      <c r="A5933">
        <v>5932</v>
      </c>
      <c r="B5933">
        <v>274833</v>
      </c>
      <c r="C5933" t="s">
        <v>44</v>
      </c>
      <c r="D5933" t="s">
        <v>1225</v>
      </c>
      <c r="E5933" t="s">
        <v>1611</v>
      </c>
      <c r="F5933" t="s">
        <v>1607</v>
      </c>
      <c r="G5933">
        <v>51.5</v>
      </c>
      <c r="H5933">
        <v>44.3</v>
      </c>
      <c r="I5933">
        <v>3</v>
      </c>
      <c r="J5933">
        <v>0</v>
      </c>
      <c r="K5933" s="1">
        <v>45159</v>
      </c>
      <c r="L5933" s="56">
        <v>0.41209730324074073</v>
      </c>
    </row>
    <row r="5934" spans="1:12" ht="15" customHeight="1" x14ac:dyDescent="0.25">
      <c r="A5934">
        <v>5933</v>
      </c>
      <c r="B5934">
        <v>274832</v>
      </c>
      <c r="C5934" t="s">
        <v>175</v>
      </c>
      <c r="D5934" t="s">
        <v>176</v>
      </c>
      <c r="E5934" t="s">
        <v>1603</v>
      </c>
      <c r="F5934" t="s">
        <v>1610</v>
      </c>
      <c r="G5934">
        <v>27.7</v>
      </c>
      <c r="H5934">
        <v>20.5</v>
      </c>
      <c r="I5934">
        <v>3</v>
      </c>
      <c r="J5934">
        <v>0</v>
      </c>
      <c r="K5934" s="1">
        <v>45159</v>
      </c>
      <c r="L5934" s="56">
        <v>0.41193561342592594</v>
      </c>
    </row>
    <row r="5935" spans="1:12" ht="15" customHeight="1" x14ac:dyDescent="0.25">
      <c r="A5935">
        <v>5934</v>
      </c>
      <c r="B5935">
        <v>274831</v>
      </c>
      <c r="C5935" t="s">
        <v>124</v>
      </c>
      <c r="D5935" t="s">
        <v>1413</v>
      </c>
      <c r="E5935" t="s">
        <v>1603</v>
      </c>
      <c r="F5935" t="s">
        <v>1604</v>
      </c>
      <c r="G5935">
        <v>33.299999999999997</v>
      </c>
      <c r="H5935">
        <v>26.1</v>
      </c>
      <c r="I5935">
        <v>3</v>
      </c>
      <c r="J5935">
        <v>0</v>
      </c>
      <c r="K5935" s="1">
        <v>45159</v>
      </c>
      <c r="L5935" s="56">
        <v>0.4117926736111111</v>
      </c>
    </row>
    <row r="5936" spans="1:12" ht="15" customHeight="1" x14ac:dyDescent="0.25">
      <c r="A5936">
        <v>5935</v>
      </c>
      <c r="B5936">
        <v>274830</v>
      </c>
      <c r="C5936" t="s">
        <v>74</v>
      </c>
      <c r="D5936" t="s">
        <v>75</v>
      </c>
      <c r="E5936" t="s">
        <v>1611</v>
      </c>
      <c r="F5936" t="s">
        <v>1610</v>
      </c>
      <c r="G5936">
        <v>44.9</v>
      </c>
      <c r="H5936">
        <v>37.700000000000003</v>
      </c>
      <c r="I5936">
        <v>3</v>
      </c>
      <c r="J5936">
        <v>16</v>
      </c>
      <c r="K5936" s="1">
        <v>45159</v>
      </c>
      <c r="L5936" s="56">
        <v>0.41167758101851853</v>
      </c>
    </row>
    <row r="5937" spans="1:12" ht="15" customHeight="1" x14ac:dyDescent="0.25">
      <c r="A5937">
        <v>5936</v>
      </c>
      <c r="B5937">
        <v>274829</v>
      </c>
      <c r="C5937" t="s">
        <v>121</v>
      </c>
      <c r="D5937" t="s">
        <v>122</v>
      </c>
      <c r="E5937" t="s">
        <v>1603</v>
      </c>
      <c r="F5937" t="s">
        <v>1610</v>
      </c>
      <c r="G5937">
        <v>42.5</v>
      </c>
      <c r="H5937">
        <v>35.299999999999997</v>
      </c>
      <c r="I5937">
        <v>3</v>
      </c>
      <c r="J5937">
        <v>0</v>
      </c>
      <c r="K5937" s="1">
        <v>45159</v>
      </c>
      <c r="L5937" s="56">
        <v>0.41150173611111113</v>
      </c>
    </row>
    <row r="5938" spans="1:12" ht="15" customHeight="1" x14ac:dyDescent="0.25">
      <c r="A5938">
        <v>5937</v>
      </c>
      <c r="B5938">
        <v>274828</v>
      </c>
      <c r="C5938" t="s">
        <v>114</v>
      </c>
      <c r="D5938" t="s">
        <v>115</v>
      </c>
      <c r="E5938" t="s">
        <v>1603</v>
      </c>
      <c r="F5938" t="s">
        <v>1610</v>
      </c>
      <c r="G5938">
        <v>61</v>
      </c>
      <c r="H5938">
        <v>53.8</v>
      </c>
      <c r="I5938">
        <v>3</v>
      </c>
      <c r="J5938">
        <v>30</v>
      </c>
      <c r="K5938" s="1">
        <v>45159</v>
      </c>
      <c r="L5938" s="56">
        <v>0.4113680555555555</v>
      </c>
    </row>
    <row r="5939" spans="1:12" ht="15" customHeight="1" x14ac:dyDescent="0.25">
      <c r="A5939">
        <v>5938</v>
      </c>
      <c r="B5939">
        <v>274827</v>
      </c>
      <c r="C5939" t="s">
        <v>123</v>
      </c>
      <c r="D5939" t="s">
        <v>1412</v>
      </c>
      <c r="E5939" t="s">
        <v>1603</v>
      </c>
      <c r="F5939" t="s">
        <v>1614</v>
      </c>
      <c r="G5939">
        <v>52.7</v>
      </c>
      <c r="H5939">
        <v>45.5</v>
      </c>
      <c r="I5939">
        <v>3</v>
      </c>
      <c r="J5939">
        <v>0</v>
      </c>
      <c r="K5939" s="1">
        <v>45159</v>
      </c>
      <c r="L5939" s="56">
        <v>0.41120540509259262</v>
      </c>
    </row>
    <row r="5940" spans="1:12" ht="15" customHeight="1" x14ac:dyDescent="0.25">
      <c r="A5940">
        <v>5939</v>
      </c>
      <c r="B5940">
        <v>274826</v>
      </c>
      <c r="C5940" t="s">
        <v>114</v>
      </c>
      <c r="D5940" t="s">
        <v>115</v>
      </c>
      <c r="E5940" t="s">
        <v>1603</v>
      </c>
      <c r="F5940" t="s">
        <v>1610</v>
      </c>
      <c r="G5940">
        <v>64.099999999999994</v>
      </c>
      <c r="H5940">
        <v>56.9</v>
      </c>
      <c r="I5940">
        <v>3</v>
      </c>
      <c r="J5940">
        <v>30</v>
      </c>
      <c r="K5940" s="1">
        <v>45159</v>
      </c>
      <c r="L5940" s="56">
        <v>0.41102098379629631</v>
      </c>
    </row>
    <row r="5941" spans="1:12" ht="15" customHeight="1" x14ac:dyDescent="0.25">
      <c r="A5941">
        <v>5940</v>
      </c>
      <c r="B5941">
        <v>274825</v>
      </c>
      <c r="C5941" t="s">
        <v>12</v>
      </c>
      <c r="D5941" t="s">
        <v>13</v>
      </c>
      <c r="E5941" t="s">
        <v>1611</v>
      </c>
      <c r="F5941" t="s">
        <v>1614</v>
      </c>
      <c r="G5941">
        <v>48</v>
      </c>
      <c r="H5941">
        <v>40.799999999999997</v>
      </c>
      <c r="I5941">
        <v>3</v>
      </c>
      <c r="J5941">
        <v>6</v>
      </c>
      <c r="K5941" s="1">
        <v>45159</v>
      </c>
      <c r="L5941" s="56">
        <v>0.4108803240740741</v>
      </c>
    </row>
    <row r="5942" spans="1:12" ht="15" customHeight="1" x14ac:dyDescent="0.25">
      <c r="A5942">
        <v>5941</v>
      </c>
      <c r="B5942">
        <v>274824</v>
      </c>
      <c r="C5942" t="s">
        <v>120</v>
      </c>
      <c r="D5942" t="s">
        <v>1411</v>
      </c>
      <c r="E5942" t="s">
        <v>1603</v>
      </c>
      <c r="F5942" t="s">
        <v>1614</v>
      </c>
      <c r="G5942">
        <v>55.8</v>
      </c>
      <c r="H5942">
        <v>48.6</v>
      </c>
      <c r="I5942">
        <v>3</v>
      </c>
      <c r="J5942">
        <v>0</v>
      </c>
      <c r="K5942" s="1">
        <v>45159</v>
      </c>
      <c r="L5942" s="56">
        <v>0.410782025462963</v>
      </c>
    </row>
    <row r="5943" spans="1:12" ht="15" customHeight="1" x14ac:dyDescent="0.25">
      <c r="A5943">
        <v>5942</v>
      </c>
      <c r="B5943">
        <v>274823</v>
      </c>
      <c r="C5943" t="s">
        <v>24</v>
      </c>
      <c r="D5943" t="s">
        <v>25</v>
      </c>
      <c r="E5943" t="s">
        <v>1611</v>
      </c>
      <c r="F5943" t="s">
        <v>1614</v>
      </c>
      <c r="G5943">
        <v>49.2</v>
      </c>
      <c r="H5943">
        <v>42</v>
      </c>
      <c r="I5943">
        <v>3</v>
      </c>
      <c r="J5943">
        <v>8</v>
      </c>
      <c r="K5943" s="1">
        <v>45159</v>
      </c>
      <c r="L5943" s="56">
        <v>0.40974548611111111</v>
      </c>
    </row>
    <row r="5944" spans="1:12" ht="15" customHeight="1" x14ac:dyDescent="0.25">
      <c r="A5944">
        <v>5943</v>
      </c>
      <c r="B5944">
        <v>274822</v>
      </c>
      <c r="C5944" t="s">
        <v>24</v>
      </c>
      <c r="D5944" t="s">
        <v>25</v>
      </c>
      <c r="E5944" t="s">
        <v>1611</v>
      </c>
      <c r="F5944" t="s">
        <v>1614</v>
      </c>
      <c r="G5944">
        <v>50.9</v>
      </c>
      <c r="H5944">
        <v>43.7</v>
      </c>
      <c r="I5944">
        <v>3</v>
      </c>
      <c r="J5944">
        <v>8</v>
      </c>
      <c r="K5944" s="1">
        <v>45159</v>
      </c>
      <c r="L5944" s="56">
        <v>0.40903163194444447</v>
      </c>
    </row>
    <row r="5945" spans="1:12" ht="15" customHeight="1" x14ac:dyDescent="0.25">
      <c r="A5945">
        <v>5944</v>
      </c>
      <c r="B5945">
        <v>274821</v>
      </c>
      <c r="C5945" t="s">
        <v>124</v>
      </c>
      <c r="D5945" t="s">
        <v>1413</v>
      </c>
      <c r="E5945" t="s">
        <v>1603</v>
      </c>
      <c r="F5945" t="s">
        <v>1604</v>
      </c>
      <c r="G5945">
        <v>36.700000000000003</v>
      </c>
      <c r="H5945">
        <v>29.5</v>
      </c>
      <c r="I5945">
        <v>3</v>
      </c>
      <c r="J5945">
        <v>0</v>
      </c>
      <c r="K5945" s="1">
        <v>45159</v>
      </c>
      <c r="L5945" s="56">
        <v>0.40886593750000005</v>
      </c>
    </row>
    <row r="5946" spans="1:12" ht="15" customHeight="1" x14ac:dyDescent="0.25">
      <c r="A5946">
        <v>5945</v>
      </c>
      <c r="B5946">
        <v>274820</v>
      </c>
      <c r="C5946" t="s">
        <v>172</v>
      </c>
      <c r="D5946" t="s">
        <v>1376</v>
      </c>
      <c r="E5946" t="s">
        <v>1603</v>
      </c>
      <c r="F5946" t="s">
        <v>1607</v>
      </c>
      <c r="G5946">
        <v>9.4</v>
      </c>
      <c r="H5946">
        <v>4</v>
      </c>
      <c r="I5946">
        <v>2</v>
      </c>
      <c r="J5946">
        <v>0</v>
      </c>
      <c r="K5946" s="1">
        <v>45159</v>
      </c>
      <c r="L5946" s="56">
        <v>0.4087810185185185</v>
      </c>
    </row>
    <row r="5947" spans="1:12" ht="15" customHeight="1" x14ac:dyDescent="0.25">
      <c r="A5947">
        <v>5946</v>
      </c>
      <c r="B5947">
        <v>274819</v>
      </c>
      <c r="C5947" t="s">
        <v>12</v>
      </c>
      <c r="D5947" t="s">
        <v>13</v>
      </c>
      <c r="E5947" t="s">
        <v>1611</v>
      </c>
      <c r="F5947" t="s">
        <v>1614</v>
      </c>
      <c r="G5947">
        <v>47.1</v>
      </c>
      <c r="H5947">
        <v>39.9</v>
      </c>
      <c r="I5947">
        <v>3</v>
      </c>
      <c r="J5947">
        <v>6</v>
      </c>
      <c r="K5947" s="1">
        <v>45159</v>
      </c>
      <c r="L5947" s="56">
        <v>0.40867936342592598</v>
      </c>
    </row>
    <row r="5948" spans="1:12" ht="15" customHeight="1" x14ac:dyDescent="0.25">
      <c r="A5948">
        <v>5947</v>
      </c>
      <c r="B5948">
        <v>274818</v>
      </c>
      <c r="C5948" t="s">
        <v>142</v>
      </c>
      <c r="D5948" t="s">
        <v>1612</v>
      </c>
      <c r="E5948" t="s">
        <v>1603</v>
      </c>
      <c r="F5948" t="s">
        <v>1604</v>
      </c>
      <c r="G5948">
        <v>42.6</v>
      </c>
      <c r="H5948">
        <v>35.4</v>
      </c>
      <c r="I5948">
        <v>3</v>
      </c>
      <c r="J5948">
        <v>0</v>
      </c>
      <c r="K5948" s="1">
        <v>45159</v>
      </c>
      <c r="L5948" s="56">
        <v>0.40764274305555559</v>
      </c>
    </row>
    <row r="5949" spans="1:12" ht="15" customHeight="1" x14ac:dyDescent="0.25">
      <c r="A5949">
        <v>5948</v>
      </c>
      <c r="B5949">
        <v>274817</v>
      </c>
      <c r="C5949" t="s">
        <v>125</v>
      </c>
      <c r="D5949" t="s">
        <v>126</v>
      </c>
      <c r="E5949" t="s">
        <v>1603</v>
      </c>
      <c r="F5949" t="s">
        <v>1604</v>
      </c>
      <c r="G5949">
        <v>42.9</v>
      </c>
      <c r="H5949">
        <v>35.700000000000003</v>
      </c>
      <c r="I5949">
        <v>3</v>
      </c>
      <c r="J5949">
        <v>0</v>
      </c>
      <c r="K5949" s="1">
        <v>45159</v>
      </c>
      <c r="L5949" s="56">
        <v>0.40748672453703705</v>
      </c>
    </row>
    <row r="5950" spans="1:12" ht="15" customHeight="1" x14ac:dyDescent="0.25">
      <c r="A5950">
        <v>5949</v>
      </c>
      <c r="B5950">
        <v>274816</v>
      </c>
      <c r="C5950" t="s">
        <v>1534</v>
      </c>
      <c r="D5950" t="s">
        <v>1535</v>
      </c>
      <c r="E5950" t="s">
        <v>1611</v>
      </c>
      <c r="F5950" t="s">
        <v>1607</v>
      </c>
      <c r="G5950">
        <v>74.400000000000006</v>
      </c>
      <c r="H5950">
        <v>67.2</v>
      </c>
      <c r="I5950">
        <v>3</v>
      </c>
      <c r="J5950">
        <v>18</v>
      </c>
      <c r="K5950" s="1">
        <v>45159</v>
      </c>
      <c r="L5950" s="56">
        <v>0.40735038194444445</v>
      </c>
    </row>
    <row r="5951" spans="1:12" ht="15" customHeight="1" x14ac:dyDescent="0.25">
      <c r="A5951">
        <v>5950</v>
      </c>
      <c r="B5951">
        <v>274815</v>
      </c>
      <c r="C5951" t="s">
        <v>84</v>
      </c>
      <c r="D5951" t="s">
        <v>1609</v>
      </c>
      <c r="E5951" t="s">
        <v>1603</v>
      </c>
      <c r="F5951" t="s">
        <v>1610</v>
      </c>
      <c r="G5951">
        <v>60.3</v>
      </c>
      <c r="H5951">
        <v>53.1</v>
      </c>
      <c r="I5951">
        <v>3</v>
      </c>
      <c r="J5951">
        <v>0</v>
      </c>
      <c r="K5951" s="1">
        <v>45159</v>
      </c>
      <c r="L5951" s="56">
        <v>0.40713391203703703</v>
      </c>
    </row>
    <row r="5952" spans="1:12" ht="15" customHeight="1" x14ac:dyDescent="0.25">
      <c r="A5952">
        <v>5951</v>
      </c>
      <c r="B5952">
        <v>274814</v>
      </c>
      <c r="C5952" t="s">
        <v>101</v>
      </c>
      <c r="D5952" t="s">
        <v>1326</v>
      </c>
      <c r="E5952" t="s">
        <v>1611</v>
      </c>
      <c r="F5952" t="s">
        <v>1607</v>
      </c>
      <c r="G5952">
        <v>38.9</v>
      </c>
      <c r="H5952">
        <v>31.7</v>
      </c>
      <c r="I5952">
        <v>3</v>
      </c>
      <c r="J5952">
        <v>0</v>
      </c>
      <c r="K5952" s="1">
        <v>45159</v>
      </c>
      <c r="L5952" s="56">
        <v>0.40702392361111112</v>
      </c>
    </row>
    <row r="5953" spans="1:12" ht="15" customHeight="1" x14ac:dyDescent="0.25">
      <c r="A5953">
        <v>5952</v>
      </c>
      <c r="B5953">
        <v>274813</v>
      </c>
      <c r="C5953" t="s">
        <v>141</v>
      </c>
      <c r="D5953" t="s">
        <v>1358</v>
      </c>
      <c r="E5953" t="s">
        <v>1603</v>
      </c>
      <c r="F5953" t="s">
        <v>1607</v>
      </c>
      <c r="G5953">
        <v>36.9</v>
      </c>
      <c r="H5953">
        <v>29.7</v>
      </c>
      <c r="I5953">
        <v>3</v>
      </c>
      <c r="J5953">
        <v>0</v>
      </c>
      <c r="K5953" s="1">
        <v>45159</v>
      </c>
      <c r="L5953" s="56">
        <v>0.4069455208333333</v>
      </c>
    </row>
    <row r="5954" spans="1:12" ht="15" customHeight="1" x14ac:dyDescent="0.25">
      <c r="A5954">
        <v>5953</v>
      </c>
      <c r="B5954">
        <v>274812</v>
      </c>
      <c r="C5954" t="s">
        <v>85</v>
      </c>
      <c r="D5954" t="s">
        <v>1608</v>
      </c>
      <c r="E5954" t="s">
        <v>1603</v>
      </c>
      <c r="F5954" t="s">
        <v>1610</v>
      </c>
      <c r="G5954">
        <v>47.5</v>
      </c>
      <c r="H5954">
        <v>40.299999999999997</v>
      </c>
      <c r="I5954">
        <v>3</v>
      </c>
      <c r="J5954">
        <v>0</v>
      </c>
      <c r="K5954" s="1">
        <v>45159</v>
      </c>
      <c r="L5954" s="56">
        <v>0.40691064814814815</v>
      </c>
    </row>
    <row r="5955" spans="1:12" ht="15" customHeight="1" x14ac:dyDescent="0.25">
      <c r="A5955">
        <v>5954</v>
      </c>
      <c r="B5955">
        <v>274811</v>
      </c>
      <c r="C5955" t="s">
        <v>141</v>
      </c>
      <c r="D5955" t="s">
        <v>1358</v>
      </c>
      <c r="E5955" t="s">
        <v>1603</v>
      </c>
      <c r="F5955" t="s">
        <v>1607</v>
      </c>
      <c r="G5955">
        <v>43.2</v>
      </c>
      <c r="H5955">
        <v>36</v>
      </c>
      <c r="I5955">
        <v>3</v>
      </c>
      <c r="J5955">
        <v>0</v>
      </c>
      <c r="K5955" s="1">
        <v>45159</v>
      </c>
      <c r="L5955" s="56">
        <v>0.40678325231481477</v>
      </c>
    </row>
    <row r="5956" spans="1:12" ht="15" customHeight="1" x14ac:dyDescent="0.25">
      <c r="A5956">
        <v>5955</v>
      </c>
      <c r="B5956">
        <v>274810</v>
      </c>
      <c r="C5956" t="s">
        <v>55</v>
      </c>
      <c r="D5956" t="s">
        <v>56</v>
      </c>
      <c r="E5956" t="s">
        <v>1611</v>
      </c>
      <c r="F5956" t="s">
        <v>1613</v>
      </c>
      <c r="G5956">
        <v>46.4</v>
      </c>
      <c r="H5956">
        <v>39.200000000000003</v>
      </c>
      <c r="I5956">
        <v>3</v>
      </c>
      <c r="J5956">
        <v>8</v>
      </c>
      <c r="K5956" s="1">
        <v>45159</v>
      </c>
      <c r="L5956" s="56">
        <v>0.40670605324074072</v>
      </c>
    </row>
    <row r="5957" spans="1:12" ht="15" customHeight="1" x14ac:dyDescent="0.25">
      <c r="A5957">
        <v>5956</v>
      </c>
      <c r="B5957">
        <v>274809</v>
      </c>
      <c r="C5957" t="s">
        <v>74</v>
      </c>
      <c r="D5957" t="s">
        <v>75</v>
      </c>
      <c r="E5957" t="s">
        <v>1611</v>
      </c>
      <c r="F5957" t="s">
        <v>1610</v>
      </c>
      <c r="G5957">
        <v>41.7</v>
      </c>
      <c r="H5957">
        <v>34.5</v>
      </c>
      <c r="I5957">
        <v>3</v>
      </c>
      <c r="J5957">
        <v>16</v>
      </c>
      <c r="K5957" s="1">
        <v>45159</v>
      </c>
      <c r="L5957" s="56">
        <v>0.40663186342592589</v>
      </c>
    </row>
    <row r="5958" spans="1:12" ht="15" customHeight="1" x14ac:dyDescent="0.25">
      <c r="A5958">
        <v>5957</v>
      </c>
      <c r="B5958">
        <v>274808</v>
      </c>
      <c r="C5958" t="s">
        <v>124</v>
      </c>
      <c r="D5958" t="s">
        <v>1413</v>
      </c>
      <c r="E5958" t="s">
        <v>1603</v>
      </c>
      <c r="F5958" t="s">
        <v>1604</v>
      </c>
      <c r="G5958">
        <v>43.9</v>
      </c>
      <c r="H5958">
        <v>36.700000000000003</v>
      </c>
      <c r="I5958">
        <v>3</v>
      </c>
      <c r="J5958">
        <v>0</v>
      </c>
      <c r="K5958" s="1">
        <v>45159</v>
      </c>
      <c r="L5958" s="56">
        <v>0.40648313657407403</v>
      </c>
    </row>
    <row r="5959" spans="1:12" ht="15" customHeight="1" x14ac:dyDescent="0.25">
      <c r="A5959">
        <v>5958</v>
      </c>
      <c r="B5959">
        <v>274807</v>
      </c>
      <c r="C5959" t="s">
        <v>24</v>
      </c>
      <c r="D5959" t="s">
        <v>25</v>
      </c>
      <c r="E5959" t="s">
        <v>1611</v>
      </c>
      <c r="F5959" t="s">
        <v>1614</v>
      </c>
      <c r="G5959">
        <v>45.9</v>
      </c>
      <c r="H5959">
        <v>38.700000000000003</v>
      </c>
      <c r="I5959">
        <v>3</v>
      </c>
      <c r="J5959">
        <v>8</v>
      </c>
      <c r="K5959" s="1">
        <v>45159</v>
      </c>
      <c r="L5959" s="56">
        <v>0.40627827546296297</v>
      </c>
    </row>
    <row r="5960" spans="1:12" ht="15" customHeight="1" x14ac:dyDescent="0.25">
      <c r="A5960">
        <v>5959</v>
      </c>
      <c r="B5960">
        <v>274806</v>
      </c>
      <c r="C5960" t="s">
        <v>173</v>
      </c>
      <c r="D5960" t="s">
        <v>1377</v>
      </c>
      <c r="E5960" t="s">
        <v>1611</v>
      </c>
      <c r="F5960" t="s">
        <v>1607</v>
      </c>
      <c r="G5960">
        <v>22.1</v>
      </c>
      <c r="H5960">
        <v>16.7</v>
      </c>
      <c r="I5960">
        <v>2</v>
      </c>
      <c r="J5960">
        <v>0</v>
      </c>
      <c r="K5960" s="1">
        <v>45159</v>
      </c>
      <c r="L5960" s="56">
        <v>0.40615436342592592</v>
      </c>
    </row>
    <row r="5961" spans="1:12" ht="15" customHeight="1" x14ac:dyDescent="0.25">
      <c r="A5961">
        <v>5960</v>
      </c>
      <c r="B5961">
        <v>274805</v>
      </c>
      <c r="C5961" t="s">
        <v>125</v>
      </c>
      <c r="D5961" t="s">
        <v>126</v>
      </c>
      <c r="E5961" t="s">
        <v>1603</v>
      </c>
      <c r="F5961" t="s">
        <v>1604</v>
      </c>
      <c r="G5961">
        <v>34.4</v>
      </c>
      <c r="H5961">
        <v>27.2</v>
      </c>
      <c r="I5961">
        <v>3</v>
      </c>
      <c r="J5961">
        <v>0</v>
      </c>
      <c r="K5961" s="1">
        <v>45159</v>
      </c>
      <c r="L5961" s="56">
        <v>0.40603167824074071</v>
      </c>
    </row>
    <row r="5962" spans="1:12" ht="15" customHeight="1" x14ac:dyDescent="0.25">
      <c r="A5962">
        <v>5961</v>
      </c>
      <c r="B5962">
        <v>274804</v>
      </c>
      <c r="C5962" t="s">
        <v>121</v>
      </c>
      <c r="D5962" t="s">
        <v>122</v>
      </c>
      <c r="E5962" t="s">
        <v>1603</v>
      </c>
      <c r="F5962" t="s">
        <v>1613</v>
      </c>
      <c r="G5962">
        <v>47.3</v>
      </c>
      <c r="H5962">
        <v>40.1</v>
      </c>
      <c r="I5962">
        <v>3</v>
      </c>
      <c r="J5962">
        <v>0</v>
      </c>
      <c r="K5962" s="1">
        <v>45159</v>
      </c>
      <c r="L5962" s="56">
        <v>0.40586574074074072</v>
      </c>
    </row>
    <row r="5963" spans="1:12" ht="15" customHeight="1" x14ac:dyDescent="0.25">
      <c r="A5963">
        <v>5962</v>
      </c>
      <c r="B5963">
        <v>274803</v>
      </c>
      <c r="C5963" t="s">
        <v>55</v>
      </c>
      <c r="D5963" t="s">
        <v>56</v>
      </c>
      <c r="E5963" t="s">
        <v>1611</v>
      </c>
      <c r="F5963" t="s">
        <v>1613</v>
      </c>
      <c r="G5963">
        <v>44.4</v>
      </c>
      <c r="H5963">
        <v>37.200000000000003</v>
      </c>
      <c r="I5963">
        <v>3</v>
      </c>
      <c r="J5963">
        <v>8</v>
      </c>
      <c r="K5963" s="1">
        <v>45159</v>
      </c>
      <c r="L5963" s="56">
        <v>0.40582184027777779</v>
      </c>
    </row>
    <row r="5964" spans="1:12" ht="15" customHeight="1" x14ac:dyDescent="0.25">
      <c r="A5964">
        <v>5963</v>
      </c>
      <c r="B5964">
        <v>274802</v>
      </c>
      <c r="C5964" t="s">
        <v>24</v>
      </c>
      <c r="D5964" t="s">
        <v>25</v>
      </c>
      <c r="E5964" t="s">
        <v>1611</v>
      </c>
      <c r="F5964" t="s">
        <v>1614</v>
      </c>
      <c r="G5964">
        <v>51.9</v>
      </c>
      <c r="H5964">
        <v>44.7</v>
      </c>
      <c r="I5964">
        <v>3</v>
      </c>
      <c r="J5964">
        <v>8</v>
      </c>
      <c r="K5964" s="1">
        <v>45159</v>
      </c>
      <c r="L5964" s="56">
        <v>0.40563283564814817</v>
      </c>
    </row>
    <row r="5965" spans="1:12" ht="15" customHeight="1" x14ac:dyDescent="0.25">
      <c r="A5965">
        <v>5964</v>
      </c>
      <c r="B5965">
        <v>274801</v>
      </c>
      <c r="C5965" t="s">
        <v>67</v>
      </c>
      <c r="D5965" t="s">
        <v>1318</v>
      </c>
      <c r="E5965" t="s">
        <v>1603</v>
      </c>
      <c r="F5965" t="s">
        <v>1613</v>
      </c>
      <c r="G5965">
        <v>35.200000000000003</v>
      </c>
      <c r="H5965">
        <v>28</v>
      </c>
      <c r="I5965">
        <v>3</v>
      </c>
      <c r="J5965">
        <v>0</v>
      </c>
      <c r="K5965" s="1">
        <v>45159</v>
      </c>
      <c r="L5965" s="56">
        <v>0.40555813657407408</v>
      </c>
    </row>
    <row r="5966" spans="1:12" ht="15" customHeight="1" x14ac:dyDescent="0.25">
      <c r="A5966">
        <v>5965</v>
      </c>
      <c r="B5966">
        <v>274800</v>
      </c>
      <c r="C5966" t="s">
        <v>67</v>
      </c>
      <c r="D5966" t="s">
        <v>1318</v>
      </c>
      <c r="E5966" t="s">
        <v>1603</v>
      </c>
      <c r="F5966" t="s">
        <v>1613</v>
      </c>
      <c r="G5966">
        <v>42.2</v>
      </c>
      <c r="H5966">
        <v>35</v>
      </c>
      <c r="I5966">
        <v>3</v>
      </c>
      <c r="J5966">
        <v>0</v>
      </c>
      <c r="K5966" s="1">
        <v>45159</v>
      </c>
      <c r="L5966" s="56">
        <v>0.40543515046296297</v>
      </c>
    </row>
    <row r="5967" spans="1:12" ht="15" customHeight="1" x14ac:dyDescent="0.25">
      <c r="A5967">
        <v>5966</v>
      </c>
      <c r="B5967">
        <v>274799</v>
      </c>
      <c r="C5967" t="s">
        <v>159</v>
      </c>
      <c r="D5967" t="s">
        <v>1372</v>
      </c>
      <c r="E5967" t="s">
        <v>1603</v>
      </c>
      <c r="F5967" t="s">
        <v>1604</v>
      </c>
      <c r="G5967">
        <v>30.9</v>
      </c>
      <c r="H5967">
        <v>23.7</v>
      </c>
      <c r="I5967">
        <v>3</v>
      </c>
      <c r="J5967">
        <v>0</v>
      </c>
      <c r="K5967" s="1">
        <v>45159</v>
      </c>
      <c r="L5967" s="56">
        <v>0.40531817129629633</v>
      </c>
    </row>
    <row r="5968" spans="1:12" ht="15" customHeight="1" x14ac:dyDescent="0.25">
      <c r="A5968">
        <v>5967</v>
      </c>
      <c r="B5968">
        <v>274798</v>
      </c>
      <c r="C5968" t="s">
        <v>73</v>
      </c>
      <c r="D5968" t="s">
        <v>1321</v>
      </c>
      <c r="E5968" t="s">
        <v>1611</v>
      </c>
      <c r="F5968" t="s">
        <v>1607</v>
      </c>
      <c r="G5968">
        <v>27.6</v>
      </c>
      <c r="H5968">
        <v>24</v>
      </c>
      <c r="I5968">
        <v>1</v>
      </c>
      <c r="J5968">
        <v>0</v>
      </c>
      <c r="K5968" s="1">
        <v>45159</v>
      </c>
      <c r="L5968" s="56">
        <v>0.40525937499999998</v>
      </c>
    </row>
    <row r="5969" spans="1:12" ht="15" customHeight="1" x14ac:dyDescent="0.25">
      <c r="A5969">
        <v>5968</v>
      </c>
      <c r="B5969">
        <v>274797</v>
      </c>
      <c r="C5969" t="s">
        <v>59</v>
      </c>
      <c r="D5969" t="s">
        <v>60</v>
      </c>
      <c r="E5969" t="s">
        <v>1611</v>
      </c>
      <c r="F5969" t="s">
        <v>1613</v>
      </c>
      <c r="G5969">
        <v>49</v>
      </c>
      <c r="H5969">
        <v>41.8</v>
      </c>
      <c r="I5969">
        <v>3</v>
      </c>
      <c r="J5969">
        <v>8</v>
      </c>
      <c r="K5969" s="1">
        <v>45159</v>
      </c>
      <c r="L5969" s="56">
        <v>0.40500945601851851</v>
      </c>
    </row>
    <row r="5970" spans="1:12" ht="15" customHeight="1" x14ac:dyDescent="0.25">
      <c r="A5970">
        <v>5969</v>
      </c>
      <c r="B5970">
        <v>274796</v>
      </c>
      <c r="C5970" t="s">
        <v>142</v>
      </c>
      <c r="D5970" t="s">
        <v>1612</v>
      </c>
      <c r="E5970" t="s">
        <v>1603</v>
      </c>
      <c r="F5970" t="s">
        <v>1604</v>
      </c>
      <c r="G5970">
        <v>36.700000000000003</v>
      </c>
      <c r="H5970">
        <v>29.5</v>
      </c>
      <c r="I5970">
        <v>3</v>
      </c>
      <c r="J5970">
        <v>0</v>
      </c>
      <c r="K5970" s="1">
        <v>45159</v>
      </c>
      <c r="L5970" s="56">
        <v>0.4049667476851852</v>
      </c>
    </row>
    <row r="5971" spans="1:12" ht="15" customHeight="1" x14ac:dyDescent="0.25">
      <c r="A5971">
        <v>5970</v>
      </c>
      <c r="B5971">
        <v>274795</v>
      </c>
      <c r="C5971" t="s">
        <v>142</v>
      </c>
      <c r="D5971" t="s">
        <v>1612</v>
      </c>
      <c r="E5971" t="s">
        <v>1603</v>
      </c>
      <c r="F5971" t="s">
        <v>1604</v>
      </c>
      <c r="G5971">
        <v>37.299999999999997</v>
      </c>
      <c r="H5971">
        <v>30.1</v>
      </c>
      <c r="I5971">
        <v>3</v>
      </c>
      <c r="J5971">
        <v>0</v>
      </c>
      <c r="K5971" s="1">
        <v>45159</v>
      </c>
      <c r="L5971" s="56">
        <v>0.40480787037037036</v>
      </c>
    </row>
    <row r="5972" spans="1:12" ht="15" customHeight="1" x14ac:dyDescent="0.25">
      <c r="A5972">
        <v>5971</v>
      </c>
      <c r="B5972">
        <v>274794</v>
      </c>
      <c r="C5972" t="s">
        <v>1534</v>
      </c>
      <c r="D5972" t="s">
        <v>1535</v>
      </c>
      <c r="E5972" t="s">
        <v>1611</v>
      </c>
      <c r="F5972" t="s">
        <v>1607</v>
      </c>
      <c r="G5972">
        <v>77.8</v>
      </c>
      <c r="H5972">
        <v>70.599999999999994</v>
      </c>
      <c r="I5972">
        <v>3</v>
      </c>
      <c r="J5972">
        <v>18</v>
      </c>
      <c r="K5972" s="1">
        <v>45159</v>
      </c>
      <c r="L5972" s="56">
        <v>0.40465381944444445</v>
      </c>
    </row>
    <row r="5973" spans="1:12" ht="15" customHeight="1" x14ac:dyDescent="0.25">
      <c r="A5973">
        <v>5972</v>
      </c>
      <c r="B5973">
        <v>274793</v>
      </c>
      <c r="C5973" t="s">
        <v>151</v>
      </c>
      <c r="D5973" t="s">
        <v>1368</v>
      </c>
      <c r="E5973" t="s">
        <v>1611</v>
      </c>
      <c r="F5973" t="s">
        <v>1607</v>
      </c>
      <c r="G5973">
        <v>32</v>
      </c>
      <c r="H5973">
        <v>24.8</v>
      </c>
      <c r="I5973">
        <v>3</v>
      </c>
      <c r="J5973">
        <v>0</v>
      </c>
      <c r="K5973" s="1">
        <v>45159</v>
      </c>
      <c r="L5973" s="56">
        <v>0.4044666666666667</v>
      </c>
    </row>
    <row r="5974" spans="1:12" ht="15" customHeight="1" x14ac:dyDescent="0.25">
      <c r="A5974">
        <v>5973</v>
      </c>
      <c r="B5974">
        <v>274792</v>
      </c>
      <c r="C5974" t="s">
        <v>140</v>
      </c>
      <c r="D5974" t="s">
        <v>1357</v>
      </c>
      <c r="E5974" t="s">
        <v>1603</v>
      </c>
      <c r="F5974" t="s">
        <v>1607</v>
      </c>
      <c r="G5974">
        <v>13.6</v>
      </c>
      <c r="H5974">
        <v>10</v>
      </c>
      <c r="I5974">
        <v>1</v>
      </c>
      <c r="J5974">
        <v>0</v>
      </c>
      <c r="K5974" s="1">
        <v>45159</v>
      </c>
      <c r="L5974" s="56">
        <v>0.40431929398148148</v>
      </c>
    </row>
    <row r="5975" spans="1:12" ht="15" customHeight="1" x14ac:dyDescent="0.25">
      <c r="A5975">
        <v>5974</v>
      </c>
      <c r="B5975">
        <v>274791</v>
      </c>
      <c r="C5975" t="s">
        <v>74</v>
      </c>
      <c r="D5975" t="s">
        <v>75</v>
      </c>
      <c r="E5975" t="s">
        <v>1611</v>
      </c>
      <c r="F5975" t="s">
        <v>1610</v>
      </c>
      <c r="G5975">
        <v>48.5</v>
      </c>
      <c r="H5975">
        <v>41.3</v>
      </c>
      <c r="I5975">
        <v>3</v>
      </c>
      <c r="J5975">
        <v>16</v>
      </c>
      <c r="K5975" s="1">
        <v>45159</v>
      </c>
      <c r="L5975" s="56">
        <v>0.40418082175925929</v>
      </c>
    </row>
    <row r="5976" spans="1:12" ht="15" customHeight="1" x14ac:dyDescent="0.25">
      <c r="A5976">
        <v>5975</v>
      </c>
      <c r="B5976">
        <v>274790</v>
      </c>
      <c r="C5976" t="s">
        <v>124</v>
      </c>
      <c r="D5976" t="s">
        <v>1413</v>
      </c>
      <c r="E5976" t="s">
        <v>1603</v>
      </c>
      <c r="F5976" t="s">
        <v>1604</v>
      </c>
      <c r="G5976">
        <v>47</v>
      </c>
      <c r="H5976">
        <v>39.799999999999997</v>
      </c>
      <c r="I5976">
        <v>3</v>
      </c>
      <c r="J5976">
        <v>0</v>
      </c>
      <c r="K5976" s="1">
        <v>45159</v>
      </c>
      <c r="L5976" s="56">
        <v>0.40409262731481482</v>
      </c>
    </row>
    <row r="5977" spans="1:12" ht="15" customHeight="1" x14ac:dyDescent="0.25">
      <c r="A5977">
        <v>5976</v>
      </c>
      <c r="B5977">
        <v>274789</v>
      </c>
      <c r="C5977" t="s">
        <v>59</v>
      </c>
      <c r="D5977" t="s">
        <v>60</v>
      </c>
      <c r="E5977" t="s">
        <v>1611</v>
      </c>
      <c r="F5977" t="s">
        <v>1613</v>
      </c>
      <c r="G5977">
        <v>50.6</v>
      </c>
      <c r="H5977">
        <v>43.4</v>
      </c>
      <c r="I5977">
        <v>3</v>
      </c>
      <c r="J5977">
        <v>8</v>
      </c>
      <c r="K5977" s="1">
        <v>45159</v>
      </c>
      <c r="L5977" s="56">
        <v>0.40401797453703708</v>
      </c>
    </row>
    <row r="5978" spans="1:12" ht="15" customHeight="1" x14ac:dyDescent="0.25">
      <c r="A5978">
        <v>5977</v>
      </c>
      <c r="B5978">
        <v>274788</v>
      </c>
      <c r="C5978" t="s">
        <v>24</v>
      </c>
      <c r="D5978" t="s">
        <v>25</v>
      </c>
      <c r="E5978" t="s">
        <v>1611</v>
      </c>
      <c r="F5978" t="s">
        <v>1614</v>
      </c>
      <c r="G5978">
        <v>51.3</v>
      </c>
      <c r="H5978">
        <v>44.1</v>
      </c>
      <c r="I5978">
        <v>3</v>
      </c>
      <c r="J5978">
        <v>8</v>
      </c>
      <c r="K5978" s="1">
        <v>45159</v>
      </c>
      <c r="L5978" s="56">
        <v>0.40391223379629632</v>
      </c>
    </row>
    <row r="5979" spans="1:12" ht="15" customHeight="1" x14ac:dyDescent="0.25">
      <c r="A5979">
        <v>5978</v>
      </c>
      <c r="B5979">
        <v>274787</v>
      </c>
      <c r="C5979" t="s">
        <v>123</v>
      </c>
      <c r="D5979" t="s">
        <v>1412</v>
      </c>
      <c r="E5979" t="s">
        <v>1603</v>
      </c>
      <c r="F5979" t="s">
        <v>1613</v>
      </c>
      <c r="G5979">
        <v>50.6</v>
      </c>
      <c r="H5979">
        <v>43.4</v>
      </c>
      <c r="I5979">
        <v>3</v>
      </c>
      <c r="J5979">
        <v>0</v>
      </c>
      <c r="K5979" s="1">
        <v>45159</v>
      </c>
      <c r="L5979" s="56">
        <v>0.40371010416666664</v>
      </c>
    </row>
    <row r="5980" spans="1:12" ht="15" customHeight="1" x14ac:dyDescent="0.25">
      <c r="A5980">
        <v>5979</v>
      </c>
      <c r="B5980">
        <v>274786</v>
      </c>
      <c r="C5980" t="s">
        <v>124</v>
      </c>
      <c r="D5980" t="s">
        <v>1413</v>
      </c>
      <c r="E5980" t="s">
        <v>1603</v>
      </c>
      <c r="F5980" t="s">
        <v>1604</v>
      </c>
      <c r="G5980">
        <v>42.9</v>
      </c>
      <c r="H5980">
        <v>35.700000000000003</v>
      </c>
      <c r="I5980">
        <v>3</v>
      </c>
      <c r="J5980">
        <v>0</v>
      </c>
      <c r="K5980" s="1">
        <v>45159</v>
      </c>
      <c r="L5980" s="56">
        <v>0.40356033564814814</v>
      </c>
    </row>
    <row r="5981" spans="1:12" ht="15" customHeight="1" x14ac:dyDescent="0.25">
      <c r="A5981">
        <v>5980</v>
      </c>
      <c r="B5981">
        <v>274785</v>
      </c>
      <c r="C5981" t="s">
        <v>124</v>
      </c>
      <c r="D5981" t="s">
        <v>1413</v>
      </c>
      <c r="E5981" t="s">
        <v>1603</v>
      </c>
      <c r="F5981" t="s">
        <v>1604</v>
      </c>
      <c r="G5981">
        <v>46.5</v>
      </c>
      <c r="H5981">
        <v>39.299999999999997</v>
      </c>
      <c r="I5981">
        <v>3</v>
      </c>
      <c r="J5981">
        <v>0</v>
      </c>
      <c r="K5981" s="1">
        <v>45159</v>
      </c>
      <c r="L5981" s="56">
        <v>0.40348738425925923</v>
      </c>
    </row>
    <row r="5982" spans="1:12" ht="15" customHeight="1" x14ac:dyDescent="0.25">
      <c r="A5982">
        <v>5981</v>
      </c>
      <c r="B5982">
        <v>274784</v>
      </c>
      <c r="C5982" t="s">
        <v>121</v>
      </c>
      <c r="D5982" t="s">
        <v>122</v>
      </c>
      <c r="E5982" t="s">
        <v>1603</v>
      </c>
      <c r="F5982" t="s">
        <v>1613</v>
      </c>
      <c r="G5982">
        <v>14.3</v>
      </c>
      <c r="H5982">
        <v>8.9</v>
      </c>
      <c r="I5982">
        <v>2</v>
      </c>
      <c r="J5982">
        <v>0</v>
      </c>
      <c r="K5982" s="1">
        <v>45159</v>
      </c>
      <c r="L5982" s="56">
        <v>0.37788533564814814</v>
      </c>
    </row>
    <row r="5983" spans="1:12" ht="15" customHeight="1" x14ac:dyDescent="0.25">
      <c r="A5983">
        <v>5982</v>
      </c>
      <c r="B5983">
        <v>274783</v>
      </c>
      <c r="C5983" t="s">
        <v>24</v>
      </c>
      <c r="D5983" t="s">
        <v>25</v>
      </c>
      <c r="E5983" t="s">
        <v>1611</v>
      </c>
      <c r="F5983" t="s">
        <v>1614</v>
      </c>
      <c r="G5983">
        <v>51.9</v>
      </c>
      <c r="H5983">
        <v>44.7</v>
      </c>
      <c r="I5983">
        <v>3</v>
      </c>
      <c r="J5983">
        <v>8</v>
      </c>
      <c r="K5983" s="1">
        <v>45159</v>
      </c>
      <c r="L5983" s="56">
        <v>0.37774293981481483</v>
      </c>
    </row>
    <row r="5984" spans="1:12" ht="15" customHeight="1" x14ac:dyDescent="0.25">
      <c r="A5984">
        <v>5983</v>
      </c>
      <c r="B5984">
        <v>274782</v>
      </c>
      <c r="C5984" t="s">
        <v>136</v>
      </c>
      <c r="D5984" t="s">
        <v>1605</v>
      </c>
      <c r="E5984" t="s">
        <v>1603</v>
      </c>
      <c r="F5984" t="s">
        <v>1615</v>
      </c>
      <c r="G5984">
        <v>30.5</v>
      </c>
      <c r="H5984">
        <v>25.1</v>
      </c>
      <c r="I5984">
        <v>2</v>
      </c>
      <c r="J5984">
        <v>0</v>
      </c>
      <c r="K5984" s="1">
        <v>45159</v>
      </c>
      <c r="L5984" s="56">
        <v>0.37765324074074075</v>
      </c>
    </row>
    <row r="5985" spans="1:12" ht="15" customHeight="1" x14ac:dyDescent="0.25">
      <c r="A5985">
        <v>5984</v>
      </c>
      <c r="B5985">
        <v>274781</v>
      </c>
      <c r="C5985" t="s">
        <v>125</v>
      </c>
      <c r="D5985" t="s">
        <v>126</v>
      </c>
      <c r="E5985" t="s">
        <v>1603</v>
      </c>
      <c r="F5985" t="s">
        <v>1604</v>
      </c>
      <c r="G5985">
        <v>15.9</v>
      </c>
      <c r="H5985">
        <v>10.5</v>
      </c>
      <c r="I5985">
        <v>2</v>
      </c>
      <c r="J5985">
        <v>0</v>
      </c>
      <c r="K5985" s="1">
        <v>45159</v>
      </c>
      <c r="L5985" s="56">
        <v>0.37755667824074074</v>
      </c>
    </row>
    <row r="5986" spans="1:12" ht="15" customHeight="1" x14ac:dyDescent="0.25">
      <c r="A5986">
        <v>5985</v>
      </c>
      <c r="B5986">
        <v>274780</v>
      </c>
      <c r="C5986" t="s">
        <v>67</v>
      </c>
      <c r="D5986" t="s">
        <v>1318</v>
      </c>
      <c r="E5986" t="s">
        <v>1603</v>
      </c>
      <c r="F5986" t="s">
        <v>1613</v>
      </c>
      <c r="G5986">
        <v>17.5</v>
      </c>
      <c r="H5986">
        <v>12.1</v>
      </c>
      <c r="I5986">
        <v>2</v>
      </c>
      <c r="J5986">
        <v>0</v>
      </c>
      <c r="K5986" s="1">
        <v>45159</v>
      </c>
      <c r="L5986" s="56">
        <v>0.37745787037037037</v>
      </c>
    </row>
    <row r="5987" spans="1:12" ht="15" customHeight="1" x14ac:dyDescent="0.25">
      <c r="A5987">
        <v>5986</v>
      </c>
      <c r="B5987">
        <v>274779</v>
      </c>
      <c r="C5987" t="s">
        <v>123</v>
      </c>
      <c r="D5987" t="s">
        <v>1412</v>
      </c>
      <c r="E5987" t="s">
        <v>1603</v>
      </c>
      <c r="F5987" t="s">
        <v>1614</v>
      </c>
      <c r="G5987">
        <v>8.6</v>
      </c>
      <c r="H5987">
        <v>5</v>
      </c>
      <c r="I5987">
        <v>1</v>
      </c>
      <c r="J5987">
        <v>0</v>
      </c>
      <c r="K5987" s="1">
        <v>45159</v>
      </c>
      <c r="L5987" s="56">
        <v>0.37736099537037032</v>
      </c>
    </row>
    <row r="5988" spans="1:12" ht="15" customHeight="1" x14ac:dyDescent="0.25">
      <c r="A5988">
        <v>5987</v>
      </c>
      <c r="B5988">
        <v>274778</v>
      </c>
      <c r="C5988" t="s">
        <v>51</v>
      </c>
      <c r="D5988" t="s">
        <v>52</v>
      </c>
      <c r="E5988" t="s">
        <v>1611</v>
      </c>
      <c r="F5988" t="s">
        <v>1613</v>
      </c>
      <c r="G5988">
        <v>60</v>
      </c>
      <c r="H5988">
        <v>52.8</v>
      </c>
      <c r="I5988">
        <v>3</v>
      </c>
      <c r="J5988">
        <v>20</v>
      </c>
      <c r="K5988" s="1">
        <v>45159</v>
      </c>
      <c r="L5988" s="56">
        <v>0.37720251157407408</v>
      </c>
    </row>
    <row r="5989" spans="1:12" ht="15" customHeight="1" x14ac:dyDescent="0.25">
      <c r="A5989">
        <v>5988</v>
      </c>
      <c r="B5989">
        <v>274777</v>
      </c>
      <c r="C5989" t="s">
        <v>51</v>
      </c>
      <c r="D5989" t="s">
        <v>52</v>
      </c>
      <c r="E5989" t="s">
        <v>1611</v>
      </c>
      <c r="F5989" t="s">
        <v>1613</v>
      </c>
      <c r="G5989">
        <v>9.1</v>
      </c>
      <c r="H5989">
        <v>7.3</v>
      </c>
      <c r="I5989">
        <v>0</v>
      </c>
      <c r="J5989">
        <v>3</v>
      </c>
      <c r="K5989" s="1">
        <v>45159</v>
      </c>
      <c r="L5989" s="56">
        <v>0.37708834490740739</v>
      </c>
    </row>
    <row r="5990" spans="1:12" ht="15" customHeight="1" x14ac:dyDescent="0.25">
      <c r="A5990">
        <v>5989</v>
      </c>
      <c r="B5990">
        <v>274776</v>
      </c>
      <c r="C5990" t="s">
        <v>175</v>
      </c>
      <c r="D5990" t="s">
        <v>176</v>
      </c>
      <c r="E5990" t="s">
        <v>1603</v>
      </c>
      <c r="F5990" t="s">
        <v>1610</v>
      </c>
      <c r="G5990">
        <v>33.1</v>
      </c>
      <c r="H5990">
        <v>25.9</v>
      </c>
      <c r="I5990">
        <v>3</v>
      </c>
      <c r="J5990">
        <v>0</v>
      </c>
      <c r="K5990" s="1">
        <v>45159</v>
      </c>
      <c r="L5990" s="56">
        <v>0.37670219907407404</v>
      </c>
    </row>
    <row r="5991" spans="1:12" ht="15" customHeight="1" x14ac:dyDescent="0.25">
      <c r="A5991">
        <v>5990</v>
      </c>
      <c r="B5991">
        <v>274775</v>
      </c>
      <c r="C5991" t="s">
        <v>137</v>
      </c>
      <c r="D5991" t="s">
        <v>1356</v>
      </c>
      <c r="E5991" t="s">
        <v>1603</v>
      </c>
      <c r="F5991" t="s">
        <v>1615</v>
      </c>
      <c r="G5991">
        <v>36.299999999999997</v>
      </c>
      <c r="H5991">
        <v>30.9</v>
      </c>
      <c r="I5991">
        <v>2</v>
      </c>
      <c r="J5991">
        <v>0</v>
      </c>
      <c r="K5991" s="1">
        <v>45159</v>
      </c>
      <c r="L5991" s="56">
        <v>0.37644552083333332</v>
      </c>
    </row>
    <row r="5992" spans="1:12" ht="15" customHeight="1" x14ac:dyDescent="0.25">
      <c r="A5992">
        <v>5991</v>
      </c>
      <c r="B5992">
        <v>274774</v>
      </c>
      <c r="C5992" t="s">
        <v>175</v>
      </c>
      <c r="D5992" t="s">
        <v>176</v>
      </c>
      <c r="E5992" t="s">
        <v>1603</v>
      </c>
      <c r="F5992" t="s">
        <v>1613</v>
      </c>
      <c r="G5992">
        <v>28.9</v>
      </c>
      <c r="H5992">
        <v>21.7</v>
      </c>
      <c r="I5992">
        <v>3</v>
      </c>
      <c r="J5992">
        <v>0</v>
      </c>
      <c r="K5992" s="1">
        <v>45159</v>
      </c>
      <c r="L5992" s="56">
        <v>0.37620628472222223</v>
      </c>
    </row>
    <row r="5993" spans="1:12" ht="15" customHeight="1" x14ac:dyDescent="0.25">
      <c r="A5993">
        <v>5992</v>
      </c>
      <c r="B5993">
        <v>274773</v>
      </c>
      <c r="C5993" t="s">
        <v>84</v>
      </c>
      <c r="D5993" t="s">
        <v>1609</v>
      </c>
      <c r="E5993" t="s">
        <v>1603</v>
      </c>
      <c r="F5993" t="s">
        <v>1610</v>
      </c>
      <c r="G5993">
        <v>10.3</v>
      </c>
      <c r="H5993">
        <v>6.7</v>
      </c>
      <c r="I5993">
        <v>1</v>
      </c>
      <c r="J5993">
        <v>0</v>
      </c>
      <c r="K5993" s="1">
        <v>45159</v>
      </c>
      <c r="L5993" s="56">
        <v>0.37611608796296297</v>
      </c>
    </row>
    <row r="5994" spans="1:12" ht="15" customHeight="1" x14ac:dyDescent="0.25">
      <c r="A5994">
        <v>5993</v>
      </c>
      <c r="B5994">
        <v>274772</v>
      </c>
      <c r="C5994" t="s">
        <v>85</v>
      </c>
      <c r="D5994" t="s">
        <v>1608</v>
      </c>
      <c r="E5994" t="s">
        <v>1603</v>
      </c>
      <c r="F5994" t="s">
        <v>1610</v>
      </c>
      <c r="G5994">
        <v>26.1</v>
      </c>
      <c r="H5994">
        <v>20.7</v>
      </c>
      <c r="I5994">
        <v>2</v>
      </c>
      <c r="J5994">
        <v>0</v>
      </c>
      <c r="K5994" s="1">
        <v>45159</v>
      </c>
      <c r="L5994" s="56">
        <v>0.37594667824074074</v>
      </c>
    </row>
    <row r="5995" spans="1:12" ht="15" customHeight="1" x14ac:dyDescent="0.25">
      <c r="A5995">
        <v>5994</v>
      </c>
      <c r="B5995">
        <v>274771</v>
      </c>
      <c r="C5995" t="s">
        <v>123</v>
      </c>
      <c r="D5995" t="s">
        <v>1412</v>
      </c>
      <c r="E5995" t="s">
        <v>1603</v>
      </c>
      <c r="F5995" t="s">
        <v>1613</v>
      </c>
      <c r="G5995">
        <v>23.9</v>
      </c>
      <c r="H5995">
        <v>20.3</v>
      </c>
      <c r="I5995">
        <v>1</v>
      </c>
      <c r="J5995">
        <v>0</v>
      </c>
      <c r="K5995" s="1">
        <v>45159</v>
      </c>
      <c r="L5995" s="56">
        <v>0.37579583333333333</v>
      </c>
    </row>
    <row r="5996" spans="1:12" ht="15" customHeight="1" x14ac:dyDescent="0.25">
      <c r="A5996">
        <v>5995</v>
      </c>
      <c r="B5996">
        <v>274770</v>
      </c>
      <c r="C5996" t="s">
        <v>55</v>
      </c>
      <c r="D5996" t="s">
        <v>56</v>
      </c>
      <c r="E5996" t="s">
        <v>1611</v>
      </c>
      <c r="F5996" t="s">
        <v>1613</v>
      </c>
      <c r="G5996">
        <v>44.8</v>
      </c>
      <c r="H5996">
        <v>37.6</v>
      </c>
      <c r="I5996">
        <v>3</v>
      </c>
      <c r="J5996">
        <v>8</v>
      </c>
      <c r="K5996" s="1">
        <v>45159</v>
      </c>
      <c r="L5996" s="56">
        <v>0.37561496527777777</v>
      </c>
    </row>
    <row r="5997" spans="1:12" ht="15" customHeight="1" x14ac:dyDescent="0.25">
      <c r="A5997">
        <v>5996</v>
      </c>
      <c r="B5997">
        <v>274769</v>
      </c>
      <c r="C5997" t="s">
        <v>120</v>
      </c>
      <c r="D5997" t="s">
        <v>1411</v>
      </c>
      <c r="E5997" t="s">
        <v>1603</v>
      </c>
      <c r="F5997" t="s">
        <v>1613</v>
      </c>
      <c r="G5997">
        <v>42.3</v>
      </c>
      <c r="H5997">
        <v>35.1</v>
      </c>
      <c r="I5997">
        <v>3</v>
      </c>
      <c r="J5997">
        <v>0</v>
      </c>
      <c r="K5997" s="1">
        <v>45159</v>
      </c>
      <c r="L5997" s="56">
        <v>0.3753766550925926</v>
      </c>
    </row>
    <row r="5998" spans="1:12" ht="15" customHeight="1" x14ac:dyDescent="0.25">
      <c r="A5998">
        <v>5997</v>
      </c>
      <c r="B5998">
        <v>274768</v>
      </c>
      <c r="C5998" t="s">
        <v>139</v>
      </c>
      <c r="D5998" t="s">
        <v>1342</v>
      </c>
      <c r="E5998" t="s">
        <v>1603</v>
      </c>
      <c r="F5998" t="s">
        <v>1613</v>
      </c>
      <c r="G5998">
        <v>52.9</v>
      </c>
      <c r="H5998">
        <v>45.7</v>
      </c>
      <c r="I5998">
        <v>3</v>
      </c>
      <c r="J5998">
        <v>0</v>
      </c>
      <c r="K5998" s="1">
        <v>45159</v>
      </c>
      <c r="L5998" s="56">
        <v>0.37526744212962965</v>
      </c>
    </row>
    <row r="5999" spans="1:12" ht="15" customHeight="1" x14ac:dyDescent="0.25">
      <c r="A5999">
        <v>5998</v>
      </c>
      <c r="B5999">
        <v>274767</v>
      </c>
      <c r="C5999" t="s">
        <v>139</v>
      </c>
      <c r="D5999" t="s">
        <v>1342</v>
      </c>
      <c r="E5999" t="s">
        <v>1603</v>
      </c>
      <c r="F5999" t="s">
        <v>1613</v>
      </c>
      <c r="G5999">
        <v>40.799999999999997</v>
      </c>
      <c r="H5999">
        <v>35.4</v>
      </c>
      <c r="I5999">
        <v>2</v>
      </c>
      <c r="J5999">
        <v>0</v>
      </c>
      <c r="K5999" s="1">
        <v>45159</v>
      </c>
      <c r="L5999" s="56">
        <v>0.37517731481481481</v>
      </c>
    </row>
    <row r="6000" spans="1:12" ht="15" customHeight="1" x14ac:dyDescent="0.25">
      <c r="A6000">
        <v>5999</v>
      </c>
      <c r="B6000">
        <v>274766</v>
      </c>
      <c r="C6000" t="s">
        <v>59</v>
      </c>
      <c r="D6000" t="s">
        <v>60</v>
      </c>
      <c r="E6000" t="s">
        <v>1611</v>
      </c>
      <c r="F6000" t="s">
        <v>1613</v>
      </c>
      <c r="G6000">
        <v>44.8</v>
      </c>
      <c r="H6000">
        <v>37.6</v>
      </c>
      <c r="I6000">
        <v>3</v>
      </c>
      <c r="J6000">
        <v>8</v>
      </c>
      <c r="K6000" s="1">
        <v>45159</v>
      </c>
      <c r="L6000" s="56">
        <v>0.37506165509259254</v>
      </c>
    </row>
    <row r="6001" spans="1:12" ht="15" customHeight="1" x14ac:dyDescent="0.25">
      <c r="A6001">
        <v>6000</v>
      </c>
      <c r="B6001">
        <v>274765</v>
      </c>
      <c r="C6001" t="s">
        <v>121</v>
      </c>
      <c r="D6001" t="s">
        <v>122</v>
      </c>
      <c r="E6001" t="s">
        <v>1603</v>
      </c>
      <c r="F6001" t="s">
        <v>1610</v>
      </c>
      <c r="G6001">
        <v>33.200000000000003</v>
      </c>
      <c r="H6001">
        <v>26</v>
      </c>
      <c r="I6001">
        <v>3</v>
      </c>
      <c r="J6001">
        <v>0</v>
      </c>
      <c r="K6001" s="1">
        <v>45159</v>
      </c>
      <c r="L6001" s="56">
        <v>0.37491357638888889</v>
      </c>
    </row>
    <row r="6002" spans="1:12" ht="15" customHeight="1" x14ac:dyDescent="0.25">
      <c r="A6002">
        <v>6001</v>
      </c>
      <c r="B6002">
        <v>274764</v>
      </c>
      <c r="C6002" t="s">
        <v>74</v>
      </c>
      <c r="D6002" t="s">
        <v>75</v>
      </c>
      <c r="E6002" t="s">
        <v>1611</v>
      </c>
      <c r="F6002" t="s">
        <v>1610</v>
      </c>
      <c r="G6002">
        <v>27.6</v>
      </c>
      <c r="H6002">
        <v>22.2</v>
      </c>
      <c r="I6002">
        <v>2</v>
      </c>
      <c r="J6002">
        <v>10</v>
      </c>
      <c r="K6002" s="1">
        <v>45159</v>
      </c>
      <c r="L6002" s="56">
        <v>0.37480667824074071</v>
      </c>
    </row>
    <row r="6003" spans="1:12" ht="15" customHeight="1" x14ac:dyDescent="0.25">
      <c r="A6003">
        <v>6002</v>
      </c>
      <c r="B6003">
        <v>274763</v>
      </c>
      <c r="C6003" t="s">
        <v>59</v>
      </c>
      <c r="D6003" t="s">
        <v>60</v>
      </c>
      <c r="E6003" t="s">
        <v>1611</v>
      </c>
      <c r="F6003" t="s">
        <v>1613</v>
      </c>
      <c r="G6003">
        <v>38</v>
      </c>
      <c r="H6003">
        <v>30.8</v>
      </c>
      <c r="I6003">
        <v>3</v>
      </c>
      <c r="J6003">
        <v>6</v>
      </c>
      <c r="K6003" s="1">
        <v>45159</v>
      </c>
      <c r="L6003" s="56">
        <v>0.37473414351851853</v>
      </c>
    </row>
    <row r="6004" spans="1:12" ht="15" customHeight="1" x14ac:dyDescent="0.25">
      <c r="A6004">
        <v>6003</v>
      </c>
      <c r="B6004">
        <v>274762</v>
      </c>
      <c r="C6004" t="s">
        <v>125</v>
      </c>
      <c r="D6004" t="s">
        <v>126</v>
      </c>
      <c r="E6004" t="s">
        <v>1603</v>
      </c>
      <c r="F6004" t="s">
        <v>1604</v>
      </c>
      <c r="G6004">
        <v>31</v>
      </c>
      <c r="H6004">
        <v>23.8</v>
      </c>
      <c r="I6004">
        <v>3</v>
      </c>
      <c r="J6004">
        <v>0</v>
      </c>
      <c r="K6004" s="1">
        <v>45159</v>
      </c>
      <c r="L6004" s="56">
        <v>0.37460034722222219</v>
      </c>
    </row>
    <row r="6005" spans="1:12" ht="15" customHeight="1" x14ac:dyDescent="0.25">
      <c r="A6005">
        <v>6004</v>
      </c>
      <c r="B6005">
        <v>274761</v>
      </c>
      <c r="C6005" t="s">
        <v>121</v>
      </c>
      <c r="D6005" t="s">
        <v>122</v>
      </c>
      <c r="E6005" t="s">
        <v>1603</v>
      </c>
      <c r="F6005" t="s">
        <v>1610</v>
      </c>
      <c r="G6005">
        <v>16.600000000000001</v>
      </c>
      <c r="H6005">
        <v>11.2</v>
      </c>
      <c r="I6005">
        <v>2</v>
      </c>
      <c r="J6005">
        <v>0</v>
      </c>
      <c r="K6005" s="1">
        <v>45159</v>
      </c>
      <c r="L6005" s="56">
        <v>0.37453749999999997</v>
      </c>
    </row>
    <row r="6006" spans="1:12" ht="15" customHeight="1" x14ac:dyDescent="0.25">
      <c r="A6006">
        <v>6005</v>
      </c>
      <c r="B6006">
        <v>274760</v>
      </c>
      <c r="C6006" t="s">
        <v>78</v>
      </c>
      <c r="D6006" t="s">
        <v>79</v>
      </c>
      <c r="E6006" t="s">
        <v>1611</v>
      </c>
      <c r="F6006" t="s">
        <v>1610</v>
      </c>
      <c r="G6006">
        <v>22.5</v>
      </c>
      <c r="H6006">
        <v>17.100000000000001</v>
      </c>
      <c r="I6006">
        <v>2</v>
      </c>
      <c r="J6006">
        <v>6</v>
      </c>
      <c r="K6006" s="1">
        <v>45159</v>
      </c>
      <c r="L6006" s="56">
        <v>0.37437890046296296</v>
      </c>
    </row>
    <row r="6007" spans="1:12" ht="15" customHeight="1" x14ac:dyDescent="0.25">
      <c r="A6007">
        <v>6006</v>
      </c>
      <c r="B6007">
        <v>274759</v>
      </c>
      <c r="C6007" t="s">
        <v>74</v>
      </c>
      <c r="D6007" t="s">
        <v>75</v>
      </c>
      <c r="E6007" t="s">
        <v>1611</v>
      </c>
      <c r="F6007" t="s">
        <v>1610</v>
      </c>
      <c r="G6007">
        <v>40.9</v>
      </c>
      <c r="H6007">
        <v>33.700000000000003</v>
      </c>
      <c r="I6007">
        <v>3</v>
      </c>
      <c r="J6007">
        <v>16</v>
      </c>
      <c r="K6007" s="1">
        <v>45159</v>
      </c>
      <c r="L6007" s="56">
        <v>0.37396238425925926</v>
      </c>
    </row>
    <row r="6008" spans="1:12" ht="15" customHeight="1" x14ac:dyDescent="0.25">
      <c r="A6008">
        <v>6007</v>
      </c>
      <c r="B6008">
        <v>274758</v>
      </c>
      <c r="C6008" t="s">
        <v>125</v>
      </c>
      <c r="D6008" t="s">
        <v>126</v>
      </c>
      <c r="E6008" t="s">
        <v>1603</v>
      </c>
      <c r="F6008" t="s">
        <v>1604</v>
      </c>
      <c r="G6008">
        <v>46.9</v>
      </c>
      <c r="H6008">
        <v>39.700000000000003</v>
      </c>
      <c r="I6008">
        <v>3</v>
      </c>
      <c r="J6008">
        <v>0</v>
      </c>
      <c r="K6008" s="1">
        <v>45159</v>
      </c>
      <c r="L6008" s="56">
        <v>0.37379760416666663</v>
      </c>
    </row>
    <row r="6009" spans="1:12" ht="15" customHeight="1" x14ac:dyDescent="0.25">
      <c r="A6009">
        <v>6008</v>
      </c>
      <c r="B6009">
        <v>274757</v>
      </c>
      <c r="C6009" t="s">
        <v>142</v>
      </c>
      <c r="D6009" t="s">
        <v>1612</v>
      </c>
      <c r="E6009" t="s">
        <v>1603</v>
      </c>
      <c r="F6009" t="s">
        <v>1604</v>
      </c>
      <c r="G6009">
        <v>47.8</v>
      </c>
      <c r="H6009">
        <v>40.6</v>
      </c>
      <c r="I6009">
        <v>3</v>
      </c>
      <c r="J6009">
        <v>0</v>
      </c>
      <c r="K6009" s="1">
        <v>45159</v>
      </c>
      <c r="L6009" s="56">
        <v>0.37363468750000001</v>
      </c>
    </row>
    <row r="6010" spans="1:12" ht="15" customHeight="1" x14ac:dyDescent="0.25">
      <c r="A6010">
        <v>6009</v>
      </c>
      <c r="B6010">
        <v>274756</v>
      </c>
      <c r="C6010" t="s">
        <v>24</v>
      </c>
      <c r="D6010" t="s">
        <v>25</v>
      </c>
      <c r="E6010" t="s">
        <v>1611</v>
      </c>
      <c r="F6010" t="s">
        <v>1614</v>
      </c>
      <c r="G6010">
        <v>47.3</v>
      </c>
      <c r="H6010">
        <v>40.1</v>
      </c>
      <c r="I6010">
        <v>3</v>
      </c>
      <c r="J6010">
        <v>8</v>
      </c>
      <c r="K6010" s="1">
        <v>45159</v>
      </c>
      <c r="L6010" s="56">
        <v>0.37335413194444445</v>
      </c>
    </row>
    <row r="6011" spans="1:12" ht="15" customHeight="1" x14ac:dyDescent="0.25">
      <c r="A6011">
        <v>6010</v>
      </c>
      <c r="B6011">
        <v>274755</v>
      </c>
      <c r="C6011" t="s">
        <v>67</v>
      </c>
      <c r="D6011" t="s">
        <v>1318</v>
      </c>
      <c r="E6011" t="s">
        <v>1603</v>
      </c>
      <c r="F6011" t="s">
        <v>1613</v>
      </c>
      <c r="G6011">
        <v>34.6</v>
      </c>
      <c r="H6011">
        <v>27.4</v>
      </c>
      <c r="I6011">
        <v>3</v>
      </c>
      <c r="J6011">
        <v>0</v>
      </c>
      <c r="K6011" s="1">
        <v>45159</v>
      </c>
      <c r="L6011" s="56">
        <v>0.37322496527777776</v>
      </c>
    </row>
    <row r="6012" spans="1:12" ht="15" customHeight="1" x14ac:dyDescent="0.25">
      <c r="A6012">
        <v>6011</v>
      </c>
      <c r="B6012">
        <v>274754</v>
      </c>
      <c r="C6012" t="s">
        <v>141</v>
      </c>
      <c r="D6012" t="s">
        <v>1358</v>
      </c>
      <c r="E6012" t="s">
        <v>1603</v>
      </c>
      <c r="F6012" t="s">
        <v>1607</v>
      </c>
      <c r="G6012">
        <v>20.100000000000001</v>
      </c>
      <c r="H6012">
        <v>14.7</v>
      </c>
      <c r="I6012">
        <v>2</v>
      </c>
      <c r="J6012">
        <v>0</v>
      </c>
      <c r="K6012" s="1">
        <v>45159</v>
      </c>
      <c r="L6012" s="56">
        <v>0.37305876157407408</v>
      </c>
    </row>
    <row r="6013" spans="1:12" ht="15" customHeight="1" x14ac:dyDescent="0.25">
      <c r="A6013">
        <v>6012</v>
      </c>
      <c r="B6013">
        <v>274753</v>
      </c>
      <c r="C6013" t="s">
        <v>1534</v>
      </c>
      <c r="D6013" t="s">
        <v>1535</v>
      </c>
      <c r="E6013" t="s">
        <v>1611</v>
      </c>
      <c r="F6013" t="s">
        <v>1607</v>
      </c>
      <c r="G6013">
        <v>76.099999999999994</v>
      </c>
      <c r="H6013">
        <v>68.900000000000006</v>
      </c>
      <c r="I6013">
        <v>3</v>
      </c>
      <c r="J6013">
        <v>18</v>
      </c>
      <c r="K6013" s="1">
        <v>45159</v>
      </c>
      <c r="L6013" s="56">
        <v>0.37285100694444445</v>
      </c>
    </row>
    <row r="6014" spans="1:12" ht="15" customHeight="1" x14ac:dyDescent="0.25">
      <c r="A6014">
        <v>6013</v>
      </c>
      <c r="B6014">
        <v>274752</v>
      </c>
      <c r="C6014" t="s">
        <v>59</v>
      </c>
      <c r="D6014" t="s">
        <v>60</v>
      </c>
      <c r="E6014" t="s">
        <v>1611</v>
      </c>
      <c r="F6014" t="s">
        <v>1613</v>
      </c>
      <c r="G6014">
        <v>48.5</v>
      </c>
      <c r="H6014">
        <v>41.3</v>
      </c>
      <c r="I6014">
        <v>3</v>
      </c>
      <c r="J6014">
        <v>8</v>
      </c>
      <c r="K6014" s="1">
        <v>45159</v>
      </c>
      <c r="L6014" s="56">
        <v>0.37262734953703708</v>
      </c>
    </row>
    <row r="6015" spans="1:12" ht="15" customHeight="1" x14ac:dyDescent="0.25">
      <c r="A6015">
        <v>6014</v>
      </c>
      <c r="B6015">
        <v>274751</v>
      </c>
      <c r="C6015" t="s">
        <v>114</v>
      </c>
      <c r="D6015" t="s">
        <v>115</v>
      </c>
      <c r="E6015" t="s">
        <v>1603</v>
      </c>
      <c r="F6015" t="s">
        <v>1610</v>
      </c>
      <c r="G6015">
        <v>55.1</v>
      </c>
      <c r="H6015">
        <v>47.9</v>
      </c>
      <c r="I6015">
        <v>3</v>
      </c>
      <c r="J6015">
        <v>23</v>
      </c>
      <c r="K6015" s="1">
        <v>45159</v>
      </c>
      <c r="L6015" s="56">
        <v>0.37246932870370369</v>
      </c>
    </row>
    <row r="6016" spans="1:12" ht="15" customHeight="1" x14ac:dyDescent="0.25">
      <c r="A6016">
        <v>6015</v>
      </c>
      <c r="B6016">
        <v>274750</v>
      </c>
      <c r="C6016" t="s">
        <v>123</v>
      </c>
      <c r="D6016" t="s">
        <v>1412</v>
      </c>
      <c r="E6016" t="s">
        <v>1603</v>
      </c>
      <c r="F6016" t="s">
        <v>1614</v>
      </c>
      <c r="G6016">
        <v>54</v>
      </c>
      <c r="H6016">
        <v>46.8</v>
      </c>
      <c r="I6016">
        <v>3</v>
      </c>
      <c r="J6016">
        <v>0</v>
      </c>
      <c r="K6016" s="1">
        <v>45159</v>
      </c>
      <c r="L6016" s="56">
        <v>0.37227045138888887</v>
      </c>
    </row>
    <row r="6017" spans="1:12" ht="15" customHeight="1" x14ac:dyDescent="0.25">
      <c r="A6017">
        <v>6016</v>
      </c>
      <c r="B6017">
        <v>274749</v>
      </c>
      <c r="C6017" t="s">
        <v>1532</v>
      </c>
      <c r="D6017" t="s">
        <v>1533</v>
      </c>
      <c r="E6017" t="s">
        <v>1603</v>
      </c>
      <c r="F6017" t="s">
        <v>1607</v>
      </c>
      <c r="G6017">
        <v>11.1</v>
      </c>
      <c r="H6017">
        <v>3.9</v>
      </c>
      <c r="I6017">
        <v>3</v>
      </c>
      <c r="J6017">
        <v>0</v>
      </c>
      <c r="K6017" s="1">
        <v>45159</v>
      </c>
      <c r="L6017" s="56">
        <v>0.37205228009259256</v>
      </c>
    </row>
    <row r="6018" spans="1:12" ht="15" customHeight="1" x14ac:dyDescent="0.25">
      <c r="A6018">
        <v>6017</v>
      </c>
      <c r="B6018">
        <v>274748</v>
      </c>
      <c r="C6018" t="s">
        <v>120</v>
      </c>
      <c r="D6018" t="s">
        <v>1411</v>
      </c>
      <c r="E6018" t="s">
        <v>1603</v>
      </c>
      <c r="F6018" t="s">
        <v>1610</v>
      </c>
      <c r="G6018">
        <v>20.3</v>
      </c>
      <c r="H6018">
        <v>13.1</v>
      </c>
      <c r="I6018">
        <v>3</v>
      </c>
      <c r="J6018">
        <v>0</v>
      </c>
      <c r="K6018" s="1">
        <v>45159</v>
      </c>
      <c r="L6018" s="56">
        <v>0.37180466435185183</v>
      </c>
    </row>
    <row r="6019" spans="1:12" ht="15" customHeight="1" x14ac:dyDescent="0.25">
      <c r="A6019">
        <v>6018</v>
      </c>
      <c r="B6019">
        <v>274747</v>
      </c>
      <c r="C6019" t="s">
        <v>84</v>
      </c>
      <c r="D6019" t="s">
        <v>1609</v>
      </c>
      <c r="E6019" t="s">
        <v>1603</v>
      </c>
      <c r="F6019" t="s">
        <v>1610</v>
      </c>
      <c r="G6019">
        <v>52.7</v>
      </c>
      <c r="H6019">
        <v>45.5</v>
      </c>
      <c r="I6019">
        <v>3</v>
      </c>
      <c r="J6019">
        <v>0</v>
      </c>
      <c r="K6019" s="1">
        <v>45159</v>
      </c>
      <c r="L6019" s="56">
        <v>0.37159884259259263</v>
      </c>
    </row>
    <row r="6020" spans="1:12" ht="15" customHeight="1" x14ac:dyDescent="0.25">
      <c r="A6020">
        <v>6019</v>
      </c>
      <c r="B6020">
        <v>274746</v>
      </c>
      <c r="C6020" t="s">
        <v>121</v>
      </c>
      <c r="D6020" t="s">
        <v>122</v>
      </c>
      <c r="E6020" t="s">
        <v>1603</v>
      </c>
      <c r="F6020" t="s">
        <v>1613</v>
      </c>
      <c r="G6020">
        <v>42.6</v>
      </c>
      <c r="H6020">
        <v>35.4</v>
      </c>
      <c r="I6020">
        <v>3</v>
      </c>
      <c r="J6020">
        <v>0</v>
      </c>
      <c r="K6020" s="1">
        <v>45159</v>
      </c>
      <c r="L6020" s="56">
        <v>0.37145748842592591</v>
      </c>
    </row>
    <row r="6021" spans="1:12" ht="15" customHeight="1" x14ac:dyDescent="0.25">
      <c r="A6021">
        <v>6020</v>
      </c>
      <c r="B6021">
        <v>274745</v>
      </c>
      <c r="C6021" t="s">
        <v>59</v>
      </c>
      <c r="D6021" t="s">
        <v>60</v>
      </c>
      <c r="E6021" t="s">
        <v>1611</v>
      </c>
      <c r="F6021" t="s">
        <v>1613</v>
      </c>
      <c r="G6021">
        <v>50.3</v>
      </c>
      <c r="H6021">
        <v>43.1</v>
      </c>
      <c r="I6021">
        <v>3</v>
      </c>
      <c r="J6021">
        <v>8</v>
      </c>
      <c r="K6021" s="1">
        <v>45159</v>
      </c>
      <c r="L6021" s="56">
        <v>0.37131427083333329</v>
      </c>
    </row>
    <row r="6022" spans="1:12" ht="15" customHeight="1" x14ac:dyDescent="0.25">
      <c r="A6022">
        <v>6021</v>
      </c>
      <c r="B6022">
        <v>274744</v>
      </c>
      <c r="C6022" t="s">
        <v>24</v>
      </c>
      <c r="D6022" t="s">
        <v>25</v>
      </c>
      <c r="E6022" t="s">
        <v>1611</v>
      </c>
      <c r="F6022" t="s">
        <v>1614</v>
      </c>
      <c r="G6022">
        <v>49.3</v>
      </c>
      <c r="H6022">
        <v>42.1</v>
      </c>
      <c r="I6022">
        <v>3</v>
      </c>
      <c r="J6022">
        <v>8</v>
      </c>
      <c r="K6022" s="1">
        <v>45159</v>
      </c>
      <c r="L6022" s="56">
        <v>0.37118255787037041</v>
      </c>
    </row>
    <row r="6023" spans="1:12" ht="15" customHeight="1" x14ac:dyDescent="0.25">
      <c r="A6023">
        <v>6022</v>
      </c>
      <c r="B6023">
        <v>274743</v>
      </c>
      <c r="C6023" t="s">
        <v>141</v>
      </c>
      <c r="D6023" t="s">
        <v>1358</v>
      </c>
      <c r="E6023" t="s">
        <v>1603</v>
      </c>
      <c r="F6023" t="s">
        <v>1607</v>
      </c>
      <c r="G6023">
        <v>36.1</v>
      </c>
      <c r="H6023">
        <v>28.9</v>
      </c>
      <c r="I6023">
        <v>3</v>
      </c>
      <c r="J6023">
        <v>0</v>
      </c>
      <c r="K6023" s="1">
        <v>45159</v>
      </c>
      <c r="L6023" s="56">
        <v>0.37108665509259259</v>
      </c>
    </row>
    <row r="6024" spans="1:12" ht="15" customHeight="1" x14ac:dyDescent="0.25">
      <c r="A6024">
        <v>6023</v>
      </c>
      <c r="B6024">
        <v>274742</v>
      </c>
      <c r="C6024" t="s">
        <v>124</v>
      </c>
      <c r="D6024" t="s">
        <v>1413</v>
      </c>
      <c r="E6024" t="s">
        <v>1603</v>
      </c>
      <c r="F6024" t="s">
        <v>1604</v>
      </c>
      <c r="G6024">
        <v>39.5</v>
      </c>
      <c r="H6024">
        <v>32.299999999999997</v>
      </c>
      <c r="I6024">
        <v>3</v>
      </c>
      <c r="J6024">
        <v>0</v>
      </c>
      <c r="K6024" s="1">
        <v>45159</v>
      </c>
      <c r="L6024" s="56">
        <v>0.37090813657407407</v>
      </c>
    </row>
    <row r="6025" spans="1:12" ht="15" customHeight="1" x14ac:dyDescent="0.25">
      <c r="A6025">
        <v>6024</v>
      </c>
      <c r="B6025">
        <v>274741</v>
      </c>
      <c r="C6025" t="s">
        <v>137</v>
      </c>
      <c r="D6025" t="s">
        <v>1356</v>
      </c>
      <c r="E6025" t="s">
        <v>1603</v>
      </c>
      <c r="F6025" t="s">
        <v>1615</v>
      </c>
      <c r="G6025">
        <v>73.8</v>
      </c>
      <c r="H6025">
        <v>66.599999999999994</v>
      </c>
      <c r="I6025">
        <v>3</v>
      </c>
      <c r="J6025">
        <v>0</v>
      </c>
      <c r="K6025" s="1">
        <v>45159</v>
      </c>
      <c r="L6025" s="56">
        <v>0.37071200231481477</v>
      </c>
    </row>
    <row r="6026" spans="1:12" ht="15" customHeight="1" x14ac:dyDescent="0.25">
      <c r="A6026">
        <v>6025</v>
      </c>
      <c r="B6026">
        <v>274740</v>
      </c>
      <c r="C6026" t="s">
        <v>151</v>
      </c>
      <c r="D6026" t="s">
        <v>1368</v>
      </c>
      <c r="E6026" t="s">
        <v>1611</v>
      </c>
      <c r="F6026" t="s">
        <v>1607</v>
      </c>
      <c r="G6026">
        <v>39.1</v>
      </c>
      <c r="H6026">
        <v>31.9</v>
      </c>
      <c r="I6026">
        <v>3</v>
      </c>
      <c r="J6026">
        <v>0</v>
      </c>
      <c r="K6026" s="1">
        <v>45159</v>
      </c>
      <c r="L6026" s="56">
        <v>0.37000841435185183</v>
      </c>
    </row>
    <row r="6027" spans="1:12" ht="15" customHeight="1" x14ac:dyDescent="0.25">
      <c r="A6027">
        <v>6026</v>
      </c>
      <c r="B6027">
        <v>274739</v>
      </c>
      <c r="C6027" t="s">
        <v>125</v>
      </c>
      <c r="D6027" t="s">
        <v>126</v>
      </c>
      <c r="E6027" t="s">
        <v>1603</v>
      </c>
      <c r="F6027" t="s">
        <v>1604</v>
      </c>
      <c r="G6027">
        <v>38.299999999999997</v>
      </c>
      <c r="H6027">
        <v>31.1</v>
      </c>
      <c r="I6027">
        <v>3</v>
      </c>
      <c r="J6027">
        <v>0</v>
      </c>
      <c r="K6027" s="1">
        <v>45159</v>
      </c>
      <c r="L6027" s="56">
        <v>0.36994375000000002</v>
      </c>
    </row>
    <row r="6028" spans="1:12" ht="15" customHeight="1" x14ac:dyDescent="0.25">
      <c r="A6028">
        <v>6027</v>
      </c>
      <c r="B6028">
        <v>274738</v>
      </c>
      <c r="C6028" t="s">
        <v>141</v>
      </c>
      <c r="D6028" t="s">
        <v>1358</v>
      </c>
      <c r="E6028" t="s">
        <v>1603</v>
      </c>
      <c r="F6028" t="s">
        <v>1607</v>
      </c>
      <c r="G6028">
        <v>33.5</v>
      </c>
      <c r="H6028">
        <v>26.3</v>
      </c>
      <c r="I6028">
        <v>3</v>
      </c>
      <c r="J6028">
        <v>0</v>
      </c>
      <c r="K6028" s="1">
        <v>45159</v>
      </c>
      <c r="L6028" s="56">
        <v>0.36986901620370372</v>
      </c>
    </row>
    <row r="6029" spans="1:12" ht="15" customHeight="1" x14ac:dyDescent="0.25">
      <c r="A6029">
        <v>6028</v>
      </c>
      <c r="B6029">
        <v>274737</v>
      </c>
      <c r="C6029" t="s">
        <v>141</v>
      </c>
      <c r="D6029" t="s">
        <v>1358</v>
      </c>
      <c r="E6029" t="s">
        <v>1603</v>
      </c>
      <c r="F6029" t="s">
        <v>1607</v>
      </c>
      <c r="G6029">
        <v>12.2</v>
      </c>
      <c r="H6029">
        <v>6.8</v>
      </c>
      <c r="I6029">
        <v>2</v>
      </c>
      <c r="J6029">
        <v>0</v>
      </c>
      <c r="K6029" s="1">
        <v>45159</v>
      </c>
      <c r="L6029" s="56">
        <v>0.36973834490740742</v>
      </c>
    </row>
    <row r="6030" spans="1:12" ht="15" customHeight="1" x14ac:dyDescent="0.25">
      <c r="A6030">
        <v>6029</v>
      </c>
      <c r="B6030">
        <v>274736</v>
      </c>
      <c r="C6030" t="s">
        <v>74</v>
      </c>
      <c r="D6030" t="s">
        <v>75</v>
      </c>
      <c r="E6030" t="s">
        <v>1611</v>
      </c>
      <c r="F6030" t="s">
        <v>1610</v>
      </c>
      <c r="G6030">
        <v>40.200000000000003</v>
      </c>
      <c r="H6030">
        <v>33</v>
      </c>
      <c r="I6030">
        <v>3</v>
      </c>
      <c r="J6030">
        <v>16</v>
      </c>
      <c r="K6030" s="1">
        <v>45159</v>
      </c>
      <c r="L6030" s="56">
        <v>0.36937033564814814</v>
      </c>
    </row>
    <row r="6031" spans="1:12" ht="15" customHeight="1" x14ac:dyDescent="0.25">
      <c r="A6031">
        <v>6030</v>
      </c>
      <c r="B6031">
        <v>274735</v>
      </c>
      <c r="C6031" t="s">
        <v>120</v>
      </c>
      <c r="D6031" t="s">
        <v>1411</v>
      </c>
      <c r="E6031" t="s">
        <v>1603</v>
      </c>
      <c r="F6031" t="s">
        <v>1613</v>
      </c>
      <c r="G6031">
        <v>40.1</v>
      </c>
      <c r="H6031">
        <v>32.9</v>
      </c>
      <c r="I6031">
        <v>3</v>
      </c>
      <c r="J6031">
        <v>0</v>
      </c>
      <c r="K6031" s="1">
        <v>45159</v>
      </c>
      <c r="L6031" s="56">
        <v>0.36917708333333338</v>
      </c>
    </row>
    <row r="6032" spans="1:12" ht="15" customHeight="1" x14ac:dyDescent="0.25">
      <c r="A6032">
        <v>6031</v>
      </c>
      <c r="B6032">
        <v>274734</v>
      </c>
      <c r="C6032" t="s">
        <v>67</v>
      </c>
      <c r="D6032" t="s">
        <v>1318</v>
      </c>
      <c r="E6032" t="s">
        <v>1603</v>
      </c>
      <c r="F6032" t="s">
        <v>1613</v>
      </c>
      <c r="G6032">
        <v>30.2</v>
      </c>
      <c r="H6032">
        <v>23</v>
      </c>
      <c r="I6032">
        <v>3</v>
      </c>
      <c r="J6032">
        <v>0</v>
      </c>
      <c r="K6032" s="1">
        <v>45159</v>
      </c>
      <c r="L6032" s="56">
        <v>0.36893677083333332</v>
      </c>
    </row>
    <row r="6033" spans="1:12" ht="15" customHeight="1" x14ac:dyDescent="0.25">
      <c r="A6033">
        <v>6032</v>
      </c>
      <c r="B6033">
        <v>274733</v>
      </c>
      <c r="C6033" t="s">
        <v>24</v>
      </c>
      <c r="D6033" t="s">
        <v>25</v>
      </c>
      <c r="E6033" t="s">
        <v>1611</v>
      </c>
      <c r="F6033" t="s">
        <v>1614</v>
      </c>
      <c r="G6033">
        <v>52.7</v>
      </c>
      <c r="H6033">
        <v>45.5</v>
      </c>
      <c r="I6033">
        <v>3</v>
      </c>
      <c r="J6033">
        <v>8</v>
      </c>
      <c r="K6033" s="1">
        <v>45159</v>
      </c>
      <c r="L6033" s="56">
        <v>0.36873113425925924</v>
      </c>
    </row>
    <row r="6034" spans="1:12" ht="15" customHeight="1" x14ac:dyDescent="0.25">
      <c r="A6034">
        <v>6033</v>
      </c>
      <c r="B6034">
        <v>274732</v>
      </c>
      <c r="C6034" t="s">
        <v>67</v>
      </c>
      <c r="D6034" t="s">
        <v>1318</v>
      </c>
      <c r="E6034" t="s">
        <v>1603</v>
      </c>
      <c r="F6034" t="s">
        <v>1613</v>
      </c>
      <c r="G6034">
        <v>28</v>
      </c>
      <c r="H6034">
        <v>20.8</v>
      </c>
      <c r="I6034">
        <v>3</v>
      </c>
      <c r="J6034">
        <v>0</v>
      </c>
      <c r="K6034" s="1">
        <v>45159</v>
      </c>
      <c r="L6034" s="56">
        <v>0.36851542824074074</v>
      </c>
    </row>
    <row r="6035" spans="1:12" ht="15" customHeight="1" x14ac:dyDescent="0.25">
      <c r="A6035">
        <v>6034</v>
      </c>
      <c r="B6035">
        <v>274731</v>
      </c>
      <c r="C6035" t="s">
        <v>114</v>
      </c>
      <c r="D6035" t="s">
        <v>115</v>
      </c>
      <c r="E6035" t="s">
        <v>1603</v>
      </c>
      <c r="F6035" t="s">
        <v>1610</v>
      </c>
      <c r="G6035">
        <v>68.5</v>
      </c>
      <c r="H6035">
        <v>61.3</v>
      </c>
      <c r="I6035">
        <v>3</v>
      </c>
      <c r="J6035">
        <v>30</v>
      </c>
      <c r="K6035" s="1">
        <v>45159</v>
      </c>
      <c r="L6035" s="56">
        <v>0.36836211805555558</v>
      </c>
    </row>
    <row r="6036" spans="1:12" ht="15" customHeight="1" x14ac:dyDescent="0.25">
      <c r="A6036">
        <v>6035</v>
      </c>
      <c r="B6036">
        <v>274730</v>
      </c>
      <c r="C6036" t="s">
        <v>173</v>
      </c>
      <c r="D6036" t="s">
        <v>1377</v>
      </c>
      <c r="E6036" t="s">
        <v>1611</v>
      </c>
      <c r="F6036" t="s">
        <v>1607</v>
      </c>
      <c r="G6036">
        <v>29.9</v>
      </c>
      <c r="H6036">
        <v>24.5</v>
      </c>
      <c r="I6036">
        <v>2</v>
      </c>
      <c r="J6036">
        <v>0</v>
      </c>
      <c r="K6036" s="1">
        <v>45159</v>
      </c>
      <c r="L6036" s="56">
        <v>0.36803009259259256</v>
      </c>
    </row>
    <row r="6037" spans="1:12" ht="15" customHeight="1" x14ac:dyDescent="0.25">
      <c r="A6037">
        <v>6036</v>
      </c>
      <c r="B6037">
        <v>274729</v>
      </c>
      <c r="C6037" t="s">
        <v>141</v>
      </c>
      <c r="D6037" t="s">
        <v>1358</v>
      </c>
      <c r="E6037" t="s">
        <v>1603</v>
      </c>
      <c r="F6037" t="s">
        <v>1607</v>
      </c>
      <c r="G6037">
        <v>11.4</v>
      </c>
      <c r="H6037">
        <v>6</v>
      </c>
      <c r="I6037">
        <v>2</v>
      </c>
      <c r="J6037">
        <v>0</v>
      </c>
      <c r="K6037" s="1">
        <v>45159</v>
      </c>
      <c r="L6037" s="56">
        <v>0.36784193287037037</v>
      </c>
    </row>
    <row r="6038" spans="1:12" ht="15" customHeight="1" x14ac:dyDescent="0.25">
      <c r="A6038">
        <v>6037</v>
      </c>
      <c r="B6038">
        <v>274728</v>
      </c>
      <c r="C6038" t="s">
        <v>124</v>
      </c>
      <c r="D6038" t="s">
        <v>1413</v>
      </c>
      <c r="E6038" t="s">
        <v>1603</v>
      </c>
      <c r="F6038" t="s">
        <v>1604</v>
      </c>
      <c r="G6038">
        <v>45.6</v>
      </c>
      <c r="H6038">
        <v>38.4</v>
      </c>
      <c r="I6038">
        <v>3</v>
      </c>
      <c r="J6038">
        <v>0</v>
      </c>
      <c r="K6038" s="1">
        <v>45159</v>
      </c>
      <c r="L6038" s="56">
        <v>0.36766689814814812</v>
      </c>
    </row>
    <row r="6039" spans="1:12" ht="15" customHeight="1" x14ac:dyDescent="0.25">
      <c r="A6039">
        <v>6038</v>
      </c>
      <c r="B6039">
        <v>274727</v>
      </c>
      <c r="C6039" t="s">
        <v>1534</v>
      </c>
      <c r="D6039" t="s">
        <v>1535</v>
      </c>
      <c r="E6039" t="s">
        <v>1611</v>
      </c>
      <c r="F6039" t="s">
        <v>1607</v>
      </c>
      <c r="G6039">
        <v>84.6</v>
      </c>
      <c r="H6039">
        <v>77.400000000000006</v>
      </c>
      <c r="I6039">
        <v>3</v>
      </c>
      <c r="J6039">
        <v>18</v>
      </c>
      <c r="K6039" s="1">
        <v>45159</v>
      </c>
      <c r="L6039" s="56">
        <v>0.36737395833333331</v>
      </c>
    </row>
    <row r="6040" spans="1:12" ht="15" customHeight="1" x14ac:dyDescent="0.25">
      <c r="A6040">
        <v>6039</v>
      </c>
      <c r="B6040">
        <v>274726</v>
      </c>
      <c r="C6040" t="s">
        <v>141</v>
      </c>
      <c r="D6040" t="s">
        <v>1358</v>
      </c>
      <c r="E6040" t="s">
        <v>1603</v>
      </c>
      <c r="F6040" t="s">
        <v>1607</v>
      </c>
      <c r="G6040">
        <v>33.5</v>
      </c>
      <c r="H6040">
        <v>26.3</v>
      </c>
      <c r="I6040">
        <v>3</v>
      </c>
      <c r="J6040">
        <v>0</v>
      </c>
      <c r="K6040" s="1">
        <v>45159</v>
      </c>
      <c r="L6040" s="56">
        <v>0.3671505439814815</v>
      </c>
    </row>
    <row r="6041" spans="1:12" ht="15" customHeight="1" x14ac:dyDescent="0.25">
      <c r="A6041">
        <v>6040</v>
      </c>
      <c r="B6041">
        <v>274725</v>
      </c>
      <c r="C6041" t="s">
        <v>59</v>
      </c>
      <c r="D6041" t="s">
        <v>60</v>
      </c>
      <c r="E6041" t="s">
        <v>1611</v>
      </c>
      <c r="F6041" t="s">
        <v>1613</v>
      </c>
      <c r="G6041">
        <v>46</v>
      </c>
      <c r="H6041">
        <v>38.799999999999997</v>
      </c>
      <c r="I6041">
        <v>3</v>
      </c>
      <c r="J6041">
        <v>8</v>
      </c>
      <c r="K6041" s="1">
        <v>45159</v>
      </c>
      <c r="L6041" s="56">
        <v>0.36688680555555558</v>
      </c>
    </row>
    <row r="6042" spans="1:12" ht="15" customHeight="1" x14ac:dyDescent="0.25">
      <c r="A6042">
        <v>6041</v>
      </c>
      <c r="B6042">
        <v>274724</v>
      </c>
      <c r="C6042" t="s">
        <v>85</v>
      </c>
      <c r="D6042" t="s">
        <v>1608</v>
      </c>
      <c r="E6042" t="s">
        <v>1603</v>
      </c>
      <c r="F6042" t="s">
        <v>1610</v>
      </c>
      <c r="G6042">
        <v>47.7</v>
      </c>
      <c r="H6042">
        <v>40.5</v>
      </c>
      <c r="I6042">
        <v>3</v>
      </c>
      <c r="J6042">
        <v>0</v>
      </c>
      <c r="K6042" s="1">
        <v>45159</v>
      </c>
      <c r="L6042" s="56">
        <v>0.36672288194444441</v>
      </c>
    </row>
    <row r="6043" spans="1:12" ht="15" customHeight="1" x14ac:dyDescent="0.25">
      <c r="A6043">
        <v>6042</v>
      </c>
      <c r="B6043">
        <v>274723</v>
      </c>
      <c r="C6043" t="s">
        <v>38</v>
      </c>
      <c r="D6043" t="s">
        <v>39</v>
      </c>
      <c r="E6043" t="s">
        <v>1611</v>
      </c>
      <c r="F6043" t="s">
        <v>1614</v>
      </c>
      <c r="G6043">
        <v>49.3</v>
      </c>
      <c r="H6043">
        <v>42.1</v>
      </c>
      <c r="I6043">
        <v>3</v>
      </c>
      <c r="J6043">
        <v>10</v>
      </c>
      <c r="K6043" s="1">
        <v>45159</v>
      </c>
      <c r="L6043" s="56">
        <v>0.36658197916666668</v>
      </c>
    </row>
    <row r="6044" spans="1:12" ht="15" customHeight="1" x14ac:dyDescent="0.25">
      <c r="A6044">
        <v>6043</v>
      </c>
      <c r="B6044">
        <v>274722</v>
      </c>
      <c r="C6044" t="s">
        <v>142</v>
      </c>
      <c r="D6044" t="s">
        <v>1612</v>
      </c>
      <c r="E6044" t="s">
        <v>1603</v>
      </c>
      <c r="F6044" t="s">
        <v>1604</v>
      </c>
      <c r="G6044">
        <v>46.4</v>
      </c>
      <c r="H6044">
        <v>39.200000000000003</v>
      </c>
      <c r="I6044">
        <v>3</v>
      </c>
      <c r="J6044">
        <v>0</v>
      </c>
      <c r="K6044" s="1">
        <v>45159</v>
      </c>
      <c r="L6044" s="56">
        <v>0.36644745370370368</v>
      </c>
    </row>
    <row r="6045" spans="1:12" ht="15" customHeight="1" x14ac:dyDescent="0.25">
      <c r="A6045">
        <v>6044</v>
      </c>
      <c r="B6045">
        <v>274721</v>
      </c>
      <c r="C6045" t="s">
        <v>123</v>
      </c>
      <c r="D6045" t="s">
        <v>1412</v>
      </c>
      <c r="E6045" t="s">
        <v>1603</v>
      </c>
      <c r="F6045" t="s">
        <v>1614</v>
      </c>
      <c r="G6045">
        <v>56.2</v>
      </c>
      <c r="H6045">
        <v>49</v>
      </c>
      <c r="I6045">
        <v>3</v>
      </c>
      <c r="J6045">
        <v>0</v>
      </c>
      <c r="K6045" s="1">
        <v>45159</v>
      </c>
      <c r="L6045" s="56">
        <v>0.36630702546296295</v>
      </c>
    </row>
    <row r="6046" spans="1:12" ht="15" customHeight="1" x14ac:dyDescent="0.25">
      <c r="A6046">
        <v>6045</v>
      </c>
      <c r="B6046">
        <v>274720</v>
      </c>
      <c r="C6046" t="s">
        <v>59</v>
      </c>
      <c r="D6046" t="s">
        <v>60</v>
      </c>
      <c r="E6046" t="s">
        <v>1611</v>
      </c>
      <c r="F6046" t="s">
        <v>1613</v>
      </c>
      <c r="G6046">
        <v>44.6</v>
      </c>
      <c r="H6046">
        <v>37.4</v>
      </c>
      <c r="I6046">
        <v>3</v>
      </c>
      <c r="J6046">
        <v>8</v>
      </c>
      <c r="K6046" s="1">
        <v>45159</v>
      </c>
      <c r="L6046" s="56">
        <v>0.3659394328703704</v>
      </c>
    </row>
    <row r="6047" spans="1:12" ht="15" customHeight="1" x14ac:dyDescent="0.25">
      <c r="A6047">
        <v>6046</v>
      </c>
      <c r="B6047">
        <v>274719</v>
      </c>
      <c r="C6047" t="s">
        <v>120</v>
      </c>
      <c r="D6047" t="s">
        <v>1411</v>
      </c>
      <c r="E6047" t="s">
        <v>1603</v>
      </c>
      <c r="F6047" t="s">
        <v>1613</v>
      </c>
      <c r="G6047">
        <v>43.1</v>
      </c>
      <c r="H6047">
        <v>35.9</v>
      </c>
      <c r="I6047">
        <v>3</v>
      </c>
      <c r="J6047">
        <v>0</v>
      </c>
      <c r="K6047" s="1">
        <v>45159</v>
      </c>
      <c r="L6047" s="56">
        <v>0.36553483796296299</v>
      </c>
    </row>
    <row r="6048" spans="1:12" ht="15" customHeight="1" x14ac:dyDescent="0.25">
      <c r="A6048">
        <v>6047</v>
      </c>
      <c r="B6048">
        <v>274718</v>
      </c>
      <c r="C6048" t="s">
        <v>24</v>
      </c>
      <c r="D6048" t="s">
        <v>25</v>
      </c>
      <c r="E6048" t="s">
        <v>1611</v>
      </c>
      <c r="F6048" t="s">
        <v>1614</v>
      </c>
      <c r="G6048">
        <v>49.6</v>
      </c>
      <c r="H6048">
        <v>42.4</v>
      </c>
      <c r="I6048">
        <v>3</v>
      </c>
      <c r="J6048">
        <v>8</v>
      </c>
      <c r="K6048" s="1">
        <v>45159</v>
      </c>
      <c r="L6048" s="56">
        <v>0.36541990740740737</v>
      </c>
    </row>
    <row r="6049" spans="1:12" ht="15" customHeight="1" x14ac:dyDescent="0.25">
      <c r="A6049">
        <v>6048</v>
      </c>
      <c r="B6049">
        <v>274717</v>
      </c>
      <c r="C6049" t="s">
        <v>74</v>
      </c>
      <c r="D6049" t="s">
        <v>75</v>
      </c>
      <c r="E6049" t="s">
        <v>1611</v>
      </c>
      <c r="F6049" t="s">
        <v>1610</v>
      </c>
      <c r="G6049">
        <v>39.200000000000003</v>
      </c>
      <c r="H6049">
        <v>32</v>
      </c>
      <c r="I6049">
        <v>3</v>
      </c>
      <c r="J6049">
        <v>16</v>
      </c>
      <c r="K6049" s="1">
        <v>45159</v>
      </c>
      <c r="L6049" s="56">
        <v>0.3647431712962963</v>
      </c>
    </row>
    <row r="6050" spans="1:12" ht="15" customHeight="1" x14ac:dyDescent="0.25">
      <c r="A6050">
        <v>6049</v>
      </c>
      <c r="B6050">
        <v>274716</v>
      </c>
      <c r="C6050" t="s">
        <v>55</v>
      </c>
      <c r="D6050" t="s">
        <v>56</v>
      </c>
      <c r="E6050" t="s">
        <v>1611</v>
      </c>
      <c r="F6050" t="s">
        <v>1613</v>
      </c>
      <c r="G6050">
        <v>51.8</v>
      </c>
      <c r="H6050">
        <v>44.6</v>
      </c>
      <c r="I6050">
        <v>3</v>
      </c>
      <c r="J6050">
        <v>8</v>
      </c>
      <c r="K6050" s="1">
        <v>45159</v>
      </c>
      <c r="L6050" s="56">
        <v>0.36460829861111116</v>
      </c>
    </row>
    <row r="6051" spans="1:12" ht="15" customHeight="1" x14ac:dyDescent="0.25">
      <c r="A6051">
        <v>6050</v>
      </c>
      <c r="B6051">
        <v>274715</v>
      </c>
      <c r="C6051" t="s">
        <v>142</v>
      </c>
      <c r="D6051" t="s">
        <v>1612</v>
      </c>
      <c r="E6051" t="s">
        <v>1603</v>
      </c>
      <c r="F6051" t="s">
        <v>1604</v>
      </c>
      <c r="G6051">
        <v>35.1</v>
      </c>
      <c r="H6051">
        <v>27.9</v>
      </c>
      <c r="I6051">
        <v>3</v>
      </c>
      <c r="J6051">
        <v>0</v>
      </c>
      <c r="K6051" s="1">
        <v>45159</v>
      </c>
      <c r="L6051" s="56">
        <v>0.36375810185185187</v>
      </c>
    </row>
    <row r="6052" spans="1:12" ht="15" customHeight="1" x14ac:dyDescent="0.25">
      <c r="A6052">
        <v>6051</v>
      </c>
      <c r="B6052">
        <v>274714</v>
      </c>
      <c r="C6052" t="s">
        <v>78</v>
      </c>
      <c r="D6052" t="s">
        <v>79</v>
      </c>
      <c r="E6052" t="s">
        <v>1611</v>
      </c>
      <c r="F6052" t="s">
        <v>1610</v>
      </c>
      <c r="G6052">
        <v>54.8</v>
      </c>
      <c r="H6052">
        <v>47.6</v>
      </c>
      <c r="I6052">
        <v>3</v>
      </c>
      <c r="J6052">
        <v>20</v>
      </c>
      <c r="K6052" s="1">
        <v>45159</v>
      </c>
      <c r="L6052" s="56">
        <v>0.36366736111111114</v>
      </c>
    </row>
    <row r="6053" spans="1:12" ht="15" customHeight="1" x14ac:dyDescent="0.25">
      <c r="A6053">
        <v>6052</v>
      </c>
      <c r="B6053">
        <v>274713</v>
      </c>
      <c r="C6053" t="s">
        <v>175</v>
      </c>
      <c r="D6053" t="s">
        <v>176</v>
      </c>
      <c r="E6053" t="s">
        <v>1603</v>
      </c>
      <c r="F6053" t="s">
        <v>1610</v>
      </c>
      <c r="G6053">
        <v>30.7</v>
      </c>
      <c r="H6053">
        <v>23.5</v>
      </c>
      <c r="I6053">
        <v>3</v>
      </c>
      <c r="J6053">
        <v>0</v>
      </c>
      <c r="K6053" s="1">
        <v>45159</v>
      </c>
      <c r="L6053" s="56">
        <v>0.3629436342592593</v>
      </c>
    </row>
    <row r="6054" spans="1:12" ht="15" customHeight="1" x14ac:dyDescent="0.25">
      <c r="A6054">
        <v>6053</v>
      </c>
      <c r="B6054">
        <v>274712</v>
      </c>
      <c r="C6054" t="s">
        <v>1534</v>
      </c>
      <c r="D6054" t="s">
        <v>1535</v>
      </c>
      <c r="E6054" t="s">
        <v>1611</v>
      </c>
      <c r="F6054" t="s">
        <v>1607</v>
      </c>
      <c r="G6054">
        <v>80.8</v>
      </c>
      <c r="H6054">
        <v>73.599999999999994</v>
      </c>
      <c r="I6054">
        <v>3</v>
      </c>
      <c r="J6054">
        <v>18</v>
      </c>
      <c r="K6054" s="1">
        <v>45159</v>
      </c>
      <c r="L6054" s="56">
        <v>0.36279343749999998</v>
      </c>
    </row>
    <row r="6055" spans="1:12" ht="15" customHeight="1" x14ac:dyDescent="0.25">
      <c r="A6055">
        <v>6054</v>
      </c>
      <c r="B6055">
        <v>274711</v>
      </c>
      <c r="C6055" t="s">
        <v>121</v>
      </c>
      <c r="D6055" t="s">
        <v>122</v>
      </c>
      <c r="E6055" t="s">
        <v>1603</v>
      </c>
      <c r="F6055" t="s">
        <v>1610</v>
      </c>
      <c r="G6055">
        <v>38.4</v>
      </c>
      <c r="H6055">
        <v>31.2</v>
      </c>
      <c r="I6055">
        <v>3</v>
      </c>
      <c r="J6055">
        <v>0</v>
      </c>
      <c r="K6055" s="1">
        <v>45159</v>
      </c>
      <c r="L6055" s="56">
        <v>0.36267827546296294</v>
      </c>
    </row>
    <row r="6056" spans="1:12" ht="15" customHeight="1" x14ac:dyDescent="0.25">
      <c r="A6056">
        <v>6055</v>
      </c>
      <c r="B6056">
        <v>274710</v>
      </c>
      <c r="C6056" t="s">
        <v>114</v>
      </c>
      <c r="D6056" t="s">
        <v>115</v>
      </c>
      <c r="E6056" t="s">
        <v>1603</v>
      </c>
      <c r="F6056" t="s">
        <v>1610</v>
      </c>
      <c r="G6056">
        <v>73.099999999999994</v>
      </c>
      <c r="H6056">
        <v>65.900000000000006</v>
      </c>
      <c r="I6056">
        <v>3</v>
      </c>
      <c r="J6056">
        <v>30</v>
      </c>
      <c r="K6056" s="1">
        <v>45159</v>
      </c>
      <c r="L6056" s="56">
        <v>0.36244876157407407</v>
      </c>
    </row>
    <row r="6057" spans="1:12" ht="15" customHeight="1" x14ac:dyDescent="0.25">
      <c r="A6057">
        <v>6056</v>
      </c>
      <c r="B6057">
        <v>274709</v>
      </c>
      <c r="C6057" t="s">
        <v>59</v>
      </c>
      <c r="D6057" t="s">
        <v>60</v>
      </c>
      <c r="E6057" t="s">
        <v>1611</v>
      </c>
      <c r="F6057" t="s">
        <v>1613</v>
      </c>
      <c r="G6057">
        <v>46.5</v>
      </c>
      <c r="H6057">
        <v>39.299999999999997</v>
      </c>
      <c r="I6057">
        <v>3</v>
      </c>
      <c r="J6057">
        <v>8</v>
      </c>
      <c r="K6057" s="1">
        <v>45159</v>
      </c>
      <c r="L6057" s="56">
        <v>0.36184375000000002</v>
      </c>
    </row>
    <row r="6058" spans="1:12" ht="15" customHeight="1" x14ac:dyDescent="0.25">
      <c r="A6058">
        <v>6057</v>
      </c>
      <c r="B6058">
        <v>274708</v>
      </c>
      <c r="C6058" t="s">
        <v>175</v>
      </c>
      <c r="D6058" t="s">
        <v>176</v>
      </c>
      <c r="E6058" t="s">
        <v>1603</v>
      </c>
      <c r="F6058" t="s">
        <v>1610</v>
      </c>
      <c r="G6058">
        <v>44.8</v>
      </c>
      <c r="H6058">
        <v>37.6</v>
      </c>
      <c r="I6058">
        <v>3</v>
      </c>
      <c r="J6058">
        <v>0</v>
      </c>
      <c r="K6058" s="1">
        <v>45159</v>
      </c>
      <c r="L6058" s="56">
        <v>0.36169498842592596</v>
      </c>
    </row>
    <row r="6059" spans="1:12" ht="15" customHeight="1" x14ac:dyDescent="0.25">
      <c r="A6059">
        <v>6058</v>
      </c>
      <c r="B6059">
        <v>274707</v>
      </c>
      <c r="C6059" t="s">
        <v>67</v>
      </c>
      <c r="D6059" t="s">
        <v>1318</v>
      </c>
      <c r="E6059" t="s">
        <v>1603</v>
      </c>
      <c r="F6059" t="s">
        <v>1613</v>
      </c>
      <c r="G6059">
        <v>29.7</v>
      </c>
      <c r="H6059">
        <v>22.5</v>
      </c>
      <c r="I6059">
        <v>3</v>
      </c>
      <c r="J6059">
        <v>0</v>
      </c>
      <c r="K6059" s="1">
        <v>45159</v>
      </c>
      <c r="L6059" s="56">
        <v>0.36155949074074073</v>
      </c>
    </row>
    <row r="6060" spans="1:12" ht="15" customHeight="1" x14ac:dyDescent="0.25">
      <c r="A6060">
        <v>6059</v>
      </c>
      <c r="B6060">
        <v>274706</v>
      </c>
      <c r="C6060" t="s">
        <v>125</v>
      </c>
      <c r="D6060" t="s">
        <v>126</v>
      </c>
      <c r="E6060" t="s">
        <v>1603</v>
      </c>
      <c r="F6060" t="s">
        <v>1604</v>
      </c>
      <c r="G6060">
        <v>45.7</v>
      </c>
      <c r="H6060">
        <v>38.5</v>
      </c>
      <c r="I6060">
        <v>3</v>
      </c>
      <c r="J6060">
        <v>0</v>
      </c>
      <c r="K6060" s="1">
        <v>45159</v>
      </c>
      <c r="L6060" s="56">
        <v>0.36108996527777776</v>
      </c>
    </row>
    <row r="6061" spans="1:12" ht="15" customHeight="1" x14ac:dyDescent="0.25">
      <c r="A6061">
        <v>6060</v>
      </c>
      <c r="B6061">
        <v>274705</v>
      </c>
      <c r="C6061" t="s">
        <v>24</v>
      </c>
      <c r="D6061" t="s">
        <v>25</v>
      </c>
      <c r="E6061" t="s">
        <v>1611</v>
      </c>
      <c r="F6061" t="s">
        <v>1614</v>
      </c>
      <c r="G6061">
        <v>50.8</v>
      </c>
      <c r="H6061">
        <v>43.6</v>
      </c>
      <c r="I6061">
        <v>3</v>
      </c>
      <c r="J6061">
        <v>8</v>
      </c>
      <c r="K6061" s="1">
        <v>45159</v>
      </c>
      <c r="L6061" s="56">
        <v>0.36092195601851856</v>
      </c>
    </row>
    <row r="6062" spans="1:12" ht="15" customHeight="1" x14ac:dyDescent="0.25">
      <c r="A6062">
        <v>6061</v>
      </c>
      <c r="B6062">
        <v>274704</v>
      </c>
      <c r="C6062" t="s">
        <v>114</v>
      </c>
      <c r="D6062" t="s">
        <v>115</v>
      </c>
      <c r="E6062" t="s">
        <v>1603</v>
      </c>
      <c r="F6062" t="s">
        <v>1610</v>
      </c>
      <c r="G6062">
        <v>71.3</v>
      </c>
      <c r="H6062">
        <v>64.099999999999994</v>
      </c>
      <c r="I6062">
        <v>3</v>
      </c>
      <c r="J6062">
        <v>30</v>
      </c>
      <c r="K6062" s="1">
        <v>45159</v>
      </c>
      <c r="L6062" s="56">
        <v>0.35919212962962965</v>
      </c>
    </row>
    <row r="6063" spans="1:12" ht="15" customHeight="1" x14ac:dyDescent="0.25">
      <c r="A6063">
        <v>6062</v>
      </c>
      <c r="B6063">
        <v>274703</v>
      </c>
      <c r="C6063" t="s">
        <v>124</v>
      </c>
      <c r="D6063" t="s">
        <v>1413</v>
      </c>
      <c r="E6063" t="s">
        <v>1603</v>
      </c>
      <c r="F6063" t="s">
        <v>1604</v>
      </c>
      <c r="G6063">
        <v>46.3</v>
      </c>
      <c r="H6063">
        <v>39.1</v>
      </c>
      <c r="I6063">
        <v>3</v>
      </c>
      <c r="J6063">
        <v>0</v>
      </c>
      <c r="K6063" s="1">
        <v>45159</v>
      </c>
      <c r="L6063" s="56">
        <v>0.35903943287037038</v>
      </c>
    </row>
    <row r="6064" spans="1:12" ht="15" customHeight="1" x14ac:dyDescent="0.25">
      <c r="A6064">
        <v>6063</v>
      </c>
      <c r="B6064">
        <v>274702</v>
      </c>
      <c r="C6064" t="s">
        <v>59</v>
      </c>
      <c r="D6064" t="s">
        <v>60</v>
      </c>
      <c r="E6064" t="s">
        <v>1611</v>
      </c>
      <c r="F6064" t="s">
        <v>1613</v>
      </c>
      <c r="G6064">
        <v>47.6</v>
      </c>
      <c r="H6064">
        <v>40.4</v>
      </c>
      <c r="I6064">
        <v>3</v>
      </c>
      <c r="J6064">
        <v>8</v>
      </c>
      <c r="K6064" s="1">
        <v>45159</v>
      </c>
      <c r="L6064" s="56">
        <v>0.3589116087962963</v>
      </c>
    </row>
    <row r="6065" spans="1:12" ht="15" customHeight="1" x14ac:dyDescent="0.25">
      <c r="A6065">
        <v>6064</v>
      </c>
      <c r="B6065">
        <v>274701</v>
      </c>
      <c r="C6065" t="s">
        <v>121</v>
      </c>
      <c r="D6065" t="s">
        <v>122</v>
      </c>
      <c r="E6065" t="s">
        <v>1603</v>
      </c>
      <c r="F6065" t="s">
        <v>1610</v>
      </c>
      <c r="G6065">
        <v>34.5</v>
      </c>
      <c r="H6065">
        <v>27.3</v>
      </c>
      <c r="I6065">
        <v>3</v>
      </c>
      <c r="J6065">
        <v>0</v>
      </c>
      <c r="K6065" s="1">
        <v>45159</v>
      </c>
      <c r="L6065" s="56">
        <v>0.35874633101851855</v>
      </c>
    </row>
    <row r="6066" spans="1:12" ht="15" customHeight="1" x14ac:dyDescent="0.25">
      <c r="A6066">
        <v>6065</v>
      </c>
      <c r="B6066">
        <v>274700</v>
      </c>
      <c r="C6066" t="s">
        <v>24</v>
      </c>
      <c r="D6066" t="s">
        <v>25</v>
      </c>
      <c r="E6066" t="s">
        <v>1611</v>
      </c>
      <c r="F6066" t="s">
        <v>1614</v>
      </c>
      <c r="G6066">
        <v>46.4</v>
      </c>
      <c r="H6066">
        <v>39.200000000000003</v>
      </c>
      <c r="I6066">
        <v>3</v>
      </c>
      <c r="J6066">
        <v>8</v>
      </c>
      <c r="K6066" s="1">
        <v>45159</v>
      </c>
      <c r="L6066" s="56">
        <v>0.35864583333333333</v>
      </c>
    </row>
    <row r="6067" spans="1:12" ht="15" customHeight="1" x14ac:dyDescent="0.25">
      <c r="A6067">
        <v>6066</v>
      </c>
      <c r="B6067">
        <v>274699</v>
      </c>
      <c r="C6067" t="s">
        <v>55</v>
      </c>
      <c r="D6067" t="s">
        <v>56</v>
      </c>
      <c r="E6067" t="s">
        <v>1611</v>
      </c>
      <c r="F6067" t="s">
        <v>1613</v>
      </c>
      <c r="G6067">
        <v>49.2</v>
      </c>
      <c r="H6067">
        <v>42</v>
      </c>
      <c r="I6067">
        <v>3</v>
      </c>
      <c r="J6067">
        <v>8</v>
      </c>
      <c r="K6067" s="1">
        <v>45159</v>
      </c>
      <c r="L6067" s="56">
        <v>0.35848973379629628</v>
      </c>
    </row>
    <row r="6068" spans="1:12" ht="15" customHeight="1" x14ac:dyDescent="0.25">
      <c r="A6068">
        <v>6067</v>
      </c>
      <c r="B6068">
        <v>274698</v>
      </c>
      <c r="C6068" t="s">
        <v>84</v>
      </c>
      <c r="D6068" t="s">
        <v>1609</v>
      </c>
      <c r="E6068" t="s">
        <v>1603</v>
      </c>
      <c r="F6068" t="s">
        <v>1610</v>
      </c>
      <c r="G6068">
        <v>62.8</v>
      </c>
      <c r="H6068">
        <v>55.6</v>
      </c>
      <c r="I6068">
        <v>3</v>
      </c>
      <c r="J6068">
        <v>0</v>
      </c>
      <c r="K6068" s="1">
        <v>45159</v>
      </c>
      <c r="L6068" s="56">
        <v>0.35830443287037039</v>
      </c>
    </row>
    <row r="6069" spans="1:12" ht="15" customHeight="1" x14ac:dyDescent="0.25">
      <c r="A6069">
        <v>6068</v>
      </c>
      <c r="B6069">
        <v>274697</v>
      </c>
      <c r="C6069" t="s">
        <v>120</v>
      </c>
      <c r="D6069" t="s">
        <v>1411</v>
      </c>
      <c r="E6069" t="s">
        <v>1603</v>
      </c>
      <c r="F6069" t="s">
        <v>1614</v>
      </c>
      <c r="G6069">
        <v>43.3</v>
      </c>
      <c r="H6069">
        <v>36.1</v>
      </c>
      <c r="I6069">
        <v>3</v>
      </c>
      <c r="J6069">
        <v>0</v>
      </c>
      <c r="K6069" s="1">
        <v>45159</v>
      </c>
      <c r="L6069" s="56">
        <v>0.3581389699074074</v>
      </c>
    </row>
    <row r="6070" spans="1:12" ht="15" customHeight="1" x14ac:dyDescent="0.25">
      <c r="A6070">
        <v>6069</v>
      </c>
      <c r="B6070">
        <v>274696</v>
      </c>
      <c r="C6070" t="s">
        <v>142</v>
      </c>
      <c r="D6070" t="s">
        <v>1612</v>
      </c>
      <c r="E6070" t="s">
        <v>1603</v>
      </c>
      <c r="F6070" t="s">
        <v>1604</v>
      </c>
      <c r="G6070">
        <v>37.200000000000003</v>
      </c>
      <c r="H6070">
        <v>30</v>
      </c>
      <c r="I6070">
        <v>3</v>
      </c>
      <c r="J6070">
        <v>0</v>
      </c>
      <c r="K6070" s="1">
        <v>45159</v>
      </c>
      <c r="L6070" s="56">
        <v>0.35782751157407411</v>
      </c>
    </row>
    <row r="6071" spans="1:12" ht="15" customHeight="1" x14ac:dyDescent="0.25">
      <c r="A6071">
        <v>6070</v>
      </c>
      <c r="B6071">
        <v>274695</v>
      </c>
      <c r="C6071" t="s">
        <v>123</v>
      </c>
      <c r="D6071" t="s">
        <v>1412</v>
      </c>
      <c r="E6071" t="s">
        <v>1603</v>
      </c>
      <c r="F6071" t="s">
        <v>1614</v>
      </c>
      <c r="G6071">
        <v>48.7</v>
      </c>
      <c r="H6071">
        <v>41.5</v>
      </c>
      <c r="I6071">
        <v>3</v>
      </c>
      <c r="J6071">
        <v>0</v>
      </c>
      <c r="K6071" s="1">
        <v>45159</v>
      </c>
      <c r="L6071" s="56">
        <v>0.35763325231481485</v>
      </c>
    </row>
    <row r="6072" spans="1:12" ht="15" customHeight="1" x14ac:dyDescent="0.25">
      <c r="A6072">
        <v>6071</v>
      </c>
      <c r="B6072">
        <v>274694</v>
      </c>
      <c r="C6072" t="s">
        <v>175</v>
      </c>
      <c r="D6072" t="s">
        <v>176</v>
      </c>
      <c r="E6072" t="s">
        <v>1603</v>
      </c>
      <c r="F6072" t="s">
        <v>1613</v>
      </c>
      <c r="G6072">
        <v>31.9</v>
      </c>
      <c r="H6072">
        <v>24.7</v>
      </c>
      <c r="I6072">
        <v>3</v>
      </c>
      <c r="J6072">
        <v>0</v>
      </c>
      <c r="K6072" s="1">
        <v>45159</v>
      </c>
      <c r="L6072" s="56">
        <v>0.35726929398148149</v>
      </c>
    </row>
    <row r="6073" spans="1:12" ht="15" customHeight="1" x14ac:dyDescent="0.25">
      <c r="A6073">
        <v>6072</v>
      </c>
      <c r="B6073">
        <v>274693</v>
      </c>
      <c r="C6073" t="s">
        <v>175</v>
      </c>
      <c r="D6073" t="s">
        <v>176</v>
      </c>
      <c r="E6073" t="s">
        <v>1603</v>
      </c>
      <c r="F6073" t="s">
        <v>1613</v>
      </c>
      <c r="G6073">
        <v>34.6</v>
      </c>
      <c r="H6073">
        <v>27.4</v>
      </c>
      <c r="I6073">
        <v>3</v>
      </c>
      <c r="J6073">
        <v>0</v>
      </c>
      <c r="K6073" s="1">
        <v>45159</v>
      </c>
      <c r="L6073" s="56">
        <v>0.35716894675925931</v>
      </c>
    </row>
    <row r="6074" spans="1:12" ht="15" customHeight="1" x14ac:dyDescent="0.25">
      <c r="A6074">
        <v>6073</v>
      </c>
      <c r="B6074">
        <v>274692</v>
      </c>
      <c r="C6074" t="s">
        <v>175</v>
      </c>
      <c r="D6074" t="s">
        <v>176</v>
      </c>
      <c r="E6074" t="s">
        <v>1603</v>
      </c>
      <c r="F6074" t="s">
        <v>1613</v>
      </c>
      <c r="G6074">
        <v>34.799999999999997</v>
      </c>
      <c r="H6074">
        <v>27.6</v>
      </c>
      <c r="I6074">
        <v>3</v>
      </c>
      <c r="J6074">
        <v>0</v>
      </c>
      <c r="K6074" s="1">
        <v>45159</v>
      </c>
      <c r="L6074" s="56">
        <v>0.35708040509259259</v>
      </c>
    </row>
    <row r="6075" spans="1:12" ht="15" customHeight="1" x14ac:dyDescent="0.25">
      <c r="A6075">
        <v>6074</v>
      </c>
      <c r="B6075">
        <v>274691</v>
      </c>
      <c r="C6075" t="s">
        <v>125</v>
      </c>
      <c r="D6075" t="s">
        <v>126</v>
      </c>
      <c r="E6075" t="s">
        <v>1603</v>
      </c>
      <c r="F6075" t="s">
        <v>1604</v>
      </c>
      <c r="G6075">
        <v>48.1</v>
      </c>
      <c r="H6075">
        <v>40.9</v>
      </c>
      <c r="I6075">
        <v>3</v>
      </c>
      <c r="J6075">
        <v>0</v>
      </c>
      <c r="K6075" s="1">
        <v>45159</v>
      </c>
      <c r="L6075" s="56">
        <v>0.35678576388888888</v>
      </c>
    </row>
    <row r="6076" spans="1:12" ht="15" customHeight="1" x14ac:dyDescent="0.25">
      <c r="A6076">
        <v>6075</v>
      </c>
      <c r="B6076">
        <v>274690</v>
      </c>
      <c r="C6076" t="s">
        <v>124</v>
      </c>
      <c r="D6076" t="s">
        <v>1413</v>
      </c>
      <c r="E6076" t="s">
        <v>1603</v>
      </c>
      <c r="F6076" t="s">
        <v>1604</v>
      </c>
      <c r="G6076">
        <v>43.9</v>
      </c>
      <c r="H6076">
        <v>36.700000000000003</v>
      </c>
      <c r="I6076">
        <v>3</v>
      </c>
      <c r="J6076">
        <v>0</v>
      </c>
      <c r="K6076" s="1">
        <v>45159</v>
      </c>
      <c r="L6076" s="56">
        <v>0.35634490740740743</v>
      </c>
    </row>
    <row r="6077" spans="1:12" ht="15" customHeight="1" x14ac:dyDescent="0.25">
      <c r="A6077">
        <v>6076</v>
      </c>
      <c r="B6077">
        <v>274689</v>
      </c>
      <c r="C6077" t="s">
        <v>24</v>
      </c>
      <c r="D6077" t="s">
        <v>25</v>
      </c>
      <c r="E6077" t="s">
        <v>1611</v>
      </c>
      <c r="F6077" t="s">
        <v>1614</v>
      </c>
      <c r="G6077">
        <v>48.1</v>
      </c>
      <c r="H6077">
        <v>40.9</v>
      </c>
      <c r="I6077">
        <v>3</v>
      </c>
      <c r="J6077">
        <v>8</v>
      </c>
      <c r="K6077" s="1">
        <v>45159</v>
      </c>
      <c r="L6077" s="56">
        <v>0.35623098379629631</v>
      </c>
    </row>
    <row r="6078" spans="1:12" ht="15" customHeight="1" x14ac:dyDescent="0.25">
      <c r="A6078">
        <v>6077</v>
      </c>
      <c r="B6078">
        <v>274688</v>
      </c>
      <c r="C6078" t="s">
        <v>24</v>
      </c>
      <c r="D6078" t="s">
        <v>25</v>
      </c>
      <c r="E6078" t="s">
        <v>1611</v>
      </c>
      <c r="F6078" t="s">
        <v>1614</v>
      </c>
      <c r="G6078">
        <v>52.4</v>
      </c>
      <c r="H6078">
        <v>45.2</v>
      </c>
      <c r="I6078">
        <v>3</v>
      </c>
      <c r="J6078">
        <v>8</v>
      </c>
      <c r="K6078" s="1">
        <v>45159</v>
      </c>
      <c r="L6078" s="56">
        <v>0.35609336805555558</v>
      </c>
    </row>
    <row r="6079" spans="1:12" ht="15" customHeight="1" x14ac:dyDescent="0.25">
      <c r="A6079">
        <v>6078</v>
      </c>
      <c r="B6079">
        <v>274687</v>
      </c>
      <c r="C6079" t="s">
        <v>74</v>
      </c>
      <c r="D6079" t="s">
        <v>75</v>
      </c>
      <c r="E6079" t="s">
        <v>1611</v>
      </c>
      <c r="F6079" t="s">
        <v>1610</v>
      </c>
      <c r="G6079">
        <v>41.8</v>
      </c>
      <c r="H6079">
        <v>34.6</v>
      </c>
      <c r="I6079">
        <v>3</v>
      </c>
      <c r="J6079">
        <v>16</v>
      </c>
      <c r="K6079" s="1">
        <v>45159</v>
      </c>
      <c r="L6079" s="56">
        <v>0.35598715277777776</v>
      </c>
    </row>
    <row r="6080" spans="1:12" ht="15" customHeight="1" x14ac:dyDescent="0.25">
      <c r="A6080">
        <v>6079</v>
      </c>
      <c r="B6080">
        <v>274686</v>
      </c>
      <c r="C6080" t="s">
        <v>24</v>
      </c>
      <c r="D6080" t="s">
        <v>25</v>
      </c>
      <c r="E6080" t="s">
        <v>1611</v>
      </c>
      <c r="F6080" t="s">
        <v>1614</v>
      </c>
      <c r="G6080">
        <v>47.7</v>
      </c>
      <c r="H6080">
        <v>40.5</v>
      </c>
      <c r="I6080">
        <v>3</v>
      </c>
      <c r="J6080">
        <v>8</v>
      </c>
      <c r="K6080" s="1">
        <v>45159</v>
      </c>
      <c r="L6080" s="56">
        <v>0.35584459490740739</v>
      </c>
    </row>
    <row r="6081" spans="1:12" ht="15" customHeight="1" x14ac:dyDescent="0.25">
      <c r="A6081">
        <v>6080</v>
      </c>
      <c r="B6081">
        <v>274685</v>
      </c>
      <c r="C6081" t="s">
        <v>141</v>
      </c>
      <c r="D6081" t="s">
        <v>1358</v>
      </c>
      <c r="E6081" t="s">
        <v>1603</v>
      </c>
      <c r="F6081" t="s">
        <v>1607</v>
      </c>
      <c r="G6081">
        <v>34.1</v>
      </c>
      <c r="H6081">
        <v>26.9</v>
      </c>
      <c r="I6081">
        <v>3</v>
      </c>
      <c r="J6081">
        <v>0</v>
      </c>
      <c r="K6081" s="1">
        <v>45159</v>
      </c>
      <c r="L6081" s="56">
        <v>0.35569915509259259</v>
      </c>
    </row>
    <row r="6082" spans="1:12" ht="15" customHeight="1" x14ac:dyDescent="0.25">
      <c r="A6082">
        <v>6081</v>
      </c>
      <c r="B6082">
        <v>274684</v>
      </c>
      <c r="C6082" t="s">
        <v>121</v>
      </c>
      <c r="D6082" t="s">
        <v>122</v>
      </c>
      <c r="E6082" t="s">
        <v>1603</v>
      </c>
      <c r="F6082" t="s">
        <v>1613</v>
      </c>
      <c r="G6082">
        <v>42.1</v>
      </c>
      <c r="H6082">
        <v>34.9</v>
      </c>
      <c r="I6082">
        <v>3</v>
      </c>
      <c r="J6082">
        <v>0</v>
      </c>
      <c r="K6082" s="1">
        <v>45159</v>
      </c>
      <c r="L6082" s="56">
        <v>0.35504193287037039</v>
      </c>
    </row>
    <row r="6083" spans="1:12" ht="15" customHeight="1" x14ac:dyDescent="0.25">
      <c r="A6083">
        <v>6082</v>
      </c>
      <c r="B6083">
        <v>274683</v>
      </c>
      <c r="C6083" t="s">
        <v>124</v>
      </c>
      <c r="D6083" t="s">
        <v>1413</v>
      </c>
      <c r="E6083" t="s">
        <v>1603</v>
      </c>
      <c r="F6083" t="s">
        <v>1604</v>
      </c>
      <c r="G6083">
        <v>45.2</v>
      </c>
      <c r="H6083">
        <v>38</v>
      </c>
      <c r="I6083">
        <v>3</v>
      </c>
      <c r="J6083">
        <v>0</v>
      </c>
      <c r="K6083" s="1">
        <v>45159</v>
      </c>
      <c r="L6083" s="56">
        <v>0.35450876157407407</v>
      </c>
    </row>
    <row r="6084" spans="1:12" ht="15" customHeight="1" x14ac:dyDescent="0.25">
      <c r="A6084">
        <v>6083</v>
      </c>
      <c r="B6084">
        <v>274682</v>
      </c>
      <c r="C6084" t="s">
        <v>141</v>
      </c>
      <c r="D6084" t="s">
        <v>1358</v>
      </c>
      <c r="E6084" t="s">
        <v>1603</v>
      </c>
      <c r="F6084" t="s">
        <v>1607</v>
      </c>
      <c r="G6084">
        <v>36.299999999999997</v>
      </c>
      <c r="H6084">
        <v>29.1</v>
      </c>
      <c r="I6084">
        <v>3</v>
      </c>
      <c r="J6084">
        <v>0</v>
      </c>
      <c r="K6084" s="1">
        <v>45159</v>
      </c>
      <c r="L6084" s="56">
        <v>0.35435975694444449</v>
      </c>
    </row>
    <row r="6085" spans="1:12" ht="15" customHeight="1" x14ac:dyDescent="0.25">
      <c r="A6085">
        <v>6084</v>
      </c>
      <c r="B6085">
        <v>274681</v>
      </c>
      <c r="C6085" t="s">
        <v>1534</v>
      </c>
      <c r="D6085" t="s">
        <v>1535</v>
      </c>
      <c r="E6085" t="s">
        <v>1611</v>
      </c>
      <c r="F6085" t="s">
        <v>1607</v>
      </c>
      <c r="G6085">
        <v>75.099999999999994</v>
      </c>
      <c r="H6085">
        <v>67.900000000000006</v>
      </c>
      <c r="I6085">
        <v>3</v>
      </c>
      <c r="J6085">
        <v>18</v>
      </c>
      <c r="K6085" s="1">
        <v>45159</v>
      </c>
      <c r="L6085" s="56">
        <v>0.35420320601851851</v>
      </c>
    </row>
    <row r="6086" spans="1:12" ht="15" customHeight="1" x14ac:dyDescent="0.25">
      <c r="A6086">
        <v>6085</v>
      </c>
      <c r="B6086">
        <v>274680</v>
      </c>
      <c r="C6086" t="s">
        <v>1534</v>
      </c>
      <c r="D6086" t="s">
        <v>1535</v>
      </c>
      <c r="E6086" t="s">
        <v>1611</v>
      </c>
      <c r="F6086" t="s">
        <v>1607</v>
      </c>
      <c r="G6086">
        <v>79.5</v>
      </c>
      <c r="H6086">
        <v>72.3</v>
      </c>
      <c r="I6086">
        <v>3</v>
      </c>
      <c r="J6086">
        <v>18</v>
      </c>
      <c r="K6086" s="1">
        <v>45159</v>
      </c>
      <c r="L6086" s="56">
        <v>0.35399710648148147</v>
      </c>
    </row>
    <row r="6087" spans="1:12" ht="15" customHeight="1" x14ac:dyDescent="0.25">
      <c r="A6087">
        <v>6086</v>
      </c>
      <c r="B6087">
        <v>274679</v>
      </c>
      <c r="C6087" t="s">
        <v>142</v>
      </c>
      <c r="D6087" t="s">
        <v>1612</v>
      </c>
      <c r="E6087" t="s">
        <v>1603</v>
      </c>
      <c r="F6087" t="s">
        <v>1604</v>
      </c>
      <c r="G6087">
        <v>42.5</v>
      </c>
      <c r="H6087">
        <v>35.299999999999997</v>
      </c>
      <c r="I6087">
        <v>3</v>
      </c>
      <c r="J6087">
        <v>0</v>
      </c>
      <c r="K6087" s="1">
        <v>45159</v>
      </c>
      <c r="L6087" s="56">
        <v>0.35385590277777773</v>
      </c>
    </row>
    <row r="6088" spans="1:12" ht="15" customHeight="1" x14ac:dyDescent="0.25">
      <c r="A6088">
        <v>6087</v>
      </c>
      <c r="B6088">
        <v>274678</v>
      </c>
      <c r="C6088" t="s">
        <v>55</v>
      </c>
      <c r="D6088" t="s">
        <v>56</v>
      </c>
      <c r="E6088" t="s">
        <v>1611</v>
      </c>
      <c r="F6088" t="s">
        <v>1613</v>
      </c>
      <c r="G6088">
        <v>47.4</v>
      </c>
      <c r="H6088">
        <v>40.200000000000003</v>
      </c>
      <c r="I6088">
        <v>3</v>
      </c>
      <c r="J6088">
        <v>8</v>
      </c>
      <c r="K6088" s="1">
        <v>45159</v>
      </c>
      <c r="L6088" s="56">
        <v>0.35373672453703703</v>
      </c>
    </row>
    <row r="6089" spans="1:12" ht="15" customHeight="1" x14ac:dyDescent="0.25">
      <c r="A6089">
        <v>6088</v>
      </c>
      <c r="B6089">
        <v>274677</v>
      </c>
      <c r="C6089" t="s">
        <v>24</v>
      </c>
      <c r="D6089" t="s">
        <v>25</v>
      </c>
      <c r="E6089" t="s">
        <v>1611</v>
      </c>
      <c r="F6089" t="s">
        <v>1614</v>
      </c>
      <c r="G6089">
        <v>50.4</v>
      </c>
      <c r="H6089">
        <v>43.2</v>
      </c>
      <c r="I6089">
        <v>3</v>
      </c>
      <c r="J6089">
        <v>8</v>
      </c>
      <c r="K6089" s="1">
        <v>45159</v>
      </c>
      <c r="L6089" s="56">
        <v>0.35360355324074072</v>
      </c>
    </row>
    <row r="6090" spans="1:12" ht="15" customHeight="1" x14ac:dyDescent="0.25">
      <c r="A6090">
        <v>6089</v>
      </c>
      <c r="B6090">
        <v>274676</v>
      </c>
      <c r="C6090" t="s">
        <v>141</v>
      </c>
      <c r="D6090" t="s">
        <v>1358</v>
      </c>
      <c r="E6090" t="s">
        <v>1603</v>
      </c>
      <c r="F6090" t="s">
        <v>1607</v>
      </c>
      <c r="G6090">
        <v>35.1</v>
      </c>
      <c r="H6090">
        <v>27.9</v>
      </c>
      <c r="I6090">
        <v>3</v>
      </c>
      <c r="J6090">
        <v>0</v>
      </c>
      <c r="K6090" s="1">
        <v>45159</v>
      </c>
      <c r="L6090" s="56">
        <v>0.35344313657407406</v>
      </c>
    </row>
    <row r="6091" spans="1:12" ht="15" customHeight="1" x14ac:dyDescent="0.25">
      <c r="A6091">
        <v>6090</v>
      </c>
      <c r="B6091">
        <v>274675</v>
      </c>
      <c r="C6091" t="s">
        <v>74</v>
      </c>
      <c r="D6091" t="s">
        <v>75</v>
      </c>
      <c r="E6091" t="s">
        <v>1611</v>
      </c>
      <c r="F6091" t="s">
        <v>1610</v>
      </c>
      <c r="G6091">
        <v>41.5</v>
      </c>
      <c r="H6091">
        <v>34.299999999999997</v>
      </c>
      <c r="I6091">
        <v>3</v>
      </c>
      <c r="J6091">
        <v>16</v>
      </c>
      <c r="K6091" s="1">
        <v>45159</v>
      </c>
      <c r="L6091" s="56">
        <v>0.35335489583333329</v>
      </c>
    </row>
    <row r="6092" spans="1:12" ht="15" customHeight="1" x14ac:dyDescent="0.25">
      <c r="A6092">
        <v>6091</v>
      </c>
      <c r="B6092">
        <v>274674</v>
      </c>
      <c r="C6092" t="s">
        <v>137</v>
      </c>
      <c r="D6092" t="s">
        <v>1356</v>
      </c>
      <c r="E6092" t="s">
        <v>1603</v>
      </c>
      <c r="F6092" t="s">
        <v>1616</v>
      </c>
      <c r="G6092">
        <v>17.8</v>
      </c>
      <c r="H6092">
        <v>14.2</v>
      </c>
      <c r="I6092">
        <v>1</v>
      </c>
      <c r="J6092">
        <v>0</v>
      </c>
      <c r="K6092" s="1">
        <v>45159</v>
      </c>
      <c r="L6092" s="56">
        <v>0.35324938657407406</v>
      </c>
    </row>
    <row r="6093" spans="1:12" ht="15" customHeight="1" x14ac:dyDescent="0.25">
      <c r="A6093">
        <v>6092</v>
      </c>
      <c r="B6093">
        <v>274673</v>
      </c>
      <c r="C6093" t="s">
        <v>78</v>
      </c>
      <c r="D6093" t="s">
        <v>79</v>
      </c>
      <c r="E6093" t="s">
        <v>1611</v>
      </c>
      <c r="F6093" t="s">
        <v>1610</v>
      </c>
      <c r="G6093">
        <v>60.3</v>
      </c>
      <c r="H6093">
        <v>53.1</v>
      </c>
      <c r="I6093">
        <v>3</v>
      </c>
      <c r="J6093">
        <v>20</v>
      </c>
      <c r="K6093" s="1">
        <v>45159</v>
      </c>
      <c r="L6093" s="56">
        <v>0.35320162037037034</v>
      </c>
    </row>
    <row r="6094" spans="1:12" ht="15" customHeight="1" x14ac:dyDescent="0.25">
      <c r="A6094">
        <v>6093</v>
      </c>
      <c r="B6094">
        <v>274672</v>
      </c>
      <c r="C6094" t="s">
        <v>142</v>
      </c>
      <c r="D6094" t="s">
        <v>1612</v>
      </c>
      <c r="E6094" t="s">
        <v>1603</v>
      </c>
      <c r="F6094" t="s">
        <v>1604</v>
      </c>
      <c r="G6094">
        <v>35.1</v>
      </c>
      <c r="H6094">
        <v>27.9</v>
      </c>
      <c r="I6094">
        <v>3</v>
      </c>
      <c r="J6094">
        <v>0</v>
      </c>
      <c r="K6094" s="1">
        <v>45159</v>
      </c>
      <c r="L6094" s="56">
        <v>0.35307418981481481</v>
      </c>
    </row>
    <row r="6095" spans="1:12" ht="15" customHeight="1" x14ac:dyDescent="0.25">
      <c r="A6095">
        <v>6094</v>
      </c>
      <c r="B6095">
        <v>274671</v>
      </c>
      <c r="C6095" t="s">
        <v>59</v>
      </c>
      <c r="D6095" t="s">
        <v>60</v>
      </c>
      <c r="E6095" t="s">
        <v>1611</v>
      </c>
      <c r="F6095" t="s">
        <v>1613</v>
      </c>
      <c r="G6095">
        <v>44.6</v>
      </c>
      <c r="H6095">
        <v>37.4</v>
      </c>
      <c r="I6095">
        <v>3</v>
      </c>
      <c r="J6095">
        <v>8</v>
      </c>
      <c r="K6095" s="1">
        <v>45159</v>
      </c>
      <c r="L6095" s="56">
        <v>0.3529451388888889</v>
      </c>
    </row>
    <row r="6096" spans="1:12" ht="15" customHeight="1" x14ac:dyDescent="0.25">
      <c r="A6096">
        <v>6095</v>
      </c>
      <c r="B6096">
        <v>274670</v>
      </c>
      <c r="C6096" t="s">
        <v>67</v>
      </c>
      <c r="D6096" t="s">
        <v>1318</v>
      </c>
      <c r="E6096" t="s">
        <v>1603</v>
      </c>
      <c r="F6096" t="s">
        <v>1613</v>
      </c>
      <c r="G6096">
        <v>32.799999999999997</v>
      </c>
      <c r="H6096">
        <v>25.6</v>
      </c>
      <c r="I6096">
        <v>3</v>
      </c>
      <c r="J6096">
        <v>0</v>
      </c>
      <c r="K6096" s="1">
        <v>45159</v>
      </c>
      <c r="L6096" s="56">
        <v>0.35282893518518521</v>
      </c>
    </row>
    <row r="6097" spans="1:12" ht="15" customHeight="1" x14ac:dyDescent="0.25">
      <c r="A6097">
        <v>6096</v>
      </c>
      <c r="B6097">
        <v>274669</v>
      </c>
      <c r="C6097" t="s">
        <v>121</v>
      </c>
      <c r="D6097" t="s">
        <v>122</v>
      </c>
      <c r="E6097" t="s">
        <v>1603</v>
      </c>
      <c r="F6097" t="s">
        <v>1610</v>
      </c>
      <c r="G6097">
        <v>46.3</v>
      </c>
      <c r="H6097">
        <v>39.1</v>
      </c>
      <c r="I6097">
        <v>3</v>
      </c>
      <c r="J6097">
        <v>0</v>
      </c>
      <c r="K6097" s="1">
        <v>45159</v>
      </c>
      <c r="L6097" s="56">
        <v>0.35270690972222224</v>
      </c>
    </row>
    <row r="6098" spans="1:12" ht="15" customHeight="1" x14ac:dyDescent="0.25">
      <c r="A6098">
        <v>6097</v>
      </c>
      <c r="B6098">
        <v>274668</v>
      </c>
      <c r="C6098" t="s">
        <v>125</v>
      </c>
      <c r="D6098" t="s">
        <v>126</v>
      </c>
      <c r="E6098" t="s">
        <v>1603</v>
      </c>
      <c r="F6098" t="s">
        <v>1604</v>
      </c>
      <c r="G6098">
        <v>46.2</v>
      </c>
      <c r="H6098">
        <v>39</v>
      </c>
      <c r="I6098">
        <v>3</v>
      </c>
      <c r="J6098">
        <v>0</v>
      </c>
      <c r="K6098" s="1">
        <v>45159</v>
      </c>
      <c r="L6098" s="56">
        <v>0.3525812152777778</v>
      </c>
    </row>
    <row r="6099" spans="1:12" ht="15" customHeight="1" x14ac:dyDescent="0.25">
      <c r="A6099">
        <v>6098</v>
      </c>
      <c r="B6099">
        <v>274667</v>
      </c>
      <c r="C6099" t="s">
        <v>123</v>
      </c>
      <c r="D6099" t="s">
        <v>1412</v>
      </c>
      <c r="E6099" t="s">
        <v>1603</v>
      </c>
      <c r="F6099" t="s">
        <v>1613</v>
      </c>
      <c r="G6099">
        <v>47.5</v>
      </c>
      <c r="H6099">
        <v>40.299999999999997</v>
      </c>
      <c r="I6099">
        <v>3</v>
      </c>
      <c r="J6099">
        <v>0</v>
      </c>
      <c r="K6099" s="1">
        <v>45159</v>
      </c>
      <c r="L6099" s="56">
        <v>0.35245466435185185</v>
      </c>
    </row>
    <row r="6100" spans="1:12" ht="15" customHeight="1" x14ac:dyDescent="0.25">
      <c r="A6100">
        <v>6099</v>
      </c>
      <c r="B6100">
        <v>274666</v>
      </c>
      <c r="C6100" t="s">
        <v>124</v>
      </c>
      <c r="D6100" t="s">
        <v>1413</v>
      </c>
      <c r="E6100" t="s">
        <v>1603</v>
      </c>
      <c r="F6100" t="s">
        <v>1604</v>
      </c>
      <c r="G6100">
        <v>37.299999999999997</v>
      </c>
      <c r="H6100">
        <v>30.1</v>
      </c>
      <c r="I6100">
        <v>3</v>
      </c>
      <c r="J6100">
        <v>0</v>
      </c>
      <c r="K6100" s="1">
        <v>45159</v>
      </c>
      <c r="L6100" s="56">
        <v>0.35229950231481483</v>
      </c>
    </row>
    <row r="6101" spans="1:12" ht="15" customHeight="1" x14ac:dyDescent="0.25">
      <c r="A6101">
        <v>6100</v>
      </c>
      <c r="B6101">
        <v>274665</v>
      </c>
      <c r="C6101" t="s">
        <v>120</v>
      </c>
      <c r="D6101" t="s">
        <v>1411</v>
      </c>
      <c r="E6101" t="s">
        <v>1603</v>
      </c>
      <c r="F6101" t="s">
        <v>1613</v>
      </c>
      <c r="G6101">
        <v>42.6</v>
      </c>
      <c r="H6101">
        <v>35.4</v>
      </c>
      <c r="I6101">
        <v>3</v>
      </c>
      <c r="J6101">
        <v>0</v>
      </c>
      <c r="K6101" s="1">
        <v>45159</v>
      </c>
      <c r="L6101" s="56">
        <v>0.35218862268518519</v>
      </c>
    </row>
    <row r="6102" spans="1:12" ht="15" customHeight="1" x14ac:dyDescent="0.25">
      <c r="A6102">
        <v>6101</v>
      </c>
      <c r="B6102">
        <v>274664</v>
      </c>
      <c r="C6102" t="s">
        <v>124</v>
      </c>
      <c r="D6102" t="s">
        <v>1413</v>
      </c>
      <c r="E6102" t="s">
        <v>1603</v>
      </c>
      <c r="F6102" t="s">
        <v>1604</v>
      </c>
      <c r="G6102">
        <v>44.7</v>
      </c>
      <c r="H6102">
        <v>37.5</v>
      </c>
      <c r="I6102">
        <v>3</v>
      </c>
      <c r="J6102">
        <v>0</v>
      </c>
      <c r="K6102" s="1">
        <v>45159</v>
      </c>
      <c r="L6102" s="56">
        <v>0.35208584490740741</v>
      </c>
    </row>
    <row r="6103" spans="1:12" ht="15" customHeight="1" x14ac:dyDescent="0.25">
      <c r="A6103">
        <v>6102</v>
      </c>
      <c r="B6103">
        <v>274663</v>
      </c>
      <c r="C6103" t="s">
        <v>38</v>
      </c>
      <c r="D6103" t="s">
        <v>39</v>
      </c>
      <c r="E6103" t="s">
        <v>1611</v>
      </c>
      <c r="F6103" t="s">
        <v>1614</v>
      </c>
      <c r="G6103">
        <v>51.4</v>
      </c>
      <c r="H6103">
        <v>44.2</v>
      </c>
      <c r="I6103">
        <v>3</v>
      </c>
      <c r="J6103">
        <v>10</v>
      </c>
      <c r="K6103" s="1">
        <v>45159</v>
      </c>
      <c r="L6103" s="56">
        <v>0.35186064814814816</v>
      </c>
    </row>
    <row r="6104" spans="1:12" ht="15" customHeight="1" x14ac:dyDescent="0.25">
      <c r="A6104">
        <v>6103</v>
      </c>
      <c r="B6104">
        <v>274662</v>
      </c>
      <c r="C6104" t="s">
        <v>85</v>
      </c>
      <c r="D6104" t="s">
        <v>1608</v>
      </c>
      <c r="E6104" t="s">
        <v>1603</v>
      </c>
      <c r="F6104" t="s">
        <v>1610</v>
      </c>
      <c r="G6104">
        <v>40.9</v>
      </c>
      <c r="H6104">
        <v>33.700000000000003</v>
      </c>
      <c r="I6104">
        <v>3</v>
      </c>
      <c r="J6104">
        <v>0</v>
      </c>
      <c r="K6104" s="1">
        <v>45159</v>
      </c>
      <c r="L6104" s="56">
        <v>0.3517584143518519</v>
      </c>
    </row>
    <row r="6105" spans="1:12" ht="15" customHeight="1" x14ac:dyDescent="0.25">
      <c r="A6105">
        <v>6104</v>
      </c>
      <c r="B6105">
        <v>274661</v>
      </c>
      <c r="C6105" t="s">
        <v>24</v>
      </c>
      <c r="D6105" t="s">
        <v>25</v>
      </c>
      <c r="E6105" t="s">
        <v>1611</v>
      </c>
      <c r="F6105" t="s">
        <v>1614</v>
      </c>
      <c r="G6105">
        <v>53.6</v>
      </c>
      <c r="H6105">
        <v>46.4</v>
      </c>
      <c r="I6105">
        <v>3</v>
      </c>
      <c r="J6105">
        <v>8</v>
      </c>
      <c r="K6105" s="1">
        <v>45159</v>
      </c>
      <c r="L6105" s="56">
        <v>0.35167152777777777</v>
      </c>
    </row>
    <row r="6106" spans="1:12" ht="15" customHeight="1" x14ac:dyDescent="0.25">
      <c r="A6106">
        <v>6105</v>
      </c>
      <c r="B6106">
        <v>274660</v>
      </c>
      <c r="C6106" t="s">
        <v>151</v>
      </c>
      <c r="D6106" t="s">
        <v>1368</v>
      </c>
      <c r="E6106" t="s">
        <v>1611</v>
      </c>
      <c r="F6106" t="s">
        <v>1607</v>
      </c>
      <c r="G6106">
        <v>34.6</v>
      </c>
      <c r="H6106">
        <v>27.4</v>
      </c>
      <c r="I6106">
        <v>3</v>
      </c>
      <c r="J6106">
        <v>0</v>
      </c>
      <c r="K6106" s="1">
        <v>45159</v>
      </c>
      <c r="L6106" s="56">
        <v>0.35140717592592591</v>
      </c>
    </row>
    <row r="6107" spans="1:12" ht="15" customHeight="1" x14ac:dyDescent="0.25">
      <c r="A6107">
        <v>6106</v>
      </c>
      <c r="B6107">
        <v>274659</v>
      </c>
      <c r="C6107" t="s">
        <v>137</v>
      </c>
      <c r="D6107" t="s">
        <v>1356</v>
      </c>
      <c r="E6107" t="s">
        <v>1603</v>
      </c>
      <c r="F6107" t="s">
        <v>1616</v>
      </c>
      <c r="G6107">
        <v>28.9</v>
      </c>
      <c r="H6107">
        <v>27.1</v>
      </c>
      <c r="I6107">
        <v>0</v>
      </c>
      <c r="J6107">
        <v>0</v>
      </c>
      <c r="K6107" s="1">
        <v>45159</v>
      </c>
      <c r="L6107" s="56">
        <v>0.35125158564814818</v>
      </c>
    </row>
    <row r="6108" spans="1:12" ht="15" customHeight="1" x14ac:dyDescent="0.25">
      <c r="A6108">
        <v>6107</v>
      </c>
      <c r="B6108">
        <v>274658</v>
      </c>
      <c r="C6108" t="s">
        <v>137</v>
      </c>
      <c r="D6108" t="s">
        <v>1356</v>
      </c>
      <c r="E6108" t="s">
        <v>1603</v>
      </c>
      <c r="F6108" t="s">
        <v>1616</v>
      </c>
      <c r="G6108">
        <v>28.6</v>
      </c>
      <c r="H6108">
        <v>26.8</v>
      </c>
      <c r="I6108">
        <v>0</v>
      </c>
      <c r="J6108">
        <v>0</v>
      </c>
      <c r="K6108" s="1">
        <v>45159</v>
      </c>
      <c r="L6108" s="56">
        <v>0.35091825231481483</v>
      </c>
    </row>
    <row r="6109" spans="1:12" ht="15" customHeight="1" x14ac:dyDescent="0.25">
      <c r="A6109">
        <v>6108</v>
      </c>
      <c r="B6109">
        <v>274657</v>
      </c>
      <c r="C6109" t="s">
        <v>137</v>
      </c>
      <c r="D6109" t="s">
        <v>1356</v>
      </c>
      <c r="E6109" t="s">
        <v>1603</v>
      </c>
      <c r="F6109" t="s">
        <v>1616</v>
      </c>
      <c r="G6109">
        <v>29.3</v>
      </c>
      <c r="H6109">
        <v>27.5</v>
      </c>
      <c r="I6109">
        <v>0</v>
      </c>
      <c r="J6109">
        <v>0</v>
      </c>
      <c r="K6109" s="1">
        <v>45159</v>
      </c>
      <c r="L6109" s="56">
        <v>0.35080019675925928</v>
      </c>
    </row>
    <row r="6110" spans="1:12" ht="15" customHeight="1" x14ac:dyDescent="0.25">
      <c r="A6110">
        <v>6109</v>
      </c>
      <c r="B6110">
        <v>274656</v>
      </c>
      <c r="C6110" t="s">
        <v>137</v>
      </c>
      <c r="D6110" t="s">
        <v>1356</v>
      </c>
      <c r="E6110" t="s">
        <v>1603</v>
      </c>
      <c r="F6110" t="s">
        <v>1616</v>
      </c>
      <c r="G6110">
        <v>29.2</v>
      </c>
      <c r="H6110">
        <v>27.4</v>
      </c>
      <c r="I6110">
        <v>0</v>
      </c>
      <c r="J6110">
        <v>0</v>
      </c>
      <c r="K6110" s="1">
        <v>45159</v>
      </c>
      <c r="L6110" s="56">
        <v>0.35066230324074077</v>
      </c>
    </row>
    <row r="6111" spans="1:12" ht="15" customHeight="1" x14ac:dyDescent="0.25">
      <c r="A6111">
        <v>6110</v>
      </c>
      <c r="B6111">
        <v>274655</v>
      </c>
      <c r="C6111" t="s">
        <v>137</v>
      </c>
      <c r="D6111" t="s">
        <v>1356</v>
      </c>
      <c r="E6111" t="s">
        <v>1603</v>
      </c>
      <c r="F6111" t="s">
        <v>1616</v>
      </c>
      <c r="G6111">
        <v>27.9</v>
      </c>
      <c r="H6111">
        <v>26.1</v>
      </c>
      <c r="I6111">
        <v>0</v>
      </c>
      <c r="J6111">
        <v>0</v>
      </c>
      <c r="K6111" s="1">
        <v>45159</v>
      </c>
      <c r="L6111" s="56">
        <v>0.35029626157407406</v>
      </c>
    </row>
    <row r="6112" spans="1:12" ht="15" customHeight="1" x14ac:dyDescent="0.25">
      <c r="A6112">
        <v>6111</v>
      </c>
      <c r="B6112">
        <v>274654</v>
      </c>
      <c r="C6112" t="s">
        <v>67</v>
      </c>
      <c r="D6112" t="s">
        <v>1318</v>
      </c>
      <c r="E6112" t="s">
        <v>1603</v>
      </c>
      <c r="F6112" t="s">
        <v>1613</v>
      </c>
      <c r="G6112">
        <v>34.299999999999997</v>
      </c>
      <c r="H6112">
        <v>27.1</v>
      </c>
      <c r="I6112">
        <v>3</v>
      </c>
      <c r="J6112">
        <v>0</v>
      </c>
      <c r="K6112" s="1">
        <v>45159</v>
      </c>
      <c r="L6112" s="56">
        <v>0.34879887731481479</v>
      </c>
    </row>
    <row r="6113" spans="1:12" ht="15" customHeight="1" x14ac:dyDescent="0.25">
      <c r="A6113">
        <v>6112</v>
      </c>
      <c r="B6113">
        <v>274653</v>
      </c>
      <c r="C6113" t="s">
        <v>175</v>
      </c>
      <c r="D6113" t="s">
        <v>176</v>
      </c>
      <c r="E6113" t="s">
        <v>1603</v>
      </c>
      <c r="F6113" t="s">
        <v>1614</v>
      </c>
      <c r="G6113">
        <v>41</v>
      </c>
      <c r="H6113">
        <v>33.799999999999997</v>
      </c>
      <c r="I6113">
        <v>3</v>
      </c>
      <c r="J6113">
        <v>0</v>
      </c>
      <c r="K6113" s="1">
        <v>45159</v>
      </c>
      <c r="L6113" s="56">
        <v>0.34866211805555558</v>
      </c>
    </row>
    <row r="6114" spans="1:12" ht="15" customHeight="1" x14ac:dyDescent="0.25">
      <c r="A6114">
        <v>6113</v>
      </c>
      <c r="B6114">
        <v>274652</v>
      </c>
      <c r="C6114" t="s">
        <v>175</v>
      </c>
      <c r="D6114" t="s">
        <v>176</v>
      </c>
      <c r="E6114" t="s">
        <v>1603</v>
      </c>
      <c r="F6114" t="s">
        <v>1614</v>
      </c>
      <c r="G6114">
        <v>43.2</v>
      </c>
      <c r="H6114">
        <v>36</v>
      </c>
      <c r="I6114">
        <v>3</v>
      </c>
      <c r="J6114">
        <v>0</v>
      </c>
      <c r="K6114" s="1">
        <v>45159</v>
      </c>
      <c r="L6114" s="56">
        <v>0.34853078703703705</v>
      </c>
    </row>
    <row r="6115" spans="1:12" ht="15" customHeight="1" x14ac:dyDescent="0.25">
      <c r="A6115">
        <v>6114</v>
      </c>
      <c r="B6115">
        <v>274651</v>
      </c>
      <c r="C6115" t="s">
        <v>101</v>
      </c>
      <c r="D6115" t="s">
        <v>1326</v>
      </c>
      <c r="E6115" t="s">
        <v>1611</v>
      </c>
      <c r="F6115" t="s">
        <v>1607</v>
      </c>
      <c r="G6115">
        <v>29.6</v>
      </c>
      <c r="H6115">
        <v>22.4</v>
      </c>
      <c r="I6115">
        <v>3</v>
      </c>
      <c r="J6115">
        <v>0</v>
      </c>
      <c r="K6115" s="1">
        <v>45159</v>
      </c>
      <c r="L6115" s="56">
        <v>0.34791739583333331</v>
      </c>
    </row>
    <row r="6116" spans="1:12" ht="15" customHeight="1" x14ac:dyDescent="0.25">
      <c r="A6116">
        <v>6115</v>
      </c>
      <c r="B6116">
        <v>274650</v>
      </c>
      <c r="C6116" t="s">
        <v>120</v>
      </c>
      <c r="D6116" t="s">
        <v>1411</v>
      </c>
      <c r="E6116" t="s">
        <v>1603</v>
      </c>
      <c r="F6116" t="s">
        <v>1610</v>
      </c>
      <c r="G6116">
        <v>21.9</v>
      </c>
      <c r="H6116">
        <v>14.7</v>
      </c>
      <c r="I6116">
        <v>3</v>
      </c>
      <c r="J6116">
        <v>0</v>
      </c>
      <c r="K6116" s="1">
        <v>45159</v>
      </c>
      <c r="L6116" s="56">
        <v>0.3475512731481481</v>
      </c>
    </row>
    <row r="6117" spans="1:12" ht="15" customHeight="1" x14ac:dyDescent="0.25">
      <c r="A6117">
        <v>6116</v>
      </c>
      <c r="B6117">
        <v>274649</v>
      </c>
      <c r="C6117" t="s">
        <v>121</v>
      </c>
      <c r="D6117" t="s">
        <v>122</v>
      </c>
      <c r="E6117" t="s">
        <v>1603</v>
      </c>
      <c r="F6117" t="s">
        <v>1610</v>
      </c>
      <c r="G6117">
        <v>45.6</v>
      </c>
      <c r="H6117">
        <v>38.4</v>
      </c>
      <c r="I6117">
        <v>3</v>
      </c>
      <c r="J6117">
        <v>0</v>
      </c>
      <c r="K6117" s="1">
        <v>45159</v>
      </c>
      <c r="L6117" s="56">
        <v>0.34740216435185184</v>
      </c>
    </row>
    <row r="6118" spans="1:12" ht="15" customHeight="1" x14ac:dyDescent="0.25">
      <c r="A6118">
        <v>6117</v>
      </c>
      <c r="B6118">
        <v>274648</v>
      </c>
      <c r="C6118" t="s">
        <v>124</v>
      </c>
      <c r="D6118" t="s">
        <v>1413</v>
      </c>
      <c r="E6118" t="s">
        <v>1603</v>
      </c>
      <c r="F6118" t="s">
        <v>1604</v>
      </c>
      <c r="G6118">
        <v>37.6</v>
      </c>
      <c r="H6118">
        <v>30.4</v>
      </c>
      <c r="I6118">
        <v>3</v>
      </c>
      <c r="J6118">
        <v>0</v>
      </c>
      <c r="K6118" s="1">
        <v>45159</v>
      </c>
      <c r="L6118" s="56">
        <v>0.34729074074074079</v>
      </c>
    </row>
    <row r="6119" spans="1:12" ht="15" customHeight="1" x14ac:dyDescent="0.25">
      <c r="A6119">
        <v>6118</v>
      </c>
      <c r="B6119">
        <v>274647</v>
      </c>
      <c r="C6119" t="s">
        <v>141</v>
      </c>
      <c r="D6119" t="s">
        <v>1358</v>
      </c>
      <c r="E6119" t="s">
        <v>1603</v>
      </c>
      <c r="F6119" t="s">
        <v>1607</v>
      </c>
      <c r="G6119">
        <v>40.9</v>
      </c>
      <c r="H6119">
        <v>33.700000000000003</v>
      </c>
      <c r="I6119">
        <v>3</v>
      </c>
      <c r="J6119">
        <v>0</v>
      </c>
      <c r="K6119" s="1">
        <v>45159</v>
      </c>
      <c r="L6119" s="56">
        <v>0.3470438657407407</v>
      </c>
    </row>
    <row r="6120" spans="1:12" ht="15" customHeight="1" x14ac:dyDescent="0.25">
      <c r="A6120">
        <v>6119</v>
      </c>
      <c r="B6120">
        <v>274646</v>
      </c>
      <c r="C6120" t="s">
        <v>125</v>
      </c>
      <c r="D6120" t="s">
        <v>126</v>
      </c>
      <c r="E6120" t="s">
        <v>1603</v>
      </c>
      <c r="F6120" t="s">
        <v>1604</v>
      </c>
      <c r="G6120">
        <v>36.700000000000003</v>
      </c>
      <c r="H6120">
        <v>29.5</v>
      </c>
      <c r="I6120">
        <v>3</v>
      </c>
      <c r="J6120">
        <v>0</v>
      </c>
      <c r="K6120" s="1">
        <v>45159</v>
      </c>
      <c r="L6120" s="56">
        <v>0.34652704861111111</v>
      </c>
    </row>
    <row r="6121" spans="1:12" ht="15" customHeight="1" x14ac:dyDescent="0.25">
      <c r="A6121">
        <v>6120</v>
      </c>
      <c r="B6121">
        <v>274645</v>
      </c>
      <c r="C6121" t="s">
        <v>120</v>
      </c>
      <c r="D6121" t="s">
        <v>1411</v>
      </c>
      <c r="E6121" t="s">
        <v>1603</v>
      </c>
      <c r="F6121" t="s">
        <v>1614</v>
      </c>
      <c r="G6121">
        <v>45.4</v>
      </c>
      <c r="H6121">
        <v>38.200000000000003</v>
      </c>
      <c r="I6121">
        <v>3</v>
      </c>
      <c r="J6121">
        <v>0</v>
      </c>
      <c r="K6121" s="1">
        <v>45159</v>
      </c>
      <c r="L6121" s="56">
        <v>0.34634771990740743</v>
      </c>
    </row>
    <row r="6122" spans="1:12" ht="15" customHeight="1" x14ac:dyDescent="0.25">
      <c r="A6122">
        <v>6121</v>
      </c>
      <c r="B6122">
        <v>274644</v>
      </c>
      <c r="C6122" t="s">
        <v>114</v>
      </c>
      <c r="D6122" t="s">
        <v>115</v>
      </c>
      <c r="E6122" t="s">
        <v>1603</v>
      </c>
      <c r="F6122" t="s">
        <v>1610</v>
      </c>
      <c r="G6122">
        <v>68.599999999999994</v>
      </c>
      <c r="H6122">
        <v>61.4</v>
      </c>
      <c r="I6122">
        <v>3</v>
      </c>
      <c r="J6122">
        <v>30</v>
      </c>
      <c r="K6122" s="1">
        <v>45159</v>
      </c>
      <c r="L6122" s="56">
        <v>0.34616400462962965</v>
      </c>
    </row>
    <row r="6123" spans="1:12" ht="15" customHeight="1" x14ac:dyDescent="0.25">
      <c r="A6123">
        <v>6122</v>
      </c>
      <c r="B6123">
        <v>274643</v>
      </c>
      <c r="C6123" t="s">
        <v>121</v>
      </c>
      <c r="D6123" t="s">
        <v>122</v>
      </c>
      <c r="E6123" t="s">
        <v>1603</v>
      </c>
      <c r="F6123" t="s">
        <v>1610</v>
      </c>
      <c r="G6123">
        <v>40.6</v>
      </c>
      <c r="H6123">
        <v>33.4</v>
      </c>
      <c r="I6123">
        <v>3</v>
      </c>
      <c r="J6123">
        <v>0</v>
      </c>
      <c r="K6123" s="1">
        <v>45159</v>
      </c>
      <c r="L6123" s="56">
        <v>0.34603703703703709</v>
      </c>
    </row>
    <row r="6124" spans="1:12" ht="15" customHeight="1" x14ac:dyDescent="0.25">
      <c r="A6124">
        <v>6123</v>
      </c>
      <c r="B6124">
        <v>274642</v>
      </c>
      <c r="C6124" t="s">
        <v>137</v>
      </c>
      <c r="D6124" t="s">
        <v>1356</v>
      </c>
      <c r="E6124" t="s">
        <v>1603</v>
      </c>
      <c r="F6124" t="s">
        <v>1615</v>
      </c>
      <c r="G6124">
        <v>48.9</v>
      </c>
      <c r="H6124">
        <v>43.5</v>
      </c>
      <c r="I6124">
        <v>2</v>
      </c>
      <c r="J6124">
        <v>0</v>
      </c>
      <c r="K6124" s="1">
        <v>45159</v>
      </c>
      <c r="L6124" s="56">
        <v>0.34585586805555552</v>
      </c>
    </row>
    <row r="6125" spans="1:12" ht="15" customHeight="1" x14ac:dyDescent="0.25">
      <c r="A6125">
        <v>6124</v>
      </c>
      <c r="B6125">
        <v>274641</v>
      </c>
      <c r="C6125" t="s">
        <v>59</v>
      </c>
      <c r="D6125" t="s">
        <v>60</v>
      </c>
      <c r="E6125" t="s">
        <v>1611</v>
      </c>
      <c r="F6125" t="s">
        <v>1613</v>
      </c>
      <c r="G6125">
        <v>44.8</v>
      </c>
      <c r="H6125">
        <v>37.6</v>
      </c>
      <c r="I6125">
        <v>3</v>
      </c>
      <c r="J6125">
        <v>8</v>
      </c>
      <c r="K6125" s="1">
        <v>45159</v>
      </c>
      <c r="L6125" s="56">
        <v>0.34573302083333335</v>
      </c>
    </row>
    <row r="6126" spans="1:12" ht="15" customHeight="1" x14ac:dyDescent="0.25">
      <c r="A6126">
        <v>6125</v>
      </c>
      <c r="B6126">
        <v>274640</v>
      </c>
      <c r="C6126" t="s">
        <v>55</v>
      </c>
      <c r="D6126" t="s">
        <v>56</v>
      </c>
      <c r="E6126" t="s">
        <v>1611</v>
      </c>
      <c r="F6126" t="s">
        <v>1613</v>
      </c>
      <c r="G6126">
        <v>51.5</v>
      </c>
      <c r="H6126">
        <v>44.3</v>
      </c>
      <c r="I6126">
        <v>3</v>
      </c>
      <c r="J6126">
        <v>8</v>
      </c>
      <c r="K6126" s="1">
        <v>45159</v>
      </c>
      <c r="L6126" s="56">
        <v>0.34557827546296299</v>
      </c>
    </row>
    <row r="6127" spans="1:12" ht="15" customHeight="1" x14ac:dyDescent="0.25">
      <c r="A6127">
        <v>6126</v>
      </c>
      <c r="B6127">
        <v>274639</v>
      </c>
      <c r="C6127" t="s">
        <v>74</v>
      </c>
      <c r="D6127" t="s">
        <v>75</v>
      </c>
      <c r="E6127" t="s">
        <v>1611</v>
      </c>
      <c r="F6127" t="s">
        <v>1610</v>
      </c>
      <c r="G6127">
        <v>44.5</v>
      </c>
      <c r="H6127">
        <v>37.299999999999997</v>
      </c>
      <c r="I6127">
        <v>3</v>
      </c>
      <c r="J6127">
        <v>16</v>
      </c>
      <c r="K6127" s="1">
        <v>45159</v>
      </c>
      <c r="L6127" s="56">
        <v>0.34520598379629625</v>
      </c>
    </row>
    <row r="6128" spans="1:12" ht="15" customHeight="1" x14ac:dyDescent="0.25">
      <c r="A6128">
        <v>6127</v>
      </c>
      <c r="B6128">
        <v>274638</v>
      </c>
      <c r="C6128" t="s">
        <v>142</v>
      </c>
      <c r="D6128" t="s">
        <v>1612</v>
      </c>
      <c r="E6128" t="s">
        <v>1603</v>
      </c>
      <c r="F6128" t="s">
        <v>1604</v>
      </c>
      <c r="G6128">
        <v>30.2</v>
      </c>
      <c r="H6128">
        <v>23</v>
      </c>
      <c r="I6128">
        <v>3</v>
      </c>
      <c r="J6128">
        <v>0</v>
      </c>
      <c r="K6128" s="1">
        <v>45159</v>
      </c>
      <c r="L6128" s="56">
        <v>0.34504082175925926</v>
      </c>
    </row>
    <row r="6129" spans="1:12" ht="15" customHeight="1" x14ac:dyDescent="0.25">
      <c r="A6129">
        <v>6128</v>
      </c>
      <c r="B6129">
        <v>274637</v>
      </c>
      <c r="C6129" t="s">
        <v>142</v>
      </c>
      <c r="D6129" t="s">
        <v>1612</v>
      </c>
      <c r="E6129" t="s">
        <v>1603</v>
      </c>
      <c r="F6129" t="s">
        <v>1604</v>
      </c>
      <c r="G6129">
        <v>40.200000000000003</v>
      </c>
      <c r="H6129">
        <v>33</v>
      </c>
      <c r="I6129">
        <v>3</v>
      </c>
      <c r="J6129">
        <v>0</v>
      </c>
      <c r="K6129" s="1">
        <v>45159</v>
      </c>
      <c r="L6129" s="56">
        <v>0.34484741898148147</v>
      </c>
    </row>
    <row r="6130" spans="1:12" ht="15" customHeight="1" x14ac:dyDescent="0.25">
      <c r="A6130">
        <v>6129</v>
      </c>
      <c r="B6130">
        <v>274636</v>
      </c>
      <c r="C6130" t="s">
        <v>123</v>
      </c>
      <c r="D6130" t="s">
        <v>1412</v>
      </c>
      <c r="E6130" t="s">
        <v>1603</v>
      </c>
      <c r="F6130" t="s">
        <v>1613</v>
      </c>
      <c r="G6130">
        <v>49.8</v>
      </c>
      <c r="H6130">
        <v>42.6</v>
      </c>
      <c r="I6130">
        <v>3</v>
      </c>
      <c r="J6130">
        <v>0</v>
      </c>
      <c r="K6130" s="1">
        <v>45159</v>
      </c>
      <c r="L6130" s="56">
        <v>0.3446999652777778</v>
      </c>
    </row>
    <row r="6131" spans="1:12" ht="15" customHeight="1" x14ac:dyDescent="0.25">
      <c r="A6131">
        <v>6130</v>
      </c>
      <c r="B6131">
        <v>274635</v>
      </c>
      <c r="C6131" t="s">
        <v>120</v>
      </c>
      <c r="D6131" t="s">
        <v>1411</v>
      </c>
      <c r="E6131" t="s">
        <v>1603</v>
      </c>
      <c r="F6131" t="s">
        <v>1614</v>
      </c>
      <c r="G6131">
        <v>44.3</v>
      </c>
      <c r="H6131">
        <v>37.1</v>
      </c>
      <c r="I6131">
        <v>3</v>
      </c>
      <c r="J6131">
        <v>0</v>
      </c>
      <c r="K6131" s="1">
        <v>45159</v>
      </c>
      <c r="L6131" s="56">
        <v>0.34379239583333332</v>
      </c>
    </row>
    <row r="6132" spans="1:12" ht="15" customHeight="1" x14ac:dyDescent="0.25">
      <c r="A6132">
        <v>6131</v>
      </c>
      <c r="B6132">
        <v>274634</v>
      </c>
      <c r="C6132" t="s">
        <v>74</v>
      </c>
      <c r="D6132" t="s">
        <v>75</v>
      </c>
      <c r="E6132" t="s">
        <v>1611</v>
      </c>
      <c r="F6132" t="s">
        <v>1610</v>
      </c>
      <c r="G6132">
        <v>43.1</v>
      </c>
      <c r="H6132">
        <v>35.9</v>
      </c>
      <c r="I6132">
        <v>3</v>
      </c>
      <c r="J6132">
        <v>16</v>
      </c>
      <c r="K6132" s="1">
        <v>45159</v>
      </c>
      <c r="L6132" s="56">
        <v>0.34357673611111111</v>
      </c>
    </row>
    <row r="6133" spans="1:12" ht="15" customHeight="1" x14ac:dyDescent="0.25">
      <c r="A6133">
        <v>6132</v>
      </c>
      <c r="B6133">
        <v>274633</v>
      </c>
      <c r="C6133" t="s">
        <v>24</v>
      </c>
      <c r="D6133" t="s">
        <v>25</v>
      </c>
      <c r="E6133" t="s">
        <v>1611</v>
      </c>
      <c r="F6133" t="s">
        <v>1614</v>
      </c>
      <c r="G6133">
        <v>52.1</v>
      </c>
      <c r="H6133">
        <v>44.9</v>
      </c>
      <c r="I6133">
        <v>3</v>
      </c>
      <c r="J6133">
        <v>8</v>
      </c>
      <c r="K6133" s="1">
        <v>45159</v>
      </c>
      <c r="L6133" s="56">
        <v>0.34333422453703705</v>
      </c>
    </row>
    <row r="6134" spans="1:12" ht="15" customHeight="1" x14ac:dyDescent="0.25">
      <c r="A6134">
        <v>6133</v>
      </c>
      <c r="B6134">
        <v>274632</v>
      </c>
      <c r="C6134" t="s">
        <v>136</v>
      </c>
      <c r="D6134" t="s">
        <v>1605</v>
      </c>
      <c r="E6134" t="s">
        <v>1603</v>
      </c>
      <c r="F6134" t="s">
        <v>1615</v>
      </c>
      <c r="G6134">
        <v>37.799999999999997</v>
      </c>
      <c r="H6134">
        <v>30.6</v>
      </c>
      <c r="I6134">
        <v>3</v>
      </c>
      <c r="J6134">
        <v>0</v>
      </c>
      <c r="K6134" s="1">
        <v>45159</v>
      </c>
      <c r="L6134" s="56">
        <v>0.34317688657407408</v>
      </c>
    </row>
    <row r="6135" spans="1:12" ht="15" customHeight="1" x14ac:dyDescent="0.25">
      <c r="A6135">
        <v>6134</v>
      </c>
      <c r="B6135">
        <v>274631</v>
      </c>
      <c r="C6135" t="s">
        <v>124</v>
      </c>
      <c r="D6135" t="s">
        <v>1413</v>
      </c>
      <c r="E6135" t="s">
        <v>1603</v>
      </c>
      <c r="F6135" t="s">
        <v>1604</v>
      </c>
      <c r="G6135">
        <v>41.3</v>
      </c>
      <c r="H6135">
        <v>34.1</v>
      </c>
      <c r="I6135">
        <v>3</v>
      </c>
      <c r="J6135">
        <v>0</v>
      </c>
      <c r="K6135" s="1">
        <v>45159</v>
      </c>
      <c r="L6135" s="56">
        <v>0.34303052083333335</v>
      </c>
    </row>
    <row r="6136" spans="1:12" ht="15" customHeight="1" x14ac:dyDescent="0.25">
      <c r="A6136">
        <v>6135</v>
      </c>
      <c r="B6136">
        <v>274630</v>
      </c>
      <c r="C6136" t="s">
        <v>114</v>
      </c>
      <c r="D6136" t="s">
        <v>115</v>
      </c>
      <c r="E6136" t="s">
        <v>1603</v>
      </c>
      <c r="F6136" t="s">
        <v>1610</v>
      </c>
      <c r="G6136">
        <v>69.2</v>
      </c>
      <c r="H6136">
        <v>62</v>
      </c>
      <c r="I6136">
        <v>3</v>
      </c>
      <c r="J6136">
        <v>30</v>
      </c>
      <c r="K6136" s="1">
        <v>45159</v>
      </c>
      <c r="L6136" s="56">
        <v>0.34254846064814815</v>
      </c>
    </row>
    <row r="6137" spans="1:12" ht="15" customHeight="1" x14ac:dyDescent="0.25">
      <c r="A6137">
        <v>6136</v>
      </c>
      <c r="B6137">
        <v>274629</v>
      </c>
      <c r="C6137" t="s">
        <v>67</v>
      </c>
      <c r="D6137" t="s">
        <v>1318</v>
      </c>
      <c r="E6137" t="s">
        <v>1603</v>
      </c>
      <c r="F6137" t="s">
        <v>1613</v>
      </c>
      <c r="G6137">
        <v>30.8</v>
      </c>
      <c r="H6137">
        <v>23.6</v>
      </c>
      <c r="I6137">
        <v>3</v>
      </c>
      <c r="J6137">
        <v>0</v>
      </c>
      <c r="K6137" s="1">
        <v>45159</v>
      </c>
      <c r="L6137" s="56">
        <v>0.34238892361111112</v>
      </c>
    </row>
    <row r="6138" spans="1:12" ht="15" customHeight="1" x14ac:dyDescent="0.25">
      <c r="A6138">
        <v>6137</v>
      </c>
      <c r="B6138">
        <v>274628</v>
      </c>
      <c r="C6138" t="s">
        <v>84</v>
      </c>
      <c r="D6138" t="s">
        <v>1609</v>
      </c>
      <c r="E6138" t="s">
        <v>1603</v>
      </c>
      <c r="F6138" t="s">
        <v>1610</v>
      </c>
      <c r="G6138">
        <v>55.8</v>
      </c>
      <c r="H6138">
        <v>48.6</v>
      </c>
      <c r="I6138">
        <v>3</v>
      </c>
      <c r="J6138">
        <v>0</v>
      </c>
      <c r="K6138" s="1">
        <v>45159</v>
      </c>
      <c r="L6138" s="56">
        <v>0.34219618055555556</v>
      </c>
    </row>
    <row r="6139" spans="1:12" ht="15" customHeight="1" x14ac:dyDescent="0.25">
      <c r="A6139">
        <v>6138</v>
      </c>
      <c r="B6139">
        <v>274627</v>
      </c>
      <c r="C6139" t="s">
        <v>24</v>
      </c>
      <c r="D6139" t="s">
        <v>25</v>
      </c>
      <c r="E6139" t="s">
        <v>1611</v>
      </c>
      <c r="F6139" t="s">
        <v>1614</v>
      </c>
      <c r="G6139">
        <v>53.6</v>
      </c>
      <c r="H6139">
        <v>46.4</v>
      </c>
      <c r="I6139">
        <v>3</v>
      </c>
      <c r="J6139">
        <v>8</v>
      </c>
      <c r="K6139" s="1">
        <v>45159</v>
      </c>
      <c r="L6139" s="56">
        <v>0.34201959490740741</v>
      </c>
    </row>
    <row r="6140" spans="1:12" ht="15" customHeight="1" x14ac:dyDescent="0.25">
      <c r="A6140">
        <v>6139</v>
      </c>
      <c r="B6140">
        <v>274626</v>
      </c>
      <c r="C6140" t="s">
        <v>121</v>
      </c>
      <c r="D6140" t="s">
        <v>122</v>
      </c>
      <c r="E6140" t="s">
        <v>1603</v>
      </c>
      <c r="F6140" t="s">
        <v>1613</v>
      </c>
      <c r="G6140">
        <v>42.1</v>
      </c>
      <c r="H6140">
        <v>34.9</v>
      </c>
      <c r="I6140">
        <v>3</v>
      </c>
      <c r="J6140">
        <v>0</v>
      </c>
      <c r="K6140" s="1">
        <v>45159</v>
      </c>
      <c r="L6140" s="56">
        <v>0.34193730324074073</v>
      </c>
    </row>
    <row r="6141" spans="1:12" ht="15" customHeight="1" x14ac:dyDescent="0.25">
      <c r="A6141">
        <v>6140</v>
      </c>
      <c r="B6141">
        <v>274625</v>
      </c>
      <c r="C6141" t="s">
        <v>78</v>
      </c>
      <c r="D6141" t="s">
        <v>79</v>
      </c>
      <c r="E6141" t="s">
        <v>1611</v>
      </c>
      <c r="F6141" t="s">
        <v>1610</v>
      </c>
      <c r="G6141">
        <v>62.3</v>
      </c>
      <c r="H6141">
        <v>55.1</v>
      </c>
      <c r="I6141">
        <v>3</v>
      </c>
      <c r="J6141">
        <v>20</v>
      </c>
      <c r="K6141" s="1">
        <v>45159</v>
      </c>
      <c r="L6141" s="56">
        <v>0.34133148148148146</v>
      </c>
    </row>
    <row r="6142" spans="1:12" ht="15" customHeight="1" x14ac:dyDescent="0.25">
      <c r="A6142">
        <v>6141</v>
      </c>
      <c r="B6142">
        <v>274624</v>
      </c>
      <c r="C6142" t="s">
        <v>125</v>
      </c>
      <c r="D6142" t="s">
        <v>126</v>
      </c>
      <c r="E6142" t="s">
        <v>1603</v>
      </c>
      <c r="F6142" t="s">
        <v>1604</v>
      </c>
      <c r="G6142">
        <v>47.9</v>
      </c>
      <c r="H6142">
        <v>40.700000000000003</v>
      </c>
      <c r="I6142">
        <v>3</v>
      </c>
      <c r="J6142">
        <v>0</v>
      </c>
      <c r="K6142" s="1">
        <v>45159</v>
      </c>
      <c r="L6142" s="56">
        <v>0.34111628472222222</v>
      </c>
    </row>
    <row r="6143" spans="1:12" ht="15" customHeight="1" x14ac:dyDescent="0.25">
      <c r="A6143">
        <v>6142</v>
      </c>
      <c r="B6143">
        <v>274623</v>
      </c>
      <c r="C6143" t="s">
        <v>24</v>
      </c>
      <c r="D6143" t="s">
        <v>25</v>
      </c>
      <c r="E6143" t="s">
        <v>1611</v>
      </c>
      <c r="F6143" t="s">
        <v>1614</v>
      </c>
      <c r="G6143">
        <v>49.3</v>
      </c>
      <c r="H6143">
        <v>42.1</v>
      </c>
      <c r="I6143">
        <v>3</v>
      </c>
      <c r="J6143">
        <v>8</v>
      </c>
      <c r="K6143" s="1">
        <v>45159</v>
      </c>
      <c r="L6143" s="56">
        <v>0.34085065972222223</v>
      </c>
    </row>
    <row r="6144" spans="1:12" ht="15" customHeight="1" x14ac:dyDescent="0.25">
      <c r="A6144">
        <v>6143</v>
      </c>
      <c r="B6144">
        <v>274622</v>
      </c>
      <c r="C6144" t="s">
        <v>141</v>
      </c>
      <c r="D6144" t="s">
        <v>1358</v>
      </c>
      <c r="E6144" t="s">
        <v>1603</v>
      </c>
      <c r="F6144" t="s">
        <v>1607</v>
      </c>
      <c r="G6144">
        <v>32.4</v>
      </c>
      <c r="H6144">
        <v>25.2</v>
      </c>
      <c r="I6144">
        <v>3</v>
      </c>
      <c r="J6144">
        <v>0</v>
      </c>
      <c r="K6144" s="1">
        <v>45159</v>
      </c>
      <c r="L6144" s="56">
        <v>0.34063364583333339</v>
      </c>
    </row>
    <row r="6145" spans="1:12" ht="15" customHeight="1" x14ac:dyDescent="0.25">
      <c r="A6145">
        <v>6144</v>
      </c>
      <c r="B6145">
        <v>274621</v>
      </c>
      <c r="C6145" t="s">
        <v>74</v>
      </c>
      <c r="D6145" t="s">
        <v>75</v>
      </c>
      <c r="E6145" t="s">
        <v>1611</v>
      </c>
      <c r="F6145" t="s">
        <v>1610</v>
      </c>
      <c r="G6145">
        <v>42.3</v>
      </c>
      <c r="H6145">
        <v>35.1</v>
      </c>
      <c r="I6145">
        <v>3</v>
      </c>
      <c r="J6145">
        <v>16</v>
      </c>
      <c r="K6145" s="1">
        <v>45159</v>
      </c>
      <c r="L6145" s="56">
        <v>0.34023626157407411</v>
      </c>
    </row>
    <row r="6146" spans="1:12" ht="15" customHeight="1" x14ac:dyDescent="0.25">
      <c r="A6146">
        <v>6145</v>
      </c>
      <c r="B6146">
        <v>274620</v>
      </c>
      <c r="C6146" t="s">
        <v>124</v>
      </c>
      <c r="D6146" t="s">
        <v>1413</v>
      </c>
      <c r="E6146" t="s">
        <v>1603</v>
      </c>
      <c r="F6146" t="s">
        <v>1604</v>
      </c>
      <c r="G6146">
        <v>46.9</v>
      </c>
      <c r="H6146">
        <v>39.700000000000003</v>
      </c>
      <c r="I6146">
        <v>3</v>
      </c>
      <c r="J6146">
        <v>0</v>
      </c>
      <c r="K6146" s="1">
        <v>45159</v>
      </c>
      <c r="L6146" s="56">
        <v>0.3400340277777778</v>
      </c>
    </row>
    <row r="6147" spans="1:12" ht="15" customHeight="1" x14ac:dyDescent="0.25">
      <c r="A6147">
        <v>6146</v>
      </c>
      <c r="B6147">
        <v>274619</v>
      </c>
      <c r="C6147" t="s">
        <v>24</v>
      </c>
      <c r="D6147" t="s">
        <v>25</v>
      </c>
      <c r="E6147" t="s">
        <v>1611</v>
      </c>
      <c r="F6147" t="s">
        <v>1614</v>
      </c>
      <c r="G6147">
        <v>53.4</v>
      </c>
      <c r="H6147">
        <v>46.2</v>
      </c>
      <c r="I6147">
        <v>3</v>
      </c>
      <c r="J6147">
        <v>8</v>
      </c>
      <c r="K6147" s="1">
        <v>45159</v>
      </c>
      <c r="L6147" s="56">
        <v>0.33987538194444444</v>
      </c>
    </row>
    <row r="6148" spans="1:12" ht="15" customHeight="1" x14ac:dyDescent="0.25">
      <c r="A6148">
        <v>6147</v>
      </c>
      <c r="B6148">
        <v>274618</v>
      </c>
      <c r="C6148" t="s">
        <v>141</v>
      </c>
      <c r="D6148" t="s">
        <v>1358</v>
      </c>
      <c r="E6148" t="s">
        <v>1603</v>
      </c>
      <c r="F6148" t="s">
        <v>1607</v>
      </c>
      <c r="G6148">
        <v>40.1</v>
      </c>
      <c r="H6148">
        <v>32.9</v>
      </c>
      <c r="I6148">
        <v>3</v>
      </c>
      <c r="J6148">
        <v>0</v>
      </c>
      <c r="K6148" s="1">
        <v>45159</v>
      </c>
      <c r="L6148" s="56">
        <v>0.33951006944444445</v>
      </c>
    </row>
    <row r="6149" spans="1:12" ht="15" customHeight="1" x14ac:dyDescent="0.25">
      <c r="A6149">
        <v>6148</v>
      </c>
      <c r="B6149">
        <v>274617</v>
      </c>
      <c r="C6149" t="s">
        <v>124</v>
      </c>
      <c r="D6149" t="s">
        <v>1413</v>
      </c>
      <c r="E6149" t="s">
        <v>1603</v>
      </c>
      <c r="F6149" t="s">
        <v>1604</v>
      </c>
      <c r="G6149">
        <v>47.7</v>
      </c>
      <c r="H6149">
        <v>40.5</v>
      </c>
      <c r="I6149">
        <v>3</v>
      </c>
      <c r="J6149">
        <v>0</v>
      </c>
      <c r="K6149" s="1">
        <v>45159</v>
      </c>
      <c r="L6149" s="56">
        <v>0.33937048611111109</v>
      </c>
    </row>
    <row r="6150" spans="1:12" ht="15" customHeight="1" x14ac:dyDescent="0.25">
      <c r="A6150">
        <v>6149</v>
      </c>
      <c r="B6150">
        <v>274616</v>
      </c>
      <c r="C6150" t="s">
        <v>59</v>
      </c>
      <c r="D6150" t="s">
        <v>60</v>
      </c>
      <c r="E6150" t="s">
        <v>1611</v>
      </c>
      <c r="F6150" t="s">
        <v>1613</v>
      </c>
      <c r="G6150">
        <v>51.1</v>
      </c>
      <c r="H6150">
        <v>43.9</v>
      </c>
      <c r="I6150">
        <v>3</v>
      </c>
      <c r="J6150">
        <v>8</v>
      </c>
      <c r="K6150" s="1">
        <v>45159</v>
      </c>
      <c r="L6150" s="56">
        <v>0.33924725694444446</v>
      </c>
    </row>
    <row r="6151" spans="1:12" ht="15" customHeight="1" x14ac:dyDescent="0.25">
      <c r="A6151">
        <v>6150</v>
      </c>
      <c r="B6151">
        <v>274615</v>
      </c>
      <c r="C6151" t="s">
        <v>24</v>
      </c>
      <c r="D6151" t="s">
        <v>25</v>
      </c>
      <c r="E6151" t="s">
        <v>1611</v>
      </c>
      <c r="F6151" t="s">
        <v>1614</v>
      </c>
      <c r="G6151">
        <v>53.9</v>
      </c>
      <c r="H6151">
        <v>46.7</v>
      </c>
      <c r="I6151">
        <v>3</v>
      </c>
      <c r="J6151">
        <v>8</v>
      </c>
      <c r="K6151" s="1">
        <v>45159</v>
      </c>
      <c r="L6151" s="56">
        <v>0.33912809027777779</v>
      </c>
    </row>
    <row r="6152" spans="1:12" ht="15" customHeight="1" x14ac:dyDescent="0.25">
      <c r="A6152">
        <v>6151</v>
      </c>
      <c r="B6152">
        <v>274614</v>
      </c>
      <c r="C6152" t="s">
        <v>175</v>
      </c>
      <c r="D6152" t="s">
        <v>176</v>
      </c>
      <c r="E6152" t="s">
        <v>1603</v>
      </c>
      <c r="F6152" t="s">
        <v>1610</v>
      </c>
      <c r="G6152">
        <v>40.299999999999997</v>
      </c>
      <c r="H6152">
        <v>33.1</v>
      </c>
      <c r="I6152">
        <v>3</v>
      </c>
      <c r="J6152">
        <v>0</v>
      </c>
      <c r="K6152" s="1">
        <v>45159</v>
      </c>
      <c r="L6152" s="56">
        <v>0.33888399305555555</v>
      </c>
    </row>
    <row r="6153" spans="1:12" ht="15" customHeight="1" x14ac:dyDescent="0.25">
      <c r="A6153">
        <v>6152</v>
      </c>
      <c r="B6153">
        <v>274613</v>
      </c>
      <c r="C6153" t="s">
        <v>123</v>
      </c>
      <c r="D6153" t="s">
        <v>1412</v>
      </c>
      <c r="E6153" t="s">
        <v>1603</v>
      </c>
      <c r="F6153" t="s">
        <v>1614</v>
      </c>
      <c r="G6153">
        <v>54.5</v>
      </c>
      <c r="H6153">
        <v>47.3</v>
      </c>
      <c r="I6153">
        <v>3</v>
      </c>
      <c r="J6153">
        <v>0</v>
      </c>
      <c r="K6153" s="1">
        <v>45159</v>
      </c>
      <c r="L6153" s="56">
        <v>0.33879737268518517</v>
      </c>
    </row>
    <row r="6154" spans="1:12" ht="15" customHeight="1" x14ac:dyDescent="0.25">
      <c r="A6154">
        <v>6153</v>
      </c>
      <c r="B6154">
        <v>274612</v>
      </c>
      <c r="C6154" t="s">
        <v>24</v>
      </c>
      <c r="D6154" t="s">
        <v>25</v>
      </c>
      <c r="E6154" t="s">
        <v>1611</v>
      </c>
      <c r="F6154" t="s">
        <v>1614</v>
      </c>
      <c r="G6154">
        <v>52.1</v>
      </c>
      <c r="H6154">
        <v>44.9</v>
      </c>
      <c r="I6154">
        <v>3</v>
      </c>
      <c r="J6154">
        <v>8</v>
      </c>
      <c r="K6154" s="1">
        <v>45159</v>
      </c>
      <c r="L6154" s="56">
        <v>0.33866377314814816</v>
      </c>
    </row>
    <row r="6155" spans="1:12" ht="15" customHeight="1" x14ac:dyDescent="0.25">
      <c r="A6155">
        <v>6154</v>
      </c>
      <c r="B6155">
        <v>274611</v>
      </c>
      <c r="C6155" t="s">
        <v>151</v>
      </c>
      <c r="D6155" t="s">
        <v>1368</v>
      </c>
      <c r="E6155" t="s">
        <v>1611</v>
      </c>
      <c r="F6155" t="s">
        <v>1607</v>
      </c>
      <c r="G6155">
        <v>36</v>
      </c>
      <c r="H6155">
        <v>28.8</v>
      </c>
      <c r="I6155">
        <v>3</v>
      </c>
      <c r="J6155">
        <v>0</v>
      </c>
      <c r="K6155" s="1">
        <v>45159</v>
      </c>
      <c r="L6155" s="56">
        <v>0.33852445601851855</v>
      </c>
    </row>
    <row r="6156" spans="1:12" ht="15" customHeight="1" x14ac:dyDescent="0.25">
      <c r="A6156">
        <v>6155</v>
      </c>
      <c r="B6156">
        <v>274610</v>
      </c>
      <c r="C6156" t="s">
        <v>85</v>
      </c>
      <c r="D6156" t="s">
        <v>1608</v>
      </c>
      <c r="E6156" t="s">
        <v>1603</v>
      </c>
      <c r="F6156" t="s">
        <v>1610</v>
      </c>
      <c r="G6156">
        <v>35.799999999999997</v>
      </c>
      <c r="H6156">
        <v>28.6</v>
      </c>
      <c r="I6156">
        <v>3</v>
      </c>
      <c r="J6156">
        <v>0</v>
      </c>
      <c r="K6156" s="1">
        <v>45159</v>
      </c>
      <c r="L6156" s="56">
        <v>0.33836010416666668</v>
      </c>
    </row>
    <row r="6157" spans="1:12" ht="15" customHeight="1" x14ac:dyDescent="0.25">
      <c r="A6157">
        <v>6156</v>
      </c>
      <c r="B6157">
        <v>274609</v>
      </c>
      <c r="C6157" t="s">
        <v>67</v>
      </c>
      <c r="D6157" t="s">
        <v>1318</v>
      </c>
      <c r="E6157" t="s">
        <v>1603</v>
      </c>
      <c r="F6157" t="s">
        <v>1613</v>
      </c>
      <c r="G6157">
        <v>37.200000000000003</v>
      </c>
      <c r="H6157">
        <v>30</v>
      </c>
      <c r="I6157">
        <v>3</v>
      </c>
      <c r="J6157">
        <v>0</v>
      </c>
      <c r="K6157" s="1">
        <v>45159</v>
      </c>
      <c r="L6157" s="56">
        <v>0.33818040509259256</v>
      </c>
    </row>
    <row r="6158" spans="1:12" ht="15" customHeight="1" x14ac:dyDescent="0.25">
      <c r="A6158">
        <v>6157</v>
      </c>
      <c r="B6158">
        <v>274608</v>
      </c>
      <c r="C6158" t="s">
        <v>24</v>
      </c>
      <c r="D6158" t="s">
        <v>25</v>
      </c>
      <c r="E6158" t="s">
        <v>1611</v>
      </c>
      <c r="F6158" t="s">
        <v>1614</v>
      </c>
      <c r="G6158">
        <v>53.2</v>
      </c>
      <c r="H6158">
        <v>46</v>
      </c>
      <c r="I6158">
        <v>3</v>
      </c>
      <c r="J6158">
        <v>8</v>
      </c>
      <c r="K6158" s="1">
        <v>45159</v>
      </c>
      <c r="L6158" s="56">
        <v>0.33596519675925923</v>
      </c>
    </row>
    <row r="6159" spans="1:12" ht="15" customHeight="1" x14ac:dyDescent="0.25">
      <c r="A6159">
        <v>6158</v>
      </c>
      <c r="B6159">
        <v>274607</v>
      </c>
      <c r="C6159" t="s">
        <v>124</v>
      </c>
      <c r="D6159" t="s">
        <v>1413</v>
      </c>
      <c r="E6159" t="s">
        <v>1603</v>
      </c>
      <c r="F6159" t="s">
        <v>1604</v>
      </c>
      <c r="G6159">
        <v>48.9</v>
      </c>
      <c r="H6159">
        <v>41.7</v>
      </c>
      <c r="I6159">
        <v>3</v>
      </c>
      <c r="J6159">
        <v>0</v>
      </c>
      <c r="K6159" s="1">
        <v>45159</v>
      </c>
      <c r="L6159" s="56">
        <v>0.33559487268518517</v>
      </c>
    </row>
    <row r="6160" spans="1:12" ht="15" customHeight="1" x14ac:dyDescent="0.25">
      <c r="A6160">
        <v>6159</v>
      </c>
      <c r="B6160">
        <v>274606</v>
      </c>
      <c r="C6160" t="s">
        <v>141</v>
      </c>
      <c r="D6160" t="s">
        <v>1358</v>
      </c>
      <c r="E6160" t="s">
        <v>1603</v>
      </c>
      <c r="F6160" t="s">
        <v>1607</v>
      </c>
      <c r="G6160">
        <v>40.200000000000003</v>
      </c>
      <c r="H6160">
        <v>33</v>
      </c>
      <c r="I6160">
        <v>3</v>
      </c>
      <c r="J6160">
        <v>0</v>
      </c>
      <c r="K6160" s="1">
        <v>45159</v>
      </c>
      <c r="L6160" s="56">
        <v>0.33544927083333337</v>
      </c>
    </row>
    <row r="6161" spans="1:12" ht="15" customHeight="1" x14ac:dyDescent="0.25">
      <c r="A6161">
        <v>6160</v>
      </c>
      <c r="B6161">
        <v>274605</v>
      </c>
      <c r="C6161" t="s">
        <v>59</v>
      </c>
      <c r="D6161" t="s">
        <v>60</v>
      </c>
      <c r="E6161" t="s">
        <v>1611</v>
      </c>
      <c r="F6161" t="s">
        <v>1613</v>
      </c>
      <c r="G6161">
        <v>53.9</v>
      </c>
      <c r="H6161">
        <v>46.7</v>
      </c>
      <c r="I6161">
        <v>3</v>
      </c>
      <c r="J6161">
        <v>8</v>
      </c>
      <c r="K6161" s="1">
        <v>45159</v>
      </c>
      <c r="L6161" s="56">
        <v>0.33480486111111113</v>
      </c>
    </row>
    <row r="6162" spans="1:12" ht="15" customHeight="1" x14ac:dyDescent="0.25">
      <c r="A6162">
        <v>6161</v>
      </c>
      <c r="B6162">
        <v>274604</v>
      </c>
      <c r="C6162" t="s">
        <v>142</v>
      </c>
      <c r="D6162" t="s">
        <v>1612</v>
      </c>
      <c r="E6162" t="s">
        <v>1603</v>
      </c>
      <c r="F6162" t="s">
        <v>1604</v>
      </c>
      <c r="G6162">
        <v>36.299999999999997</v>
      </c>
      <c r="H6162">
        <v>29.1</v>
      </c>
      <c r="I6162">
        <v>3</v>
      </c>
      <c r="J6162">
        <v>0</v>
      </c>
      <c r="K6162" s="1">
        <v>45159</v>
      </c>
      <c r="L6162" s="56">
        <v>0.33445474537037034</v>
      </c>
    </row>
    <row r="6163" spans="1:12" ht="15" customHeight="1" x14ac:dyDescent="0.25">
      <c r="A6163">
        <v>6162</v>
      </c>
      <c r="B6163">
        <v>274603</v>
      </c>
      <c r="C6163" t="s">
        <v>67</v>
      </c>
      <c r="D6163" t="s">
        <v>1318</v>
      </c>
      <c r="E6163" t="s">
        <v>1603</v>
      </c>
      <c r="F6163" t="s">
        <v>1613</v>
      </c>
      <c r="G6163">
        <v>31.3</v>
      </c>
      <c r="H6163">
        <v>24.1</v>
      </c>
      <c r="I6163">
        <v>3</v>
      </c>
      <c r="J6163">
        <v>0</v>
      </c>
      <c r="K6163" s="1">
        <v>45159</v>
      </c>
      <c r="L6163" s="56">
        <v>0.33428827546296297</v>
      </c>
    </row>
    <row r="6164" spans="1:12" ht="15" customHeight="1" x14ac:dyDescent="0.25">
      <c r="A6164">
        <v>6163</v>
      </c>
      <c r="B6164">
        <v>274602</v>
      </c>
      <c r="C6164" t="s">
        <v>142</v>
      </c>
      <c r="D6164" t="s">
        <v>1612</v>
      </c>
      <c r="E6164" t="s">
        <v>1603</v>
      </c>
      <c r="F6164" t="s">
        <v>1604</v>
      </c>
      <c r="G6164">
        <v>27.9</v>
      </c>
      <c r="H6164">
        <v>20.7</v>
      </c>
      <c r="I6164">
        <v>3</v>
      </c>
      <c r="J6164">
        <v>0</v>
      </c>
      <c r="K6164" s="1">
        <v>45159</v>
      </c>
      <c r="L6164" s="56">
        <v>0.33417931712962962</v>
      </c>
    </row>
    <row r="6165" spans="1:12" ht="15" customHeight="1" x14ac:dyDescent="0.25">
      <c r="A6165">
        <v>6164</v>
      </c>
      <c r="B6165">
        <v>274601</v>
      </c>
      <c r="C6165" t="s">
        <v>124</v>
      </c>
      <c r="D6165" t="s">
        <v>1413</v>
      </c>
      <c r="E6165" t="s">
        <v>1603</v>
      </c>
      <c r="F6165" t="s">
        <v>1604</v>
      </c>
      <c r="G6165">
        <v>44.6</v>
      </c>
      <c r="H6165">
        <v>37.4</v>
      </c>
      <c r="I6165">
        <v>3</v>
      </c>
      <c r="J6165">
        <v>0</v>
      </c>
      <c r="K6165" s="1">
        <v>45159</v>
      </c>
      <c r="L6165" s="56">
        <v>0.33402450231481479</v>
      </c>
    </row>
    <row r="6166" spans="1:12" ht="15" customHeight="1" x14ac:dyDescent="0.25">
      <c r="A6166">
        <v>6165</v>
      </c>
      <c r="B6166">
        <v>274600</v>
      </c>
      <c r="C6166" t="s">
        <v>59</v>
      </c>
      <c r="D6166" t="s">
        <v>60</v>
      </c>
      <c r="E6166" t="s">
        <v>1611</v>
      </c>
      <c r="F6166" t="s">
        <v>1613</v>
      </c>
      <c r="G6166">
        <v>42.1</v>
      </c>
      <c r="H6166">
        <v>34.9</v>
      </c>
      <c r="I6166">
        <v>3</v>
      </c>
      <c r="J6166">
        <v>8</v>
      </c>
      <c r="K6166" s="1">
        <v>45159</v>
      </c>
      <c r="L6166" s="56">
        <v>0.33386443287037038</v>
      </c>
    </row>
    <row r="6167" spans="1:12" ht="15" customHeight="1" x14ac:dyDescent="0.25">
      <c r="A6167">
        <v>6166</v>
      </c>
      <c r="B6167">
        <v>274599</v>
      </c>
      <c r="C6167" t="s">
        <v>24</v>
      </c>
      <c r="D6167" t="s">
        <v>25</v>
      </c>
      <c r="E6167" t="s">
        <v>1611</v>
      </c>
      <c r="F6167" t="s">
        <v>1614</v>
      </c>
      <c r="G6167">
        <v>47.4</v>
      </c>
      <c r="H6167">
        <v>40.200000000000003</v>
      </c>
      <c r="I6167">
        <v>3</v>
      </c>
      <c r="J6167">
        <v>8</v>
      </c>
      <c r="K6167" s="1">
        <v>45159</v>
      </c>
      <c r="L6167" s="56">
        <v>0.33374313657407412</v>
      </c>
    </row>
    <row r="6168" spans="1:12" ht="15" customHeight="1" x14ac:dyDescent="0.25">
      <c r="A6168">
        <v>6167</v>
      </c>
      <c r="B6168">
        <v>274598</v>
      </c>
      <c r="C6168" t="s">
        <v>121</v>
      </c>
      <c r="D6168" t="s">
        <v>122</v>
      </c>
      <c r="E6168" t="s">
        <v>1603</v>
      </c>
      <c r="F6168" t="s">
        <v>1610</v>
      </c>
      <c r="G6168">
        <v>38</v>
      </c>
      <c r="H6168">
        <v>30.8</v>
      </c>
      <c r="I6168">
        <v>3</v>
      </c>
      <c r="J6168">
        <v>0</v>
      </c>
      <c r="K6168" s="1">
        <v>45159</v>
      </c>
      <c r="L6168" s="56">
        <v>0.33360957175925926</v>
      </c>
    </row>
    <row r="6169" spans="1:12" ht="15" customHeight="1" x14ac:dyDescent="0.25">
      <c r="A6169">
        <v>6168</v>
      </c>
      <c r="B6169">
        <v>274597</v>
      </c>
      <c r="C6169" t="s">
        <v>74</v>
      </c>
      <c r="D6169" t="s">
        <v>75</v>
      </c>
      <c r="E6169" t="s">
        <v>1611</v>
      </c>
      <c r="F6169" t="s">
        <v>1610</v>
      </c>
      <c r="G6169">
        <v>43.2</v>
      </c>
      <c r="H6169">
        <v>36</v>
      </c>
      <c r="I6169">
        <v>3</v>
      </c>
      <c r="J6169">
        <v>16</v>
      </c>
      <c r="K6169" s="1">
        <v>45159</v>
      </c>
      <c r="L6169" s="56">
        <v>0.33345393518518524</v>
      </c>
    </row>
    <row r="6170" spans="1:12" ht="15" customHeight="1" x14ac:dyDescent="0.25">
      <c r="A6170">
        <v>6169</v>
      </c>
      <c r="B6170">
        <v>274596</v>
      </c>
      <c r="C6170" t="s">
        <v>24</v>
      </c>
      <c r="D6170" t="s">
        <v>25</v>
      </c>
      <c r="E6170" t="s">
        <v>1611</v>
      </c>
      <c r="F6170" t="s">
        <v>1614</v>
      </c>
      <c r="G6170">
        <v>55.8</v>
      </c>
      <c r="H6170">
        <v>48.6</v>
      </c>
      <c r="I6170">
        <v>3</v>
      </c>
      <c r="J6170">
        <v>8</v>
      </c>
      <c r="K6170" s="1">
        <v>45159</v>
      </c>
      <c r="L6170" s="56">
        <v>0.33303468750000004</v>
      </c>
    </row>
    <row r="6171" spans="1:12" ht="15" customHeight="1" x14ac:dyDescent="0.25">
      <c r="A6171">
        <v>6170</v>
      </c>
      <c r="B6171">
        <v>274595</v>
      </c>
      <c r="C6171" t="s">
        <v>142</v>
      </c>
      <c r="D6171" t="s">
        <v>1612</v>
      </c>
      <c r="E6171" t="s">
        <v>1603</v>
      </c>
      <c r="F6171" t="s">
        <v>1604</v>
      </c>
      <c r="G6171">
        <v>38.4</v>
      </c>
      <c r="H6171">
        <v>31.2</v>
      </c>
      <c r="I6171">
        <v>3</v>
      </c>
      <c r="J6171">
        <v>0</v>
      </c>
      <c r="K6171" s="1">
        <v>45159</v>
      </c>
      <c r="L6171" s="56">
        <v>0.3325721875</v>
      </c>
    </row>
    <row r="6172" spans="1:12" ht="15" customHeight="1" x14ac:dyDescent="0.25">
      <c r="A6172">
        <v>6171</v>
      </c>
      <c r="B6172">
        <v>274594</v>
      </c>
      <c r="C6172" t="s">
        <v>120</v>
      </c>
      <c r="D6172" t="s">
        <v>1411</v>
      </c>
      <c r="E6172" t="s">
        <v>1603</v>
      </c>
      <c r="F6172" t="s">
        <v>1614</v>
      </c>
      <c r="G6172">
        <v>40.9</v>
      </c>
      <c r="H6172">
        <v>33.700000000000003</v>
      </c>
      <c r="I6172">
        <v>3</v>
      </c>
      <c r="J6172">
        <v>0</v>
      </c>
      <c r="K6172" s="1">
        <v>45159</v>
      </c>
      <c r="L6172" s="56">
        <v>0.3323582986111111</v>
      </c>
    </row>
    <row r="6173" spans="1:12" ht="15" customHeight="1" x14ac:dyDescent="0.25">
      <c r="A6173">
        <v>6172</v>
      </c>
      <c r="B6173">
        <v>274593</v>
      </c>
      <c r="C6173" t="s">
        <v>123</v>
      </c>
      <c r="D6173" t="s">
        <v>1412</v>
      </c>
      <c r="E6173" t="s">
        <v>1603</v>
      </c>
      <c r="F6173" t="s">
        <v>1614</v>
      </c>
      <c r="G6173">
        <v>52.8</v>
      </c>
      <c r="H6173">
        <v>45.6</v>
      </c>
      <c r="I6173">
        <v>3</v>
      </c>
      <c r="J6173">
        <v>0</v>
      </c>
      <c r="K6173" s="1">
        <v>45159</v>
      </c>
      <c r="L6173" s="56">
        <v>0.33164065972222223</v>
      </c>
    </row>
    <row r="6174" spans="1:12" ht="15" customHeight="1" x14ac:dyDescent="0.25">
      <c r="A6174">
        <v>6173</v>
      </c>
      <c r="B6174">
        <v>274592</v>
      </c>
      <c r="C6174" t="s">
        <v>124</v>
      </c>
      <c r="D6174" t="s">
        <v>1413</v>
      </c>
      <c r="E6174" t="s">
        <v>1603</v>
      </c>
      <c r="F6174" t="s">
        <v>1604</v>
      </c>
      <c r="G6174">
        <v>43.2</v>
      </c>
      <c r="H6174">
        <v>36</v>
      </c>
      <c r="I6174">
        <v>3</v>
      </c>
      <c r="J6174">
        <v>0</v>
      </c>
      <c r="K6174" s="1">
        <v>45159</v>
      </c>
      <c r="L6174" s="56">
        <v>0.33149575231481482</v>
      </c>
    </row>
    <row r="6175" spans="1:12" ht="15" customHeight="1" x14ac:dyDescent="0.25">
      <c r="A6175">
        <v>6174</v>
      </c>
      <c r="B6175">
        <v>274591</v>
      </c>
      <c r="C6175" t="s">
        <v>24</v>
      </c>
      <c r="D6175" t="s">
        <v>25</v>
      </c>
      <c r="E6175" t="s">
        <v>1611</v>
      </c>
      <c r="F6175" t="s">
        <v>1614</v>
      </c>
      <c r="G6175">
        <v>48.3</v>
      </c>
      <c r="H6175">
        <v>41.1</v>
      </c>
      <c r="I6175">
        <v>3</v>
      </c>
      <c r="J6175">
        <v>8</v>
      </c>
      <c r="K6175" s="1">
        <v>45159</v>
      </c>
      <c r="L6175" s="56">
        <v>0.33135373842592591</v>
      </c>
    </row>
    <row r="6176" spans="1:12" ht="15" customHeight="1" x14ac:dyDescent="0.25">
      <c r="A6176">
        <v>6175</v>
      </c>
      <c r="B6176">
        <v>274590</v>
      </c>
      <c r="C6176" t="s">
        <v>120</v>
      </c>
      <c r="D6176" t="s">
        <v>1411</v>
      </c>
      <c r="E6176" t="s">
        <v>1603</v>
      </c>
      <c r="F6176" t="s">
        <v>1613</v>
      </c>
      <c r="G6176">
        <v>42.6</v>
      </c>
      <c r="H6176">
        <v>35.4</v>
      </c>
      <c r="I6176">
        <v>3</v>
      </c>
      <c r="J6176">
        <v>0</v>
      </c>
      <c r="K6176" s="1">
        <v>45159</v>
      </c>
      <c r="L6176" s="56">
        <v>0.33122832175925926</v>
      </c>
    </row>
    <row r="6177" spans="1:12" ht="15" customHeight="1" x14ac:dyDescent="0.25">
      <c r="A6177">
        <v>6176</v>
      </c>
      <c r="B6177">
        <v>274589</v>
      </c>
      <c r="C6177" t="s">
        <v>101</v>
      </c>
      <c r="D6177" t="s">
        <v>1326</v>
      </c>
      <c r="E6177" t="s">
        <v>1611</v>
      </c>
      <c r="F6177" t="s">
        <v>1607</v>
      </c>
      <c r="G6177">
        <v>31.5</v>
      </c>
      <c r="H6177">
        <v>24.3</v>
      </c>
      <c r="I6177">
        <v>3</v>
      </c>
      <c r="J6177">
        <v>0</v>
      </c>
      <c r="K6177" s="1">
        <v>45159</v>
      </c>
      <c r="L6177" s="56">
        <v>0.33113815972222221</v>
      </c>
    </row>
    <row r="6178" spans="1:12" ht="15" customHeight="1" x14ac:dyDescent="0.25">
      <c r="A6178">
        <v>6177</v>
      </c>
      <c r="B6178">
        <v>274588</v>
      </c>
      <c r="C6178" t="s">
        <v>24</v>
      </c>
      <c r="D6178" t="s">
        <v>25</v>
      </c>
      <c r="E6178" t="s">
        <v>1611</v>
      </c>
      <c r="F6178" t="s">
        <v>1614</v>
      </c>
      <c r="G6178">
        <v>47.8</v>
      </c>
      <c r="H6178">
        <v>40.6</v>
      </c>
      <c r="I6178">
        <v>3</v>
      </c>
      <c r="J6178">
        <v>8</v>
      </c>
      <c r="K6178" s="1">
        <v>45159</v>
      </c>
      <c r="L6178" s="56">
        <v>0.33097199074074074</v>
      </c>
    </row>
    <row r="6179" spans="1:12" ht="15" customHeight="1" x14ac:dyDescent="0.25">
      <c r="A6179">
        <v>6178</v>
      </c>
      <c r="B6179">
        <v>274587</v>
      </c>
      <c r="C6179" t="s">
        <v>114</v>
      </c>
      <c r="D6179" t="s">
        <v>115</v>
      </c>
      <c r="E6179" t="s">
        <v>1603</v>
      </c>
      <c r="F6179" t="s">
        <v>1610</v>
      </c>
      <c r="G6179">
        <v>62.7</v>
      </c>
      <c r="H6179">
        <v>55.5</v>
      </c>
      <c r="I6179">
        <v>3</v>
      </c>
      <c r="J6179">
        <v>30</v>
      </c>
      <c r="K6179" s="1">
        <v>45159</v>
      </c>
      <c r="L6179" s="56">
        <v>0.33069216435185184</v>
      </c>
    </row>
    <row r="6180" spans="1:12" ht="15" customHeight="1" x14ac:dyDescent="0.25">
      <c r="A6180">
        <v>6179</v>
      </c>
      <c r="B6180">
        <v>274586</v>
      </c>
      <c r="C6180" t="s">
        <v>59</v>
      </c>
      <c r="D6180" t="s">
        <v>60</v>
      </c>
      <c r="E6180" t="s">
        <v>1611</v>
      </c>
      <c r="F6180" t="s">
        <v>1613</v>
      </c>
      <c r="G6180">
        <v>56.1</v>
      </c>
      <c r="H6180">
        <v>48.9</v>
      </c>
      <c r="I6180">
        <v>3</v>
      </c>
      <c r="J6180">
        <v>8</v>
      </c>
      <c r="K6180" s="1">
        <v>45159</v>
      </c>
      <c r="L6180" s="56">
        <v>0.33031759259259258</v>
      </c>
    </row>
    <row r="6181" spans="1:12" ht="15" customHeight="1" x14ac:dyDescent="0.25">
      <c r="A6181">
        <v>6180</v>
      </c>
      <c r="B6181">
        <v>274585</v>
      </c>
      <c r="C6181" t="s">
        <v>121</v>
      </c>
      <c r="D6181" t="s">
        <v>122</v>
      </c>
      <c r="E6181" t="s">
        <v>1603</v>
      </c>
      <c r="F6181" t="s">
        <v>1613</v>
      </c>
      <c r="G6181">
        <v>36.4</v>
      </c>
      <c r="H6181">
        <v>29.2</v>
      </c>
      <c r="I6181">
        <v>3</v>
      </c>
      <c r="J6181">
        <v>0</v>
      </c>
      <c r="K6181" s="1">
        <v>45159</v>
      </c>
      <c r="L6181" s="56">
        <v>0.33014637731481483</v>
      </c>
    </row>
    <row r="6182" spans="1:12" ht="15" customHeight="1" x14ac:dyDescent="0.25">
      <c r="A6182">
        <v>6181</v>
      </c>
      <c r="B6182">
        <v>274584</v>
      </c>
      <c r="C6182" t="s">
        <v>125</v>
      </c>
      <c r="D6182" t="s">
        <v>126</v>
      </c>
      <c r="E6182" t="s">
        <v>1603</v>
      </c>
      <c r="F6182" t="s">
        <v>1604</v>
      </c>
      <c r="G6182">
        <v>41.6</v>
      </c>
      <c r="H6182">
        <v>34.4</v>
      </c>
      <c r="I6182">
        <v>3</v>
      </c>
      <c r="J6182">
        <v>0</v>
      </c>
      <c r="K6182" s="1">
        <v>45159</v>
      </c>
      <c r="L6182" s="56">
        <v>0.32996369212962962</v>
      </c>
    </row>
    <row r="6183" spans="1:12" ht="15" customHeight="1" x14ac:dyDescent="0.25">
      <c r="A6183">
        <v>6182</v>
      </c>
      <c r="B6183">
        <v>274583</v>
      </c>
      <c r="C6183" t="s">
        <v>141</v>
      </c>
      <c r="D6183" t="s">
        <v>1358</v>
      </c>
      <c r="E6183" t="s">
        <v>1603</v>
      </c>
      <c r="F6183" t="s">
        <v>1607</v>
      </c>
      <c r="G6183">
        <v>29.4</v>
      </c>
      <c r="H6183">
        <v>22.2</v>
      </c>
      <c r="I6183">
        <v>3</v>
      </c>
      <c r="J6183">
        <v>0</v>
      </c>
      <c r="K6183" s="1">
        <v>45159</v>
      </c>
      <c r="L6183" s="56">
        <v>0.32983237268518517</v>
      </c>
    </row>
    <row r="6184" spans="1:12" ht="15" customHeight="1" x14ac:dyDescent="0.25">
      <c r="A6184">
        <v>6183</v>
      </c>
      <c r="B6184">
        <v>274582</v>
      </c>
      <c r="C6184" t="s">
        <v>74</v>
      </c>
      <c r="D6184" t="s">
        <v>75</v>
      </c>
      <c r="E6184" t="s">
        <v>1611</v>
      </c>
      <c r="F6184" t="s">
        <v>1610</v>
      </c>
      <c r="G6184">
        <v>44.3</v>
      </c>
      <c r="H6184">
        <v>37.1</v>
      </c>
      <c r="I6184">
        <v>3</v>
      </c>
      <c r="J6184">
        <v>16</v>
      </c>
      <c r="K6184" s="1">
        <v>45159</v>
      </c>
      <c r="L6184" s="56">
        <v>0.32975378472222222</v>
      </c>
    </row>
    <row r="6185" spans="1:12" ht="15" customHeight="1" x14ac:dyDescent="0.25">
      <c r="A6185">
        <v>6184</v>
      </c>
      <c r="B6185">
        <v>274581</v>
      </c>
      <c r="C6185" t="s">
        <v>124</v>
      </c>
      <c r="D6185" t="s">
        <v>1413</v>
      </c>
      <c r="E6185" t="s">
        <v>1603</v>
      </c>
      <c r="F6185" t="s">
        <v>1604</v>
      </c>
      <c r="G6185">
        <v>33.799999999999997</v>
      </c>
      <c r="H6185">
        <v>26.6</v>
      </c>
      <c r="I6185">
        <v>3</v>
      </c>
      <c r="J6185">
        <v>0</v>
      </c>
      <c r="K6185" s="1">
        <v>45159</v>
      </c>
      <c r="L6185" s="56">
        <v>0.32960046296296297</v>
      </c>
    </row>
    <row r="6186" spans="1:12" ht="15" customHeight="1" x14ac:dyDescent="0.25">
      <c r="A6186">
        <v>6185</v>
      </c>
      <c r="B6186">
        <v>274580</v>
      </c>
      <c r="C6186" t="s">
        <v>175</v>
      </c>
      <c r="D6186" t="s">
        <v>176</v>
      </c>
      <c r="E6186" t="s">
        <v>1603</v>
      </c>
      <c r="F6186" t="s">
        <v>1610</v>
      </c>
      <c r="G6186">
        <v>42.3</v>
      </c>
      <c r="H6186">
        <v>35.1</v>
      </c>
      <c r="I6186">
        <v>3</v>
      </c>
      <c r="J6186">
        <v>0</v>
      </c>
      <c r="K6186" s="1">
        <v>45159</v>
      </c>
      <c r="L6186" s="56">
        <v>0.32926350694444445</v>
      </c>
    </row>
    <row r="6187" spans="1:12" ht="15" customHeight="1" x14ac:dyDescent="0.25">
      <c r="A6187">
        <v>6186</v>
      </c>
      <c r="B6187">
        <v>274579</v>
      </c>
      <c r="C6187" t="s">
        <v>84</v>
      </c>
      <c r="D6187" t="s">
        <v>1609</v>
      </c>
      <c r="E6187" t="s">
        <v>1603</v>
      </c>
      <c r="F6187" t="s">
        <v>1610</v>
      </c>
      <c r="G6187">
        <v>52</v>
      </c>
      <c r="H6187">
        <v>44.8</v>
      </c>
      <c r="I6187">
        <v>3</v>
      </c>
      <c r="J6187">
        <v>0</v>
      </c>
      <c r="K6187" s="1">
        <v>45159</v>
      </c>
      <c r="L6187" s="56">
        <v>0.32916478009259259</v>
      </c>
    </row>
    <row r="6188" spans="1:12" ht="15" customHeight="1" x14ac:dyDescent="0.25">
      <c r="A6188">
        <v>6187</v>
      </c>
      <c r="B6188">
        <v>274578</v>
      </c>
      <c r="C6188" t="s">
        <v>137</v>
      </c>
      <c r="D6188" t="s">
        <v>1356</v>
      </c>
      <c r="E6188" t="s">
        <v>1603</v>
      </c>
      <c r="F6188" t="s">
        <v>1616</v>
      </c>
      <c r="G6188">
        <v>16.600000000000001</v>
      </c>
      <c r="H6188">
        <v>14.8</v>
      </c>
      <c r="I6188">
        <v>0</v>
      </c>
      <c r="J6188">
        <v>0</v>
      </c>
      <c r="K6188" s="1">
        <v>45159</v>
      </c>
      <c r="L6188" s="56">
        <v>0.32898815972222223</v>
      </c>
    </row>
    <row r="6189" spans="1:12" ht="15" customHeight="1" x14ac:dyDescent="0.25">
      <c r="A6189">
        <v>6188</v>
      </c>
      <c r="B6189">
        <v>274577</v>
      </c>
      <c r="C6189" t="s">
        <v>85</v>
      </c>
      <c r="D6189" t="s">
        <v>1608</v>
      </c>
      <c r="E6189" t="s">
        <v>1603</v>
      </c>
      <c r="F6189" t="s">
        <v>1610</v>
      </c>
      <c r="G6189">
        <v>39</v>
      </c>
      <c r="H6189">
        <v>31.8</v>
      </c>
      <c r="I6189">
        <v>3</v>
      </c>
      <c r="J6189">
        <v>0</v>
      </c>
      <c r="K6189" s="1">
        <v>45159</v>
      </c>
      <c r="L6189" s="56">
        <v>0.32855841435185185</v>
      </c>
    </row>
    <row r="6190" spans="1:12" ht="15" customHeight="1" x14ac:dyDescent="0.25">
      <c r="A6190">
        <v>6189</v>
      </c>
      <c r="B6190">
        <v>274576</v>
      </c>
      <c r="C6190" t="s">
        <v>125</v>
      </c>
      <c r="D6190" t="s">
        <v>126</v>
      </c>
      <c r="E6190" t="s">
        <v>1603</v>
      </c>
      <c r="F6190" t="s">
        <v>1604</v>
      </c>
      <c r="G6190">
        <v>30.1</v>
      </c>
      <c r="H6190">
        <v>22.9</v>
      </c>
      <c r="I6190">
        <v>3</v>
      </c>
      <c r="J6190">
        <v>0</v>
      </c>
      <c r="K6190" s="1">
        <v>45159</v>
      </c>
      <c r="L6190" s="56">
        <v>0.32821481481481479</v>
      </c>
    </row>
    <row r="6191" spans="1:12" ht="15" customHeight="1" x14ac:dyDescent="0.25">
      <c r="A6191">
        <v>6190</v>
      </c>
      <c r="B6191">
        <v>274575</v>
      </c>
      <c r="C6191" t="s">
        <v>24</v>
      </c>
      <c r="D6191" t="s">
        <v>25</v>
      </c>
      <c r="E6191" t="s">
        <v>1611</v>
      </c>
      <c r="F6191" t="s">
        <v>1614</v>
      </c>
      <c r="G6191">
        <v>56.6</v>
      </c>
      <c r="H6191">
        <v>49.4</v>
      </c>
      <c r="I6191">
        <v>3</v>
      </c>
      <c r="J6191">
        <v>8</v>
      </c>
      <c r="K6191" s="1">
        <v>45159</v>
      </c>
      <c r="L6191" s="56">
        <v>0.32811663194444446</v>
      </c>
    </row>
    <row r="6192" spans="1:12" ht="15" customHeight="1" x14ac:dyDescent="0.25">
      <c r="A6192">
        <v>6191</v>
      </c>
      <c r="B6192">
        <v>274574</v>
      </c>
      <c r="C6192" t="s">
        <v>67</v>
      </c>
      <c r="D6192" t="s">
        <v>1318</v>
      </c>
      <c r="E6192" t="s">
        <v>1603</v>
      </c>
      <c r="F6192" t="s">
        <v>1613</v>
      </c>
      <c r="G6192">
        <v>40.4</v>
      </c>
      <c r="H6192">
        <v>33.200000000000003</v>
      </c>
      <c r="I6192">
        <v>3</v>
      </c>
      <c r="J6192">
        <v>0</v>
      </c>
      <c r="K6192" s="1">
        <v>45159</v>
      </c>
      <c r="L6192" s="56">
        <v>0.32800806712962965</v>
      </c>
    </row>
    <row r="6193" spans="1:12" ht="15" customHeight="1" x14ac:dyDescent="0.25">
      <c r="A6193">
        <v>6192</v>
      </c>
      <c r="B6193">
        <v>274573</v>
      </c>
      <c r="C6193" t="s">
        <v>74</v>
      </c>
      <c r="D6193" t="s">
        <v>75</v>
      </c>
      <c r="E6193" t="s">
        <v>1611</v>
      </c>
      <c r="F6193" t="s">
        <v>1610</v>
      </c>
      <c r="G6193">
        <v>46.2</v>
      </c>
      <c r="H6193">
        <v>39</v>
      </c>
      <c r="I6193">
        <v>3</v>
      </c>
      <c r="J6193">
        <v>16</v>
      </c>
      <c r="K6193" s="1">
        <v>45159</v>
      </c>
      <c r="L6193" s="56">
        <v>0.32786119212962966</v>
      </c>
    </row>
    <row r="6194" spans="1:12" ht="15" customHeight="1" x14ac:dyDescent="0.25">
      <c r="A6194">
        <v>6193</v>
      </c>
      <c r="B6194">
        <v>274572</v>
      </c>
      <c r="C6194" t="s">
        <v>55</v>
      </c>
      <c r="D6194" t="s">
        <v>56</v>
      </c>
      <c r="E6194" t="s">
        <v>1611</v>
      </c>
      <c r="F6194" t="s">
        <v>1613</v>
      </c>
      <c r="G6194">
        <v>44.4</v>
      </c>
      <c r="H6194">
        <v>37.200000000000003</v>
      </c>
      <c r="I6194">
        <v>3</v>
      </c>
      <c r="J6194">
        <v>8</v>
      </c>
      <c r="K6194" s="1">
        <v>45159</v>
      </c>
      <c r="L6194" s="56">
        <v>0.32763811342592591</v>
      </c>
    </row>
    <row r="6195" spans="1:12" ht="15" customHeight="1" x14ac:dyDescent="0.25">
      <c r="A6195">
        <v>6194</v>
      </c>
      <c r="B6195">
        <v>274571</v>
      </c>
      <c r="C6195" t="s">
        <v>59</v>
      </c>
      <c r="D6195" t="s">
        <v>60</v>
      </c>
      <c r="E6195" t="s">
        <v>1611</v>
      </c>
      <c r="F6195" t="s">
        <v>1613</v>
      </c>
      <c r="G6195">
        <v>46.6</v>
      </c>
      <c r="H6195">
        <v>39.4</v>
      </c>
      <c r="I6195">
        <v>3</v>
      </c>
      <c r="J6195">
        <v>8</v>
      </c>
      <c r="K6195" s="1">
        <v>45159</v>
      </c>
      <c r="L6195" s="56">
        <v>0.32751600694444444</v>
      </c>
    </row>
    <row r="6196" spans="1:12" ht="15" customHeight="1" x14ac:dyDescent="0.25">
      <c r="A6196">
        <v>6195</v>
      </c>
      <c r="B6196">
        <v>274570</v>
      </c>
      <c r="C6196" t="s">
        <v>59</v>
      </c>
      <c r="D6196" t="s">
        <v>60</v>
      </c>
      <c r="E6196" t="s">
        <v>1611</v>
      </c>
      <c r="F6196" t="s">
        <v>1613</v>
      </c>
      <c r="G6196">
        <v>43.9</v>
      </c>
      <c r="H6196">
        <v>36.700000000000003</v>
      </c>
      <c r="I6196">
        <v>3</v>
      </c>
      <c r="J6196">
        <v>8</v>
      </c>
      <c r="K6196" s="1">
        <v>45159</v>
      </c>
      <c r="L6196" s="56">
        <v>0.32742109953703702</v>
      </c>
    </row>
    <row r="6197" spans="1:12" ht="15" customHeight="1" x14ac:dyDescent="0.25">
      <c r="A6197">
        <v>6196</v>
      </c>
      <c r="B6197">
        <v>274569</v>
      </c>
      <c r="C6197" t="s">
        <v>133</v>
      </c>
      <c r="D6197" t="s">
        <v>134</v>
      </c>
      <c r="E6197" t="s">
        <v>1603</v>
      </c>
      <c r="F6197" t="s">
        <v>1616</v>
      </c>
      <c r="G6197">
        <v>58.3</v>
      </c>
      <c r="H6197">
        <v>51.1</v>
      </c>
      <c r="I6197">
        <v>3</v>
      </c>
      <c r="J6197">
        <v>0</v>
      </c>
      <c r="K6197" s="1">
        <v>45159</v>
      </c>
      <c r="L6197" s="56">
        <v>0.32628371527777777</v>
      </c>
    </row>
    <row r="6198" spans="1:12" ht="15" customHeight="1" x14ac:dyDescent="0.25">
      <c r="A6198">
        <v>6197</v>
      </c>
      <c r="B6198">
        <v>274568</v>
      </c>
      <c r="C6198" t="s">
        <v>123</v>
      </c>
      <c r="D6198" t="s">
        <v>1412</v>
      </c>
      <c r="E6198" t="s">
        <v>1603</v>
      </c>
      <c r="F6198" t="s">
        <v>1614</v>
      </c>
      <c r="G6198">
        <v>56.5</v>
      </c>
      <c r="H6198">
        <v>49.3</v>
      </c>
      <c r="I6198">
        <v>3</v>
      </c>
      <c r="J6198">
        <v>0</v>
      </c>
      <c r="K6198" s="1">
        <v>45159</v>
      </c>
      <c r="L6198" s="56">
        <v>0.32615350694444445</v>
      </c>
    </row>
    <row r="6199" spans="1:12" ht="15" customHeight="1" x14ac:dyDescent="0.25">
      <c r="A6199">
        <v>6198</v>
      </c>
      <c r="B6199">
        <v>274567</v>
      </c>
      <c r="C6199" t="s">
        <v>129</v>
      </c>
      <c r="D6199" t="s">
        <v>1619</v>
      </c>
      <c r="E6199" t="s">
        <v>1603</v>
      </c>
      <c r="F6199" t="s">
        <v>1616</v>
      </c>
      <c r="G6199">
        <v>23.7</v>
      </c>
      <c r="H6199">
        <v>18.3</v>
      </c>
      <c r="I6199">
        <v>2</v>
      </c>
      <c r="J6199">
        <v>0</v>
      </c>
      <c r="K6199" s="1">
        <v>45159</v>
      </c>
      <c r="L6199" s="56">
        <v>0.3259301736111111</v>
      </c>
    </row>
    <row r="6200" spans="1:12" ht="15" customHeight="1" x14ac:dyDescent="0.25">
      <c r="A6200">
        <v>6199</v>
      </c>
      <c r="B6200">
        <v>274566</v>
      </c>
      <c r="C6200" t="s">
        <v>137</v>
      </c>
      <c r="D6200" t="s">
        <v>1356</v>
      </c>
      <c r="E6200" t="s">
        <v>1603</v>
      </c>
      <c r="F6200" t="s">
        <v>1616</v>
      </c>
      <c r="G6200">
        <v>86.3</v>
      </c>
      <c r="H6200">
        <v>79.099999999999994</v>
      </c>
      <c r="I6200">
        <v>3</v>
      </c>
      <c r="J6200">
        <v>0</v>
      </c>
      <c r="K6200" s="1">
        <v>45159</v>
      </c>
      <c r="L6200" s="56">
        <v>0.32580031250000002</v>
      </c>
    </row>
    <row r="6201" spans="1:12" ht="15" customHeight="1" x14ac:dyDescent="0.25">
      <c r="A6201">
        <v>6200</v>
      </c>
      <c r="B6201">
        <v>274565</v>
      </c>
      <c r="C6201" t="s">
        <v>124</v>
      </c>
      <c r="D6201" t="s">
        <v>1413</v>
      </c>
      <c r="E6201" t="s">
        <v>1603</v>
      </c>
      <c r="F6201" t="s">
        <v>1604</v>
      </c>
      <c r="G6201">
        <v>35.700000000000003</v>
      </c>
      <c r="H6201">
        <v>28.5</v>
      </c>
      <c r="I6201">
        <v>3</v>
      </c>
      <c r="J6201">
        <v>0</v>
      </c>
      <c r="K6201" s="1">
        <v>45159</v>
      </c>
      <c r="L6201" s="56">
        <v>0.3255870023148148</v>
      </c>
    </row>
    <row r="6202" spans="1:12" ht="15" customHeight="1" x14ac:dyDescent="0.25">
      <c r="A6202">
        <v>6201</v>
      </c>
      <c r="B6202">
        <v>274564</v>
      </c>
      <c r="C6202" t="s">
        <v>120</v>
      </c>
      <c r="D6202" t="s">
        <v>1411</v>
      </c>
      <c r="E6202" t="s">
        <v>1603</v>
      </c>
      <c r="F6202" t="s">
        <v>1610</v>
      </c>
      <c r="G6202">
        <v>22.5</v>
      </c>
      <c r="H6202">
        <v>17.100000000000001</v>
      </c>
      <c r="I6202">
        <v>2</v>
      </c>
      <c r="J6202">
        <v>0</v>
      </c>
      <c r="K6202" s="1">
        <v>45159</v>
      </c>
      <c r="L6202" s="56">
        <v>0.32550501157407408</v>
      </c>
    </row>
    <row r="6203" spans="1:12" ht="15" customHeight="1" x14ac:dyDescent="0.25">
      <c r="A6203">
        <v>6202</v>
      </c>
      <c r="B6203">
        <v>274563</v>
      </c>
      <c r="C6203" t="s">
        <v>120</v>
      </c>
      <c r="D6203" t="s">
        <v>1411</v>
      </c>
      <c r="E6203" t="s">
        <v>1603</v>
      </c>
      <c r="F6203" t="s">
        <v>1616</v>
      </c>
      <c r="G6203">
        <v>15</v>
      </c>
      <c r="H6203">
        <v>9.6</v>
      </c>
      <c r="I6203">
        <v>2</v>
      </c>
      <c r="J6203">
        <v>0</v>
      </c>
      <c r="K6203" s="1">
        <v>45159</v>
      </c>
      <c r="L6203" s="56">
        <v>0.32543807870370373</v>
      </c>
    </row>
    <row r="6204" spans="1:12" ht="15" customHeight="1" x14ac:dyDescent="0.25">
      <c r="A6204">
        <v>6203</v>
      </c>
      <c r="B6204">
        <v>274562</v>
      </c>
      <c r="C6204" t="s">
        <v>59</v>
      </c>
      <c r="D6204" t="s">
        <v>60</v>
      </c>
      <c r="E6204" t="s">
        <v>1611</v>
      </c>
      <c r="F6204" t="s">
        <v>1613</v>
      </c>
      <c r="G6204">
        <v>44.7</v>
      </c>
      <c r="H6204">
        <v>37.5</v>
      </c>
      <c r="I6204">
        <v>3</v>
      </c>
      <c r="J6204">
        <v>8</v>
      </c>
      <c r="K6204" s="1">
        <v>45159</v>
      </c>
      <c r="L6204" s="56">
        <v>0.32516319444444447</v>
      </c>
    </row>
    <row r="6205" spans="1:12" ht="15" customHeight="1" x14ac:dyDescent="0.25">
      <c r="A6205">
        <v>6204</v>
      </c>
      <c r="B6205">
        <v>274561</v>
      </c>
      <c r="C6205" t="s">
        <v>121</v>
      </c>
      <c r="D6205" t="s">
        <v>122</v>
      </c>
      <c r="E6205" t="s">
        <v>1603</v>
      </c>
      <c r="F6205" t="s">
        <v>1610</v>
      </c>
      <c r="G6205">
        <v>34.299999999999997</v>
      </c>
      <c r="H6205">
        <v>27.1</v>
      </c>
      <c r="I6205">
        <v>3</v>
      </c>
      <c r="J6205">
        <v>0</v>
      </c>
      <c r="K6205" s="1">
        <v>45159</v>
      </c>
      <c r="L6205" s="56">
        <v>0.32500748842592592</v>
      </c>
    </row>
    <row r="6206" spans="1:12" ht="15" customHeight="1" x14ac:dyDescent="0.25">
      <c r="A6206">
        <v>6205</v>
      </c>
      <c r="B6206">
        <v>274560</v>
      </c>
      <c r="C6206" t="s">
        <v>130</v>
      </c>
      <c r="D6206" t="s">
        <v>1354</v>
      </c>
      <c r="E6206" t="s">
        <v>1603</v>
      </c>
      <c r="F6206" t="s">
        <v>1616</v>
      </c>
      <c r="G6206">
        <v>23.7</v>
      </c>
      <c r="H6206">
        <v>18.3</v>
      </c>
      <c r="I6206">
        <v>2</v>
      </c>
      <c r="J6206">
        <v>0</v>
      </c>
      <c r="K6206" s="1">
        <v>45159</v>
      </c>
      <c r="L6206" s="56">
        <v>0.32488260416666664</v>
      </c>
    </row>
    <row r="6207" spans="1:12" ht="15" customHeight="1" x14ac:dyDescent="0.25">
      <c r="A6207">
        <v>6206</v>
      </c>
      <c r="B6207">
        <v>274559</v>
      </c>
      <c r="C6207" t="s">
        <v>24</v>
      </c>
      <c r="D6207" t="s">
        <v>25</v>
      </c>
      <c r="E6207" t="s">
        <v>1611</v>
      </c>
      <c r="F6207" t="s">
        <v>1614</v>
      </c>
      <c r="G6207">
        <v>48.4</v>
      </c>
      <c r="H6207">
        <v>41.2</v>
      </c>
      <c r="I6207">
        <v>3</v>
      </c>
      <c r="J6207">
        <v>8</v>
      </c>
      <c r="K6207" s="1">
        <v>45159</v>
      </c>
      <c r="L6207" s="56">
        <v>0.3247568287037037</v>
      </c>
    </row>
    <row r="6208" spans="1:12" ht="15" customHeight="1" x14ac:dyDescent="0.25">
      <c r="A6208">
        <v>6207</v>
      </c>
      <c r="B6208">
        <v>274558</v>
      </c>
      <c r="C6208" t="s">
        <v>24</v>
      </c>
      <c r="D6208" t="s">
        <v>25</v>
      </c>
      <c r="E6208" t="s">
        <v>1611</v>
      </c>
      <c r="F6208" t="s">
        <v>1614</v>
      </c>
      <c r="G6208">
        <v>45.4</v>
      </c>
      <c r="H6208">
        <v>38.200000000000003</v>
      </c>
      <c r="I6208">
        <v>3</v>
      </c>
      <c r="J6208">
        <v>8</v>
      </c>
      <c r="K6208" s="1">
        <v>45159</v>
      </c>
      <c r="L6208" s="56">
        <v>0.3246032060185185</v>
      </c>
    </row>
    <row r="6209" spans="1:12" ht="15" customHeight="1" x14ac:dyDescent="0.25">
      <c r="A6209">
        <v>6208</v>
      </c>
      <c r="B6209">
        <v>274557</v>
      </c>
      <c r="C6209" t="s">
        <v>130</v>
      </c>
      <c r="D6209" t="s">
        <v>1354</v>
      </c>
      <c r="E6209" t="s">
        <v>1603</v>
      </c>
      <c r="F6209" t="s">
        <v>1616</v>
      </c>
      <c r="G6209">
        <v>41.5</v>
      </c>
      <c r="H6209">
        <v>34.299999999999997</v>
      </c>
      <c r="I6209">
        <v>3</v>
      </c>
      <c r="J6209">
        <v>0</v>
      </c>
      <c r="K6209" s="1">
        <v>45159</v>
      </c>
      <c r="L6209" s="56">
        <v>0.32446246527777778</v>
      </c>
    </row>
    <row r="6210" spans="1:12" ht="15" customHeight="1" x14ac:dyDescent="0.25">
      <c r="A6210">
        <v>6209</v>
      </c>
      <c r="B6210">
        <v>274556</v>
      </c>
      <c r="C6210" t="s">
        <v>59</v>
      </c>
      <c r="D6210" t="s">
        <v>60</v>
      </c>
      <c r="E6210" t="s">
        <v>1611</v>
      </c>
      <c r="F6210" t="s">
        <v>1613</v>
      </c>
      <c r="G6210">
        <v>48.1</v>
      </c>
      <c r="H6210">
        <v>40.9</v>
      </c>
      <c r="I6210">
        <v>3</v>
      </c>
      <c r="J6210">
        <v>8</v>
      </c>
      <c r="K6210" s="1">
        <v>45159</v>
      </c>
      <c r="L6210" s="56">
        <v>0.32324791666666669</v>
      </c>
    </row>
    <row r="6211" spans="1:12" ht="15" customHeight="1" x14ac:dyDescent="0.25">
      <c r="A6211">
        <v>6210</v>
      </c>
      <c r="B6211">
        <v>274555</v>
      </c>
      <c r="C6211" t="s">
        <v>24</v>
      </c>
      <c r="D6211" t="s">
        <v>25</v>
      </c>
      <c r="E6211" t="s">
        <v>1611</v>
      </c>
      <c r="F6211" t="s">
        <v>1614</v>
      </c>
      <c r="G6211">
        <v>48.8</v>
      </c>
      <c r="H6211">
        <v>41.6</v>
      </c>
      <c r="I6211">
        <v>3</v>
      </c>
      <c r="J6211">
        <v>8</v>
      </c>
      <c r="K6211" s="1">
        <v>45159</v>
      </c>
      <c r="L6211" s="56">
        <v>0.32295026620370371</v>
      </c>
    </row>
    <row r="6212" spans="1:12" ht="15" customHeight="1" x14ac:dyDescent="0.25">
      <c r="A6212">
        <v>6211</v>
      </c>
      <c r="B6212">
        <v>274554</v>
      </c>
      <c r="C6212" t="s">
        <v>74</v>
      </c>
      <c r="D6212" t="s">
        <v>75</v>
      </c>
      <c r="E6212" t="s">
        <v>1611</v>
      </c>
      <c r="F6212" t="s">
        <v>1610</v>
      </c>
      <c r="G6212">
        <v>39.6</v>
      </c>
      <c r="H6212">
        <v>32.4</v>
      </c>
      <c r="I6212">
        <v>3</v>
      </c>
      <c r="J6212">
        <v>16</v>
      </c>
      <c r="K6212" s="1">
        <v>45159</v>
      </c>
      <c r="L6212" s="56">
        <v>0.32279568287037036</v>
      </c>
    </row>
    <row r="6213" spans="1:12" ht="15" customHeight="1" x14ac:dyDescent="0.25">
      <c r="A6213">
        <v>6212</v>
      </c>
      <c r="B6213">
        <v>274553</v>
      </c>
      <c r="C6213" t="s">
        <v>124</v>
      </c>
      <c r="D6213" t="s">
        <v>1413</v>
      </c>
      <c r="E6213" t="s">
        <v>1603</v>
      </c>
      <c r="F6213" t="s">
        <v>1604</v>
      </c>
      <c r="G6213">
        <v>41.4</v>
      </c>
      <c r="H6213">
        <v>34.200000000000003</v>
      </c>
      <c r="I6213">
        <v>3</v>
      </c>
      <c r="J6213">
        <v>0</v>
      </c>
      <c r="K6213" s="1">
        <v>45159</v>
      </c>
      <c r="L6213" s="56">
        <v>0.32261524305555556</v>
      </c>
    </row>
    <row r="6214" spans="1:12" ht="15" customHeight="1" x14ac:dyDescent="0.25">
      <c r="A6214">
        <v>6213</v>
      </c>
      <c r="B6214">
        <v>274552</v>
      </c>
      <c r="C6214" t="s">
        <v>24</v>
      </c>
      <c r="D6214" t="s">
        <v>25</v>
      </c>
      <c r="E6214" t="s">
        <v>1611</v>
      </c>
      <c r="F6214" t="s">
        <v>1614</v>
      </c>
      <c r="G6214">
        <v>46.5</v>
      </c>
      <c r="H6214">
        <v>39.299999999999997</v>
      </c>
      <c r="I6214">
        <v>3</v>
      </c>
      <c r="J6214">
        <v>8</v>
      </c>
      <c r="K6214" s="1">
        <v>45159</v>
      </c>
      <c r="L6214" s="56">
        <v>0.32190697916666666</v>
      </c>
    </row>
    <row r="6215" spans="1:12" ht="15" customHeight="1" x14ac:dyDescent="0.25">
      <c r="A6215">
        <v>6214</v>
      </c>
      <c r="B6215">
        <v>274551</v>
      </c>
      <c r="C6215" t="s">
        <v>67</v>
      </c>
      <c r="D6215" t="s">
        <v>1318</v>
      </c>
      <c r="E6215" t="s">
        <v>1603</v>
      </c>
      <c r="F6215" t="s">
        <v>1613</v>
      </c>
      <c r="G6215">
        <v>29.9</v>
      </c>
      <c r="H6215">
        <v>22.7</v>
      </c>
      <c r="I6215">
        <v>3</v>
      </c>
      <c r="J6215">
        <v>0</v>
      </c>
      <c r="K6215" s="1">
        <v>45159</v>
      </c>
      <c r="L6215" s="56">
        <v>0.32167538194444445</v>
      </c>
    </row>
    <row r="6216" spans="1:12" ht="15" customHeight="1" x14ac:dyDescent="0.25">
      <c r="A6216">
        <v>6215</v>
      </c>
      <c r="B6216">
        <v>274550</v>
      </c>
      <c r="C6216" t="s">
        <v>67</v>
      </c>
      <c r="D6216" t="s">
        <v>1318</v>
      </c>
      <c r="E6216" t="s">
        <v>1603</v>
      </c>
      <c r="F6216" t="s">
        <v>1613</v>
      </c>
      <c r="G6216">
        <v>34.6</v>
      </c>
      <c r="H6216">
        <v>27.4</v>
      </c>
      <c r="I6216">
        <v>3</v>
      </c>
      <c r="J6216">
        <v>0</v>
      </c>
      <c r="K6216" s="1">
        <v>45159</v>
      </c>
      <c r="L6216" s="56">
        <v>0.32146107638888888</v>
      </c>
    </row>
    <row r="6217" spans="1:12" ht="15" customHeight="1" x14ac:dyDescent="0.25">
      <c r="A6217">
        <v>6216</v>
      </c>
      <c r="B6217">
        <v>274549</v>
      </c>
      <c r="C6217" t="s">
        <v>142</v>
      </c>
      <c r="D6217" t="s">
        <v>1612</v>
      </c>
      <c r="E6217" t="s">
        <v>1603</v>
      </c>
      <c r="F6217" t="s">
        <v>1604</v>
      </c>
      <c r="G6217">
        <v>32.4</v>
      </c>
      <c r="H6217">
        <v>25.2</v>
      </c>
      <c r="I6217">
        <v>3</v>
      </c>
      <c r="J6217">
        <v>0</v>
      </c>
      <c r="K6217" s="1">
        <v>45159</v>
      </c>
      <c r="L6217" s="56">
        <v>0.32129355324074077</v>
      </c>
    </row>
    <row r="6218" spans="1:12" ht="15" customHeight="1" x14ac:dyDescent="0.25">
      <c r="A6218">
        <v>6217</v>
      </c>
      <c r="B6218">
        <v>274548</v>
      </c>
      <c r="C6218" t="s">
        <v>24</v>
      </c>
      <c r="D6218" t="s">
        <v>25</v>
      </c>
      <c r="E6218" t="s">
        <v>1611</v>
      </c>
      <c r="F6218" t="s">
        <v>1614</v>
      </c>
      <c r="G6218">
        <v>48.2</v>
      </c>
      <c r="H6218">
        <v>41</v>
      </c>
      <c r="I6218">
        <v>3</v>
      </c>
      <c r="J6218">
        <v>8</v>
      </c>
      <c r="K6218" s="1">
        <v>45159</v>
      </c>
      <c r="L6218" s="56">
        <v>0.32105096064814814</v>
      </c>
    </row>
    <row r="6219" spans="1:12" ht="15" customHeight="1" x14ac:dyDescent="0.25">
      <c r="A6219">
        <v>6218</v>
      </c>
      <c r="B6219">
        <v>274547</v>
      </c>
      <c r="C6219" t="s">
        <v>130</v>
      </c>
      <c r="D6219" t="s">
        <v>1354</v>
      </c>
      <c r="E6219" t="s">
        <v>1603</v>
      </c>
      <c r="F6219" t="s">
        <v>1616</v>
      </c>
      <c r="G6219">
        <v>52.7</v>
      </c>
      <c r="H6219">
        <v>45.5</v>
      </c>
      <c r="I6219">
        <v>3</v>
      </c>
      <c r="J6219">
        <v>0</v>
      </c>
      <c r="K6219" s="1">
        <v>45159</v>
      </c>
      <c r="L6219" s="56">
        <v>0.32092642361111112</v>
      </c>
    </row>
    <row r="6220" spans="1:12" ht="15" customHeight="1" x14ac:dyDescent="0.25">
      <c r="A6220">
        <v>6219</v>
      </c>
      <c r="B6220">
        <v>274546</v>
      </c>
      <c r="C6220" t="s">
        <v>124</v>
      </c>
      <c r="D6220" t="s">
        <v>1413</v>
      </c>
      <c r="E6220" t="s">
        <v>1603</v>
      </c>
      <c r="F6220" t="s">
        <v>1604</v>
      </c>
      <c r="G6220">
        <v>40.5</v>
      </c>
      <c r="H6220">
        <v>33.299999999999997</v>
      </c>
      <c r="I6220">
        <v>3</v>
      </c>
      <c r="J6220">
        <v>0</v>
      </c>
      <c r="K6220" s="1">
        <v>45159</v>
      </c>
      <c r="L6220" s="56">
        <v>0.32052700231481485</v>
      </c>
    </row>
    <row r="6221" spans="1:12" ht="15" customHeight="1" x14ac:dyDescent="0.25">
      <c r="A6221">
        <v>6220</v>
      </c>
      <c r="B6221">
        <v>274545</v>
      </c>
      <c r="C6221" t="s">
        <v>141</v>
      </c>
      <c r="D6221" t="s">
        <v>1358</v>
      </c>
      <c r="E6221" t="s">
        <v>1603</v>
      </c>
      <c r="F6221" t="s">
        <v>1607</v>
      </c>
      <c r="G6221">
        <v>28.7</v>
      </c>
      <c r="H6221">
        <v>21.5</v>
      </c>
      <c r="I6221">
        <v>3</v>
      </c>
      <c r="J6221">
        <v>0</v>
      </c>
      <c r="K6221" s="1">
        <v>45159</v>
      </c>
      <c r="L6221" s="56">
        <v>0.32037711805555552</v>
      </c>
    </row>
    <row r="6222" spans="1:12" ht="15" customHeight="1" x14ac:dyDescent="0.25">
      <c r="A6222">
        <v>6221</v>
      </c>
      <c r="B6222">
        <v>274544</v>
      </c>
      <c r="C6222" t="s">
        <v>123</v>
      </c>
      <c r="D6222" t="s">
        <v>1412</v>
      </c>
      <c r="E6222" t="s">
        <v>1603</v>
      </c>
      <c r="F6222" t="s">
        <v>1613</v>
      </c>
      <c r="G6222">
        <v>41.1</v>
      </c>
      <c r="H6222">
        <v>33.9</v>
      </c>
      <c r="I6222">
        <v>3</v>
      </c>
      <c r="J6222">
        <v>0</v>
      </c>
      <c r="K6222" s="1">
        <v>45159</v>
      </c>
      <c r="L6222" s="56">
        <v>0.32024447916666671</v>
      </c>
    </row>
    <row r="6223" spans="1:12" ht="15" customHeight="1" x14ac:dyDescent="0.25">
      <c r="A6223">
        <v>6222</v>
      </c>
      <c r="B6223">
        <v>274543</v>
      </c>
      <c r="C6223" t="s">
        <v>121</v>
      </c>
      <c r="D6223" t="s">
        <v>122</v>
      </c>
      <c r="E6223" t="s">
        <v>1603</v>
      </c>
      <c r="F6223" t="s">
        <v>1613</v>
      </c>
      <c r="G6223">
        <v>42.8</v>
      </c>
      <c r="H6223">
        <v>35.6</v>
      </c>
      <c r="I6223">
        <v>3</v>
      </c>
      <c r="J6223">
        <v>0</v>
      </c>
      <c r="K6223" s="1">
        <v>45159</v>
      </c>
      <c r="L6223" s="56">
        <v>0.31986230324074078</v>
      </c>
    </row>
    <row r="6224" spans="1:12" ht="15" customHeight="1" x14ac:dyDescent="0.25">
      <c r="A6224">
        <v>6223</v>
      </c>
      <c r="B6224">
        <v>274542</v>
      </c>
      <c r="C6224" t="s">
        <v>84</v>
      </c>
      <c r="D6224" t="s">
        <v>1609</v>
      </c>
      <c r="E6224" t="s">
        <v>1603</v>
      </c>
      <c r="F6224" t="s">
        <v>1610</v>
      </c>
      <c r="G6224">
        <v>50.6</v>
      </c>
      <c r="H6224">
        <v>43.4</v>
      </c>
      <c r="I6224">
        <v>3</v>
      </c>
      <c r="J6224">
        <v>0</v>
      </c>
      <c r="K6224" s="1">
        <v>45159</v>
      </c>
      <c r="L6224" s="56">
        <v>0.31945204861111115</v>
      </c>
    </row>
    <row r="6225" spans="1:12" ht="15" customHeight="1" x14ac:dyDescent="0.25">
      <c r="A6225">
        <v>6224</v>
      </c>
      <c r="B6225">
        <v>274541</v>
      </c>
      <c r="C6225" t="s">
        <v>74</v>
      </c>
      <c r="D6225" t="s">
        <v>75</v>
      </c>
      <c r="E6225" t="s">
        <v>1611</v>
      </c>
      <c r="F6225" t="s">
        <v>1610</v>
      </c>
      <c r="G6225">
        <v>38.299999999999997</v>
      </c>
      <c r="H6225">
        <v>31.1</v>
      </c>
      <c r="I6225">
        <v>3</v>
      </c>
      <c r="J6225">
        <v>16</v>
      </c>
      <c r="K6225" s="1">
        <v>45159</v>
      </c>
      <c r="L6225" s="56">
        <v>0.31933313657407408</v>
      </c>
    </row>
    <row r="6226" spans="1:12" ht="15" customHeight="1" x14ac:dyDescent="0.25">
      <c r="A6226">
        <v>6225</v>
      </c>
      <c r="B6226">
        <v>274540</v>
      </c>
      <c r="C6226" t="s">
        <v>24</v>
      </c>
      <c r="D6226" t="s">
        <v>25</v>
      </c>
      <c r="E6226" t="s">
        <v>1611</v>
      </c>
      <c r="F6226" t="s">
        <v>1614</v>
      </c>
      <c r="G6226">
        <v>47.3</v>
      </c>
      <c r="H6226">
        <v>40.1</v>
      </c>
      <c r="I6226">
        <v>3</v>
      </c>
      <c r="J6226">
        <v>8</v>
      </c>
      <c r="K6226" s="1">
        <v>45159</v>
      </c>
      <c r="L6226" s="56">
        <v>0.31914459490740738</v>
      </c>
    </row>
    <row r="6227" spans="1:12" ht="15" customHeight="1" x14ac:dyDescent="0.25">
      <c r="A6227">
        <v>6226</v>
      </c>
      <c r="B6227">
        <v>274539</v>
      </c>
      <c r="C6227" t="s">
        <v>85</v>
      </c>
      <c r="D6227" t="s">
        <v>1608</v>
      </c>
      <c r="E6227" t="s">
        <v>1603</v>
      </c>
      <c r="F6227" t="s">
        <v>1610</v>
      </c>
      <c r="G6227">
        <v>40.5</v>
      </c>
      <c r="H6227">
        <v>33.299999999999997</v>
      </c>
      <c r="I6227">
        <v>3</v>
      </c>
      <c r="J6227">
        <v>0</v>
      </c>
      <c r="K6227" s="1">
        <v>45159</v>
      </c>
      <c r="L6227" s="56">
        <v>0.31903723379629628</v>
      </c>
    </row>
    <row r="6228" spans="1:12" ht="15" customHeight="1" x14ac:dyDescent="0.25">
      <c r="A6228">
        <v>6227</v>
      </c>
      <c r="B6228">
        <v>274538</v>
      </c>
      <c r="C6228" t="s">
        <v>24</v>
      </c>
      <c r="D6228" t="s">
        <v>25</v>
      </c>
      <c r="E6228" t="s">
        <v>1611</v>
      </c>
      <c r="F6228" t="s">
        <v>1614</v>
      </c>
      <c r="G6228">
        <v>47.3</v>
      </c>
      <c r="H6228">
        <v>40.1</v>
      </c>
      <c r="I6228">
        <v>3</v>
      </c>
      <c r="J6228">
        <v>8</v>
      </c>
      <c r="K6228" s="1">
        <v>45159</v>
      </c>
      <c r="L6228" s="56">
        <v>0.31886797453703702</v>
      </c>
    </row>
    <row r="6229" spans="1:12" ht="15" customHeight="1" x14ac:dyDescent="0.25">
      <c r="A6229">
        <v>6228</v>
      </c>
      <c r="B6229">
        <v>274537</v>
      </c>
      <c r="C6229" t="s">
        <v>59</v>
      </c>
      <c r="D6229" t="s">
        <v>60</v>
      </c>
      <c r="E6229" t="s">
        <v>1611</v>
      </c>
      <c r="F6229" t="s">
        <v>1613</v>
      </c>
      <c r="G6229">
        <v>43.3</v>
      </c>
      <c r="H6229">
        <v>36.1</v>
      </c>
      <c r="I6229">
        <v>3</v>
      </c>
      <c r="J6229">
        <v>8</v>
      </c>
      <c r="K6229" s="1">
        <v>45159</v>
      </c>
      <c r="L6229" s="56">
        <v>0.31871971064814814</v>
      </c>
    </row>
    <row r="6230" spans="1:12" ht="15" customHeight="1" x14ac:dyDescent="0.25">
      <c r="A6230">
        <v>6229</v>
      </c>
      <c r="B6230">
        <v>274536</v>
      </c>
      <c r="C6230" t="s">
        <v>114</v>
      </c>
      <c r="D6230" t="s">
        <v>115</v>
      </c>
      <c r="E6230" t="s">
        <v>1603</v>
      </c>
      <c r="F6230" t="s">
        <v>1610</v>
      </c>
      <c r="G6230">
        <v>60</v>
      </c>
      <c r="H6230">
        <v>52.8</v>
      </c>
      <c r="I6230">
        <v>3</v>
      </c>
      <c r="J6230">
        <v>30</v>
      </c>
      <c r="K6230" s="1">
        <v>45159</v>
      </c>
      <c r="L6230" s="56">
        <v>0.31857295138888891</v>
      </c>
    </row>
    <row r="6231" spans="1:12" ht="15" customHeight="1" x14ac:dyDescent="0.25">
      <c r="A6231">
        <v>6230</v>
      </c>
      <c r="B6231">
        <v>274535</v>
      </c>
      <c r="C6231" t="s">
        <v>24</v>
      </c>
      <c r="D6231" t="s">
        <v>25</v>
      </c>
      <c r="E6231" t="s">
        <v>1611</v>
      </c>
      <c r="F6231" t="s">
        <v>1614</v>
      </c>
      <c r="G6231">
        <v>50.5</v>
      </c>
      <c r="H6231">
        <v>43.3</v>
      </c>
      <c r="I6231">
        <v>3</v>
      </c>
      <c r="J6231">
        <v>8</v>
      </c>
      <c r="K6231" s="1">
        <v>45159</v>
      </c>
      <c r="L6231" s="56">
        <v>0.31841843750000004</v>
      </c>
    </row>
    <row r="6232" spans="1:12" ht="15" customHeight="1" x14ac:dyDescent="0.25">
      <c r="A6232">
        <v>6231</v>
      </c>
      <c r="B6232">
        <v>274534</v>
      </c>
      <c r="C6232" t="s">
        <v>124</v>
      </c>
      <c r="D6232" t="s">
        <v>1413</v>
      </c>
      <c r="E6232" t="s">
        <v>1603</v>
      </c>
      <c r="F6232" t="s">
        <v>1604</v>
      </c>
      <c r="G6232">
        <v>39.1</v>
      </c>
      <c r="H6232">
        <v>31.9</v>
      </c>
      <c r="I6232">
        <v>3</v>
      </c>
      <c r="J6232">
        <v>0</v>
      </c>
      <c r="K6232" s="1">
        <v>45159</v>
      </c>
      <c r="L6232" s="56">
        <v>0.31828255787037035</v>
      </c>
    </row>
    <row r="6233" spans="1:12" ht="15" customHeight="1" x14ac:dyDescent="0.25">
      <c r="A6233">
        <v>6232</v>
      </c>
      <c r="B6233">
        <v>274533</v>
      </c>
      <c r="C6233" t="s">
        <v>74</v>
      </c>
      <c r="D6233" t="s">
        <v>75</v>
      </c>
      <c r="E6233" t="s">
        <v>1611</v>
      </c>
      <c r="F6233" t="s">
        <v>1610</v>
      </c>
      <c r="G6233">
        <v>42.6</v>
      </c>
      <c r="H6233">
        <v>35.4</v>
      </c>
      <c r="I6233">
        <v>3</v>
      </c>
      <c r="J6233">
        <v>16</v>
      </c>
      <c r="K6233" s="1">
        <v>45159</v>
      </c>
      <c r="L6233" s="56">
        <v>0.31761026620370369</v>
      </c>
    </row>
    <row r="6234" spans="1:12" ht="15" customHeight="1" x14ac:dyDescent="0.25">
      <c r="A6234">
        <v>6233</v>
      </c>
      <c r="B6234">
        <v>274532</v>
      </c>
      <c r="C6234" t="s">
        <v>120</v>
      </c>
      <c r="D6234" t="s">
        <v>1411</v>
      </c>
      <c r="E6234" t="s">
        <v>1603</v>
      </c>
      <c r="F6234" t="s">
        <v>1616</v>
      </c>
      <c r="G6234">
        <v>56.3</v>
      </c>
      <c r="H6234">
        <v>49.1</v>
      </c>
      <c r="I6234">
        <v>3</v>
      </c>
      <c r="J6234">
        <v>0</v>
      </c>
      <c r="K6234" s="1">
        <v>45159</v>
      </c>
      <c r="L6234" s="56">
        <v>0.31751809027777778</v>
      </c>
    </row>
    <row r="6235" spans="1:12" ht="15" customHeight="1" x14ac:dyDescent="0.25">
      <c r="A6235">
        <v>6234</v>
      </c>
      <c r="B6235">
        <v>274531</v>
      </c>
      <c r="C6235" t="s">
        <v>142</v>
      </c>
      <c r="D6235" t="s">
        <v>1612</v>
      </c>
      <c r="E6235" t="s">
        <v>1603</v>
      </c>
      <c r="F6235" t="s">
        <v>1604</v>
      </c>
      <c r="G6235">
        <v>30.5</v>
      </c>
      <c r="H6235">
        <v>23.3</v>
      </c>
      <c r="I6235">
        <v>3</v>
      </c>
      <c r="J6235">
        <v>0</v>
      </c>
      <c r="K6235" s="1">
        <v>45159</v>
      </c>
      <c r="L6235" s="56">
        <v>0.31727500000000003</v>
      </c>
    </row>
    <row r="6236" spans="1:12" ht="15" customHeight="1" x14ac:dyDescent="0.25">
      <c r="A6236">
        <v>6235</v>
      </c>
      <c r="B6236">
        <v>274530</v>
      </c>
      <c r="C6236" t="s">
        <v>142</v>
      </c>
      <c r="D6236" t="s">
        <v>1612</v>
      </c>
      <c r="E6236" t="s">
        <v>1603</v>
      </c>
      <c r="F6236" t="s">
        <v>1604</v>
      </c>
      <c r="G6236">
        <v>39.200000000000003</v>
      </c>
      <c r="H6236">
        <v>32</v>
      </c>
      <c r="I6236">
        <v>3</v>
      </c>
      <c r="J6236">
        <v>0</v>
      </c>
      <c r="K6236" s="1">
        <v>45159</v>
      </c>
      <c r="L6236" s="56">
        <v>0.31713707175925926</v>
      </c>
    </row>
    <row r="6237" spans="1:12" ht="15" customHeight="1" x14ac:dyDescent="0.25">
      <c r="A6237">
        <v>6236</v>
      </c>
      <c r="B6237">
        <v>274529</v>
      </c>
      <c r="C6237" t="s">
        <v>51</v>
      </c>
      <c r="D6237" t="s">
        <v>52</v>
      </c>
      <c r="E6237" t="s">
        <v>1611</v>
      </c>
      <c r="F6237" t="s">
        <v>1613</v>
      </c>
      <c r="G6237">
        <v>52.7</v>
      </c>
      <c r="H6237">
        <v>45.5</v>
      </c>
      <c r="I6237">
        <v>3</v>
      </c>
      <c r="J6237">
        <v>20</v>
      </c>
      <c r="K6237" s="1">
        <v>45159</v>
      </c>
      <c r="L6237" s="56">
        <v>0.31703614583333334</v>
      </c>
    </row>
    <row r="6238" spans="1:12" ht="15" customHeight="1" x14ac:dyDescent="0.25">
      <c r="A6238">
        <v>6237</v>
      </c>
      <c r="B6238">
        <v>274528</v>
      </c>
      <c r="C6238" t="s">
        <v>124</v>
      </c>
      <c r="D6238" t="s">
        <v>1413</v>
      </c>
      <c r="E6238" t="s">
        <v>1603</v>
      </c>
      <c r="F6238" t="s">
        <v>1604</v>
      </c>
      <c r="G6238">
        <v>35.5</v>
      </c>
      <c r="H6238">
        <v>28.3</v>
      </c>
      <c r="I6238">
        <v>3</v>
      </c>
      <c r="J6238">
        <v>0</v>
      </c>
      <c r="K6238" s="1">
        <v>45159</v>
      </c>
      <c r="L6238" s="56">
        <v>0.31670497685185184</v>
      </c>
    </row>
    <row r="6239" spans="1:12" ht="15" customHeight="1" x14ac:dyDescent="0.25">
      <c r="A6239">
        <v>6238</v>
      </c>
      <c r="B6239">
        <v>274527</v>
      </c>
      <c r="C6239" t="s">
        <v>121</v>
      </c>
      <c r="D6239" t="s">
        <v>122</v>
      </c>
      <c r="E6239" t="s">
        <v>1603</v>
      </c>
      <c r="F6239" t="s">
        <v>1610</v>
      </c>
      <c r="G6239">
        <v>41</v>
      </c>
      <c r="H6239">
        <v>33.799999999999997</v>
      </c>
      <c r="I6239">
        <v>3</v>
      </c>
      <c r="J6239">
        <v>0</v>
      </c>
      <c r="K6239" s="1">
        <v>45159</v>
      </c>
      <c r="L6239" s="56">
        <v>0.31655686342592593</v>
      </c>
    </row>
    <row r="6240" spans="1:12" ht="15" customHeight="1" x14ac:dyDescent="0.25">
      <c r="A6240">
        <v>6239</v>
      </c>
      <c r="B6240">
        <v>274526</v>
      </c>
      <c r="C6240" t="s">
        <v>141</v>
      </c>
      <c r="D6240" t="s">
        <v>1358</v>
      </c>
      <c r="E6240" t="s">
        <v>1603</v>
      </c>
      <c r="F6240" t="s">
        <v>1607</v>
      </c>
      <c r="G6240">
        <v>35.6</v>
      </c>
      <c r="H6240">
        <v>28.4</v>
      </c>
      <c r="I6240">
        <v>3</v>
      </c>
      <c r="J6240">
        <v>0</v>
      </c>
      <c r="K6240" s="1">
        <v>45159</v>
      </c>
      <c r="L6240" s="56">
        <v>0.31628804398148147</v>
      </c>
    </row>
    <row r="6241" spans="1:12" ht="15" customHeight="1" x14ac:dyDescent="0.25">
      <c r="A6241">
        <v>6240</v>
      </c>
      <c r="B6241">
        <v>274525</v>
      </c>
      <c r="C6241" t="s">
        <v>59</v>
      </c>
      <c r="D6241" t="s">
        <v>60</v>
      </c>
      <c r="E6241" t="s">
        <v>1611</v>
      </c>
      <c r="F6241" t="s">
        <v>1613</v>
      </c>
      <c r="G6241">
        <v>49</v>
      </c>
      <c r="H6241">
        <v>41.8</v>
      </c>
      <c r="I6241">
        <v>3</v>
      </c>
      <c r="J6241">
        <v>8</v>
      </c>
      <c r="K6241" s="1">
        <v>45159</v>
      </c>
      <c r="L6241" s="56">
        <v>0.31615598379629634</v>
      </c>
    </row>
    <row r="6242" spans="1:12" ht="15" customHeight="1" x14ac:dyDescent="0.25">
      <c r="A6242">
        <v>6241</v>
      </c>
      <c r="B6242">
        <v>274524</v>
      </c>
      <c r="C6242" t="s">
        <v>24</v>
      </c>
      <c r="D6242" t="s">
        <v>25</v>
      </c>
      <c r="E6242" t="s">
        <v>1611</v>
      </c>
      <c r="F6242" t="s">
        <v>1614</v>
      </c>
      <c r="G6242">
        <v>49</v>
      </c>
      <c r="H6242">
        <v>41.8</v>
      </c>
      <c r="I6242">
        <v>3</v>
      </c>
      <c r="J6242">
        <v>8</v>
      </c>
      <c r="K6242" s="1">
        <v>45159</v>
      </c>
      <c r="L6242" s="56">
        <v>0.31589730324074078</v>
      </c>
    </row>
    <row r="6243" spans="1:12" ht="15" customHeight="1" x14ac:dyDescent="0.25">
      <c r="A6243">
        <v>6242</v>
      </c>
      <c r="B6243">
        <v>274523</v>
      </c>
      <c r="C6243" t="s">
        <v>123</v>
      </c>
      <c r="D6243" t="s">
        <v>1412</v>
      </c>
      <c r="E6243" t="s">
        <v>1603</v>
      </c>
      <c r="F6243" t="s">
        <v>1614</v>
      </c>
      <c r="G6243">
        <v>52.6</v>
      </c>
      <c r="H6243">
        <v>45.4</v>
      </c>
      <c r="I6243">
        <v>3</v>
      </c>
      <c r="J6243">
        <v>0</v>
      </c>
      <c r="K6243" s="1">
        <v>45159</v>
      </c>
      <c r="L6243" s="56">
        <v>0.31572075231481483</v>
      </c>
    </row>
    <row r="6244" spans="1:12" ht="15" customHeight="1" x14ac:dyDescent="0.25">
      <c r="A6244">
        <v>6243</v>
      </c>
      <c r="B6244">
        <v>274522</v>
      </c>
      <c r="C6244" t="s">
        <v>67</v>
      </c>
      <c r="D6244" t="s">
        <v>1318</v>
      </c>
      <c r="E6244" t="s">
        <v>1603</v>
      </c>
      <c r="F6244" t="s">
        <v>1613</v>
      </c>
      <c r="G6244">
        <v>33.5</v>
      </c>
      <c r="H6244">
        <v>26.3</v>
      </c>
      <c r="I6244">
        <v>3</v>
      </c>
      <c r="J6244">
        <v>0</v>
      </c>
      <c r="K6244" s="1">
        <v>45159</v>
      </c>
      <c r="L6244" s="56">
        <v>0.31543834490740741</v>
      </c>
    </row>
    <row r="6245" spans="1:12" ht="15" customHeight="1" x14ac:dyDescent="0.25">
      <c r="A6245">
        <v>6244</v>
      </c>
      <c r="B6245">
        <v>274521</v>
      </c>
      <c r="C6245" t="s">
        <v>74</v>
      </c>
      <c r="D6245" t="s">
        <v>75</v>
      </c>
      <c r="E6245" t="s">
        <v>1611</v>
      </c>
      <c r="F6245" t="s">
        <v>1610</v>
      </c>
      <c r="G6245">
        <v>40.5</v>
      </c>
      <c r="H6245">
        <v>33.299999999999997</v>
      </c>
      <c r="I6245">
        <v>3</v>
      </c>
      <c r="J6245">
        <v>16</v>
      </c>
      <c r="K6245" s="1">
        <v>45159</v>
      </c>
      <c r="L6245" s="56">
        <v>0.31496535879629634</v>
      </c>
    </row>
    <row r="6246" spans="1:12" ht="15" customHeight="1" x14ac:dyDescent="0.25">
      <c r="A6246">
        <v>6245</v>
      </c>
      <c r="B6246">
        <v>274520</v>
      </c>
      <c r="C6246" t="s">
        <v>114</v>
      </c>
      <c r="D6246" t="s">
        <v>115</v>
      </c>
      <c r="E6246" t="s">
        <v>1603</v>
      </c>
      <c r="F6246" t="s">
        <v>1610</v>
      </c>
      <c r="G6246">
        <v>60.5</v>
      </c>
      <c r="H6246">
        <v>53.3</v>
      </c>
      <c r="I6246">
        <v>3</v>
      </c>
      <c r="J6246">
        <v>30</v>
      </c>
      <c r="K6246" s="1">
        <v>45159</v>
      </c>
      <c r="L6246" s="56">
        <v>0.31479861111111113</v>
      </c>
    </row>
    <row r="6247" spans="1:12" ht="15" customHeight="1" x14ac:dyDescent="0.25">
      <c r="A6247">
        <v>6246</v>
      </c>
      <c r="B6247">
        <v>274519</v>
      </c>
      <c r="C6247" t="s">
        <v>130</v>
      </c>
      <c r="D6247" t="s">
        <v>1354</v>
      </c>
      <c r="E6247" t="s">
        <v>1603</v>
      </c>
      <c r="F6247" t="s">
        <v>1616</v>
      </c>
      <c r="G6247">
        <v>57.1</v>
      </c>
      <c r="H6247">
        <v>49.9</v>
      </c>
      <c r="I6247">
        <v>3</v>
      </c>
      <c r="J6247">
        <v>0</v>
      </c>
      <c r="K6247" s="1">
        <v>45159</v>
      </c>
      <c r="L6247" s="56">
        <v>0.31438888888888888</v>
      </c>
    </row>
    <row r="6248" spans="1:12" ht="15" customHeight="1" x14ac:dyDescent="0.25">
      <c r="A6248">
        <v>6247</v>
      </c>
      <c r="B6248">
        <v>274518</v>
      </c>
      <c r="C6248" t="s">
        <v>24</v>
      </c>
      <c r="D6248" t="s">
        <v>25</v>
      </c>
      <c r="E6248" t="s">
        <v>1611</v>
      </c>
      <c r="F6248" t="s">
        <v>1614</v>
      </c>
      <c r="G6248">
        <v>55.6</v>
      </c>
      <c r="H6248">
        <v>48.4</v>
      </c>
      <c r="I6248">
        <v>3</v>
      </c>
      <c r="J6248">
        <v>8</v>
      </c>
      <c r="K6248" s="1">
        <v>45159</v>
      </c>
      <c r="L6248" s="56">
        <v>0.31419722222222224</v>
      </c>
    </row>
    <row r="6249" spans="1:12" ht="15" customHeight="1" x14ac:dyDescent="0.25">
      <c r="A6249">
        <v>6248</v>
      </c>
      <c r="B6249">
        <v>274517</v>
      </c>
      <c r="C6249" t="s">
        <v>125</v>
      </c>
      <c r="D6249" t="s">
        <v>126</v>
      </c>
      <c r="E6249" t="s">
        <v>1603</v>
      </c>
      <c r="F6249" t="s">
        <v>1604</v>
      </c>
      <c r="G6249">
        <v>46.5</v>
      </c>
      <c r="H6249">
        <v>39.299999999999997</v>
      </c>
      <c r="I6249">
        <v>3</v>
      </c>
      <c r="J6249">
        <v>0</v>
      </c>
      <c r="K6249" s="1">
        <v>45159</v>
      </c>
      <c r="L6249" s="56">
        <v>0.31402237268518518</v>
      </c>
    </row>
    <row r="6250" spans="1:12" ht="15" customHeight="1" x14ac:dyDescent="0.25">
      <c r="A6250">
        <v>6249</v>
      </c>
      <c r="B6250">
        <v>274516</v>
      </c>
      <c r="C6250" t="s">
        <v>124</v>
      </c>
      <c r="D6250" t="s">
        <v>1413</v>
      </c>
      <c r="E6250" t="s">
        <v>1603</v>
      </c>
      <c r="F6250" t="s">
        <v>1604</v>
      </c>
      <c r="G6250">
        <v>42.1</v>
      </c>
      <c r="H6250">
        <v>34.9</v>
      </c>
      <c r="I6250">
        <v>3</v>
      </c>
      <c r="J6250">
        <v>0</v>
      </c>
      <c r="K6250" s="1">
        <v>45159</v>
      </c>
      <c r="L6250" s="56">
        <v>0.31388993055555553</v>
      </c>
    </row>
    <row r="6251" spans="1:12" ht="15" customHeight="1" x14ac:dyDescent="0.25">
      <c r="A6251">
        <v>6250</v>
      </c>
      <c r="B6251">
        <v>274515</v>
      </c>
      <c r="C6251" t="s">
        <v>175</v>
      </c>
      <c r="D6251" t="s">
        <v>176</v>
      </c>
      <c r="E6251" t="s">
        <v>1603</v>
      </c>
      <c r="F6251" t="s">
        <v>1610</v>
      </c>
      <c r="G6251">
        <v>50.4</v>
      </c>
      <c r="H6251">
        <v>43.2</v>
      </c>
      <c r="I6251">
        <v>3</v>
      </c>
      <c r="J6251">
        <v>0</v>
      </c>
      <c r="K6251" s="1">
        <v>45159</v>
      </c>
      <c r="L6251" s="56">
        <v>0.31373738425925929</v>
      </c>
    </row>
    <row r="6252" spans="1:12" ht="15" customHeight="1" x14ac:dyDescent="0.25">
      <c r="A6252">
        <v>6251</v>
      </c>
      <c r="B6252">
        <v>274514</v>
      </c>
      <c r="C6252" t="s">
        <v>59</v>
      </c>
      <c r="D6252" t="s">
        <v>60</v>
      </c>
      <c r="E6252" t="s">
        <v>1611</v>
      </c>
      <c r="F6252" t="s">
        <v>1613</v>
      </c>
      <c r="G6252">
        <v>43</v>
      </c>
      <c r="H6252">
        <v>35.799999999999997</v>
      </c>
      <c r="I6252">
        <v>3</v>
      </c>
      <c r="J6252">
        <v>8</v>
      </c>
      <c r="K6252" s="1">
        <v>45159</v>
      </c>
      <c r="L6252" s="56">
        <v>0.31302484953703708</v>
      </c>
    </row>
    <row r="6253" spans="1:12" ht="15" customHeight="1" x14ac:dyDescent="0.25">
      <c r="A6253">
        <v>6252</v>
      </c>
      <c r="B6253">
        <v>274513</v>
      </c>
      <c r="C6253" t="s">
        <v>24</v>
      </c>
      <c r="D6253" t="s">
        <v>25</v>
      </c>
      <c r="E6253" t="s">
        <v>1611</v>
      </c>
      <c r="F6253" t="s">
        <v>1614</v>
      </c>
      <c r="G6253">
        <v>47.8</v>
      </c>
      <c r="H6253">
        <v>40.6</v>
      </c>
      <c r="I6253">
        <v>3</v>
      </c>
      <c r="J6253">
        <v>8</v>
      </c>
      <c r="K6253" s="1">
        <v>45159</v>
      </c>
      <c r="L6253" s="56">
        <v>0.31295019675925922</v>
      </c>
    </row>
    <row r="6254" spans="1:12" ht="15" customHeight="1" x14ac:dyDescent="0.25">
      <c r="A6254">
        <v>6253</v>
      </c>
      <c r="B6254">
        <v>274512</v>
      </c>
      <c r="C6254" t="s">
        <v>129</v>
      </c>
      <c r="D6254" t="s">
        <v>1619</v>
      </c>
      <c r="E6254" t="s">
        <v>1603</v>
      </c>
      <c r="F6254" t="s">
        <v>1616</v>
      </c>
      <c r="G6254">
        <v>54.2</v>
      </c>
      <c r="H6254">
        <v>47</v>
      </c>
      <c r="I6254">
        <v>3</v>
      </c>
      <c r="J6254">
        <v>0</v>
      </c>
      <c r="K6254" s="1">
        <v>45159</v>
      </c>
      <c r="L6254" s="56">
        <v>0.31210023148148147</v>
      </c>
    </row>
    <row r="6255" spans="1:12" ht="15" customHeight="1" x14ac:dyDescent="0.25">
      <c r="A6255">
        <v>6254</v>
      </c>
      <c r="B6255">
        <v>274511</v>
      </c>
      <c r="C6255" t="s">
        <v>123</v>
      </c>
      <c r="D6255" t="s">
        <v>1412</v>
      </c>
      <c r="E6255" t="s">
        <v>1603</v>
      </c>
      <c r="F6255" t="s">
        <v>1613</v>
      </c>
      <c r="G6255">
        <v>50.2</v>
      </c>
      <c r="H6255">
        <v>43</v>
      </c>
      <c r="I6255">
        <v>3</v>
      </c>
      <c r="J6255">
        <v>0</v>
      </c>
      <c r="K6255" s="1">
        <v>45159</v>
      </c>
      <c r="L6255" s="56">
        <v>0.31196265046296295</v>
      </c>
    </row>
    <row r="6256" spans="1:12" ht="15" customHeight="1" x14ac:dyDescent="0.25">
      <c r="A6256">
        <v>6255</v>
      </c>
      <c r="B6256">
        <v>274510</v>
      </c>
      <c r="C6256" t="s">
        <v>74</v>
      </c>
      <c r="D6256" t="s">
        <v>75</v>
      </c>
      <c r="E6256" t="s">
        <v>1611</v>
      </c>
      <c r="F6256" t="s">
        <v>1610</v>
      </c>
      <c r="G6256">
        <v>38.4</v>
      </c>
      <c r="H6256">
        <v>31.2</v>
      </c>
      <c r="I6256">
        <v>3</v>
      </c>
      <c r="J6256">
        <v>16</v>
      </c>
      <c r="K6256" s="1">
        <v>45159</v>
      </c>
      <c r="L6256" s="56">
        <v>0.31187728009259258</v>
      </c>
    </row>
    <row r="6257" spans="1:12" ht="15" customHeight="1" x14ac:dyDescent="0.25">
      <c r="A6257">
        <v>6256</v>
      </c>
      <c r="B6257">
        <v>274509</v>
      </c>
      <c r="C6257" t="s">
        <v>24</v>
      </c>
      <c r="D6257" t="s">
        <v>25</v>
      </c>
      <c r="E6257" t="s">
        <v>1611</v>
      </c>
      <c r="F6257" t="s">
        <v>1614</v>
      </c>
      <c r="G6257">
        <v>50.4</v>
      </c>
      <c r="H6257">
        <v>43.2</v>
      </c>
      <c r="I6257">
        <v>3</v>
      </c>
      <c r="J6257">
        <v>8</v>
      </c>
      <c r="K6257" s="1">
        <v>45159</v>
      </c>
      <c r="L6257" s="56">
        <v>0.31173700231481483</v>
      </c>
    </row>
    <row r="6258" spans="1:12" ht="15" customHeight="1" x14ac:dyDescent="0.25">
      <c r="A6258">
        <v>6257</v>
      </c>
      <c r="B6258">
        <v>274508</v>
      </c>
      <c r="C6258" t="s">
        <v>85</v>
      </c>
      <c r="D6258" t="s">
        <v>1608</v>
      </c>
      <c r="E6258" t="s">
        <v>1603</v>
      </c>
      <c r="F6258" t="s">
        <v>1610</v>
      </c>
      <c r="G6258">
        <v>41.5</v>
      </c>
      <c r="H6258">
        <v>34.299999999999997</v>
      </c>
      <c r="I6258">
        <v>3</v>
      </c>
      <c r="J6258">
        <v>0</v>
      </c>
      <c r="K6258" s="1">
        <v>45159</v>
      </c>
      <c r="L6258" s="56">
        <v>0.31157164351851852</v>
      </c>
    </row>
    <row r="6259" spans="1:12" ht="15" customHeight="1" x14ac:dyDescent="0.25">
      <c r="A6259">
        <v>6258</v>
      </c>
      <c r="B6259">
        <v>274507</v>
      </c>
      <c r="C6259" t="s">
        <v>120</v>
      </c>
      <c r="D6259" t="s">
        <v>1411</v>
      </c>
      <c r="E6259" t="s">
        <v>1603</v>
      </c>
      <c r="F6259" t="s">
        <v>1613</v>
      </c>
      <c r="G6259">
        <v>44</v>
      </c>
      <c r="H6259">
        <v>36.799999999999997</v>
      </c>
      <c r="I6259">
        <v>3</v>
      </c>
      <c r="J6259">
        <v>0</v>
      </c>
      <c r="K6259" s="1">
        <v>45159</v>
      </c>
      <c r="L6259" s="56">
        <v>0.31144846064814818</v>
      </c>
    </row>
    <row r="6260" spans="1:12" ht="15" customHeight="1" x14ac:dyDescent="0.25">
      <c r="A6260">
        <v>6259</v>
      </c>
      <c r="B6260">
        <v>274506</v>
      </c>
      <c r="C6260" t="s">
        <v>84</v>
      </c>
      <c r="D6260" t="s">
        <v>1609</v>
      </c>
      <c r="E6260" t="s">
        <v>1603</v>
      </c>
      <c r="F6260" t="s">
        <v>1610</v>
      </c>
      <c r="G6260">
        <v>60.4</v>
      </c>
      <c r="H6260">
        <v>53.2</v>
      </c>
      <c r="I6260">
        <v>3</v>
      </c>
      <c r="J6260">
        <v>0</v>
      </c>
      <c r="K6260" s="1">
        <v>45159</v>
      </c>
      <c r="L6260" s="56">
        <v>0.31130532407407407</v>
      </c>
    </row>
    <row r="6261" spans="1:12" ht="15" customHeight="1" x14ac:dyDescent="0.25">
      <c r="A6261">
        <v>6260</v>
      </c>
      <c r="B6261">
        <v>274505</v>
      </c>
      <c r="C6261" t="s">
        <v>123</v>
      </c>
      <c r="D6261" t="s">
        <v>1412</v>
      </c>
      <c r="E6261" t="s">
        <v>1603</v>
      </c>
      <c r="F6261" t="s">
        <v>1614</v>
      </c>
      <c r="G6261">
        <v>53.4</v>
      </c>
      <c r="H6261">
        <v>46.2</v>
      </c>
      <c r="I6261">
        <v>3</v>
      </c>
      <c r="J6261">
        <v>0</v>
      </c>
      <c r="K6261" s="1">
        <v>45159</v>
      </c>
      <c r="L6261" s="56">
        <v>0.3111747685185185</v>
      </c>
    </row>
    <row r="6262" spans="1:12" ht="15" customHeight="1" x14ac:dyDescent="0.25">
      <c r="A6262">
        <v>6261</v>
      </c>
      <c r="B6262">
        <v>274504</v>
      </c>
      <c r="C6262" t="s">
        <v>59</v>
      </c>
      <c r="D6262" t="s">
        <v>60</v>
      </c>
      <c r="E6262" t="s">
        <v>1611</v>
      </c>
      <c r="F6262" t="s">
        <v>1613</v>
      </c>
      <c r="G6262">
        <v>45</v>
      </c>
      <c r="H6262">
        <v>37.799999999999997</v>
      </c>
      <c r="I6262">
        <v>3</v>
      </c>
      <c r="J6262">
        <v>8</v>
      </c>
      <c r="K6262" s="1">
        <v>45159</v>
      </c>
      <c r="L6262" s="56">
        <v>0.31104672453703702</v>
      </c>
    </row>
    <row r="6263" spans="1:12" ht="15" customHeight="1" x14ac:dyDescent="0.25">
      <c r="A6263">
        <v>6262</v>
      </c>
      <c r="B6263">
        <v>274503</v>
      </c>
      <c r="C6263" t="s">
        <v>24</v>
      </c>
      <c r="D6263" t="s">
        <v>25</v>
      </c>
      <c r="E6263" t="s">
        <v>1611</v>
      </c>
      <c r="F6263" t="s">
        <v>1614</v>
      </c>
      <c r="G6263">
        <v>47.8</v>
      </c>
      <c r="H6263">
        <v>40.6</v>
      </c>
      <c r="I6263">
        <v>3</v>
      </c>
      <c r="J6263">
        <v>8</v>
      </c>
      <c r="K6263" s="1">
        <v>45159</v>
      </c>
      <c r="L6263" s="56">
        <v>0.31094062500000003</v>
      </c>
    </row>
    <row r="6264" spans="1:12" ht="15" customHeight="1" x14ac:dyDescent="0.25">
      <c r="A6264">
        <v>6263</v>
      </c>
      <c r="B6264">
        <v>274502</v>
      </c>
      <c r="C6264" t="s">
        <v>59</v>
      </c>
      <c r="D6264" t="s">
        <v>60</v>
      </c>
      <c r="E6264" t="s">
        <v>1611</v>
      </c>
      <c r="F6264" t="s">
        <v>1613</v>
      </c>
      <c r="G6264">
        <v>49</v>
      </c>
      <c r="H6264">
        <v>41.8</v>
      </c>
      <c r="I6264">
        <v>3</v>
      </c>
      <c r="J6264">
        <v>8</v>
      </c>
      <c r="K6264" s="1">
        <v>45159</v>
      </c>
      <c r="L6264" s="56">
        <v>0.31090023148148149</v>
      </c>
    </row>
    <row r="6265" spans="1:12" ht="15" customHeight="1" x14ac:dyDescent="0.25">
      <c r="A6265">
        <v>6264</v>
      </c>
      <c r="B6265">
        <v>274501</v>
      </c>
      <c r="C6265" t="s">
        <v>67</v>
      </c>
      <c r="D6265" t="s">
        <v>1318</v>
      </c>
      <c r="E6265" t="s">
        <v>1603</v>
      </c>
      <c r="F6265" t="s">
        <v>1613</v>
      </c>
      <c r="G6265">
        <v>25.4</v>
      </c>
      <c r="H6265">
        <v>18.2</v>
      </c>
      <c r="I6265">
        <v>3</v>
      </c>
      <c r="J6265">
        <v>0</v>
      </c>
      <c r="K6265" s="1">
        <v>45159</v>
      </c>
      <c r="L6265" s="56">
        <v>0.31060902777777777</v>
      </c>
    </row>
    <row r="6266" spans="1:12" ht="15" customHeight="1" x14ac:dyDescent="0.25">
      <c r="A6266">
        <v>6265</v>
      </c>
      <c r="B6266">
        <v>274500</v>
      </c>
      <c r="C6266" t="s">
        <v>67</v>
      </c>
      <c r="D6266" t="s">
        <v>1318</v>
      </c>
      <c r="E6266" t="s">
        <v>1603</v>
      </c>
      <c r="F6266" t="s">
        <v>1613</v>
      </c>
      <c r="G6266">
        <v>37</v>
      </c>
      <c r="H6266">
        <v>29.8</v>
      </c>
      <c r="I6266">
        <v>3</v>
      </c>
      <c r="J6266">
        <v>0</v>
      </c>
      <c r="K6266" s="1">
        <v>45159</v>
      </c>
      <c r="L6266" s="56">
        <v>0.31022739583333331</v>
      </c>
    </row>
    <row r="6267" spans="1:12" ht="15" customHeight="1" x14ac:dyDescent="0.25">
      <c r="A6267">
        <v>6266</v>
      </c>
      <c r="B6267">
        <v>274499</v>
      </c>
      <c r="C6267" t="s">
        <v>74</v>
      </c>
      <c r="D6267" t="s">
        <v>75</v>
      </c>
      <c r="E6267" t="s">
        <v>1611</v>
      </c>
      <c r="F6267" t="s">
        <v>1610</v>
      </c>
      <c r="G6267">
        <v>46.3</v>
      </c>
      <c r="H6267">
        <v>39.1</v>
      </c>
      <c r="I6267">
        <v>3</v>
      </c>
      <c r="J6267">
        <v>16</v>
      </c>
      <c r="K6267" s="1">
        <v>45159</v>
      </c>
      <c r="L6267" s="56">
        <v>0.30883538194444443</v>
      </c>
    </row>
    <row r="6268" spans="1:12" ht="15" customHeight="1" x14ac:dyDescent="0.25">
      <c r="A6268">
        <v>6267</v>
      </c>
      <c r="B6268">
        <v>274498</v>
      </c>
      <c r="C6268" t="s">
        <v>121</v>
      </c>
      <c r="D6268" t="s">
        <v>122</v>
      </c>
      <c r="E6268" t="s">
        <v>1603</v>
      </c>
      <c r="F6268" t="s">
        <v>1613</v>
      </c>
      <c r="G6268">
        <v>44.3</v>
      </c>
      <c r="H6268">
        <v>37.1</v>
      </c>
      <c r="I6268">
        <v>3</v>
      </c>
      <c r="J6268">
        <v>0</v>
      </c>
      <c r="K6268" s="1">
        <v>45159</v>
      </c>
      <c r="L6268" s="56">
        <v>0.30864151620370367</v>
      </c>
    </row>
    <row r="6269" spans="1:12" ht="15" customHeight="1" x14ac:dyDescent="0.25">
      <c r="A6269">
        <v>6268</v>
      </c>
      <c r="B6269">
        <v>274497</v>
      </c>
      <c r="C6269" t="s">
        <v>55</v>
      </c>
      <c r="D6269" t="s">
        <v>56</v>
      </c>
      <c r="E6269" t="s">
        <v>1611</v>
      </c>
      <c r="F6269" t="s">
        <v>1613</v>
      </c>
      <c r="G6269">
        <v>40.700000000000003</v>
      </c>
      <c r="H6269">
        <v>33.5</v>
      </c>
      <c r="I6269">
        <v>3</v>
      </c>
      <c r="J6269">
        <v>8</v>
      </c>
      <c r="K6269" s="1">
        <v>45159</v>
      </c>
      <c r="L6269" s="56">
        <v>0.30850841435185183</v>
      </c>
    </row>
    <row r="6270" spans="1:12" ht="15" customHeight="1" x14ac:dyDescent="0.25">
      <c r="A6270">
        <v>6269</v>
      </c>
      <c r="B6270">
        <v>274496</v>
      </c>
      <c r="C6270" t="s">
        <v>137</v>
      </c>
      <c r="D6270" t="s">
        <v>1356</v>
      </c>
      <c r="E6270" t="s">
        <v>1603</v>
      </c>
      <c r="F6270" t="s">
        <v>1616</v>
      </c>
      <c r="G6270">
        <v>69.8</v>
      </c>
      <c r="H6270">
        <v>62.6</v>
      </c>
      <c r="I6270">
        <v>3</v>
      </c>
      <c r="J6270">
        <v>0</v>
      </c>
      <c r="K6270" s="1">
        <v>45159</v>
      </c>
      <c r="L6270" s="56">
        <v>0.30832380787037034</v>
      </c>
    </row>
    <row r="6271" spans="1:12" ht="15" customHeight="1" x14ac:dyDescent="0.25">
      <c r="A6271">
        <v>6270</v>
      </c>
      <c r="B6271">
        <v>274495</v>
      </c>
      <c r="C6271" t="s">
        <v>59</v>
      </c>
      <c r="D6271" t="s">
        <v>60</v>
      </c>
      <c r="E6271" t="s">
        <v>1611</v>
      </c>
      <c r="F6271" t="s">
        <v>1613</v>
      </c>
      <c r="G6271">
        <v>49.4</v>
      </c>
      <c r="H6271">
        <v>42.2</v>
      </c>
      <c r="I6271">
        <v>3</v>
      </c>
      <c r="J6271">
        <v>8</v>
      </c>
      <c r="K6271" s="1">
        <v>45159</v>
      </c>
      <c r="L6271" s="56">
        <v>0.30749487268518522</v>
      </c>
    </row>
    <row r="6272" spans="1:12" ht="15" customHeight="1" x14ac:dyDescent="0.25">
      <c r="A6272">
        <v>6271</v>
      </c>
      <c r="B6272">
        <v>274494</v>
      </c>
      <c r="C6272" t="s">
        <v>24</v>
      </c>
      <c r="D6272" t="s">
        <v>25</v>
      </c>
      <c r="E6272" t="s">
        <v>1611</v>
      </c>
      <c r="F6272" t="s">
        <v>1614</v>
      </c>
      <c r="G6272">
        <v>48.1</v>
      </c>
      <c r="H6272">
        <v>40.9</v>
      </c>
      <c r="I6272">
        <v>3</v>
      </c>
      <c r="J6272">
        <v>8</v>
      </c>
      <c r="K6272" s="1">
        <v>45159</v>
      </c>
      <c r="L6272" s="56">
        <v>0.3072444791666667</v>
      </c>
    </row>
    <row r="6273" spans="1:12" ht="15" customHeight="1" x14ac:dyDescent="0.25">
      <c r="A6273">
        <v>6272</v>
      </c>
      <c r="B6273">
        <v>274493</v>
      </c>
      <c r="C6273" t="s">
        <v>24</v>
      </c>
      <c r="D6273" t="s">
        <v>25</v>
      </c>
      <c r="E6273" t="s">
        <v>1611</v>
      </c>
      <c r="F6273" t="s">
        <v>1614</v>
      </c>
      <c r="G6273">
        <v>47.6</v>
      </c>
      <c r="H6273">
        <v>40.4</v>
      </c>
      <c r="I6273">
        <v>3</v>
      </c>
      <c r="J6273">
        <v>8</v>
      </c>
      <c r="K6273" s="1">
        <v>45159</v>
      </c>
      <c r="L6273" s="56">
        <v>0.30708232638888888</v>
      </c>
    </row>
    <row r="6274" spans="1:12" ht="15" customHeight="1" x14ac:dyDescent="0.25">
      <c r="A6274">
        <v>6273</v>
      </c>
      <c r="B6274">
        <v>274492</v>
      </c>
      <c r="C6274" t="s">
        <v>130</v>
      </c>
      <c r="D6274" t="s">
        <v>1354</v>
      </c>
      <c r="E6274" t="s">
        <v>1603</v>
      </c>
      <c r="F6274" t="s">
        <v>1616</v>
      </c>
      <c r="G6274">
        <v>57.3</v>
      </c>
      <c r="H6274">
        <v>50.1</v>
      </c>
      <c r="I6274">
        <v>3</v>
      </c>
      <c r="J6274">
        <v>0</v>
      </c>
      <c r="K6274" s="1">
        <v>45159</v>
      </c>
      <c r="L6274" s="56">
        <v>0.30678711805555553</v>
      </c>
    </row>
    <row r="6275" spans="1:12" ht="15" customHeight="1" x14ac:dyDescent="0.25">
      <c r="A6275">
        <v>6274</v>
      </c>
      <c r="B6275">
        <v>274491</v>
      </c>
      <c r="C6275" t="s">
        <v>137</v>
      </c>
      <c r="D6275" t="s">
        <v>1356</v>
      </c>
      <c r="E6275" t="s">
        <v>1603</v>
      </c>
      <c r="F6275" t="s">
        <v>1615</v>
      </c>
      <c r="G6275">
        <v>56.6</v>
      </c>
      <c r="H6275">
        <v>51.2</v>
      </c>
      <c r="I6275">
        <v>2</v>
      </c>
      <c r="J6275">
        <v>0</v>
      </c>
      <c r="K6275" s="1">
        <v>45159</v>
      </c>
      <c r="L6275" s="56">
        <v>0.30635686342592594</v>
      </c>
    </row>
    <row r="6276" spans="1:12" ht="15" customHeight="1" x14ac:dyDescent="0.25">
      <c r="A6276">
        <v>6275</v>
      </c>
      <c r="B6276">
        <v>274490</v>
      </c>
      <c r="C6276" t="s">
        <v>130</v>
      </c>
      <c r="D6276" t="s">
        <v>1354</v>
      </c>
      <c r="E6276" t="s">
        <v>1603</v>
      </c>
      <c r="F6276" t="s">
        <v>1616</v>
      </c>
      <c r="G6276">
        <v>54.5</v>
      </c>
      <c r="H6276">
        <v>47.3</v>
      </c>
      <c r="I6276">
        <v>3</v>
      </c>
      <c r="J6276">
        <v>0</v>
      </c>
      <c r="K6276" s="1">
        <v>45159</v>
      </c>
      <c r="L6276" s="56">
        <v>0.30565315972222223</v>
      </c>
    </row>
    <row r="6277" spans="1:12" ht="15" customHeight="1" x14ac:dyDescent="0.25">
      <c r="A6277">
        <v>6276</v>
      </c>
      <c r="B6277">
        <v>274489</v>
      </c>
      <c r="C6277" t="s">
        <v>130</v>
      </c>
      <c r="D6277" t="s">
        <v>1354</v>
      </c>
      <c r="E6277" t="s">
        <v>1603</v>
      </c>
      <c r="F6277" t="s">
        <v>1616</v>
      </c>
      <c r="G6277">
        <v>63.5</v>
      </c>
      <c r="H6277">
        <v>56.3</v>
      </c>
      <c r="I6277">
        <v>3</v>
      </c>
      <c r="J6277">
        <v>0</v>
      </c>
      <c r="K6277" s="1">
        <v>45159</v>
      </c>
      <c r="L6277" s="56">
        <v>0.30543105324074077</v>
      </c>
    </row>
    <row r="6278" spans="1:12" ht="15" customHeight="1" x14ac:dyDescent="0.25">
      <c r="A6278">
        <v>6277</v>
      </c>
      <c r="B6278">
        <v>274488</v>
      </c>
      <c r="C6278" t="s">
        <v>133</v>
      </c>
      <c r="D6278" t="s">
        <v>134</v>
      </c>
      <c r="E6278" t="s">
        <v>1603</v>
      </c>
      <c r="F6278" t="s">
        <v>1616</v>
      </c>
      <c r="G6278">
        <v>66.3</v>
      </c>
      <c r="H6278">
        <v>59.1</v>
      </c>
      <c r="I6278">
        <v>3</v>
      </c>
      <c r="J6278">
        <v>0</v>
      </c>
      <c r="K6278" s="1">
        <v>45159</v>
      </c>
      <c r="L6278" s="56">
        <v>0.30501172453703701</v>
      </c>
    </row>
    <row r="6279" spans="1:12" ht="15" customHeight="1" x14ac:dyDescent="0.25">
      <c r="A6279">
        <v>6278</v>
      </c>
      <c r="B6279">
        <v>274487</v>
      </c>
      <c r="C6279" t="s">
        <v>24</v>
      </c>
      <c r="D6279" t="s">
        <v>25</v>
      </c>
      <c r="E6279" t="s">
        <v>1611</v>
      </c>
      <c r="F6279" t="s">
        <v>1614</v>
      </c>
      <c r="G6279">
        <v>46.9</v>
      </c>
      <c r="H6279">
        <v>39.700000000000003</v>
      </c>
      <c r="I6279">
        <v>3</v>
      </c>
      <c r="J6279">
        <v>8</v>
      </c>
      <c r="K6279" s="1">
        <v>45159</v>
      </c>
      <c r="L6279" s="56">
        <v>0.30484047453703705</v>
      </c>
    </row>
    <row r="6280" spans="1:12" ht="15" customHeight="1" x14ac:dyDescent="0.25">
      <c r="A6280">
        <v>6279</v>
      </c>
      <c r="B6280">
        <v>274486</v>
      </c>
      <c r="C6280" t="s">
        <v>120</v>
      </c>
      <c r="D6280" t="s">
        <v>1411</v>
      </c>
      <c r="E6280" t="s">
        <v>1603</v>
      </c>
      <c r="F6280" t="s">
        <v>1614</v>
      </c>
      <c r="G6280">
        <v>44.9</v>
      </c>
      <c r="H6280">
        <v>37.700000000000003</v>
      </c>
      <c r="I6280">
        <v>3</v>
      </c>
      <c r="J6280">
        <v>0</v>
      </c>
      <c r="K6280" s="1">
        <v>45159</v>
      </c>
      <c r="L6280" s="56">
        <v>0.30468214120370368</v>
      </c>
    </row>
    <row r="6281" spans="1:12" ht="15" customHeight="1" x14ac:dyDescent="0.25">
      <c r="A6281">
        <v>6280</v>
      </c>
      <c r="B6281">
        <v>274485</v>
      </c>
      <c r="C6281" t="s">
        <v>24</v>
      </c>
      <c r="D6281" t="s">
        <v>25</v>
      </c>
      <c r="E6281" t="s">
        <v>1611</v>
      </c>
      <c r="F6281" t="s">
        <v>1614</v>
      </c>
      <c r="G6281">
        <v>47</v>
      </c>
      <c r="H6281">
        <v>39.799999999999997</v>
      </c>
      <c r="I6281">
        <v>3</v>
      </c>
      <c r="J6281">
        <v>8</v>
      </c>
      <c r="K6281" s="1">
        <v>45159</v>
      </c>
      <c r="L6281" s="56">
        <v>0.3045729976851852</v>
      </c>
    </row>
    <row r="6282" spans="1:12" ht="15" customHeight="1" x14ac:dyDescent="0.25">
      <c r="A6282">
        <v>6281</v>
      </c>
      <c r="B6282">
        <v>274484</v>
      </c>
      <c r="C6282" t="s">
        <v>59</v>
      </c>
      <c r="D6282" t="s">
        <v>60</v>
      </c>
      <c r="E6282" t="s">
        <v>1611</v>
      </c>
      <c r="F6282" t="s">
        <v>1613</v>
      </c>
      <c r="G6282">
        <v>48</v>
      </c>
      <c r="H6282">
        <v>40.799999999999997</v>
      </c>
      <c r="I6282">
        <v>3</v>
      </c>
      <c r="J6282">
        <v>8</v>
      </c>
      <c r="K6282" s="1">
        <v>45159</v>
      </c>
      <c r="L6282" s="56">
        <v>0.30404818287037039</v>
      </c>
    </row>
    <row r="6283" spans="1:12" ht="15" customHeight="1" x14ac:dyDescent="0.25">
      <c r="A6283">
        <v>6282</v>
      </c>
      <c r="B6283">
        <v>274483</v>
      </c>
      <c r="C6283" t="s">
        <v>1536</v>
      </c>
      <c r="D6283" t="s">
        <v>1537</v>
      </c>
      <c r="E6283" t="s">
        <v>1606</v>
      </c>
      <c r="F6283" t="s">
        <v>1607</v>
      </c>
      <c r="G6283">
        <v>48.9</v>
      </c>
      <c r="H6283">
        <v>41.7</v>
      </c>
      <c r="I6283">
        <v>3</v>
      </c>
      <c r="J6283">
        <v>0</v>
      </c>
      <c r="K6283" s="1">
        <v>45159</v>
      </c>
      <c r="L6283" s="56">
        <v>0.30372913194444445</v>
      </c>
    </row>
    <row r="6284" spans="1:12" ht="15" customHeight="1" x14ac:dyDescent="0.25">
      <c r="A6284">
        <v>6283</v>
      </c>
      <c r="B6284">
        <v>274482</v>
      </c>
      <c r="C6284" t="s">
        <v>1536</v>
      </c>
      <c r="D6284" t="s">
        <v>1537</v>
      </c>
      <c r="E6284" t="s">
        <v>1606</v>
      </c>
      <c r="F6284" t="s">
        <v>1607</v>
      </c>
      <c r="G6284">
        <v>53.4</v>
      </c>
      <c r="H6284">
        <v>46.2</v>
      </c>
      <c r="I6284">
        <v>3</v>
      </c>
      <c r="J6284">
        <v>0</v>
      </c>
      <c r="K6284" s="1">
        <v>45159</v>
      </c>
      <c r="L6284" s="56">
        <v>0.3036434375</v>
      </c>
    </row>
    <row r="6285" spans="1:12" ht="15" customHeight="1" x14ac:dyDescent="0.25">
      <c r="A6285">
        <v>6284</v>
      </c>
      <c r="B6285">
        <v>274481</v>
      </c>
      <c r="C6285" t="s">
        <v>1536</v>
      </c>
      <c r="D6285" t="s">
        <v>1537</v>
      </c>
      <c r="E6285" t="s">
        <v>1606</v>
      </c>
      <c r="F6285" t="s">
        <v>1607</v>
      </c>
      <c r="G6285">
        <v>50.7</v>
      </c>
      <c r="H6285">
        <v>43.5</v>
      </c>
      <c r="I6285">
        <v>3</v>
      </c>
      <c r="J6285">
        <v>0</v>
      </c>
      <c r="K6285" s="1">
        <v>45159</v>
      </c>
      <c r="L6285" s="56">
        <v>0.30354826388888889</v>
      </c>
    </row>
    <row r="6286" spans="1:12" ht="15" customHeight="1" x14ac:dyDescent="0.25">
      <c r="A6286">
        <v>6285</v>
      </c>
      <c r="B6286">
        <v>274480</v>
      </c>
      <c r="C6286" t="s">
        <v>1536</v>
      </c>
      <c r="D6286" t="s">
        <v>1537</v>
      </c>
      <c r="E6286" t="s">
        <v>1606</v>
      </c>
      <c r="F6286" t="s">
        <v>1607</v>
      </c>
      <c r="G6286">
        <v>47</v>
      </c>
      <c r="H6286">
        <v>39.799999999999997</v>
      </c>
      <c r="I6286">
        <v>3</v>
      </c>
      <c r="J6286">
        <v>0</v>
      </c>
      <c r="K6286" s="1">
        <v>45159</v>
      </c>
      <c r="L6286" s="56">
        <v>0.30347878472222223</v>
      </c>
    </row>
    <row r="6287" spans="1:12" ht="15" customHeight="1" x14ac:dyDescent="0.25">
      <c r="A6287">
        <v>6286</v>
      </c>
      <c r="B6287">
        <v>274479</v>
      </c>
      <c r="C6287" t="s">
        <v>127</v>
      </c>
      <c r="D6287" t="s">
        <v>128</v>
      </c>
      <c r="E6287" t="s">
        <v>1603</v>
      </c>
      <c r="F6287" t="s">
        <v>1616</v>
      </c>
      <c r="G6287">
        <v>523.5</v>
      </c>
      <c r="H6287">
        <v>523.5</v>
      </c>
      <c r="I6287">
        <v>-1</v>
      </c>
      <c r="J6287">
        <v>0</v>
      </c>
      <c r="K6287" s="1">
        <v>45159</v>
      </c>
      <c r="L6287" s="56">
        <v>0.30295624999999998</v>
      </c>
    </row>
    <row r="6288" spans="1:12" ht="15" customHeight="1" x14ac:dyDescent="0.25">
      <c r="A6288">
        <v>6287</v>
      </c>
      <c r="B6288">
        <v>274478</v>
      </c>
      <c r="C6288" t="s">
        <v>24</v>
      </c>
      <c r="D6288" t="s">
        <v>25</v>
      </c>
      <c r="E6288" t="s">
        <v>1611</v>
      </c>
      <c r="F6288" t="s">
        <v>1614</v>
      </c>
      <c r="G6288">
        <v>47.7</v>
      </c>
      <c r="H6288">
        <v>40.5</v>
      </c>
      <c r="I6288">
        <v>3</v>
      </c>
      <c r="J6288">
        <v>8</v>
      </c>
      <c r="K6288" s="1">
        <v>45159</v>
      </c>
      <c r="L6288" s="56">
        <v>0.30222700231481481</v>
      </c>
    </row>
    <row r="6289" spans="1:12" ht="15" customHeight="1" x14ac:dyDescent="0.25">
      <c r="A6289">
        <v>6288</v>
      </c>
      <c r="B6289">
        <v>274477</v>
      </c>
      <c r="C6289" t="s">
        <v>143</v>
      </c>
      <c r="D6289" t="s">
        <v>1359</v>
      </c>
      <c r="E6289" t="s">
        <v>1603</v>
      </c>
      <c r="F6289" t="s">
        <v>1616</v>
      </c>
      <c r="G6289">
        <v>48.9</v>
      </c>
      <c r="H6289">
        <v>41.7</v>
      </c>
      <c r="I6289">
        <v>3</v>
      </c>
      <c r="J6289">
        <v>0</v>
      </c>
      <c r="K6289" s="1">
        <v>45159</v>
      </c>
      <c r="L6289" s="56">
        <v>0.30204644675925924</v>
      </c>
    </row>
    <row r="6290" spans="1:12" ht="15" customHeight="1" x14ac:dyDescent="0.25">
      <c r="A6290">
        <v>6289</v>
      </c>
      <c r="B6290">
        <v>274476</v>
      </c>
      <c r="C6290" t="s">
        <v>143</v>
      </c>
      <c r="D6290" t="s">
        <v>1359</v>
      </c>
      <c r="E6290" t="s">
        <v>1603</v>
      </c>
      <c r="F6290" t="s">
        <v>1616</v>
      </c>
      <c r="G6290">
        <v>15.7</v>
      </c>
      <c r="H6290">
        <v>13.9</v>
      </c>
      <c r="I6290">
        <v>0</v>
      </c>
      <c r="J6290">
        <v>0</v>
      </c>
      <c r="K6290" s="1">
        <v>45159</v>
      </c>
      <c r="L6290" s="56">
        <v>0.30194795138888891</v>
      </c>
    </row>
    <row r="6291" spans="1:12" ht="15" customHeight="1" x14ac:dyDescent="0.25">
      <c r="A6291">
        <v>6290</v>
      </c>
      <c r="B6291">
        <v>274475</v>
      </c>
      <c r="C6291" t="s">
        <v>143</v>
      </c>
      <c r="D6291" t="s">
        <v>1359</v>
      </c>
      <c r="E6291" t="s">
        <v>1603</v>
      </c>
      <c r="F6291" t="s">
        <v>1616</v>
      </c>
      <c r="G6291">
        <v>48.1</v>
      </c>
      <c r="H6291">
        <v>40.9</v>
      </c>
      <c r="I6291">
        <v>3</v>
      </c>
      <c r="J6291">
        <v>0</v>
      </c>
      <c r="K6291" s="1">
        <v>45159</v>
      </c>
      <c r="L6291" s="56">
        <v>0.30178391203703703</v>
      </c>
    </row>
    <row r="6292" spans="1:12" ht="15" customHeight="1" x14ac:dyDescent="0.25">
      <c r="A6292">
        <v>6291</v>
      </c>
      <c r="B6292">
        <v>274474</v>
      </c>
      <c r="C6292" t="s">
        <v>143</v>
      </c>
      <c r="D6292" t="s">
        <v>1359</v>
      </c>
      <c r="E6292" t="s">
        <v>1603</v>
      </c>
      <c r="F6292" t="s">
        <v>1616</v>
      </c>
      <c r="G6292">
        <v>41.9</v>
      </c>
      <c r="H6292">
        <v>34.700000000000003</v>
      </c>
      <c r="I6292">
        <v>3</v>
      </c>
      <c r="J6292">
        <v>0</v>
      </c>
      <c r="K6292" s="1">
        <v>45159</v>
      </c>
      <c r="L6292" s="56">
        <v>0.30165570601851849</v>
      </c>
    </row>
    <row r="6293" spans="1:12" ht="15" customHeight="1" x14ac:dyDescent="0.25">
      <c r="A6293">
        <v>6292</v>
      </c>
      <c r="B6293">
        <v>274473</v>
      </c>
      <c r="C6293" t="s">
        <v>143</v>
      </c>
      <c r="D6293" t="s">
        <v>1359</v>
      </c>
      <c r="E6293" t="s">
        <v>1603</v>
      </c>
      <c r="F6293" t="s">
        <v>1616</v>
      </c>
      <c r="G6293">
        <v>38.1</v>
      </c>
      <c r="H6293">
        <v>30.9</v>
      </c>
      <c r="I6293">
        <v>3</v>
      </c>
      <c r="J6293">
        <v>0</v>
      </c>
      <c r="K6293" s="1">
        <v>45159</v>
      </c>
      <c r="L6293" s="56">
        <v>0.30154927083333333</v>
      </c>
    </row>
    <row r="6294" spans="1:12" ht="15" customHeight="1" x14ac:dyDescent="0.25">
      <c r="A6294">
        <v>6293</v>
      </c>
      <c r="B6294">
        <v>274472</v>
      </c>
      <c r="C6294" t="s">
        <v>1538</v>
      </c>
      <c r="D6294" t="s">
        <v>1539</v>
      </c>
      <c r="E6294" t="s">
        <v>1606</v>
      </c>
      <c r="F6294" t="s">
        <v>1607</v>
      </c>
      <c r="G6294">
        <v>68.400000000000006</v>
      </c>
      <c r="H6294">
        <v>61.2</v>
      </c>
      <c r="I6294">
        <v>3</v>
      </c>
      <c r="J6294">
        <v>0</v>
      </c>
      <c r="K6294" s="1">
        <v>45159</v>
      </c>
      <c r="L6294" s="56">
        <v>0.30127346064814814</v>
      </c>
    </row>
    <row r="6295" spans="1:12" ht="15" customHeight="1" x14ac:dyDescent="0.25">
      <c r="A6295">
        <v>6294</v>
      </c>
      <c r="B6295">
        <v>274471</v>
      </c>
      <c r="C6295" t="s">
        <v>1536</v>
      </c>
      <c r="D6295" t="s">
        <v>1537</v>
      </c>
      <c r="E6295" t="s">
        <v>1606</v>
      </c>
      <c r="F6295" t="s">
        <v>1607</v>
      </c>
      <c r="G6295">
        <v>52.4</v>
      </c>
      <c r="H6295">
        <v>45.2</v>
      </c>
      <c r="I6295">
        <v>3</v>
      </c>
      <c r="J6295">
        <v>0</v>
      </c>
      <c r="K6295" s="1">
        <v>45159</v>
      </c>
      <c r="L6295" s="56">
        <v>0.30093017361111113</v>
      </c>
    </row>
    <row r="6296" spans="1:12" ht="15" customHeight="1" x14ac:dyDescent="0.25">
      <c r="A6296">
        <v>6295</v>
      </c>
      <c r="B6296">
        <v>274470</v>
      </c>
      <c r="C6296" t="s">
        <v>1538</v>
      </c>
      <c r="D6296" t="s">
        <v>1539</v>
      </c>
      <c r="E6296" t="s">
        <v>1606</v>
      </c>
      <c r="F6296" t="s">
        <v>1607</v>
      </c>
      <c r="G6296">
        <v>63.2</v>
      </c>
      <c r="H6296">
        <v>56</v>
      </c>
      <c r="I6296">
        <v>3</v>
      </c>
      <c r="J6296">
        <v>0</v>
      </c>
      <c r="K6296" s="1">
        <v>45159</v>
      </c>
      <c r="L6296" s="56">
        <v>0.30080373842592595</v>
      </c>
    </row>
    <row r="6297" spans="1:12" ht="15" customHeight="1" x14ac:dyDescent="0.25">
      <c r="A6297">
        <v>6296</v>
      </c>
      <c r="B6297">
        <v>275555</v>
      </c>
      <c r="C6297" t="s">
        <v>1534</v>
      </c>
      <c r="D6297" t="s">
        <v>1535</v>
      </c>
      <c r="E6297" t="s">
        <v>1611</v>
      </c>
      <c r="F6297" t="s">
        <v>1607</v>
      </c>
      <c r="G6297">
        <v>48.3</v>
      </c>
      <c r="H6297">
        <v>41.1</v>
      </c>
      <c r="I6297">
        <v>3</v>
      </c>
      <c r="J6297">
        <v>11</v>
      </c>
      <c r="K6297" s="1">
        <v>45159</v>
      </c>
      <c r="L6297" s="56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ransferLinesSht1"/>
  <dimension ref="A1:N2154"/>
  <sheetViews>
    <sheetView zoomScale="85" zoomScaleNormal="85" workbookViewId="0">
      <selection activeCell="L26" sqref="L26"/>
    </sheetView>
  </sheetViews>
  <sheetFormatPr defaultRowHeight="15" customHeight="1" x14ac:dyDescent="0.25"/>
  <cols>
    <col min="1" max="1" width="7.140625" bestFit="1" customWidth="1"/>
    <col min="12" max="12" width="25.140625" customWidth="1"/>
  </cols>
  <sheetData>
    <row r="1" spans="1:14" x14ac:dyDescent="0.25">
      <c r="A1" s="155" t="s">
        <v>1624</v>
      </c>
      <c r="B1" s="155" t="s">
        <v>1625</v>
      </c>
      <c r="C1" s="155" t="s">
        <v>1626</v>
      </c>
      <c r="D1" s="155" t="s">
        <v>1627</v>
      </c>
      <c r="E1" s="155" t="s">
        <v>1628</v>
      </c>
      <c r="F1" s="155" t="s">
        <v>1629</v>
      </c>
      <c r="G1" s="155" t="s">
        <v>1630</v>
      </c>
      <c r="H1" s="155" t="s">
        <v>1631</v>
      </c>
      <c r="I1" s="155" t="s">
        <v>1632</v>
      </c>
      <c r="J1" s="155" t="s">
        <v>1633</v>
      </c>
      <c r="K1" s="155" t="s">
        <v>1634</v>
      </c>
      <c r="L1" s="155" t="s">
        <v>403</v>
      </c>
    </row>
    <row r="2" spans="1:14" ht="15" customHeight="1" x14ac:dyDescent="0.25">
      <c r="A2">
        <v>118930</v>
      </c>
      <c r="B2" t="s">
        <v>1435</v>
      </c>
      <c r="C2" t="s">
        <v>1436</v>
      </c>
      <c r="D2">
        <v>2055</v>
      </c>
      <c r="E2">
        <v>0</v>
      </c>
      <c r="F2">
        <v>92</v>
      </c>
      <c r="G2">
        <v>0</v>
      </c>
      <c r="H2">
        <v>92</v>
      </c>
      <c r="J2">
        <v>0</v>
      </c>
      <c r="K2" t="s">
        <v>1415</v>
      </c>
      <c r="L2" s="1">
        <v>45055.330555555556</v>
      </c>
    </row>
    <row r="3" spans="1:14" ht="15" customHeight="1" x14ac:dyDescent="0.25">
      <c r="A3">
        <v>118929</v>
      </c>
      <c r="B3" t="s">
        <v>167</v>
      </c>
      <c r="C3" t="s">
        <v>168</v>
      </c>
      <c r="D3">
        <v>2055</v>
      </c>
      <c r="E3">
        <v>0</v>
      </c>
      <c r="F3">
        <v>176.2</v>
      </c>
      <c r="G3">
        <v>0</v>
      </c>
      <c r="H3">
        <v>176.2</v>
      </c>
      <c r="J3">
        <v>0</v>
      </c>
      <c r="K3" t="s">
        <v>1415</v>
      </c>
      <c r="L3" s="1">
        <v>45055.325694444444</v>
      </c>
      <c r="M3" s="156"/>
    </row>
    <row r="4" spans="1:14" ht="15" customHeight="1" x14ac:dyDescent="0.25">
      <c r="A4">
        <v>118927</v>
      </c>
      <c r="B4" t="s">
        <v>437</v>
      </c>
      <c r="C4" t="s">
        <v>438</v>
      </c>
      <c r="D4">
        <v>3535</v>
      </c>
      <c r="E4">
        <v>0</v>
      </c>
      <c r="F4">
        <v>65.2</v>
      </c>
      <c r="G4">
        <v>0</v>
      </c>
      <c r="H4">
        <v>0</v>
      </c>
      <c r="K4" t="s">
        <v>1415</v>
      </c>
      <c r="L4" s="1">
        <v>45055.325694444444</v>
      </c>
      <c r="M4" s="156"/>
    </row>
    <row r="5" spans="1:14" ht="15" customHeight="1" x14ac:dyDescent="0.25">
      <c r="A5">
        <v>118926</v>
      </c>
      <c r="B5" t="s">
        <v>124</v>
      </c>
      <c r="C5" t="s">
        <v>1413</v>
      </c>
      <c r="D5">
        <v>2055</v>
      </c>
      <c r="E5">
        <v>0</v>
      </c>
      <c r="F5">
        <v>175.6</v>
      </c>
      <c r="G5">
        <v>0</v>
      </c>
      <c r="H5">
        <v>175.6</v>
      </c>
      <c r="J5">
        <v>0</v>
      </c>
      <c r="K5" t="s">
        <v>1415</v>
      </c>
      <c r="L5" s="1">
        <v>45055.320833333331</v>
      </c>
      <c r="M5" s="156"/>
    </row>
    <row r="6" spans="1:14" ht="15" customHeight="1" x14ac:dyDescent="0.25">
      <c r="A6">
        <v>118925</v>
      </c>
      <c r="B6" t="s">
        <v>167</v>
      </c>
      <c r="C6" t="s">
        <v>168</v>
      </c>
      <c r="D6">
        <v>2055</v>
      </c>
      <c r="E6">
        <v>0</v>
      </c>
      <c r="F6">
        <v>201.9</v>
      </c>
      <c r="G6">
        <v>0</v>
      </c>
      <c r="H6">
        <v>201.9</v>
      </c>
      <c r="J6">
        <v>0</v>
      </c>
      <c r="K6" t="s">
        <v>1415</v>
      </c>
      <c r="L6" s="1">
        <v>45055.320833333331</v>
      </c>
      <c r="M6" s="156"/>
    </row>
    <row r="7" spans="1:14" ht="15" customHeight="1" x14ac:dyDescent="0.25">
      <c r="A7">
        <v>118924</v>
      </c>
      <c r="B7" t="s">
        <v>124</v>
      </c>
      <c r="C7" t="s">
        <v>1413</v>
      </c>
      <c r="D7">
        <v>2055</v>
      </c>
      <c r="E7">
        <v>0</v>
      </c>
      <c r="F7">
        <v>136.69999999999999</v>
      </c>
      <c r="G7">
        <v>0</v>
      </c>
      <c r="H7">
        <v>136.69999999999999</v>
      </c>
      <c r="J7">
        <v>0</v>
      </c>
      <c r="K7" t="s">
        <v>1415</v>
      </c>
      <c r="L7" s="1">
        <v>45055.313888888886</v>
      </c>
      <c r="M7" s="156"/>
    </row>
    <row r="8" spans="1:14" ht="15" customHeight="1" x14ac:dyDescent="0.25">
      <c r="A8">
        <v>118923</v>
      </c>
      <c r="B8" t="s">
        <v>1435</v>
      </c>
      <c r="C8" t="s">
        <v>1436</v>
      </c>
      <c r="D8">
        <v>2055</v>
      </c>
      <c r="E8">
        <v>0</v>
      </c>
      <c r="F8">
        <v>89.9</v>
      </c>
      <c r="G8">
        <v>0</v>
      </c>
      <c r="H8">
        <v>89.9</v>
      </c>
      <c r="J8">
        <v>0</v>
      </c>
      <c r="K8" t="s">
        <v>1415</v>
      </c>
      <c r="L8" s="1">
        <v>45055.30972222222</v>
      </c>
      <c r="M8" s="156"/>
    </row>
    <row r="9" spans="1:14" ht="15" customHeight="1" x14ac:dyDescent="0.25">
      <c r="A9">
        <v>118922</v>
      </c>
      <c r="B9" t="s">
        <v>167</v>
      </c>
      <c r="C9" t="s">
        <v>168</v>
      </c>
      <c r="D9">
        <v>2055</v>
      </c>
      <c r="E9">
        <v>0</v>
      </c>
      <c r="F9">
        <v>195.2</v>
      </c>
      <c r="G9">
        <v>0</v>
      </c>
      <c r="H9">
        <v>195.2</v>
      </c>
      <c r="J9">
        <v>0</v>
      </c>
      <c r="K9" t="s">
        <v>1415</v>
      </c>
      <c r="L9" s="1">
        <v>45055.309027777781</v>
      </c>
      <c r="M9" s="156"/>
    </row>
    <row r="10" spans="1:14" ht="15" customHeight="1" x14ac:dyDescent="0.25">
      <c r="A10">
        <v>118921</v>
      </c>
      <c r="B10" t="s">
        <v>1435</v>
      </c>
      <c r="C10" t="s">
        <v>1436</v>
      </c>
      <c r="D10">
        <v>2055</v>
      </c>
      <c r="E10">
        <v>0</v>
      </c>
      <c r="F10">
        <v>83.5</v>
      </c>
      <c r="G10">
        <v>0</v>
      </c>
      <c r="H10">
        <v>83.5</v>
      </c>
      <c r="J10">
        <v>0</v>
      </c>
      <c r="K10" t="s">
        <v>1415</v>
      </c>
      <c r="L10" s="1">
        <v>45055.304861111108</v>
      </c>
      <c r="M10" s="156"/>
    </row>
    <row r="11" spans="1:14" ht="15" customHeight="1" x14ac:dyDescent="0.25">
      <c r="A11">
        <v>118919</v>
      </c>
      <c r="B11" t="s">
        <v>167</v>
      </c>
      <c r="C11" t="s">
        <v>168</v>
      </c>
      <c r="D11">
        <v>2055</v>
      </c>
      <c r="E11">
        <v>0</v>
      </c>
      <c r="F11">
        <v>198.5</v>
      </c>
      <c r="G11">
        <v>0</v>
      </c>
      <c r="H11">
        <v>198.5</v>
      </c>
      <c r="J11">
        <v>0</v>
      </c>
      <c r="K11" t="s">
        <v>1415</v>
      </c>
      <c r="L11" s="1">
        <v>45055.303472222222</v>
      </c>
      <c r="M11" s="156"/>
    </row>
    <row r="12" spans="1:14" ht="15" customHeight="1" x14ac:dyDescent="0.25">
      <c r="A12">
        <v>118918</v>
      </c>
      <c r="B12" t="s">
        <v>1435</v>
      </c>
      <c r="C12" t="s">
        <v>1436</v>
      </c>
      <c r="D12">
        <v>2055</v>
      </c>
      <c r="E12">
        <v>0</v>
      </c>
      <c r="F12">
        <v>102.2</v>
      </c>
      <c r="G12">
        <v>0</v>
      </c>
      <c r="H12">
        <v>102.2</v>
      </c>
      <c r="J12">
        <v>0</v>
      </c>
      <c r="K12" t="s">
        <v>1415</v>
      </c>
      <c r="L12" s="1">
        <v>45055.29791666667</v>
      </c>
      <c r="M12" s="156"/>
    </row>
    <row r="13" spans="1:14" ht="15" customHeight="1" x14ac:dyDescent="0.25">
      <c r="A13">
        <v>118917</v>
      </c>
      <c r="B13" t="s">
        <v>186</v>
      </c>
      <c r="C13" t="s">
        <v>1433</v>
      </c>
      <c r="D13">
        <v>2055</v>
      </c>
      <c r="E13">
        <v>0</v>
      </c>
      <c r="F13">
        <v>112.9</v>
      </c>
      <c r="G13">
        <v>0</v>
      </c>
      <c r="H13">
        <v>112.9</v>
      </c>
      <c r="J13">
        <v>0</v>
      </c>
      <c r="K13" t="s">
        <v>1415</v>
      </c>
      <c r="L13" s="1">
        <v>45055.295138888891</v>
      </c>
      <c r="M13" s="156"/>
    </row>
    <row r="14" spans="1:14" ht="15" customHeight="1" x14ac:dyDescent="0.25">
      <c r="A14">
        <v>118916</v>
      </c>
      <c r="B14" t="s">
        <v>186</v>
      </c>
      <c r="C14" t="s">
        <v>1433</v>
      </c>
      <c r="D14">
        <v>2055</v>
      </c>
      <c r="E14">
        <v>0</v>
      </c>
      <c r="F14">
        <v>50.2</v>
      </c>
      <c r="G14">
        <v>0</v>
      </c>
      <c r="H14">
        <v>50.2</v>
      </c>
      <c r="J14">
        <v>0</v>
      </c>
      <c r="K14" t="s">
        <v>1415</v>
      </c>
      <c r="L14" s="1">
        <v>45055.294444444444</v>
      </c>
      <c r="M14" s="156"/>
      <c r="N14" s="156"/>
    </row>
    <row r="15" spans="1:14" ht="15" customHeight="1" x14ac:dyDescent="0.25">
      <c r="A15">
        <v>118915</v>
      </c>
      <c r="B15" t="s">
        <v>127</v>
      </c>
      <c r="C15" t="s">
        <v>128</v>
      </c>
      <c r="D15">
        <v>2055</v>
      </c>
      <c r="E15">
        <v>0</v>
      </c>
      <c r="F15">
        <v>128.1</v>
      </c>
      <c r="G15">
        <v>0</v>
      </c>
      <c r="H15">
        <v>128.1</v>
      </c>
      <c r="J15">
        <v>0</v>
      </c>
      <c r="K15" t="s">
        <v>1415</v>
      </c>
      <c r="L15" s="1">
        <v>45055.290972222225</v>
      </c>
      <c r="M15" s="156"/>
    </row>
    <row r="16" spans="1:14" ht="15" customHeight="1" x14ac:dyDescent="0.25">
      <c r="A16">
        <v>118914</v>
      </c>
      <c r="B16" t="s">
        <v>186</v>
      </c>
      <c r="C16" t="s">
        <v>1433</v>
      </c>
      <c r="D16">
        <v>2055</v>
      </c>
      <c r="E16">
        <v>0</v>
      </c>
      <c r="F16">
        <v>179</v>
      </c>
      <c r="G16">
        <v>0</v>
      </c>
      <c r="H16">
        <v>179</v>
      </c>
      <c r="J16">
        <v>0</v>
      </c>
      <c r="K16" t="s">
        <v>1415</v>
      </c>
      <c r="L16" s="1">
        <v>45055.287499999999</v>
      </c>
      <c r="M16" s="156"/>
    </row>
    <row r="17" spans="1:13" ht="15" customHeight="1" x14ac:dyDescent="0.25">
      <c r="A17">
        <v>118913</v>
      </c>
      <c r="B17" t="s">
        <v>186</v>
      </c>
      <c r="C17" t="s">
        <v>1433</v>
      </c>
      <c r="D17">
        <v>2055</v>
      </c>
      <c r="E17">
        <v>0</v>
      </c>
      <c r="F17">
        <v>182.6</v>
      </c>
      <c r="G17">
        <v>0</v>
      </c>
      <c r="H17">
        <v>182.6</v>
      </c>
      <c r="J17">
        <v>0</v>
      </c>
      <c r="K17" t="s">
        <v>1415</v>
      </c>
      <c r="L17" s="1">
        <v>45055.282638888886</v>
      </c>
      <c r="M17" s="156"/>
    </row>
    <row r="18" spans="1:13" ht="15" customHeight="1" x14ac:dyDescent="0.25">
      <c r="A18">
        <v>118912</v>
      </c>
      <c r="B18" t="s">
        <v>156</v>
      </c>
      <c r="C18" t="s">
        <v>157</v>
      </c>
      <c r="D18">
        <v>2055</v>
      </c>
      <c r="E18">
        <v>0</v>
      </c>
      <c r="F18">
        <v>122.4</v>
      </c>
      <c r="G18">
        <v>0</v>
      </c>
      <c r="H18">
        <v>122.4</v>
      </c>
      <c r="J18">
        <v>0</v>
      </c>
      <c r="K18" t="s">
        <v>1415</v>
      </c>
      <c r="L18" s="1">
        <v>45055.279166666667</v>
      </c>
      <c r="M18" s="156"/>
    </row>
    <row r="19" spans="1:13" ht="15" customHeight="1" x14ac:dyDescent="0.25">
      <c r="A19">
        <v>118911</v>
      </c>
      <c r="B19" t="s">
        <v>156</v>
      </c>
      <c r="C19" t="s">
        <v>157</v>
      </c>
      <c r="D19">
        <v>2055</v>
      </c>
      <c r="E19">
        <v>0</v>
      </c>
      <c r="F19">
        <v>112.1</v>
      </c>
      <c r="G19">
        <v>0</v>
      </c>
      <c r="H19">
        <v>112.1</v>
      </c>
      <c r="J19">
        <v>0</v>
      </c>
      <c r="K19" t="s">
        <v>1415</v>
      </c>
      <c r="L19" s="1">
        <v>45055.27847222222</v>
      </c>
      <c r="M19" s="156"/>
    </row>
    <row r="20" spans="1:13" ht="15" customHeight="1" x14ac:dyDescent="0.25">
      <c r="A20">
        <v>118910</v>
      </c>
      <c r="B20" t="s">
        <v>127</v>
      </c>
      <c r="C20" t="s">
        <v>128</v>
      </c>
      <c r="D20">
        <v>2055</v>
      </c>
      <c r="E20">
        <v>0</v>
      </c>
      <c r="F20">
        <v>86.5</v>
      </c>
      <c r="G20">
        <v>0</v>
      </c>
      <c r="H20">
        <v>86.5</v>
      </c>
      <c r="J20">
        <v>0</v>
      </c>
      <c r="K20" t="s">
        <v>1415</v>
      </c>
      <c r="L20" s="1">
        <v>45055.276388888888</v>
      </c>
      <c r="M20" s="156"/>
    </row>
    <row r="21" spans="1:13" ht="15" customHeight="1" x14ac:dyDescent="0.25">
      <c r="A21">
        <v>118909</v>
      </c>
      <c r="B21" t="s">
        <v>154</v>
      </c>
      <c r="C21" t="s">
        <v>155</v>
      </c>
      <c r="D21">
        <v>2055</v>
      </c>
      <c r="E21">
        <v>0</v>
      </c>
      <c r="F21">
        <v>120.3</v>
      </c>
      <c r="G21">
        <v>0</v>
      </c>
      <c r="H21">
        <v>120.3</v>
      </c>
      <c r="J21">
        <v>0</v>
      </c>
      <c r="K21" t="s">
        <v>1415</v>
      </c>
      <c r="L21" s="1">
        <v>45055.272916666669</v>
      </c>
      <c r="M21" s="156"/>
    </row>
    <row r="22" spans="1:13" ht="15" customHeight="1" x14ac:dyDescent="0.25">
      <c r="A22">
        <v>118908</v>
      </c>
      <c r="B22" t="s">
        <v>156</v>
      </c>
      <c r="C22" t="s">
        <v>157</v>
      </c>
      <c r="D22">
        <v>2055</v>
      </c>
      <c r="E22">
        <v>0</v>
      </c>
      <c r="F22">
        <v>117.8</v>
      </c>
      <c r="G22">
        <v>0</v>
      </c>
      <c r="H22">
        <v>117.8</v>
      </c>
      <c r="J22">
        <v>0</v>
      </c>
      <c r="K22" t="s">
        <v>1415</v>
      </c>
      <c r="L22" s="1">
        <v>45055.271527777775</v>
      </c>
      <c r="M22" s="156"/>
    </row>
    <row r="23" spans="1:13" ht="15" customHeight="1" x14ac:dyDescent="0.25">
      <c r="A23">
        <v>118907</v>
      </c>
      <c r="B23" t="s">
        <v>186</v>
      </c>
      <c r="C23" t="s">
        <v>1433</v>
      </c>
      <c r="D23">
        <v>2055</v>
      </c>
      <c r="E23">
        <v>0</v>
      </c>
      <c r="F23">
        <v>52.2</v>
      </c>
      <c r="G23">
        <v>0</v>
      </c>
      <c r="H23">
        <v>52.2</v>
      </c>
      <c r="J23">
        <v>0</v>
      </c>
      <c r="K23" t="s">
        <v>1415</v>
      </c>
      <c r="L23" s="1">
        <v>45055.268055555556</v>
      </c>
      <c r="M23" s="156"/>
    </row>
    <row r="24" spans="1:13" ht="15" customHeight="1" x14ac:dyDescent="0.25">
      <c r="A24">
        <v>118906</v>
      </c>
      <c r="B24" t="s">
        <v>186</v>
      </c>
      <c r="C24" t="s">
        <v>1433</v>
      </c>
      <c r="D24">
        <v>2055</v>
      </c>
      <c r="E24">
        <v>0</v>
      </c>
      <c r="F24">
        <v>46.3</v>
      </c>
      <c r="G24">
        <v>0</v>
      </c>
      <c r="H24">
        <v>46.3</v>
      </c>
      <c r="J24">
        <v>0</v>
      </c>
      <c r="K24" t="s">
        <v>1415</v>
      </c>
      <c r="L24" s="1">
        <v>45055.267361111109</v>
      </c>
      <c r="M24" s="156"/>
    </row>
    <row r="25" spans="1:13" ht="15" customHeight="1" x14ac:dyDescent="0.25">
      <c r="A25">
        <v>118905</v>
      </c>
      <c r="B25" t="s">
        <v>186</v>
      </c>
      <c r="C25" t="s">
        <v>1433</v>
      </c>
      <c r="D25">
        <v>2055</v>
      </c>
      <c r="E25">
        <v>0</v>
      </c>
      <c r="F25">
        <v>183.6</v>
      </c>
      <c r="G25">
        <v>0</v>
      </c>
      <c r="H25">
        <v>183.6</v>
      </c>
      <c r="J25">
        <v>0</v>
      </c>
      <c r="K25" t="s">
        <v>1415</v>
      </c>
      <c r="L25" s="1">
        <v>45055.267361111109</v>
      </c>
      <c r="M25" s="156"/>
    </row>
    <row r="26" spans="1:13" ht="15" customHeight="1" x14ac:dyDescent="0.25">
      <c r="A26">
        <v>118904</v>
      </c>
      <c r="B26" t="s">
        <v>186</v>
      </c>
      <c r="C26" t="s">
        <v>1433</v>
      </c>
      <c r="D26">
        <v>2055</v>
      </c>
      <c r="E26">
        <v>0</v>
      </c>
      <c r="F26">
        <v>123.2</v>
      </c>
      <c r="G26">
        <v>0</v>
      </c>
      <c r="H26">
        <v>123.2</v>
      </c>
      <c r="J26">
        <v>0</v>
      </c>
      <c r="K26" t="s">
        <v>1415</v>
      </c>
      <c r="L26" s="1">
        <v>45055.267361111109</v>
      </c>
      <c r="M26" s="156"/>
    </row>
    <row r="27" spans="1:13" ht="15" customHeight="1" x14ac:dyDescent="0.25">
      <c r="A27">
        <v>118903</v>
      </c>
      <c r="B27" t="s">
        <v>186</v>
      </c>
      <c r="C27" t="s">
        <v>1433</v>
      </c>
      <c r="D27">
        <v>2055</v>
      </c>
      <c r="E27">
        <v>0</v>
      </c>
      <c r="F27">
        <v>199.7</v>
      </c>
      <c r="G27">
        <v>0</v>
      </c>
      <c r="H27">
        <v>199.7</v>
      </c>
      <c r="J27">
        <v>0</v>
      </c>
      <c r="K27" t="s">
        <v>1444</v>
      </c>
      <c r="L27" s="1">
        <v>45055.211111111108</v>
      </c>
      <c r="M27" s="156"/>
    </row>
    <row r="28" spans="1:13" ht="15" customHeight="1" x14ac:dyDescent="0.25">
      <c r="A28">
        <v>118902</v>
      </c>
      <c r="B28" t="s">
        <v>186</v>
      </c>
      <c r="C28" t="s">
        <v>1433</v>
      </c>
      <c r="D28">
        <v>2055</v>
      </c>
      <c r="E28">
        <v>0</v>
      </c>
      <c r="F28">
        <v>203.8</v>
      </c>
      <c r="G28">
        <v>0</v>
      </c>
      <c r="H28">
        <v>203.8</v>
      </c>
      <c r="J28">
        <v>0</v>
      </c>
      <c r="K28" t="s">
        <v>1444</v>
      </c>
      <c r="L28" s="1">
        <v>45055.210416666669</v>
      </c>
      <c r="M28" s="156"/>
    </row>
    <row r="29" spans="1:13" ht="15" customHeight="1" x14ac:dyDescent="0.25">
      <c r="A29">
        <v>118901</v>
      </c>
      <c r="B29" t="s">
        <v>186</v>
      </c>
      <c r="C29" t="s">
        <v>1433</v>
      </c>
      <c r="D29">
        <v>2055</v>
      </c>
      <c r="E29">
        <v>0</v>
      </c>
      <c r="F29">
        <v>208.3</v>
      </c>
      <c r="G29">
        <v>0</v>
      </c>
      <c r="H29">
        <v>208.3</v>
      </c>
      <c r="J29">
        <v>0</v>
      </c>
      <c r="K29" t="s">
        <v>1444</v>
      </c>
      <c r="L29" s="1">
        <v>45055.210416666669</v>
      </c>
      <c r="M29" s="156"/>
    </row>
    <row r="30" spans="1:13" ht="15" customHeight="1" x14ac:dyDescent="0.25">
      <c r="A30">
        <v>118900</v>
      </c>
      <c r="B30" t="s">
        <v>186</v>
      </c>
      <c r="C30" t="s">
        <v>1433</v>
      </c>
      <c r="D30">
        <v>2055</v>
      </c>
      <c r="E30">
        <v>0</v>
      </c>
      <c r="F30">
        <v>211.3</v>
      </c>
      <c r="G30">
        <v>0</v>
      </c>
      <c r="H30">
        <v>211.3</v>
      </c>
      <c r="J30">
        <v>0</v>
      </c>
      <c r="K30" t="s">
        <v>1444</v>
      </c>
      <c r="L30" s="1">
        <v>45055.209722222222</v>
      </c>
      <c r="M30" s="156"/>
    </row>
    <row r="31" spans="1:13" ht="15" customHeight="1" x14ac:dyDescent="0.25">
      <c r="A31">
        <v>118899</v>
      </c>
      <c r="B31" t="s">
        <v>186</v>
      </c>
      <c r="C31" t="s">
        <v>1433</v>
      </c>
      <c r="D31">
        <v>2055</v>
      </c>
      <c r="E31">
        <v>0</v>
      </c>
      <c r="F31">
        <v>214.6</v>
      </c>
      <c r="G31">
        <v>0</v>
      </c>
      <c r="H31">
        <v>214.6</v>
      </c>
      <c r="J31">
        <v>0</v>
      </c>
      <c r="K31" t="s">
        <v>1444</v>
      </c>
      <c r="L31" s="1">
        <v>45055.209722222222</v>
      </c>
      <c r="M31" s="156"/>
    </row>
    <row r="32" spans="1:13" ht="15" customHeight="1" x14ac:dyDescent="0.25">
      <c r="A32">
        <v>118851</v>
      </c>
      <c r="B32" t="s">
        <v>1435</v>
      </c>
      <c r="C32" t="s">
        <v>1436</v>
      </c>
      <c r="D32">
        <v>2055</v>
      </c>
      <c r="E32">
        <v>0</v>
      </c>
      <c r="F32">
        <v>143.4</v>
      </c>
      <c r="G32">
        <v>0</v>
      </c>
      <c r="H32">
        <v>143.4</v>
      </c>
      <c r="J32">
        <v>0</v>
      </c>
      <c r="K32" t="s">
        <v>1444</v>
      </c>
      <c r="L32" s="1">
        <v>45055.070138888892</v>
      </c>
      <c r="M32" s="156"/>
    </row>
    <row r="33" spans="1:13" ht="15" customHeight="1" x14ac:dyDescent="0.25">
      <c r="A33">
        <v>118844</v>
      </c>
      <c r="B33" t="s">
        <v>1435</v>
      </c>
      <c r="C33" t="s">
        <v>1436</v>
      </c>
      <c r="D33">
        <v>2055</v>
      </c>
      <c r="E33">
        <v>0</v>
      </c>
      <c r="F33">
        <v>135</v>
      </c>
      <c r="G33">
        <v>0</v>
      </c>
      <c r="H33">
        <v>135</v>
      </c>
      <c r="J33">
        <v>0</v>
      </c>
      <c r="K33" t="s">
        <v>1444</v>
      </c>
      <c r="L33" s="1">
        <v>45055.066666666666</v>
      </c>
      <c r="M33" s="156"/>
    </row>
    <row r="34" spans="1:13" ht="15" customHeight="1" x14ac:dyDescent="0.25">
      <c r="A34">
        <v>118840</v>
      </c>
      <c r="B34" t="s">
        <v>186</v>
      </c>
      <c r="C34" t="s">
        <v>1433</v>
      </c>
      <c r="D34">
        <v>2055</v>
      </c>
      <c r="E34">
        <v>0</v>
      </c>
      <c r="F34">
        <v>214.3</v>
      </c>
      <c r="G34">
        <v>0</v>
      </c>
      <c r="H34">
        <v>214.3</v>
      </c>
      <c r="J34">
        <v>0</v>
      </c>
      <c r="K34" t="s">
        <v>1444</v>
      </c>
      <c r="L34" s="1">
        <v>45055.063194444447</v>
      </c>
      <c r="M34" s="156"/>
    </row>
    <row r="35" spans="1:13" ht="15" customHeight="1" x14ac:dyDescent="0.25">
      <c r="A35">
        <v>118836</v>
      </c>
      <c r="B35" t="s">
        <v>1435</v>
      </c>
      <c r="C35" t="s">
        <v>1436</v>
      </c>
      <c r="D35">
        <v>2055</v>
      </c>
      <c r="E35">
        <v>0</v>
      </c>
      <c r="F35">
        <v>130.80000000000001</v>
      </c>
      <c r="G35">
        <v>0</v>
      </c>
      <c r="H35">
        <v>130.80000000000001</v>
      </c>
      <c r="J35">
        <v>0</v>
      </c>
      <c r="K35" t="s">
        <v>1444</v>
      </c>
      <c r="L35" s="1">
        <v>45055.0625</v>
      </c>
      <c r="M35" s="156"/>
    </row>
    <row r="36" spans="1:13" ht="15" customHeight="1" x14ac:dyDescent="0.25">
      <c r="A36">
        <v>118832</v>
      </c>
      <c r="B36" t="s">
        <v>1435</v>
      </c>
      <c r="C36" t="s">
        <v>1436</v>
      </c>
      <c r="D36">
        <v>2055</v>
      </c>
      <c r="E36">
        <v>0</v>
      </c>
      <c r="F36">
        <v>157.5</v>
      </c>
      <c r="G36">
        <v>0</v>
      </c>
      <c r="H36">
        <v>157.5</v>
      </c>
      <c r="J36">
        <v>0</v>
      </c>
      <c r="K36" t="s">
        <v>1444</v>
      </c>
      <c r="L36" s="1">
        <v>45055.056250000001</v>
      </c>
      <c r="M36" s="156"/>
    </row>
    <row r="37" spans="1:13" ht="15" customHeight="1" x14ac:dyDescent="0.25">
      <c r="A37">
        <v>118831</v>
      </c>
      <c r="B37" t="s">
        <v>186</v>
      </c>
      <c r="C37" t="s">
        <v>1433</v>
      </c>
      <c r="D37">
        <v>2055</v>
      </c>
      <c r="E37">
        <v>0</v>
      </c>
      <c r="F37">
        <v>208.3</v>
      </c>
      <c r="G37">
        <v>0</v>
      </c>
      <c r="H37">
        <v>208.3</v>
      </c>
      <c r="J37">
        <v>0</v>
      </c>
      <c r="K37" t="s">
        <v>1444</v>
      </c>
      <c r="L37" s="1">
        <v>45055.046527777777</v>
      </c>
      <c r="M37" s="156"/>
    </row>
    <row r="38" spans="1:13" ht="15" customHeight="1" x14ac:dyDescent="0.25">
      <c r="A38">
        <v>118827</v>
      </c>
      <c r="B38" t="s">
        <v>1435</v>
      </c>
      <c r="C38" t="s">
        <v>1436</v>
      </c>
      <c r="D38">
        <v>2055</v>
      </c>
      <c r="E38">
        <v>0</v>
      </c>
      <c r="F38">
        <v>131.19999999999999</v>
      </c>
      <c r="G38">
        <v>0</v>
      </c>
      <c r="H38">
        <v>131.19999999999999</v>
      </c>
      <c r="J38">
        <v>0</v>
      </c>
      <c r="K38" t="s">
        <v>1444</v>
      </c>
      <c r="L38" s="1">
        <v>45055.043055555558</v>
      </c>
      <c r="M38" s="156"/>
    </row>
    <row r="39" spans="1:13" ht="15" customHeight="1" x14ac:dyDescent="0.25">
      <c r="A39">
        <v>118826</v>
      </c>
      <c r="B39" t="s">
        <v>186</v>
      </c>
      <c r="C39" t="s">
        <v>1433</v>
      </c>
      <c r="D39">
        <v>2055</v>
      </c>
      <c r="E39">
        <v>0</v>
      </c>
      <c r="F39">
        <v>199.4</v>
      </c>
      <c r="G39">
        <v>0</v>
      </c>
      <c r="H39">
        <v>199.4</v>
      </c>
      <c r="J39">
        <v>0</v>
      </c>
      <c r="K39" t="s">
        <v>1444</v>
      </c>
      <c r="L39" s="1">
        <v>45055.043055555558</v>
      </c>
      <c r="M39" s="156"/>
    </row>
    <row r="40" spans="1:13" ht="15" customHeight="1" x14ac:dyDescent="0.25">
      <c r="A40">
        <v>118825</v>
      </c>
      <c r="B40" t="s">
        <v>186</v>
      </c>
      <c r="C40" t="s">
        <v>1433</v>
      </c>
      <c r="D40">
        <v>2055</v>
      </c>
      <c r="E40">
        <v>0</v>
      </c>
      <c r="F40">
        <v>202</v>
      </c>
      <c r="G40">
        <v>0</v>
      </c>
      <c r="H40">
        <v>202</v>
      </c>
      <c r="J40">
        <v>0</v>
      </c>
      <c r="K40" t="s">
        <v>1444</v>
      </c>
      <c r="L40" s="1">
        <v>45055.042361111111</v>
      </c>
      <c r="M40" s="156"/>
    </row>
    <row r="41" spans="1:13" ht="15" customHeight="1" x14ac:dyDescent="0.25">
      <c r="A41">
        <v>118824</v>
      </c>
      <c r="B41" t="s">
        <v>1435</v>
      </c>
      <c r="C41" t="s">
        <v>1436</v>
      </c>
      <c r="D41">
        <v>2055</v>
      </c>
      <c r="E41">
        <v>0</v>
      </c>
      <c r="F41">
        <v>119.7</v>
      </c>
      <c r="G41">
        <v>0</v>
      </c>
      <c r="H41">
        <v>119.7</v>
      </c>
      <c r="J41">
        <v>0</v>
      </c>
      <c r="K41" t="s">
        <v>1444</v>
      </c>
      <c r="L41" s="1">
        <v>45055.029166666667</v>
      </c>
      <c r="M41" s="156"/>
    </row>
    <row r="42" spans="1:13" ht="15" customHeight="1" x14ac:dyDescent="0.25">
      <c r="A42">
        <v>118817</v>
      </c>
      <c r="B42" t="s">
        <v>186</v>
      </c>
      <c r="C42" t="s">
        <v>1433</v>
      </c>
      <c r="D42">
        <v>2055</v>
      </c>
      <c r="E42">
        <v>0</v>
      </c>
      <c r="F42">
        <v>192.6</v>
      </c>
      <c r="G42">
        <v>0</v>
      </c>
      <c r="H42">
        <v>192.6</v>
      </c>
      <c r="J42">
        <v>0</v>
      </c>
      <c r="K42" t="s">
        <v>1444</v>
      </c>
      <c r="L42" s="1">
        <v>45055.015277777777</v>
      </c>
      <c r="M42" s="156"/>
    </row>
    <row r="43" spans="1:13" ht="15" customHeight="1" x14ac:dyDescent="0.25">
      <c r="A43">
        <v>118816</v>
      </c>
      <c r="B43" t="s">
        <v>186</v>
      </c>
      <c r="C43" t="s">
        <v>1433</v>
      </c>
      <c r="D43">
        <v>2055</v>
      </c>
      <c r="E43">
        <v>0</v>
      </c>
      <c r="F43">
        <v>180.8</v>
      </c>
      <c r="G43">
        <v>0</v>
      </c>
      <c r="H43">
        <v>180.8</v>
      </c>
      <c r="J43">
        <v>0</v>
      </c>
      <c r="K43" t="s">
        <v>1444</v>
      </c>
      <c r="L43" s="1">
        <v>45055.012499999997</v>
      </c>
      <c r="M43" s="156"/>
    </row>
    <row r="44" spans="1:13" ht="15" customHeight="1" x14ac:dyDescent="0.25">
      <c r="A44">
        <v>118815</v>
      </c>
      <c r="B44" t="s">
        <v>1435</v>
      </c>
      <c r="C44" t="s">
        <v>1436</v>
      </c>
      <c r="D44">
        <v>2055</v>
      </c>
      <c r="E44">
        <v>0</v>
      </c>
      <c r="F44">
        <v>121.6</v>
      </c>
      <c r="G44">
        <v>0</v>
      </c>
      <c r="H44">
        <v>121.6</v>
      </c>
      <c r="J44">
        <v>0</v>
      </c>
      <c r="K44" t="s">
        <v>1444</v>
      </c>
      <c r="L44" s="1">
        <v>45055.007638888892</v>
      </c>
      <c r="M44" s="156"/>
    </row>
    <row r="45" spans="1:13" ht="15" customHeight="1" x14ac:dyDescent="0.25">
      <c r="A45">
        <v>118812</v>
      </c>
      <c r="B45" t="s">
        <v>186</v>
      </c>
      <c r="C45" t="s">
        <v>1433</v>
      </c>
      <c r="D45">
        <v>2055</v>
      </c>
      <c r="E45">
        <v>0</v>
      </c>
      <c r="F45">
        <v>202.7</v>
      </c>
      <c r="G45">
        <v>0</v>
      </c>
      <c r="H45">
        <v>202.7</v>
      </c>
      <c r="J45">
        <v>0</v>
      </c>
      <c r="K45" t="s">
        <v>1444</v>
      </c>
      <c r="L45" s="1">
        <v>45025.999305555553</v>
      </c>
      <c r="M45" s="156"/>
    </row>
    <row r="46" spans="1:13" ht="15" customHeight="1" x14ac:dyDescent="0.25">
      <c r="A46">
        <v>118811</v>
      </c>
      <c r="B46" t="s">
        <v>1435</v>
      </c>
      <c r="C46" t="s">
        <v>1436</v>
      </c>
      <c r="D46">
        <v>2055</v>
      </c>
      <c r="E46">
        <v>0</v>
      </c>
      <c r="F46">
        <v>134.6</v>
      </c>
      <c r="G46">
        <v>0</v>
      </c>
      <c r="H46">
        <v>134.6</v>
      </c>
      <c r="J46">
        <v>0</v>
      </c>
      <c r="K46" t="s">
        <v>1444</v>
      </c>
      <c r="L46" s="1">
        <v>45025.995138888888</v>
      </c>
      <c r="M46" s="156"/>
    </row>
    <row r="47" spans="1:13" ht="15" customHeight="1" x14ac:dyDescent="0.25">
      <c r="A47">
        <v>118808</v>
      </c>
      <c r="B47" t="s">
        <v>1435</v>
      </c>
      <c r="C47" t="s">
        <v>1436</v>
      </c>
      <c r="D47">
        <v>2055</v>
      </c>
      <c r="E47">
        <v>0</v>
      </c>
      <c r="F47">
        <v>119.1</v>
      </c>
      <c r="G47">
        <v>0</v>
      </c>
      <c r="H47">
        <v>119.1</v>
      </c>
      <c r="J47">
        <v>0</v>
      </c>
      <c r="K47" t="s">
        <v>1444</v>
      </c>
      <c r="L47" s="1">
        <v>45025.992361111108</v>
      </c>
      <c r="M47" s="156"/>
    </row>
    <row r="48" spans="1:13" ht="15" customHeight="1" x14ac:dyDescent="0.25">
      <c r="A48">
        <v>118807</v>
      </c>
      <c r="B48" t="s">
        <v>1435</v>
      </c>
      <c r="C48" t="s">
        <v>1436</v>
      </c>
      <c r="D48">
        <v>2055</v>
      </c>
      <c r="E48">
        <v>0</v>
      </c>
      <c r="F48">
        <v>119.2</v>
      </c>
      <c r="G48">
        <v>0</v>
      </c>
      <c r="H48">
        <v>119.2</v>
      </c>
      <c r="J48">
        <v>0</v>
      </c>
      <c r="K48" t="s">
        <v>1444</v>
      </c>
      <c r="L48" s="1">
        <v>45025.988888888889</v>
      </c>
      <c r="M48" s="156"/>
    </row>
    <row r="49" spans="1:13" ht="15" customHeight="1" x14ac:dyDescent="0.25">
      <c r="A49">
        <v>118800</v>
      </c>
      <c r="B49" t="s">
        <v>154</v>
      </c>
      <c r="C49" t="s">
        <v>155</v>
      </c>
      <c r="D49">
        <v>2055</v>
      </c>
      <c r="E49">
        <v>0</v>
      </c>
      <c r="F49">
        <v>125.5</v>
      </c>
      <c r="G49">
        <v>0</v>
      </c>
      <c r="H49">
        <v>125.5</v>
      </c>
      <c r="J49">
        <v>0</v>
      </c>
      <c r="K49" t="s">
        <v>1444</v>
      </c>
      <c r="L49" s="1">
        <v>45025.986111111109</v>
      </c>
      <c r="M49" s="156"/>
    </row>
    <row r="50" spans="1:13" ht="15" customHeight="1" x14ac:dyDescent="0.25">
      <c r="A50">
        <v>118799</v>
      </c>
      <c r="B50" t="s">
        <v>186</v>
      </c>
      <c r="C50" t="s">
        <v>1433</v>
      </c>
      <c r="D50">
        <v>2055</v>
      </c>
      <c r="E50">
        <v>0</v>
      </c>
      <c r="F50">
        <v>187</v>
      </c>
      <c r="G50">
        <v>0</v>
      </c>
      <c r="H50">
        <v>187</v>
      </c>
      <c r="J50">
        <v>0</v>
      </c>
      <c r="K50" t="s">
        <v>1444</v>
      </c>
      <c r="L50" s="1">
        <v>45025.986111111109</v>
      </c>
      <c r="M50" s="156"/>
    </row>
    <row r="51" spans="1:13" ht="15" customHeight="1" x14ac:dyDescent="0.25">
      <c r="A51">
        <v>118796</v>
      </c>
      <c r="B51" t="s">
        <v>1435</v>
      </c>
      <c r="C51" t="s">
        <v>1436</v>
      </c>
      <c r="D51">
        <v>2055</v>
      </c>
      <c r="E51">
        <v>0</v>
      </c>
      <c r="F51">
        <v>112.1</v>
      </c>
      <c r="G51">
        <v>0</v>
      </c>
      <c r="H51">
        <v>112.1</v>
      </c>
      <c r="J51">
        <v>0</v>
      </c>
      <c r="K51" t="s">
        <v>1444</v>
      </c>
      <c r="L51" s="1">
        <v>45025.970833333333</v>
      </c>
      <c r="M51" s="156"/>
    </row>
    <row r="52" spans="1:13" ht="15" customHeight="1" x14ac:dyDescent="0.25">
      <c r="A52">
        <v>118795</v>
      </c>
      <c r="B52" t="s">
        <v>1435</v>
      </c>
      <c r="C52" t="s">
        <v>1436</v>
      </c>
      <c r="D52">
        <v>2055</v>
      </c>
      <c r="E52">
        <v>0</v>
      </c>
      <c r="F52">
        <v>111.6</v>
      </c>
      <c r="G52">
        <v>0</v>
      </c>
      <c r="H52">
        <v>111.6</v>
      </c>
      <c r="J52">
        <v>0</v>
      </c>
      <c r="K52" t="s">
        <v>1444</v>
      </c>
      <c r="L52" s="1">
        <v>45025.967361111114</v>
      </c>
      <c r="M52" s="156"/>
    </row>
    <row r="53" spans="1:13" ht="15" customHeight="1" x14ac:dyDescent="0.25">
      <c r="A53">
        <v>118793</v>
      </c>
      <c r="B53" t="s">
        <v>1435</v>
      </c>
      <c r="C53" t="s">
        <v>1436</v>
      </c>
      <c r="D53">
        <v>2055</v>
      </c>
      <c r="E53">
        <v>0</v>
      </c>
      <c r="F53">
        <v>111</v>
      </c>
      <c r="G53">
        <v>0</v>
      </c>
      <c r="H53">
        <v>111</v>
      </c>
      <c r="J53">
        <v>0</v>
      </c>
      <c r="K53" t="s">
        <v>1444</v>
      </c>
      <c r="L53" s="1">
        <v>45025.964583333334</v>
      </c>
      <c r="M53" s="156"/>
    </row>
    <row r="54" spans="1:13" ht="15" customHeight="1" x14ac:dyDescent="0.25">
      <c r="A54">
        <v>118792</v>
      </c>
      <c r="B54" t="s">
        <v>1435</v>
      </c>
      <c r="C54" t="s">
        <v>1436</v>
      </c>
      <c r="D54">
        <v>2055</v>
      </c>
      <c r="E54">
        <v>0</v>
      </c>
      <c r="F54">
        <v>100.3</v>
      </c>
      <c r="G54">
        <v>0</v>
      </c>
      <c r="H54">
        <v>100.3</v>
      </c>
      <c r="J54">
        <v>0</v>
      </c>
      <c r="K54" t="s">
        <v>1444</v>
      </c>
      <c r="L54" s="1">
        <v>45025.963888888888</v>
      </c>
      <c r="M54" s="156"/>
    </row>
    <row r="55" spans="1:13" ht="15" customHeight="1" x14ac:dyDescent="0.25">
      <c r="A55">
        <v>118791</v>
      </c>
      <c r="B55" t="s">
        <v>1435</v>
      </c>
      <c r="C55" t="s">
        <v>1436</v>
      </c>
      <c r="D55">
        <v>2055</v>
      </c>
      <c r="E55">
        <v>0</v>
      </c>
      <c r="F55">
        <v>102.9</v>
      </c>
      <c r="G55">
        <v>0</v>
      </c>
      <c r="H55">
        <v>102.9</v>
      </c>
      <c r="J55">
        <v>0</v>
      </c>
      <c r="K55" t="s">
        <v>1444</v>
      </c>
      <c r="L55" s="1">
        <v>45025.963194444441</v>
      </c>
      <c r="M55" s="156"/>
    </row>
    <row r="56" spans="1:13" ht="15" customHeight="1" x14ac:dyDescent="0.25">
      <c r="A56">
        <v>118790</v>
      </c>
      <c r="B56" t="s">
        <v>1435</v>
      </c>
      <c r="C56" t="s">
        <v>1436</v>
      </c>
      <c r="D56">
        <v>2055</v>
      </c>
      <c r="E56">
        <v>0</v>
      </c>
      <c r="F56">
        <v>119.4</v>
      </c>
      <c r="G56">
        <v>0</v>
      </c>
      <c r="H56">
        <v>119.4</v>
      </c>
      <c r="J56">
        <v>0</v>
      </c>
      <c r="K56" t="s">
        <v>1444</v>
      </c>
      <c r="L56" s="1">
        <v>45025.962500000001</v>
      </c>
      <c r="M56" s="156"/>
    </row>
    <row r="57" spans="1:13" ht="15" customHeight="1" x14ac:dyDescent="0.25">
      <c r="A57">
        <v>118789</v>
      </c>
      <c r="B57" t="s">
        <v>1435</v>
      </c>
      <c r="C57" t="s">
        <v>1436</v>
      </c>
      <c r="D57">
        <v>2055</v>
      </c>
      <c r="E57">
        <v>0</v>
      </c>
      <c r="F57">
        <v>100.1</v>
      </c>
      <c r="G57">
        <v>0</v>
      </c>
      <c r="H57">
        <v>100.1</v>
      </c>
      <c r="J57">
        <v>0</v>
      </c>
      <c r="K57" t="s">
        <v>1444</v>
      </c>
      <c r="L57" s="1">
        <v>45025.956944444442</v>
      </c>
      <c r="M57" s="156"/>
    </row>
    <row r="58" spans="1:13" ht="15" customHeight="1" x14ac:dyDescent="0.25">
      <c r="A58">
        <v>118788</v>
      </c>
      <c r="B58" t="s">
        <v>186</v>
      </c>
      <c r="C58" t="s">
        <v>1433</v>
      </c>
      <c r="D58">
        <v>2055</v>
      </c>
      <c r="E58">
        <v>0</v>
      </c>
      <c r="F58">
        <v>197.3</v>
      </c>
      <c r="G58">
        <v>0</v>
      </c>
      <c r="H58">
        <v>197.3</v>
      </c>
      <c r="J58">
        <v>0</v>
      </c>
      <c r="K58" t="s">
        <v>1444</v>
      </c>
      <c r="L58" s="1">
        <v>45025.956944444442</v>
      </c>
      <c r="M58" s="156"/>
    </row>
    <row r="59" spans="1:13" ht="15" customHeight="1" x14ac:dyDescent="0.25">
      <c r="A59">
        <v>118787</v>
      </c>
      <c r="B59" t="s">
        <v>167</v>
      </c>
      <c r="C59" t="s">
        <v>168</v>
      </c>
      <c r="D59">
        <v>2055</v>
      </c>
      <c r="E59">
        <v>0</v>
      </c>
      <c r="F59">
        <v>208.6</v>
      </c>
      <c r="G59">
        <v>0</v>
      </c>
      <c r="H59">
        <v>208.6</v>
      </c>
      <c r="J59">
        <v>0</v>
      </c>
      <c r="K59" t="s">
        <v>1444</v>
      </c>
      <c r="L59" s="1">
        <v>45025.954861111109</v>
      </c>
      <c r="M59" s="156"/>
    </row>
    <row r="60" spans="1:13" ht="15" customHeight="1" x14ac:dyDescent="0.25">
      <c r="A60">
        <v>118785</v>
      </c>
      <c r="B60" t="s">
        <v>470</v>
      </c>
      <c r="C60" t="s">
        <v>471</v>
      </c>
      <c r="D60">
        <v>3535</v>
      </c>
      <c r="E60">
        <v>0</v>
      </c>
      <c r="F60">
        <v>69.900000000000006</v>
      </c>
      <c r="G60">
        <v>0</v>
      </c>
      <c r="H60">
        <v>69.5</v>
      </c>
      <c r="K60" t="s">
        <v>1444</v>
      </c>
      <c r="L60" s="1">
        <v>45025.941666666666</v>
      </c>
      <c r="M60" s="156"/>
    </row>
    <row r="61" spans="1:13" ht="15" customHeight="1" x14ac:dyDescent="0.25">
      <c r="A61">
        <v>118780</v>
      </c>
      <c r="B61" t="s">
        <v>186</v>
      </c>
      <c r="C61" t="s">
        <v>1433</v>
      </c>
      <c r="D61">
        <v>2055</v>
      </c>
      <c r="E61">
        <v>0</v>
      </c>
      <c r="F61">
        <v>153.80000000000001</v>
      </c>
      <c r="G61">
        <v>0</v>
      </c>
      <c r="H61">
        <v>153.80000000000001</v>
      </c>
      <c r="J61">
        <v>0</v>
      </c>
      <c r="K61" t="s">
        <v>1444</v>
      </c>
      <c r="L61" s="1">
        <v>45025.94027777778</v>
      </c>
      <c r="M61" s="156"/>
    </row>
    <row r="62" spans="1:13" ht="15" customHeight="1" x14ac:dyDescent="0.25">
      <c r="A62">
        <v>118777</v>
      </c>
      <c r="B62" t="s">
        <v>167</v>
      </c>
      <c r="C62" t="s">
        <v>168</v>
      </c>
      <c r="D62">
        <v>2055</v>
      </c>
      <c r="E62">
        <v>0</v>
      </c>
      <c r="F62">
        <v>220.3</v>
      </c>
      <c r="G62">
        <v>0</v>
      </c>
      <c r="H62">
        <v>220.3</v>
      </c>
      <c r="J62">
        <v>0</v>
      </c>
      <c r="K62" t="s">
        <v>1444</v>
      </c>
      <c r="L62" s="1">
        <v>45025.936805555553</v>
      </c>
      <c r="M62" s="156"/>
    </row>
    <row r="63" spans="1:13" ht="15" customHeight="1" x14ac:dyDescent="0.25">
      <c r="A63">
        <v>118776</v>
      </c>
      <c r="B63" t="s">
        <v>1435</v>
      </c>
      <c r="C63" t="s">
        <v>1436</v>
      </c>
      <c r="D63">
        <v>2055</v>
      </c>
      <c r="E63">
        <v>0</v>
      </c>
      <c r="F63">
        <v>103.6</v>
      </c>
      <c r="G63">
        <v>0</v>
      </c>
      <c r="H63">
        <v>103.6</v>
      </c>
      <c r="J63">
        <v>0</v>
      </c>
      <c r="K63" t="s">
        <v>1444</v>
      </c>
      <c r="L63" s="1">
        <v>45025.936111111114</v>
      </c>
      <c r="M63" s="156"/>
    </row>
    <row r="64" spans="1:13" ht="15" customHeight="1" x14ac:dyDescent="0.25">
      <c r="A64">
        <v>118773</v>
      </c>
      <c r="B64" t="s">
        <v>1435</v>
      </c>
      <c r="C64" t="s">
        <v>1436</v>
      </c>
      <c r="D64">
        <v>2055</v>
      </c>
      <c r="E64">
        <v>0</v>
      </c>
      <c r="F64">
        <v>101.8</v>
      </c>
      <c r="G64">
        <v>0</v>
      </c>
      <c r="H64">
        <v>101.8</v>
      </c>
      <c r="J64">
        <v>0</v>
      </c>
      <c r="K64" t="s">
        <v>1444</v>
      </c>
      <c r="L64" s="1">
        <v>45025.930555555555</v>
      </c>
      <c r="M64" s="156"/>
    </row>
    <row r="65" spans="1:13" ht="15" customHeight="1" x14ac:dyDescent="0.25">
      <c r="A65">
        <v>118772</v>
      </c>
      <c r="B65" t="s">
        <v>154</v>
      </c>
      <c r="C65" t="s">
        <v>155</v>
      </c>
      <c r="D65">
        <v>2055</v>
      </c>
      <c r="E65">
        <v>0</v>
      </c>
      <c r="F65">
        <v>99.1</v>
      </c>
      <c r="G65">
        <v>0</v>
      </c>
      <c r="H65">
        <v>99.1</v>
      </c>
      <c r="J65">
        <v>0</v>
      </c>
      <c r="K65" t="s">
        <v>1444</v>
      </c>
      <c r="L65" s="1">
        <v>45025.929861111108</v>
      </c>
      <c r="M65" s="156"/>
    </row>
    <row r="66" spans="1:13" ht="15" customHeight="1" x14ac:dyDescent="0.25">
      <c r="A66">
        <v>118760</v>
      </c>
      <c r="B66" t="s">
        <v>154</v>
      </c>
      <c r="C66" t="s">
        <v>155</v>
      </c>
      <c r="D66">
        <v>2055</v>
      </c>
      <c r="E66">
        <v>0</v>
      </c>
      <c r="F66">
        <v>124</v>
      </c>
      <c r="G66">
        <v>0</v>
      </c>
      <c r="H66">
        <v>124</v>
      </c>
      <c r="J66">
        <v>0</v>
      </c>
      <c r="K66" t="s">
        <v>1444</v>
      </c>
      <c r="L66" s="1">
        <v>45025.923611111109</v>
      </c>
      <c r="M66" s="156"/>
    </row>
    <row r="67" spans="1:13" ht="15" customHeight="1" x14ac:dyDescent="0.25">
      <c r="A67">
        <v>118751</v>
      </c>
      <c r="B67" t="s">
        <v>186</v>
      </c>
      <c r="C67" t="s">
        <v>1433</v>
      </c>
      <c r="D67">
        <v>2055</v>
      </c>
      <c r="E67">
        <v>0</v>
      </c>
      <c r="F67">
        <v>197.6</v>
      </c>
      <c r="G67">
        <v>0</v>
      </c>
      <c r="H67">
        <v>197.6</v>
      </c>
      <c r="J67">
        <v>0</v>
      </c>
      <c r="K67" t="s">
        <v>1444</v>
      </c>
      <c r="L67" s="1">
        <v>45025.915972222225</v>
      </c>
      <c r="M67" s="156"/>
    </row>
    <row r="68" spans="1:13" ht="15" customHeight="1" x14ac:dyDescent="0.25">
      <c r="A68">
        <v>118750</v>
      </c>
      <c r="B68" t="s">
        <v>167</v>
      </c>
      <c r="C68" t="s">
        <v>168</v>
      </c>
      <c r="D68">
        <v>2055</v>
      </c>
      <c r="E68">
        <v>0</v>
      </c>
      <c r="F68">
        <v>212</v>
      </c>
      <c r="G68">
        <v>0</v>
      </c>
      <c r="H68">
        <v>212</v>
      </c>
      <c r="J68">
        <v>0</v>
      </c>
      <c r="K68" t="s">
        <v>1444</v>
      </c>
      <c r="L68" s="1">
        <v>45025.915972222225</v>
      </c>
      <c r="M68" s="156"/>
    </row>
    <row r="69" spans="1:13" ht="15" customHeight="1" x14ac:dyDescent="0.25">
      <c r="A69">
        <v>118745</v>
      </c>
      <c r="B69" t="s">
        <v>186</v>
      </c>
      <c r="C69" t="s">
        <v>1433</v>
      </c>
      <c r="D69">
        <v>2055</v>
      </c>
      <c r="E69">
        <v>0</v>
      </c>
      <c r="F69">
        <v>197.6</v>
      </c>
      <c r="G69">
        <v>0</v>
      </c>
      <c r="H69">
        <v>197.6</v>
      </c>
      <c r="J69">
        <v>0</v>
      </c>
      <c r="K69" t="s">
        <v>1415</v>
      </c>
      <c r="L69" s="1">
        <v>45025.904861111114</v>
      </c>
      <c r="M69" s="156"/>
    </row>
    <row r="70" spans="1:13" ht="15" customHeight="1" x14ac:dyDescent="0.25">
      <c r="A70">
        <v>118744</v>
      </c>
      <c r="B70" t="s">
        <v>467</v>
      </c>
      <c r="C70" t="s">
        <v>1486</v>
      </c>
      <c r="D70">
        <v>3535</v>
      </c>
      <c r="E70">
        <v>0</v>
      </c>
      <c r="F70">
        <v>27.1</v>
      </c>
      <c r="G70">
        <v>0</v>
      </c>
      <c r="H70">
        <v>26.4</v>
      </c>
      <c r="K70" t="s">
        <v>1415</v>
      </c>
      <c r="L70" s="1">
        <v>45025.904166666667</v>
      </c>
      <c r="M70" s="156"/>
    </row>
    <row r="71" spans="1:13" ht="15" customHeight="1" x14ac:dyDescent="0.25">
      <c r="A71">
        <v>118740</v>
      </c>
      <c r="B71" t="s">
        <v>436</v>
      </c>
      <c r="C71" t="s">
        <v>1443</v>
      </c>
      <c r="D71">
        <v>3535</v>
      </c>
      <c r="E71">
        <v>0</v>
      </c>
      <c r="F71">
        <v>73</v>
      </c>
      <c r="G71">
        <v>0</v>
      </c>
      <c r="H71">
        <v>72.3</v>
      </c>
      <c r="K71" t="s">
        <v>1415</v>
      </c>
      <c r="L71" s="1">
        <v>45025.90347222222</v>
      </c>
      <c r="M71" s="156"/>
    </row>
    <row r="72" spans="1:13" ht="15" customHeight="1" x14ac:dyDescent="0.25">
      <c r="A72">
        <v>118739</v>
      </c>
      <c r="B72" t="s">
        <v>1447</v>
      </c>
      <c r="C72" t="s">
        <v>1448</v>
      </c>
      <c r="D72">
        <v>2055</v>
      </c>
      <c r="E72">
        <v>0</v>
      </c>
      <c r="F72">
        <v>71.900000000000006</v>
      </c>
      <c r="G72">
        <v>0</v>
      </c>
      <c r="H72">
        <v>71.900000000000006</v>
      </c>
      <c r="J72">
        <v>0</v>
      </c>
      <c r="K72" t="s">
        <v>1415</v>
      </c>
      <c r="L72" s="1">
        <v>45025.902083333334</v>
      </c>
      <c r="M72" s="156"/>
    </row>
    <row r="73" spans="1:13" ht="15" customHeight="1" x14ac:dyDescent="0.25">
      <c r="A73">
        <v>118738</v>
      </c>
      <c r="B73" t="s">
        <v>436</v>
      </c>
      <c r="C73" t="s">
        <v>1443</v>
      </c>
      <c r="D73">
        <v>3535</v>
      </c>
      <c r="E73">
        <v>0</v>
      </c>
      <c r="F73">
        <v>64.3</v>
      </c>
      <c r="G73">
        <v>0</v>
      </c>
      <c r="H73">
        <v>63.6</v>
      </c>
      <c r="K73" t="s">
        <v>1415</v>
      </c>
      <c r="L73" s="1">
        <v>45025.900694444441</v>
      </c>
      <c r="M73" s="156"/>
    </row>
    <row r="74" spans="1:13" ht="15" customHeight="1" x14ac:dyDescent="0.25">
      <c r="A74">
        <v>118737</v>
      </c>
      <c r="B74" t="s">
        <v>433</v>
      </c>
      <c r="C74" t="s">
        <v>1441</v>
      </c>
      <c r="D74">
        <v>3535</v>
      </c>
      <c r="E74">
        <v>0</v>
      </c>
      <c r="F74">
        <v>43.6</v>
      </c>
      <c r="G74">
        <v>0</v>
      </c>
      <c r="H74">
        <v>42.4</v>
      </c>
      <c r="K74" t="s">
        <v>1415</v>
      </c>
      <c r="L74" s="1">
        <v>45025.9</v>
      </c>
      <c r="M74" s="156"/>
    </row>
    <row r="75" spans="1:13" ht="15" customHeight="1" x14ac:dyDescent="0.25">
      <c r="A75">
        <v>118736</v>
      </c>
      <c r="B75" t="s">
        <v>436</v>
      </c>
      <c r="C75" t="s">
        <v>1443</v>
      </c>
      <c r="D75">
        <v>3535</v>
      </c>
      <c r="E75">
        <v>0</v>
      </c>
      <c r="F75">
        <v>126.8</v>
      </c>
      <c r="G75">
        <v>0</v>
      </c>
      <c r="H75">
        <v>126.1</v>
      </c>
      <c r="K75" t="s">
        <v>1415</v>
      </c>
      <c r="L75" s="1">
        <v>45025.897916666669</v>
      </c>
      <c r="M75" s="156"/>
    </row>
    <row r="76" spans="1:13" ht="15" customHeight="1" x14ac:dyDescent="0.25">
      <c r="A76">
        <v>118735</v>
      </c>
      <c r="B76" t="s">
        <v>452</v>
      </c>
      <c r="C76" t="s">
        <v>453</v>
      </c>
      <c r="D76">
        <v>3535</v>
      </c>
      <c r="E76">
        <v>0</v>
      </c>
      <c r="F76">
        <v>28.2</v>
      </c>
      <c r="G76">
        <v>0</v>
      </c>
      <c r="H76">
        <v>27.4</v>
      </c>
      <c r="I76" t="s">
        <v>1508</v>
      </c>
      <c r="K76" t="s">
        <v>1415</v>
      </c>
      <c r="L76" s="1">
        <v>45025.897222222222</v>
      </c>
      <c r="M76" s="156"/>
    </row>
    <row r="77" spans="1:13" ht="15" customHeight="1" x14ac:dyDescent="0.25">
      <c r="A77">
        <v>118734</v>
      </c>
      <c r="B77" t="s">
        <v>433</v>
      </c>
      <c r="C77" t="s">
        <v>1441</v>
      </c>
      <c r="D77">
        <v>3600</v>
      </c>
      <c r="E77">
        <v>0</v>
      </c>
      <c r="F77">
        <v>45.9</v>
      </c>
      <c r="G77">
        <v>0</v>
      </c>
      <c r="H77">
        <v>45.4</v>
      </c>
      <c r="I77" t="s">
        <v>1462</v>
      </c>
      <c r="K77" t="s">
        <v>1415</v>
      </c>
      <c r="L77" s="1">
        <v>45025.896527777775</v>
      </c>
      <c r="M77" s="156"/>
    </row>
    <row r="78" spans="1:13" ht="15" customHeight="1" x14ac:dyDescent="0.25">
      <c r="A78">
        <v>118733</v>
      </c>
      <c r="B78" t="s">
        <v>1435</v>
      </c>
      <c r="C78" t="s">
        <v>1436</v>
      </c>
      <c r="D78">
        <v>2055</v>
      </c>
      <c r="E78">
        <v>0</v>
      </c>
      <c r="F78">
        <v>95.5</v>
      </c>
      <c r="G78">
        <v>0</v>
      </c>
      <c r="H78">
        <v>95.5</v>
      </c>
      <c r="J78">
        <v>0</v>
      </c>
      <c r="K78" t="s">
        <v>1415</v>
      </c>
      <c r="L78" s="1">
        <v>45025.895833333336</v>
      </c>
      <c r="M78" s="156"/>
    </row>
    <row r="79" spans="1:13" ht="15" customHeight="1" x14ac:dyDescent="0.25">
      <c r="A79">
        <v>118732</v>
      </c>
      <c r="B79" t="s">
        <v>1435</v>
      </c>
      <c r="C79" t="s">
        <v>1436</v>
      </c>
      <c r="D79">
        <v>2055</v>
      </c>
      <c r="E79">
        <v>0</v>
      </c>
      <c r="F79">
        <v>104.9</v>
      </c>
      <c r="G79">
        <v>0</v>
      </c>
      <c r="H79">
        <v>104.9</v>
      </c>
      <c r="J79">
        <v>0</v>
      </c>
      <c r="K79" t="s">
        <v>1415</v>
      </c>
      <c r="L79" s="1">
        <v>45025.894444444442</v>
      </c>
      <c r="M79" s="156"/>
    </row>
    <row r="80" spans="1:13" ht="15" customHeight="1" x14ac:dyDescent="0.25">
      <c r="A80">
        <v>118731</v>
      </c>
      <c r="B80" t="s">
        <v>131</v>
      </c>
      <c r="C80" t="s">
        <v>132</v>
      </c>
      <c r="D80">
        <v>2055</v>
      </c>
      <c r="E80">
        <v>0</v>
      </c>
      <c r="F80">
        <v>157.80000000000001</v>
      </c>
      <c r="G80">
        <v>0</v>
      </c>
      <c r="H80">
        <v>157.80000000000001</v>
      </c>
      <c r="J80">
        <v>0</v>
      </c>
      <c r="K80" t="s">
        <v>1415</v>
      </c>
      <c r="L80" s="1">
        <v>45025.894444444442</v>
      </c>
      <c r="M80" s="156"/>
    </row>
    <row r="81" spans="1:13" ht="15" customHeight="1" x14ac:dyDescent="0.25">
      <c r="A81">
        <v>118729</v>
      </c>
      <c r="B81" t="s">
        <v>421</v>
      </c>
      <c r="C81" t="s">
        <v>1426</v>
      </c>
      <c r="D81">
        <v>3535</v>
      </c>
      <c r="E81">
        <v>0</v>
      </c>
      <c r="F81">
        <v>106.7</v>
      </c>
      <c r="G81">
        <v>0</v>
      </c>
      <c r="H81">
        <v>105.7</v>
      </c>
      <c r="K81" t="s">
        <v>1415</v>
      </c>
      <c r="L81" s="1">
        <v>45025.893055555556</v>
      </c>
      <c r="M81" s="156"/>
    </row>
    <row r="82" spans="1:13" ht="15" customHeight="1" x14ac:dyDescent="0.25">
      <c r="A82">
        <v>118721</v>
      </c>
      <c r="B82" t="s">
        <v>456</v>
      </c>
      <c r="C82" t="s">
        <v>1470</v>
      </c>
      <c r="D82">
        <v>3535</v>
      </c>
      <c r="E82">
        <v>0</v>
      </c>
      <c r="F82">
        <v>23.1</v>
      </c>
      <c r="G82">
        <v>0</v>
      </c>
      <c r="H82">
        <v>22.7</v>
      </c>
      <c r="J82">
        <v>31</v>
      </c>
      <c r="K82" t="s">
        <v>1415</v>
      </c>
      <c r="L82" s="1">
        <v>45025.890972222223</v>
      </c>
      <c r="M82" s="156"/>
    </row>
    <row r="83" spans="1:13" ht="15" customHeight="1" x14ac:dyDescent="0.25">
      <c r="A83">
        <v>118720</v>
      </c>
      <c r="B83" t="s">
        <v>1453</v>
      </c>
      <c r="C83" t="s">
        <v>1454</v>
      </c>
      <c r="D83">
        <v>3535</v>
      </c>
      <c r="E83">
        <v>0</v>
      </c>
      <c r="F83">
        <v>43.9</v>
      </c>
      <c r="G83">
        <v>0</v>
      </c>
      <c r="H83">
        <v>43.4</v>
      </c>
      <c r="I83" t="s">
        <v>1431</v>
      </c>
      <c r="K83" t="s">
        <v>1415</v>
      </c>
      <c r="L83" s="1">
        <v>45025.88958333333</v>
      </c>
      <c r="M83" s="156"/>
    </row>
    <row r="84" spans="1:13" ht="15" customHeight="1" x14ac:dyDescent="0.25">
      <c r="A84">
        <v>118719</v>
      </c>
      <c r="B84" t="s">
        <v>186</v>
      </c>
      <c r="C84" t="s">
        <v>1433</v>
      </c>
      <c r="D84">
        <v>2055</v>
      </c>
      <c r="E84">
        <v>0</v>
      </c>
      <c r="F84">
        <v>186.1</v>
      </c>
      <c r="G84">
        <v>0</v>
      </c>
      <c r="H84">
        <v>186.1</v>
      </c>
      <c r="J84">
        <v>0</v>
      </c>
      <c r="K84" t="s">
        <v>1415</v>
      </c>
      <c r="L84" s="1">
        <v>45025.888888888891</v>
      </c>
      <c r="M84" s="156"/>
    </row>
    <row r="85" spans="1:13" ht="15" customHeight="1" x14ac:dyDescent="0.25">
      <c r="A85">
        <v>118718</v>
      </c>
      <c r="B85" t="s">
        <v>462</v>
      </c>
      <c r="C85" t="s">
        <v>1478</v>
      </c>
      <c r="D85">
        <v>3535</v>
      </c>
      <c r="E85">
        <v>0</v>
      </c>
      <c r="F85">
        <v>7.8</v>
      </c>
      <c r="G85">
        <v>0</v>
      </c>
      <c r="H85">
        <v>7.7</v>
      </c>
      <c r="K85" t="s">
        <v>1415</v>
      </c>
      <c r="L85" s="1">
        <v>45025.888194444444</v>
      </c>
      <c r="M85" s="156"/>
    </row>
    <row r="86" spans="1:13" ht="15" customHeight="1" x14ac:dyDescent="0.25">
      <c r="A86">
        <v>118717</v>
      </c>
      <c r="B86" t="s">
        <v>441</v>
      </c>
      <c r="C86" t="s">
        <v>1450</v>
      </c>
      <c r="D86">
        <v>3535</v>
      </c>
      <c r="E86">
        <v>0</v>
      </c>
      <c r="F86">
        <v>15.2</v>
      </c>
      <c r="G86">
        <v>0</v>
      </c>
      <c r="H86">
        <v>14.7</v>
      </c>
      <c r="K86" t="s">
        <v>1415</v>
      </c>
      <c r="L86" s="1">
        <v>45025.887499999997</v>
      </c>
      <c r="M86" s="156"/>
    </row>
    <row r="87" spans="1:13" ht="15" customHeight="1" x14ac:dyDescent="0.25">
      <c r="A87">
        <v>118716</v>
      </c>
      <c r="B87" t="s">
        <v>477</v>
      </c>
      <c r="C87" t="s">
        <v>478</v>
      </c>
      <c r="D87">
        <v>3535</v>
      </c>
      <c r="E87">
        <v>0</v>
      </c>
      <c r="F87">
        <v>117.2</v>
      </c>
      <c r="G87">
        <v>0</v>
      </c>
      <c r="H87">
        <v>116.6</v>
      </c>
      <c r="K87" t="s">
        <v>1415</v>
      </c>
      <c r="L87" s="1">
        <v>45025.886805555558</v>
      </c>
      <c r="M87" s="156"/>
    </row>
    <row r="88" spans="1:13" ht="15" customHeight="1" x14ac:dyDescent="0.25">
      <c r="A88">
        <v>118715</v>
      </c>
      <c r="B88" t="s">
        <v>445</v>
      </c>
      <c r="C88" t="s">
        <v>1456</v>
      </c>
      <c r="D88">
        <v>3535</v>
      </c>
      <c r="E88">
        <v>0</v>
      </c>
      <c r="F88">
        <v>35.4</v>
      </c>
      <c r="G88">
        <v>0</v>
      </c>
      <c r="H88">
        <v>34.4</v>
      </c>
      <c r="K88" t="s">
        <v>1415</v>
      </c>
      <c r="L88" s="1">
        <v>45025.884722222225</v>
      </c>
      <c r="M88" s="156"/>
    </row>
    <row r="89" spans="1:13" ht="15" customHeight="1" x14ac:dyDescent="0.25">
      <c r="A89">
        <v>118713</v>
      </c>
      <c r="B89" t="s">
        <v>472</v>
      </c>
      <c r="C89" t="s">
        <v>1490</v>
      </c>
      <c r="D89">
        <v>3535</v>
      </c>
      <c r="E89">
        <v>0</v>
      </c>
      <c r="F89">
        <v>101.4</v>
      </c>
      <c r="G89">
        <v>0</v>
      </c>
      <c r="H89">
        <v>100.3</v>
      </c>
      <c r="I89" t="s">
        <v>1452</v>
      </c>
      <c r="K89" t="s">
        <v>1415</v>
      </c>
      <c r="L89" s="1">
        <v>45025.884027777778</v>
      </c>
      <c r="M89" s="156"/>
    </row>
    <row r="90" spans="1:13" ht="15" customHeight="1" x14ac:dyDescent="0.25">
      <c r="A90">
        <v>118709</v>
      </c>
      <c r="B90" t="s">
        <v>441</v>
      </c>
      <c r="C90" t="s">
        <v>1450</v>
      </c>
      <c r="D90">
        <v>3535</v>
      </c>
      <c r="E90">
        <v>0</v>
      </c>
      <c r="F90">
        <v>55.7</v>
      </c>
      <c r="G90">
        <v>0</v>
      </c>
      <c r="H90">
        <v>54.3</v>
      </c>
      <c r="I90" t="s">
        <v>1452</v>
      </c>
      <c r="K90" t="s">
        <v>1415</v>
      </c>
      <c r="L90" s="1">
        <v>45025.883333333331</v>
      </c>
      <c r="M90" s="156"/>
    </row>
    <row r="91" spans="1:13" ht="15" customHeight="1" x14ac:dyDescent="0.25">
      <c r="A91">
        <v>118706</v>
      </c>
      <c r="B91" t="s">
        <v>154</v>
      </c>
      <c r="C91" t="s">
        <v>155</v>
      </c>
      <c r="D91">
        <v>2055</v>
      </c>
      <c r="E91">
        <v>0</v>
      </c>
      <c r="F91">
        <v>125.4</v>
      </c>
      <c r="G91">
        <v>0</v>
      </c>
      <c r="H91">
        <v>125.4</v>
      </c>
      <c r="J91">
        <v>0</v>
      </c>
      <c r="K91" t="s">
        <v>1415</v>
      </c>
      <c r="L91" s="1">
        <v>45025.881944444445</v>
      </c>
      <c r="M91" s="156"/>
    </row>
    <row r="92" spans="1:13" ht="15" customHeight="1" x14ac:dyDescent="0.25">
      <c r="A92">
        <v>118705</v>
      </c>
      <c r="B92" t="s">
        <v>121</v>
      </c>
      <c r="C92" t="s">
        <v>122</v>
      </c>
      <c r="D92">
        <v>2055</v>
      </c>
      <c r="E92">
        <v>0</v>
      </c>
      <c r="F92">
        <v>50.9</v>
      </c>
      <c r="G92">
        <v>0</v>
      </c>
      <c r="H92">
        <v>50.9</v>
      </c>
      <c r="J92">
        <v>0</v>
      </c>
      <c r="K92" t="s">
        <v>1415</v>
      </c>
      <c r="L92" s="1">
        <v>45025.881249999999</v>
      </c>
      <c r="M92" s="156"/>
    </row>
    <row r="93" spans="1:13" ht="15" customHeight="1" x14ac:dyDescent="0.25">
      <c r="A93">
        <v>118704</v>
      </c>
      <c r="B93" t="s">
        <v>1480</v>
      </c>
      <c r="C93" t="s">
        <v>1481</v>
      </c>
      <c r="D93">
        <v>3535</v>
      </c>
      <c r="E93">
        <v>0</v>
      </c>
      <c r="F93">
        <v>76.400000000000006</v>
      </c>
      <c r="G93">
        <v>0</v>
      </c>
      <c r="H93">
        <v>75</v>
      </c>
      <c r="I93" t="s">
        <v>1452</v>
      </c>
      <c r="K93" t="s">
        <v>1415</v>
      </c>
      <c r="L93" s="1">
        <v>45025.879861111112</v>
      </c>
      <c r="M93" s="156"/>
    </row>
    <row r="94" spans="1:13" ht="15" customHeight="1" x14ac:dyDescent="0.25">
      <c r="A94">
        <v>118703</v>
      </c>
      <c r="B94" t="s">
        <v>448</v>
      </c>
      <c r="C94" t="s">
        <v>1459</v>
      </c>
      <c r="D94">
        <v>3535</v>
      </c>
      <c r="E94">
        <v>0</v>
      </c>
      <c r="F94">
        <v>5.2</v>
      </c>
      <c r="G94">
        <v>0</v>
      </c>
      <c r="H94">
        <v>5.2</v>
      </c>
      <c r="K94" t="s">
        <v>1415</v>
      </c>
      <c r="L94" s="1">
        <v>45025.878472222219</v>
      </c>
      <c r="M94" s="156"/>
    </row>
    <row r="95" spans="1:13" ht="15" customHeight="1" x14ac:dyDescent="0.25">
      <c r="A95">
        <v>118702</v>
      </c>
      <c r="B95" t="s">
        <v>1453</v>
      </c>
      <c r="C95" t="s">
        <v>1454</v>
      </c>
      <c r="D95">
        <v>3535</v>
      </c>
      <c r="E95">
        <v>0</v>
      </c>
      <c r="F95">
        <v>26.7</v>
      </c>
      <c r="G95">
        <v>0</v>
      </c>
      <c r="H95">
        <v>26.2</v>
      </c>
      <c r="I95" t="s">
        <v>1455</v>
      </c>
      <c r="K95" t="s">
        <v>1415</v>
      </c>
      <c r="L95" s="1">
        <v>45025.87777777778</v>
      </c>
      <c r="M95" s="156"/>
    </row>
    <row r="96" spans="1:13" ht="15" customHeight="1" x14ac:dyDescent="0.25">
      <c r="A96">
        <v>118701</v>
      </c>
      <c r="B96" t="s">
        <v>452</v>
      </c>
      <c r="C96" t="s">
        <v>453</v>
      </c>
      <c r="D96">
        <v>3535</v>
      </c>
      <c r="E96">
        <v>0</v>
      </c>
      <c r="F96">
        <v>127.3</v>
      </c>
      <c r="G96">
        <v>0</v>
      </c>
      <c r="H96">
        <v>126.3</v>
      </c>
      <c r="K96" t="s">
        <v>1415</v>
      </c>
      <c r="L96" s="1">
        <v>45025.877083333333</v>
      </c>
      <c r="M96" s="156"/>
    </row>
    <row r="97" spans="1:13" ht="15" customHeight="1" x14ac:dyDescent="0.25">
      <c r="A97">
        <v>118700</v>
      </c>
      <c r="B97" t="s">
        <v>186</v>
      </c>
      <c r="C97" t="s">
        <v>1433</v>
      </c>
      <c r="D97">
        <v>2055</v>
      </c>
      <c r="E97">
        <v>0</v>
      </c>
      <c r="F97">
        <v>197</v>
      </c>
      <c r="G97">
        <v>0</v>
      </c>
      <c r="H97">
        <v>197</v>
      </c>
      <c r="J97">
        <v>0</v>
      </c>
      <c r="K97" t="s">
        <v>1415</v>
      </c>
      <c r="L97" s="1">
        <v>45025.875694444447</v>
      </c>
      <c r="M97" s="156"/>
    </row>
    <row r="98" spans="1:13" ht="15" customHeight="1" x14ac:dyDescent="0.25">
      <c r="A98">
        <v>118699</v>
      </c>
      <c r="B98" t="s">
        <v>1435</v>
      </c>
      <c r="C98" t="s">
        <v>1436</v>
      </c>
      <c r="D98">
        <v>2055</v>
      </c>
      <c r="E98">
        <v>0</v>
      </c>
      <c r="F98">
        <v>98.4</v>
      </c>
      <c r="G98">
        <v>0</v>
      </c>
      <c r="H98">
        <v>98.4</v>
      </c>
      <c r="J98">
        <v>0</v>
      </c>
      <c r="K98" t="s">
        <v>1415</v>
      </c>
      <c r="L98" s="1">
        <v>45025.870833333334</v>
      </c>
      <c r="M98" s="156"/>
    </row>
    <row r="99" spans="1:13" ht="15" customHeight="1" x14ac:dyDescent="0.25">
      <c r="A99">
        <v>118698</v>
      </c>
      <c r="B99" t="s">
        <v>186</v>
      </c>
      <c r="C99" t="s">
        <v>1433</v>
      </c>
      <c r="D99">
        <v>2055</v>
      </c>
      <c r="E99">
        <v>0</v>
      </c>
      <c r="F99">
        <v>193.5</v>
      </c>
      <c r="G99">
        <v>0</v>
      </c>
      <c r="H99">
        <v>193.5</v>
      </c>
      <c r="J99">
        <v>0</v>
      </c>
      <c r="K99" t="s">
        <v>1415</v>
      </c>
      <c r="L99" s="1">
        <v>45025.868750000001</v>
      </c>
      <c r="M99" s="156"/>
    </row>
    <row r="100" spans="1:13" ht="15" customHeight="1" x14ac:dyDescent="0.25">
      <c r="A100">
        <v>118697</v>
      </c>
      <c r="B100" t="s">
        <v>441</v>
      </c>
      <c r="C100" t="s">
        <v>1450</v>
      </c>
      <c r="D100">
        <v>3535</v>
      </c>
      <c r="E100">
        <v>0</v>
      </c>
      <c r="F100">
        <v>76.2</v>
      </c>
      <c r="G100">
        <v>0</v>
      </c>
      <c r="H100">
        <v>75.5</v>
      </c>
      <c r="I100" t="s">
        <v>1452</v>
      </c>
      <c r="K100" t="s">
        <v>1415</v>
      </c>
      <c r="L100" s="1">
        <v>45025.865972222222</v>
      </c>
      <c r="M100" s="156"/>
    </row>
    <row r="101" spans="1:13" ht="15" customHeight="1" x14ac:dyDescent="0.25">
      <c r="A101">
        <v>118695</v>
      </c>
      <c r="B101" t="s">
        <v>186</v>
      </c>
      <c r="C101" t="s">
        <v>1433</v>
      </c>
      <c r="D101">
        <v>2055</v>
      </c>
      <c r="E101">
        <v>0</v>
      </c>
      <c r="F101">
        <v>108</v>
      </c>
      <c r="G101">
        <v>0</v>
      </c>
      <c r="H101">
        <v>108</v>
      </c>
      <c r="J101">
        <v>0</v>
      </c>
      <c r="K101" t="s">
        <v>1415</v>
      </c>
      <c r="L101" s="1">
        <v>45025.865277777775</v>
      </c>
      <c r="M101" s="156"/>
    </row>
    <row r="102" spans="1:13" ht="15" customHeight="1" x14ac:dyDescent="0.25">
      <c r="A102">
        <v>118691</v>
      </c>
      <c r="B102" t="s">
        <v>1480</v>
      </c>
      <c r="C102" t="s">
        <v>1481</v>
      </c>
      <c r="D102">
        <v>3535</v>
      </c>
      <c r="E102">
        <v>0</v>
      </c>
      <c r="F102">
        <v>76.400000000000006</v>
      </c>
      <c r="G102">
        <v>0</v>
      </c>
      <c r="H102">
        <v>75</v>
      </c>
      <c r="I102" t="s">
        <v>1452</v>
      </c>
      <c r="K102" t="s">
        <v>1415</v>
      </c>
      <c r="L102" s="1">
        <v>45025.862500000003</v>
      </c>
      <c r="M102" s="156"/>
    </row>
    <row r="103" spans="1:13" ht="15" customHeight="1" x14ac:dyDescent="0.25">
      <c r="A103">
        <v>118688</v>
      </c>
      <c r="B103" t="s">
        <v>154</v>
      </c>
      <c r="C103" t="s">
        <v>155</v>
      </c>
      <c r="D103">
        <v>2055</v>
      </c>
      <c r="E103">
        <v>0</v>
      </c>
      <c r="F103">
        <v>130.4</v>
      </c>
      <c r="G103">
        <v>0</v>
      </c>
      <c r="H103">
        <v>130.4</v>
      </c>
      <c r="J103">
        <v>0</v>
      </c>
      <c r="K103" t="s">
        <v>1415</v>
      </c>
      <c r="L103" s="1">
        <v>45025.859722222223</v>
      </c>
      <c r="M103" s="156"/>
    </row>
    <row r="104" spans="1:13" ht="15" customHeight="1" x14ac:dyDescent="0.25">
      <c r="A104">
        <v>118666</v>
      </c>
      <c r="B104" t="s">
        <v>186</v>
      </c>
      <c r="C104" t="s">
        <v>1433</v>
      </c>
      <c r="D104">
        <v>2055</v>
      </c>
      <c r="E104">
        <v>0</v>
      </c>
      <c r="F104">
        <v>194.8</v>
      </c>
      <c r="G104">
        <v>0</v>
      </c>
      <c r="H104">
        <v>194.8</v>
      </c>
      <c r="J104">
        <v>0</v>
      </c>
      <c r="K104" t="s">
        <v>1415</v>
      </c>
      <c r="L104" s="1">
        <v>45025.843055555553</v>
      </c>
      <c r="M104" s="156"/>
    </row>
    <row r="105" spans="1:13" ht="15" customHeight="1" x14ac:dyDescent="0.25">
      <c r="A105">
        <v>118665</v>
      </c>
      <c r="B105" t="s">
        <v>186</v>
      </c>
      <c r="C105" t="s">
        <v>1433</v>
      </c>
      <c r="D105">
        <v>2055</v>
      </c>
      <c r="E105">
        <v>0</v>
      </c>
      <c r="F105">
        <v>193</v>
      </c>
      <c r="G105">
        <v>0</v>
      </c>
      <c r="H105">
        <v>193</v>
      </c>
      <c r="J105">
        <v>0</v>
      </c>
      <c r="K105" t="s">
        <v>1415</v>
      </c>
      <c r="L105" s="1">
        <v>45025.838888888888</v>
      </c>
      <c r="M105" s="156"/>
    </row>
    <row r="106" spans="1:13" ht="15" customHeight="1" x14ac:dyDescent="0.25">
      <c r="A106">
        <v>118664</v>
      </c>
      <c r="B106" t="s">
        <v>425</v>
      </c>
      <c r="C106" t="s">
        <v>1434</v>
      </c>
      <c r="D106">
        <v>3535</v>
      </c>
      <c r="E106">
        <v>0</v>
      </c>
      <c r="F106">
        <v>171</v>
      </c>
      <c r="G106">
        <v>0</v>
      </c>
      <c r="H106">
        <v>169.9</v>
      </c>
      <c r="I106" t="s">
        <v>1431</v>
      </c>
      <c r="K106" t="s">
        <v>1415</v>
      </c>
      <c r="L106" s="1">
        <v>45025.828472222223</v>
      </c>
      <c r="M106" s="156"/>
    </row>
    <row r="107" spans="1:13" ht="15" customHeight="1" x14ac:dyDescent="0.25">
      <c r="A107">
        <v>118663</v>
      </c>
      <c r="B107" t="s">
        <v>433</v>
      </c>
      <c r="C107" t="s">
        <v>1441</v>
      </c>
      <c r="D107">
        <v>3535</v>
      </c>
      <c r="E107">
        <v>0</v>
      </c>
      <c r="F107">
        <v>46.9</v>
      </c>
      <c r="G107">
        <v>0</v>
      </c>
      <c r="H107">
        <v>46.4</v>
      </c>
      <c r="I107" t="s">
        <v>1510</v>
      </c>
      <c r="K107" t="s">
        <v>1415</v>
      </c>
      <c r="L107" s="1">
        <v>45025.82708333333</v>
      </c>
      <c r="M107" s="156"/>
    </row>
    <row r="108" spans="1:13" ht="15" customHeight="1" x14ac:dyDescent="0.25">
      <c r="A108">
        <v>118662</v>
      </c>
      <c r="B108" t="s">
        <v>433</v>
      </c>
      <c r="C108" t="s">
        <v>1441</v>
      </c>
      <c r="D108">
        <v>3535</v>
      </c>
      <c r="E108">
        <v>0</v>
      </c>
      <c r="F108">
        <v>200</v>
      </c>
      <c r="G108">
        <v>0</v>
      </c>
      <c r="H108">
        <v>199.1</v>
      </c>
      <c r="K108" t="s">
        <v>1415</v>
      </c>
      <c r="L108" s="1">
        <v>45025.822916666664</v>
      </c>
      <c r="M108" s="156"/>
    </row>
    <row r="109" spans="1:13" ht="15" customHeight="1" x14ac:dyDescent="0.25">
      <c r="A109">
        <v>118661</v>
      </c>
      <c r="B109" t="s">
        <v>460</v>
      </c>
      <c r="C109" t="s">
        <v>1475</v>
      </c>
      <c r="D109">
        <v>3535</v>
      </c>
      <c r="E109">
        <v>0</v>
      </c>
      <c r="F109">
        <v>67.8</v>
      </c>
      <c r="G109">
        <v>0</v>
      </c>
      <c r="H109">
        <v>67.099999999999994</v>
      </c>
      <c r="K109" t="s">
        <v>1415</v>
      </c>
      <c r="L109" s="1">
        <v>45025.821527777778</v>
      </c>
      <c r="M109" s="156"/>
    </row>
    <row r="110" spans="1:13" ht="15" customHeight="1" x14ac:dyDescent="0.25">
      <c r="A110">
        <v>118660</v>
      </c>
      <c r="B110" t="s">
        <v>412</v>
      </c>
      <c r="C110" t="s">
        <v>413</v>
      </c>
      <c r="D110">
        <v>3535</v>
      </c>
      <c r="E110">
        <v>0</v>
      </c>
      <c r="F110">
        <v>2.9</v>
      </c>
      <c r="G110">
        <v>0</v>
      </c>
      <c r="H110">
        <v>2.7</v>
      </c>
      <c r="K110" t="s">
        <v>1415</v>
      </c>
      <c r="L110" s="1">
        <v>45025.821527777778</v>
      </c>
      <c r="M110" s="156"/>
    </row>
    <row r="111" spans="1:13" ht="15" customHeight="1" x14ac:dyDescent="0.25">
      <c r="A111">
        <v>118659</v>
      </c>
      <c r="B111" t="s">
        <v>167</v>
      </c>
      <c r="C111" t="s">
        <v>168</v>
      </c>
      <c r="D111">
        <v>2055</v>
      </c>
      <c r="E111">
        <v>0</v>
      </c>
      <c r="F111">
        <v>213.3</v>
      </c>
      <c r="G111">
        <v>0</v>
      </c>
      <c r="H111">
        <v>213.3</v>
      </c>
      <c r="J111">
        <v>0</v>
      </c>
      <c r="K111" t="s">
        <v>1415</v>
      </c>
      <c r="L111" s="1">
        <v>45025.820138888892</v>
      </c>
      <c r="M111" s="156"/>
    </row>
    <row r="112" spans="1:13" ht="15" customHeight="1" x14ac:dyDescent="0.25">
      <c r="A112">
        <v>118658</v>
      </c>
      <c r="B112" t="s">
        <v>433</v>
      </c>
      <c r="C112" t="s">
        <v>1441</v>
      </c>
      <c r="D112">
        <v>3600</v>
      </c>
      <c r="E112">
        <v>0</v>
      </c>
      <c r="F112">
        <v>175.5</v>
      </c>
      <c r="G112">
        <v>0</v>
      </c>
      <c r="H112">
        <v>176.4</v>
      </c>
      <c r="I112" t="s">
        <v>1462</v>
      </c>
      <c r="K112" t="s">
        <v>1415</v>
      </c>
      <c r="L112" s="1">
        <v>45025.820138888892</v>
      </c>
      <c r="M112" s="156"/>
    </row>
    <row r="113" spans="1:13" ht="15" customHeight="1" x14ac:dyDescent="0.25">
      <c r="A113">
        <v>118657</v>
      </c>
      <c r="B113" t="s">
        <v>447</v>
      </c>
      <c r="C113" t="s">
        <v>1458</v>
      </c>
      <c r="D113">
        <v>3535</v>
      </c>
      <c r="E113">
        <v>0</v>
      </c>
      <c r="F113">
        <v>31.2</v>
      </c>
      <c r="G113">
        <v>0</v>
      </c>
      <c r="H113">
        <v>29.9</v>
      </c>
      <c r="K113" t="s">
        <v>1415</v>
      </c>
      <c r="L113" s="1">
        <v>45025.818055555559</v>
      </c>
      <c r="M113" s="156"/>
    </row>
    <row r="114" spans="1:13" ht="15" customHeight="1" x14ac:dyDescent="0.25">
      <c r="A114">
        <v>118656</v>
      </c>
      <c r="B114" t="s">
        <v>445</v>
      </c>
      <c r="C114" t="s">
        <v>1456</v>
      </c>
      <c r="D114">
        <v>3535</v>
      </c>
      <c r="E114">
        <v>0</v>
      </c>
      <c r="F114">
        <v>50.9</v>
      </c>
      <c r="G114">
        <v>0</v>
      </c>
      <c r="H114">
        <v>50.6</v>
      </c>
      <c r="K114" t="s">
        <v>1415</v>
      </c>
      <c r="L114" s="1">
        <v>45025.817361111112</v>
      </c>
      <c r="M114" s="156"/>
    </row>
    <row r="115" spans="1:13" ht="15" customHeight="1" x14ac:dyDescent="0.25">
      <c r="A115">
        <v>118655</v>
      </c>
      <c r="B115" t="s">
        <v>1435</v>
      </c>
      <c r="C115" t="s">
        <v>1436</v>
      </c>
      <c r="D115">
        <v>2055</v>
      </c>
      <c r="E115">
        <v>0</v>
      </c>
      <c r="F115">
        <v>90.7</v>
      </c>
      <c r="G115">
        <v>0</v>
      </c>
      <c r="H115">
        <v>90.7</v>
      </c>
      <c r="J115">
        <v>0</v>
      </c>
      <c r="K115" t="s">
        <v>1415</v>
      </c>
      <c r="L115" s="1">
        <v>45025.816666666666</v>
      </c>
      <c r="M115" s="156"/>
    </row>
    <row r="116" spans="1:13" ht="15" customHeight="1" x14ac:dyDescent="0.25">
      <c r="A116">
        <v>118654</v>
      </c>
      <c r="B116" t="s">
        <v>447</v>
      </c>
      <c r="C116" t="s">
        <v>1458</v>
      </c>
      <c r="D116">
        <v>3535</v>
      </c>
      <c r="E116">
        <v>0</v>
      </c>
      <c r="F116">
        <v>180.8</v>
      </c>
      <c r="G116">
        <v>0</v>
      </c>
      <c r="H116">
        <v>179.6</v>
      </c>
      <c r="I116" t="s">
        <v>1455</v>
      </c>
      <c r="K116" t="s">
        <v>1415</v>
      </c>
      <c r="L116" s="1">
        <v>45025.815972222219</v>
      </c>
      <c r="M116" s="156"/>
    </row>
    <row r="117" spans="1:13" ht="15" customHeight="1" x14ac:dyDescent="0.25">
      <c r="A117">
        <v>118653</v>
      </c>
      <c r="B117" t="s">
        <v>449</v>
      </c>
      <c r="C117" t="s">
        <v>1460</v>
      </c>
      <c r="D117">
        <v>3535</v>
      </c>
      <c r="E117">
        <v>0</v>
      </c>
      <c r="F117">
        <v>94.6</v>
      </c>
      <c r="G117">
        <v>0</v>
      </c>
      <c r="H117">
        <v>94.3</v>
      </c>
      <c r="I117" t="s">
        <v>1491</v>
      </c>
      <c r="K117" t="s">
        <v>1415</v>
      </c>
      <c r="L117" s="1">
        <v>45025.814583333333</v>
      </c>
      <c r="M117" s="156"/>
    </row>
    <row r="118" spans="1:13" ht="15" customHeight="1" x14ac:dyDescent="0.25">
      <c r="A118">
        <v>118652</v>
      </c>
      <c r="B118" t="s">
        <v>167</v>
      </c>
      <c r="C118" t="s">
        <v>168</v>
      </c>
      <c r="D118">
        <v>2055</v>
      </c>
      <c r="E118">
        <v>0</v>
      </c>
      <c r="F118">
        <v>212.6</v>
      </c>
      <c r="G118">
        <v>0</v>
      </c>
      <c r="H118">
        <v>212.6</v>
      </c>
      <c r="J118">
        <v>0</v>
      </c>
      <c r="K118" t="s">
        <v>1415</v>
      </c>
      <c r="L118" s="1">
        <v>45025.8125</v>
      </c>
      <c r="M118" s="156"/>
    </row>
    <row r="119" spans="1:13" ht="15" customHeight="1" x14ac:dyDescent="0.25">
      <c r="A119">
        <v>118651</v>
      </c>
      <c r="B119" t="s">
        <v>186</v>
      </c>
      <c r="C119" t="s">
        <v>1433</v>
      </c>
      <c r="D119">
        <v>2055</v>
      </c>
      <c r="E119">
        <v>0</v>
      </c>
      <c r="F119">
        <v>198.4</v>
      </c>
      <c r="G119">
        <v>0</v>
      </c>
      <c r="H119">
        <v>198.4</v>
      </c>
      <c r="J119">
        <v>0</v>
      </c>
      <c r="K119" t="s">
        <v>1415</v>
      </c>
      <c r="L119" s="1">
        <v>45025.805555555555</v>
      </c>
      <c r="M119" s="156"/>
    </row>
    <row r="120" spans="1:13" ht="15" customHeight="1" x14ac:dyDescent="0.25">
      <c r="A120">
        <v>118650</v>
      </c>
      <c r="B120" t="s">
        <v>186</v>
      </c>
      <c r="C120" t="s">
        <v>1433</v>
      </c>
      <c r="D120">
        <v>2055</v>
      </c>
      <c r="E120">
        <v>0</v>
      </c>
      <c r="F120">
        <v>211.5</v>
      </c>
      <c r="G120">
        <v>0</v>
      </c>
      <c r="H120">
        <v>211.5</v>
      </c>
      <c r="J120">
        <v>0</v>
      </c>
      <c r="K120" t="s">
        <v>1415</v>
      </c>
      <c r="L120" s="1">
        <v>45025.805555555555</v>
      </c>
      <c r="M120" s="156"/>
    </row>
    <row r="121" spans="1:13" ht="15" customHeight="1" x14ac:dyDescent="0.25">
      <c r="A121">
        <v>118649</v>
      </c>
      <c r="B121" t="s">
        <v>447</v>
      </c>
      <c r="C121" t="s">
        <v>1458</v>
      </c>
      <c r="D121">
        <v>3535</v>
      </c>
      <c r="E121">
        <v>0</v>
      </c>
      <c r="F121">
        <v>135.30000000000001</v>
      </c>
      <c r="G121">
        <v>0</v>
      </c>
      <c r="H121">
        <v>134.19999999999999</v>
      </c>
      <c r="K121" t="s">
        <v>1415</v>
      </c>
      <c r="L121" s="1">
        <v>45025.804166666669</v>
      </c>
      <c r="M121" s="156"/>
    </row>
    <row r="122" spans="1:13" ht="15" customHeight="1" x14ac:dyDescent="0.25">
      <c r="A122">
        <v>118648</v>
      </c>
      <c r="B122" t="s">
        <v>433</v>
      </c>
      <c r="C122" t="s">
        <v>1441</v>
      </c>
      <c r="D122">
        <v>3535</v>
      </c>
      <c r="E122">
        <v>0</v>
      </c>
      <c r="F122">
        <v>183.9</v>
      </c>
      <c r="G122">
        <v>0</v>
      </c>
      <c r="H122">
        <v>182.4</v>
      </c>
      <c r="I122" t="s">
        <v>1455</v>
      </c>
      <c r="K122" t="s">
        <v>1415</v>
      </c>
      <c r="L122" s="1">
        <v>45025.801388888889</v>
      </c>
      <c r="M122" s="156"/>
    </row>
    <row r="123" spans="1:13" ht="15" customHeight="1" x14ac:dyDescent="0.25">
      <c r="A123">
        <v>118647</v>
      </c>
      <c r="B123" t="s">
        <v>447</v>
      </c>
      <c r="C123" t="s">
        <v>1458</v>
      </c>
      <c r="D123">
        <v>3535</v>
      </c>
      <c r="E123">
        <v>0</v>
      </c>
      <c r="F123">
        <v>72.7</v>
      </c>
      <c r="G123">
        <v>0</v>
      </c>
      <c r="H123">
        <v>71.599999999999994</v>
      </c>
      <c r="I123" t="s">
        <v>1455</v>
      </c>
      <c r="K123" t="s">
        <v>1415</v>
      </c>
      <c r="L123" s="1">
        <v>45025.8</v>
      </c>
      <c r="M123" s="156"/>
    </row>
    <row r="124" spans="1:13" ht="15" customHeight="1" x14ac:dyDescent="0.25">
      <c r="A124">
        <v>118646</v>
      </c>
      <c r="B124" t="s">
        <v>412</v>
      </c>
      <c r="C124" t="s">
        <v>413</v>
      </c>
      <c r="D124">
        <v>3535</v>
      </c>
      <c r="E124">
        <v>0</v>
      </c>
      <c r="F124">
        <v>53</v>
      </c>
      <c r="G124">
        <v>0</v>
      </c>
      <c r="H124">
        <v>52.1</v>
      </c>
      <c r="K124" t="s">
        <v>1415</v>
      </c>
      <c r="L124" s="1">
        <v>45025.798611111109</v>
      </c>
      <c r="M124" s="156"/>
    </row>
    <row r="125" spans="1:13" ht="15" customHeight="1" x14ac:dyDescent="0.25">
      <c r="A125">
        <v>118645</v>
      </c>
      <c r="B125" t="s">
        <v>452</v>
      </c>
      <c r="C125" t="s">
        <v>453</v>
      </c>
      <c r="D125">
        <v>3535</v>
      </c>
      <c r="E125">
        <v>0</v>
      </c>
      <c r="F125">
        <v>72.8</v>
      </c>
      <c r="G125">
        <v>0</v>
      </c>
      <c r="H125">
        <v>72</v>
      </c>
      <c r="I125" t="s">
        <v>1508</v>
      </c>
      <c r="K125" t="s">
        <v>1415</v>
      </c>
      <c r="L125" s="1">
        <v>45025.79791666667</v>
      </c>
      <c r="M125" s="156"/>
    </row>
    <row r="126" spans="1:13" ht="15" customHeight="1" x14ac:dyDescent="0.25">
      <c r="A126">
        <v>118644</v>
      </c>
      <c r="B126" t="s">
        <v>167</v>
      </c>
      <c r="C126" t="s">
        <v>168</v>
      </c>
      <c r="D126">
        <v>2055</v>
      </c>
      <c r="E126">
        <v>0</v>
      </c>
      <c r="F126">
        <v>211</v>
      </c>
      <c r="G126">
        <v>0</v>
      </c>
      <c r="H126">
        <v>211</v>
      </c>
      <c r="J126">
        <v>0</v>
      </c>
      <c r="K126" t="s">
        <v>1415</v>
      </c>
      <c r="L126" s="1">
        <v>45025.797222222223</v>
      </c>
      <c r="M126" s="156"/>
    </row>
    <row r="127" spans="1:13" ht="15" customHeight="1" x14ac:dyDescent="0.25">
      <c r="A127">
        <v>118642</v>
      </c>
      <c r="B127" t="s">
        <v>412</v>
      </c>
      <c r="C127" t="s">
        <v>413</v>
      </c>
      <c r="D127">
        <v>3535</v>
      </c>
      <c r="E127">
        <v>0</v>
      </c>
      <c r="F127">
        <v>114.2</v>
      </c>
      <c r="G127">
        <v>0</v>
      </c>
      <c r="H127">
        <v>113.2</v>
      </c>
      <c r="I127" t="s">
        <v>1455</v>
      </c>
      <c r="K127" t="s">
        <v>1415</v>
      </c>
      <c r="L127" s="1">
        <v>45025.796527777777</v>
      </c>
      <c r="M127" s="156"/>
    </row>
    <row r="128" spans="1:13" ht="15" customHeight="1" x14ac:dyDescent="0.25">
      <c r="A128">
        <v>118639</v>
      </c>
      <c r="B128" t="s">
        <v>1447</v>
      </c>
      <c r="C128" t="s">
        <v>1448</v>
      </c>
      <c r="D128">
        <v>2055</v>
      </c>
      <c r="E128">
        <v>0</v>
      </c>
      <c r="F128">
        <v>108.4</v>
      </c>
      <c r="G128">
        <v>0</v>
      </c>
      <c r="H128">
        <v>108.4</v>
      </c>
      <c r="J128">
        <v>0</v>
      </c>
      <c r="K128" t="s">
        <v>1415</v>
      </c>
      <c r="L128" s="1">
        <v>45025.793055555558</v>
      </c>
      <c r="M128" s="156"/>
    </row>
    <row r="129" spans="1:13" ht="15" customHeight="1" x14ac:dyDescent="0.25">
      <c r="A129">
        <v>118638</v>
      </c>
      <c r="B129" t="s">
        <v>156</v>
      </c>
      <c r="C129" t="s">
        <v>157</v>
      </c>
      <c r="D129">
        <v>2055</v>
      </c>
      <c r="E129">
        <v>0</v>
      </c>
      <c r="F129">
        <v>144.4</v>
      </c>
      <c r="G129">
        <v>0</v>
      </c>
      <c r="H129">
        <v>144.4</v>
      </c>
      <c r="J129">
        <v>0</v>
      </c>
      <c r="K129" t="s">
        <v>1415</v>
      </c>
      <c r="L129" s="1">
        <v>45025.793055555558</v>
      </c>
      <c r="M129" s="156"/>
    </row>
    <row r="130" spans="1:13" ht="15" customHeight="1" x14ac:dyDescent="0.25">
      <c r="A130">
        <v>118637</v>
      </c>
      <c r="B130" t="s">
        <v>452</v>
      </c>
      <c r="C130" t="s">
        <v>453</v>
      </c>
      <c r="D130">
        <v>3535</v>
      </c>
      <c r="E130">
        <v>0</v>
      </c>
      <c r="F130">
        <v>55.1</v>
      </c>
      <c r="G130">
        <v>0</v>
      </c>
      <c r="H130">
        <v>54.8</v>
      </c>
      <c r="I130" t="s">
        <v>1648</v>
      </c>
      <c r="K130" t="s">
        <v>1415</v>
      </c>
      <c r="L130" s="1">
        <v>45025.792361111111</v>
      </c>
      <c r="M130" s="156"/>
    </row>
    <row r="131" spans="1:13" ht="15" customHeight="1" x14ac:dyDescent="0.25">
      <c r="A131">
        <v>118636</v>
      </c>
      <c r="B131" t="s">
        <v>460</v>
      </c>
      <c r="C131" t="s">
        <v>1475</v>
      </c>
      <c r="D131">
        <v>3535</v>
      </c>
      <c r="E131">
        <v>0</v>
      </c>
      <c r="F131">
        <v>118.8</v>
      </c>
      <c r="G131">
        <v>0</v>
      </c>
      <c r="H131">
        <v>118</v>
      </c>
      <c r="K131" t="s">
        <v>1415</v>
      </c>
      <c r="L131" s="1">
        <v>45025.789583333331</v>
      </c>
      <c r="M131" s="156"/>
    </row>
    <row r="132" spans="1:13" ht="15" customHeight="1" x14ac:dyDescent="0.25">
      <c r="A132">
        <v>118635</v>
      </c>
      <c r="B132" t="s">
        <v>1033</v>
      </c>
      <c r="C132" t="s">
        <v>1034</v>
      </c>
      <c r="D132">
        <v>3535</v>
      </c>
      <c r="E132">
        <v>0</v>
      </c>
      <c r="F132">
        <v>97.2</v>
      </c>
      <c r="G132">
        <v>0</v>
      </c>
      <c r="H132">
        <v>96.3</v>
      </c>
      <c r="K132" t="s">
        <v>1415</v>
      </c>
      <c r="L132" s="1">
        <v>45025.788194444445</v>
      </c>
      <c r="M132" s="156"/>
    </row>
    <row r="133" spans="1:13" ht="15" customHeight="1" x14ac:dyDescent="0.25">
      <c r="A133">
        <v>118634</v>
      </c>
      <c r="B133" t="s">
        <v>1435</v>
      </c>
      <c r="C133" t="s">
        <v>1436</v>
      </c>
      <c r="D133">
        <v>2055</v>
      </c>
      <c r="E133">
        <v>0</v>
      </c>
      <c r="F133">
        <v>104.2</v>
      </c>
      <c r="G133">
        <v>0</v>
      </c>
      <c r="H133">
        <v>104.2</v>
      </c>
      <c r="J133">
        <v>0</v>
      </c>
      <c r="K133" t="s">
        <v>1415</v>
      </c>
      <c r="L133" s="1">
        <v>45025.787499999999</v>
      </c>
      <c r="M133" s="156"/>
    </row>
    <row r="134" spans="1:13" ht="15" customHeight="1" x14ac:dyDescent="0.25">
      <c r="A134">
        <v>118633</v>
      </c>
      <c r="B134" t="s">
        <v>186</v>
      </c>
      <c r="C134" t="s">
        <v>1433</v>
      </c>
      <c r="D134">
        <v>2055</v>
      </c>
      <c r="E134">
        <v>0</v>
      </c>
      <c r="F134">
        <v>192.5</v>
      </c>
      <c r="G134">
        <v>0</v>
      </c>
      <c r="H134">
        <v>192.5</v>
      </c>
      <c r="J134">
        <v>0</v>
      </c>
      <c r="K134" t="s">
        <v>1415</v>
      </c>
      <c r="L134" s="1">
        <v>45025.783333333333</v>
      </c>
      <c r="M134" s="156"/>
    </row>
    <row r="135" spans="1:13" ht="15" customHeight="1" x14ac:dyDescent="0.25">
      <c r="A135">
        <v>118628</v>
      </c>
      <c r="B135" t="s">
        <v>412</v>
      </c>
      <c r="C135" t="s">
        <v>413</v>
      </c>
      <c r="D135">
        <v>3600</v>
      </c>
      <c r="E135">
        <v>0</v>
      </c>
      <c r="F135">
        <v>31.6</v>
      </c>
      <c r="G135">
        <v>0</v>
      </c>
      <c r="H135">
        <v>30.9</v>
      </c>
      <c r="I135" t="s">
        <v>1462</v>
      </c>
      <c r="K135" t="s">
        <v>1415</v>
      </c>
      <c r="L135" s="1">
        <v>45025.779166666667</v>
      </c>
      <c r="M135" s="156"/>
    </row>
    <row r="136" spans="1:13" ht="15" customHeight="1" x14ac:dyDescent="0.25">
      <c r="A136">
        <v>118623</v>
      </c>
      <c r="B136" t="s">
        <v>167</v>
      </c>
      <c r="C136" t="s">
        <v>168</v>
      </c>
      <c r="D136">
        <v>2055</v>
      </c>
      <c r="E136">
        <v>0</v>
      </c>
      <c r="F136">
        <v>196</v>
      </c>
      <c r="G136">
        <v>0</v>
      </c>
      <c r="H136">
        <v>196</v>
      </c>
      <c r="J136">
        <v>0</v>
      </c>
      <c r="K136" t="s">
        <v>1415</v>
      </c>
      <c r="L136" s="1">
        <v>45025.774305555555</v>
      </c>
      <c r="M136" s="156"/>
    </row>
    <row r="137" spans="1:13" ht="15" customHeight="1" x14ac:dyDescent="0.25">
      <c r="A137">
        <v>118614</v>
      </c>
      <c r="B137" t="s">
        <v>441</v>
      </c>
      <c r="C137" t="s">
        <v>1450</v>
      </c>
      <c r="D137">
        <v>3535</v>
      </c>
      <c r="E137">
        <v>0</v>
      </c>
      <c r="F137">
        <v>121.7</v>
      </c>
      <c r="G137">
        <v>0</v>
      </c>
      <c r="H137">
        <v>121.1</v>
      </c>
      <c r="I137" t="s">
        <v>1452</v>
      </c>
      <c r="K137" t="s">
        <v>1415</v>
      </c>
      <c r="L137" s="1">
        <v>45025.769444444442</v>
      </c>
      <c r="M137" s="156"/>
    </row>
    <row r="138" spans="1:13" ht="15" customHeight="1" x14ac:dyDescent="0.25">
      <c r="A138">
        <v>118613</v>
      </c>
      <c r="B138" t="s">
        <v>441</v>
      </c>
      <c r="C138" t="s">
        <v>1450</v>
      </c>
      <c r="D138">
        <v>3535</v>
      </c>
      <c r="E138">
        <v>0</v>
      </c>
      <c r="F138">
        <v>121.4</v>
      </c>
      <c r="G138">
        <v>0</v>
      </c>
      <c r="H138">
        <v>120.6</v>
      </c>
      <c r="I138" t="s">
        <v>1452</v>
      </c>
      <c r="K138" t="s">
        <v>1415</v>
      </c>
      <c r="L138" s="1">
        <v>45025.768055555556</v>
      </c>
      <c r="M138" s="156"/>
    </row>
    <row r="139" spans="1:13" ht="15" customHeight="1" x14ac:dyDescent="0.25">
      <c r="A139">
        <v>118612</v>
      </c>
      <c r="B139" t="s">
        <v>1033</v>
      </c>
      <c r="C139" t="s">
        <v>1034</v>
      </c>
      <c r="D139">
        <v>3535</v>
      </c>
      <c r="E139">
        <v>0</v>
      </c>
      <c r="F139">
        <v>55.6</v>
      </c>
      <c r="G139">
        <v>0</v>
      </c>
      <c r="H139">
        <v>55.1</v>
      </c>
      <c r="K139" t="s">
        <v>1415</v>
      </c>
      <c r="L139" s="1">
        <v>45025.767361111109</v>
      </c>
      <c r="M139" s="156"/>
    </row>
    <row r="140" spans="1:13" ht="15" customHeight="1" x14ac:dyDescent="0.25">
      <c r="A140">
        <v>118609</v>
      </c>
      <c r="B140" t="s">
        <v>434</v>
      </c>
      <c r="C140" t="s">
        <v>435</v>
      </c>
      <c r="D140">
        <v>3535</v>
      </c>
      <c r="E140">
        <v>0</v>
      </c>
      <c r="F140">
        <v>97.7</v>
      </c>
      <c r="G140">
        <v>0</v>
      </c>
      <c r="H140">
        <v>96.8</v>
      </c>
      <c r="K140" t="s">
        <v>1415</v>
      </c>
      <c r="L140" s="1">
        <v>45025.76666666667</v>
      </c>
      <c r="M140" s="156"/>
    </row>
    <row r="141" spans="1:13" ht="15" customHeight="1" x14ac:dyDescent="0.25">
      <c r="A141">
        <v>118582</v>
      </c>
      <c r="B141" t="s">
        <v>186</v>
      </c>
      <c r="C141" t="s">
        <v>1433</v>
      </c>
      <c r="D141">
        <v>2055</v>
      </c>
      <c r="E141">
        <v>0</v>
      </c>
      <c r="F141">
        <v>185.9</v>
      </c>
      <c r="G141">
        <v>0</v>
      </c>
      <c r="H141">
        <v>185.9</v>
      </c>
      <c r="J141">
        <v>0</v>
      </c>
      <c r="K141" t="s">
        <v>1415</v>
      </c>
      <c r="L141" s="1">
        <v>45025.755555555559</v>
      </c>
      <c r="M141" s="156"/>
    </row>
    <row r="142" spans="1:13" ht="15" customHeight="1" x14ac:dyDescent="0.25">
      <c r="A142">
        <v>118578</v>
      </c>
      <c r="B142" t="s">
        <v>170</v>
      </c>
      <c r="C142" t="s">
        <v>171</v>
      </c>
      <c r="D142">
        <v>2055</v>
      </c>
      <c r="E142">
        <v>0</v>
      </c>
      <c r="F142">
        <v>240</v>
      </c>
      <c r="G142">
        <v>0</v>
      </c>
      <c r="H142">
        <v>240</v>
      </c>
      <c r="J142">
        <v>0</v>
      </c>
      <c r="K142" t="s">
        <v>1415</v>
      </c>
      <c r="L142" s="1">
        <v>45025.75277777778</v>
      </c>
      <c r="M142" s="156"/>
    </row>
    <row r="143" spans="1:13" ht="15" customHeight="1" x14ac:dyDescent="0.25">
      <c r="A143">
        <v>118577</v>
      </c>
      <c r="B143" t="s">
        <v>186</v>
      </c>
      <c r="C143" t="s">
        <v>1433</v>
      </c>
      <c r="D143">
        <v>2055</v>
      </c>
      <c r="E143">
        <v>0</v>
      </c>
      <c r="F143">
        <v>182.7</v>
      </c>
      <c r="G143">
        <v>0</v>
      </c>
      <c r="H143">
        <v>182.7</v>
      </c>
      <c r="J143">
        <v>0</v>
      </c>
      <c r="K143" t="s">
        <v>1415</v>
      </c>
      <c r="L143" s="1">
        <v>45025.752083333333</v>
      </c>
      <c r="M143" s="156"/>
    </row>
    <row r="144" spans="1:13" ht="15" customHeight="1" x14ac:dyDescent="0.25">
      <c r="A144">
        <v>118572</v>
      </c>
      <c r="B144" t="s">
        <v>156</v>
      </c>
      <c r="C144" t="s">
        <v>157</v>
      </c>
      <c r="D144">
        <v>2055</v>
      </c>
      <c r="E144">
        <v>0</v>
      </c>
      <c r="F144">
        <v>116.8</v>
      </c>
      <c r="G144">
        <v>0</v>
      </c>
      <c r="H144">
        <v>116.8</v>
      </c>
      <c r="J144">
        <v>0</v>
      </c>
      <c r="K144" t="s">
        <v>1415</v>
      </c>
      <c r="L144" s="1">
        <v>45025.748611111114</v>
      </c>
      <c r="M144" s="156"/>
    </row>
    <row r="145" spans="1:13" ht="15" customHeight="1" x14ac:dyDescent="0.25">
      <c r="A145">
        <v>118566</v>
      </c>
      <c r="B145" t="s">
        <v>434</v>
      </c>
      <c r="C145" t="s">
        <v>435</v>
      </c>
      <c r="D145">
        <v>3535</v>
      </c>
      <c r="E145">
        <v>0</v>
      </c>
      <c r="F145">
        <v>91.1</v>
      </c>
      <c r="G145">
        <v>0</v>
      </c>
      <c r="H145">
        <v>90.3</v>
      </c>
      <c r="K145" t="s">
        <v>1415</v>
      </c>
      <c r="L145" s="1">
        <v>45025.745833333334</v>
      </c>
      <c r="M145" s="156"/>
    </row>
    <row r="146" spans="1:13" ht="15" customHeight="1" x14ac:dyDescent="0.25">
      <c r="A146">
        <v>118564</v>
      </c>
      <c r="B146" t="s">
        <v>1435</v>
      </c>
      <c r="C146" t="s">
        <v>1436</v>
      </c>
      <c r="D146">
        <v>2055</v>
      </c>
      <c r="E146">
        <v>0</v>
      </c>
      <c r="F146">
        <v>102.2</v>
      </c>
      <c r="G146">
        <v>0</v>
      </c>
      <c r="H146">
        <v>102.2</v>
      </c>
      <c r="J146">
        <v>0</v>
      </c>
      <c r="K146" t="s">
        <v>1415</v>
      </c>
      <c r="L146" s="1">
        <v>45025.745138888888</v>
      </c>
      <c r="M146" s="156"/>
    </row>
    <row r="147" spans="1:13" ht="15" customHeight="1" x14ac:dyDescent="0.25">
      <c r="A147">
        <v>118560</v>
      </c>
      <c r="B147" t="s">
        <v>434</v>
      </c>
      <c r="C147" t="s">
        <v>435</v>
      </c>
      <c r="D147">
        <v>3535</v>
      </c>
      <c r="E147">
        <v>0</v>
      </c>
      <c r="F147">
        <v>71.2</v>
      </c>
      <c r="G147">
        <v>0</v>
      </c>
      <c r="H147">
        <v>92.3</v>
      </c>
      <c r="K147" t="s">
        <v>1415</v>
      </c>
      <c r="L147" s="1">
        <v>45025.743750000001</v>
      </c>
      <c r="M147" s="156"/>
    </row>
    <row r="148" spans="1:13" ht="15" customHeight="1" x14ac:dyDescent="0.25">
      <c r="A148">
        <v>118551</v>
      </c>
      <c r="B148" t="s">
        <v>167</v>
      </c>
      <c r="C148" t="s">
        <v>168</v>
      </c>
      <c r="D148">
        <v>2055</v>
      </c>
      <c r="E148">
        <v>0</v>
      </c>
      <c r="F148">
        <v>212.9</v>
      </c>
      <c r="G148">
        <v>0</v>
      </c>
      <c r="H148">
        <v>212.9</v>
      </c>
      <c r="J148">
        <v>0</v>
      </c>
      <c r="K148" t="s">
        <v>1415</v>
      </c>
      <c r="L148" s="1">
        <v>45025.740277777775</v>
      </c>
      <c r="M148" s="156"/>
    </row>
    <row r="149" spans="1:13" ht="15" customHeight="1" x14ac:dyDescent="0.25">
      <c r="A149">
        <v>118543</v>
      </c>
      <c r="B149" t="s">
        <v>417</v>
      </c>
      <c r="C149" t="s">
        <v>1419</v>
      </c>
      <c r="D149">
        <v>3535</v>
      </c>
      <c r="E149">
        <v>0</v>
      </c>
      <c r="F149">
        <v>140.5</v>
      </c>
      <c r="G149">
        <v>0</v>
      </c>
      <c r="H149">
        <v>139.4</v>
      </c>
      <c r="K149" t="s">
        <v>1415</v>
      </c>
      <c r="L149" s="1">
        <v>45025.738194444442</v>
      </c>
      <c r="M149" s="156"/>
    </row>
    <row r="150" spans="1:13" ht="15" customHeight="1" x14ac:dyDescent="0.25">
      <c r="A150">
        <v>118539</v>
      </c>
      <c r="B150" t="s">
        <v>434</v>
      </c>
      <c r="C150" t="s">
        <v>435</v>
      </c>
      <c r="D150">
        <v>3535</v>
      </c>
      <c r="E150">
        <v>0</v>
      </c>
      <c r="F150">
        <v>180.2</v>
      </c>
      <c r="G150">
        <v>0</v>
      </c>
      <c r="H150">
        <v>177.6</v>
      </c>
      <c r="K150" t="s">
        <v>1415</v>
      </c>
      <c r="L150" s="1">
        <v>45025.736805555556</v>
      </c>
      <c r="M150" s="156"/>
    </row>
    <row r="151" spans="1:13" ht="15" customHeight="1" x14ac:dyDescent="0.25">
      <c r="A151">
        <v>118537</v>
      </c>
      <c r="B151" t="s">
        <v>156</v>
      </c>
      <c r="C151" t="s">
        <v>157</v>
      </c>
      <c r="D151">
        <v>2055</v>
      </c>
      <c r="E151">
        <v>0</v>
      </c>
      <c r="F151">
        <v>148.6</v>
      </c>
      <c r="G151">
        <v>0</v>
      </c>
      <c r="H151">
        <v>148.6</v>
      </c>
      <c r="J151">
        <v>0</v>
      </c>
      <c r="K151" t="s">
        <v>1415</v>
      </c>
      <c r="L151" s="1">
        <v>45025.736111111109</v>
      </c>
      <c r="M151" s="156"/>
    </row>
    <row r="152" spans="1:13" ht="15" customHeight="1" x14ac:dyDescent="0.25">
      <c r="A152">
        <v>118533</v>
      </c>
      <c r="B152" t="s">
        <v>434</v>
      </c>
      <c r="C152" t="s">
        <v>435</v>
      </c>
      <c r="D152">
        <v>3535</v>
      </c>
      <c r="E152">
        <v>0</v>
      </c>
      <c r="F152">
        <v>186.4</v>
      </c>
      <c r="G152">
        <v>0</v>
      </c>
      <c r="H152">
        <v>185.1</v>
      </c>
      <c r="K152" t="s">
        <v>1415</v>
      </c>
      <c r="L152" s="1">
        <v>45025.73333333333</v>
      </c>
      <c r="M152" s="156"/>
    </row>
    <row r="153" spans="1:13" ht="15" customHeight="1" x14ac:dyDescent="0.25">
      <c r="A153">
        <v>118532</v>
      </c>
      <c r="B153" t="s">
        <v>167</v>
      </c>
      <c r="C153" t="s">
        <v>168</v>
      </c>
      <c r="D153">
        <v>2055</v>
      </c>
      <c r="E153">
        <v>0</v>
      </c>
      <c r="F153">
        <v>202</v>
      </c>
      <c r="G153">
        <v>0</v>
      </c>
      <c r="H153">
        <v>202</v>
      </c>
      <c r="J153">
        <v>0</v>
      </c>
      <c r="K153" t="s">
        <v>1415</v>
      </c>
      <c r="L153" s="1">
        <v>45025.729861111111</v>
      </c>
      <c r="M153" s="156"/>
    </row>
    <row r="154" spans="1:13" ht="15" customHeight="1" x14ac:dyDescent="0.25">
      <c r="A154">
        <v>118531</v>
      </c>
      <c r="B154" t="s">
        <v>1435</v>
      </c>
      <c r="C154" t="s">
        <v>1436</v>
      </c>
      <c r="D154">
        <v>2055</v>
      </c>
      <c r="E154">
        <v>0</v>
      </c>
      <c r="F154">
        <v>94.6</v>
      </c>
      <c r="G154">
        <v>0</v>
      </c>
      <c r="H154">
        <v>94.6</v>
      </c>
      <c r="J154">
        <v>0</v>
      </c>
      <c r="K154" t="s">
        <v>1415</v>
      </c>
      <c r="L154" s="1">
        <v>45025.726388888892</v>
      </c>
      <c r="M154" s="156"/>
    </row>
    <row r="155" spans="1:13" ht="15" customHeight="1" x14ac:dyDescent="0.25">
      <c r="A155">
        <v>118530</v>
      </c>
      <c r="B155" t="s">
        <v>412</v>
      </c>
      <c r="C155" t="s">
        <v>413</v>
      </c>
      <c r="D155">
        <v>3535</v>
      </c>
      <c r="E155">
        <v>0</v>
      </c>
      <c r="F155">
        <v>58.5</v>
      </c>
      <c r="G155">
        <v>0</v>
      </c>
      <c r="H155">
        <v>58.1</v>
      </c>
      <c r="K155" t="s">
        <v>1415</v>
      </c>
      <c r="L155" s="1">
        <v>45025.724999999999</v>
      </c>
      <c r="M155" s="156"/>
    </row>
    <row r="156" spans="1:13" ht="15" customHeight="1" x14ac:dyDescent="0.25">
      <c r="A156">
        <v>118529</v>
      </c>
      <c r="B156" t="s">
        <v>412</v>
      </c>
      <c r="C156" t="s">
        <v>413</v>
      </c>
      <c r="D156">
        <v>3535</v>
      </c>
      <c r="E156">
        <v>0</v>
      </c>
      <c r="F156">
        <v>192.4</v>
      </c>
      <c r="G156">
        <v>0</v>
      </c>
      <c r="H156">
        <v>191.6</v>
      </c>
      <c r="K156" t="s">
        <v>1415</v>
      </c>
      <c r="L156" s="1">
        <v>45025.724305555559</v>
      </c>
      <c r="M156" s="156"/>
    </row>
    <row r="157" spans="1:13" ht="15" customHeight="1" x14ac:dyDescent="0.25">
      <c r="A157">
        <v>118528</v>
      </c>
      <c r="B157" t="s">
        <v>1447</v>
      </c>
      <c r="C157" t="s">
        <v>1448</v>
      </c>
      <c r="D157">
        <v>2055</v>
      </c>
      <c r="E157">
        <v>0</v>
      </c>
      <c r="F157">
        <v>25</v>
      </c>
      <c r="G157">
        <v>0</v>
      </c>
      <c r="H157">
        <v>25</v>
      </c>
      <c r="J157">
        <v>0</v>
      </c>
      <c r="K157" t="s">
        <v>1415</v>
      </c>
      <c r="L157" s="1">
        <v>45025.724305555559</v>
      </c>
      <c r="M157" s="156"/>
    </row>
    <row r="158" spans="1:13" ht="15" customHeight="1" x14ac:dyDescent="0.25">
      <c r="A158">
        <v>118527</v>
      </c>
      <c r="B158" t="s">
        <v>186</v>
      </c>
      <c r="C158" t="s">
        <v>1433</v>
      </c>
      <c r="D158">
        <v>2055</v>
      </c>
      <c r="E158">
        <v>0</v>
      </c>
      <c r="F158">
        <v>76.3</v>
      </c>
      <c r="G158">
        <v>0</v>
      </c>
      <c r="H158">
        <v>76.3</v>
      </c>
      <c r="J158">
        <v>0</v>
      </c>
      <c r="K158" t="s">
        <v>1415</v>
      </c>
      <c r="L158" s="1">
        <v>45025.723611111112</v>
      </c>
      <c r="M158" s="156"/>
    </row>
    <row r="159" spans="1:13" ht="15" customHeight="1" x14ac:dyDescent="0.25">
      <c r="A159">
        <v>118526</v>
      </c>
      <c r="B159" t="s">
        <v>465</v>
      </c>
      <c r="C159" t="s">
        <v>1483</v>
      </c>
      <c r="D159">
        <v>3600</v>
      </c>
      <c r="E159">
        <v>0</v>
      </c>
      <c r="F159">
        <v>102.9</v>
      </c>
      <c r="G159">
        <v>0</v>
      </c>
      <c r="H159">
        <v>102.1</v>
      </c>
      <c r="I159" t="s">
        <v>1499</v>
      </c>
      <c r="K159" t="s">
        <v>1415</v>
      </c>
      <c r="L159" s="1">
        <v>45025.722222222219</v>
      </c>
      <c r="M159" s="156"/>
    </row>
    <row r="160" spans="1:13" ht="15" customHeight="1" x14ac:dyDescent="0.25">
      <c r="A160">
        <v>118525</v>
      </c>
      <c r="B160" t="s">
        <v>121</v>
      </c>
      <c r="C160" t="s">
        <v>122</v>
      </c>
      <c r="D160">
        <v>2055</v>
      </c>
      <c r="E160">
        <v>0</v>
      </c>
      <c r="F160">
        <v>191.2</v>
      </c>
      <c r="G160">
        <v>0</v>
      </c>
      <c r="H160">
        <v>191.2</v>
      </c>
      <c r="J160">
        <v>0</v>
      </c>
      <c r="K160" t="s">
        <v>1415</v>
      </c>
      <c r="L160" s="1">
        <v>45025.722222222219</v>
      </c>
      <c r="M160" s="156"/>
    </row>
    <row r="161" spans="1:13" ht="15" customHeight="1" x14ac:dyDescent="0.25">
      <c r="A161">
        <v>118524</v>
      </c>
      <c r="B161" t="s">
        <v>121</v>
      </c>
      <c r="C161" t="s">
        <v>122</v>
      </c>
      <c r="D161">
        <v>2055</v>
      </c>
      <c r="E161">
        <v>0</v>
      </c>
      <c r="F161">
        <v>192.1</v>
      </c>
      <c r="G161">
        <v>0</v>
      </c>
      <c r="H161">
        <v>192.1</v>
      </c>
      <c r="J161">
        <v>0</v>
      </c>
      <c r="K161" t="s">
        <v>1415</v>
      </c>
      <c r="L161" s="1">
        <v>45025.72152777778</v>
      </c>
      <c r="M161" s="156"/>
    </row>
    <row r="162" spans="1:13" ht="15" customHeight="1" x14ac:dyDescent="0.25">
      <c r="A162">
        <v>118514</v>
      </c>
      <c r="B162" t="s">
        <v>167</v>
      </c>
      <c r="C162" t="s">
        <v>168</v>
      </c>
      <c r="D162">
        <v>2055</v>
      </c>
      <c r="E162">
        <v>0</v>
      </c>
      <c r="F162">
        <v>203.9</v>
      </c>
      <c r="G162">
        <v>0</v>
      </c>
      <c r="H162">
        <v>203.9</v>
      </c>
      <c r="J162">
        <v>0</v>
      </c>
      <c r="K162" t="s">
        <v>1415</v>
      </c>
      <c r="L162" s="1">
        <v>45025.713194444441</v>
      </c>
      <c r="M162" s="156"/>
    </row>
    <row r="163" spans="1:13" ht="15" customHeight="1" x14ac:dyDescent="0.25">
      <c r="A163">
        <v>118512</v>
      </c>
      <c r="B163" t="s">
        <v>1099</v>
      </c>
      <c r="C163" t="s">
        <v>1520</v>
      </c>
      <c r="D163">
        <v>3535</v>
      </c>
      <c r="E163">
        <v>0</v>
      </c>
      <c r="F163">
        <v>7.2</v>
      </c>
      <c r="G163">
        <v>0</v>
      </c>
      <c r="H163">
        <v>6.2</v>
      </c>
      <c r="I163" t="s">
        <v>1452</v>
      </c>
      <c r="K163" t="s">
        <v>1415</v>
      </c>
      <c r="L163" s="1">
        <v>45025.712500000001</v>
      </c>
      <c r="M163" s="156"/>
    </row>
    <row r="164" spans="1:13" ht="15" customHeight="1" x14ac:dyDescent="0.25">
      <c r="A164">
        <v>118511</v>
      </c>
      <c r="B164" t="s">
        <v>412</v>
      </c>
      <c r="C164" t="s">
        <v>413</v>
      </c>
      <c r="D164">
        <v>3535</v>
      </c>
      <c r="E164">
        <v>0</v>
      </c>
      <c r="F164">
        <v>186</v>
      </c>
      <c r="G164">
        <v>0</v>
      </c>
      <c r="H164">
        <v>184.1</v>
      </c>
      <c r="K164" t="s">
        <v>1415</v>
      </c>
      <c r="L164" s="1">
        <v>45025.711111111108</v>
      </c>
      <c r="M164" s="156"/>
    </row>
    <row r="165" spans="1:13" ht="15" customHeight="1" x14ac:dyDescent="0.25">
      <c r="A165">
        <v>118508</v>
      </c>
      <c r="B165" t="s">
        <v>186</v>
      </c>
      <c r="C165" t="s">
        <v>1433</v>
      </c>
      <c r="D165">
        <v>2055</v>
      </c>
      <c r="E165">
        <v>0</v>
      </c>
      <c r="F165">
        <v>190.2</v>
      </c>
      <c r="G165">
        <v>0</v>
      </c>
      <c r="H165">
        <v>190.2</v>
      </c>
      <c r="J165">
        <v>0</v>
      </c>
      <c r="K165" t="s">
        <v>1415</v>
      </c>
      <c r="L165" s="1">
        <v>45025.710416666669</v>
      </c>
      <c r="M165" s="156"/>
    </row>
    <row r="166" spans="1:13" ht="15" customHeight="1" x14ac:dyDescent="0.25">
      <c r="A166">
        <v>118507</v>
      </c>
      <c r="B166" t="s">
        <v>412</v>
      </c>
      <c r="C166" t="s">
        <v>413</v>
      </c>
      <c r="D166">
        <v>3535</v>
      </c>
      <c r="E166">
        <v>0</v>
      </c>
      <c r="F166">
        <v>191.9</v>
      </c>
      <c r="G166">
        <v>0</v>
      </c>
      <c r="H166">
        <v>190.6</v>
      </c>
      <c r="K166" t="s">
        <v>1415</v>
      </c>
      <c r="L166" s="1">
        <v>45025.709722222222</v>
      </c>
      <c r="M166" s="156"/>
    </row>
    <row r="167" spans="1:13" ht="15" customHeight="1" x14ac:dyDescent="0.25">
      <c r="A167">
        <v>118506</v>
      </c>
      <c r="B167" t="s">
        <v>412</v>
      </c>
      <c r="C167" t="s">
        <v>413</v>
      </c>
      <c r="D167">
        <v>3535</v>
      </c>
      <c r="E167">
        <v>0</v>
      </c>
      <c r="F167">
        <v>186.6</v>
      </c>
      <c r="G167">
        <v>0</v>
      </c>
      <c r="H167">
        <v>185.1</v>
      </c>
      <c r="K167" t="s">
        <v>1415</v>
      </c>
      <c r="L167" s="1">
        <v>45025.708333333336</v>
      </c>
      <c r="M167" s="156"/>
    </row>
    <row r="168" spans="1:13" ht="15" customHeight="1" x14ac:dyDescent="0.25">
      <c r="A168">
        <v>118505</v>
      </c>
      <c r="B168" t="s">
        <v>452</v>
      </c>
      <c r="C168" t="s">
        <v>453</v>
      </c>
      <c r="D168">
        <v>3535</v>
      </c>
      <c r="E168">
        <v>0</v>
      </c>
      <c r="F168">
        <v>79.5</v>
      </c>
      <c r="G168">
        <v>0</v>
      </c>
      <c r="H168">
        <v>78</v>
      </c>
      <c r="I168" t="s">
        <v>1503</v>
      </c>
      <c r="K168" t="s">
        <v>1415</v>
      </c>
      <c r="L168" s="1">
        <v>45025.706250000003</v>
      </c>
      <c r="M168" s="156"/>
    </row>
    <row r="169" spans="1:13" ht="15" customHeight="1" x14ac:dyDescent="0.25">
      <c r="A169">
        <v>118504</v>
      </c>
      <c r="B169" t="s">
        <v>1435</v>
      </c>
      <c r="C169" t="s">
        <v>1436</v>
      </c>
      <c r="D169">
        <v>2055</v>
      </c>
      <c r="E169">
        <v>0</v>
      </c>
      <c r="F169">
        <v>86</v>
      </c>
      <c r="G169">
        <v>0</v>
      </c>
      <c r="H169">
        <v>86</v>
      </c>
      <c r="J169">
        <v>0</v>
      </c>
      <c r="K169" t="s">
        <v>1415</v>
      </c>
      <c r="L169" s="1">
        <v>45025.703472222223</v>
      </c>
      <c r="M169" s="156"/>
    </row>
    <row r="170" spans="1:13" ht="15" customHeight="1" x14ac:dyDescent="0.25">
      <c r="A170">
        <v>118503</v>
      </c>
      <c r="B170" t="s">
        <v>156</v>
      </c>
      <c r="C170" t="s">
        <v>157</v>
      </c>
      <c r="D170">
        <v>2055</v>
      </c>
      <c r="E170">
        <v>0</v>
      </c>
      <c r="F170">
        <v>130.6</v>
      </c>
      <c r="G170">
        <v>0</v>
      </c>
      <c r="H170">
        <v>130.6</v>
      </c>
      <c r="J170">
        <v>0</v>
      </c>
      <c r="K170" t="s">
        <v>1415</v>
      </c>
      <c r="L170" s="1">
        <v>45025.700694444444</v>
      </c>
      <c r="M170" s="156"/>
    </row>
    <row r="171" spans="1:13" ht="15" customHeight="1" x14ac:dyDescent="0.25">
      <c r="A171">
        <v>118500</v>
      </c>
      <c r="B171" t="s">
        <v>156</v>
      </c>
      <c r="C171" t="s">
        <v>157</v>
      </c>
      <c r="D171">
        <v>2055</v>
      </c>
      <c r="E171">
        <v>0</v>
      </c>
      <c r="F171">
        <v>128.1</v>
      </c>
      <c r="G171">
        <v>0</v>
      </c>
      <c r="H171">
        <v>128.1</v>
      </c>
      <c r="J171">
        <v>0</v>
      </c>
      <c r="K171" t="s">
        <v>1415</v>
      </c>
      <c r="L171" s="1">
        <v>45025.695138888892</v>
      </c>
      <c r="M171" s="156"/>
    </row>
    <row r="172" spans="1:13" ht="15" customHeight="1" x14ac:dyDescent="0.25">
      <c r="A172">
        <v>118497</v>
      </c>
      <c r="B172" t="s">
        <v>462</v>
      </c>
      <c r="C172" t="s">
        <v>1478</v>
      </c>
      <c r="D172">
        <v>3535</v>
      </c>
      <c r="E172">
        <v>0</v>
      </c>
      <c r="F172">
        <v>86.9</v>
      </c>
      <c r="G172">
        <v>0</v>
      </c>
      <c r="H172">
        <v>85.8</v>
      </c>
      <c r="K172" t="s">
        <v>1415</v>
      </c>
      <c r="L172" s="1">
        <v>45025.694444444445</v>
      </c>
      <c r="M172" s="156"/>
    </row>
    <row r="173" spans="1:13" ht="15" customHeight="1" x14ac:dyDescent="0.25">
      <c r="A173">
        <v>118494</v>
      </c>
      <c r="B173" t="s">
        <v>423</v>
      </c>
      <c r="C173" t="s">
        <v>1430</v>
      </c>
      <c r="D173">
        <v>3535</v>
      </c>
      <c r="E173">
        <v>0</v>
      </c>
      <c r="F173">
        <v>60.2</v>
      </c>
      <c r="G173">
        <v>0</v>
      </c>
      <c r="H173">
        <v>59.6</v>
      </c>
      <c r="K173" t="s">
        <v>1415</v>
      </c>
      <c r="L173" s="1">
        <v>45025.693749999999</v>
      </c>
      <c r="M173" s="156"/>
    </row>
    <row r="174" spans="1:13" ht="15" customHeight="1" x14ac:dyDescent="0.25">
      <c r="A174">
        <v>118492</v>
      </c>
      <c r="B174" t="s">
        <v>170</v>
      </c>
      <c r="C174" t="s">
        <v>171</v>
      </c>
      <c r="D174">
        <v>2055</v>
      </c>
      <c r="E174">
        <v>0</v>
      </c>
      <c r="F174">
        <v>240</v>
      </c>
      <c r="G174">
        <v>0</v>
      </c>
      <c r="H174">
        <v>240</v>
      </c>
      <c r="J174">
        <v>0</v>
      </c>
      <c r="K174" t="s">
        <v>1415</v>
      </c>
      <c r="L174" s="1">
        <v>45025.693055555559</v>
      </c>
      <c r="M174" s="156"/>
    </row>
    <row r="175" spans="1:13" ht="15" customHeight="1" x14ac:dyDescent="0.25">
      <c r="A175">
        <v>118487</v>
      </c>
      <c r="B175" t="s">
        <v>121</v>
      </c>
      <c r="C175" t="s">
        <v>122</v>
      </c>
      <c r="D175">
        <v>2055</v>
      </c>
      <c r="E175">
        <v>0</v>
      </c>
      <c r="F175">
        <v>197.8</v>
      </c>
      <c r="G175">
        <v>0</v>
      </c>
      <c r="H175">
        <v>197.8</v>
      </c>
      <c r="J175">
        <v>0</v>
      </c>
      <c r="K175" t="s">
        <v>1415</v>
      </c>
      <c r="L175" s="1">
        <v>45025.690972222219</v>
      </c>
      <c r="M175" s="156"/>
    </row>
    <row r="176" spans="1:13" ht="15" customHeight="1" x14ac:dyDescent="0.25">
      <c r="A176">
        <v>118486</v>
      </c>
      <c r="B176" t="s">
        <v>167</v>
      </c>
      <c r="C176" t="s">
        <v>168</v>
      </c>
      <c r="D176">
        <v>2055</v>
      </c>
      <c r="E176">
        <v>0</v>
      </c>
      <c r="F176">
        <v>208.9</v>
      </c>
      <c r="G176">
        <v>0</v>
      </c>
      <c r="H176">
        <v>208.9</v>
      </c>
      <c r="J176">
        <v>0</v>
      </c>
      <c r="K176" t="s">
        <v>1415</v>
      </c>
      <c r="L176" s="1">
        <v>45025.69027777778</v>
      </c>
      <c r="M176" s="156"/>
    </row>
    <row r="177" spans="1:13" ht="15" customHeight="1" x14ac:dyDescent="0.25">
      <c r="A177">
        <v>118485</v>
      </c>
      <c r="B177" t="s">
        <v>462</v>
      </c>
      <c r="C177" t="s">
        <v>1478</v>
      </c>
      <c r="D177">
        <v>3535</v>
      </c>
      <c r="E177">
        <v>0</v>
      </c>
      <c r="F177">
        <v>180</v>
      </c>
      <c r="G177">
        <v>0</v>
      </c>
      <c r="H177">
        <v>179.1</v>
      </c>
      <c r="K177" t="s">
        <v>1415</v>
      </c>
      <c r="L177" s="1">
        <v>45025.688888888886</v>
      </c>
      <c r="M177" s="156"/>
    </row>
    <row r="178" spans="1:13" ht="15" customHeight="1" x14ac:dyDescent="0.25">
      <c r="A178">
        <v>118484</v>
      </c>
      <c r="B178" t="s">
        <v>167</v>
      </c>
      <c r="C178" t="s">
        <v>168</v>
      </c>
      <c r="D178">
        <v>2055</v>
      </c>
      <c r="E178">
        <v>0</v>
      </c>
      <c r="F178">
        <v>185.1</v>
      </c>
      <c r="G178">
        <v>0</v>
      </c>
      <c r="H178">
        <v>185.1</v>
      </c>
      <c r="J178">
        <v>0</v>
      </c>
      <c r="K178" t="s">
        <v>1415</v>
      </c>
      <c r="L178" s="1">
        <v>45025.686111111114</v>
      </c>
      <c r="M178" s="156"/>
    </row>
    <row r="179" spans="1:13" ht="15" customHeight="1" x14ac:dyDescent="0.25">
      <c r="A179">
        <v>118483</v>
      </c>
      <c r="B179" t="s">
        <v>124</v>
      </c>
      <c r="C179" t="s">
        <v>1413</v>
      </c>
      <c r="D179">
        <v>2055</v>
      </c>
      <c r="E179">
        <v>0</v>
      </c>
      <c r="F179">
        <v>161</v>
      </c>
      <c r="G179">
        <v>0</v>
      </c>
      <c r="H179">
        <v>161</v>
      </c>
      <c r="J179">
        <v>0</v>
      </c>
      <c r="K179" t="s">
        <v>1415</v>
      </c>
      <c r="L179" s="1">
        <v>45025.681250000001</v>
      </c>
      <c r="M179" s="156"/>
    </row>
    <row r="180" spans="1:13" ht="15" customHeight="1" x14ac:dyDescent="0.25">
      <c r="A180">
        <v>118478</v>
      </c>
      <c r="B180" t="s">
        <v>186</v>
      </c>
      <c r="C180" t="s">
        <v>1433</v>
      </c>
      <c r="D180">
        <v>2055</v>
      </c>
      <c r="E180">
        <v>0</v>
      </c>
      <c r="F180">
        <v>196.2</v>
      </c>
      <c r="G180">
        <v>0</v>
      </c>
      <c r="H180">
        <v>196.2</v>
      </c>
      <c r="J180">
        <v>0</v>
      </c>
      <c r="K180" t="s">
        <v>1415</v>
      </c>
      <c r="L180" s="1">
        <v>45025.676388888889</v>
      </c>
      <c r="M180" s="156"/>
    </row>
    <row r="181" spans="1:13" ht="15" customHeight="1" x14ac:dyDescent="0.25">
      <c r="A181">
        <v>118477</v>
      </c>
      <c r="B181" t="s">
        <v>167</v>
      </c>
      <c r="C181" t="s">
        <v>168</v>
      </c>
      <c r="D181">
        <v>2055</v>
      </c>
      <c r="E181">
        <v>0</v>
      </c>
      <c r="F181">
        <v>215.1</v>
      </c>
      <c r="G181">
        <v>0</v>
      </c>
      <c r="H181">
        <v>215.1</v>
      </c>
      <c r="J181">
        <v>0</v>
      </c>
      <c r="K181" t="s">
        <v>1415</v>
      </c>
      <c r="L181" s="1">
        <v>45025.676388888889</v>
      </c>
      <c r="M181" s="156"/>
    </row>
    <row r="182" spans="1:13" ht="15" customHeight="1" x14ac:dyDescent="0.25">
      <c r="A182">
        <v>118476</v>
      </c>
      <c r="B182" t="s">
        <v>121</v>
      </c>
      <c r="C182" t="s">
        <v>122</v>
      </c>
      <c r="D182">
        <v>2055</v>
      </c>
      <c r="E182">
        <v>0</v>
      </c>
      <c r="F182">
        <v>201.2</v>
      </c>
      <c r="G182">
        <v>0</v>
      </c>
      <c r="H182">
        <v>201.2</v>
      </c>
      <c r="J182">
        <v>0</v>
      </c>
      <c r="K182" t="s">
        <v>1415</v>
      </c>
      <c r="L182" s="1">
        <v>45025.672222222223</v>
      </c>
      <c r="M182" s="156"/>
    </row>
    <row r="183" spans="1:13" ht="15" customHeight="1" x14ac:dyDescent="0.25">
      <c r="A183">
        <v>118474</v>
      </c>
      <c r="B183" t="s">
        <v>167</v>
      </c>
      <c r="C183" t="s">
        <v>168</v>
      </c>
      <c r="D183">
        <v>2055</v>
      </c>
      <c r="E183">
        <v>0</v>
      </c>
      <c r="F183">
        <v>196</v>
      </c>
      <c r="G183">
        <v>0</v>
      </c>
      <c r="H183">
        <v>196</v>
      </c>
      <c r="J183">
        <v>0</v>
      </c>
      <c r="K183" t="s">
        <v>1415</v>
      </c>
      <c r="L183" s="1">
        <v>45025.671527777777</v>
      </c>
      <c r="M183" s="156"/>
    </row>
    <row r="184" spans="1:13" ht="15" customHeight="1" x14ac:dyDescent="0.25">
      <c r="A184">
        <v>118473</v>
      </c>
      <c r="B184" t="s">
        <v>167</v>
      </c>
      <c r="C184" t="s">
        <v>168</v>
      </c>
      <c r="D184">
        <v>2055</v>
      </c>
      <c r="E184">
        <v>0</v>
      </c>
      <c r="F184">
        <v>194.3</v>
      </c>
      <c r="G184">
        <v>0</v>
      </c>
      <c r="H184">
        <v>194.3</v>
      </c>
      <c r="J184">
        <v>0</v>
      </c>
      <c r="K184" t="s">
        <v>1415</v>
      </c>
      <c r="L184" s="1">
        <v>45025.671527777777</v>
      </c>
      <c r="M184" s="156"/>
    </row>
    <row r="185" spans="1:13" ht="15" customHeight="1" x14ac:dyDescent="0.25">
      <c r="A185">
        <v>118453</v>
      </c>
      <c r="B185" t="s">
        <v>476</v>
      </c>
      <c r="C185" t="s">
        <v>1498</v>
      </c>
      <c r="D185">
        <v>3535</v>
      </c>
      <c r="E185">
        <v>0</v>
      </c>
      <c r="F185">
        <v>52.4</v>
      </c>
      <c r="G185">
        <v>0</v>
      </c>
      <c r="H185">
        <v>51.4</v>
      </c>
      <c r="K185" t="s">
        <v>1415</v>
      </c>
      <c r="L185" s="1">
        <v>45025.662499999999</v>
      </c>
      <c r="M185" s="156"/>
    </row>
    <row r="186" spans="1:13" ht="15" customHeight="1" x14ac:dyDescent="0.25">
      <c r="A186">
        <v>118451</v>
      </c>
      <c r="B186" t="s">
        <v>186</v>
      </c>
      <c r="C186" t="s">
        <v>1433</v>
      </c>
      <c r="D186">
        <v>2055</v>
      </c>
      <c r="E186">
        <v>0</v>
      </c>
      <c r="F186">
        <v>199.8</v>
      </c>
      <c r="G186">
        <v>0</v>
      </c>
      <c r="H186">
        <v>199.8</v>
      </c>
      <c r="J186">
        <v>0</v>
      </c>
      <c r="K186" t="s">
        <v>1415</v>
      </c>
      <c r="L186" s="1">
        <v>45025.661111111112</v>
      </c>
      <c r="M186" s="156"/>
    </row>
    <row r="187" spans="1:13" ht="15" customHeight="1" x14ac:dyDescent="0.25">
      <c r="A187">
        <v>118449</v>
      </c>
      <c r="B187" t="s">
        <v>124</v>
      </c>
      <c r="C187" t="s">
        <v>1413</v>
      </c>
      <c r="D187">
        <v>2055</v>
      </c>
      <c r="E187">
        <v>0</v>
      </c>
      <c r="F187">
        <v>176.1</v>
      </c>
      <c r="G187">
        <v>0</v>
      </c>
      <c r="H187">
        <v>176.1</v>
      </c>
      <c r="J187">
        <v>0</v>
      </c>
      <c r="K187" t="s">
        <v>1415</v>
      </c>
      <c r="L187" s="1">
        <v>45025.656944444447</v>
      </c>
      <c r="M187" s="156"/>
    </row>
    <row r="188" spans="1:13" ht="15" customHeight="1" x14ac:dyDescent="0.25">
      <c r="A188">
        <v>118448</v>
      </c>
      <c r="B188" t="s">
        <v>186</v>
      </c>
      <c r="C188" t="s">
        <v>1433</v>
      </c>
      <c r="D188">
        <v>2055</v>
      </c>
      <c r="E188">
        <v>0</v>
      </c>
      <c r="F188">
        <v>175.5</v>
      </c>
      <c r="G188">
        <v>0</v>
      </c>
      <c r="H188">
        <v>175.5</v>
      </c>
      <c r="J188">
        <v>0</v>
      </c>
      <c r="K188" t="s">
        <v>1415</v>
      </c>
      <c r="L188" s="1">
        <v>45025.654166666667</v>
      </c>
      <c r="M188" s="156"/>
    </row>
    <row r="189" spans="1:13" ht="15" customHeight="1" x14ac:dyDescent="0.25">
      <c r="A189">
        <v>118445</v>
      </c>
      <c r="B189" t="s">
        <v>167</v>
      </c>
      <c r="C189" t="s">
        <v>168</v>
      </c>
      <c r="D189">
        <v>2055</v>
      </c>
      <c r="E189">
        <v>0</v>
      </c>
      <c r="F189">
        <v>209.9</v>
      </c>
      <c r="G189">
        <v>0</v>
      </c>
      <c r="H189">
        <v>209.9</v>
      </c>
      <c r="J189">
        <v>0</v>
      </c>
      <c r="K189" t="s">
        <v>1415</v>
      </c>
      <c r="L189" s="1">
        <v>45025.652777777781</v>
      </c>
      <c r="M189" s="156"/>
    </row>
    <row r="190" spans="1:13" ht="15" customHeight="1" x14ac:dyDescent="0.25">
      <c r="A190">
        <v>118443</v>
      </c>
      <c r="B190" t="s">
        <v>186</v>
      </c>
      <c r="C190" t="s">
        <v>1433</v>
      </c>
      <c r="D190">
        <v>2055</v>
      </c>
      <c r="E190">
        <v>0</v>
      </c>
      <c r="F190">
        <v>104.5</v>
      </c>
      <c r="G190">
        <v>0</v>
      </c>
      <c r="H190">
        <v>104.5</v>
      </c>
      <c r="J190">
        <v>0</v>
      </c>
      <c r="K190" t="s">
        <v>1415</v>
      </c>
      <c r="L190" s="1">
        <v>45025.652777777781</v>
      </c>
      <c r="M190" s="156"/>
    </row>
    <row r="191" spans="1:13" ht="15" customHeight="1" x14ac:dyDescent="0.25">
      <c r="A191">
        <v>118440</v>
      </c>
      <c r="B191" t="s">
        <v>1435</v>
      </c>
      <c r="C191" t="s">
        <v>1436</v>
      </c>
      <c r="D191">
        <v>2055</v>
      </c>
      <c r="E191">
        <v>0</v>
      </c>
      <c r="F191">
        <v>168.9</v>
      </c>
      <c r="G191">
        <v>0</v>
      </c>
      <c r="H191">
        <v>168.9</v>
      </c>
      <c r="J191">
        <v>0</v>
      </c>
      <c r="K191" t="s">
        <v>1415</v>
      </c>
      <c r="L191" s="1">
        <v>45025.648611111108</v>
      </c>
      <c r="M191" s="156"/>
    </row>
    <row r="192" spans="1:13" ht="15" customHeight="1" x14ac:dyDescent="0.25">
      <c r="A192">
        <v>118436</v>
      </c>
      <c r="B192" t="s">
        <v>1435</v>
      </c>
      <c r="C192" t="s">
        <v>1436</v>
      </c>
      <c r="D192">
        <v>2055</v>
      </c>
      <c r="E192">
        <v>0</v>
      </c>
      <c r="F192">
        <v>98.6</v>
      </c>
      <c r="G192">
        <v>0</v>
      </c>
      <c r="H192">
        <v>98.6</v>
      </c>
      <c r="J192">
        <v>0</v>
      </c>
      <c r="K192" t="s">
        <v>1415</v>
      </c>
      <c r="L192" s="1">
        <v>45025.645138888889</v>
      </c>
      <c r="M192" s="156"/>
    </row>
    <row r="193" spans="1:13" ht="15" customHeight="1" x14ac:dyDescent="0.25">
      <c r="A193">
        <v>118435</v>
      </c>
      <c r="B193" t="s">
        <v>414</v>
      </c>
      <c r="C193" t="s">
        <v>1416</v>
      </c>
      <c r="D193">
        <v>3535</v>
      </c>
      <c r="E193">
        <v>140</v>
      </c>
      <c r="F193">
        <v>143.6</v>
      </c>
      <c r="G193">
        <v>0</v>
      </c>
      <c r="H193">
        <v>141.30000000000001</v>
      </c>
      <c r="I193" t="s">
        <v>1417</v>
      </c>
      <c r="K193" t="s">
        <v>1415</v>
      </c>
      <c r="L193" s="1">
        <v>45025.643750000003</v>
      </c>
      <c r="M193" s="156"/>
    </row>
    <row r="194" spans="1:13" ht="15" customHeight="1" x14ac:dyDescent="0.25">
      <c r="A194">
        <v>118433</v>
      </c>
      <c r="B194" t="s">
        <v>167</v>
      </c>
      <c r="C194" t="s">
        <v>168</v>
      </c>
      <c r="D194">
        <v>2055</v>
      </c>
      <c r="E194">
        <v>0</v>
      </c>
      <c r="F194">
        <v>194.3</v>
      </c>
      <c r="G194">
        <v>0</v>
      </c>
      <c r="H194">
        <v>194.3</v>
      </c>
      <c r="J194">
        <v>0</v>
      </c>
      <c r="K194" t="s">
        <v>1415</v>
      </c>
      <c r="L194" s="1">
        <v>45025.642361111109</v>
      </c>
      <c r="M194" s="156"/>
    </row>
    <row r="195" spans="1:13" ht="15" customHeight="1" x14ac:dyDescent="0.25">
      <c r="A195">
        <v>118431</v>
      </c>
      <c r="B195" t="s">
        <v>417</v>
      </c>
      <c r="C195" t="s">
        <v>1419</v>
      </c>
      <c r="D195">
        <v>3535</v>
      </c>
      <c r="E195">
        <v>36</v>
      </c>
      <c r="F195">
        <v>38.700000000000003</v>
      </c>
      <c r="G195">
        <v>0</v>
      </c>
      <c r="H195">
        <v>38.1</v>
      </c>
      <c r="I195" t="s">
        <v>1417</v>
      </c>
      <c r="K195" t="s">
        <v>1415</v>
      </c>
      <c r="L195" s="1">
        <v>45025.640277777777</v>
      </c>
      <c r="M195" s="156"/>
    </row>
    <row r="196" spans="1:13" ht="15" customHeight="1" x14ac:dyDescent="0.25">
      <c r="A196">
        <v>118429</v>
      </c>
      <c r="B196" t="s">
        <v>436</v>
      </c>
      <c r="C196" t="s">
        <v>1443</v>
      </c>
      <c r="D196">
        <v>3535</v>
      </c>
      <c r="E196">
        <v>0</v>
      </c>
      <c r="F196">
        <v>8.6999999999999993</v>
      </c>
      <c r="G196">
        <v>0</v>
      </c>
      <c r="H196">
        <v>8.1999999999999993</v>
      </c>
      <c r="K196" t="s">
        <v>1415</v>
      </c>
      <c r="L196" s="1">
        <v>45025.63958333333</v>
      </c>
      <c r="M196" s="156"/>
    </row>
    <row r="197" spans="1:13" ht="15" customHeight="1" x14ac:dyDescent="0.25">
      <c r="A197">
        <v>118427</v>
      </c>
      <c r="B197" t="s">
        <v>409</v>
      </c>
      <c r="C197" t="s">
        <v>1414</v>
      </c>
      <c r="D197">
        <v>3535</v>
      </c>
      <c r="E197">
        <v>0</v>
      </c>
      <c r="F197">
        <v>79.900000000000006</v>
      </c>
      <c r="G197">
        <v>0</v>
      </c>
      <c r="H197">
        <v>79</v>
      </c>
      <c r="K197" t="s">
        <v>1415</v>
      </c>
      <c r="L197" s="1">
        <v>45025.638888888891</v>
      </c>
      <c r="M197" s="156"/>
    </row>
    <row r="198" spans="1:13" ht="15" customHeight="1" x14ac:dyDescent="0.25">
      <c r="A198">
        <v>118425</v>
      </c>
      <c r="B198" t="s">
        <v>466</v>
      </c>
      <c r="C198" t="s">
        <v>1484</v>
      </c>
      <c r="D198">
        <v>3535</v>
      </c>
      <c r="E198">
        <v>0</v>
      </c>
      <c r="F198">
        <v>146.4</v>
      </c>
      <c r="G198">
        <v>0</v>
      </c>
      <c r="H198">
        <v>145.4</v>
      </c>
      <c r="K198" t="s">
        <v>1415</v>
      </c>
      <c r="L198" s="1">
        <v>45025.638194444444</v>
      </c>
      <c r="M198" s="156"/>
    </row>
    <row r="199" spans="1:13" ht="15" customHeight="1" x14ac:dyDescent="0.25">
      <c r="A199">
        <v>118423</v>
      </c>
      <c r="B199" t="s">
        <v>466</v>
      </c>
      <c r="C199" t="s">
        <v>1484</v>
      </c>
      <c r="D199">
        <v>3535</v>
      </c>
      <c r="E199">
        <v>0</v>
      </c>
      <c r="F199">
        <v>155.80000000000001</v>
      </c>
      <c r="G199">
        <v>0</v>
      </c>
      <c r="H199">
        <v>155.1</v>
      </c>
      <c r="K199" t="s">
        <v>1415</v>
      </c>
      <c r="L199" s="1">
        <v>45025.637499999997</v>
      </c>
      <c r="M199" s="156"/>
    </row>
    <row r="200" spans="1:13" ht="15" customHeight="1" x14ac:dyDescent="0.25">
      <c r="A200">
        <v>118420</v>
      </c>
      <c r="B200" t="s">
        <v>452</v>
      </c>
      <c r="C200" t="s">
        <v>453</v>
      </c>
      <c r="D200">
        <v>3535</v>
      </c>
      <c r="E200">
        <v>86</v>
      </c>
      <c r="F200">
        <v>88.4</v>
      </c>
      <c r="G200">
        <v>0</v>
      </c>
      <c r="H200">
        <v>87.7</v>
      </c>
      <c r="I200" t="s">
        <v>1417</v>
      </c>
      <c r="K200" t="s">
        <v>1415</v>
      </c>
      <c r="L200" s="1">
        <v>45025.636805555558</v>
      </c>
      <c r="M200" s="156"/>
    </row>
    <row r="201" spans="1:13" ht="15" customHeight="1" x14ac:dyDescent="0.25">
      <c r="A201">
        <v>118412</v>
      </c>
      <c r="B201" t="s">
        <v>167</v>
      </c>
      <c r="C201" t="s">
        <v>168</v>
      </c>
      <c r="D201">
        <v>2055</v>
      </c>
      <c r="E201">
        <v>0</v>
      </c>
      <c r="F201">
        <v>185.4</v>
      </c>
      <c r="G201">
        <v>0</v>
      </c>
      <c r="H201">
        <v>185.4</v>
      </c>
      <c r="J201">
        <v>0</v>
      </c>
      <c r="K201" t="s">
        <v>1415</v>
      </c>
      <c r="L201" s="1">
        <v>45025.631944444445</v>
      </c>
      <c r="M201" s="156"/>
    </row>
    <row r="202" spans="1:13" ht="15" customHeight="1" x14ac:dyDescent="0.25">
      <c r="A202">
        <v>118411</v>
      </c>
      <c r="B202" t="s">
        <v>418</v>
      </c>
      <c r="C202" t="s">
        <v>1420</v>
      </c>
      <c r="D202">
        <v>3535</v>
      </c>
      <c r="E202">
        <v>0</v>
      </c>
      <c r="F202">
        <v>17.100000000000001</v>
      </c>
      <c r="G202">
        <v>0</v>
      </c>
      <c r="H202">
        <v>16.2</v>
      </c>
      <c r="I202" t="s">
        <v>1503</v>
      </c>
      <c r="K202" t="s">
        <v>1415</v>
      </c>
      <c r="L202" s="1">
        <v>45025.630555555559</v>
      </c>
      <c r="M202" s="156"/>
    </row>
    <row r="203" spans="1:13" ht="15" customHeight="1" x14ac:dyDescent="0.25">
      <c r="A203">
        <v>118410</v>
      </c>
      <c r="B203" t="s">
        <v>452</v>
      </c>
      <c r="C203" t="s">
        <v>453</v>
      </c>
      <c r="D203">
        <v>3535</v>
      </c>
      <c r="E203">
        <v>0</v>
      </c>
      <c r="G203">
        <v>0</v>
      </c>
      <c r="H203">
        <v>0</v>
      </c>
      <c r="I203" t="s">
        <v>1503</v>
      </c>
      <c r="K203" t="s">
        <v>1415</v>
      </c>
      <c r="L203" s="1">
        <v>45025.629861111112</v>
      </c>
      <c r="M203" s="156"/>
    </row>
    <row r="204" spans="1:13" ht="15" customHeight="1" x14ac:dyDescent="0.25">
      <c r="A204">
        <v>118409</v>
      </c>
      <c r="B204" t="s">
        <v>466</v>
      </c>
      <c r="C204" t="s">
        <v>1484</v>
      </c>
      <c r="D204">
        <v>3535</v>
      </c>
      <c r="E204">
        <v>0</v>
      </c>
      <c r="F204">
        <v>147.4</v>
      </c>
      <c r="G204">
        <v>0</v>
      </c>
      <c r="H204">
        <v>146.6</v>
      </c>
      <c r="K204" t="s">
        <v>1415</v>
      </c>
      <c r="L204" s="1">
        <v>45025.629166666666</v>
      </c>
      <c r="M204" s="156"/>
    </row>
    <row r="205" spans="1:13" ht="15" customHeight="1" x14ac:dyDescent="0.25">
      <c r="A205">
        <v>118406</v>
      </c>
      <c r="B205" t="s">
        <v>1435</v>
      </c>
      <c r="C205" t="s">
        <v>1436</v>
      </c>
      <c r="D205">
        <v>2055</v>
      </c>
      <c r="E205">
        <v>0</v>
      </c>
      <c r="F205">
        <v>85.8</v>
      </c>
      <c r="G205">
        <v>0</v>
      </c>
      <c r="H205">
        <v>85.8</v>
      </c>
      <c r="J205">
        <v>0</v>
      </c>
      <c r="K205" t="s">
        <v>1415</v>
      </c>
      <c r="L205" s="1">
        <v>45025.628472222219</v>
      </c>
      <c r="M205" s="156"/>
    </row>
    <row r="206" spans="1:13" ht="15" customHeight="1" x14ac:dyDescent="0.25">
      <c r="A206">
        <v>118404</v>
      </c>
      <c r="B206" t="s">
        <v>409</v>
      </c>
      <c r="C206" t="s">
        <v>1414</v>
      </c>
      <c r="D206">
        <v>3535</v>
      </c>
      <c r="E206">
        <v>0</v>
      </c>
      <c r="F206">
        <v>80.3</v>
      </c>
      <c r="G206">
        <v>0</v>
      </c>
      <c r="H206">
        <v>79.3</v>
      </c>
      <c r="K206" t="s">
        <v>1415</v>
      </c>
      <c r="L206" s="1">
        <v>45025.62777777778</v>
      </c>
      <c r="M206" s="156"/>
    </row>
    <row r="207" spans="1:13" ht="15" customHeight="1" x14ac:dyDescent="0.25">
      <c r="A207">
        <v>118402</v>
      </c>
      <c r="B207" t="s">
        <v>457</v>
      </c>
      <c r="C207" t="s">
        <v>1471</v>
      </c>
      <c r="D207">
        <v>3535</v>
      </c>
      <c r="E207">
        <v>0</v>
      </c>
      <c r="F207">
        <v>136</v>
      </c>
      <c r="G207">
        <v>0</v>
      </c>
      <c r="H207">
        <v>135</v>
      </c>
      <c r="K207" t="s">
        <v>1415</v>
      </c>
      <c r="L207" s="1">
        <v>45025.627083333333</v>
      </c>
      <c r="M207" s="156"/>
    </row>
    <row r="208" spans="1:13" ht="15" customHeight="1" x14ac:dyDescent="0.25">
      <c r="A208">
        <v>118401</v>
      </c>
      <c r="B208" t="s">
        <v>436</v>
      </c>
      <c r="C208" t="s">
        <v>1443</v>
      </c>
      <c r="D208">
        <v>3535</v>
      </c>
      <c r="E208">
        <v>0</v>
      </c>
      <c r="F208">
        <v>8</v>
      </c>
      <c r="G208">
        <v>0</v>
      </c>
      <c r="H208">
        <v>8.1999999999999993</v>
      </c>
      <c r="J208">
        <v>0</v>
      </c>
      <c r="K208" t="s">
        <v>1415</v>
      </c>
      <c r="L208" s="1">
        <v>45025.626388888886</v>
      </c>
      <c r="M208" s="156"/>
    </row>
    <row r="209" spans="1:13" ht="15" customHeight="1" x14ac:dyDescent="0.25">
      <c r="A209">
        <v>118393</v>
      </c>
      <c r="B209" t="s">
        <v>167</v>
      </c>
      <c r="C209" t="s">
        <v>168</v>
      </c>
      <c r="D209">
        <v>2055</v>
      </c>
      <c r="E209">
        <v>0</v>
      </c>
      <c r="F209">
        <v>193.5</v>
      </c>
      <c r="G209">
        <v>0</v>
      </c>
      <c r="H209">
        <v>193.5</v>
      </c>
      <c r="J209">
        <v>0</v>
      </c>
      <c r="K209" t="s">
        <v>1415</v>
      </c>
      <c r="L209" s="1">
        <v>45025.618750000001</v>
      </c>
      <c r="M209" s="156"/>
    </row>
    <row r="210" spans="1:13" ht="15" customHeight="1" x14ac:dyDescent="0.25">
      <c r="A210">
        <v>118391</v>
      </c>
      <c r="B210" t="s">
        <v>466</v>
      </c>
      <c r="C210" t="s">
        <v>1484</v>
      </c>
      <c r="D210">
        <v>3535</v>
      </c>
      <c r="E210">
        <v>0</v>
      </c>
      <c r="F210">
        <v>84.7</v>
      </c>
      <c r="G210">
        <v>0</v>
      </c>
      <c r="H210">
        <v>83.8</v>
      </c>
      <c r="K210" t="s">
        <v>1415</v>
      </c>
      <c r="L210" s="1">
        <v>45025.618055555555</v>
      </c>
      <c r="M210" s="156"/>
    </row>
    <row r="211" spans="1:13" ht="15" customHeight="1" x14ac:dyDescent="0.25">
      <c r="A211">
        <v>118389</v>
      </c>
      <c r="B211" t="s">
        <v>477</v>
      </c>
      <c r="C211" t="s">
        <v>478</v>
      </c>
      <c r="D211">
        <v>3535</v>
      </c>
      <c r="E211">
        <v>0</v>
      </c>
      <c r="F211">
        <v>138.80000000000001</v>
      </c>
      <c r="G211">
        <v>0</v>
      </c>
      <c r="H211">
        <v>137.30000000000001</v>
      </c>
      <c r="K211" t="s">
        <v>1415</v>
      </c>
      <c r="L211" s="1">
        <v>45025.615972222222</v>
      </c>
      <c r="M211" s="156"/>
    </row>
    <row r="212" spans="1:13" ht="15" customHeight="1" x14ac:dyDescent="0.25">
      <c r="A212">
        <v>118388</v>
      </c>
      <c r="B212" t="s">
        <v>167</v>
      </c>
      <c r="C212" t="s">
        <v>168</v>
      </c>
      <c r="D212">
        <v>2055</v>
      </c>
      <c r="E212">
        <v>0</v>
      </c>
      <c r="F212">
        <v>202.4</v>
      </c>
      <c r="G212">
        <v>0</v>
      </c>
      <c r="H212">
        <v>202.4</v>
      </c>
      <c r="J212">
        <v>0</v>
      </c>
      <c r="K212" t="s">
        <v>1415</v>
      </c>
      <c r="L212" s="1">
        <v>45025.615277777775</v>
      </c>
      <c r="M212" s="156"/>
    </row>
    <row r="213" spans="1:13" ht="15" customHeight="1" x14ac:dyDescent="0.25">
      <c r="A213">
        <v>118387</v>
      </c>
      <c r="B213" t="s">
        <v>466</v>
      </c>
      <c r="C213" t="s">
        <v>1484</v>
      </c>
      <c r="D213">
        <v>3535</v>
      </c>
      <c r="E213">
        <v>0</v>
      </c>
      <c r="F213">
        <v>149.69999999999999</v>
      </c>
      <c r="G213">
        <v>0</v>
      </c>
      <c r="H213">
        <v>149.6</v>
      </c>
      <c r="K213" t="s">
        <v>1415</v>
      </c>
      <c r="L213" s="1">
        <v>45025.611805555556</v>
      </c>
      <c r="M213" s="156"/>
    </row>
    <row r="214" spans="1:13" ht="15" customHeight="1" x14ac:dyDescent="0.25">
      <c r="A214">
        <v>118386</v>
      </c>
      <c r="B214" t="s">
        <v>124</v>
      </c>
      <c r="C214" t="s">
        <v>1413</v>
      </c>
      <c r="D214">
        <v>2055</v>
      </c>
      <c r="E214">
        <v>0</v>
      </c>
      <c r="F214">
        <v>171.6</v>
      </c>
      <c r="G214">
        <v>0</v>
      </c>
      <c r="H214">
        <v>171.6</v>
      </c>
      <c r="J214">
        <v>0</v>
      </c>
      <c r="K214" t="s">
        <v>1415</v>
      </c>
      <c r="L214" s="1">
        <v>45025.611111111109</v>
      </c>
      <c r="M214" s="156"/>
    </row>
    <row r="215" spans="1:13" ht="15" customHeight="1" x14ac:dyDescent="0.25">
      <c r="A215">
        <v>118385</v>
      </c>
      <c r="B215" t="s">
        <v>177</v>
      </c>
      <c r="C215" t="s">
        <v>178</v>
      </c>
      <c r="D215">
        <v>2055</v>
      </c>
      <c r="E215">
        <v>0</v>
      </c>
      <c r="F215">
        <v>193.1</v>
      </c>
      <c r="G215">
        <v>0</v>
      </c>
      <c r="H215">
        <v>193.1</v>
      </c>
      <c r="J215">
        <v>0</v>
      </c>
      <c r="K215" t="s">
        <v>1415</v>
      </c>
      <c r="L215" s="1">
        <v>45025.609722222223</v>
      </c>
      <c r="M215" s="156"/>
    </row>
    <row r="216" spans="1:13" ht="15" customHeight="1" x14ac:dyDescent="0.25">
      <c r="A216">
        <v>118384</v>
      </c>
      <c r="B216" t="s">
        <v>418</v>
      </c>
      <c r="C216" t="s">
        <v>1420</v>
      </c>
      <c r="D216">
        <v>3535</v>
      </c>
      <c r="E216">
        <v>0</v>
      </c>
      <c r="F216">
        <v>53.9</v>
      </c>
      <c r="G216">
        <v>0</v>
      </c>
      <c r="H216">
        <v>52.8</v>
      </c>
      <c r="I216" t="s">
        <v>1431</v>
      </c>
      <c r="K216" t="s">
        <v>1415</v>
      </c>
      <c r="L216" s="1">
        <v>45025.609027777777</v>
      </c>
      <c r="M216" s="156"/>
    </row>
    <row r="217" spans="1:13" ht="15" customHeight="1" x14ac:dyDescent="0.25">
      <c r="A217">
        <v>118383</v>
      </c>
      <c r="B217" t="s">
        <v>424</v>
      </c>
      <c r="C217" t="s">
        <v>1432</v>
      </c>
      <c r="D217">
        <v>3535</v>
      </c>
      <c r="E217">
        <v>0</v>
      </c>
      <c r="F217">
        <v>27.8</v>
      </c>
      <c r="G217">
        <v>0</v>
      </c>
      <c r="H217">
        <v>27.4</v>
      </c>
      <c r="K217" t="s">
        <v>1415</v>
      </c>
      <c r="L217" s="1">
        <v>45025.60833333333</v>
      </c>
      <c r="M217" s="156"/>
    </row>
    <row r="218" spans="1:13" ht="15" customHeight="1" x14ac:dyDescent="0.25">
      <c r="A218">
        <v>118382</v>
      </c>
      <c r="B218" t="s">
        <v>447</v>
      </c>
      <c r="C218" t="s">
        <v>1458</v>
      </c>
      <c r="D218">
        <v>3535</v>
      </c>
      <c r="E218">
        <v>0</v>
      </c>
      <c r="F218">
        <v>66.400000000000006</v>
      </c>
      <c r="G218">
        <v>0</v>
      </c>
      <c r="H218">
        <v>65.599999999999994</v>
      </c>
      <c r="I218" t="s">
        <v>1463</v>
      </c>
      <c r="K218" t="s">
        <v>1415</v>
      </c>
      <c r="L218" s="1">
        <v>45025.607638888891</v>
      </c>
      <c r="M218" s="156"/>
    </row>
    <row r="219" spans="1:13" ht="15" customHeight="1" x14ac:dyDescent="0.25">
      <c r="A219">
        <v>118381</v>
      </c>
      <c r="B219" t="s">
        <v>457</v>
      </c>
      <c r="C219" t="s">
        <v>1471</v>
      </c>
      <c r="D219">
        <v>3535</v>
      </c>
      <c r="E219">
        <v>0</v>
      </c>
      <c r="F219">
        <v>79.599999999999994</v>
      </c>
      <c r="G219">
        <v>0</v>
      </c>
      <c r="H219">
        <v>79.099999999999994</v>
      </c>
      <c r="K219" t="s">
        <v>1415</v>
      </c>
      <c r="L219" s="1">
        <v>45025.606944444444</v>
      </c>
      <c r="M219" s="156"/>
    </row>
    <row r="220" spans="1:13" ht="15" customHeight="1" x14ac:dyDescent="0.25">
      <c r="A220">
        <v>118380</v>
      </c>
      <c r="B220" t="s">
        <v>477</v>
      </c>
      <c r="C220" t="s">
        <v>478</v>
      </c>
      <c r="D220">
        <v>3535</v>
      </c>
      <c r="E220">
        <v>0</v>
      </c>
      <c r="F220">
        <v>122.4</v>
      </c>
      <c r="G220">
        <v>0</v>
      </c>
      <c r="H220">
        <v>122.1</v>
      </c>
      <c r="K220" t="s">
        <v>1415</v>
      </c>
      <c r="L220" s="1">
        <v>45025.605555555558</v>
      </c>
      <c r="M220" s="156"/>
    </row>
    <row r="221" spans="1:13" ht="15" customHeight="1" x14ac:dyDescent="0.25">
      <c r="A221">
        <v>118379</v>
      </c>
      <c r="B221" t="s">
        <v>167</v>
      </c>
      <c r="C221" t="s">
        <v>168</v>
      </c>
      <c r="D221">
        <v>2055</v>
      </c>
      <c r="E221">
        <v>0</v>
      </c>
      <c r="F221">
        <v>194.8</v>
      </c>
      <c r="G221">
        <v>0</v>
      </c>
      <c r="H221">
        <v>194.8</v>
      </c>
      <c r="J221">
        <v>0</v>
      </c>
      <c r="K221" t="s">
        <v>1415</v>
      </c>
      <c r="L221" s="1">
        <v>45025.604166666664</v>
      </c>
      <c r="M221" s="156"/>
    </row>
    <row r="222" spans="1:13" ht="15" customHeight="1" x14ac:dyDescent="0.25">
      <c r="A222">
        <v>118378</v>
      </c>
      <c r="B222" t="s">
        <v>121</v>
      </c>
      <c r="C222" t="s">
        <v>122</v>
      </c>
      <c r="D222">
        <v>2055</v>
      </c>
      <c r="E222">
        <v>0</v>
      </c>
      <c r="F222">
        <v>164.7</v>
      </c>
      <c r="G222">
        <v>0</v>
      </c>
      <c r="H222">
        <v>164.7</v>
      </c>
      <c r="J222">
        <v>0</v>
      </c>
      <c r="K222" t="s">
        <v>1415</v>
      </c>
      <c r="L222" s="1">
        <v>45025.603472222225</v>
      </c>
      <c r="M222" s="156"/>
    </row>
    <row r="223" spans="1:13" ht="15" customHeight="1" x14ac:dyDescent="0.25">
      <c r="A223">
        <v>118377</v>
      </c>
      <c r="B223" t="s">
        <v>167</v>
      </c>
      <c r="C223" t="s">
        <v>168</v>
      </c>
      <c r="D223">
        <v>2055</v>
      </c>
      <c r="E223">
        <v>0</v>
      </c>
      <c r="F223">
        <v>213.3</v>
      </c>
      <c r="G223">
        <v>0</v>
      </c>
      <c r="H223">
        <v>213.3</v>
      </c>
      <c r="J223">
        <v>0</v>
      </c>
      <c r="K223" t="s">
        <v>1415</v>
      </c>
      <c r="L223" s="1">
        <v>45025.602777777778</v>
      </c>
      <c r="M223" s="156"/>
    </row>
    <row r="224" spans="1:13" ht="15" customHeight="1" x14ac:dyDescent="0.25">
      <c r="A224">
        <v>118376</v>
      </c>
      <c r="B224" t="s">
        <v>424</v>
      </c>
      <c r="C224" t="s">
        <v>1432</v>
      </c>
      <c r="D224">
        <v>3535</v>
      </c>
      <c r="E224">
        <v>0</v>
      </c>
      <c r="F224">
        <v>86.4</v>
      </c>
      <c r="G224">
        <v>0</v>
      </c>
      <c r="H224">
        <v>85.8</v>
      </c>
      <c r="K224" t="s">
        <v>1415</v>
      </c>
      <c r="L224" s="1">
        <v>45025.601388888892</v>
      </c>
      <c r="M224" s="156"/>
    </row>
    <row r="225" spans="1:13" ht="15" customHeight="1" x14ac:dyDescent="0.25">
      <c r="A225">
        <v>118375</v>
      </c>
      <c r="B225" t="s">
        <v>1435</v>
      </c>
      <c r="C225" t="s">
        <v>1436</v>
      </c>
      <c r="D225">
        <v>2055</v>
      </c>
      <c r="E225">
        <v>0</v>
      </c>
      <c r="F225">
        <v>80.900000000000006</v>
      </c>
      <c r="G225">
        <v>0</v>
      </c>
      <c r="H225">
        <v>80.900000000000006</v>
      </c>
      <c r="J225">
        <v>0</v>
      </c>
      <c r="K225" t="s">
        <v>1415</v>
      </c>
      <c r="L225" s="1">
        <v>45025.601388888892</v>
      </c>
      <c r="M225" s="156"/>
    </row>
    <row r="226" spans="1:13" ht="15" customHeight="1" x14ac:dyDescent="0.25">
      <c r="A226">
        <v>118374</v>
      </c>
      <c r="B226" t="s">
        <v>409</v>
      </c>
      <c r="C226" t="s">
        <v>1414</v>
      </c>
      <c r="D226">
        <v>3535</v>
      </c>
      <c r="E226">
        <v>0</v>
      </c>
      <c r="F226">
        <v>76.7</v>
      </c>
      <c r="G226">
        <v>0</v>
      </c>
      <c r="H226">
        <v>75.8</v>
      </c>
      <c r="K226" t="s">
        <v>1415</v>
      </c>
      <c r="L226" s="1">
        <v>45025.600694444445</v>
      </c>
      <c r="M226" s="156"/>
    </row>
    <row r="227" spans="1:13" ht="15" customHeight="1" x14ac:dyDescent="0.25">
      <c r="A227">
        <v>118372</v>
      </c>
      <c r="B227" t="s">
        <v>414</v>
      </c>
      <c r="C227" t="s">
        <v>1416</v>
      </c>
      <c r="D227">
        <v>3535</v>
      </c>
      <c r="E227">
        <v>0</v>
      </c>
      <c r="F227">
        <v>59.3</v>
      </c>
      <c r="G227">
        <v>0</v>
      </c>
      <c r="H227">
        <v>58.8</v>
      </c>
      <c r="K227" t="s">
        <v>1415</v>
      </c>
      <c r="L227" s="1">
        <v>45025.598611111112</v>
      </c>
      <c r="M227" s="156"/>
    </row>
    <row r="228" spans="1:13" ht="15" customHeight="1" x14ac:dyDescent="0.25">
      <c r="A228">
        <v>118371</v>
      </c>
      <c r="B228" t="s">
        <v>424</v>
      </c>
      <c r="C228" t="s">
        <v>1432</v>
      </c>
      <c r="D228">
        <v>3535</v>
      </c>
      <c r="E228">
        <v>0</v>
      </c>
      <c r="F228">
        <v>86.4</v>
      </c>
      <c r="G228">
        <v>0</v>
      </c>
      <c r="H228">
        <v>85.8</v>
      </c>
      <c r="K228" t="s">
        <v>1415</v>
      </c>
      <c r="L228" s="1">
        <v>45025.597916666666</v>
      </c>
      <c r="M228" s="156"/>
    </row>
    <row r="229" spans="1:13" ht="15" customHeight="1" x14ac:dyDescent="0.25">
      <c r="A229">
        <v>118368</v>
      </c>
      <c r="B229" t="s">
        <v>186</v>
      </c>
      <c r="C229" t="s">
        <v>1433</v>
      </c>
      <c r="D229">
        <v>2055</v>
      </c>
      <c r="E229">
        <v>0</v>
      </c>
      <c r="F229">
        <v>179</v>
      </c>
      <c r="G229">
        <v>0</v>
      </c>
      <c r="H229">
        <v>179</v>
      </c>
      <c r="J229">
        <v>0</v>
      </c>
      <c r="K229" t="s">
        <v>1415</v>
      </c>
      <c r="L229" s="1">
        <v>45025.59652777778</v>
      </c>
      <c r="M229" s="156"/>
    </row>
    <row r="230" spans="1:13" ht="15" customHeight="1" x14ac:dyDescent="0.25">
      <c r="A230">
        <v>118367</v>
      </c>
      <c r="B230" t="s">
        <v>433</v>
      </c>
      <c r="C230" t="s">
        <v>1441</v>
      </c>
      <c r="D230">
        <v>3535</v>
      </c>
      <c r="E230">
        <v>0</v>
      </c>
      <c r="F230">
        <v>81.2</v>
      </c>
      <c r="G230">
        <v>0</v>
      </c>
      <c r="H230">
        <v>80.8</v>
      </c>
      <c r="I230" t="s">
        <v>1463</v>
      </c>
      <c r="K230" t="s">
        <v>1415</v>
      </c>
      <c r="L230" s="1">
        <v>45025.594444444447</v>
      </c>
      <c r="M230" s="156"/>
    </row>
    <row r="231" spans="1:13" ht="15" customHeight="1" x14ac:dyDescent="0.25">
      <c r="A231">
        <v>118366</v>
      </c>
      <c r="B231" t="s">
        <v>458</v>
      </c>
      <c r="C231" t="s">
        <v>1472</v>
      </c>
      <c r="D231">
        <v>3535</v>
      </c>
      <c r="E231">
        <v>0</v>
      </c>
      <c r="F231">
        <v>155.19999999999999</v>
      </c>
      <c r="G231">
        <v>0</v>
      </c>
      <c r="H231">
        <v>154.9</v>
      </c>
      <c r="K231" t="s">
        <v>1415</v>
      </c>
      <c r="L231" s="1">
        <v>45025.59375</v>
      </c>
      <c r="M231" s="156"/>
    </row>
    <row r="232" spans="1:13" ht="15" customHeight="1" x14ac:dyDescent="0.25">
      <c r="A232">
        <v>118365</v>
      </c>
      <c r="B232" t="s">
        <v>463</v>
      </c>
      <c r="C232" t="s">
        <v>1479</v>
      </c>
      <c r="D232">
        <v>3535</v>
      </c>
      <c r="E232">
        <v>2</v>
      </c>
      <c r="F232">
        <v>2</v>
      </c>
      <c r="G232">
        <v>0</v>
      </c>
      <c r="H232">
        <v>2</v>
      </c>
      <c r="I232" t="s">
        <v>1417</v>
      </c>
      <c r="K232" t="s">
        <v>1415</v>
      </c>
      <c r="L232" s="1">
        <v>45025.593055555553</v>
      </c>
      <c r="M232" s="156"/>
    </row>
    <row r="233" spans="1:13" ht="15" customHeight="1" x14ac:dyDescent="0.25">
      <c r="A233">
        <v>118364</v>
      </c>
      <c r="B233" t="s">
        <v>186</v>
      </c>
      <c r="C233" t="s">
        <v>1433</v>
      </c>
      <c r="D233">
        <v>2055</v>
      </c>
      <c r="E233">
        <v>0</v>
      </c>
      <c r="F233">
        <v>185.7</v>
      </c>
      <c r="G233">
        <v>0</v>
      </c>
      <c r="H233">
        <v>185.7</v>
      </c>
      <c r="J233">
        <v>0</v>
      </c>
      <c r="K233" t="s">
        <v>1415</v>
      </c>
      <c r="L233" s="1">
        <v>45025.593055555553</v>
      </c>
      <c r="M233" s="156"/>
    </row>
    <row r="234" spans="1:13" ht="15" customHeight="1" x14ac:dyDescent="0.25">
      <c r="A234">
        <v>118363</v>
      </c>
      <c r="B234" t="s">
        <v>489</v>
      </c>
      <c r="C234" t="s">
        <v>1649</v>
      </c>
      <c r="D234">
        <v>3535</v>
      </c>
      <c r="E234">
        <v>0</v>
      </c>
      <c r="F234">
        <v>5.0999999999999996</v>
      </c>
      <c r="G234">
        <v>0</v>
      </c>
      <c r="H234">
        <v>4.7</v>
      </c>
      <c r="K234" t="s">
        <v>1415</v>
      </c>
      <c r="L234" s="1">
        <v>45025.592361111114</v>
      </c>
      <c r="M234" s="156"/>
    </row>
    <row r="235" spans="1:13" ht="15" customHeight="1" x14ac:dyDescent="0.25">
      <c r="A235">
        <v>118362</v>
      </c>
      <c r="B235" t="s">
        <v>477</v>
      </c>
      <c r="C235" t="s">
        <v>478</v>
      </c>
      <c r="D235">
        <v>3535</v>
      </c>
      <c r="E235">
        <v>0</v>
      </c>
      <c r="G235">
        <v>0</v>
      </c>
      <c r="H235">
        <v>0</v>
      </c>
      <c r="K235" t="s">
        <v>1415</v>
      </c>
      <c r="L235" s="1">
        <v>45025.59097222222</v>
      </c>
      <c r="M235" s="156"/>
    </row>
    <row r="236" spans="1:13" ht="15" customHeight="1" x14ac:dyDescent="0.25">
      <c r="A236">
        <v>118358</v>
      </c>
      <c r="B236" t="s">
        <v>465</v>
      </c>
      <c r="C236" t="s">
        <v>1483</v>
      </c>
      <c r="D236">
        <v>3535</v>
      </c>
      <c r="E236">
        <v>0</v>
      </c>
      <c r="F236">
        <v>40.9</v>
      </c>
      <c r="G236">
        <v>0</v>
      </c>
      <c r="H236">
        <v>40.1</v>
      </c>
      <c r="I236" t="s">
        <v>1442</v>
      </c>
      <c r="K236" t="s">
        <v>1415</v>
      </c>
      <c r="L236" s="1">
        <v>45025.589583333334</v>
      </c>
      <c r="M236" s="156"/>
    </row>
    <row r="237" spans="1:13" ht="15" customHeight="1" x14ac:dyDescent="0.25">
      <c r="A237">
        <v>118354</v>
      </c>
      <c r="B237" t="s">
        <v>124</v>
      </c>
      <c r="C237" t="s">
        <v>1413</v>
      </c>
      <c r="D237">
        <v>2055</v>
      </c>
      <c r="E237">
        <v>0</v>
      </c>
      <c r="F237">
        <v>166.1</v>
      </c>
      <c r="G237">
        <v>0</v>
      </c>
      <c r="H237">
        <v>166.1</v>
      </c>
      <c r="J237">
        <v>0</v>
      </c>
      <c r="K237" t="s">
        <v>1415</v>
      </c>
      <c r="L237" s="1">
        <v>45025.588888888888</v>
      </c>
      <c r="M237" s="156"/>
    </row>
    <row r="238" spans="1:13" ht="15" customHeight="1" x14ac:dyDescent="0.25">
      <c r="A238">
        <v>118353</v>
      </c>
      <c r="B238" t="s">
        <v>170</v>
      </c>
      <c r="C238" t="s">
        <v>171</v>
      </c>
      <c r="D238">
        <v>2055</v>
      </c>
      <c r="E238">
        <v>0</v>
      </c>
      <c r="F238">
        <v>160</v>
      </c>
      <c r="G238">
        <v>0</v>
      </c>
      <c r="H238">
        <v>160</v>
      </c>
      <c r="J238">
        <v>0</v>
      </c>
      <c r="K238" t="s">
        <v>1415</v>
      </c>
      <c r="L238" s="1">
        <v>45025.588194444441</v>
      </c>
      <c r="M238" s="156"/>
    </row>
    <row r="239" spans="1:13" ht="15" customHeight="1" x14ac:dyDescent="0.25">
      <c r="A239">
        <v>118351</v>
      </c>
      <c r="B239" t="s">
        <v>418</v>
      </c>
      <c r="C239" t="s">
        <v>1420</v>
      </c>
      <c r="D239">
        <v>3600</v>
      </c>
      <c r="E239">
        <v>3</v>
      </c>
      <c r="F239">
        <v>3</v>
      </c>
      <c r="G239">
        <v>0</v>
      </c>
      <c r="H239">
        <v>3</v>
      </c>
      <c r="I239" t="s">
        <v>1485</v>
      </c>
      <c r="K239" t="s">
        <v>1415</v>
      </c>
      <c r="L239" s="1">
        <v>45025.587500000001</v>
      </c>
      <c r="M239" s="156"/>
    </row>
    <row r="240" spans="1:13" ht="15" customHeight="1" x14ac:dyDescent="0.25">
      <c r="A240">
        <v>118350</v>
      </c>
      <c r="B240" t="s">
        <v>186</v>
      </c>
      <c r="C240" t="s">
        <v>1433</v>
      </c>
      <c r="D240">
        <v>2055</v>
      </c>
      <c r="E240">
        <v>0</v>
      </c>
      <c r="F240">
        <v>165.1</v>
      </c>
      <c r="G240">
        <v>0</v>
      </c>
      <c r="H240">
        <v>165.1</v>
      </c>
      <c r="J240">
        <v>0</v>
      </c>
      <c r="K240" t="s">
        <v>1415</v>
      </c>
      <c r="L240" s="1">
        <v>45025.586805555555</v>
      </c>
      <c r="M240" s="156"/>
    </row>
    <row r="241" spans="1:13" ht="15" customHeight="1" x14ac:dyDescent="0.25">
      <c r="A241">
        <v>118349</v>
      </c>
      <c r="B241" t="s">
        <v>452</v>
      </c>
      <c r="C241" t="s">
        <v>453</v>
      </c>
      <c r="D241">
        <v>3535</v>
      </c>
      <c r="E241">
        <v>0</v>
      </c>
      <c r="F241">
        <v>64.8</v>
      </c>
      <c r="G241">
        <v>0</v>
      </c>
      <c r="H241">
        <v>64.3</v>
      </c>
      <c r="I241" t="s">
        <v>1503</v>
      </c>
      <c r="K241" t="s">
        <v>1415</v>
      </c>
      <c r="L241" s="1">
        <v>45025.586805555555</v>
      </c>
      <c r="M241" s="156"/>
    </row>
    <row r="242" spans="1:13" ht="15" customHeight="1" x14ac:dyDescent="0.25">
      <c r="A242">
        <v>118348</v>
      </c>
      <c r="B242" t="s">
        <v>414</v>
      </c>
      <c r="C242" t="s">
        <v>1416</v>
      </c>
      <c r="D242">
        <v>3535</v>
      </c>
      <c r="E242">
        <v>0</v>
      </c>
      <c r="F242">
        <v>67.7</v>
      </c>
      <c r="G242">
        <v>0</v>
      </c>
      <c r="H242">
        <v>67.3</v>
      </c>
      <c r="K242" t="s">
        <v>1415</v>
      </c>
      <c r="L242" s="1">
        <v>45025.586111111108</v>
      </c>
      <c r="M242" s="156"/>
    </row>
    <row r="243" spans="1:13" ht="15" customHeight="1" x14ac:dyDescent="0.25">
      <c r="A243">
        <v>118343</v>
      </c>
      <c r="B243" t="s">
        <v>167</v>
      </c>
      <c r="C243" t="s">
        <v>168</v>
      </c>
      <c r="D243">
        <v>2055</v>
      </c>
      <c r="E243">
        <v>0</v>
      </c>
      <c r="F243">
        <v>167.3</v>
      </c>
      <c r="G243">
        <v>0</v>
      </c>
      <c r="H243">
        <v>167.3</v>
      </c>
      <c r="J243">
        <v>0</v>
      </c>
      <c r="K243" t="s">
        <v>1415</v>
      </c>
      <c r="L243" s="1">
        <v>45025.583333333336</v>
      </c>
      <c r="M243" s="156"/>
    </row>
    <row r="244" spans="1:13" ht="15" customHeight="1" x14ac:dyDescent="0.25">
      <c r="A244">
        <v>118342</v>
      </c>
      <c r="B244" t="s">
        <v>409</v>
      </c>
      <c r="C244" t="s">
        <v>1414</v>
      </c>
      <c r="D244">
        <v>3535</v>
      </c>
      <c r="E244">
        <v>0</v>
      </c>
      <c r="F244">
        <v>71.8</v>
      </c>
      <c r="G244">
        <v>0</v>
      </c>
      <c r="H244">
        <v>71.3</v>
      </c>
      <c r="K244" t="s">
        <v>1415</v>
      </c>
      <c r="L244" s="1">
        <v>45025.581944444442</v>
      </c>
      <c r="M244" s="156"/>
    </row>
    <row r="245" spans="1:13" ht="15" customHeight="1" x14ac:dyDescent="0.25">
      <c r="A245">
        <v>118341</v>
      </c>
      <c r="B245" t="s">
        <v>458</v>
      </c>
      <c r="C245" t="s">
        <v>1472</v>
      </c>
      <c r="D245">
        <v>3535</v>
      </c>
      <c r="E245">
        <v>0</v>
      </c>
      <c r="F245">
        <v>179.3</v>
      </c>
      <c r="G245">
        <v>0</v>
      </c>
      <c r="H245">
        <v>178.1</v>
      </c>
      <c r="K245" t="s">
        <v>1415</v>
      </c>
      <c r="L245" s="1">
        <v>45025.581250000003</v>
      </c>
      <c r="M245" s="156"/>
    </row>
    <row r="246" spans="1:13" ht="15" customHeight="1" x14ac:dyDescent="0.25">
      <c r="A246">
        <v>118340</v>
      </c>
      <c r="B246" t="s">
        <v>124</v>
      </c>
      <c r="C246" t="s">
        <v>1413</v>
      </c>
      <c r="D246">
        <v>2055</v>
      </c>
      <c r="E246">
        <v>0</v>
      </c>
      <c r="F246">
        <v>172.7</v>
      </c>
      <c r="G246">
        <v>0</v>
      </c>
      <c r="H246">
        <v>172.7</v>
      </c>
      <c r="J246">
        <v>0</v>
      </c>
      <c r="K246" t="s">
        <v>1415</v>
      </c>
      <c r="L246" s="1">
        <v>45025.580555555556</v>
      </c>
      <c r="M246" s="156"/>
    </row>
    <row r="247" spans="1:13" ht="15" customHeight="1" x14ac:dyDescent="0.25">
      <c r="A247">
        <v>118338</v>
      </c>
      <c r="B247" t="s">
        <v>186</v>
      </c>
      <c r="C247" t="s">
        <v>1433</v>
      </c>
      <c r="D247">
        <v>2055</v>
      </c>
      <c r="E247">
        <v>0</v>
      </c>
      <c r="F247">
        <v>200.6</v>
      </c>
      <c r="G247">
        <v>0</v>
      </c>
      <c r="H247">
        <v>200.6</v>
      </c>
      <c r="J247">
        <v>0</v>
      </c>
      <c r="K247" t="s">
        <v>1415</v>
      </c>
      <c r="L247" s="1">
        <v>45025.57708333333</v>
      </c>
      <c r="M247" s="156"/>
    </row>
    <row r="248" spans="1:13" ht="15" customHeight="1" x14ac:dyDescent="0.25">
      <c r="A248">
        <v>118337</v>
      </c>
      <c r="B248" t="s">
        <v>177</v>
      </c>
      <c r="C248" t="s">
        <v>178</v>
      </c>
      <c r="D248">
        <v>2055</v>
      </c>
      <c r="E248">
        <v>0</v>
      </c>
      <c r="F248">
        <v>187</v>
      </c>
      <c r="G248">
        <v>0</v>
      </c>
      <c r="H248">
        <v>187</v>
      </c>
      <c r="J248">
        <v>0</v>
      </c>
      <c r="K248" t="s">
        <v>1415</v>
      </c>
      <c r="L248" s="1">
        <v>45025.57708333333</v>
      </c>
      <c r="M248" s="156"/>
    </row>
    <row r="249" spans="1:13" ht="15" customHeight="1" x14ac:dyDescent="0.25">
      <c r="A249">
        <v>118336</v>
      </c>
      <c r="B249" t="s">
        <v>167</v>
      </c>
      <c r="C249" t="s">
        <v>168</v>
      </c>
      <c r="D249">
        <v>2055</v>
      </c>
      <c r="E249">
        <v>0</v>
      </c>
      <c r="F249">
        <v>177.2</v>
      </c>
      <c r="G249">
        <v>0</v>
      </c>
      <c r="H249">
        <v>177.2</v>
      </c>
      <c r="J249">
        <v>0</v>
      </c>
      <c r="K249" t="s">
        <v>1415</v>
      </c>
      <c r="L249" s="1">
        <v>45025.576388888891</v>
      </c>
      <c r="M249" s="156"/>
    </row>
    <row r="250" spans="1:13" ht="15" customHeight="1" x14ac:dyDescent="0.25">
      <c r="A250">
        <v>118333</v>
      </c>
      <c r="B250" t="s">
        <v>458</v>
      </c>
      <c r="C250" t="s">
        <v>1472</v>
      </c>
      <c r="D250">
        <v>3535</v>
      </c>
      <c r="E250">
        <v>0</v>
      </c>
      <c r="F250">
        <v>97.4</v>
      </c>
      <c r="G250">
        <v>0</v>
      </c>
      <c r="H250">
        <v>96.8</v>
      </c>
      <c r="K250" t="s">
        <v>1415</v>
      </c>
      <c r="L250" s="1">
        <v>45025.573611111111</v>
      </c>
      <c r="M250" s="156"/>
    </row>
    <row r="251" spans="1:13" ht="15" customHeight="1" x14ac:dyDescent="0.25">
      <c r="A251">
        <v>118329</v>
      </c>
      <c r="B251" t="s">
        <v>418</v>
      </c>
      <c r="C251" t="s">
        <v>1420</v>
      </c>
      <c r="D251">
        <v>3535</v>
      </c>
      <c r="E251">
        <v>0</v>
      </c>
      <c r="F251">
        <v>126.7</v>
      </c>
      <c r="G251">
        <v>0</v>
      </c>
      <c r="H251">
        <v>125.1</v>
      </c>
      <c r="K251" t="s">
        <v>1415</v>
      </c>
      <c r="L251" s="1">
        <v>45025.572222222225</v>
      </c>
      <c r="M251" s="156"/>
    </row>
    <row r="252" spans="1:13" ht="15" customHeight="1" x14ac:dyDescent="0.25">
      <c r="A252">
        <v>118326</v>
      </c>
      <c r="B252" t="s">
        <v>156</v>
      </c>
      <c r="C252" t="s">
        <v>157</v>
      </c>
      <c r="D252">
        <v>2055</v>
      </c>
      <c r="E252">
        <v>0</v>
      </c>
      <c r="F252">
        <v>108.4</v>
      </c>
      <c r="G252">
        <v>0</v>
      </c>
      <c r="H252">
        <v>108.4</v>
      </c>
      <c r="J252">
        <v>0</v>
      </c>
      <c r="K252" t="s">
        <v>1415</v>
      </c>
      <c r="L252" s="1">
        <v>45025.570833333331</v>
      </c>
      <c r="M252" s="156"/>
    </row>
    <row r="253" spans="1:13" ht="15" customHeight="1" x14ac:dyDescent="0.25">
      <c r="A253">
        <v>118325</v>
      </c>
      <c r="B253" t="s">
        <v>418</v>
      </c>
      <c r="C253" t="s">
        <v>1420</v>
      </c>
      <c r="D253">
        <v>3535</v>
      </c>
      <c r="E253">
        <v>0</v>
      </c>
      <c r="F253">
        <v>63.4</v>
      </c>
      <c r="G253">
        <v>0</v>
      </c>
      <c r="H253">
        <v>62.8</v>
      </c>
      <c r="K253" t="s">
        <v>1415</v>
      </c>
      <c r="L253" s="1">
        <v>45025.569444444445</v>
      </c>
      <c r="M253" s="156"/>
    </row>
    <row r="254" spans="1:13" ht="15" customHeight="1" x14ac:dyDescent="0.25">
      <c r="A254">
        <v>118324</v>
      </c>
      <c r="B254" t="s">
        <v>1435</v>
      </c>
      <c r="C254" t="s">
        <v>1436</v>
      </c>
      <c r="D254">
        <v>2055</v>
      </c>
      <c r="E254">
        <v>0</v>
      </c>
      <c r="F254">
        <v>106.5</v>
      </c>
      <c r="G254">
        <v>0</v>
      </c>
      <c r="H254">
        <v>106.5</v>
      </c>
      <c r="J254">
        <v>0</v>
      </c>
      <c r="K254" t="s">
        <v>1415</v>
      </c>
      <c r="L254" s="1">
        <v>45025.568749999999</v>
      </c>
      <c r="M254" s="156"/>
    </row>
    <row r="255" spans="1:13" ht="15" customHeight="1" x14ac:dyDescent="0.25">
      <c r="A255">
        <v>118323</v>
      </c>
      <c r="B255" t="s">
        <v>458</v>
      </c>
      <c r="C255" t="s">
        <v>1472</v>
      </c>
      <c r="D255">
        <v>3535</v>
      </c>
      <c r="E255">
        <v>0</v>
      </c>
      <c r="F255">
        <v>90.9</v>
      </c>
      <c r="G255">
        <v>0</v>
      </c>
      <c r="H255">
        <v>90.3</v>
      </c>
      <c r="K255" t="s">
        <v>1415</v>
      </c>
      <c r="L255" s="1">
        <v>45025.568055555559</v>
      </c>
      <c r="M255" s="156"/>
    </row>
    <row r="256" spans="1:13" ht="15" customHeight="1" x14ac:dyDescent="0.25">
      <c r="A256">
        <v>118322</v>
      </c>
      <c r="B256" t="s">
        <v>121</v>
      </c>
      <c r="C256" t="s">
        <v>122</v>
      </c>
      <c r="D256">
        <v>2055</v>
      </c>
      <c r="E256">
        <v>0</v>
      </c>
      <c r="F256">
        <v>208</v>
      </c>
      <c r="G256">
        <v>0</v>
      </c>
      <c r="H256">
        <v>208</v>
      </c>
      <c r="J256">
        <v>0</v>
      </c>
      <c r="K256" t="s">
        <v>1415</v>
      </c>
      <c r="L256" s="1">
        <v>45025.567361111112</v>
      </c>
      <c r="M256" s="156"/>
    </row>
    <row r="257" spans="1:13" ht="15" customHeight="1" x14ac:dyDescent="0.25">
      <c r="A257">
        <v>118318</v>
      </c>
      <c r="B257" t="s">
        <v>469</v>
      </c>
      <c r="C257" t="s">
        <v>1488</v>
      </c>
      <c r="D257">
        <v>3535</v>
      </c>
      <c r="E257">
        <v>0</v>
      </c>
      <c r="F257">
        <v>63.1</v>
      </c>
      <c r="G257">
        <v>0</v>
      </c>
      <c r="H257">
        <v>62.3</v>
      </c>
      <c r="K257" t="s">
        <v>1415</v>
      </c>
      <c r="L257" s="1">
        <v>45025.564583333333</v>
      </c>
      <c r="M257" s="156"/>
    </row>
    <row r="258" spans="1:13" ht="15" customHeight="1" x14ac:dyDescent="0.25">
      <c r="A258">
        <v>118315</v>
      </c>
      <c r="B258" t="s">
        <v>409</v>
      </c>
      <c r="C258" t="s">
        <v>1414</v>
      </c>
      <c r="D258">
        <v>3535</v>
      </c>
      <c r="E258">
        <v>0</v>
      </c>
      <c r="F258">
        <v>160.6</v>
      </c>
      <c r="G258">
        <v>0</v>
      </c>
      <c r="H258">
        <v>160.1</v>
      </c>
      <c r="K258" t="s">
        <v>1415</v>
      </c>
      <c r="L258" s="1">
        <v>45025.563194444447</v>
      </c>
      <c r="M258" s="156"/>
    </row>
    <row r="259" spans="1:13" ht="15" customHeight="1" x14ac:dyDescent="0.25">
      <c r="A259">
        <v>118314</v>
      </c>
      <c r="B259" t="s">
        <v>186</v>
      </c>
      <c r="C259" t="s">
        <v>1433</v>
      </c>
      <c r="D259">
        <v>2055</v>
      </c>
      <c r="E259">
        <v>0</v>
      </c>
      <c r="F259">
        <v>198.1</v>
      </c>
      <c r="G259">
        <v>0</v>
      </c>
      <c r="H259">
        <v>198.1</v>
      </c>
      <c r="J259">
        <v>0</v>
      </c>
      <c r="K259" t="s">
        <v>1415</v>
      </c>
      <c r="L259" s="1">
        <v>45025.5625</v>
      </c>
      <c r="M259" s="156"/>
    </row>
    <row r="260" spans="1:13" ht="15" customHeight="1" x14ac:dyDescent="0.25">
      <c r="A260">
        <v>118313</v>
      </c>
      <c r="B260" t="s">
        <v>416</v>
      </c>
      <c r="C260" t="s">
        <v>1418</v>
      </c>
      <c r="D260">
        <v>3535</v>
      </c>
      <c r="E260">
        <v>74</v>
      </c>
      <c r="F260">
        <v>76.7</v>
      </c>
      <c r="G260">
        <v>0</v>
      </c>
      <c r="H260">
        <v>76.7</v>
      </c>
      <c r="I260" t="s">
        <v>1417</v>
      </c>
      <c r="K260" t="s">
        <v>1415</v>
      </c>
      <c r="L260" s="1">
        <v>45025.55972222222</v>
      </c>
      <c r="M260" s="156"/>
    </row>
    <row r="261" spans="1:13" ht="15" customHeight="1" x14ac:dyDescent="0.25">
      <c r="A261">
        <v>118312</v>
      </c>
      <c r="B261" t="s">
        <v>156</v>
      </c>
      <c r="C261" t="s">
        <v>157</v>
      </c>
      <c r="D261">
        <v>2055</v>
      </c>
      <c r="E261">
        <v>0</v>
      </c>
      <c r="F261">
        <v>117.8</v>
      </c>
      <c r="G261">
        <v>0</v>
      </c>
      <c r="H261">
        <v>117.8</v>
      </c>
      <c r="J261">
        <v>0</v>
      </c>
      <c r="K261" t="s">
        <v>1415</v>
      </c>
      <c r="L261" s="1">
        <v>45025.559027777781</v>
      </c>
      <c r="M261" s="156"/>
    </row>
    <row r="262" spans="1:13" ht="15" customHeight="1" x14ac:dyDescent="0.25">
      <c r="A262">
        <v>118311</v>
      </c>
      <c r="B262" t="s">
        <v>121</v>
      </c>
      <c r="C262" t="s">
        <v>122</v>
      </c>
      <c r="D262">
        <v>2055</v>
      </c>
      <c r="E262">
        <v>0</v>
      </c>
      <c r="F262">
        <v>175.5</v>
      </c>
      <c r="G262">
        <v>0</v>
      </c>
      <c r="H262">
        <v>175.5</v>
      </c>
      <c r="J262">
        <v>0</v>
      </c>
      <c r="K262" t="s">
        <v>1415</v>
      </c>
      <c r="L262" s="1">
        <v>45025.554861111108</v>
      </c>
      <c r="M262" s="156"/>
    </row>
    <row r="263" spans="1:13" ht="15" customHeight="1" x14ac:dyDescent="0.25">
      <c r="A263">
        <v>118310</v>
      </c>
      <c r="B263" t="s">
        <v>186</v>
      </c>
      <c r="C263" t="s">
        <v>1433</v>
      </c>
      <c r="D263">
        <v>2055</v>
      </c>
      <c r="E263">
        <v>0</v>
      </c>
      <c r="F263">
        <v>186.4</v>
      </c>
      <c r="G263">
        <v>0</v>
      </c>
      <c r="H263">
        <v>186.4</v>
      </c>
      <c r="J263">
        <v>0</v>
      </c>
      <c r="K263" t="s">
        <v>1415</v>
      </c>
      <c r="L263" s="1">
        <v>45025.551388888889</v>
      </c>
      <c r="M263" s="156"/>
    </row>
    <row r="264" spans="1:13" ht="15" customHeight="1" x14ac:dyDescent="0.25">
      <c r="A264">
        <v>118309</v>
      </c>
      <c r="B264" t="s">
        <v>167</v>
      </c>
      <c r="C264" t="s">
        <v>168</v>
      </c>
      <c r="D264">
        <v>2055</v>
      </c>
      <c r="E264">
        <v>0</v>
      </c>
      <c r="F264">
        <v>193.6</v>
      </c>
      <c r="G264">
        <v>0</v>
      </c>
      <c r="H264">
        <v>193.6</v>
      </c>
      <c r="J264">
        <v>0</v>
      </c>
      <c r="K264" t="s">
        <v>1415</v>
      </c>
      <c r="L264" s="1">
        <v>45025.547222222223</v>
      </c>
      <c r="M264" s="156"/>
    </row>
    <row r="265" spans="1:13" ht="15" customHeight="1" x14ac:dyDescent="0.25">
      <c r="A265">
        <v>118308</v>
      </c>
      <c r="B265" t="s">
        <v>177</v>
      </c>
      <c r="C265" t="s">
        <v>178</v>
      </c>
      <c r="D265">
        <v>2055</v>
      </c>
      <c r="E265">
        <v>0</v>
      </c>
      <c r="F265">
        <v>193</v>
      </c>
      <c r="G265">
        <v>0</v>
      </c>
      <c r="H265">
        <v>193</v>
      </c>
      <c r="J265">
        <v>0</v>
      </c>
      <c r="K265" t="s">
        <v>1415</v>
      </c>
      <c r="L265" s="1">
        <v>45025.543055555558</v>
      </c>
      <c r="M265" s="156"/>
    </row>
    <row r="266" spans="1:13" ht="15" customHeight="1" x14ac:dyDescent="0.25">
      <c r="A266">
        <v>118307</v>
      </c>
      <c r="B266" t="s">
        <v>167</v>
      </c>
      <c r="C266" t="s">
        <v>168</v>
      </c>
      <c r="D266">
        <v>2055</v>
      </c>
      <c r="E266">
        <v>0</v>
      </c>
      <c r="F266">
        <v>193</v>
      </c>
      <c r="G266">
        <v>0</v>
      </c>
      <c r="H266">
        <v>193</v>
      </c>
      <c r="J266">
        <v>0</v>
      </c>
      <c r="K266" t="s">
        <v>1415</v>
      </c>
      <c r="L266" s="1">
        <v>45025.542361111111</v>
      </c>
      <c r="M266" s="156"/>
    </row>
    <row r="267" spans="1:13" ht="15" customHeight="1" x14ac:dyDescent="0.25">
      <c r="A267">
        <v>118304</v>
      </c>
      <c r="B267" t="s">
        <v>167</v>
      </c>
      <c r="C267" t="s">
        <v>168</v>
      </c>
      <c r="D267">
        <v>2055</v>
      </c>
      <c r="E267">
        <v>0</v>
      </c>
      <c r="F267">
        <v>194.3</v>
      </c>
      <c r="G267">
        <v>0</v>
      </c>
      <c r="H267">
        <v>194.3</v>
      </c>
      <c r="J267">
        <v>0</v>
      </c>
      <c r="K267" t="s">
        <v>1415</v>
      </c>
      <c r="L267" s="1">
        <v>45025.540972222225</v>
      </c>
      <c r="M267" s="156"/>
    </row>
    <row r="268" spans="1:13" ht="15" customHeight="1" x14ac:dyDescent="0.25">
      <c r="A268">
        <v>118301</v>
      </c>
      <c r="B268" t="s">
        <v>186</v>
      </c>
      <c r="C268" t="s">
        <v>1433</v>
      </c>
      <c r="D268">
        <v>2055</v>
      </c>
      <c r="E268">
        <v>0</v>
      </c>
      <c r="F268">
        <v>180.8</v>
      </c>
      <c r="G268">
        <v>0</v>
      </c>
      <c r="H268">
        <v>180.8</v>
      </c>
      <c r="J268">
        <v>0</v>
      </c>
      <c r="K268" t="s">
        <v>1415</v>
      </c>
      <c r="L268" s="1">
        <v>45025.537499999999</v>
      </c>
      <c r="M268" s="156"/>
    </row>
    <row r="269" spans="1:13" ht="15" customHeight="1" x14ac:dyDescent="0.25">
      <c r="A269">
        <v>118298</v>
      </c>
      <c r="B269" t="s">
        <v>1435</v>
      </c>
      <c r="C269" t="s">
        <v>1436</v>
      </c>
      <c r="D269">
        <v>2055</v>
      </c>
      <c r="E269">
        <v>0</v>
      </c>
      <c r="F269">
        <v>96.6</v>
      </c>
      <c r="G269">
        <v>0</v>
      </c>
      <c r="H269">
        <v>96.6</v>
      </c>
      <c r="J269">
        <v>0</v>
      </c>
      <c r="K269" t="s">
        <v>1415</v>
      </c>
      <c r="L269" s="1">
        <v>45025.531944444447</v>
      </c>
      <c r="M269" s="156"/>
    </row>
    <row r="270" spans="1:13" ht="15" customHeight="1" x14ac:dyDescent="0.25">
      <c r="A270">
        <v>118292</v>
      </c>
      <c r="B270" t="s">
        <v>186</v>
      </c>
      <c r="C270" t="s">
        <v>1433</v>
      </c>
      <c r="D270">
        <v>2055</v>
      </c>
      <c r="E270">
        <v>0</v>
      </c>
      <c r="F270">
        <v>71.400000000000006</v>
      </c>
      <c r="G270">
        <v>0</v>
      </c>
      <c r="H270">
        <v>71.400000000000006</v>
      </c>
      <c r="J270">
        <v>0</v>
      </c>
      <c r="K270" t="s">
        <v>1415</v>
      </c>
      <c r="L270" s="1">
        <v>45025.529861111114</v>
      </c>
      <c r="M270" s="156"/>
    </row>
    <row r="271" spans="1:13" ht="15" customHeight="1" x14ac:dyDescent="0.25">
      <c r="A271">
        <v>118289</v>
      </c>
      <c r="B271" t="s">
        <v>167</v>
      </c>
      <c r="C271" t="s">
        <v>168</v>
      </c>
      <c r="D271">
        <v>2055</v>
      </c>
      <c r="E271">
        <v>0</v>
      </c>
      <c r="F271">
        <v>193.5</v>
      </c>
      <c r="G271">
        <v>0</v>
      </c>
      <c r="H271">
        <v>193.5</v>
      </c>
      <c r="J271">
        <v>0</v>
      </c>
      <c r="K271" t="s">
        <v>1415</v>
      </c>
      <c r="L271" s="1">
        <v>45025.529166666667</v>
      </c>
      <c r="M271" s="156"/>
    </row>
    <row r="272" spans="1:13" ht="15" customHeight="1" x14ac:dyDescent="0.25">
      <c r="A272">
        <v>118281</v>
      </c>
      <c r="B272" t="s">
        <v>124</v>
      </c>
      <c r="C272" t="s">
        <v>1413</v>
      </c>
      <c r="D272">
        <v>2055</v>
      </c>
      <c r="E272">
        <v>0</v>
      </c>
      <c r="F272">
        <v>174.5</v>
      </c>
      <c r="G272">
        <v>0</v>
      </c>
      <c r="H272">
        <v>174.5</v>
      </c>
      <c r="J272">
        <v>0</v>
      </c>
      <c r="K272" t="s">
        <v>1415</v>
      </c>
      <c r="L272" s="1">
        <v>45025.522222222222</v>
      </c>
      <c r="M272" s="156"/>
    </row>
    <row r="273" spans="1:13" ht="15" customHeight="1" x14ac:dyDescent="0.25">
      <c r="A273">
        <v>118274</v>
      </c>
      <c r="B273" t="s">
        <v>167</v>
      </c>
      <c r="C273" t="s">
        <v>168</v>
      </c>
      <c r="D273">
        <v>2055</v>
      </c>
      <c r="E273">
        <v>0</v>
      </c>
      <c r="F273">
        <v>194.5</v>
      </c>
      <c r="G273">
        <v>0</v>
      </c>
      <c r="H273">
        <v>194.5</v>
      </c>
      <c r="J273">
        <v>0</v>
      </c>
      <c r="K273" t="s">
        <v>1415</v>
      </c>
      <c r="L273" s="1">
        <v>45025.518055555556</v>
      </c>
      <c r="M273" s="156"/>
    </row>
    <row r="274" spans="1:13" ht="15" customHeight="1" x14ac:dyDescent="0.25">
      <c r="A274">
        <v>118272</v>
      </c>
      <c r="B274" t="s">
        <v>418</v>
      </c>
      <c r="C274" t="s">
        <v>1420</v>
      </c>
      <c r="D274">
        <v>3535</v>
      </c>
      <c r="E274">
        <v>0</v>
      </c>
      <c r="F274">
        <v>27.7</v>
      </c>
      <c r="G274">
        <v>0</v>
      </c>
      <c r="H274">
        <v>26.9</v>
      </c>
      <c r="I274" t="s">
        <v>1503</v>
      </c>
      <c r="K274" t="s">
        <v>1415</v>
      </c>
      <c r="L274" s="1">
        <v>45025.517361111109</v>
      </c>
      <c r="M274" s="156"/>
    </row>
    <row r="275" spans="1:13" ht="15" customHeight="1" x14ac:dyDescent="0.25">
      <c r="A275">
        <v>118269</v>
      </c>
      <c r="B275" t="s">
        <v>408</v>
      </c>
      <c r="C275" t="s">
        <v>1424</v>
      </c>
      <c r="D275">
        <v>3535</v>
      </c>
      <c r="E275">
        <v>0</v>
      </c>
      <c r="F275">
        <v>73.5</v>
      </c>
      <c r="G275">
        <v>0</v>
      </c>
      <c r="H275">
        <v>73.2</v>
      </c>
      <c r="I275" t="s">
        <v>1428</v>
      </c>
      <c r="K275" t="s">
        <v>1415</v>
      </c>
      <c r="L275" s="1">
        <v>45025.51666666667</v>
      </c>
      <c r="M275" s="156"/>
    </row>
    <row r="276" spans="1:13" ht="15" customHeight="1" x14ac:dyDescent="0.25">
      <c r="A276">
        <v>118268</v>
      </c>
      <c r="B276" t="s">
        <v>409</v>
      </c>
      <c r="C276" t="s">
        <v>1414</v>
      </c>
      <c r="D276">
        <v>3535</v>
      </c>
      <c r="E276">
        <v>0</v>
      </c>
      <c r="F276">
        <v>84.2</v>
      </c>
      <c r="G276">
        <v>0</v>
      </c>
      <c r="H276">
        <v>83.8</v>
      </c>
      <c r="K276" t="s">
        <v>1415</v>
      </c>
      <c r="L276" s="1">
        <v>45025.515972222223</v>
      </c>
      <c r="M276" s="156"/>
    </row>
    <row r="277" spans="1:13" ht="15" customHeight="1" x14ac:dyDescent="0.25">
      <c r="A277">
        <v>118267</v>
      </c>
      <c r="B277" t="s">
        <v>418</v>
      </c>
      <c r="C277" t="s">
        <v>1420</v>
      </c>
      <c r="D277">
        <v>3535</v>
      </c>
      <c r="E277">
        <v>0</v>
      </c>
      <c r="F277">
        <v>66.900000000000006</v>
      </c>
      <c r="G277">
        <v>0</v>
      </c>
      <c r="H277">
        <v>66.8</v>
      </c>
      <c r="I277" t="s">
        <v>1503</v>
      </c>
      <c r="K277" t="s">
        <v>1415</v>
      </c>
      <c r="L277" s="1">
        <v>45025.515277777777</v>
      </c>
      <c r="M277" s="156"/>
    </row>
    <row r="278" spans="1:13" ht="15" customHeight="1" x14ac:dyDescent="0.25">
      <c r="A278">
        <v>118266</v>
      </c>
      <c r="B278" t="s">
        <v>416</v>
      </c>
      <c r="C278" t="s">
        <v>1418</v>
      </c>
      <c r="D278">
        <v>3535</v>
      </c>
      <c r="E278">
        <v>0</v>
      </c>
      <c r="F278">
        <v>51</v>
      </c>
      <c r="G278">
        <v>0</v>
      </c>
      <c r="H278">
        <v>50.8</v>
      </c>
      <c r="K278" t="s">
        <v>1415</v>
      </c>
      <c r="L278" s="1">
        <v>45025.515277777777</v>
      </c>
      <c r="M278" s="156"/>
    </row>
    <row r="279" spans="1:13" ht="15" customHeight="1" x14ac:dyDescent="0.25">
      <c r="A279">
        <v>118265</v>
      </c>
      <c r="B279" t="s">
        <v>408</v>
      </c>
      <c r="C279" t="s">
        <v>1424</v>
      </c>
      <c r="D279">
        <v>3535</v>
      </c>
      <c r="E279">
        <v>0</v>
      </c>
      <c r="F279">
        <v>100.2</v>
      </c>
      <c r="G279">
        <v>0</v>
      </c>
      <c r="H279">
        <v>99.6</v>
      </c>
      <c r="I279" t="s">
        <v>1428</v>
      </c>
      <c r="K279" t="s">
        <v>1415</v>
      </c>
      <c r="L279" s="1">
        <v>45025.513194444444</v>
      </c>
      <c r="M279" s="156"/>
    </row>
    <row r="280" spans="1:13" ht="15" customHeight="1" x14ac:dyDescent="0.25">
      <c r="A280">
        <v>118264</v>
      </c>
      <c r="B280" t="s">
        <v>124</v>
      </c>
      <c r="C280" t="s">
        <v>1413</v>
      </c>
      <c r="D280">
        <v>2055</v>
      </c>
      <c r="E280">
        <v>0</v>
      </c>
      <c r="F280">
        <v>157.69999999999999</v>
      </c>
      <c r="G280">
        <v>0</v>
      </c>
      <c r="H280">
        <v>157.69999999999999</v>
      </c>
      <c r="J280">
        <v>0</v>
      </c>
      <c r="K280" t="s">
        <v>1415</v>
      </c>
      <c r="L280" s="1">
        <v>45025.512499999997</v>
      </c>
      <c r="M280" s="156"/>
    </row>
    <row r="281" spans="1:13" ht="15" customHeight="1" x14ac:dyDescent="0.25">
      <c r="A281">
        <v>118263</v>
      </c>
      <c r="B281" t="s">
        <v>416</v>
      </c>
      <c r="C281" t="s">
        <v>1418</v>
      </c>
      <c r="D281">
        <v>3535</v>
      </c>
      <c r="E281">
        <v>0</v>
      </c>
      <c r="F281">
        <v>97.5</v>
      </c>
      <c r="G281">
        <v>0</v>
      </c>
      <c r="H281">
        <v>96.6</v>
      </c>
      <c r="K281" t="s">
        <v>1415</v>
      </c>
      <c r="L281" s="1">
        <v>45025.511805555558</v>
      </c>
      <c r="M281" s="156"/>
    </row>
    <row r="282" spans="1:13" ht="15" customHeight="1" x14ac:dyDescent="0.25">
      <c r="A282">
        <v>118262</v>
      </c>
      <c r="B282" t="s">
        <v>408</v>
      </c>
      <c r="C282" t="s">
        <v>1424</v>
      </c>
      <c r="D282">
        <v>3535</v>
      </c>
      <c r="E282">
        <v>0</v>
      </c>
      <c r="F282">
        <v>62.2</v>
      </c>
      <c r="G282">
        <v>0</v>
      </c>
      <c r="H282">
        <v>61.5</v>
      </c>
      <c r="I282" t="s">
        <v>1425</v>
      </c>
      <c r="K282" t="s">
        <v>1415</v>
      </c>
      <c r="L282" s="1">
        <v>45025.509722222225</v>
      </c>
      <c r="M282" s="156"/>
    </row>
    <row r="283" spans="1:13" ht="15" customHeight="1" x14ac:dyDescent="0.25">
      <c r="A283">
        <v>118261</v>
      </c>
      <c r="B283" t="s">
        <v>167</v>
      </c>
      <c r="C283" t="s">
        <v>168</v>
      </c>
      <c r="D283">
        <v>2055</v>
      </c>
      <c r="E283">
        <v>0</v>
      </c>
      <c r="F283">
        <v>200.7</v>
      </c>
      <c r="G283">
        <v>0</v>
      </c>
      <c r="H283">
        <v>200.7</v>
      </c>
      <c r="J283">
        <v>0</v>
      </c>
      <c r="K283" t="s">
        <v>1415</v>
      </c>
      <c r="L283" s="1">
        <v>45025.509027777778</v>
      </c>
      <c r="M283" s="156"/>
    </row>
    <row r="284" spans="1:13" ht="15" customHeight="1" x14ac:dyDescent="0.25">
      <c r="A284">
        <v>118260</v>
      </c>
      <c r="B284" t="s">
        <v>408</v>
      </c>
      <c r="C284" t="s">
        <v>1424</v>
      </c>
      <c r="D284">
        <v>3535</v>
      </c>
      <c r="E284">
        <v>0</v>
      </c>
      <c r="F284">
        <v>117.1</v>
      </c>
      <c r="G284">
        <v>0</v>
      </c>
      <c r="H284">
        <v>116.6</v>
      </c>
      <c r="I284" t="s">
        <v>1425</v>
      </c>
      <c r="K284" t="s">
        <v>1415</v>
      </c>
      <c r="L284" s="1">
        <v>45025.507638888892</v>
      </c>
      <c r="M284" s="156"/>
    </row>
    <row r="285" spans="1:13" ht="15" customHeight="1" x14ac:dyDescent="0.25">
      <c r="A285">
        <v>118259</v>
      </c>
      <c r="B285" t="s">
        <v>170</v>
      </c>
      <c r="C285" t="s">
        <v>171</v>
      </c>
      <c r="D285">
        <v>2055</v>
      </c>
      <c r="E285">
        <v>0</v>
      </c>
      <c r="F285">
        <v>80</v>
      </c>
      <c r="G285">
        <v>0</v>
      </c>
      <c r="H285">
        <v>80</v>
      </c>
      <c r="J285">
        <v>0</v>
      </c>
      <c r="K285" t="s">
        <v>1415</v>
      </c>
      <c r="L285" s="1">
        <v>45025.506944444445</v>
      </c>
      <c r="M285" s="156"/>
    </row>
    <row r="286" spans="1:13" ht="15" customHeight="1" x14ac:dyDescent="0.25">
      <c r="A286">
        <v>118258</v>
      </c>
      <c r="B286" t="s">
        <v>121</v>
      </c>
      <c r="C286" t="s">
        <v>122</v>
      </c>
      <c r="D286">
        <v>2055</v>
      </c>
      <c r="E286">
        <v>0</v>
      </c>
      <c r="F286">
        <v>195.5</v>
      </c>
      <c r="G286">
        <v>0</v>
      </c>
      <c r="H286">
        <v>195.5</v>
      </c>
      <c r="J286">
        <v>0</v>
      </c>
      <c r="K286" t="s">
        <v>1415</v>
      </c>
      <c r="L286" s="1">
        <v>45025.505555555559</v>
      </c>
      <c r="M286" s="156"/>
    </row>
    <row r="287" spans="1:13" ht="15" customHeight="1" x14ac:dyDescent="0.25">
      <c r="A287">
        <v>118257</v>
      </c>
      <c r="B287" t="s">
        <v>186</v>
      </c>
      <c r="C287" t="s">
        <v>1433</v>
      </c>
      <c r="D287">
        <v>2055</v>
      </c>
      <c r="E287">
        <v>0</v>
      </c>
      <c r="F287">
        <v>161.19999999999999</v>
      </c>
      <c r="G287">
        <v>0</v>
      </c>
      <c r="H287">
        <v>161.19999999999999</v>
      </c>
      <c r="J287">
        <v>0</v>
      </c>
      <c r="K287" t="s">
        <v>1415</v>
      </c>
      <c r="L287" s="1">
        <v>45025.504861111112</v>
      </c>
      <c r="M287" s="156"/>
    </row>
    <row r="288" spans="1:13" ht="15" customHeight="1" x14ac:dyDescent="0.25">
      <c r="A288">
        <v>118254</v>
      </c>
      <c r="B288" t="s">
        <v>426</v>
      </c>
      <c r="C288" t="s">
        <v>427</v>
      </c>
      <c r="D288">
        <v>3535</v>
      </c>
      <c r="E288">
        <v>0</v>
      </c>
      <c r="F288">
        <v>50.9</v>
      </c>
      <c r="G288">
        <v>0</v>
      </c>
      <c r="H288">
        <v>50.6</v>
      </c>
      <c r="I288" t="s">
        <v>1476</v>
      </c>
      <c r="K288" t="s">
        <v>1415</v>
      </c>
      <c r="L288" s="1">
        <v>45025.503472222219</v>
      </c>
      <c r="M288" s="156"/>
    </row>
    <row r="289" spans="1:13" ht="15" customHeight="1" x14ac:dyDescent="0.25">
      <c r="A289">
        <v>118252</v>
      </c>
      <c r="B289" t="s">
        <v>167</v>
      </c>
      <c r="C289" t="s">
        <v>168</v>
      </c>
      <c r="D289">
        <v>2055</v>
      </c>
      <c r="E289">
        <v>0</v>
      </c>
      <c r="F289">
        <v>205.5</v>
      </c>
      <c r="G289">
        <v>0</v>
      </c>
      <c r="H289">
        <v>205.5</v>
      </c>
      <c r="J289">
        <v>0</v>
      </c>
      <c r="K289" t="s">
        <v>1415</v>
      </c>
      <c r="L289" s="1">
        <v>45025.500694444447</v>
      </c>
      <c r="M289" s="156"/>
    </row>
    <row r="290" spans="1:13" ht="15" customHeight="1" x14ac:dyDescent="0.25">
      <c r="A290">
        <v>118251</v>
      </c>
      <c r="B290" t="s">
        <v>177</v>
      </c>
      <c r="C290" t="s">
        <v>178</v>
      </c>
      <c r="D290">
        <v>2055</v>
      </c>
      <c r="E290">
        <v>0</v>
      </c>
      <c r="F290">
        <v>184.2</v>
      </c>
      <c r="G290">
        <v>0</v>
      </c>
      <c r="H290">
        <v>184.2</v>
      </c>
      <c r="J290">
        <v>0</v>
      </c>
      <c r="K290" t="s">
        <v>1415</v>
      </c>
      <c r="L290" s="1">
        <v>45025.5</v>
      </c>
      <c r="M290" s="156"/>
    </row>
    <row r="291" spans="1:13" ht="15" customHeight="1" x14ac:dyDescent="0.25">
      <c r="A291">
        <v>118250</v>
      </c>
      <c r="B291" t="s">
        <v>409</v>
      </c>
      <c r="C291" t="s">
        <v>1414</v>
      </c>
      <c r="D291">
        <v>3535</v>
      </c>
      <c r="E291">
        <v>0</v>
      </c>
      <c r="F291">
        <v>87.7</v>
      </c>
      <c r="G291">
        <v>0</v>
      </c>
      <c r="H291">
        <v>87.3</v>
      </c>
      <c r="K291" t="s">
        <v>1415</v>
      </c>
      <c r="L291" s="1">
        <v>45025.497916666667</v>
      </c>
      <c r="M291" s="156"/>
    </row>
    <row r="292" spans="1:13" ht="15" customHeight="1" x14ac:dyDescent="0.25">
      <c r="A292">
        <v>118249</v>
      </c>
      <c r="B292" t="s">
        <v>416</v>
      </c>
      <c r="C292" t="s">
        <v>1418</v>
      </c>
      <c r="D292">
        <v>3535</v>
      </c>
      <c r="E292">
        <v>50</v>
      </c>
      <c r="F292">
        <v>50</v>
      </c>
      <c r="G292">
        <v>0</v>
      </c>
      <c r="H292">
        <v>49.8</v>
      </c>
      <c r="I292" t="s">
        <v>1417</v>
      </c>
      <c r="K292" t="s">
        <v>1415</v>
      </c>
      <c r="L292" s="1">
        <v>45025.497916666667</v>
      </c>
      <c r="M292" s="156"/>
    </row>
    <row r="293" spans="1:13" ht="15" customHeight="1" x14ac:dyDescent="0.25">
      <c r="A293">
        <v>118248</v>
      </c>
      <c r="B293" t="s">
        <v>124</v>
      </c>
      <c r="C293" t="s">
        <v>1413</v>
      </c>
      <c r="D293">
        <v>2055</v>
      </c>
      <c r="E293">
        <v>0</v>
      </c>
      <c r="F293">
        <v>160</v>
      </c>
      <c r="G293">
        <v>0</v>
      </c>
      <c r="H293">
        <v>160</v>
      </c>
      <c r="J293">
        <v>0</v>
      </c>
      <c r="K293" t="s">
        <v>1415</v>
      </c>
      <c r="L293" s="1">
        <v>45025.49722222222</v>
      </c>
      <c r="M293" s="156"/>
    </row>
    <row r="294" spans="1:13" ht="15" customHeight="1" x14ac:dyDescent="0.25">
      <c r="A294">
        <v>118244</v>
      </c>
      <c r="B294" t="s">
        <v>409</v>
      </c>
      <c r="C294" t="s">
        <v>1414</v>
      </c>
      <c r="D294">
        <v>3535</v>
      </c>
      <c r="E294">
        <v>0</v>
      </c>
      <c r="G294">
        <v>0</v>
      </c>
      <c r="H294">
        <v>0</v>
      </c>
      <c r="K294" t="s">
        <v>1415</v>
      </c>
      <c r="L294" s="1">
        <v>45025.493750000001</v>
      </c>
      <c r="M294" s="156"/>
    </row>
    <row r="295" spans="1:13" ht="15" customHeight="1" x14ac:dyDescent="0.25">
      <c r="A295">
        <v>118241</v>
      </c>
      <c r="B295" t="s">
        <v>167</v>
      </c>
      <c r="C295" t="s">
        <v>168</v>
      </c>
      <c r="D295">
        <v>2055</v>
      </c>
      <c r="E295">
        <v>0</v>
      </c>
      <c r="F295">
        <v>190.5</v>
      </c>
      <c r="G295">
        <v>0</v>
      </c>
      <c r="H295">
        <v>190.5</v>
      </c>
      <c r="J295">
        <v>0</v>
      </c>
      <c r="K295" t="s">
        <v>1415</v>
      </c>
      <c r="L295" s="1">
        <v>45025.492361111108</v>
      </c>
      <c r="M295" s="156"/>
    </row>
    <row r="296" spans="1:13" ht="15" customHeight="1" x14ac:dyDescent="0.25">
      <c r="A296">
        <v>118239</v>
      </c>
      <c r="B296" t="s">
        <v>1435</v>
      </c>
      <c r="C296" t="s">
        <v>1436</v>
      </c>
      <c r="D296">
        <v>2055</v>
      </c>
      <c r="E296">
        <v>0</v>
      </c>
      <c r="F296">
        <v>139.5</v>
      </c>
      <c r="G296">
        <v>0</v>
      </c>
      <c r="H296">
        <v>139.5</v>
      </c>
      <c r="J296">
        <v>0</v>
      </c>
      <c r="K296" t="s">
        <v>1415</v>
      </c>
      <c r="L296" s="1">
        <v>45025.488888888889</v>
      </c>
      <c r="M296" s="156"/>
    </row>
    <row r="297" spans="1:13" ht="15" customHeight="1" x14ac:dyDescent="0.25">
      <c r="A297">
        <v>118237</v>
      </c>
      <c r="B297" t="s">
        <v>186</v>
      </c>
      <c r="C297" t="s">
        <v>1433</v>
      </c>
      <c r="D297">
        <v>2055</v>
      </c>
      <c r="E297">
        <v>0</v>
      </c>
      <c r="F297">
        <v>198.6</v>
      </c>
      <c r="G297">
        <v>0</v>
      </c>
      <c r="H297">
        <v>198.6</v>
      </c>
      <c r="J297">
        <v>0</v>
      </c>
      <c r="K297" t="s">
        <v>1415</v>
      </c>
      <c r="L297" s="1">
        <v>45025.488194444442</v>
      </c>
      <c r="M297" s="156"/>
    </row>
    <row r="298" spans="1:13" ht="15" customHeight="1" x14ac:dyDescent="0.25">
      <c r="A298">
        <v>118234</v>
      </c>
      <c r="B298" t="s">
        <v>186</v>
      </c>
      <c r="C298" t="s">
        <v>1433</v>
      </c>
      <c r="D298">
        <v>2055</v>
      </c>
      <c r="E298">
        <v>0</v>
      </c>
      <c r="F298">
        <v>143.1</v>
      </c>
      <c r="G298">
        <v>0</v>
      </c>
      <c r="H298">
        <v>143.1</v>
      </c>
      <c r="J298">
        <v>0</v>
      </c>
      <c r="K298" t="s">
        <v>1415</v>
      </c>
      <c r="L298" s="1">
        <v>45025.486111111109</v>
      </c>
      <c r="M298" s="156"/>
    </row>
    <row r="299" spans="1:13" ht="15" customHeight="1" x14ac:dyDescent="0.25">
      <c r="A299">
        <v>118233</v>
      </c>
      <c r="B299" t="s">
        <v>409</v>
      </c>
      <c r="C299" t="s">
        <v>1414</v>
      </c>
      <c r="D299">
        <v>3535</v>
      </c>
      <c r="E299">
        <v>0</v>
      </c>
      <c r="F299">
        <v>82.8</v>
      </c>
      <c r="G299">
        <v>0</v>
      </c>
      <c r="H299">
        <v>82.3</v>
      </c>
      <c r="K299" t="s">
        <v>1415</v>
      </c>
      <c r="L299" s="1">
        <v>45025.482638888891</v>
      </c>
      <c r="M299" s="156"/>
    </row>
    <row r="300" spans="1:13" ht="15" customHeight="1" x14ac:dyDescent="0.25">
      <c r="A300">
        <v>118232</v>
      </c>
      <c r="B300" t="s">
        <v>156</v>
      </c>
      <c r="C300" t="s">
        <v>157</v>
      </c>
      <c r="D300">
        <v>2055</v>
      </c>
      <c r="E300">
        <v>0</v>
      </c>
      <c r="F300">
        <v>127.9</v>
      </c>
      <c r="G300">
        <v>0</v>
      </c>
      <c r="H300">
        <v>127.9</v>
      </c>
      <c r="J300">
        <v>0</v>
      </c>
      <c r="K300" t="s">
        <v>1415</v>
      </c>
      <c r="L300" s="1">
        <v>45025.481249999997</v>
      </c>
      <c r="M300" s="156"/>
    </row>
    <row r="301" spans="1:13" ht="15" customHeight="1" x14ac:dyDescent="0.25">
      <c r="A301">
        <v>118231</v>
      </c>
      <c r="B301" t="s">
        <v>170</v>
      </c>
      <c r="C301" t="s">
        <v>171</v>
      </c>
      <c r="D301">
        <v>2055</v>
      </c>
      <c r="E301">
        <v>0</v>
      </c>
      <c r="F301">
        <v>180</v>
      </c>
      <c r="G301">
        <v>0</v>
      </c>
      <c r="H301">
        <v>180</v>
      </c>
      <c r="J301">
        <v>0</v>
      </c>
      <c r="K301" t="s">
        <v>1415</v>
      </c>
      <c r="L301" s="1">
        <v>45025.479166666664</v>
      </c>
      <c r="M301" s="156"/>
    </row>
    <row r="302" spans="1:13" ht="15" customHeight="1" x14ac:dyDescent="0.25">
      <c r="A302">
        <v>118223</v>
      </c>
      <c r="B302" t="s">
        <v>124</v>
      </c>
      <c r="C302" t="s">
        <v>1413</v>
      </c>
      <c r="D302">
        <v>2055</v>
      </c>
      <c r="E302">
        <v>0</v>
      </c>
      <c r="F302">
        <v>174.7</v>
      </c>
      <c r="G302">
        <v>0</v>
      </c>
      <c r="H302">
        <v>174.7</v>
      </c>
      <c r="J302">
        <v>0</v>
      </c>
      <c r="K302" t="s">
        <v>1415</v>
      </c>
      <c r="L302" s="1">
        <v>45025.474999999999</v>
      </c>
      <c r="M302" s="156"/>
    </row>
    <row r="303" spans="1:13" ht="15" customHeight="1" x14ac:dyDescent="0.25">
      <c r="A303">
        <v>118215</v>
      </c>
      <c r="B303" t="s">
        <v>167</v>
      </c>
      <c r="C303" t="s">
        <v>168</v>
      </c>
      <c r="D303">
        <v>2055</v>
      </c>
      <c r="E303">
        <v>0</v>
      </c>
      <c r="F303">
        <v>199.5</v>
      </c>
      <c r="G303">
        <v>0</v>
      </c>
      <c r="H303">
        <v>199.5</v>
      </c>
      <c r="J303">
        <v>0</v>
      </c>
      <c r="K303" t="s">
        <v>1415</v>
      </c>
      <c r="L303" s="1">
        <v>45025.470833333333</v>
      </c>
      <c r="M303" s="156"/>
    </row>
    <row r="304" spans="1:13" ht="15" customHeight="1" x14ac:dyDescent="0.25">
      <c r="A304">
        <v>118207</v>
      </c>
      <c r="B304" t="s">
        <v>167</v>
      </c>
      <c r="C304" t="s">
        <v>168</v>
      </c>
      <c r="D304">
        <v>2055</v>
      </c>
      <c r="E304">
        <v>0</v>
      </c>
      <c r="F304">
        <v>202.7</v>
      </c>
      <c r="G304">
        <v>0</v>
      </c>
      <c r="H304">
        <v>202.7</v>
      </c>
      <c r="J304">
        <v>0</v>
      </c>
      <c r="K304" t="s">
        <v>1415</v>
      </c>
      <c r="L304" s="1">
        <v>45025.465277777781</v>
      </c>
      <c r="M304" s="156"/>
    </row>
    <row r="305" spans="1:13" ht="15" customHeight="1" x14ac:dyDescent="0.25">
      <c r="A305">
        <v>118202</v>
      </c>
      <c r="B305" t="s">
        <v>186</v>
      </c>
      <c r="C305" t="s">
        <v>1433</v>
      </c>
      <c r="D305">
        <v>2055</v>
      </c>
      <c r="E305">
        <v>0</v>
      </c>
      <c r="F305">
        <v>166.8</v>
      </c>
      <c r="G305">
        <v>0</v>
      </c>
      <c r="H305">
        <v>166.8</v>
      </c>
      <c r="J305">
        <v>0</v>
      </c>
      <c r="K305" t="s">
        <v>1415</v>
      </c>
      <c r="L305" s="1">
        <v>45025.461111111108</v>
      </c>
      <c r="M305" s="156"/>
    </row>
    <row r="306" spans="1:13" ht="15" customHeight="1" x14ac:dyDescent="0.25">
      <c r="A306">
        <v>118198</v>
      </c>
      <c r="B306" t="s">
        <v>418</v>
      </c>
      <c r="C306" t="s">
        <v>1420</v>
      </c>
      <c r="D306">
        <v>3535</v>
      </c>
      <c r="E306">
        <v>0</v>
      </c>
      <c r="F306">
        <v>70</v>
      </c>
      <c r="G306">
        <v>0</v>
      </c>
      <c r="H306">
        <v>69.3</v>
      </c>
      <c r="I306" t="s">
        <v>1503</v>
      </c>
      <c r="K306" t="s">
        <v>1415</v>
      </c>
      <c r="L306" s="1">
        <v>45025.458333333336</v>
      </c>
      <c r="M306" s="156"/>
    </row>
    <row r="307" spans="1:13" ht="15" customHeight="1" x14ac:dyDescent="0.25">
      <c r="A307">
        <v>118196</v>
      </c>
      <c r="B307" t="s">
        <v>186</v>
      </c>
      <c r="C307" t="s">
        <v>1433</v>
      </c>
      <c r="D307">
        <v>2055</v>
      </c>
      <c r="E307">
        <v>0</v>
      </c>
      <c r="F307">
        <v>182.1</v>
      </c>
      <c r="G307">
        <v>0</v>
      </c>
      <c r="H307">
        <v>182.1</v>
      </c>
      <c r="J307">
        <v>0</v>
      </c>
      <c r="K307" t="s">
        <v>1415</v>
      </c>
      <c r="L307" s="1">
        <v>45025.457638888889</v>
      </c>
      <c r="M307" s="156"/>
    </row>
    <row r="308" spans="1:13" ht="15" customHeight="1" x14ac:dyDescent="0.25">
      <c r="A308">
        <v>118194</v>
      </c>
      <c r="B308" t="s">
        <v>418</v>
      </c>
      <c r="C308" t="s">
        <v>1420</v>
      </c>
      <c r="D308">
        <v>3600</v>
      </c>
      <c r="E308">
        <v>0</v>
      </c>
      <c r="F308">
        <v>69.7</v>
      </c>
      <c r="G308">
        <v>0</v>
      </c>
      <c r="H308">
        <v>69.3</v>
      </c>
      <c r="I308" t="s">
        <v>1485</v>
      </c>
      <c r="K308" t="s">
        <v>1415</v>
      </c>
      <c r="L308" s="1">
        <v>45025.456944444442</v>
      </c>
      <c r="M308" s="156"/>
    </row>
    <row r="309" spans="1:13" ht="15" customHeight="1" x14ac:dyDescent="0.25">
      <c r="A309">
        <v>118189</v>
      </c>
      <c r="B309" t="s">
        <v>177</v>
      </c>
      <c r="C309" t="s">
        <v>178</v>
      </c>
      <c r="D309">
        <v>2055</v>
      </c>
      <c r="E309">
        <v>0</v>
      </c>
      <c r="F309">
        <v>183.1</v>
      </c>
      <c r="G309">
        <v>0</v>
      </c>
      <c r="H309">
        <v>183.1</v>
      </c>
      <c r="J309">
        <v>0</v>
      </c>
      <c r="K309" t="s">
        <v>1415</v>
      </c>
      <c r="L309" s="1">
        <v>45025.454861111109</v>
      </c>
      <c r="M309" s="156"/>
    </row>
    <row r="310" spans="1:13" ht="15" customHeight="1" x14ac:dyDescent="0.25">
      <c r="A310">
        <v>118185</v>
      </c>
      <c r="B310" t="s">
        <v>1435</v>
      </c>
      <c r="C310" t="s">
        <v>1436</v>
      </c>
      <c r="D310">
        <v>2055</v>
      </c>
      <c r="E310">
        <v>0</v>
      </c>
      <c r="F310">
        <v>126.1</v>
      </c>
      <c r="G310">
        <v>0</v>
      </c>
      <c r="H310">
        <v>126.1</v>
      </c>
      <c r="J310">
        <v>0</v>
      </c>
      <c r="K310" t="s">
        <v>1415</v>
      </c>
      <c r="L310" s="1">
        <v>45025.45416666667</v>
      </c>
      <c r="M310" s="156"/>
    </row>
    <row r="311" spans="1:13" ht="15" customHeight="1" x14ac:dyDescent="0.25">
      <c r="A311">
        <v>118181</v>
      </c>
      <c r="B311" t="s">
        <v>426</v>
      </c>
      <c r="C311" t="s">
        <v>427</v>
      </c>
      <c r="D311">
        <v>3535</v>
      </c>
      <c r="E311">
        <v>0</v>
      </c>
      <c r="F311">
        <v>91.3</v>
      </c>
      <c r="G311">
        <v>0</v>
      </c>
      <c r="H311">
        <v>90.5</v>
      </c>
      <c r="I311" t="s">
        <v>1476</v>
      </c>
      <c r="K311" t="s">
        <v>1415</v>
      </c>
      <c r="L311" s="1">
        <v>45025.453472222223</v>
      </c>
      <c r="M311" s="156"/>
    </row>
    <row r="312" spans="1:13" ht="15" customHeight="1" x14ac:dyDescent="0.25">
      <c r="A312">
        <v>118178</v>
      </c>
      <c r="B312" t="s">
        <v>124</v>
      </c>
      <c r="C312" t="s">
        <v>1413</v>
      </c>
      <c r="D312">
        <v>2055</v>
      </c>
      <c r="E312">
        <v>0</v>
      </c>
      <c r="F312">
        <v>172.7</v>
      </c>
      <c r="G312">
        <v>0</v>
      </c>
      <c r="H312">
        <v>172.7</v>
      </c>
      <c r="J312">
        <v>0</v>
      </c>
      <c r="K312" t="s">
        <v>1415</v>
      </c>
      <c r="L312" s="1">
        <v>45025.450694444444</v>
      </c>
      <c r="M312" s="156"/>
    </row>
    <row r="313" spans="1:13" ht="15" customHeight="1" x14ac:dyDescent="0.25">
      <c r="A313">
        <v>118177</v>
      </c>
      <c r="B313" t="s">
        <v>409</v>
      </c>
      <c r="C313" t="s">
        <v>1414</v>
      </c>
      <c r="D313">
        <v>3535</v>
      </c>
      <c r="E313">
        <v>0</v>
      </c>
      <c r="F313">
        <v>75</v>
      </c>
      <c r="G313">
        <v>0</v>
      </c>
      <c r="H313">
        <v>74.3</v>
      </c>
      <c r="K313" t="s">
        <v>1415</v>
      </c>
      <c r="L313" s="1">
        <v>45025.45</v>
      </c>
      <c r="M313" s="156"/>
    </row>
    <row r="314" spans="1:13" ht="15" customHeight="1" x14ac:dyDescent="0.25">
      <c r="A314">
        <v>118176</v>
      </c>
      <c r="B314" t="s">
        <v>410</v>
      </c>
      <c r="C314" t="s">
        <v>1474</v>
      </c>
      <c r="D314">
        <v>3535</v>
      </c>
      <c r="E314">
        <v>0</v>
      </c>
      <c r="F314">
        <v>54.4</v>
      </c>
      <c r="G314">
        <v>0</v>
      </c>
      <c r="H314">
        <v>54.1</v>
      </c>
      <c r="K314" t="s">
        <v>1415</v>
      </c>
      <c r="L314" s="1">
        <v>45025.449305555558</v>
      </c>
      <c r="M314" s="156"/>
    </row>
    <row r="315" spans="1:13" ht="15" customHeight="1" x14ac:dyDescent="0.25">
      <c r="A315">
        <v>118175</v>
      </c>
      <c r="B315" t="s">
        <v>418</v>
      </c>
      <c r="C315" t="s">
        <v>1420</v>
      </c>
      <c r="D315">
        <v>3535</v>
      </c>
      <c r="E315">
        <v>0</v>
      </c>
      <c r="F315">
        <v>67</v>
      </c>
      <c r="G315">
        <v>0</v>
      </c>
      <c r="H315">
        <v>66.3</v>
      </c>
      <c r="I315" t="s">
        <v>1503</v>
      </c>
      <c r="K315" t="s">
        <v>1415</v>
      </c>
      <c r="L315" s="1">
        <v>45025.446527777778</v>
      </c>
      <c r="M315" s="156"/>
    </row>
    <row r="316" spans="1:13" ht="15" customHeight="1" x14ac:dyDescent="0.25">
      <c r="A316">
        <v>118174</v>
      </c>
      <c r="B316" t="s">
        <v>417</v>
      </c>
      <c r="C316" t="s">
        <v>1419</v>
      </c>
      <c r="D316">
        <v>3535</v>
      </c>
      <c r="E316">
        <v>0</v>
      </c>
      <c r="F316">
        <v>37.1</v>
      </c>
      <c r="G316">
        <v>0</v>
      </c>
      <c r="H316">
        <v>36.6</v>
      </c>
      <c r="K316" t="s">
        <v>1415</v>
      </c>
      <c r="L316" s="1">
        <v>45025.445833333331</v>
      </c>
      <c r="M316" s="156"/>
    </row>
    <row r="317" spans="1:13" ht="15" customHeight="1" x14ac:dyDescent="0.25">
      <c r="A317">
        <v>118173</v>
      </c>
      <c r="B317" t="s">
        <v>186</v>
      </c>
      <c r="C317" t="s">
        <v>1433</v>
      </c>
      <c r="D317">
        <v>2055</v>
      </c>
      <c r="E317">
        <v>0</v>
      </c>
      <c r="F317">
        <v>171.2</v>
      </c>
      <c r="G317">
        <v>0</v>
      </c>
      <c r="H317">
        <v>171.2</v>
      </c>
      <c r="J317">
        <v>0</v>
      </c>
      <c r="K317" t="s">
        <v>1415</v>
      </c>
      <c r="L317" s="1">
        <v>45025.445138888892</v>
      </c>
      <c r="M317" s="156"/>
    </row>
    <row r="318" spans="1:13" ht="15" customHeight="1" x14ac:dyDescent="0.25">
      <c r="A318">
        <v>118172</v>
      </c>
      <c r="B318" t="s">
        <v>1435</v>
      </c>
      <c r="C318" t="s">
        <v>1436</v>
      </c>
      <c r="D318">
        <v>2055</v>
      </c>
      <c r="E318">
        <v>0</v>
      </c>
      <c r="F318">
        <v>111.1</v>
      </c>
      <c r="G318">
        <v>0</v>
      </c>
      <c r="H318">
        <v>111.1</v>
      </c>
      <c r="J318">
        <v>0</v>
      </c>
      <c r="K318" t="s">
        <v>1415</v>
      </c>
      <c r="L318" s="1">
        <v>45025.442361111112</v>
      </c>
      <c r="M318" s="156"/>
    </row>
    <row r="319" spans="1:13" ht="15" customHeight="1" x14ac:dyDescent="0.25">
      <c r="A319">
        <v>118171</v>
      </c>
      <c r="B319" t="s">
        <v>1435</v>
      </c>
      <c r="C319" t="s">
        <v>1436</v>
      </c>
      <c r="D319">
        <v>2055</v>
      </c>
      <c r="E319">
        <v>0</v>
      </c>
      <c r="F319">
        <v>103.6</v>
      </c>
      <c r="G319">
        <v>0</v>
      </c>
      <c r="H319">
        <v>103.6</v>
      </c>
      <c r="J319">
        <v>0</v>
      </c>
      <c r="K319" t="s">
        <v>1415</v>
      </c>
      <c r="L319" s="1">
        <v>45025.44027777778</v>
      </c>
      <c r="M319" s="156"/>
    </row>
    <row r="320" spans="1:13" ht="15" customHeight="1" x14ac:dyDescent="0.25">
      <c r="A320">
        <v>118170</v>
      </c>
      <c r="B320" t="s">
        <v>429</v>
      </c>
      <c r="C320" t="s">
        <v>1437</v>
      </c>
      <c r="D320">
        <v>3535</v>
      </c>
      <c r="E320">
        <v>0</v>
      </c>
      <c r="F320">
        <v>50.7</v>
      </c>
      <c r="G320">
        <v>0</v>
      </c>
      <c r="H320">
        <v>50.3</v>
      </c>
      <c r="K320" t="s">
        <v>1415</v>
      </c>
      <c r="L320" s="1">
        <v>45025.439583333333</v>
      </c>
      <c r="M320" s="156"/>
    </row>
    <row r="321" spans="1:13" ht="15" customHeight="1" x14ac:dyDescent="0.25">
      <c r="A321">
        <v>118169</v>
      </c>
      <c r="B321" t="s">
        <v>186</v>
      </c>
      <c r="C321" t="s">
        <v>1433</v>
      </c>
      <c r="D321">
        <v>2055</v>
      </c>
      <c r="E321">
        <v>0</v>
      </c>
      <c r="F321">
        <v>158.9</v>
      </c>
      <c r="G321">
        <v>0</v>
      </c>
      <c r="H321">
        <v>158.9</v>
      </c>
      <c r="J321">
        <v>0</v>
      </c>
      <c r="K321" t="s">
        <v>1415</v>
      </c>
      <c r="L321" s="1">
        <v>45025.436805555553</v>
      </c>
      <c r="M321" s="156"/>
    </row>
    <row r="322" spans="1:13" ht="15" customHeight="1" x14ac:dyDescent="0.25">
      <c r="A322">
        <v>118168</v>
      </c>
      <c r="B322" t="s">
        <v>494</v>
      </c>
      <c r="C322" t="s">
        <v>1650</v>
      </c>
      <c r="D322">
        <v>3535</v>
      </c>
      <c r="E322">
        <v>0</v>
      </c>
      <c r="F322">
        <v>82.8</v>
      </c>
      <c r="G322">
        <v>0</v>
      </c>
      <c r="H322">
        <v>82.7</v>
      </c>
      <c r="K322" t="s">
        <v>1415</v>
      </c>
      <c r="L322" s="1">
        <v>45025.436111111114</v>
      </c>
      <c r="M322" s="156"/>
    </row>
    <row r="323" spans="1:13" ht="15" customHeight="1" x14ac:dyDescent="0.25">
      <c r="A323">
        <v>118167</v>
      </c>
      <c r="B323" t="s">
        <v>429</v>
      </c>
      <c r="C323" t="s">
        <v>1437</v>
      </c>
      <c r="D323">
        <v>3535</v>
      </c>
      <c r="E323">
        <v>0</v>
      </c>
      <c r="F323">
        <v>106.2</v>
      </c>
      <c r="G323">
        <v>0</v>
      </c>
      <c r="H323">
        <v>105.9</v>
      </c>
      <c r="K323" t="s">
        <v>1415</v>
      </c>
      <c r="L323" s="1">
        <v>45025.435416666667</v>
      </c>
      <c r="M323" s="156"/>
    </row>
    <row r="324" spans="1:13" ht="15" customHeight="1" x14ac:dyDescent="0.25">
      <c r="A324">
        <v>118166</v>
      </c>
      <c r="B324" t="s">
        <v>429</v>
      </c>
      <c r="C324" t="s">
        <v>1437</v>
      </c>
      <c r="D324">
        <v>3535</v>
      </c>
      <c r="E324">
        <v>30</v>
      </c>
      <c r="F324">
        <v>32.4</v>
      </c>
      <c r="G324">
        <v>0</v>
      </c>
      <c r="H324">
        <v>31.9</v>
      </c>
      <c r="I324" t="s">
        <v>1417</v>
      </c>
      <c r="K324" t="s">
        <v>1415</v>
      </c>
      <c r="L324" s="1">
        <v>45025.434027777781</v>
      </c>
      <c r="M324" s="156"/>
    </row>
    <row r="325" spans="1:13" ht="15" customHeight="1" x14ac:dyDescent="0.25">
      <c r="A325">
        <v>118165</v>
      </c>
      <c r="B325" t="s">
        <v>450</v>
      </c>
      <c r="C325" t="s">
        <v>1461</v>
      </c>
      <c r="D325">
        <v>3535</v>
      </c>
      <c r="E325">
        <v>0</v>
      </c>
      <c r="F325">
        <v>17.8</v>
      </c>
      <c r="G325">
        <v>0</v>
      </c>
      <c r="H325">
        <v>17.899999999999999</v>
      </c>
      <c r="I325" t="s">
        <v>1440</v>
      </c>
      <c r="K325" t="s">
        <v>1415</v>
      </c>
      <c r="L325" s="1">
        <v>45025.434027777781</v>
      </c>
      <c r="M325" s="156"/>
    </row>
    <row r="326" spans="1:13" ht="15" customHeight="1" x14ac:dyDescent="0.25">
      <c r="A326">
        <v>118164</v>
      </c>
      <c r="B326" t="s">
        <v>167</v>
      </c>
      <c r="C326" t="s">
        <v>168</v>
      </c>
      <c r="D326">
        <v>2055</v>
      </c>
      <c r="E326">
        <v>0</v>
      </c>
      <c r="F326">
        <v>190.7</v>
      </c>
      <c r="G326">
        <v>0</v>
      </c>
      <c r="H326">
        <v>190.7</v>
      </c>
      <c r="J326">
        <v>0</v>
      </c>
      <c r="K326" t="s">
        <v>1415</v>
      </c>
      <c r="L326" s="1">
        <v>45025.433333333334</v>
      </c>
      <c r="M326" s="156"/>
    </row>
    <row r="327" spans="1:13" ht="15" customHeight="1" x14ac:dyDescent="0.25">
      <c r="A327">
        <v>118163</v>
      </c>
      <c r="B327" t="s">
        <v>464</v>
      </c>
      <c r="C327" t="s">
        <v>1482</v>
      </c>
      <c r="D327">
        <v>3535</v>
      </c>
      <c r="E327">
        <v>0</v>
      </c>
      <c r="F327">
        <v>63.1</v>
      </c>
      <c r="G327">
        <v>0</v>
      </c>
      <c r="H327">
        <v>62.6</v>
      </c>
      <c r="K327" t="s">
        <v>1415</v>
      </c>
      <c r="L327" s="1">
        <v>45025.431944444441</v>
      </c>
      <c r="M327" s="156"/>
    </row>
    <row r="328" spans="1:13" ht="15" customHeight="1" x14ac:dyDescent="0.25">
      <c r="A328">
        <v>118162</v>
      </c>
      <c r="B328" t="s">
        <v>424</v>
      </c>
      <c r="C328" t="s">
        <v>1432</v>
      </c>
      <c r="D328">
        <v>3535</v>
      </c>
      <c r="E328">
        <v>0</v>
      </c>
      <c r="F328">
        <v>34.1</v>
      </c>
      <c r="G328">
        <v>0</v>
      </c>
      <c r="H328">
        <v>33.9</v>
      </c>
      <c r="K328" t="s">
        <v>1415</v>
      </c>
      <c r="L328" s="1">
        <v>45025.431250000001</v>
      </c>
      <c r="M328" s="156"/>
    </row>
    <row r="329" spans="1:13" ht="15" customHeight="1" x14ac:dyDescent="0.25">
      <c r="A329">
        <v>118161</v>
      </c>
      <c r="B329" t="s">
        <v>409</v>
      </c>
      <c r="C329" t="s">
        <v>1414</v>
      </c>
      <c r="D329">
        <v>3535</v>
      </c>
      <c r="E329">
        <v>0</v>
      </c>
      <c r="F329">
        <v>78</v>
      </c>
      <c r="G329">
        <v>0</v>
      </c>
      <c r="H329">
        <v>77.8</v>
      </c>
      <c r="K329" t="s">
        <v>1415</v>
      </c>
      <c r="L329" s="1">
        <v>45025.429861111108</v>
      </c>
      <c r="M329" s="156"/>
    </row>
    <row r="330" spans="1:13" ht="15" customHeight="1" x14ac:dyDescent="0.25">
      <c r="A330">
        <v>118160</v>
      </c>
      <c r="B330" t="s">
        <v>494</v>
      </c>
      <c r="C330" t="s">
        <v>1650</v>
      </c>
      <c r="D330">
        <v>3535</v>
      </c>
      <c r="E330">
        <v>0</v>
      </c>
      <c r="F330">
        <v>62.7</v>
      </c>
      <c r="G330">
        <v>0</v>
      </c>
      <c r="H330">
        <v>62.8</v>
      </c>
      <c r="K330" t="s">
        <v>1415</v>
      </c>
      <c r="L330" s="1">
        <v>45025.429166666669</v>
      </c>
      <c r="M330" s="156"/>
    </row>
    <row r="331" spans="1:13" ht="15" customHeight="1" x14ac:dyDescent="0.25">
      <c r="A331">
        <v>118159</v>
      </c>
      <c r="B331" t="s">
        <v>124</v>
      </c>
      <c r="C331" t="s">
        <v>1413</v>
      </c>
      <c r="D331">
        <v>2055</v>
      </c>
      <c r="E331">
        <v>0</v>
      </c>
      <c r="F331">
        <v>150</v>
      </c>
      <c r="G331">
        <v>0</v>
      </c>
      <c r="H331">
        <v>150</v>
      </c>
      <c r="J331">
        <v>0</v>
      </c>
      <c r="K331" t="s">
        <v>1415</v>
      </c>
      <c r="L331" s="1">
        <v>45025.428472222222</v>
      </c>
      <c r="M331" s="156"/>
    </row>
    <row r="332" spans="1:13" ht="15" customHeight="1" x14ac:dyDescent="0.25">
      <c r="A332">
        <v>118158</v>
      </c>
      <c r="B332" t="s">
        <v>464</v>
      </c>
      <c r="C332" t="s">
        <v>1482</v>
      </c>
      <c r="D332">
        <v>3535</v>
      </c>
      <c r="E332">
        <v>0</v>
      </c>
      <c r="F332">
        <v>187.5</v>
      </c>
      <c r="G332">
        <v>0</v>
      </c>
      <c r="H332">
        <v>186.6</v>
      </c>
      <c r="K332" t="s">
        <v>1415</v>
      </c>
      <c r="L332" s="1">
        <v>45025.427083333336</v>
      </c>
      <c r="M332" s="156"/>
    </row>
    <row r="333" spans="1:13" ht="15" customHeight="1" x14ac:dyDescent="0.25">
      <c r="A333">
        <v>118157</v>
      </c>
      <c r="B333" t="s">
        <v>154</v>
      </c>
      <c r="C333" t="s">
        <v>155</v>
      </c>
      <c r="D333">
        <v>2055</v>
      </c>
      <c r="E333">
        <v>0</v>
      </c>
      <c r="F333">
        <v>86.7</v>
      </c>
      <c r="G333">
        <v>0</v>
      </c>
      <c r="H333">
        <v>86.7</v>
      </c>
      <c r="J333">
        <v>0</v>
      </c>
      <c r="K333" t="s">
        <v>1415</v>
      </c>
      <c r="L333" s="1">
        <v>45025.425000000003</v>
      </c>
      <c r="M333" s="156"/>
    </row>
    <row r="334" spans="1:13" ht="15" customHeight="1" x14ac:dyDescent="0.25">
      <c r="A334">
        <v>118156</v>
      </c>
      <c r="B334" t="s">
        <v>464</v>
      </c>
      <c r="C334" t="s">
        <v>1482</v>
      </c>
      <c r="D334">
        <v>3535</v>
      </c>
      <c r="E334">
        <v>0</v>
      </c>
      <c r="F334">
        <v>85.6</v>
      </c>
      <c r="G334">
        <v>0</v>
      </c>
      <c r="H334">
        <v>84.8</v>
      </c>
      <c r="K334" t="s">
        <v>1415</v>
      </c>
      <c r="L334" s="1">
        <v>45025.424305555556</v>
      </c>
      <c r="M334" s="156"/>
    </row>
    <row r="335" spans="1:13" ht="15" customHeight="1" x14ac:dyDescent="0.25">
      <c r="A335">
        <v>118155</v>
      </c>
      <c r="B335" t="s">
        <v>485</v>
      </c>
      <c r="C335" t="s">
        <v>1511</v>
      </c>
      <c r="D335">
        <v>3535</v>
      </c>
      <c r="E335">
        <v>0</v>
      </c>
      <c r="F335">
        <v>25</v>
      </c>
      <c r="G335">
        <v>0</v>
      </c>
      <c r="H335">
        <v>24.4</v>
      </c>
      <c r="K335" t="s">
        <v>1415</v>
      </c>
      <c r="L335" s="1">
        <v>45025.423611111109</v>
      </c>
      <c r="M335" s="156"/>
    </row>
    <row r="336" spans="1:13" ht="15" customHeight="1" x14ac:dyDescent="0.25">
      <c r="A336">
        <v>118154</v>
      </c>
      <c r="B336" t="s">
        <v>167</v>
      </c>
      <c r="C336" t="s">
        <v>168</v>
      </c>
      <c r="D336">
        <v>2055</v>
      </c>
      <c r="E336">
        <v>0</v>
      </c>
      <c r="F336">
        <v>217.8</v>
      </c>
      <c r="G336">
        <v>0</v>
      </c>
      <c r="H336">
        <v>217.8</v>
      </c>
      <c r="J336">
        <v>0</v>
      </c>
      <c r="K336" t="s">
        <v>1415</v>
      </c>
      <c r="L336" s="1">
        <v>45025.42291666667</v>
      </c>
      <c r="M336" s="156"/>
    </row>
    <row r="337" spans="1:13" ht="15" customHeight="1" x14ac:dyDescent="0.25">
      <c r="A337">
        <v>118152</v>
      </c>
      <c r="B337" t="s">
        <v>186</v>
      </c>
      <c r="C337" t="s">
        <v>1433</v>
      </c>
      <c r="D337">
        <v>2055</v>
      </c>
      <c r="E337">
        <v>0</v>
      </c>
      <c r="F337">
        <v>175.3</v>
      </c>
      <c r="G337">
        <v>0</v>
      </c>
      <c r="H337">
        <v>175.3</v>
      </c>
      <c r="J337">
        <v>0</v>
      </c>
      <c r="K337" t="s">
        <v>1415</v>
      </c>
      <c r="L337" s="1">
        <v>45025.422222222223</v>
      </c>
      <c r="M337" s="156"/>
    </row>
    <row r="338" spans="1:13" ht="15" customHeight="1" x14ac:dyDescent="0.25">
      <c r="A338">
        <v>118150</v>
      </c>
      <c r="B338" t="s">
        <v>455</v>
      </c>
      <c r="C338" t="s">
        <v>1469</v>
      </c>
      <c r="D338">
        <v>3535</v>
      </c>
      <c r="E338">
        <v>0</v>
      </c>
      <c r="F338">
        <v>126.4</v>
      </c>
      <c r="G338">
        <v>0</v>
      </c>
      <c r="H338">
        <v>125.9</v>
      </c>
      <c r="K338" t="s">
        <v>1415</v>
      </c>
      <c r="L338" s="1">
        <v>45025.421527777777</v>
      </c>
      <c r="M338" s="156"/>
    </row>
    <row r="339" spans="1:13" ht="15" customHeight="1" x14ac:dyDescent="0.25">
      <c r="A339">
        <v>118147</v>
      </c>
      <c r="B339" t="s">
        <v>423</v>
      </c>
      <c r="C339" t="s">
        <v>1430</v>
      </c>
      <c r="D339">
        <v>3535</v>
      </c>
      <c r="E339">
        <v>0</v>
      </c>
      <c r="F339">
        <v>82.6</v>
      </c>
      <c r="G339">
        <v>0</v>
      </c>
      <c r="H339">
        <v>82.3</v>
      </c>
      <c r="I339" t="s">
        <v>1431</v>
      </c>
      <c r="K339" t="s">
        <v>1415</v>
      </c>
      <c r="L339" s="1">
        <v>45025.420138888891</v>
      </c>
      <c r="M339" s="156"/>
    </row>
    <row r="340" spans="1:13" ht="15" customHeight="1" x14ac:dyDescent="0.25">
      <c r="A340">
        <v>118145</v>
      </c>
      <c r="B340" t="s">
        <v>412</v>
      </c>
      <c r="C340" t="s">
        <v>413</v>
      </c>
      <c r="D340">
        <v>3535</v>
      </c>
      <c r="E340">
        <v>0</v>
      </c>
      <c r="G340">
        <v>0</v>
      </c>
      <c r="H340">
        <v>0</v>
      </c>
      <c r="I340" t="s">
        <v>1651</v>
      </c>
      <c r="K340" t="s">
        <v>1415</v>
      </c>
      <c r="L340" s="1">
        <v>45025.418749999997</v>
      </c>
      <c r="M340" s="156"/>
    </row>
    <row r="341" spans="1:13" ht="15" customHeight="1" x14ac:dyDescent="0.25">
      <c r="A341">
        <v>118143</v>
      </c>
      <c r="B341" t="s">
        <v>177</v>
      </c>
      <c r="C341" t="s">
        <v>178</v>
      </c>
      <c r="D341">
        <v>2055</v>
      </c>
      <c r="E341">
        <v>0</v>
      </c>
      <c r="F341">
        <v>201.7</v>
      </c>
      <c r="G341">
        <v>0</v>
      </c>
      <c r="H341">
        <v>201.7</v>
      </c>
      <c r="J341">
        <v>0</v>
      </c>
      <c r="K341" t="s">
        <v>1415</v>
      </c>
      <c r="L341" s="1">
        <v>45025.418055555558</v>
      </c>
      <c r="M341" s="156"/>
    </row>
    <row r="342" spans="1:13" ht="15" customHeight="1" x14ac:dyDescent="0.25">
      <c r="A342">
        <v>118140</v>
      </c>
      <c r="B342" t="s">
        <v>429</v>
      </c>
      <c r="C342" t="s">
        <v>1437</v>
      </c>
      <c r="D342">
        <v>3535</v>
      </c>
      <c r="E342">
        <v>0</v>
      </c>
      <c r="F342">
        <v>121.6</v>
      </c>
      <c r="G342">
        <v>0</v>
      </c>
      <c r="H342">
        <v>121.1</v>
      </c>
      <c r="K342" t="s">
        <v>1415</v>
      </c>
      <c r="L342" s="1">
        <v>45025.415972222225</v>
      </c>
      <c r="M342" s="156"/>
    </row>
    <row r="343" spans="1:13" ht="15" customHeight="1" x14ac:dyDescent="0.25">
      <c r="A343">
        <v>118139</v>
      </c>
      <c r="B343" t="s">
        <v>464</v>
      </c>
      <c r="C343" t="s">
        <v>1482</v>
      </c>
      <c r="D343">
        <v>3535</v>
      </c>
      <c r="E343">
        <v>0</v>
      </c>
      <c r="F343">
        <v>93</v>
      </c>
      <c r="G343">
        <v>0</v>
      </c>
      <c r="H343">
        <v>92.8</v>
      </c>
      <c r="K343" t="s">
        <v>1415</v>
      </c>
      <c r="L343" s="1">
        <v>45025.415277777778</v>
      </c>
      <c r="M343" s="156"/>
    </row>
    <row r="344" spans="1:13" ht="15" customHeight="1" x14ac:dyDescent="0.25">
      <c r="A344">
        <v>118138</v>
      </c>
      <c r="B344" t="s">
        <v>459</v>
      </c>
      <c r="C344" t="s">
        <v>191</v>
      </c>
      <c r="D344">
        <v>3535</v>
      </c>
      <c r="E344">
        <v>0</v>
      </c>
      <c r="F344">
        <v>102.7</v>
      </c>
      <c r="G344">
        <v>0</v>
      </c>
      <c r="H344">
        <v>102.5</v>
      </c>
      <c r="K344" t="s">
        <v>1415</v>
      </c>
      <c r="L344" s="1">
        <v>45025.413888888892</v>
      </c>
      <c r="M344" s="156"/>
    </row>
    <row r="345" spans="1:13" ht="15" customHeight="1" x14ac:dyDescent="0.25">
      <c r="A345">
        <v>118137</v>
      </c>
      <c r="B345" t="s">
        <v>466</v>
      </c>
      <c r="C345" t="s">
        <v>1484</v>
      </c>
      <c r="D345">
        <v>3535</v>
      </c>
      <c r="E345">
        <v>0</v>
      </c>
      <c r="F345">
        <v>68.5</v>
      </c>
      <c r="G345">
        <v>0</v>
      </c>
      <c r="H345">
        <v>68.099999999999994</v>
      </c>
      <c r="K345" t="s">
        <v>1415</v>
      </c>
      <c r="L345" s="1">
        <v>45025.412499999999</v>
      </c>
      <c r="M345" s="156"/>
    </row>
    <row r="346" spans="1:13" ht="15" customHeight="1" x14ac:dyDescent="0.25">
      <c r="A346">
        <v>118136</v>
      </c>
      <c r="B346" t="s">
        <v>409</v>
      </c>
      <c r="C346" t="s">
        <v>1414</v>
      </c>
      <c r="D346">
        <v>3535</v>
      </c>
      <c r="E346">
        <v>0</v>
      </c>
      <c r="F346">
        <v>82.2</v>
      </c>
      <c r="G346">
        <v>0</v>
      </c>
      <c r="H346">
        <v>81.8</v>
      </c>
      <c r="K346" t="s">
        <v>1415</v>
      </c>
      <c r="L346" s="1">
        <v>45025.411805555559</v>
      </c>
      <c r="M346" s="156"/>
    </row>
    <row r="347" spans="1:13" ht="15" customHeight="1" x14ac:dyDescent="0.25">
      <c r="A347">
        <v>118135</v>
      </c>
      <c r="B347" t="s">
        <v>1435</v>
      </c>
      <c r="C347" t="s">
        <v>1436</v>
      </c>
      <c r="D347">
        <v>2055</v>
      </c>
      <c r="E347">
        <v>0</v>
      </c>
      <c r="F347">
        <v>120.2</v>
      </c>
      <c r="G347">
        <v>0</v>
      </c>
      <c r="H347">
        <v>120.2</v>
      </c>
      <c r="J347">
        <v>0</v>
      </c>
      <c r="K347" t="s">
        <v>1415</v>
      </c>
      <c r="L347" s="1">
        <v>45025.411111111112</v>
      </c>
      <c r="M347" s="156"/>
    </row>
    <row r="348" spans="1:13" ht="15" customHeight="1" x14ac:dyDescent="0.25">
      <c r="A348">
        <v>118134</v>
      </c>
      <c r="B348" t="s">
        <v>458</v>
      </c>
      <c r="C348" t="s">
        <v>1472</v>
      </c>
      <c r="D348">
        <v>3535</v>
      </c>
      <c r="E348">
        <v>0</v>
      </c>
      <c r="F348">
        <v>98.9</v>
      </c>
      <c r="G348">
        <v>0</v>
      </c>
      <c r="H348">
        <v>98.3</v>
      </c>
      <c r="K348" t="s">
        <v>1415</v>
      </c>
      <c r="L348" s="1">
        <v>45025.409722222219</v>
      </c>
      <c r="M348" s="156"/>
    </row>
    <row r="349" spans="1:13" ht="15" customHeight="1" x14ac:dyDescent="0.25">
      <c r="A349">
        <v>118133</v>
      </c>
      <c r="B349" t="s">
        <v>466</v>
      </c>
      <c r="C349" t="s">
        <v>1484</v>
      </c>
      <c r="D349">
        <v>3535</v>
      </c>
      <c r="E349">
        <v>0</v>
      </c>
      <c r="F349">
        <v>174.8</v>
      </c>
      <c r="G349">
        <v>0</v>
      </c>
      <c r="H349">
        <v>174.1</v>
      </c>
      <c r="K349" t="s">
        <v>1415</v>
      </c>
      <c r="L349" s="1">
        <v>45025.40902777778</v>
      </c>
      <c r="M349" s="156"/>
    </row>
    <row r="350" spans="1:13" ht="15" customHeight="1" x14ac:dyDescent="0.25">
      <c r="A350">
        <v>118130</v>
      </c>
      <c r="B350" t="s">
        <v>167</v>
      </c>
      <c r="C350" t="s">
        <v>168</v>
      </c>
      <c r="D350">
        <v>2055</v>
      </c>
      <c r="E350">
        <v>0</v>
      </c>
      <c r="F350">
        <v>202.5</v>
      </c>
      <c r="G350">
        <v>0</v>
      </c>
      <c r="H350">
        <v>202.5</v>
      </c>
      <c r="J350">
        <v>0</v>
      </c>
      <c r="K350" t="s">
        <v>1415</v>
      </c>
      <c r="L350" s="1">
        <v>45025.406944444447</v>
      </c>
      <c r="M350" s="156"/>
    </row>
    <row r="351" spans="1:13" ht="15" customHeight="1" x14ac:dyDescent="0.25">
      <c r="A351">
        <v>118127</v>
      </c>
      <c r="B351" t="s">
        <v>466</v>
      </c>
      <c r="C351" t="s">
        <v>1484</v>
      </c>
      <c r="D351">
        <v>3535</v>
      </c>
      <c r="E351">
        <v>0</v>
      </c>
      <c r="F351">
        <v>176</v>
      </c>
      <c r="G351">
        <v>0</v>
      </c>
      <c r="H351">
        <v>175.6</v>
      </c>
      <c r="K351" t="s">
        <v>1415</v>
      </c>
      <c r="L351" s="1">
        <v>45025.40625</v>
      </c>
      <c r="M351" s="156"/>
    </row>
    <row r="352" spans="1:13" ht="15" customHeight="1" x14ac:dyDescent="0.25">
      <c r="A352">
        <v>118123</v>
      </c>
      <c r="B352" t="s">
        <v>449</v>
      </c>
      <c r="C352" t="s">
        <v>1460</v>
      </c>
      <c r="D352">
        <v>3535</v>
      </c>
      <c r="E352">
        <v>0</v>
      </c>
      <c r="F352">
        <v>64.900000000000006</v>
      </c>
      <c r="G352">
        <v>0</v>
      </c>
      <c r="H352">
        <v>64.099999999999994</v>
      </c>
      <c r="I352" t="s">
        <v>1452</v>
      </c>
      <c r="K352" t="s">
        <v>1415</v>
      </c>
      <c r="L352" s="1">
        <v>45025.404166666667</v>
      </c>
      <c r="M352" s="156"/>
    </row>
    <row r="353" spans="1:13" ht="15" customHeight="1" x14ac:dyDescent="0.25">
      <c r="A353">
        <v>118121</v>
      </c>
      <c r="B353" t="s">
        <v>186</v>
      </c>
      <c r="C353" t="s">
        <v>1433</v>
      </c>
      <c r="D353">
        <v>2055</v>
      </c>
      <c r="E353">
        <v>0</v>
      </c>
      <c r="F353">
        <v>174.8</v>
      </c>
      <c r="G353">
        <v>0</v>
      </c>
      <c r="H353">
        <v>174.8</v>
      </c>
      <c r="J353">
        <v>0</v>
      </c>
      <c r="K353" t="s">
        <v>1415</v>
      </c>
      <c r="L353" s="1">
        <v>45025.402777777781</v>
      </c>
      <c r="M353" s="156"/>
    </row>
    <row r="354" spans="1:13" ht="15" customHeight="1" x14ac:dyDescent="0.25">
      <c r="A354">
        <v>118119</v>
      </c>
      <c r="B354" t="s">
        <v>124</v>
      </c>
      <c r="C354" t="s">
        <v>1413</v>
      </c>
      <c r="D354">
        <v>2055</v>
      </c>
      <c r="E354">
        <v>0</v>
      </c>
      <c r="F354">
        <v>148.9</v>
      </c>
      <c r="G354">
        <v>0</v>
      </c>
      <c r="H354">
        <v>148.9</v>
      </c>
      <c r="J354">
        <v>0</v>
      </c>
      <c r="K354" t="s">
        <v>1415</v>
      </c>
      <c r="L354" s="1">
        <v>45025.399305555555</v>
      </c>
      <c r="M354" s="156"/>
    </row>
    <row r="355" spans="1:13" ht="15" customHeight="1" x14ac:dyDescent="0.25">
      <c r="A355">
        <v>118118</v>
      </c>
      <c r="B355" t="s">
        <v>409</v>
      </c>
      <c r="C355" t="s">
        <v>1414</v>
      </c>
      <c r="D355">
        <v>3535</v>
      </c>
      <c r="E355">
        <v>0</v>
      </c>
      <c r="F355">
        <v>70.8</v>
      </c>
      <c r="G355">
        <v>0</v>
      </c>
      <c r="H355">
        <v>70.8</v>
      </c>
      <c r="K355" t="s">
        <v>1415</v>
      </c>
      <c r="L355" s="1">
        <v>45025.393750000003</v>
      </c>
      <c r="M355" s="156"/>
    </row>
    <row r="356" spans="1:13" ht="15" customHeight="1" x14ac:dyDescent="0.25">
      <c r="A356">
        <v>118117</v>
      </c>
      <c r="B356" t="s">
        <v>418</v>
      </c>
      <c r="C356" t="s">
        <v>1420</v>
      </c>
      <c r="D356">
        <v>3600</v>
      </c>
      <c r="E356">
        <v>0</v>
      </c>
      <c r="F356">
        <v>10</v>
      </c>
      <c r="G356">
        <v>0</v>
      </c>
      <c r="H356">
        <v>10.199999999999999</v>
      </c>
      <c r="I356" t="s">
        <v>1485</v>
      </c>
      <c r="K356" t="s">
        <v>1415</v>
      </c>
      <c r="L356" s="1">
        <v>45025.390972222223</v>
      </c>
      <c r="M356" s="156"/>
    </row>
    <row r="357" spans="1:13" ht="15" customHeight="1" x14ac:dyDescent="0.25">
      <c r="A357">
        <v>118116</v>
      </c>
      <c r="B357" t="s">
        <v>186</v>
      </c>
      <c r="C357" t="s">
        <v>1433</v>
      </c>
      <c r="D357">
        <v>2055</v>
      </c>
      <c r="E357">
        <v>0</v>
      </c>
      <c r="F357">
        <v>182.9</v>
      </c>
      <c r="G357">
        <v>0</v>
      </c>
      <c r="H357">
        <v>182.9</v>
      </c>
      <c r="J357">
        <v>0</v>
      </c>
      <c r="K357" t="s">
        <v>1415</v>
      </c>
      <c r="L357" s="1">
        <v>45025.388888888891</v>
      </c>
      <c r="M357" s="156"/>
    </row>
    <row r="358" spans="1:13" ht="15" customHeight="1" x14ac:dyDescent="0.25">
      <c r="A358">
        <v>118115</v>
      </c>
      <c r="B358" t="s">
        <v>167</v>
      </c>
      <c r="C358" t="s">
        <v>168</v>
      </c>
      <c r="D358">
        <v>2055</v>
      </c>
      <c r="E358">
        <v>0</v>
      </c>
      <c r="F358">
        <v>189.5</v>
      </c>
      <c r="G358">
        <v>0</v>
      </c>
      <c r="H358">
        <v>189.5</v>
      </c>
      <c r="J358">
        <v>0</v>
      </c>
      <c r="K358" t="s">
        <v>1415</v>
      </c>
      <c r="L358" s="1">
        <v>45025.386805555558</v>
      </c>
      <c r="M358" s="156"/>
    </row>
    <row r="359" spans="1:13" ht="15" customHeight="1" x14ac:dyDescent="0.25">
      <c r="A359">
        <v>118114</v>
      </c>
      <c r="B359" t="s">
        <v>458</v>
      </c>
      <c r="C359" t="s">
        <v>1472</v>
      </c>
      <c r="D359">
        <v>3535</v>
      </c>
      <c r="E359">
        <v>0</v>
      </c>
      <c r="F359">
        <v>107</v>
      </c>
      <c r="G359">
        <v>0</v>
      </c>
      <c r="H359">
        <v>106.5</v>
      </c>
      <c r="K359" t="s">
        <v>1415</v>
      </c>
      <c r="L359" s="1">
        <v>45025.386111111111</v>
      </c>
      <c r="M359" s="156"/>
    </row>
    <row r="360" spans="1:13" ht="15" customHeight="1" x14ac:dyDescent="0.25">
      <c r="A360">
        <v>118113</v>
      </c>
      <c r="B360" t="s">
        <v>485</v>
      </c>
      <c r="C360" t="s">
        <v>1511</v>
      </c>
      <c r="D360">
        <v>3535</v>
      </c>
      <c r="E360">
        <v>0</v>
      </c>
      <c r="F360">
        <v>72.400000000000006</v>
      </c>
      <c r="G360">
        <v>0</v>
      </c>
      <c r="H360">
        <v>71.8</v>
      </c>
      <c r="K360" t="s">
        <v>1415</v>
      </c>
      <c r="L360" s="1">
        <v>45025.385416666664</v>
      </c>
      <c r="M360" s="156"/>
    </row>
    <row r="361" spans="1:13" ht="15" customHeight="1" x14ac:dyDescent="0.25">
      <c r="A361">
        <v>118111</v>
      </c>
      <c r="B361" t="s">
        <v>186</v>
      </c>
      <c r="C361" t="s">
        <v>1433</v>
      </c>
      <c r="D361">
        <v>2055</v>
      </c>
      <c r="E361">
        <v>0</v>
      </c>
      <c r="F361">
        <v>193.9</v>
      </c>
      <c r="G361">
        <v>0</v>
      </c>
      <c r="H361">
        <v>193.9</v>
      </c>
      <c r="J361">
        <v>0</v>
      </c>
      <c r="K361" t="s">
        <v>1415</v>
      </c>
      <c r="L361" s="1">
        <v>45025.382638888892</v>
      </c>
      <c r="M361" s="156"/>
    </row>
    <row r="362" spans="1:13" ht="15" customHeight="1" x14ac:dyDescent="0.25">
      <c r="A362">
        <v>118107</v>
      </c>
      <c r="B362" t="s">
        <v>429</v>
      </c>
      <c r="C362" t="s">
        <v>1437</v>
      </c>
      <c r="D362">
        <v>3535</v>
      </c>
      <c r="E362">
        <v>70</v>
      </c>
      <c r="F362">
        <v>72.3</v>
      </c>
      <c r="G362">
        <v>0</v>
      </c>
      <c r="H362">
        <v>71.8</v>
      </c>
      <c r="I362" t="s">
        <v>1417</v>
      </c>
      <c r="K362" t="s">
        <v>1415</v>
      </c>
      <c r="L362" s="1">
        <v>45025.380555555559</v>
      </c>
      <c r="M362" s="156"/>
    </row>
    <row r="363" spans="1:13" ht="15" customHeight="1" x14ac:dyDescent="0.25">
      <c r="A363">
        <v>118105</v>
      </c>
      <c r="B363" t="s">
        <v>1435</v>
      </c>
      <c r="C363" t="s">
        <v>1436</v>
      </c>
      <c r="D363">
        <v>2055</v>
      </c>
      <c r="E363">
        <v>0</v>
      </c>
      <c r="F363">
        <v>121.3</v>
      </c>
      <c r="G363">
        <v>0</v>
      </c>
      <c r="H363">
        <v>121.3</v>
      </c>
      <c r="J363">
        <v>0</v>
      </c>
      <c r="K363" t="s">
        <v>1415</v>
      </c>
      <c r="L363" s="1">
        <v>45025.377083333333</v>
      </c>
      <c r="M363" s="156"/>
    </row>
    <row r="364" spans="1:13" ht="15" customHeight="1" x14ac:dyDescent="0.25">
      <c r="A364">
        <v>118104</v>
      </c>
      <c r="B364" t="s">
        <v>186</v>
      </c>
      <c r="C364" t="s">
        <v>1433</v>
      </c>
      <c r="D364">
        <v>2055</v>
      </c>
      <c r="E364">
        <v>0</v>
      </c>
      <c r="F364">
        <v>187.5</v>
      </c>
      <c r="G364">
        <v>0</v>
      </c>
      <c r="H364">
        <v>187.5</v>
      </c>
      <c r="J364">
        <v>0</v>
      </c>
      <c r="K364" t="s">
        <v>1415</v>
      </c>
      <c r="L364" s="1">
        <v>45025.373611111114</v>
      </c>
      <c r="M364" s="156"/>
    </row>
    <row r="365" spans="1:13" ht="15" customHeight="1" x14ac:dyDescent="0.25">
      <c r="A365">
        <v>118103</v>
      </c>
      <c r="B365" t="s">
        <v>429</v>
      </c>
      <c r="C365" t="s">
        <v>1437</v>
      </c>
      <c r="D365">
        <v>3535</v>
      </c>
      <c r="E365">
        <v>0</v>
      </c>
      <c r="F365">
        <v>65.2</v>
      </c>
      <c r="G365">
        <v>0</v>
      </c>
      <c r="H365">
        <v>65.5</v>
      </c>
      <c r="K365" t="s">
        <v>1415</v>
      </c>
      <c r="L365" s="1">
        <v>45025.372916666667</v>
      </c>
      <c r="M365" s="156"/>
    </row>
    <row r="366" spans="1:13" ht="15" customHeight="1" x14ac:dyDescent="0.25">
      <c r="A366">
        <v>118102</v>
      </c>
      <c r="B366" t="s">
        <v>177</v>
      </c>
      <c r="C366" t="s">
        <v>178</v>
      </c>
      <c r="D366">
        <v>2055</v>
      </c>
      <c r="E366">
        <v>0</v>
      </c>
      <c r="F366">
        <v>200.5</v>
      </c>
      <c r="G366">
        <v>0</v>
      </c>
      <c r="H366">
        <v>200.5</v>
      </c>
      <c r="J366">
        <v>0</v>
      </c>
      <c r="K366" t="s">
        <v>1415</v>
      </c>
      <c r="L366" s="1">
        <v>45025.371527777781</v>
      </c>
      <c r="M366" s="156"/>
    </row>
    <row r="367" spans="1:13" ht="15" customHeight="1" x14ac:dyDescent="0.25">
      <c r="A367">
        <v>118101</v>
      </c>
      <c r="B367" t="s">
        <v>459</v>
      </c>
      <c r="C367" t="s">
        <v>191</v>
      </c>
      <c r="D367">
        <v>3535</v>
      </c>
      <c r="E367">
        <v>0</v>
      </c>
      <c r="F367">
        <v>160.80000000000001</v>
      </c>
      <c r="G367">
        <v>0</v>
      </c>
      <c r="H367">
        <v>160.4</v>
      </c>
      <c r="K367" t="s">
        <v>1415</v>
      </c>
      <c r="L367" s="1">
        <v>45025.371527777781</v>
      </c>
      <c r="M367" s="156"/>
    </row>
    <row r="368" spans="1:13" ht="15" customHeight="1" x14ac:dyDescent="0.25">
      <c r="A368">
        <v>118100</v>
      </c>
      <c r="B368" t="s">
        <v>429</v>
      </c>
      <c r="C368" t="s">
        <v>1437</v>
      </c>
      <c r="D368">
        <v>3535</v>
      </c>
      <c r="E368">
        <v>0</v>
      </c>
      <c r="F368">
        <v>60.7</v>
      </c>
      <c r="G368">
        <v>0</v>
      </c>
      <c r="H368">
        <v>60.3</v>
      </c>
      <c r="I368" t="s">
        <v>1442</v>
      </c>
      <c r="K368" t="s">
        <v>1415</v>
      </c>
      <c r="L368" s="1">
        <v>45025.370138888888</v>
      </c>
      <c r="M368" s="156"/>
    </row>
    <row r="369" spans="1:13" ht="15" customHeight="1" x14ac:dyDescent="0.25">
      <c r="A369">
        <v>118099</v>
      </c>
      <c r="B369" t="s">
        <v>468</v>
      </c>
      <c r="C369" t="s">
        <v>1487</v>
      </c>
      <c r="D369">
        <v>3535</v>
      </c>
      <c r="E369">
        <v>0</v>
      </c>
      <c r="F369">
        <v>44.2</v>
      </c>
      <c r="G369">
        <v>0</v>
      </c>
      <c r="H369">
        <v>43.9</v>
      </c>
      <c r="K369" t="s">
        <v>1415</v>
      </c>
      <c r="L369" s="1">
        <v>45025.369444444441</v>
      </c>
      <c r="M369" s="156"/>
    </row>
    <row r="370" spans="1:13" ht="15" customHeight="1" x14ac:dyDescent="0.25">
      <c r="A370">
        <v>118098</v>
      </c>
      <c r="B370" t="s">
        <v>418</v>
      </c>
      <c r="C370" t="s">
        <v>1420</v>
      </c>
      <c r="D370">
        <v>3600</v>
      </c>
      <c r="E370">
        <v>0</v>
      </c>
      <c r="F370">
        <v>62.7</v>
      </c>
      <c r="G370">
        <v>0</v>
      </c>
      <c r="H370">
        <v>62.3</v>
      </c>
      <c r="I370" t="s">
        <v>1485</v>
      </c>
      <c r="K370" t="s">
        <v>1415</v>
      </c>
      <c r="L370" s="1">
        <v>45025.368055555555</v>
      </c>
      <c r="M370" s="156"/>
    </row>
    <row r="371" spans="1:13" ht="15" customHeight="1" x14ac:dyDescent="0.25">
      <c r="A371">
        <v>118097</v>
      </c>
      <c r="B371" t="s">
        <v>418</v>
      </c>
      <c r="C371" t="s">
        <v>1420</v>
      </c>
      <c r="D371">
        <v>3535</v>
      </c>
      <c r="E371">
        <v>0</v>
      </c>
      <c r="F371">
        <v>14.9</v>
      </c>
      <c r="G371">
        <v>0</v>
      </c>
      <c r="H371">
        <v>14.9</v>
      </c>
      <c r="I371" t="s">
        <v>1503</v>
      </c>
      <c r="K371" t="s">
        <v>1415</v>
      </c>
      <c r="L371" s="1">
        <v>45025.366666666669</v>
      </c>
      <c r="M371" s="156"/>
    </row>
    <row r="372" spans="1:13" ht="15" customHeight="1" x14ac:dyDescent="0.25">
      <c r="A372">
        <v>118096</v>
      </c>
      <c r="B372" t="s">
        <v>124</v>
      </c>
      <c r="C372" t="s">
        <v>1413</v>
      </c>
      <c r="D372">
        <v>2055</v>
      </c>
      <c r="E372">
        <v>0</v>
      </c>
      <c r="F372">
        <v>171</v>
      </c>
      <c r="G372">
        <v>0</v>
      </c>
      <c r="H372">
        <v>171</v>
      </c>
      <c r="J372">
        <v>0</v>
      </c>
      <c r="K372" t="s">
        <v>1415</v>
      </c>
      <c r="L372" s="1">
        <v>45025.365972222222</v>
      </c>
      <c r="M372" s="156"/>
    </row>
    <row r="373" spans="1:13" ht="15" customHeight="1" x14ac:dyDescent="0.25">
      <c r="A373">
        <v>118094</v>
      </c>
      <c r="B373" t="s">
        <v>418</v>
      </c>
      <c r="C373" t="s">
        <v>1420</v>
      </c>
      <c r="D373">
        <v>3535</v>
      </c>
      <c r="E373">
        <v>0</v>
      </c>
      <c r="F373">
        <v>59.6</v>
      </c>
      <c r="G373">
        <v>0</v>
      </c>
      <c r="H373">
        <v>59.3</v>
      </c>
      <c r="I373" t="s">
        <v>1503</v>
      </c>
      <c r="K373" t="s">
        <v>1415</v>
      </c>
      <c r="L373" s="1">
        <v>45025.363194444442</v>
      </c>
      <c r="M373" s="156"/>
    </row>
    <row r="374" spans="1:13" ht="15" customHeight="1" x14ac:dyDescent="0.25">
      <c r="A374">
        <v>118091</v>
      </c>
      <c r="B374" t="s">
        <v>167</v>
      </c>
      <c r="C374" t="s">
        <v>168</v>
      </c>
      <c r="D374">
        <v>2055</v>
      </c>
      <c r="E374">
        <v>0</v>
      </c>
      <c r="F374">
        <v>185.7</v>
      </c>
      <c r="G374">
        <v>0</v>
      </c>
      <c r="H374">
        <v>185.7</v>
      </c>
      <c r="J374">
        <v>0</v>
      </c>
      <c r="K374" t="s">
        <v>1415</v>
      </c>
      <c r="L374" s="1">
        <v>45025.362500000003</v>
      </c>
      <c r="M374" s="156"/>
    </row>
    <row r="375" spans="1:13" ht="15" customHeight="1" x14ac:dyDescent="0.25">
      <c r="A375">
        <v>118090</v>
      </c>
      <c r="B375" t="s">
        <v>418</v>
      </c>
      <c r="C375" t="s">
        <v>1420</v>
      </c>
      <c r="D375">
        <v>3600</v>
      </c>
      <c r="E375">
        <v>0</v>
      </c>
      <c r="F375">
        <v>63.9</v>
      </c>
      <c r="G375">
        <v>0</v>
      </c>
      <c r="H375">
        <v>63.8</v>
      </c>
      <c r="I375" t="s">
        <v>1485</v>
      </c>
      <c r="K375" t="s">
        <v>1415</v>
      </c>
      <c r="L375" s="1">
        <v>45025.361805555556</v>
      </c>
      <c r="M375" s="156"/>
    </row>
    <row r="376" spans="1:13" ht="15" customHeight="1" x14ac:dyDescent="0.25">
      <c r="A376">
        <v>118087</v>
      </c>
      <c r="B376" t="s">
        <v>423</v>
      </c>
      <c r="C376" t="s">
        <v>1430</v>
      </c>
      <c r="D376">
        <v>3535</v>
      </c>
      <c r="E376">
        <v>0</v>
      </c>
      <c r="F376">
        <v>84.9</v>
      </c>
      <c r="G376">
        <v>0</v>
      </c>
      <c r="H376">
        <v>60.8</v>
      </c>
      <c r="I376" t="s">
        <v>1442</v>
      </c>
      <c r="K376" t="s">
        <v>1415</v>
      </c>
      <c r="L376" s="1">
        <v>45025.361111111109</v>
      </c>
      <c r="M376" s="156"/>
    </row>
    <row r="377" spans="1:13" ht="15" customHeight="1" x14ac:dyDescent="0.25">
      <c r="A377">
        <v>118086</v>
      </c>
      <c r="B377" t="s">
        <v>409</v>
      </c>
      <c r="C377" t="s">
        <v>1414</v>
      </c>
      <c r="D377">
        <v>3535</v>
      </c>
      <c r="E377">
        <v>0</v>
      </c>
      <c r="F377">
        <v>73.3</v>
      </c>
      <c r="G377">
        <v>0</v>
      </c>
      <c r="H377">
        <v>73.3</v>
      </c>
      <c r="K377" t="s">
        <v>1415</v>
      </c>
      <c r="L377" s="1">
        <v>45025.36041666667</v>
      </c>
      <c r="M377" s="156"/>
    </row>
    <row r="378" spans="1:13" ht="15" customHeight="1" x14ac:dyDescent="0.25">
      <c r="A378">
        <v>118083</v>
      </c>
      <c r="B378" t="s">
        <v>444</v>
      </c>
      <c r="C378" t="s">
        <v>1451</v>
      </c>
      <c r="D378">
        <v>3535</v>
      </c>
      <c r="E378">
        <v>0</v>
      </c>
      <c r="F378">
        <v>96.2</v>
      </c>
      <c r="G378">
        <v>0</v>
      </c>
      <c r="H378">
        <v>71.3</v>
      </c>
      <c r="I378" t="s">
        <v>1452</v>
      </c>
      <c r="K378" t="s">
        <v>1415</v>
      </c>
      <c r="L378" s="1">
        <v>45025.359722222223</v>
      </c>
      <c r="M378" s="156"/>
    </row>
    <row r="379" spans="1:13" ht="15" customHeight="1" x14ac:dyDescent="0.25">
      <c r="A379">
        <v>118080</v>
      </c>
      <c r="B379" t="s">
        <v>1435</v>
      </c>
      <c r="C379" t="s">
        <v>1436</v>
      </c>
      <c r="D379">
        <v>2055</v>
      </c>
      <c r="E379">
        <v>0</v>
      </c>
      <c r="F379">
        <v>100.1</v>
      </c>
      <c r="G379">
        <v>0</v>
      </c>
      <c r="H379">
        <v>100.1</v>
      </c>
      <c r="J379">
        <v>0</v>
      </c>
      <c r="K379" t="s">
        <v>1415</v>
      </c>
      <c r="L379" s="1">
        <v>45025.359027777777</v>
      </c>
      <c r="M379" s="156"/>
    </row>
    <row r="380" spans="1:13" ht="15" customHeight="1" x14ac:dyDescent="0.25">
      <c r="A380">
        <v>118077</v>
      </c>
      <c r="B380" t="s">
        <v>429</v>
      </c>
      <c r="C380" t="s">
        <v>1437</v>
      </c>
      <c r="D380">
        <v>3535</v>
      </c>
      <c r="E380">
        <v>0</v>
      </c>
      <c r="F380">
        <v>121.4</v>
      </c>
      <c r="G380">
        <v>0</v>
      </c>
      <c r="H380">
        <v>121.1</v>
      </c>
      <c r="I380" t="s">
        <v>1442</v>
      </c>
      <c r="K380" t="s">
        <v>1415</v>
      </c>
      <c r="L380" s="1">
        <v>45025.35833333333</v>
      </c>
      <c r="M380" s="156"/>
    </row>
    <row r="381" spans="1:13" ht="15" customHeight="1" x14ac:dyDescent="0.25">
      <c r="A381">
        <v>118075</v>
      </c>
      <c r="B381" t="s">
        <v>186</v>
      </c>
      <c r="C381" t="s">
        <v>1433</v>
      </c>
      <c r="D381">
        <v>2055</v>
      </c>
      <c r="E381">
        <v>0</v>
      </c>
      <c r="F381">
        <v>179.1</v>
      </c>
      <c r="G381">
        <v>0</v>
      </c>
      <c r="H381">
        <v>179.1</v>
      </c>
      <c r="J381">
        <v>0</v>
      </c>
      <c r="K381" t="s">
        <v>1415</v>
      </c>
      <c r="L381" s="1">
        <v>45025.357638888891</v>
      </c>
      <c r="M381" s="156"/>
    </row>
    <row r="382" spans="1:13" ht="15" customHeight="1" x14ac:dyDescent="0.25">
      <c r="A382">
        <v>118074</v>
      </c>
      <c r="B382" t="s">
        <v>186</v>
      </c>
      <c r="C382" t="s">
        <v>1433</v>
      </c>
      <c r="D382">
        <v>2055</v>
      </c>
      <c r="E382">
        <v>0</v>
      </c>
      <c r="F382">
        <v>180.5</v>
      </c>
      <c r="G382">
        <v>0</v>
      </c>
      <c r="H382">
        <v>180.5</v>
      </c>
      <c r="J382">
        <v>0</v>
      </c>
      <c r="K382" t="s">
        <v>1415</v>
      </c>
      <c r="L382" s="1">
        <v>45025.353472222225</v>
      </c>
      <c r="M382" s="156"/>
    </row>
    <row r="383" spans="1:13" ht="15" customHeight="1" x14ac:dyDescent="0.25">
      <c r="A383">
        <v>118072</v>
      </c>
      <c r="B383" t="s">
        <v>437</v>
      </c>
      <c r="C383" t="s">
        <v>438</v>
      </c>
      <c r="D383">
        <v>3535</v>
      </c>
      <c r="E383">
        <v>0</v>
      </c>
      <c r="F383">
        <v>64.400000000000006</v>
      </c>
      <c r="G383">
        <v>0</v>
      </c>
      <c r="H383">
        <v>64.3</v>
      </c>
      <c r="K383" t="s">
        <v>1415</v>
      </c>
      <c r="L383" s="1">
        <v>45025.352777777778</v>
      </c>
      <c r="M383" s="156"/>
    </row>
    <row r="384" spans="1:13" ht="15" customHeight="1" x14ac:dyDescent="0.25">
      <c r="A384">
        <v>118070</v>
      </c>
      <c r="B384" t="s">
        <v>444</v>
      </c>
      <c r="C384" t="s">
        <v>1451</v>
      </c>
      <c r="D384">
        <v>3535</v>
      </c>
      <c r="E384">
        <v>0</v>
      </c>
      <c r="F384">
        <v>221</v>
      </c>
      <c r="G384">
        <v>0</v>
      </c>
      <c r="H384">
        <v>220.6</v>
      </c>
      <c r="I384" t="s">
        <v>1452</v>
      </c>
      <c r="K384" t="s">
        <v>1415</v>
      </c>
      <c r="L384" s="1">
        <v>45025.352083333331</v>
      </c>
      <c r="M384" s="156"/>
    </row>
    <row r="385" spans="1:13" ht="15" customHeight="1" x14ac:dyDescent="0.25">
      <c r="A385">
        <v>118069</v>
      </c>
      <c r="B385" t="s">
        <v>472</v>
      </c>
      <c r="C385" t="s">
        <v>1490</v>
      </c>
      <c r="D385">
        <v>3535</v>
      </c>
      <c r="E385">
        <v>0</v>
      </c>
      <c r="F385">
        <v>140.6</v>
      </c>
      <c r="G385">
        <v>0</v>
      </c>
      <c r="H385">
        <v>116.2</v>
      </c>
      <c r="I385" t="s">
        <v>1452</v>
      </c>
      <c r="K385" t="s">
        <v>1415</v>
      </c>
      <c r="L385" s="1">
        <v>45025.35</v>
      </c>
      <c r="M385" s="156"/>
    </row>
    <row r="386" spans="1:13" ht="15" customHeight="1" x14ac:dyDescent="0.25">
      <c r="A386">
        <v>118068</v>
      </c>
      <c r="B386" t="s">
        <v>124</v>
      </c>
      <c r="C386" t="s">
        <v>1413</v>
      </c>
      <c r="D386">
        <v>2055</v>
      </c>
      <c r="E386">
        <v>0</v>
      </c>
      <c r="F386">
        <v>171.4</v>
      </c>
      <c r="G386">
        <v>0</v>
      </c>
      <c r="H386">
        <v>171.4</v>
      </c>
      <c r="J386">
        <v>0</v>
      </c>
      <c r="K386" t="s">
        <v>1415</v>
      </c>
      <c r="L386" s="1">
        <v>45025.349305555559</v>
      </c>
      <c r="M386" s="156"/>
    </row>
    <row r="387" spans="1:13" ht="15" customHeight="1" x14ac:dyDescent="0.25">
      <c r="A387">
        <v>118067</v>
      </c>
      <c r="B387" t="s">
        <v>186</v>
      </c>
      <c r="C387" t="s">
        <v>1433</v>
      </c>
      <c r="D387">
        <v>2055</v>
      </c>
      <c r="E387">
        <v>0</v>
      </c>
      <c r="F387">
        <v>180.3</v>
      </c>
      <c r="G387">
        <v>0</v>
      </c>
      <c r="H387">
        <v>180.3</v>
      </c>
      <c r="J387">
        <v>0</v>
      </c>
      <c r="K387" t="s">
        <v>1415</v>
      </c>
      <c r="L387" s="1">
        <v>45025.348611111112</v>
      </c>
      <c r="M387" s="156"/>
    </row>
    <row r="388" spans="1:13" ht="15" customHeight="1" x14ac:dyDescent="0.25">
      <c r="A388">
        <v>118066</v>
      </c>
      <c r="B388" t="s">
        <v>472</v>
      </c>
      <c r="C388" t="s">
        <v>1490</v>
      </c>
      <c r="D388">
        <v>3535</v>
      </c>
      <c r="E388">
        <v>0</v>
      </c>
      <c r="F388">
        <v>211.1</v>
      </c>
      <c r="G388">
        <v>0</v>
      </c>
      <c r="H388">
        <v>187.1</v>
      </c>
      <c r="I388" t="s">
        <v>1452</v>
      </c>
      <c r="K388" t="s">
        <v>1415</v>
      </c>
      <c r="L388" s="1">
        <v>45025.347222222219</v>
      </c>
      <c r="M388" s="156"/>
    </row>
    <row r="389" spans="1:13" ht="15" customHeight="1" x14ac:dyDescent="0.25">
      <c r="A389">
        <v>118065</v>
      </c>
      <c r="B389" t="s">
        <v>429</v>
      </c>
      <c r="C389" t="s">
        <v>1437</v>
      </c>
      <c r="D389">
        <v>3535</v>
      </c>
      <c r="E389">
        <v>0</v>
      </c>
      <c r="F389">
        <v>120.7</v>
      </c>
      <c r="G389">
        <v>0</v>
      </c>
      <c r="H389">
        <v>120.6</v>
      </c>
      <c r="I389" t="s">
        <v>1452</v>
      </c>
      <c r="K389" t="s">
        <v>1415</v>
      </c>
      <c r="L389" s="1">
        <v>45025.345138888886</v>
      </c>
      <c r="M389" s="156"/>
    </row>
    <row r="390" spans="1:13" ht="15" customHeight="1" x14ac:dyDescent="0.25">
      <c r="A390">
        <v>118064</v>
      </c>
      <c r="B390" t="s">
        <v>186</v>
      </c>
      <c r="C390" t="s">
        <v>1433</v>
      </c>
      <c r="D390">
        <v>2055</v>
      </c>
      <c r="E390">
        <v>0</v>
      </c>
      <c r="F390">
        <v>180.3</v>
      </c>
      <c r="G390">
        <v>0</v>
      </c>
      <c r="H390">
        <v>180.3</v>
      </c>
      <c r="J390">
        <v>0</v>
      </c>
      <c r="K390" t="s">
        <v>1415</v>
      </c>
      <c r="L390" s="1">
        <v>45025.342361111114</v>
      </c>
      <c r="M390" s="156"/>
    </row>
    <row r="391" spans="1:13" ht="15" customHeight="1" x14ac:dyDescent="0.25">
      <c r="A391">
        <v>118062</v>
      </c>
      <c r="B391" t="s">
        <v>167</v>
      </c>
      <c r="C391" t="s">
        <v>168</v>
      </c>
      <c r="D391">
        <v>2055</v>
      </c>
      <c r="E391">
        <v>0</v>
      </c>
      <c r="F391">
        <v>192.9</v>
      </c>
      <c r="G391">
        <v>0</v>
      </c>
      <c r="H391">
        <v>192.9</v>
      </c>
      <c r="J391">
        <v>0</v>
      </c>
      <c r="K391" t="s">
        <v>1415</v>
      </c>
      <c r="L391" s="1">
        <v>45025.338888888888</v>
      </c>
      <c r="M391" s="156"/>
    </row>
    <row r="392" spans="1:13" ht="15" customHeight="1" x14ac:dyDescent="0.25">
      <c r="A392">
        <v>118061</v>
      </c>
      <c r="B392" t="s">
        <v>124</v>
      </c>
      <c r="C392" t="s">
        <v>1413</v>
      </c>
      <c r="D392">
        <v>2055</v>
      </c>
      <c r="E392">
        <v>0</v>
      </c>
      <c r="F392">
        <v>146.4</v>
      </c>
      <c r="G392">
        <v>0</v>
      </c>
      <c r="H392">
        <v>146.4</v>
      </c>
      <c r="J392">
        <v>0</v>
      </c>
      <c r="K392" t="s">
        <v>1415</v>
      </c>
      <c r="L392" s="1">
        <v>45025.335416666669</v>
      </c>
      <c r="M392" s="156"/>
    </row>
    <row r="393" spans="1:13" ht="15" customHeight="1" x14ac:dyDescent="0.25">
      <c r="A393">
        <v>118060</v>
      </c>
      <c r="B393" t="s">
        <v>154</v>
      </c>
      <c r="C393" t="s">
        <v>155</v>
      </c>
      <c r="D393">
        <v>2055</v>
      </c>
      <c r="E393">
        <v>0</v>
      </c>
      <c r="F393">
        <v>83.9</v>
      </c>
      <c r="G393">
        <v>0</v>
      </c>
      <c r="H393">
        <v>83.9</v>
      </c>
      <c r="J393">
        <v>0</v>
      </c>
      <c r="K393" t="s">
        <v>1415</v>
      </c>
      <c r="L393" s="1">
        <v>45025.330555555556</v>
      </c>
      <c r="M393" s="156"/>
    </row>
    <row r="394" spans="1:13" ht="15" customHeight="1" x14ac:dyDescent="0.25">
      <c r="A394">
        <v>118059</v>
      </c>
      <c r="B394" t="s">
        <v>441</v>
      </c>
      <c r="C394" t="s">
        <v>1450</v>
      </c>
      <c r="D394">
        <v>3535</v>
      </c>
      <c r="E394">
        <v>0</v>
      </c>
      <c r="F394">
        <v>30.5</v>
      </c>
      <c r="G394">
        <v>0</v>
      </c>
      <c r="H394">
        <v>30.6</v>
      </c>
      <c r="I394" t="s">
        <v>1452</v>
      </c>
      <c r="K394" t="s">
        <v>1415</v>
      </c>
      <c r="L394" s="1">
        <v>45025.328472222223</v>
      </c>
      <c r="M394" s="156"/>
    </row>
    <row r="395" spans="1:13" ht="15" customHeight="1" x14ac:dyDescent="0.25">
      <c r="A395">
        <v>118058</v>
      </c>
      <c r="B395" t="s">
        <v>441</v>
      </c>
      <c r="C395" t="s">
        <v>1450</v>
      </c>
      <c r="D395">
        <v>3535</v>
      </c>
      <c r="E395">
        <v>0</v>
      </c>
      <c r="F395">
        <v>80.400000000000006</v>
      </c>
      <c r="G395">
        <v>0</v>
      </c>
      <c r="H395">
        <v>57.1</v>
      </c>
      <c r="I395" t="s">
        <v>1452</v>
      </c>
      <c r="K395" t="s">
        <v>1415</v>
      </c>
      <c r="L395" s="1">
        <v>45025.32708333333</v>
      </c>
      <c r="M395" s="156"/>
    </row>
    <row r="396" spans="1:13" ht="15" customHeight="1" x14ac:dyDescent="0.25">
      <c r="A396">
        <v>118057</v>
      </c>
      <c r="B396" t="s">
        <v>441</v>
      </c>
      <c r="C396" t="s">
        <v>1450</v>
      </c>
      <c r="D396">
        <v>3535</v>
      </c>
      <c r="E396">
        <v>0</v>
      </c>
      <c r="F396">
        <v>80.5</v>
      </c>
      <c r="G396">
        <v>0</v>
      </c>
      <c r="H396">
        <v>57.1</v>
      </c>
      <c r="I396" t="s">
        <v>1452</v>
      </c>
      <c r="K396" t="s">
        <v>1415</v>
      </c>
      <c r="L396" s="1">
        <v>45025.326388888891</v>
      </c>
      <c r="M396" s="156"/>
    </row>
    <row r="397" spans="1:13" ht="15" customHeight="1" x14ac:dyDescent="0.25">
      <c r="A397">
        <v>118056</v>
      </c>
      <c r="B397" t="s">
        <v>1435</v>
      </c>
      <c r="C397" t="s">
        <v>1436</v>
      </c>
      <c r="D397">
        <v>2055</v>
      </c>
      <c r="E397">
        <v>0</v>
      </c>
      <c r="F397">
        <v>104.5</v>
      </c>
      <c r="G397">
        <v>0</v>
      </c>
      <c r="H397">
        <v>104.5</v>
      </c>
      <c r="J397">
        <v>0</v>
      </c>
      <c r="K397" t="s">
        <v>1415</v>
      </c>
      <c r="L397" s="1">
        <v>45025.325694444444</v>
      </c>
      <c r="M397" s="156"/>
    </row>
    <row r="398" spans="1:13" ht="15" customHeight="1" x14ac:dyDescent="0.25">
      <c r="A398">
        <v>118055</v>
      </c>
      <c r="B398" t="s">
        <v>186</v>
      </c>
      <c r="C398" t="s">
        <v>1433</v>
      </c>
      <c r="D398">
        <v>2055</v>
      </c>
      <c r="E398">
        <v>0</v>
      </c>
      <c r="F398">
        <v>181.2</v>
      </c>
      <c r="G398">
        <v>0</v>
      </c>
      <c r="H398">
        <v>181.2</v>
      </c>
      <c r="J398">
        <v>0</v>
      </c>
      <c r="K398" t="s">
        <v>1415</v>
      </c>
      <c r="L398" s="1">
        <v>45025.321527777778</v>
      </c>
      <c r="M398" s="156"/>
    </row>
    <row r="399" spans="1:13" ht="15" customHeight="1" x14ac:dyDescent="0.25">
      <c r="A399">
        <v>118054</v>
      </c>
      <c r="B399" t="s">
        <v>1480</v>
      </c>
      <c r="C399" t="s">
        <v>1481</v>
      </c>
      <c r="D399">
        <v>3535</v>
      </c>
      <c r="E399">
        <v>0</v>
      </c>
      <c r="F399">
        <v>45</v>
      </c>
      <c r="G399">
        <v>0</v>
      </c>
      <c r="H399">
        <v>45</v>
      </c>
      <c r="I399" t="s">
        <v>1452</v>
      </c>
      <c r="K399" t="s">
        <v>1415</v>
      </c>
      <c r="L399" s="1">
        <v>45025.318055555559</v>
      </c>
      <c r="M399" s="156"/>
    </row>
    <row r="400" spans="1:13" ht="15" customHeight="1" x14ac:dyDescent="0.25">
      <c r="A400">
        <v>118053</v>
      </c>
      <c r="B400" t="s">
        <v>1480</v>
      </c>
      <c r="C400" t="s">
        <v>1481</v>
      </c>
      <c r="D400">
        <v>3535</v>
      </c>
      <c r="E400">
        <v>0</v>
      </c>
      <c r="F400">
        <v>80.5</v>
      </c>
      <c r="G400">
        <v>0</v>
      </c>
      <c r="H400">
        <v>80.599999999999994</v>
      </c>
      <c r="I400" t="s">
        <v>1452</v>
      </c>
      <c r="K400" t="s">
        <v>1415</v>
      </c>
      <c r="L400" s="1">
        <v>45025.31527777778</v>
      </c>
      <c r="M400" s="156"/>
    </row>
    <row r="401" spans="1:13" ht="15" customHeight="1" x14ac:dyDescent="0.25">
      <c r="A401">
        <v>118052</v>
      </c>
      <c r="B401" t="s">
        <v>1480</v>
      </c>
      <c r="C401" t="s">
        <v>1481</v>
      </c>
      <c r="D401">
        <v>3535</v>
      </c>
      <c r="E401">
        <v>0</v>
      </c>
      <c r="F401">
        <v>80.3</v>
      </c>
      <c r="G401">
        <v>0</v>
      </c>
      <c r="H401">
        <v>56.6</v>
      </c>
      <c r="I401" t="s">
        <v>1452</v>
      </c>
      <c r="K401" t="s">
        <v>1415</v>
      </c>
      <c r="L401" s="1">
        <v>45025.313888888886</v>
      </c>
      <c r="M401" s="156"/>
    </row>
    <row r="402" spans="1:13" ht="15" customHeight="1" x14ac:dyDescent="0.25">
      <c r="A402">
        <v>118051</v>
      </c>
      <c r="B402" t="s">
        <v>127</v>
      </c>
      <c r="C402" t="s">
        <v>128</v>
      </c>
      <c r="D402">
        <v>2055</v>
      </c>
      <c r="E402">
        <v>0</v>
      </c>
      <c r="F402">
        <v>136.6</v>
      </c>
      <c r="G402">
        <v>0</v>
      </c>
      <c r="H402">
        <v>136.6</v>
      </c>
      <c r="J402">
        <v>0</v>
      </c>
      <c r="K402" t="s">
        <v>1415</v>
      </c>
      <c r="L402" s="1">
        <v>45025.313194444447</v>
      </c>
      <c r="M402" s="156"/>
    </row>
    <row r="403" spans="1:13" ht="15" customHeight="1" x14ac:dyDescent="0.25">
      <c r="A403">
        <v>118050</v>
      </c>
      <c r="B403" t="s">
        <v>1435</v>
      </c>
      <c r="C403" t="s">
        <v>1436</v>
      </c>
      <c r="D403">
        <v>2055</v>
      </c>
      <c r="E403">
        <v>0</v>
      </c>
      <c r="F403">
        <v>31.3</v>
      </c>
      <c r="G403">
        <v>0</v>
      </c>
      <c r="H403">
        <v>31.3</v>
      </c>
      <c r="J403">
        <v>0</v>
      </c>
      <c r="K403" t="s">
        <v>1415</v>
      </c>
      <c r="L403" s="1">
        <v>45025.30972222222</v>
      </c>
      <c r="M403" s="156"/>
    </row>
    <row r="404" spans="1:13" ht="15" customHeight="1" x14ac:dyDescent="0.25">
      <c r="A404">
        <v>118049</v>
      </c>
      <c r="B404" t="s">
        <v>186</v>
      </c>
      <c r="C404" t="s">
        <v>1433</v>
      </c>
      <c r="D404">
        <v>2055</v>
      </c>
      <c r="E404">
        <v>0</v>
      </c>
      <c r="F404">
        <v>174.2</v>
      </c>
      <c r="G404">
        <v>0</v>
      </c>
      <c r="H404">
        <v>174.2</v>
      </c>
      <c r="J404">
        <v>0</v>
      </c>
      <c r="K404" t="s">
        <v>1415</v>
      </c>
      <c r="L404" s="1">
        <v>45025.308333333334</v>
      </c>
      <c r="M404" s="156"/>
    </row>
    <row r="405" spans="1:13" ht="15" customHeight="1" x14ac:dyDescent="0.25">
      <c r="A405">
        <v>118048</v>
      </c>
      <c r="B405" t="s">
        <v>167</v>
      </c>
      <c r="C405" t="s">
        <v>168</v>
      </c>
      <c r="D405">
        <v>2055</v>
      </c>
      <c r="E405">
        <v>0</v>
      </c>
      <c r="F405">
        <v>180.4</v>
      </c>
      <c r="G405">
        <v>0</v>
      </c>
      <c r="H405">
        <v>180.4</v>
      </c>
      <c r="J405">
        <v>0</v>
      </c>
      <c r="K405" t="s">
        <v>1415</v>
      </c>
      <c r="L405" s="1">
        <v>45025.306250000001</v>
      </c>
      <c r="M405" s="156"/>
    </row>
    <row r="406" spans="1:13" ht="15" customHeight="1" x14ac:dyDescent="0.25">
      <c r="A406">
        <v>118047</v>
      </c>
      <c r="B406" t="s">
        <v>186</v>
      </c>
      <c r="C406" t="s">
        <v>1433</v>
      </c>
      <c r="D406">
        <v>2055</v>
      </c>
      <c r="E406">
        <v>0</v>
      </c>
      <c r="F406">
        <v>158.9</v>
      </c>
      <c r="G406">
        <v>0</v>
      </c>
      <c r="H406">
        <v>158.9</v>
      </c>
      <c r="J406">
        <v>0</v>
      </c>
      <c r="K406" t="s">
        <v>1415</v>
      </c>
      <c r="L406" s="1">
        <v>45025.303472222222</v>
      </c>
      <c r="M406" s="156"/>
    </row>
    <row r="407" spans="1:13" ht="15" customHeight="1" x14ac:dyDescent="0.25">
      <c r="A407">
        <v>118046</v>
      </c>
      <c r="B407" t="s">
        <v>186</v>
      </c>
      <c r="C407" t="s">
        <v>1433</v>
      </c>
      <c r="D407">
        <v>2055</v>
      </c>
      <c r="E407">
        <v>0</v>
      </c>
      <c r="F407">
        <v>95.7</v>
      </c>
      <c r="G407">
        <v>0</v>
      </c>
      <c r="H407">
        <v>95.7</v>
      </c>
      <c r="J407">
        <v>0</v>
      </c>
      <c r="K407" t="s">
        <v>1415</v>
      </c>
      <c r="L407" s="1">
        <v>45025.3</v>
      </c>
      <c r="M407" s="156"/>
    </row>
    <row r="408" spans="1:13" ht="15" customHeight="1" x14ac:dyDescent="0.25">
      <c r="A408">
        <v>118045</v>
      </c>
      <c r="B408" t="s">
        <v>1435</v>
      </c>
      <c r="C408" t="s">
        <v>1436</v>
      </c>
      <c r="D408">
        <v>2055</v>
      </c>
      <c r="E408">
        <v>0</v>
      </c>
      <c r="F408">
        <v>150.9</v>
      </c>
      <c r="G408">
        <v>0</v>
      </c>
      <c r="H408">
        <v>150.9</v>
      </c>
      <c r="J408">
        <v>0</v>
      </c>
      <c r="K408" t="s">
        <v>1415</v>
      </c>
      <c r="L408" s="1">
        <v>45025.290277777778</v>
      </c>
      <c r="M408" s="156"/>
    </row>
    <row r="409" spans="1:13" ht="15" customHeight="1" x14ac:dyDescent="0.25">
      <c r="A409">
        <v>118044</v>
      </c>
      <c r="B409" t="s">
        <v>186</v>
      </c>
      <c r="C409" t="s">
        <v>1433</v>
      </c>
      <c r="D409">
        <v>2055</v>
      </c>
      <c r="E409">
        <v>0</v>
      </c>
      <c r="F409">
        <v>164.2</v>
      </c>
      <c r="G409">
        <v>0</v>
      </c>
      <c r="H409">
        <v>164.2</v>
      </c>
      <c r="J409">
        <v>0</v>
      </c>
      <c r="K409" t="s">
        <v>1415</v>
      </c>
      <c r="L409" s="1">
        <v>45025.285416666666</v>
      </c>
      <c r="M409" s="156"/>
    </row>
    <row r="410" spans="1:13" ht="15" customHeight="1" x14ac:dyDescent="0.25">
      <c r="A410">
        <v>118043</v>
      </c>
      <c r="B410" t="s">
        <v>156</v>
      </c>
      <c r="C410" t="s">
        <v>157</v>
      </c>
      <c r="D410">
        <v>2055</v>
      </c>
      <c r="E410">
        <v>0</v>
      </c>
      <c r="F410">
        <v>108</v>
      </c>
      <c r="G410">
        <v>0</v>
      </c>
      <c r="H410">
        <v>108</v>
      </c>
      <c r="J410">
        <v>0</v>
      </c>
      <c r="K410" t="s">
        <v>1415</v>
      </c>
      <c r="L410" s="1">
        <v>45025.28402777778</v>
      </c>
      <c r="M410" s="156"/>
    </row>
    <row r="411" spans="1:13" ht="15" customHeight="1" x14ac:dyDescent="0.25">
      <c r="A411">
        <v>118042</v>
      </c>
      <c r="B411" t="s">
        <v>186</v>
      </c>
      <c r="C411" t="s">
        <v>1433</v>
      </c>
      <c r="D411">
        <v>2055</v>
      </c>
      <c r="E411">
        <v>0</v>
      </c>
      <c r="F411">
        <v>96.6</v>
      </c>
      <c r="G411">
        <v>0</v>
      </c>
      <c r="H411">
        <v>96.6</v>
      </c>
      <c r="J411">
        <v>0</v>
      </c>
      <c r="K411" t="s">
        <v>1415</v>
      </c>
      <c r="L411" s="1">
        <v>45025.282638888886</v>
      </c>
      <c r="M411" s="156"/>
    </row>
    <row r="412" spans="1:13" ht="15" customHeight="1" x14ac:dyDescent="0.25">
      <c r="A412">
        <v>118041</v>
      </c>
      <c r="B412" t="s">
        <v>127</v>
      </c>
      <c r="C412" t="s">
        <v>128</v>
      </c>
      <c r="D412">
        <v>2055</v>
      </c>
      <c r="E412">
        <v>0</v>
      </c>
      <c r="F412">
        <v>102.4</v>
      </c>
      <c r="G412">
        <v>0</v>
      </c>
      <c r="H412">
        <v>102.4</v>
      </c>
      <c r="J412">
        <v>0</v>
      </c>
      <c r="K412" t="s">
        <v>1415</v>
      </c>
      <c r="L412" s="1">
        <v>45025.281944444447</v>
      </c>
      <c r="M412" s="156"/>
    </row>
    <row r="413" spans="1:13" ht="15" customHeight="1" x14ac:dyDescent="0.25">
      <c r="A413">
        <v>118040</v>
      </c>
      <c r="B413" t="s">
        <v>156</v>
      </c>
      <c r="C413" t="s">
        <v>157</v>
      </c>
      <c r="D413">
        <v>2055</v>
      </c>
      <c r="E413">
        <v>0</v>
      </c>
      <c r="F413">
        <v>134.69999999999999</v>
      </c>
      <c r="G413">
        <v>0</v>
      </c>
      <c r="H413">
        <v>134.69999999999999</v>
      </c>
      <c r="J413">
        <v>0</v>
      </c>
      <c r="K413" t="s">
        <v>1415</v>
      </c>
      <c r="L413" s="1">
        <v>45025.279861111114</v>
      </c>
      <c r="M413" s="156"/>
    </row>
    <row r="414" spans="1:13" ht="15" customHeight="1" x14ac:dyDescent="0.25">
      <c r="A414">
        <v>118039</v>
      </c>
      <c r="B414" t="s">
        <v>186</v>
      </c>
      <c r="C414" t="s">
        <v>1433</v>
      </c>
      <c r="D414">
        <v>2055</v>
      </c>
      <c r="E414">
        <v>0</v>
      </c>
      <c r="F414">
        <v>166.8</v>
      </c>
      <c r="G414">
        <v>0</v>
      </c>
      <c r="H414">
        <v>166.8</v>
      </c>
      <c r="J414">
        <v>0</v>
      </c>
      <c r="K414" t="s">
        <v>1415</v>
      </c>
      <c r="L414" s="1">
        <v>45025.27847222222</v>
      </c>
      <c r="M414" s="156"/>
    </row>
    <row r="415" spans="1:13" ht="15" customHeight="1" x14ac:dyDescent="0.25">
      <c r="A415">
        <v>118038</v>
      </c>
      <c r="B415" t="s">
        <v>154</v>
      </c>
      <c r="C415" t="s">
        <v>155</v>
      </c>
      <c r="D415">
        <v>2055</v>
      </c>
      <c r="E415">
        <v>0</v>
      </c>
      <c r="F415">
        <v>73.8</v>
      </c>
      <c r="G415">
        <v>0</v>
      </c>
      <c r="H415">
        <v>73.8</v>
      </c>
      <c r="J415">
        <v>0</v>
      </c>
      <c r="K415" t="s">
        <v>1415</v>
      </c>
      <c r="L415" s="1">
        <v>45025.275694444441</v>
      </c>
      <c r="M415" s="156"/>
    </row>
    <row r="416" spans="1:13" ht="15" customHeight="1" x14ac:dyDescent="0.25">
      <c r="A416">
        <v>118037</v>
      </c>
      <c r="B416" t="s">
        <v>186</v>
      </c>
      <c r="C416" t="s">
        <v>1433</v>
      </c>
      <c r="D416">
        <v>2055</v>
      </c>
      <c r="E416">
        <v>0</v>
      </c>
      <c r="F416">
        <v>176.1</v>
      </c>
      <c r="G416">
        <v>0</v>
      </c>
      <c r="H416">
        <v>176.1</v>
      </c>
      <c r="J416">
        <v>0</v>
      </c>
      <c r="K416" t="s">
        <v>1415</v>
      </c>
      <c r="L416" s="1">
        <v>45025.275000000001</v>
      </c>
      <c r="M416" s="156"/>
    </row>
    <row r="417" spans="1:13" ht="15" customHeight="1" x14ac:dyDescent="0.25">
      <c r="A417">
        <v>118036</v>
      </c>
      <c r="B417" t="s">
        <v>186</v>
      </c>
      <c r="C417" t="s">
        <v>1433</v>
      </c>
      <c r="D417">
        <v>2055</v>
      </c>
      <c r="E417">
        <v>0</v>
      </c>
      <c r="F417">
        <v>164.5</v>
      </c>
      <c r="G417">
        <v>0</v>
      </c>
      <c r="H417">
        <v>164.5</v>
      </c>
      <c r="J417">
        <v>0</v>
      </c>
      <c r="K417" t="s">
        <v>1415</v>
      </c>
      <c r="L417" s="1">
        <v>45025.272222222222</v>
      </c>
      <c r="M417" s="156"/>
    </row>
    <row r="418" spans="1:13" ht="15" customHeight="1" x14ac:dyDescent="0.25">
      <c r="A418">
        <v>118035</v>
      </c>
      <c r="B418" t="s">
        <v>124</v>
      </c>
      <c r="C418" t="s">
        <v>1413</v>
      </c>
      <c r="D418">
        <v>2055</v>
      </c>
      <c r="E418">
        <v>0</v>
      </c>
      <c r="F418">
        <v>173.5</v>
      </c>
      <c r="G418">
        <v>0</v>
      </c>
      <c r="H418">
        <v>173.5</v>
      </c>
      <c r="J418">
        <v>0</v>
      </c>
      <c r="K418" t="s">
        <v>1415</v>
      </c>
      <c r="L418" s="1">
        <v>45025.270138888889</v>
      </c>
      <c r="M418" s="156"/>
    </row>
    <row r="419" spans="1:13" ht="15" customHeight="1" x14ac:dyDescent="0.25">
      <c r="A419">
        <v>118034</v>
      </c>
      <c r="B419" t="s">
        <v>186</v>
      </c>
      <c r="C419" t="s">
        <v>1433</v>
      </c>
      <c r="D419">
        <v>2055</v>
      </c>
      <c r="E419">
        <v>0</v>
      </c>
      <c r="F419">
        <v>166.1</v>
      </c>
      <c r="G419">
        <v>0</v>
      </c>
      <c r="H419">
        <v>166.1</v>
      </c>
      <c r="J419">
        <v>0</v>
      </c>
      <c r="K419" t="s">
        <v>1415</v>
      </c>
      <c r="L419" s="1">
        <v>45025.269444444442</v>
      </c>
      <c r="M419" s="156"/>
    </row>
    <row r="420" spans="1:13" ht="15" customHeight="1" x14ac:dyDescent="0.25">
      <c r="A420">
        <v>118033</v>
      </c>
      <c r="B420" t="s">
        <v>186</v>
      </c>
      <c r="C420" t="s">
        <v>1433</v>
      </c>
      <c r="D420">
        <v>2055</v>
      </c>
      <c r="E420">
        <v>0</v>
      </c>
      <c r="F420">
        <v>184.2</v>
      </c>
      <c r="G420">
        <v>0</v>
      </c>
      <c r="H420">
        <v>184.2</v>
      </c>
      <c r="J420">
        <v>0</v>
      </c>
      <c r="K420" t="s">
        <v>1415</v>
      </c>
      <c r="L420" s="1">
        <v>45025.268750000003</v>
      </c>
      <c r="M420" s="156"/>
    </row>
    <row r="421" spans="1:13" ht="15" customHeight="1" x14ac:dyDescent="0.25">
      <c r="A421">
        <v>118032</v>
      </c>
      <c r="B421" t="s">
        <v>186</v>
      </c>
      <c r="C421" t="s">
        <v>1433</v>
      </c>
      <c r="D421">
        <v>2055</v>
      </c>
      <c r="E421">
        <v>0</v>
      </c>
      <c r="F421">
        <v>65.5</v>
      </c>
      <c r="G421">
        <v>0</v>
      </c>
      <c r="H421">
        <v>65.5</v>
      </c>
      <c r="J421">
        <v>0</v>
      </c>
      <c r="K421" t="s">
        <v>1415</v>
      </c>
      <c r="L421" s="1">
        <v>45025.268750000003</v>
      </c>
      <c r="M421" s="156"/>
    </row>
    <row r="422" spans="1:13" ht="15" customHeight="1" x14ac:dyDescent="0.25">
      <c r="A422">
        <v>118001</v>
      </c>
      <c r="B422" t="s">
        <v>1435</v>
      </c>
      <c r="C422" t="s">
        <v>1436</v>
      </c>
      <c r="D422">
        <v>2055</v>
      </c>
      <c r="E422">
        <v>0</v>
      </c>
      <c r="F422">
        <v>131.19999999999999</v>
      </c>
      <c r="G422">
        <v>0</v>
      </c>
      <c r="H422">
        <v>131.19999999999999</v>
      </c>
      <c r="J422">
        <v>0</v>
      </c>
      <c r="K422" t="s">
        <v>1444</v>
      </c>
      <c r="L422" s="1">
        <v>44966.54583333333</v>
      </c>
      <c r="M422" s="156"/>
    </row>
    <row r="423" spans="1:13" ht="15" customHeight="1" x14ac:dyDescent="0.25">
      <c r="A423">
        <v>118000</v>
      </c>
      <c r="B423" t="s">
        <v>1435</v>
      </c>
      <c r="C423" t="s">
        <v>1436</v>
      </c>
      <c r="D423">
        <v>2055</v>
      </c>
      <c r="E423">
        <v>0</v>
      </c>
      <c r="F423">
        <v>129.1</v>
      </c>
      <c r="G423">
        <v>0</v>
      </c>
      <c r="H423">
        <v>129.1</v>
      </c>
      <c r="J423">
        <v>0</v>
      </c>
      <c r="K423" t="s">
        <v>1444</v>
      </c>
      <c r="L423" s="1">
        <v>44966.545138888891</v>
      </c>
      <c r="M423" s="156"/>
    </row>
    <row r="424" spans="1:13" ht="15" customHeight="1" x14ac:dyDescent="0.25">
      <c r="A424">
        <v>117999</v>
      </c>
      <c r="B424" t="s">
        <v>1435</v>
      </c>
      <c r="C424" t="s">
        <v>1436</v>
      </c>
      <c r="D424">
        <v>2055</v>
      </c>
      <c r="E424">
        <v>0</v>
      </c>
      <c r="F424">
        <v>138.1</v>
      </c>
      <c r="G424">
        <v>0</v>
      </c>
      <c r="H424">
        <v>138.1</v>
      </c>
      <c r="J424">
        <v>0</v>
      </c>
      <c r="K424" t="s">
        <v>1444</v>
      </c>
      <c r="L424" s="1">
        <v>44966.545138888891</v>
      </c>
      <c r="M424" s="156"/>
    </row>
    <row r="425" spans="1:13" ht="15" customHeight="1" x14ac:dyDescent="0.25">
      <c r="A425">
        <v>117998</v>
      </c>
      <c r="B425" t="s">
        <v>1435</v>
      </c>
      <c r="C425" t="s">
        <v>1436</v>
      </c>
      <c r="D425">
        <v>2055</v>
      </c>
      <c r="E425">
        <v>0</v>
      </c>
      <c r="F425">
        <v>180.9</v>
      </c>
      <c r="G425">
        <v>0</v>
      </c>
      <c r="H425">
        <v>180.9</v>
      </c>
      <c r="J425">
        <v>0</v>
      </c>
      <c r="K425" t="s">
        <v>1444</v>
      </c>
      <c r="L425" s="1">
        <v>44966.544444444444</v>
      </c>
      <c r="M425" s="156"/>
    </row>
    <row r="426" spans="1:13" ht="15" customHeight="1" x14ac:dyDescent="0.25">
      <c r="A426">
        <v>117993</v>
      </c>
      <c r="B426" t="s">
        <v>1435</v>
      </c>
      <c r="C426" t="s">
        <v>1436</v>
      </c>
      <c r="D426">
        <v>2055</v>
      </c>
      <c r="E426">
        <v>0</v>
      </c>
      <c r="F426">
        <v>129</v>
      </c>
      <c r="G426">
        <v>0</v>
      </c>
      <c r="H426">
        <v>129</v>
      </c>
      <c r="J426">
        <v>0</v>
      </c>
      <c r="K426" t="s">
        <v>1444</v>
      </c>
      <c r="L426" s="1">
        <v>44966.537499999999</v>
      </c>
      <c r="M426" s="156"/>
    </row>
    <row r="427" spans="1:13" ht="15" customHeight="1" x14ac:dyDescent="0.25">
      <c r="A427">
        <v>117992</v>
      </c>
      <c r="B427" t="s">
        <v>1435</v>
      </c>
      <c r="C427" t="s">
        <v>1436</v>
      </c>
      <c r="D427">
        <v>2055</v>
      </c>
      <c r="E427">
        <v>0</v>
      </c>
      <c r="F427">
        <v>182.6</v>
      </c>
      <c r="G427">
        <v>0</v>
      </c>
      <c r="H427">
        <v>182.6</v>
      </c>
      <c r="J427">
        <v>0</v>
      </c>
      <c r="K427" t="s">
        <v>1444</v>
      </c>
      <c r="L427" s="1">
        <v>44966.533333333333</v>
      </c>
      <c r="M427" s="156"/>
    </row>
    <row r="428" spans="1:13" ht="15" customHeight="1" x14ac:dyDescent="0.25">
      <c r="A428">
        <v>117991</v>
      </c>
      <c r="B428" t="s">
        <v>1435</v>
      </c>
      <c r="C428" t="s">
        <v>1436</v>
      </c>
      <c r="D428">
        <v>2055</v>
      </c>
      <c r="E428">
        <v>0</v>
      </c>
      <c r="F428">
        <v>183.7</v>
      </c>
      <c r="G428">
        <v>0</v>
      </c>
      <c r="H428">
        <v>183.7</v>
      </c>
      <c r="J428">
        <v>0</v>
      </c>
      <c r="K428" t="s">
        <v>1444</v>
      </c>
      <c r="L428" s="1">
        <v>44966.530555555553</v>
      </c>
      <c r="M428" s="156"/>
    </row>
    <row r="429" spans="1:13" ht="15" customHeight="1" x14ac:dyDescent="0.25">
      <c r="A429">
        <v>117990</v>
      </c>
      <c r="B429" t="s">
        <v>1435</v>
      </c>
      <c r="C429" t="s">
        <v>1436</v>
      </c>
      <c r="D429">
        <v>2055</v>
      </c>
      <c r="E429">
        <v>0</v>
      </c>
      <c r="F429">
        <v>179.1</v>
      </c>
      <c r="G429">
        <v>0</v>
      </c>
      <c r="H429">
        <v>179.1</v>
      </c>
      <c r="J429">
        <v>0</v>
      </c>
      <c r="K429" t="s">
        <v>1444</v>
      </c>
      <c r="L429" s="1">
        <v>44966.527777777781</v>
      </c>
      <c r="M429" s="156"/>
    </row>
    <row r="430" spans="1:13" ht="15" customHeight="1" x14ac:dyDescent="0.25">
      <c r="A430">
        <v>117981</v>
      </c>
      <c r="B430" t="s">
        <v>1435</v>
      </c>
      <c r="C430" t="s">
        <v>1436</v>
      </c>
      <c r="D430">
        <v>2055</v>
      </c>
      <c r="E430">
        <v>0</v>
      </c>
      <c r="F430">
        <v>184.4</v>
      </c>
      <c r="G430">
        <v>0</v>
      </c>
      <c r="H430">
        <v>184.4</v>
      </c>
      <c r="J430">
        <v>0</v>
      </c>
      <c r="K430" t="s">
        <v>1444</v>
      </c>
      <c r="L430" s="1">
        <v>44966.520833333336</v>
      </c>
      <c r="M430" s="156"/>
    </row>
    <row r="431" spans="1:13" ht="15" customHeight="1" x14ac:dyDescent="0.25">
      <c r="A431">
        <v>117980</v>
      </c>
      <c r="B431" t="s">
        <v>186</v>
      </c>
      <c r="C431" t="s">
        <v>1433</v>
      </c>
      <c r="D431">
        <v>2055</v>
      </c>
      <c r="E431">
        <v>0</v>
      </c>
      <c r="F431">
        <v>237.2</v>
      </c>
      <c r="G431">
        <v>0</v>
      </c>
      <c r="H431">
        <v>237.2</v>
      </c>
      <c r="J431">
        <v>0</v>
      </c>
      <c r="K431" t="s">
        <v>1444</v>
      </c>
      <c r="L431" s="1">
        <v>44966.515277777777</v>
      </c>
      <c r="M431" s="156"/>
    </row>
    <row r="432" spans="1:13" ht="15" customHeight="1" x14ac:dyDescent="0.25">
      <c r="A432">
        <v>117979</v>
      </c>
      <c r="B432" t="s">
        <v>1435</v>
      </c>
      <c r="C432" t="s">
        <v>1436</v>
      </c>
      <c r="D432">
        <v>2055</v>
      </c>
      <c r="E432">
        <v>0</v>
      </c>
      <c r="F432">
        <v>181.8</v>
      </c>
      <c r="G432">
        <v>0</v>
      </c>
      <c r="H432">
        <v>181.8</v>
      </c>
      <c r="J432">
        <v>0</v>
      </c>
      <c r="K432" t="s">
        <v>1444</v>
      </c>
      <c r="L432" s="1">
        <v>44966.51458333333</v>
      </c>
      <c r="M432" s="156"/>
    </row>
    <row r="433" spans="1:13" ht="15" customHeight="1" x14ac:dyDescent="0.25">
      <c r="A433">
        <v>117971</v>
      </c>
      <c r="B433" t="s">
        <v>1435</v>
      </c>
      <c r="C433" t="s">
        <v>1436</v>
      </c>
      <c r="D433">
        <v>2055</v>
      </c>
      <c r="E433">
        <v>0</v>
      </c>
      <c r="F433">
        <v>184.1</v>
      </c>
      <c r="G433">
        <v>0</v>
      </c>
      <c r="H433">
        <v>184.1</v>
      </c>
      <c r="J433">
        <v>0</v>
      </c>
      <c r="K433" t="s">
        <v>1444</v>
      </c>
      <c r="L433" s="1">
        <v>44966.477777777778</v>
      </c>
      <c r="M433" s="156"/>
    </row>
    <row r="434" spans="1:13" ht="15" customHeight="1" x14ac:dyDescent="0.25">
      <c r="A434">
        <v>117964</v>
      </c>
      <c r="B434" t="s">
        <v>1435</v>
      </c>
      <c r="C434" t="s">
        <v>1436</v>
      </c>
      <c r="D434">
        <v>2055</v>
      </c>
      <c r="E434">
        <v>0</v>
      </c>
      <c r="F434">
        <v>179.4</v>
      </c>
      <c r="G434">
        <v>0</v>
      </c>
      <c r="H434">
        <v>179.4</v>
      </c>
      <c r="J434">
        <v>0</v>
      </c>
      <c r="K434" t="s">
        <v>1444</v>
      </c>
      <c r="L434" s="1">
        <v>44966.46875</v>
      </c>
      <c r="M434" s="156"/>
    </row>
    <row r="435" spans="1:13" ht="15" customHeight="1" x14ac:dyDescent="0.25">
      <c r="A435">
        <v>117961</v>
      </c>
      <c r="B435" t="s">
        <v>186</v>
      </c>
      <c r="C435" t="s">
        <v>1433</v>
      </c>
      <c r="D435">
        <v>2055</v>
      </c>
      <c r="E435">
        <v>0</v>
      </c>
      <c r="F435">
        <v>232.2</v>
      </c>
      <c r="G435">
        <v>0</v>
      </c>
      <c r="H435">
        <v>232.2</v>
      </c>
      <c r="J435">
        <v>0</v>
      </c>
      <c r="K435" t="s">
        <v>1444</v>
      </c>
      <c r="L435" s="1">
        <v>44966.449305555558</v>
      </c>
      <c r="M435" s="156"/>
    </row>
    <row r="436" spans="1:13" ht="15" customHeight="1" x14ac:dyDescent="0.25">
      <c r="A436">
        <v>117959</v>
      </c>
      <c r="B436" t="s">
        <v>186</v>
      </c>
      <c r="C436" t="s">
        <v>1433</v>
      </c>
      <c r="D436">
        <v>2055</v>
      </c>
      <c r="E436">
        <v>0</v>
      </c>
      <c r="F436">
        <v>242.2</v>
      </c>
      <c r="G436">
        <v>0</v>
      </c>
      <c r="H436">
        <v>242.2</v>
      </c>
      <c r="J436">
        <v>0</v>
      </c>
      <c r="K436" t="s">
        <v>1444</v>
      </c>
      <c r="L436" s="1">
        <v>44966.448611111111</v>
      </c>
      <c r="M436" s="156"/>
    </row>
    <row r="437" spans="1:13" ht="15" customHeight="1" x14ac:dyDescent="0.25">
      <c r="A437">
        <v>117957</v>
      </c>
      <c r="B437" t="s">
        <v>1435</v>
      </c>
      <c r="C437" t="s">
        <v>1436</v>
      </c>
      <c r="D437">
        <v>2055</v>
      </c>
      <c r="E437">
        <v>0</v>
      </c>
      <c r="F437">
        <v>132.19999999999999</v>
      </c>
      <c r="G437">
        <v>0</v>
      </c>
      <c r="H437">
        <v>132.19999999999999</v>
      </c>
      <c r="J437">
        <v>0</v>
      </c>
      <c r="K437" t="s">
        <v>1444</v>
      </c>
      <c r="L437" s="1">
        <v>44966.441666666666</v>
      </c>
      <c r="M437" s="156"/>
    </row>
    <row r="438" spans="1:13" ht="15" customHeight="1" x14ac:dyDescent="0.25">
      <c r="A438">
        <v>117956</v>
      </c>
      <c r="B438" t="s">
        <v>1435</v>
      </c>
      <c r="C438" t="s">
        <v>1436</v>
      </c>
      <c r="D438">
        <v>2055</v>
      </c>
      <c r="E438">
        <v>0</v>
      </c>
      <c r="F438">
        <v>134.19999999999999</v>
      </c>
      <c r="G438">
        <v>0</v>
      </c>
      <c r="H438">
        <v>134.19999999999999</v>
      </c>
      <c r="J438">
        <v>0</v>
      </c>
      <c r="K438" t="s">
        <v>1444</v>
      </c>
      <c r="L438" s="1">
        <v>44966.434027777781</v>
      </c>
      <c r="M438" s="156"/>
    </row>
    <row r="439" spans="1:13" ht="15" customHeight="1" x14ac:dyDescent="0.25">
      <c r="A439">
        <v>117955</v>
      </c>
      <c r="B439" t="s">
        <v>1435</v>
      </c>
      <c r="C439" t="s">
        <v>1436</v>
      </c>
      <c r="D439">
        <v>2055</v>
      </c>
      <c r="E439">
        <v>0</v>
      </c>
      <c r="F439">
        <v>141.6</v>
      </c>
      <c r="G439">
        <v>0</v>
      </c>
      <c r="H439">
        <v>141.6</v>
      </c>
      <c r="J439">
        <v>0</v>
      </c>
      <c r="K439" t="s">
        <v>1444</v>
      </c>
      <c r="L439" s="1">
        <v>44966.429861111108</v>
      </c>
      <c r="M439" s="156"/>
    </row>
    <row r="440" spans="1:13" ht="15" customHeight="1" x14ac:dyDescent="0.25">
      <c r="A440">
        <v>117954</v>
      </c>
      <c r="B440" t="s">
        <v>186</v>
      </c>
      <c r="C440" t="s">
        <v>1433</v>
      </c>
      <c r="D440">
        <v>2055</v>
      </c>
      <c r="E440">
        <v>0</v>
      </c>
      <c r="F440">
        <v>227.4</v>
      </c>
      <c r="G440">
        <v>0</v>
      </c>
      <c r="H440">
        <v>227.4</v>
      </c>
      <c r="J440">
        <v>0</v>
      </c>
      <c r="K440" t="s">
        <v>1444</v>
      </c>
      <c r="L440" s="1">
        <v>44966.418055555558</v>
      </c>
      <c r="M440" s="156"/>
    </row>
    <row r="441" spans="1:13" ht="15" customHeight="1" x14ac:dyDescent="0.25">
      <c r="A441">
        <v>117953</v>
      </c>
      <c r="B441" t="s">
        <v>186</v>
      </c>
      <c r="C441" t="s">
        <v>1433</v>
      </c>
      <c r="D441">
        <v>2055</v>
      </c>
      <c r="E441">
        <v>0</v>
      </c>
      <c r="F441">
        <v>236.9</v>
      </c>
      <c r="G441">
        <v>0</v>
      </c>
      <c r="H441">
        <v>236.9</v>
      </c>
      <c r="J441">
        <v>0</v>
      </c>
      <c r="K441" t="s">
        <v>1444</v>
      </c>
      <c r="L441" s="1">
        <v>44966.414583333331</v>
      </c>
      <c r="M441" s="156"/>
    </row>
    <row r="442" spans="1:13" ht="15" customHeight="1" x14ac:dyDescent="0.25">
      <c r="A442">
        <v>117952</v>
      </c>
      <c r="B442" t="s">
        <v>1435</v>
      </c>
      <c r="C442" t="s">
        <v>1436</v>
      </c>
      <c r="D442">
        <v>2055</v>
      </c>
      <c r="E442">
        <v>0</v>
      </c>
      <c r="F442">
        <v>139.6</v>
      </c>
      <c r="G442">
        <v>0</v>
      </c>
      <c r="H442">
        <v>139.6</v>
      </c>
      <c r="J442">
        <v>0</v>
      </c>
      <c r="K442" t="s">
        <v>1444</v>
      </c>
      <c r="L442" s="1">
        <v>44966.40902777778</v>
      </c>
      <c r="M442" s="156"/>
    </row>
    <row r="443" spans="1:13" ht="15" customHeight="1" x14ac:dyDescent="0.25">
      <c r="A443">
        <v>117951</v>
      </c>
      <c r="B443" t="s">
        <v>1435</v>
      </c>
      <c r="C443" t="s">
        <v>1436</v>
      </c>
      <c r="D443">
        <v>2055</v>
      </c>
      <c r="E443">
        <v>0</v>
      </c>
      <c r="F443">
        <v>206.6</v>
      </c>
      <c r="G443">
        <v>0</v>
      </c>
      <c r="H443">
        <v>206.6</v>
      </c>
      <c r="J443">
        <v>0</v>
      </c>
      <c r="K443" t="s">
        <v>1444</v>
      </c>
      <c r="L443" s="1">
        <v>44966.404861111114</v>
      </c>
      <c r="M443" s="156"/>
    </row>
    <row r="444" spans="1:13" ht="15" customHeight="1" x14ac:dyDescent="0.25">
      <c r="A444">
        <v>117950</v>
      </c>
      <c r="B444" t="s">
        <v>1435</v>
      </c>
      <c r="C444" t="s">
        <v>1436</v>
      </c>
      <c r="D444">
        <v>2055</v>
      </c>
      <c r="E444">
        <v>0</v>
      </c>
      <c r="F444">
        <v>217.2</v>
      </c>
      <c r="G444">
        <v>0</v>
      </c>
      <c r="H444">
        <v>217.2</v>
      </c>
      <c r="J444">
        <v>0</v>
      </c>
      <c r="K444" t="s">
        <v>1444</v>
      </c>
      <c r="L444" s="1">
        <v>44966.400694444441</v>
      </c>
      <c r="M444" s="156"/>
    </row>
    <row r="445" spans="1:13" ht="15" customHeight="1" x14ac:dyDescent="0.25">
      <c r="A445">
        <v>117949</v>
      </c>
      <c r="B445" t="s">
        <v>1435</v>
      </c>
      <c r="C445" t="s">
        <v>1436</v>
      </c>
      <c r="D445">
        <v>2055</v>
      </c>
      <c r="E445">
        <v>0</v>
      </c>
      <c r="F445">
        <v>208.2</v>
      </c>
      <c r="G445">
        <v>0</v>
      </c>
      <c r="H445">
        <v>208.2</v>
      </c>
      <c r="J445">
        <v>0</v>
      </c>
      <c r="K445" t="s">
        <v>1444</v>
      </c>
      <c r="L445" s="1">
        <v>44966.397222222222</v>
      </c>
      <c r="M445" s="156"/>
    </row>
    <row r="446" spans="1:13" ht="15" customHeight="1" x14ac:dyDescent="0.25">
      <c r="A446">
        <v>117948</v>
      </c>
      <c r="B446" t="s">
        <v>1435</v>
      </c>
      <c r="C446" t="s">
        <v>1436</v>
      </c>
      <c r="D446">
        <v>2055</v>
      </c>
      <c r="E446">
        <v>0</v>
      </c>
      <c r="F446">
        <v>218.7</v>
      </c>
      <c r="G446">
        <v>0</v>
      </c>
      <c r="H446">
        <v>218.7</v>
      </c>
      <c r="J446">
        <v>0</v>
      </c>
      <c r="K446" t="s">
        <v>1444</v>
      </c>
      <c r="L446" s="1">
        <v>44966.396527777775</v>
      </c>
      <c r="M446" s="156"/>
    </row>
    <row r="447" spans="1:13" ht="15" customHeight="1" x14ac:dyDescent="0.25">
      <c r="A447">
        <v>117947</v>
      </c>
      <c r="B447" t="s">
        <v>154</v>
      </c>
      <c r="C447" t="s">
        <v>155</v>
      </c>
      <c r="D447">
        <v>2055</v>
      </c>
      <c r="E447">
        <v>0</v>
      </c>
      <c r="F447">
        <v>163.19999999999999</v>
      </c>
      <c r="G447">
        <v>0</v>
      </c>
      <c r="H447">
        <v>163.19999999999999</v>
      </c>
      <c r="J447">
        <v>0</v>
      </c>
      <c r="K447" t="s">
        <v>1444</v>
      </c>
      <c r="L447" s="1">
        <v>44966.393055555556</v>
      </c>
      <c r="M447" s="156"/>
    </row>
    <row r="448" spans="1:13" ht="15" customHeight="1" x14ac:dyDescent="0.25">
      <c r="A448">
        <v>117933</v>
      </c>
      <c r="B448" t="s">
        <v>1435</v>
      </c>
      <c r="C448" t="s">
        <v>1436</v>
      </c>
      <c r="D448">
        <v>2055</v>
      </c>
      <c r="E448">
        <v>0</v>
      </c>
      <c r="F448">
        <v>197.7</v>
      </c>
      <c r="G448">
        <v>0</v>
      </c>
      <c r="H448">
        <v>197.7</v>
      </c>
      <c r="J448">
        <v>0</v>
      </c>
      <c r="K448" t="s">
        <v>1444</v>
      </c>
      <c r="L448" s="1">
        <v>44966.34375</v>
      </c>
      <c r="M448" s="156"/>
    </row>
    <row r="449" spans="1:13" ht="15" customHeight="1" x14ac:dyDescent="0.25">
      <c r="A449">
        <v>117931</v>
      </c>
      <c r="B449" t="s">
        <v>186</v>
      </c>
      <c r="C449" t="s">
        <v>1433</v>
      </c>
      <c r="D449">
        <v>2055</v>
      </c>
      <c r="E449">
        <v>0</v>
      </c>
      <c r="F449">
        <v>209</v>
      </c>
      <c r="G449">
        <v>0</v>
      </c>
      <c r="H449">
        <v>209</v>
      </c>
      <c r="J449">
        <v>0</v>
      </c>
      <c r="K449" t="s">
        <v>1444</v>
      </c>
      <c r="L449" s="1">
        <v>44966.339583333334</v>
      </c>
      <c r="M449" s="156"/>
    </row>
    <row r="450" spans="1:13" ht="15" customHeight="1" x14ac:dyDescent="0.25">
      <c r="A450">
        <v>117927</v>
      </c>
      <c r="B450" t="s">
        <v>154</v>
      </c>
      <c r="C450" t="s">
        <v>155</v>
      </c>
      <c r="D450">
        <v>2055</v>
      </c>
      <c r="E450">
        <v>0</v>
      </c>
      <c r="F450">
        <v>120.7</v>
      </c>
      <c r="G450">
        <v>0</v>
      </c>
      <c r="H450">
        <v>120.7</v>
      </c>
      <c r="J450">
        <v>0</v>
      </c>
      <c r="K450" t="s">
        <v>1444</v>
      </c>
      <c r="L450" s="1">
        <v>44966.327777777777</v>
      </c>
      <c r="M450" s="156"/>
    </row>
    <row r="451" spans="1:13" ht="15" customHeight="1" x14ac:dyDescent="0.25">
      <c r="A451">
        <v>117925</v>
      </c>
      <c r="B451" t="s">
        <v>1435</v>
      </c>
      <c r="C451" t="s">
        <v>1436</v>
      </c>
      <c r="D451">
        <v>2055</v>
      </c>
      <c r="E451">
        <v>0</v>
      </c>
      <c r="F451">
        <v>176.2</v>
      </c>
      <c r="G451">
        <v>0</v>
      </c>
      <c r="H451">
        <v>176.2</v>
      </c>
      <c r="J451">
        <v>0</v>
      </c>
      <c r="K451" t="s">
        <v>1444</v>
      </c>
      <c r="L451" s="1">
        <v>44966.325694444444</v>
      </c>
      <c r="M451" s="156"/>
    </row>
    <row r="452" spans="1:13" ht="15" customHeight="1" x14ac:dyDescent="0.25">
      <c r="A452">
        <v>117924</v>
      </c>
      <c r="B452" t="s">
        <v>1435</v>
      </c>
      <c r="C452" t="s">
        <v>1436</v>
      </c>
      <c r="D452">
        <v>2055</v>
      </c>
      <c r="E452">
        <v>0</v>
      </c>
      <c r="F452">
        <v>121.7</v>
      </c>
      <c r="G452">
        <v>0</v>
      </c>
      <c r="H452">
        <v>121.7</v>
      </c>
      <c r="J452">
        <v>0</v>
      </c>
      <c r="K452" t="s">
        <v>1444</v>
      </c>
      <c r="L452" s="1">
        <v>44966.321527777778</v>
      </c>
      <c r="M452" s="156"/>
    </row>
    <row r="453" spans="1:13" ht="15" customHeight="1" x14ac:dyDescent="0.25">
      <c r="A453">
        <v>117923</v>
      </c>
      <c r="B453" t="s">
        <v>154</v>
      </c>
      <c r="C453" t="s">
        <v>155</v>
      </c>
      <c r="D453">
        <v>2055</v>
      </c>
      <c r="E453">
        <v>0</v>
      </c>
      <c r="F453">
        <v>164.4</v>
      </c>
      <c r="G453">
        <v>0</v>
      </c>
      <c r="H453">
        <v>164.4</v>
      </c>
      <c r="J453">
        <v>0</v>
      </c>
      <c r="K453" t="s">
        <v>1444</v>
      </c>
      <c r="L453" s="1">
        <v>44966.316666666666</v>
      </c>
      <c r="M453" s="156"/>
    </row>
    <row r="454" spans="1:13" ht="15" customHeight="1" x14ac:dyDescent="0.25">
      <c r="A454">
        <v>117892</v>
      </c>
      <c r="B454" t="s">
        <v>186</v>
      </c>
      <c r="C454" t="s">
        <v>1433</v>
      </c>
      <c r="D454">
        <v>2055</v>
      </c>
      <c r="E454">
        <v>0</v>
      </c>
      <c r="F454">
        <v>209.4</v>
      </c>
      <c r="G454">
        <v>0</v>
      </c>
      <c r="H454">
        <v>209.4</v>
      </c>
      <c r="J454">
        <v>0</v>
      </c>
      <c r="K454" t="s">
        <v>1444</v>
      </c>
      <c r="L454" s="1">
        <v>44966.213888888888</v>
      </c>
      <c r="M454" s="156"/>
    </row>
    <row r="455" spans="1:13" ht="15" customHeight="1" x14ac:dyDescent="0.25">
      <c r="A455">
        <v>117891</v>
      </c>
      <c r="B455" t="s">
        <v>186</v>
      </c>
      <c r="C455" t="s">
        <v>1433</v>
      </c>
      <c r="D455">
        <v>2055</v>
      </c>
      <c r="E455">
        <v>0</v>
      </c>
      <c r="F455">
        <v>204.4</v>
      </c>
      <c r="G455">
        <v>0</v>
      </c>
      <c r="H455">
        <v>204.4</v>
      </c>
      <c r="J455">
        <v>0</v>
      </c>
      <c r="K455" t="s">
        <v>1444</v>
      </c>
      <c r="L455" s="1">
        <v>44966.213888888888</v>
      </c>
      <c r="M455" s="156"/>
    </row>
    <row r="456" spans="1:13" ht="15" customHeight="1" x14ac:dyDescent="0.25">
      <c r="A456">
        <v>117890</v>
      </c>
      <c r="B456" t="s">
        <v>186</v>
      </c>
      <c r="C456" t="s">
        <v>1433</v>
      </c>
      <c r="D456">
        <v>2055</v>
      </c>
      <c r="E456">
        <v>0</v>
      </c>
      <c r="F456">
        <v>213.1</v>
      </c>
      <c r="G456">
        <v>0</v>
      </c>
      <c r="H456">
        <v>213.1</v>
      </c>
      <c r="J456">
        <v>0</v>
      </c>
      <c r="K456" t="s">
        <v>1444</v>
      </c>
      <c r="L456" s="1">
        <v>44966.213194444441</v>
      </c>
      <c r="M456" s="156"/>
    </row>
    <row r="457" spans="1:13" ht="15" customHeight="1" x14ac:dyDescent="0.25">
      <c r="A457">
        <v>117889</v>
      </c>
      <c r="B457" t="s">
        <v>186</v>
      </c>
      <c r="C457" t="s">
        <v>1433</v>
      </c>
      <c r="D457">
        <v>2055</v>
      </c>
      <c r="E457">
        <v>0</v>
      </c>
      <c r="F457">
        <v>209.4</v>
      </c>
      <c r="G457">
        <v>0</v>
      </c>
      <c r="H457">
        <v>209.4</v>
      </c>
      <c r="J457">
        <v>0</v>
      </c>
      <c r="K457" t="s">
        <v>1444</v>
      </c>
      <c r="L457" s="1">
        <v>44966.213194444441</v>
      </c>
      <c r="M457" s="156"/>
    </row>
    <row r="458" spans="1:13" ht="15" customHeight="1" x14ac:dyDescent="0.25">
      <c r="A458">
        <v>117888</v>
      </c>
      <c r="B458" t="s">
        <v>186</v>
      </c>
      <c r="C458" t="s">
        <v>1433</v>
      </c>
      <c r="D458">
        <v>2055</v>
      </c>
      <c r="E458">
        <v>0</v>
      </c>
      <c r="F458">
        <v>201.3</v>
      </c>
      <c r="G458">
        <v>0</v>
      </c>
      <c r="H458">
        <v>201.3</v>
      </c>
      <c r="J458">
        <v>0</v>
      </c>
      <c r="K458" t="s">
        <v>1444</v>
      </c>
      <c r="L458" s="1">
        <v>44966.213194444441</v>
      </c>
      <c r="M458" s="156"/>
    </row>
    <row r="459" spans="1:13" ht="15" customHeight="1" x14ac:dyDescent="0.25">
      <c r="A459">
        <v>117887</v>
      </c>
      <c r="B459" t="s">
        <v>186</v>
      </c>
      <c r="C459" t="s">
        <v>1433</v>
      </c>
      <c r="D459">
        <v>2055</v>
      </c>
      <c r="E459">
        <v>0</v>
      </c>
      <c r="F459">
        <v>218</v>
      </c>
      <c r="G459">
        <v>0</v>
      </c>
      <c r="H459">
        <v>218</v>
      </c>
      <c r="J459">
        <v>0</v>
      </c>
      <c r="K459" t="s">
        <v>1444</v>
      </c>
      <c r="L459" s="1">
        <v>44966.212500000001</v>
      </c>
      <c r="M459" s="156"/>
    </row>
    <row r="460" spans="1:13" ht="15" customHeight="1" x14ac:dyDescent="0.25">
      <c r="A460">
        <v>117873</v>
      </c>
      <c r="B460" t="s">
        <v>1435</v>
      </c>
      <c r="C460" t="s">
        <v>1436</v>
      </c>
      <c r="D460">
        <v>2055</v>
      </c>
      <c r="E460">
        <v>0</v>
      </c>
      <c r="F460">
        <v>114.1</v>
      </c>
      <c r="G460">
        <v>0</v>
      </c>
      <c r="H460">
        <v>114.1</v>
      </c>
      <c r="J460">
        <v>0</v>
      </c>
      <c r="K460" t="s">
        <v>1444</v>
      </c>
      <c r="L460" s="1">
        <v>44966.194444444445</v>
      </c>
      <c r="M460" s="156"/>
    </row>
    <row r="461" spans="1:13" ht="15" customHeight="1" x14ac:dyDescent="0.25">
      <c r="A461">
        <v>117872</v>
      </c>
      <c r="B461" t="s">
        <v>1435</v>
      </c>
      <c r="C461" t="s">
        <v>1436</v>
      </c>
      <c r="D461">
        <v>2055</v>
      </c>
      <c r="E461">
        <v>0</v>
      </c>
      <c r="F461">
        <v>98</v>
      </c>
      <c r="G461">
        <v>0</v>
      </c>
      <c r="H461">
        <v>98</v>
      </c>
      <c r="J461">
        <v>0</v>
      </c>
      <c r="K461" t="s">
        <v>1444</v>
      </c>
      <c r="L461" s="1">
        <v>44966.193749999999</v>
      </c>
      <c r="M461" s="156"/>
    </row>
    <row r="462" spans="1:13" ht="15" customHeight="1" x14ac:dyDescent="0.25">
      <c r="A462">
        <v>117843</v>
      </c>
      <c r="B462" t="s">
        <v>167</v>
      </c>
      <c r="C462" t="s">
        <v>168</v>
      </c>
      <c r="D462">
        <v>2055</v>
      </c>
      <c r="E462">
        <v>0</v>
      </c>
      <c r="F462">
        <v>208.7</v>
      </c>
      <c r="G462">
        <v>0</v>
      </c>
      <c r="H462">
        <v>208.7</v>
      </c>
      <c r="J462">
        <v>0</v>
      </c>
      <c r="K462" t="s">
        <v>1444</v>
      </c>
      <c r="L462" s="1">
        <v>44966.138194444444</v>
      </c>
      <c r="M462" s="156"/>
    </row>
    <row r="463" spans="1:13" ht="15" customHeight="1" x14ac:dyDescent="0.25">
      <c r="A463">
        <v>117840</v>
      </c>
      <c r="B463" t="s">
        <v>186</v>
      </c>
      <c r="C463" t="s">
        <v>1433</v>
      </c>
      <c r="D463">
        <v>2055</v>
      </c>
      <c r="E463">
        <v>0</v>
      </c>
      <c r="F463">
        <v>201.3</v>
      </c>
      <c r="G463">
        <v>0</v>
      </c>
      <c r="H463">
        <v>201.3</v>
      </c>
      <c r="J463">
        <v>0</v>
      </c>
      <c r="K463" t="s">
        <v>1444</v>
      </c>
      <c r="L463" s="1">
        <v>44966.137499999997</v>
      </c>
      <c r="M463" s="156"/>
    </row>
    <row r="464" spans="1:13" ht="15" customHeight="1" x14ac:dyDescent="0.25">
      <c r="A464">
        <v>117838</v>
      </c>
      <c r="B464" t="s">
        <v>167</v>
      </c>
      <c r="C464" t="s">
        <v>168</v>
      </c>
      <c r="D464">
        <v>2055</v>
      </c>
      <c r="E464">
        <v>0</v>
      </c>
      <c r="F464">
        <v>201.3</v>
      </c>
      <c r="G464">
        <v>0</v>
      </c>
      <c r="H464">
        <v>201.3</v>
      </c>
      <c r="J464">
        <v>0</v>
      </c>
      <c r="K464" t="s">
        <v>1444</v>
      </c>
      <c r="L464" s="1">
        <v>44966.137499999997</v>
      </c>
      <c r="M464" s="156"/>
    </row>
    <row r="465" spans="1:13" ht="15" customHeight="1" x14ac:dyDescent="0.25">
      <c r="A465">
        <v>117835</v>
      </c>
      <c r="B465" t="s">
        <v>167</v>
      </c>
      <c r="C465" t="s">
        <v>168</v>
      </c>
      <c r="D465">
        <v>2055</v>
      </c>
      <c r="E465">
        <v>0</v>
      </c>
      <c r="F465">
        <v>212.3</v>
      </c>
      <c r="G465">
        <v>0</v>
      </c>
      <c r="H465">
        <v>212.3</v>
      </c>
      <c r="J465">
        <v>0</v>
      </c>
      <c r="K465" t="s">
        <v>1444</v>
      </c>
      <c r="L465" s="1">
        <v>44966.136805555558</v>
      </c>
      <c r="M465" s="156"/>
    </row>
    <row r="466" spans="1:13" ht="15" customHeight="1" x14ac:dyDescent="0.25">
      <c r="A466">
        <v>117828</v>
      </c>
      <c r="B466" t="s">
        <v>167</v>
      </c>
      <c r="C466" t="s">
        <v>168</v>
      </c>
      <c r="D466">
        <v>2055</v>
      </c>
      <c r="E466">
        <v>0</v>
      </c>
      <c r="F466">
        <v>212.1</v>
      </c>
      <c r="G466">
        <v>0</v>
      </c>
      <c r="H466">
        <v>212.1</v>
      </c>
      <c r="J466">
        <v>0</v>
      </c>
      <c r="K466" t="s">
        <v>1444</v>
      </c>
      <c r="L466" s="1">
        <v>44966.135416666664</v>
      </c>
      <c r="M466" s="156"/>
    </row>
    <row r="467" spans="1:13" ht="15" customHeight="1" x14ac:dyDescent="0.25">
      <c r="A467">
        <v>117820</v>
      </c>
      <c r="B467" t="s">
        <v>186</v>
      </c>
      <c r="C467" t="s">
        <v>1433</v>
      </c>
      <c r="D467">
        <v>2055</v>
      </c>
      <c r="E467">
        <v>0</v>
      </c>
      <c r="F467">
        <v>180.4</v>
      </c>
      <c r="G467">
        <v>0</v>
      </c>
      <c r="H467">
        <v>180.4</v>
      </c>
      <c r="J467">
        <v>0</v>
      </c>
      <c r="K467" t="s">
        <v>1444</v>
      </c>
      <c r="L467" s="1">
        <v>44966.132638888892</v>
      </c>
      <c r="M467" s="156"/>
    </row>
    <row r="468" spans="1:13" ht="15" customHeight="1" x14ac:dyDescent="0.25">
      <c r="A468">
        <v>117814</v>
      </c>
      <c r="B468" t="s">
        <v>1435</v>
      </c>
      <c r="C468" t="s">
        <v>1436</v>
      </c>
      <c r="D468">
        <v>2055</v>
      </c>
      <c r="E468">
        <v>0</v>
      </c>
      <c r="F468">
        <v>139.4</v>
      </c>
      <c r="G468">
        <v>0</v>
      </c>
      <c r="H468">
        <v>139.4</v>
      </c>
      <c r="J468">
        <v>0</v>
      </c>
      <c r="K468" t="s">
        <v>1444</v>
      </c>
      <c r="L468" s="1">
        <v>44966.129861111112</v>
      </c>
      <c r="M468" s="156"/>
    </row>
    <row r="469" spans="1:13" ht="15" customHeight="1" x14ac:dyDescent="0.25">
      <c r="A469">
        <v>117811</v>
      </c>
      <c r="B469" t="s">
        <v>1435</v>
      </c>
      <c r="C469" t="s">
        <v>1436</v>
      </c>
      <c r="D469">
        <v>2055</v>
      </c>
      <c r="E469">
        <v>0</v>
      </c>
      <c r="F469">
        <v>116.9</v>
      </c>
      <c r="G469">
        <v>0</v>
      </c>
      <c r="H469">
        <v>116.9</v>
      </c>
      <c r="J469">
        <v>0</v>
      </c>
      <c r="K469" t="s">
        <v>1444</v>
      </c>
      <c r="L469" s="1">
        <v>44966.111111111109</v>
      </c>
      <c r="M469" s="156"/>
    </row>
    <row r="470" spans="1:13" ht="15" customHeight="1" x14ac:dyDescent="0.25">
      <c r="A470">
        <v>117806</v>
      </c>
      <c r="B470" t="s">
        <v>1435</v>
      </c>
      <c r="C470" t="s">
        <v>1436</v>
      </c>
      <c r="D470">
        <v>2055</v>
      </c>
      <c r="E470">
        <v>0</v>
      </c>
      <c r="F470">
        <v>139.19999999999999</v>
      </c>
      <c r="G470">
        <v>0</v>
      </c>
      <c r="H470">
        <v>139.19999999999999</v>
      </c>
      <c r="J470">
        <v>0</v>
      </c>
      <c r="K470" t="s">
        <v>1444</v>
      </c>
      <c r="L470" s="1">
        <v>44966.100694444445</v>
      </c>
      <c r="M470" s="156"/>
    </row>
    <row r="471" spans="1:13" ht="15" customHeight="1" x14ac:dyDescent="0.25">
      <c r="A471">
        <v>117805</v>
      </c>
      <c r="B471" t="s">
        <v>1435</v>
      </c>
      <c r="C471" t="s">
        <v>1436</v>
      </c>
      <c r="D471">
        <v>2055</v>
      </c>
      <c r="E471">
        <v>0</v>
      </c>
      <c r="F471">
        <v>126.5</v>
      </c>
      <c r="G471">
        <v>0</v>
      </c>
      <c r="H471">
        <v>126.5</v>
      </c>
      <c r="J471">
        <v>0</v>
      </c>
      <c r="K471" t="s">
        <v>1444</v>
      </c>
      <c r="L471" s="1">
        <v>44966.1</v>
      </c>
      <c r="M471" s="156"/>
    </row>
    <row r="472" spans="1:13" ht="15" customHeight="1" x14ac:dyDescent="0.25">
      <c r="A472">
        <v>117795</v>
      </c>
      <c r="B472" t="s">
        <v>1435</v>
      </c>
      <c r="C472" t="s">
        <v>1436</v>
      </c>
      <c r="D472">
        <v>2055</v>
      </c>
      <c r="E472">
        <v>0</v>
      </c>
      <c r="F472">
        <v>124.7</v>
      </c>
      <c r="G472">
        <v>0</v>
      </c>
      <c r="H472">
        <v>124.7</v>
      </c>
      <c r="J472">
        <v>0</v>
      </c>
      <c r="K472" t="s">
        <v>1444</v>
      </c>
      <c r="L472" s="1">
        <v>44966.06527777778</v>
      </c>
      <c r="M472" s="156"/>
    </row>
    <row r="473" spans="1:13" ht="15" customHeight="1" x14ac:dyDescent="0.25">
      <c r="A473">
        <v>117788</v>
      </c>
      <c r="B473" t="s">
        <v>1435</v>
      </c>
      <c r="C473" t="s">
        <v>1436</v>
      </c>
      <c r="D473">
        <v>2055</v>
      </c>
      <c r="E473">
        <v>0</v>
      </c>
      <c r="F473">
        <v>116.9</v>
      </c>
      <c r="G473">
        <v>0</v>
      </c>
      <c r="H473">
        <v>116.9</v>
      </c>
      <c r="J473">
        <v>0</v>
      </c>
      <c r="K473" t="s">
        <v>1444</v>
      </c>
      <c r="L473" s="1">
        <v>44966.054861111108</v>
      </c>
      <c r="M473" s="156"/>
    </row>
    <row r="474" spans="1:13" ht="15" customHeight="1" x14ac:dyDescent="0.25">
      <c r="A474">
        <v>117787</v>
      </c>
      <c r="B474" t="s">
        <v>1435</v>
      </c>
      <c r="C474" t="s">
        <v>1436</v>
      </c>
      <c r="D474">
        <v>2055</v>
      </c>
      <c r="E474">
        <v>0</v>
      </c>
      <c r="F474">
        <v>119.7</v>
      </c>
      <c r="G474">
        <v>0</v>
      </c>
      <c r="H474">
        <v>119.7</v>
      </c>
      <c r="J474">
        <v>0</v>
      </c>
      <c r="K474" t="s">
        <v>1444</v>
      </c>
      <c r="L474" s="1">
        <v>44966.052083333336</v>
      </c>
      <c r="M474" s="156"/>
    </row>
    <row r="475" spans="1:13" ht="15" customHeight="1" x14ac:dyDescent="0.25">
      <c r="A475">
        <v>117786</v>
      </c>
      <c r="B475" t="s">
        <v>186</v>
      </c>
      <c r="C475" t="s">
        <v>1433</v>
      </c>
      <c r="D475">
        <v>2055</v>
      </c>
      <c r="E475">
        <v>0</v>
      </c>
      <c r="F475">
        <v>180.1</v>
      </c>
      <c r="G475">
        <v>0</v>
      </c>
      <c r="H475">
        <v>180.1</v>
      </c>
      <c r="J475">
        <v>0</v>
      </c>
      <c r="K475" t="s">
        <v>1444</v>
      </c>
      <c r="L475" s="1">
        <v>44966.04583333333</v>
      </c>
      <c r="M475" s="156"/>
    </row>
    <row r="476" spans="1:13" ht="15" customHeight="1" x14ac:dyDescent="0.25">
      <c r="A476">
        <v>117780</v>
      </c>
      <c r="B476" t="s">
        <v>167</v>
      </c>
      <c r="C476" t="s">
        <v>168</v>
      </c>
      <c r="D476">
        <v>2055</v>
      </c>
      <c r="E476">
        <v>0</v>
      </c>
      <c r="F476">
        <v>201.3</v>
      </c>
      <c r="G476">
        <v>0</v>
      </c>
      <c r="H476">
        <v>201.3</v>
      </c>
      <c r="J476">
        <v>0</v>
      </c>
      <c r="K476" t="s">
        <v>1444</v>
      </c>
      <c r="L476" s="1">
        <v>44966.01666666667</v>
      </c>
      <c r="M476" s="156"/>
    </row>
    <row r="477" spans="1:13" ht="15" customHeight="1" x14ac:dyDescent="0.25">
      <c r="A477">
        <v>117779</v>
      </c>
      <c r="B477" t="s">
        <v>186</v>
      </c>
      <c r="C477" t="s">
        <v>1433</v>
      </c>
      <c r="D477">
        <v>2055</v>
      </c>
      <c r="E477">
        <v>0</v>
      </c>
      <c r="F477">
        <v>181.4</v>
      </c>
      <c r="G477">
        <v>0</v>
      </c>
      <c r="H477">
        <v>181.4</v>
      </c>
      <c r="J477">
        <v>0</v>
      </c>
      <c r="K477" t="s">
        <v>1444</v>
      </c>
      <c r="L477" s="1">
        <v>44966.013888888891</v>
      </c>
      <c r="M477" s="156"/>
    </row>
    <row r="478" spans="1:13" ht="15" customHeight="1" x14ac:dyDescent="0.25">
      <c r="A478">
        <v>117778</v>
      </c>
      <c r="B478" t="s">
        <v>167</v>
      </c>
      <c r="C478" t="s">
        <v>168</v>
      </c>
      <c r="D478">
        <v>2055</v>
      </c>
      <c r="E478">
        <v>0</v>
      </c>
      <c r="F478">
        <v>214.6</v>
      </c>
      <c r="G478">
        <v>0</v>
      </c>
      <c r="H478">
        <v>214.6</v>
      </c>
      <c r="J478">
        <v>0</v>
      </c>
      <c r="K478" t="s">
        <v>1444</v>
      </c>
      <c r="L478" s="1">
        <v>44966.011111111111</v>
      </c>
      <c r="M478" s="156"/>
    </row>
    <row r="479" spans="1:13" ht="15" customHeight="1" x14ac:dyDescent="0.25">
      <c r="A479">
        <v>117777</v>
      </c>
      <c r="B479" t="s">
        <v>1435</v>
      </c>
      <c r="C479" t="s">
        <v>1436</v>
      </c>
      <c r="D479">
        <v>2055</v>
      </c>
      <c r="E479">
        <v>0</v>
      </c>
      <c r="F479">
        <v>110.5</v>
      </c>
      <c r="G479">
        <v>0</v>
      </c>
      <c r="H479">
        <v>110.5</v>
      </c>
      <c r="J479">
        <v>0</v>
      </c>
      <c r="K479" t="s">
        <v>1444</v>
      </c>
      <c r="L479" s="1">
        <v>44966.006249999999</v>
      </c>
      <c r="M479" s="156"/>
    </row>
    <row r="480" spans="1:13" ht="15" customHeight="1" x14ac:dyDescent="0.25">
      <c r="A480">
        <v>117776</v>
      </c>
      <c r="B480" t="s">
        <v>124</v>
      </c>
      <c r="C480" t="s">
        <v>1413</v>
      </c>
      <c r="D480">
        <v>2055</v>
      </c>
      <c r="E480">
        <v>0</v>
      </c>
      <c r="F480">
        <v>198</v>
      </c>
      <c r="G480">
        <v>0</v>
      </c>
      <c r="H480">
        <v>198</v>
      </c>
      <c r="J480">
        <v>0</v>
      </c>
      <c r="K480" t="s">
        <v>1444</v>
      </c>
      <c r="L480" s="1">
        <v>44966.004166666666</v>
      </c>
      <c r="M480" s="156"/>
    </row>
    <row r="481" spans="1:13" ht="15" customHeight="1" x14ac:dyDescent="0.25">
      <c r="A481">
        <v>117774</v>
      </c>
      <c r="B481" t="s">
        <v>1435</v>
      </c>
      <c r="C481" t="s">
        <v>1436</v>
      </c>
      <c r="D481">
        <v>2055</v>
      </c>
      <c r="E481">
        <v>0</v>
      </c>
      <c r="F481">
        <v>108.5</v>
      </c>
      <c r="G481">
        <v>0</v>
      </c>
      <c r="H481">
        <v>108.5</v>
      </c>
      <c r="J481">
        <v>0</v>
      </c>
      <c r="K481" t="s">
        <v>1444</v>
      </c>
      <c r="L481" s="1">
        <v>44966.00277777778</v>
      </c>
      <c r="M481" s="156"/>
    </row>
    <row r="482" spans="1:13" ht="15" customHeight="1" x14ac:dyDescent="0.25">
      <c r="A482">
        <v>117772</v>
      </c>
      <c r="B482" t="s">
        <v>1435</v>
      </c>
      <c r="C482" t="s">
        <v>1436</v>
      </c>
      <c r="D482">
        <v>2055</v>
      </c>
      <c r="E482">
        <v>0</v>
      </c>
      <c r="F482">
        <v>149.1</v>
      </c>
      <c r="G482">
        <v>0</v>
      </c>
      <c r="H482">
        <v>149.1</v>
      </c>
      <c r="J482">
        <v>0</v>
      </c>
      <c r="K482" t="s">
        <v>1444</v>
      </c>
      <c r="L482" s="1">
        <v>44966.002083333333</v>
      </c>
      <c r="M482" s="156"/>
    </row>
    <row r="483" spans="1:13" ht="15" customHeight="1" x14ac:dyDescent="0.25">
      <c r="A483">
        <v>117771</v>
      </c>
      <c r="B483" t="s">
        <v>186</v>
      </c>
      <c r="C483" t="s">
        <v>1433</v>
      </c>
      <c r="D483">
        <v>2055</v>
      </c>
      <c r="E483">
        <v>0</v>
      </c>
      <c r="F483">
        <v>208.7</v>
      </c>
      <c r="G483">
        <v>0</v>
      </c>
      <c r="H483">
        <v>208.7</v>
      </c>
      <c r="J483">
        <v>0</v>
      </c>
      <c r="K483" t="s">
        <v>1444</v>
      </c>
      <c r="L483" s="1">
        <v>44966.002083333333</v>
      </c>
      <c r="M483" s="156"/>
    </row>
    <row r="484" spans="1:13" ht="15" customHeight="1" x14ac:dyDescent="0.25">
      <c r="A484">
        <v>117769</v>
      </c>
      <c r="B484" t="s">
        <v>186</v>
      </c>
      <c r="C484" t="s">
        <v>1433</v>
      </c>
      <c r="D484">
        <v>2055</v>
      </c>
      <c r="E484">
        <v>0</v>
      </c>
      <c r="F484">
        <v>201.3</v>
      </c>
      <c r="G484">
        <v>0</v>
      </c>
      <c r="H484">
        <v>201.3</v>
      </c>
      <c r="J484">
        <v>0</v>
      </c>
      <c r="K484" t="s">
        <v>1444</v>
      </c>
      <c r="L484" s="1">
        <v>44966.002083333333</v>
      </c>
      <c r="M484" s="156"/>
    </row>
    <row r="485" spans="1:13" ht="15" customHeight="1" x14ac:dyDescent="0.25">
      <c r="A485">
        <v>117756</v>
      </c>
      <c r="B485" t="s">
        <v>1435</v>
      </c>
      <c r="C485" t="s">
        <v>1436</v>
      </c>
      <c r="D485">
        <v>2055</v>
      </c>
      <c r="E485">
        <v>0</v>
      </c>
      <c r="F485">
        <v>145</v>
      </c>
      <c r="G485">
        <v>0</v>
      </c>
      <c r="H485">
        <v>145</v>
      </c>
      <c r="J485">
        <v>0</v>
      </c>
      <c r="K485" t="s">
        <v>1444</v>
      </c>
      <c r="L485" s="1">
        <v>44935.964583333334</v>
      </c>
      <c r="M485" s="156"/>
    </row>
    <row r="486" spans="1:13" ht="15" customHeight="1" x14ac:dyDescent="0.25">
      <c r="A486">
        <v>117755</v>
      </c>
      <c r="B486" t="s">
        <v>1447</v>
      </c>
      <c r="C486" t="s">
        <v>1448</v>
      </c>
      <c r="D486">
        <v>2055</v>
      </c>
      <c r="E486">
        <v>0</v>
      </c>
      <c r="F486">
        <v>40</v>
      </c>
      <c r="G486">
        <v>0</v>
      </c>
      <c r="H486">
        <v>40</v>
      </c>
      <c r="J486">
        <v>0</v>
      </c>
      <c r="K486" t="s">
        <v>1444</v>
      </c>
      <c r="L486" s="1">
        <v>44935.962500000001</v>
      </c>
      <c r="M486" s="156"/>
    </row>
    <row r="487" spans="1:13" ht="15" customHeight="1" x14ac:dyDescent="0.25">
      <c r="A487">
        <v>117754</v>
      </c>
      <c r="B487" t="s">
        <v>1435</v>
      </c>
      <c r="C487" t="s">
        <v>1436</v>
      </c>
      <c r="D487">
        <v>2055</v>
      </c>
      <c r="E487">
        <v>0</v>
      </c>
      <c r="F487">
        <v>171.8</v>
      </c>
      <c r="G487">
        <v>0</v>
      </c>
      <c r="H487">
        <v>171.8</v>
      </c>
      <c r="J487">
        <v>0</v>
      </c>
      <c r="K487" t="s">
        <v>1444</v>
      </c>
      <c r="L487" s="1">
        <v>44935.958333333336</v>
      </c>
      <c r="M487" s="156"/>
    </row>
    <row r="488" spans="1:13" ht="15" customHeight="1" x14ac:dyDescent="0.25">
      <c r="A488">
        <v>117753</v>
      </c>
      <c r="B488" t="s">
        <v>167</v>
      </c>
      <c r="C488" t="s">
        <v>168</v>
      </c>
      <c r="D488">
        <v>2055</v>
      </c>
      <c r="E488">
        <v>0</v>
      </c>
      <c r="F488">
        <v>207.3</v>
      </c>
      <c r="G488">
        <v>0</v>
      </c>
      <c r="H488">
        <v>207.3</v>
      </c>
      <c r="J488">
        <v>0</v>
      </c>
      <c r="K488" t="s">
        <v>1444</v>
      </c>
      <c r="L488" s="1">
        <v>44935.954861111109</v>
      </c>
      <c r="M488" s="156"/>
    </row>
    <row r="489" spans="1:13" ht="15" customHeight="1" x14ac:dyDescent="0.25">
      <c r="A489">
        <v>117752</v>
      </c>
      <c r="B489" t="s">
        <v>186</v>
      </c>
      <c r="C489" t="s">
        <v>1433</v>
      </c>
      <c r="D489">
        <v>2055</v>
      </c>
      <c r="E489">
        <v>0</v>
      </c>
      <c r="F489">
        <v>219.3</v>
      </c>
      <c r="G489">
        <v>0</v>
      </c>
      <c r="H489">
        <v>219.3</v>
      </c>
      <c r="J489">
        <v>0</v>
      </c>
      <c r="K489" t="s">
        <v>1415</v>
      </c>
      <c r="L489" s="1">
        <v>44935.947916666664</v>
      </c>
      <c r="M489" s="156"/>
    </row>
    <row r="490" spans="1:13" ht="15" customHeight="1" x14ac:dyDescent="0.25">
      <c r="A490">
        <v>117751</v>
      </c>
      <c r="B490" t="s">
        <v>133</v>
      </c>
      <c r="C490" t="s">
        <v>134</v>
      </c>
      <c r="D490">
        <v>2055</v>
      </c>
      <c r="E490">
        <v>0</v>
      </c>
      <c r="F490">
        <v>128.4</v>
      </c>
      <c r="G490">
        <v>0</v>
      </c>
      <c r="H490">
        <v>128.4</v>
      </c>
      <c r="J490">
        <v>0</v>
      </c>
      <c r="K490" t="s">
        <v>1415</v>
      </c>
      <c r="L490" s="1">
        <v>44935.944444444445</v>
      </c>
      <c r="M490" s="156"/>
    </row>
    <row r="491" spans="1:13" ht="15" customHeight="1" x14ac:dyDescent="0.25">
      <c r="A491">
        <v>117738</v>
      </c>
      <c r="B491" t="s">
        <v>1435</v>
      </c>
      <c r="C491" t="s">
        <v>1436</v>
      </c>
      <c r="D491">
        <v>2055</v>
      </c>
      <c r="E491">
        <v>0</v>
      </c>
      <c r="F491">
        <v>158.4</v>
      </c>
      <c r="G491">
        <v>0</v>
      </c>
      <c r="H491">
        <v>158.4</v>
      </c>
      <c r="J491">
        <v>0</v>
      </c>
      <c r="K491" t="s">
        <v>1415</v>
      </c>
      <c r="L491" s="1">
        <v>44935.93472222222</v>
      </c>
      <c r="M491" s="156"/>
    </row>
    <row r="492" spans="1:13" ht="15" customHeight="1" x14ac:dyDescent="0.25">
      <c r="A492">
        <v>117731</v>
      </c>
      <c r="B492" t="s">
        <v>186</v>
      </c>
      <c r="C492" t="s">
        <v>1433</v>
      </c>
      <c r="D492">
        <v>2055</v>
      </c>
      <c r="E492">
        <v>0</v>
      </c>
      <c r="F492">
        <v>201</v>
      </c>
      <c r="G492">
        <v>0</v>
      </c>
      <c r="H492">
        <v>201</v>
      </c>
      <c r="J492">
        <v>0</v>
      </c>
      <c r="K492" t="s">
        <v>1415</v>
      </c>
      <c r="L492" s="1">
        <v>44935.929166666669</v>
      </c>
      <c r="M492" s="156"/>
    </row>
    <row r="493" spans="1:13" ht="15" customHeight="1" x14ac:dyDescent="0.25">
      <c r="A493">
        <v>117730</v>
      </c>
      <c r="B493" t="s">
        <v>186</v>
      </c>
      <c r="C493" t="s">
        <v>1433</v>
      </c>
      <c r="D493">
        <v>2055</v>
      </c>
      <c r="E493">
        <v>0</v>
      </c>
      <c r="F493">
        <v>203.4</v>
      </c>
      <c r="G493">
        <v>0</v>
      </c>
      <c r="H493">
        <v>203.4</v>
      </c>
      <c r="J493">
        <v>0</v>
      </c>
      <c r="K493" t="s">
        <v>1415</v>
      </c>
      <c r="L493" s="1">
        <v>44935.929166666669</v>
      </c>
      <c r="M493" s="156"/>
    </row>
    <row r="494" spans="1:13" ht="15" customHeight="1" x14ac:dyDescent="0.25">
      <c r="A494">
        <v>117729</v>
      </c>
      <c r="B494" t="s">
        <v>186</v>
      </c>
      <c r="C494" t="s">
        <v>1433</v>
      </c>
      <c r="D494">
        <v>2055</v>
      </c>
      <c r="E494">
        <v>0</v>
      </c>
      <c r="F494">
        <v>151.30000000000001</v>
      </c>
      <c r="G494">
        <v>0</v>
      </c>
      <c r="H494">
        <v>151.30000000000001</v>
      </c>
      <c r="J494">
        <v>0</v>
      </c>
      <c r="K494" t="s">
        <v>1415</v>
      </c>
      <c r="L494" s="1">
        <v>44935.928472222222</v>
      </c>
      <c r="M494" s="156"/>
    </row>
    <row r="495" spans="1:13" ht="15" customHeight="1" x14ac:dyDescent="0.25">
      <c r="A495">
        <v>117728</v>
      </c>
      <c r="B495" t="s">
        <v>167</v>
      </c>
      <c r="C495" t="s">
        <v>168</v>
      </c>
      <c r="D495">
        <v>2055</v>
      </c>
      <c r="E495">
        <v>0</v>
      </c>
      <c r="F495">
        <v>210.9</v>
      </c>
      <c r="G495">
        <v>0</v>
      </c>
      <c r="H495">
        <v>210.9</v>
      </c>
      <c r="J495">
        <v>0</v>
      </c>
      <c r="K495" t="s">
        <v>1415</v>
      </c>
      <c r="L495" s="1">
        <v>44935.928472222222</v>
      </c>
      <c r="M495" s="156"/>
    </row>
    <row r="496" spans="1:13" ht="15" customHeight="1" x14ac:dyDescent="0.25">
      <c r="A496">
        <v>117702</v>
      </c>
      <c r="B496" t="s">
        <v>154</v>
      </c>
      <c r="C496" t="s">
        <v>155</v>
      </c>
      <c r="D496">
        <v>2055</v>
      </c>
      <c r="E496">
        <v>0</v>
      </c>
      <c r="F496">
        <v>132.30000000000001</v>
      </c>
      <c r="G496">
        <v>0</v>
      </c>
      <c r="H496">
        <v>132.30000000000001</v>
      </c>
      <c r="J496">
        <v>0</v>
      </c>
      <c r="K496" t="s">
        <v>1415</v>
      </c>
      <c r="L496" s="1">
        <v>44935.914583333331</v>
      </c>
      <c r="M496" s="156"/>
    </row>
    <row r="497" spans="1:13" ht="15" customHeight="1" x14ac:dyDescent="0.25">
      <c r="A497">
        <v>117685</v>
      </c>
      <c r="B497" t="s">
        <v>167</v>
      </c>
      <c r="C497" t="s">
        <v>168</v>
      </c>
      <c r="D497">
        <v>2055</v>
      </c>
      <c r="E497">
        <v>0</v>
      </c>
      <c r="F497">
        <v>213.3</v>
      </c>
      <c r="G497">
        <v>0</v>
      </c>
      <c r="H497">
        <v>213.3</v>
      </c>
      <c r="J497">
        <v>0</v>
      </c>
      <c r="K497" t="s">
        <v>1415</v>
      </c>
      <c r="L497" s="1">
        <v>44935.90347222222</v>
      </c>
      <c r="M497" s="156"/>
    </row>
    <row r="498" spans="1:13" ht="15" customHeight="1" x14ac:dyDescent="0.25">
      <c r="A498">
        <v>117678</v>
      </c>
      <c r="B498" t="s">
        <v>1435</v>
      </c>
      <c r="C498" t="s">
        <v>1436</v>
      </c>
      <c r="D498">
        <v>2055</v>
      </c>
      <c r="E498">
        <v>0</v>
      </c>
      <c r="F498">
        <v>138.19999999999999</v>
      </c>
      <c r="G498">
        <v>0</v>
      </c>
      <c r="H498">
        <v>138.19999999999999</v>
      </c>
      <c r="J498">
        <v>0</v>
      </c>
      <c r="K498" t="s">
        <v>1415</v>
      </c>
      <c r="L498" s="1">
        <v>44935.899305555555</v>
      </c>
      <c r="M498" s="156"/>
    </row>
    <row r="499" spans="1:13" ht="15" customHeight="1" x14ac:dyDescent="0.25">
      <c r="A499">
        <v>117677</v>
      </c>
      <c r="B499" t="s">
        <v>186</v>
      </c>
      <c r="C499" t="s">
        <v>1433</v>
      </c>
      <c r="D499">
        <v>2055</v>
      </c>
      <c r="E499">
        <v>0</v>
      </c>
      <c r="F499">
        <v>217.6</v>
      </c>
      <c r="G499">
        <v>0</v>
      </c>
      <c r="H499">
        <v>217.6</v>
      </c>
      <c r="J499">
        <v>0</v>
      </c>
      <c r="K499" t="s">
        <v>1415</v>
      </c>
      <c r="L499" s="1">
        <v>44935.898611111108</v>
      </c>
      <c r="M499" s="156"/>
    </row>
    <row r="500" spans="1:13" ht="15" customHeight="1" x14ac:dyDescent="0.25">
      <c r="A500">
        <v>117671</v>
      </c>
      <c r="B500" t="s">
        <v>121</v>
      </c>
      <c r="C500" t="s">
        <v>122</v>
      </c>
      <c r="D500">
        <v>2055</v>
      </c>
      <c r="E500">
        <v>0</v>
      </c>
      <c r="F500">
        <v>205.3</v>
      </c>
      <c r="G500">
        <v>0</v>
      </c>
      <c r="H500">
        <v>205.3</v>
      </c>
      <c r="J500">
        <v>0</v>
      </c>
      <c r="K500" t="s">
        <v>1415</v>
      </c>
      <c r="L500" s="1">
        <v>44935.893055555556</v>
      </c>
      <c r="M500" s="156"/>
    </row>
    <row r="501" spans="1:13" ht="15" customHeight="1" x14ac:dyDescent="0.25">
      <c r="A501">
        <v>117664</v>
      </c>
      <c r="B501" t="s">
        <v>1447</v>
      </c>
      <c r="C501" t="s">
        <v>1448</v>
      </c>
      <c r="D501">
        <v>2055</v>
      </c>
      <c r="E501">
        <v>0</v>
      </c>
      <c r="F501">
        <v>40</v>
      </c>
      <c r="G501">
        <v>0</v>
      </c>
      <c r="H501">
        <v>40</v>
      </c>
      <c r="J501">
        <v>0</v>
      </c>
      <c r="K501" t="s">
        <v>1415</v>
      </c>
      <c r="L501" s="1">
        <v>44935.88958333333</v>
      </c>
      <c r="M501" s="156"/>
    </row>
    <row r="502" spans="1:13" ht="15" customHeight="1" x14ac:dyDescent="0.25">
      <c r="A502">
        <v>117663</v>
      </c>
      <c r="B502" t="s">
        <v>186</v>
      </c>
      <c r="C502" t="s">
        <v>1433</v>
      </c>
      <c r="D502">
        <v>2055</v>
      </c>
      <c r="E502">
        <v>0</v>
      </c>
      <c r="F502">
        <v>193.4</v>
      </c>
      <c r="G502">
        <v>0</v>
      </c>
      <c r="H502">
        <v>193.4</v>
      </c>
      <c r="J502">
        <v>0</v>
      </c>
      <c r="K502" t="s">
        <v>1415</v>
      </c>
      <c r="L502" s="1">
        <v>44935.888194444444</v>
      </c>
      <c r="M502" s="156"/>
    </row>
    <row r="503" spans="1:13" ht="15" customHeight="1" x14ac:dyDescent="0.25">
      <c r="A503">
        <v>117662</v>
      </c>
      <c r="B503" t="s">
        <v>186</v>
      </c>
      <c r="C503" t="s">
        <v>1433</v>
      </c>
      <c r="D503">
        <v>2055</v>
      </c>
      <c r="E503">
        <v>0</v>
      </c>
      <c r="F503">
        <v>167.2</v>
      </c>
      <c r="G503">
        <v>0</v>
      </c>
      <c r="H503">
        <v>167.2</v>
      </c>
      <c r="J503">
        <v>0</v>
      </c>
      <c r="K503" t="s">
        <v>1415</v>
      </c>
      <c r="L503" s="1">
        <v>44935.888194444444</v>
      </c>
      <c r="M503" s="156"/>
    </row>
    <row r="504" spans="1:13" ht="15" customHeight="1" x14ac:dyDescent="0.25">
      <c r="A504">
        <v>117660</v>
      </c>
      <c r="B504" t="s">
        <v>170</v>
      </c>
      <c r="C504" t="s">
        <v>171</v>
      </c>
      <c r="D504">
        <v>2055</v>
      </c>
      <c r="E504">
        <v>0</v>
      </c>
      <c r="F504">
        <v>260</v>
      </c>
      <c r="G504">
        <v>0</v>
      </c>
      <c r="H504">
        <v>260</v>
      </c>
      <c r="J504">
        <v>0</v>
      </c>
      <c r="K504" t="s">
        <v>1415</v>
      </c>
      <c r="L504" s="1">
        <v>44935.884722222225</v>
      </c>
      <c r="M504" s="156"/>
    </row>
    <row r="505" spans="1:13" ht="15" customHeight="1" x14ac:dyDescent="0.25">
      <c r="A505">
        <v>117649</v>
      </c>
      <c r="B505" t="s">
        <v>186</v>
      </c>
      <c r="C505" t="s">
        <v>1433</v>
      </c>
      <c r="D505">
        <v>2055</v>
      </c>
      <c r="E505">
        <v>0</v>
      </c>
      <c r="F505">
        <v>189.6</v>
      </c>
      <c r="G505">
        <v>0</v>
      </c>
      <c r="H505">
        <v>189.6</v>
      </c>
      <c r="J505">
        <v>0</v>
      </c>
      <c r="K505" t="s">
        <v>1415</v>
      </c>
      <c r="L505" s="1">
        <v>44935.87777777778</v>
      </c>
      <c r="M505" s="156"/>
    </row>
    <row r="506" spans="1:13" ht="15" customHeight="1" x14ac:dyDescent="0.25">
      <c r="A506">
        <v>117641</v>
      </c>
      <c r="B506" t="s">
        <v>186</v>
      </c>
      <c r="C506" t="s">
        <v>1433</v>
      </c>
      <c r="D506">
        <v>2055</v>
      </c>
      <c r="E506">
        <v>0</v>
      </c>
      <c r="F506">
        <v>212.1</v>
      </c>
      <c r="G506">
        <v>0</v>
      </c>
      <c r="H506">
        <v>212.1</v>
      </c>
      <c r="J506">
        <v>0</v>
      </c>
      <c r="K506" t="s">
        <v>1415</v>
      </c>
      <c r="L506" s="1">
        <v>44935.874305555553</v>
      </c>
      <c r="M506" s="156"/>
    </row>
    <row r="507" spans="1:13" ht="15" customHeight="1" x14ac:dyDescent="0.25">
      <c r="A507">
        <v>117640</v>
      </c>
      <c r="B507" t="s">
        <v>156</v>
      </c>
      <c r="C507" t="s">
        <v>157</v>
      </c>
      <c r="D507">
        <v>2055</v>
      </c>
      <c r="E507">
        <v>0</v>
      </c>
      <c r="F507">
        <v>127.8</v>
      </c>
      <c r="G507">
        <v>0</v>
      </c>
      <c r="H507">
        <v>127.8</v>
      </c>
      <c r="J507">
        <v>0</v>
      </c>
      <c r="K507" t="s">
        <v>1415</v>
      </c>
      <c r="L507" s="1">
        <v>44935.873611111114</v>
      </c>
      <c r="M507" s="156"/>
    </row>
    <row r="508" spans="1:13" ht="15" customHeight="1" x14ac:dyDescent="0.25">
      <c r="A508">
        <v>117625</v>
      </c>
      <c r="B508" t="s">
        <v>467</v>
      </c>
      <c r="C508" t="s">
        <v>1486</v>
      </c>
      <c r="D508">
        <v>3600</v>
      </c>
      <c r="E508">
        <v>0</v>
      </c>
      <c r="F508">
        <v>14.2</v>
      </c>
      <c r="G508">
        <v>0</v>
      </c>
      <c r="H508">
        <v>14.2</v>
      </c>
      <c r="I508" t="s">
        <v>1462</v>
      </c>
      <c r="K508" t="s">
        <v>1415</v>
      </c>
      <c r="L508" s="1">
        <v>44935.854166666664</v>
      </c>
      <c r="M508" s="156"/>
    </row>
    <row r="509" spans="1:13" ht="15" customHeight="1" x14ac:dyDescent="0.25">
      <c r="A509">
        <v>117624</v>
      </c>
      <c r="B509" t="s">
        <v>450</v>
      </c>
      <c r="C509" t="s">
        <v>1461</v>
      </c>
      <c r="D509">
        <v>3600</v>
      </c>
      <c r="E509">
        <v>0</v>
      </c>
      <c r="F509">
        <v>32.700000000000003</v>
      </c>
      <c r="G509">
        <v>0</v>
      </c>
      <c r="H509">
        <v>32.6</v>
      </c>
      <c r="I509" t="s">
        <v>1462</v>
      </c>
      <c r="K509" t="s">
        <v>1415</v>
      </c>
      <c r="L509" s="1">
        <v>44935.853472222225</v>
      </c>
      <c r="M509" s="156"/>
    </row>
    <row r="510" spans="1:13" ht="15" customHeight="1" x14ac:dyDescent="0.25">
      <c r="A510">
        <v>117623</v>
      </c>
      <c r="B510" t="s">
        <v>450</v>
      </c>
      <c r="C510" t="s">
        <v>1461</v>
      </c>
      <c r="D510">
        <v>3600</v>
      </c>
      <c r="E510">
        <v>0</v>
      </c>
      <c r="F510">
        <v>52.9</v>
      </c>
      <c r="G510">
        <v>0</v>
      </c>
      <c r="H510">
        <v>52.8</v>
      </c>
      <c r="I510" t="s">
        <v>1462</v>
      </c>
      <c r="K510" t="s">
        <v>1415</v>
      </c>
      <c r="L510" s="1">
        <v>44935.847916666666</v>
      </c>
      <c r="M510" s="156"/>
    </row>
    <row r="511" spans="1:13" ht="15" customHeight="1" x14ac:dyDescent="0.25">
      <c r="A511">
        <v>117622</v>
      </c>
      <c r="B511" t="s">
        <v>439</v>
      </c>
      <c r="C511" t="s">
        <v>1449</v>
      </c>
      <c r="D511">
        <v>3535</v>
      </c>
      <c r="E511">
        <v>0</v>
      </c>
      <c r="F511">
        <v>174.7</v>
      </c>
      <c r="G511">
        <v>0</v>
      </c>
      <c r="H511">
        <v>174.4</v>
      </c>
      <c r="I511" t="s">
        <v>1503</v>
      </c>
      <c r="K511" t="s">
        <v>1415</v>
      </c>
      <c r="L511" s="1">
        <v>44935.84652777778</v>
      </c>
      <c r="M511" s="156"/>
    </row>
    <row r="512" spans="1:13" ht="15" customHeight="1" x14ac:dyDescent="0.25">
      <c r="A512">
        <v>117621</v>
      </c>
      <c r="B512" t="s">
        <v>186</v>
      </c>
      <c r="C512" t="s">
        <v>1433</v>
      </c>
      <c r="D512">
        <v>2055</v>
      </c>
      <c r="E512">
        <v>0</v>
      </c>
      <c r="F512">
        <v>198</v>
      </c>
      <c r="G512">
        <v>0</v>
      </c>
      <c r="H512">
        <v>198</v>
      </c>
      <c r="J512">
        <v>0</v>
      </c>
      <c r="K512" t="s">
        <v>1415</v>
      </c>
      <c r="L512" s="1">
        <v>44935.845833333333</v>
      </c>
      <c r="M512" s="156"/>
    </row>
    <row r="513" spans="1:13" ht="15" customHeight="1" x14ac:dyDescent="0.25">
      <c r="A513">
        <v>117620</v>
      </c>
      <c r="B513" t="s">
        <v>186</v>
      </c>
      <c r="C513" t="s">
        <v>1433</v>
      </c>
      <c r="D513">
        <v>2055</v>
      </c>
      <c r="E513">
        <v>0</v>
      </c>
      <c r="F513">
        <v>100.2</v>
      </c>
      <c r="G513">
        <v>0</v>
      </c>
      <c r="H513">
        <v>100.2</v>
      </c>
      <c r="J513">
        <v>0</v>
      </c>
      <c r="K513" t="s">
        <v>1415</v>
      </c>
      <c r="L513" s="1">
        <v>44935.845138888886</v>
      </c>
      <c r="M513" s="156"/>
    </row>
    <row r="514" spans="1:13" ht="15" customHeight="1" x14ac:dyDescent="0.25">
      <c r="A514">
        <v>117619</v>
      </c>
      <c r="B514" t="s">
        <v>167</v>
      </c>
      <c r="C514" t="s">
        <v>168</v>
      </c>
      <c r="D514">
        <v>2055</v>
      </c>
      <c r="E514">
        <v>0</v>
      </c>
      <c r="F514">
        <v>193.2</v>
      </c>
      <c r="G514">
        <v>0</v>
      </c>
      <c r="H514">
        <v>193.2</v>
      </c>
      <c r="J514">
        <v>0</v>
      </c>
      <c r="K514" t="s">
        <v>1415</v>
      </c>
      <c r="L514" s="1">
        <v>44935.838888888888</v>
      </c>
      <c r="M514" s="156"/>
    </row>
    <row r="515" spans="1:13" ht="15" customHeight="1" x14ac:dyDescent="0.25">
      <c r="A515">
        <v>117618</v>
      </c>
      <c r="B515" t="s">
        <v>170</v>
      </c>
      <c r="C515" t="s">
        <v>171</v>
      </c>
      <c r="D515">
        <v>2055</v>
      </c>
      <c r="E515">
        <v>0</v>
      </c>
      <c r="F515">
        <v>240</v>
      </c>
      <c r="G515">
        <v>0</v>
      </c>
      <c r="H515">
        <v>240</v>
      </c>
      <c r="J515">
        <v>0</v>
      </c>
      <c r="K515" t="s">
        <v>1415</v>
      </c>
      <c r="L515" s="1">
        <v>44935.832638888889</v>
      </c>
      <c r="M515" s="156"/>
    </row>
    <row r="516" spans="1:13" ht="15" customHeight="1" x14ac:dyDescent="0.25">
      <c r="A516">
        <v>117617</v>
      </c>
      <c r="B516" t="s">
        <v>131</v>
      </c>
      <c r="C516" t="s">
        <v>132</v>
      </c>
      <c r="D516">
        <v>2055</v>
      </c>
      <c r="E516">
        <v>0</v>
      </c>
      <c r="F516">
        <v>94.7</v>
      </c>
      <c r="G516">
        <v>0</v>
      </c>
      <c r="H516">
        <v>94.7</v>
      </c>
      <c r="J516">
        <v>0</v>
      </c>
      <c r="K516" t="s">
        <v>1415</v>
      </c>
      <c r="L516" s="1">
        <v>44935.831944444442</v>
      </c>
      <c r="M516" s="156"/>
    </row>
    <row r="517" spans="1:13" ht="15" customHeight="1" x14ac:dyDescent="0.25">
      <c r="A517">
        <v>117616</v>
      </c>
      <c r="B517" t="s">
        <v>412</v>
      </c>
      <c r="C517" t="s">
        <v>413</v>
      </c>
      <c r="D517">
        <v>3600</v>
      </c>
      <c r="E517">
        <v>0</v>
      </c>
      <c r="F517">
        <v>82.6</v>
      </c>
      <c r="G517">
        <v>0</v>
      </c>
      <c r="H517">
        <v>82.3</v>
      </c>
      <c r="I517" t="s">
        <v>1462</v>
      </c>
      <c r="K517" t="s">
        <v>1415</v>
      </c>
      <c r="L517" s="1">
        <v>44935.82708333333</v>
      </c>
      <c r="M517" s="156"/>
    </row>
    <row r="518" spans="1:13" ht="15" customHeight="1" x14ac:dyDescent="0.25">
      <c r="A518">
        <v>117615</v>
      </c>
      <c r="B518" t="s">
        <v>186</v>
      </c>
      <c r="C518" t="s">
        <v>1433</v>
      </c>
      <c r="D518">
        <v>2055</v>
      </c>
      <c r="E518">
        <v>0</v>
      </c>
      <c r="F518">
        <v>199.6</v>
      </c>
      <c r="G518">
        <v>0</v>
      </c>
      <c r="H518">
        <v>199.6</v>
      </c>
      <c r="J518">
        <v>0</v>
      </c>
      <c r="K518" t="s">
        <v>1415</v>
      </c>
      <c r="L518" s="1">
        <v>44935.826388888891</v>
      </c>
      <c r="M518" s="156"/>
    </row>
    <row r="519" spans="1:13" ht="15" customHeight="1" x14ac:dyDescent="0.25">
      <c r="A519">
        <v>117614</v>
      </c>
      <c r="B519" t="s">
        <v>156</v>
      </c>
      <c r="C519" t="s">
        <v>157</v>
      </c>
      <c r="D519">
        <v>2055</v>
      </c>
      <c r="E519">
        <v>0</v>
      </c>
      <c r="F519">
        <v>142.6</v>
      </c>
      <c r="G519">
        <v>0</v>
      </c>
      <c r="H519">
        <v>142.6</v>
      </c>
      <c r="J519">
        <v>0</v>
      </c>
      <c r="K519" t="s">
        <v>1415</v>
      </c>
      <c r="L519" s="1">
        <v>44935.823611111111</v>
      </c>
      <c r="M519" s="156"/>
    </row>
    <row r="520" spans="1:13" ht="15" customHeight="1" x14ac:dyDescent="0.25">
      <c r="A520">
        <v>117613</v>
      </c>
      <c r="B520" t="s">
        <v>121</v>
      </c>
      <c r="C520" t="s">
        <v>122</v>
      </c>
      <c r="D520">
        <v>2055</v>
      </c>
      <c r="E520">
        <v>0</v>
      </c>
      <c r="F520">
        <v>211</v>
      </c>
      <c r="G520">
        <v>0</v>
      </c>
      <c r="H520">
        <v>211</v>
      </c>
      <c r="J520">
        <v>0</v>
      </c>
      <c r="K520" t="s">
        <v>1415</v>
      </c>
      <c r="L520" s="1">
        <v>44935.822916666664</v>
      </c>
      <c r="M520" s="156"/>
    </row>
    <row r="521" spans="1:13" ht="15" customHeight="1" x14ac:dyDescent="0.25">
      <c r="A521">
        <v>117612</v>
      </c>
      <c r="B521" t="s">
        <v>156</v>
      </c>
      <c r="C521" t="s">
        <v>157</v>
      </c>
      <c r="D521">
        <v>2055</v>
      </c>
      <c r="E521">
        <v>0</v>
      </c>
      <c r="F521">
        <v>153.5</v>
      </c>
      <c r="G521">
        <v>0</v>
      </c>
      <c r="H521">
        <v>153.5</v>
      </c>
      <c r="J521">
        <v>0</v>
      </c>
      <c r="K521" t="s">
        <v>1415</v>
      </c>
      <c r="L521" s="1">
        <v>44935.818749999999</v>
      </c>
      <c r="M521" s="156"/>
    </row>
    <row r="522" spans="1:13" ht="15" customHeight="1" x14ac:dyDescent="0.25">
      <c r="A522">
        <v>117606</v>
      </c>
      <c r="B522" t="s">
        <v>1480</v>
      </c>
      <c r="C522" t="s">
        <v>1481</v>
      </c>
      <c r="D522">
        <v>3535</v>
      </c>
      <c r="E522">
        <v>0</v>
      </c>
      <c r="F522">
        <v>120.9</v>
      </c>
      <c r="G522">
        <v>0</v>
      </c>
      <c r="H522">
        <v>120.6</v>
      </c>
      <c r="I522" t="s">
        <v>1452</v>
      </c>
      <c r="K522" t="s">
        <v>1415</v>
      </c>
      <c r="L522" s="1">
        <v>44935.8125</v>
      </c>
      <c r="M522" s="156"/>
    </row>
    <row r="523" spans="1:13" ht="15" customHeight="1" x14ac:dyDescent="0.25">
      <c r="A523">
        <v>117605</v>
      </c>
      <c r="B523" t="s">
        <v>450</v>
      </c>
      <c r="C523" t="s">
        <v>1461</v>
      </c>
      <c r="D523">
        <v>3535</v>
      </c>
      <c r="E523">
        <v>0</v>
      </c>
      <c r="F523">
        <v>12.6</v>
      </c>
      <c r="G523">
        <v>0</v>
      </c>
      <c r="H523">
        <v>12.7</v>
      </c>
      <c r="I523" t="s">
        <v>1512</v>
      </c>
      <c r="K523" t="s">
        <v>1415</v>
      </c>
      <c r="L523" s="1">
        <v>44935.811805555553</v>
      </c>
      <c r="M523" s="156"/>
    </row>
    <row r="524" spans="1:13" ht="15" customHeight="1" x14ac:dyDescent="0.25">
      <c r="A524">
        <v>117604</v>
      </c>
      <c r="B524" t="s">
        <v>450</v>
      </c>
      <c r="C524" t="s">
        <v>1461</v>
      </c>
      <c r="D524">
        <v>3600</v>
      </c>
      <c r="E524">
        <v>0</v>
      </c>
      <c r="F524">
        <v>25.9</v>
      </c>
      <c r="G524">
        <v>0</v>
      </c>
      <c r="H524">
        <v>25.9</v>
      </c>
      <c r="I524" t="s">
        <v>1462</v>
      </c>
      <c r="K524" t="s">
        <v>1415</v>
      </c>
      <c r="L524" s="1">
        <v>44935.811111111114</v>
      </c>
      <c r="M524" s="156"/>
    </row>
    <row r="525" spans="1:13" ht="15" customHeight="1" x14ac:dyDescent="0.25">
      <c r="A525">
        <v>117603</v>
      </c>
      <c r="B525" t="s">
        <v>186</v>
      </c>
      <c r="C525" t="s">
        <v>1433</v>
      </c>
      <c r="D525">
        <v>2055</v>
      </c>
      <c r="E525">
        <v>0</v>
      </c>
      <c r="F525">
        <v>186.4</v>
      </c>
      <c r="G525">
        <v>0</v>
      </c>
      <c r="H525">
        <v>186.4</v>
      </c>
      <c r="J525">
        <v>0</v>
      </c>
      <c r="K525" t="s">
        <v>1415</v>
      </c>
      <c r="L525" s="1">
        <v>44935.810416666667</v>
      </c>
      <c r="M525" s="156"/>
    </row>
    <row r="526" spans="1:13" ht="15" customHeight="1" x14ac:dyDescent="0.25">
      <c r="A526">
        <v>117602</v>
      </c>
      <c r="B526" t="s">
        <v>186</v>
      </c>
      <c r="C526" t="s">
        <v>1433</v>
      </c>
      <c r="D526">
        <v>2055</v>
      </c>
      <c r="E526">
        <v>0</v>
      </c>
      <c r="F526">
        <v>187.8</v>
      </c>
      <c r="G526">
        <v>0</v>
      </c>
      <c r="H526">
        <v>187.8</v>
      </c>
      <c r="J526">
        <v>0</v>
      </c>
      <c r="K526" t="s">
        <v>1415</v>
      </c>
      <c r="L526" s="1">
        <v>44935.810416666667</v>
      </c>
      <c r="M526" s="156"/>
    </row>
    <row r="527" spans="1:13" ht="15" customHeight="1" x14ac:dyDescent="0.25">
      <c r="A527">
        <v>117601</v>
      </c>
      <c r="B527" t="s">
        <v>459</v>
      </c>
      <c r="C527" t="s">
        <v>191</v>
      </c>
      <c r="D527">
        <v>3535</v>
      </c>
      <c r="E527">
        <v>0</v>
      </c>
      <c r="F527">
        <v>94.2</v>
      </c>
      <c r="G527">
        <v>0</v>
      </c>
      <c r="H527">
        <v>93.8</v>
      </c>
      <c r="K527" t="s">
        <v>1415</v>
      </c>
      <c r="L527" s="1">
        <v>44935.800694444442</v>
      </c>
      <c r="M527" s="156"/>
    </row>
    <row r="528" spans="1:13" ht="15" customHeight="1" x14ac:dyDescent="0.25">
      <c r="A528">
        <v>117600</v>
      </c>
      <c r="B528" t="s">
        <v>439</v>
      </c>
      <c r="C528" t="s">
        <v>1449</v>
      </c>
      <c r="D528">
        <v>3535</v>
      </c>
      <c r="E528">
        <v>0</v>
      </c>
      <c r="F528">
        <v>43.9</v>
      </c>
      <c r="G528">
        <v>0</v>
      </c>
      <c r="H528">
        <v>43.9</v>
      </c>
      <c r="I528" t="s">
        <v>1652</v>
      </c>
      <c r="K528" t="s">
        <v>1415</v>
      </c>
      <c r="L528" s="1">
        <v>44935.8</v>
      </c>
      <c r="M528" s="156"/>
    </row>
    <row r="529" spans="1:13" ht="15" customHeight="1" x14ac:dyDescent="0.25">
      <c r="A529">
        <v>117599</v>
      </c>
      <c r="B529" t="s">
        <v>1480</v>
      </c>
      <c r="C529" t="s">
        <v>1481</v>
      </c>
      <c r="D529">
        <v>3535</v>
      </c>
      <c r="E529">
        <v>0</v>
      </c>
      <c r="F529">
        <v>55.3</v>
      </c>
      <c r="G529">
        <v>0</v>
      </c>
      <c r="H529">
        <v>55.3</v>
      </c>
      <c r="I529" t="s">
        <v>1452</v>
      </c>
      <c r="K529" t="s">
        <v>1415</v>
      </c>
      <c r="L529" s="1">
        <v>44935.799305555556</v>
      </c>
      <c r="M529" s="156"/>
    </row>
    <row r="530" spans="1:13" ht="15" customHeight="1" x14ac:dyDescent="0.25">
      <c r="A530">
        <v>117598</v>
      </c>
      <c r="B530" t="s">
        <v>456</v>
      </c>
      <c r="C530" t="s">
        <v>1470</v>
      </c>
      <c r="D530">
        <v>3535</v>
      </c>
      <c r="E530">
        <v>0</v>
      </c>
      <c r="F530">
        <v>29</v>
      </c>
      <c r="G530">
        <v>0</v>
      </c>
      <c r="H530">
        <v>28.9</v>
      </c>
      <c r="K530" t="s">
        <v>1415</v>
      </c>
      <c r="L530" s="1">
        <v>44935.798611111109</v>
      </c>
      <c r="M530" s="156"/>
    </row>
    <row r="531" spans="1:13" ht="15" customHeight="1" x14ac:dyDescent="0.25">
      <c r="A531">
        <v>117597</v>
      </c>
      <c r="B531" t="s">
        <v>121</v>
      </c>
      <c r="C531" t="s">
        <v>122</v>
      </c>
      <c r="D531">
        <v>2055</v>
      </c>
      <c r="E531">
        <v>0</v>
      </c>
      <c r="F531">
        <v>202.4</v>
      </c>
      <c r="G531">
        <v>0</v>
      </c>
      <c r="H531">
        <v>202.4</v>
      </c>
      <c r="J531">
        <v>0</v>
      </c>
      <c r="K531" t="s">
        <v>1415</v>
      </c>
      <c r="L531" s="1">
        <v>44935.798611111109</v>
      </c>
      <c r="M531" s="156"/>
    </row>
    <row r="532" spans="1:13" ht="15" customHeight="1" x14ac:dyDescent="0.25">
      <c r="A532">
        <v>117596</v>
      </c>
      <c r="B532" t="s">
        <v>425</v>
      </c>
      <c r="C532" t="s">
        <v>1434</v>
      </c>
      <c r="D532">
        <v>3535</v>
      </c>
      <c r="E532">
        <v>0</v>
      </c>
      <c r="F532">
        <v>80.8</v>
      </c>
      <c r="G532">
        <v>0</v>
      </c>
      <c r="H532">
        <v>80.3</v>
      </c>
      <c r="I532" t="s">
        <v>1431</v>
      </c>
      <c r="K532" t="s">
        <v>1415</v>
      </c>
      <c r="L532" s="1">
        <v>44935.79791666667</v>
      </c>
      <c r="M532" s="156"/>
    </row>
    <row r="533" spans="1:13" ht="15" customHeight="1" x14ac:dyDescent="0.25">
      <c r="A533">
        <v>117595</v>
      </c>
      <c r="B533" t="s">
        <v>459</v>
      </c>
      <c r="C533" t="s">
        <v>191</v>
      </c>
      <c r="D533">
        <v>3535</v>
      </c>
      <c r="E533">
        <v>0</v>
      </c>
      <c r="F533">
        <v>148.4</v>
      </c>
      <c r="G533">
        <v>0</v>
      </c>
      <c r="H533">
        <v>148.19999999999999</v>
      </c>
      <c r="K533" t="s">
        <v>1415</v>
      </c>
      <c r="L533" s="1">
        <v>44935.797222222223</v>
      </c>
      <c r="M533" s="156"/>
    </row>
    <row r="534" spans="1:13" ht="15" customHeight="1" x14ac:dyDescent="0.25">
      <c r="A534">
        <v>117594</v>
      </c>
      <c r="B534" t="s">
        <v>1447</v>
      </c>
      <c r="C534" t="s">
        <v>1448</v>
      </c>
      <c r="D534">
        <v>2055</v>
      </c>
      <c r="E534">
        <v>0</v>
      </c>
      <c r="F534">
        <v>24.3</v>
      </c>
      <c r="G534">
        <v>0</v>
      </c>
      <c r="H534">
        <v>24.3</v>
      </c>
      <c r="J534">
        <v>0</v>
      </c>
      <c r="K534" t="s">
        <v>1415</v>
      </c>
      <c r="L534" s="1">
        <v>44935.79583333333</v>
      </c>
      <c r="M534" s="156"/>
    </row>
    <row r="535" spans="1:13" ht="15" customHeight="1" x14ac:dyDescent="0.25">
      <c r="A535">
        <v>117593</v>
      </c>
      <c r="B535" t="s">
        <v>186</v>
      </c>
      <c r="C535" t="s">
        <v>1433</v>
      </c>
      <c r="D535">
        <v>2055</v>
      </c>
      <c r="E535">
        <v>0</v>
      </c>
      <c r="F535">
        <v>78.3</v>
      </c>
      <c r="G535">
        <v>0</v>
      </c>
      <c r="H535">
        <v>78.3</v>
      </c>
      <c r="J535">
        <v>0</v>
      </c>
      <c r="K535" t="s">
        <v>1415</v>
      </c>
      <c r="L535" s="1">
        <v>44935.79583333333</v>
      </c>
      <c r="M535" s="156"/>
    </row>
    <row r="536" spans="1:13" ht="15" customHeight="1" x14ac:dyDescent="0.25">
      <c r="A536">
        <v>117592</v>
      </c>
      <c r="B536" t="s">
        <v>186</v>
      </c>
      <c r="C536" t="s">
        <v>1433</v>
      </c>
      <c r="D536">
        <v>2055</v>
      </c>
      <c r="E536">
        <v>0</v>
      </c>
      <c r="F536">
        <v>183.4</v>
      </c>
      <c r="G536">
        <v>0</v>
      </c>
      <c r="H536">
        <v>183.4</v>
      </c>
      <c r="J536">
        <v>0</v>
      </c>
      <c r="K536" t="s">
        <v>1415</v>
      </c>
      <c r="L536" s="1">
        <v>44935.793749999997</v>
      </c>
      <c r="M536" s="156"/>
    </row>
    <row r="537" spans="1:13" ht="15" customHeight="1" x14ac:dyDescent="0.25">
      <c r="A537">
        <v>117591</v>
      </c>
      <c r="B537" t="s">
        <v>425</v>
      </c>
      <c r="C537" t="s">
        <v>1434</v>
      </c>
      <c r="D537">
        <v>3535</v>
      </c>
      <c r="E537">
        <v>0</v>
      </c>
      <c r="F537">
        <v>235.8</v>
      </c>
      <c r="G537">
        <v>0</v>
      </c>
      <c r="H537">
        <v>94.3</v>
      </c>
      <c r="I537" t="s">
        <v>1431</v>
      </c>
      <c r="K537" t="s">
        <v>1415</v>
      </c>
      <c r="L537" s="1">
        <v>44935.790277777778</v>
      </c>
      <c r="M537" s="156"/>
    </row>
    <row r="538" spans="1:13" ht="15" customHeight="1" x14ac:dyDescent="0.25">
      <c r="A538">
        <v>117590</v>
      </c>
      <c r="B538" t="s">
        <v>1480</v>
      </c>
      <c r="C538" t="s">
        <v>1481</v>
      </c>
      <c r="D538">
        <v>3535</v>
      </c>
      <c r="E538">
        <v>0</v>
      </c>
      <c r="F538">
        <v>120.5</v>
      </c>
      <c r="G538">
        <v>0</v>
      </c>
      <c r="H538">
        <v>120.6</v>
      </c>
      <c r="I538" t="s">
        <v>1452</v>
      </c>
      <c r="K538" t="s">
        <v>1415</v>
      </c>
      <c r="L538" s="1">
        <v>44935.788194444445</v>
      </c>
      <c r="M538" s="156"/>
    </row>
    <row r="539" spans="1:13" ht="15" customHeight="1" x14ac:dyDescent="0.25">
      <c r="A539">
        <v>117589</v>
      </c>
      <c r="B539" t="s">
        <v>434</v>
      </c>
      <c r="C539" t="s">
        <v>435</v>
      </c>
      <c r="D539">
        <v>3535</v>
      </c>
      <c r="E539">
        <v>0</v>
      </c>
      <c r="F539">
        <v>129.9</v>
      </c>
      <c r="G539">
        <v>0</v>
      </c>
      <c r="H539">
        <v>130.19999999999999</v>
      </c>
      <c r="I539" t="s">
        <v>1519</v>
      </c>
      <c r="K539" t="s">
        <v>1415</v>
      </c>
      <c r="L539" s="1">
        <v>44935.786805555559</v>
      </c>
      <c r="M539" s="156"/>
    </row>
    <row r="540" spans="1:13" ht="15" customHeight="1" x14ac:dyDescent="0.25">
      <c r="A540">
        <v>117588</v>
      </c>
      <c r="B540" t="s">
        <v>433</v>
      </c>
      <c r="C540" t="s">
        <v>1441</v>
      </c>
      <c r="D540">
        <v>3535</v>
      </c>
      <c r="E540">
        <v>0</v>
      </c>
      <c r="F540">
        <v>120.7</v>
      </c>
      <c r="G540">
        <v>0</v>
      </c>
      <c r="H540">
        <v>120.8</v>
      </c>
      <c r="I540" t="s">
        <v>1455</v>
      </c>
      <c r="K540" t="s">
        <v>1415</v>
      </c>
      <c r="L540" s="1">
        <v>44935.785416666666</v>
      </c>
      <c r="M540" s="156"/>
    </row>
    <row r="541" spans="1:13" ht="15" customHeight="1" x14ac:dyDescent="0.25">
      <c r="A541">
        <v>117587</v>
      </c>
      <c r="B541" t="s">
        <v>186</v>
      </c>
      <c r="C541" t="s">
        <v>1433</v>
      </c>
      <c r="D541">
        <v>2055</v>
      </c>
      <c r="E541">
        <v>0</v>
      </c>
      <c r="F541">
        <v>185.3</v>
      </c>
      <c r="G541">
        <v>0</v>
      </c>
      <c r="H541">
        <v>185.3</v>
      </c>
      <c r="J541">
        <v>0</v>
      </c>
      <c r="K541" t="s">
        <v>1415</v>
      </c>
      <c r="L541" s="1">
        <v>44935.784722222219</v>
      </c>
      <c r="M541" s="156"/>
    </row>
    <row r="542" spans="1:13" ht="15" customHeight="1" x14ac:dyDescent="0.25">
      <c r="A542">
        <v>117583</v>
      </c>
      <c r="B542" t="s">
        <v>446</v>
      </c>
      <c r="C542" t="s">
        <v>1457</v>
      </c>
      <c r="D542">
        <v>3535</v>
      </c>
      <c r="E542">
        <v>0</v>
      </c>
      <c r="F542">
        <v>118.3</v>
      </c>
      <c r="G542">
        <v>0</v>
      </c>
      <c r="H542">
        <v>118</v>
      </c>
      <c r="K542" t="s">
        <v>1415</v>
      </c>
      <c r="L542" s="1">
        <v>44935.782638888886</v>
      </c>
      <c r="M542" s="156"/>
    </row>
    <row r="543" spans="1:13" ht="15" customHeight="1" x14ac:dyDescent="0.25">
      <c r="A543">
        <v>117581</v>
      </c>
      <c r="B543" t="s">
        <v>421</v>
      </c>
      <c r="C543" t="s">
        <v>1426</v>
      </c>
      <c r="D543">
        <v>3535</v>
      </c>
      <c r="E543">
        <v>0</v>
      </c>
      <c r="F543">
        <v>98.1</v>
      </c>
      <c r="G543">
        <v>0</v>
      </c>
      <c r="H543">
        <v>97.5</v>
      </c>
      <c r="K543" t="s">
        <v>1415</v>
      </c>
      <c r="L543" s="1">
        <v>44935.781944444447</v>
      </c>
      <c r="M543" s="156"/>
    </row>
    <row r="544" spans="1:13" ht="15" customHeight="1" x14ac:dyDescent="0.25">
      <c r="A544">
        <v>117577</v>
      </c>
      <c r="B544" t="s">
        <v>1435</v>
      </c>
      <c r="C544" t="s">
        <v>1436</v>
      </c>
      <c r="D544">
        <v>2055</v>
      </c>
      <c r="E544">
        <v>0</v>
      </c>
      <c r="F544">
        <v>151.19999999999999</v>
      </c>
      <c r="G544">
        <v>0</v>
      </c>
      <c r="H544">
        <v>151.19999999999999</v>
      </c>
      <c r="J544">
        <v>0</v>
      </c>
      <c r="K544" t="s">
        <v>1415</v>
      </c>
      <c r="L544" s="1">
        <v>44935.780555555553</v>
      </c>
      <c r="M544" s="156"/>
    </row>
    <row r="545" spans="1:13" ht="15" customHeight="1" x14ac:dyDescent="0.25">
      <c r="A545">
        <v>117571</v>
      </c>
      <c r="B545" t="s">
        <v>448</v>
      </c>
      <c r="C545" t="s">
        <v>1459</v>
      </c>
      <c r="D545">
        <v>3535</v>
      </c>
      <c r="E545">
        <v>0</v>
      </c>
      <c r="F545">
        <v>9.4</v>
      </c>
      <c r="G545">
        <v>0</v>
      </c>
      <c r="H545">
        <v>9.1999999999999993</v>
      </c>
      <c r="K545" t="s">
        <v>1415</v>
      </c>
      <c r="L545" s="1">
        <v>44935.776388888888</v>
      </c>
      <c r="M545" s="156"/>
    </row>
    <row r="546" spans="1:13" ht="15" customHeight="1" x14ac:dyDescent="0.25">
      <c r="A546">
        <v>117569</v>
      </c>
      <c r="B546" t="s">
        <v>1453</v>
      </c>
      <c r="C546" t="s">
        <v>1454</v>
      </c>
      <c r="D546">
        <v>3535</v>
      </c>
      <c r="E546">
        <v>0</v>
      </c>
      <c r="F546">
        <v>23.6</v>
      </c>
      <c r="G546">
        <v>0</v>
      </c>
      <c r="H546">
        <v>23.7</v>
      </c>
      <c r="I546" t="s">
        <v>1455</v>
      </c>
      <c r="K546" t="s">
        <v>1415</v>
      </c>
      <c r="L546" s="1">
        <v>44935.775694444441</v>
      </c>
      <c r="M546" s="156"/>
    </row>
    <row r="547" spans="1:13" ht="15" customHeight="1" x14ac:dyDescent="0.25">
      <c r="A547">
        <v>117568</v>
      </c>
      <c r="B547" t="s">
        <v>154</v>
      </c>
      <c r="C547" t="s">
        <v>155</v>
      </c>
      <c r="D547">
        <v>2055</v>
      </c>
      <c r="E547">
        <v>0</v>
      </c>
      <c r="F547">
        <v>144.1</v>
      </c>
      <c r="G547">
        <v>0</v>
      </c>
      <c r="H547">
        <v>144.1</v>
      </c>
      <c r="J547">
        <v>0</v>
      </c>
      <c r="K547" t="s">
        <v>1415</v>
      </c>
      <c r="L547" s="1">
        <v>44935.773611111108</v>
      </c>
      <c r="M547" s="156"/>
    </row>
    <row r="548" spans="1:13" ht="15" customHeight="1" x14ac:dyDescent="0.25">
      <c r="A548">
        <v>117565</v>
      </c>
      <c r="B548" t="s">
        <v>121</v>
      </c>
      <c r="C548" t="s">
        <v>122</v>
      </c>
      <c r="D548">
        <v>2055</v>
      </c>
      <c r="E548">
        <v>0</v>
      </c>
      <c r="F548">
        <v>188.8</v>
      </c>
      <c r="G548">
        <v>0</v>
      </c>
      <c r="H548">
        <v>188.8</v>
      </c>
      <c r="J548">
        <v>0</v>
      </c>
      <c r="K548" t="s">
        <v>1415</v>
      </c>
      <c r="L548" s="1">
        <v>44935.768055555556</v>
      </c>
      <c r="M548" s="156"/>
    </row>
    <row r="549" spans="1:13" ht="15" customHeight="1" x14ac:dyDescent="0.25">
      <c r="A549">
        <v>117562</v>
      </c>
      <c r="B549" t="s">
        <v>1447</v>
      </c>
      <c r="C549" t="s">
        <v>1448</v>
      </c>
      <c r="D549">
        <v>2055</v>
      </c>
      <c r="E549">
        <v>0</v>
      </c>
      <c r="F549">
        <v>24</v>
      </c>
      <c r="G549">
        <v>0</v>
      </c>
      <c r="H549">
        <v>24</v>
      </c>
      <c r="J549">
        <v>0</v>
      </c>
      <c r="K549" t="s">
        <v>1415</v>
      </c>
      <c r="L549" s="1">
        <v>44935.767361111109</v>
      </c>
      <c r="M549" s="156"/>
    </row>
    <row r="550" spans="1:13" ht="15" customHeight="1" x14ac:dyDescent="0.25">
      <c r="A550">
        <v>117561</v>
      </c>
      <c r="B550" t="s">
        <v>186</v>
      </c>
      <c r="C550" t="s">
        <v>1433</v>
      </c>
      <c r="D550">
        <v>2055</v>
      </c>
      <c r="E550">
        <v>0</v>
      </c>
      <c r="F550">
        <v>78.7</v>
      </c>
      <c r="G550">
        <v>0</v>
      </c>
      <c r="H550">
        <v>78.7</v>
      </c>
      <c r="J550">
        <v>0</v>
      </c>
      <c r="K550" t="s">
        <v>1415</v>
      </c>
      <c r="L550" s="1">
        <v>44935.76666666667</v>
      </c>
      <c r="M550" s="156"/>
    </row>
    <row r="551" spans="1:13" ht="15" customHeight="1" x14ac:dyDescent="0.25">
      <c r="A551">
        <v>117552</v>
      </c>
      <c r="B551" t="s">
        <v>1447</v>
      </c>
      <c r="C551" t="s">
        <v>1448</v>
      </c>
      <c r="D551">
        <v>2055</v>
      </c>
      <c r="E551">
        <v>0</v>
      </c>
      <c r="F551">
        <v>23.3</v>
      </c>
      <c r="G551">
        <v>0</v>
      </c>
      <c r="H551">
        <v>23.3</v>
      </c>
      <c r="J551">
        <v>0</v>
      </c>
      <c r="K551" t="s">
        <v>1415</v>
      </c>
      <c r="L551" s="1">
        <v>44935.760416666664</v>
      </c>
      <c r="M551" s="156"/>
    </row>
    <row r="552" spans="1:13" ht="15" customHeight="1" x14ac:dyDescent="0.25">
      <c r="A552">
        <v>117550</v>
      </c>
      <c r="B552" t="s">
        <v>186</v>
      </c>
      <c r="C552" t="s">
        <v>1433</v>
      </c>
      <c r="D552">
        <v>2055</v>
      </c>
      <c r="E552">
        <v>0</v>
      </c>
      <c r="F552">
        <v>75.8</v>
      </c>
      <c r="G552">
        <v>0</v>
      </c>
      <c r="H552">
        <v>75.8</v>
      </c>
      <c r="J552">
        <v>0</v>
      </c>
      <c r="K552" t="s">
        <v>1415</v>
      </c>
      <c r="L552" s="1">
        <v>44935.759722222225</v>
      </c>
      <c r="M552" s="156"/>
    </row>
    <row r="553" spans="1:13" ht="15" customHeight="1" x14ac:dyDescent="0.25">
      <c r="A553">
        <v>117543</v>
      </c>
      <c r="B553" t="s">
        <v>445</v>
      </c>
      <c r="C553" t="s">
        <v>1456</v>
      </c>
      <c r="D553">
        <v>3535</v>
      </c>
      <c r="E553">
        <v>0</v>
      </c>
      <c r="F553">
        <v>111.5</v>
      </c>
      <c r="G553">
        <v>0</v>
      </c>
      <c r="H553">
        <v>111</v>
      </c>
      <c r="K553" t="s">
        <v>1415</v>
      </c>
      <c r="L553" s="1">
        <v>44935.752083333333</v>
      </c>
      <c r="M553" s="156"/>
    </row>
    <row r="554" spans="1:13" ht="15" customHeight="1" x14ac:dyDescent="0.25">
      <c r="A554">
        <v>117540</v>
      </c>
      <c r="B554" t="s">
        <v>463</v>
      </c>
      <c r="C554" t="s">
        <v>1479</v>
      </c>
      <c r="D554">
        <v>3535</v>
      </c>
      <c r="E554">
        <v>2</v>
      </c>
      <c r="F554">
        <v>2</v>
      </c>
      <c r="G554">
        <v>0</v>
      </c>
      <c r="H554">
        <v>2</v>
      </c>
      <c r="I554" t="s">
        <v>1417</v>
      </c>
      <c r="K554" t="s">
        <v>1415</v>
      </c>
      <c r="L554" s="1">
        <v>44935.750694444447</v>
      </c>
      <c r="M554" s="156"/>
    </row>
    <row r="555" spans="1:13" ht="15" customHeight="1" x14ac:dyDescent="0.25">
      <c r="A555">
        <v>117538</v>
      </c>
      <c r="B555" t="s">
        <v>433</v>
      </c>
      <c r="C555" t="s">
        <v>1441</v>
      </c>
      <c r="D555">
        <v>3600</v>
      </c>
      <c r="E555">
        <v>0</v>
      </c>
      <c r="F555">
        <v>56.1</v>
      </c>
      <c r="G555">
        <v>0</v>
      </c>
      <c r="H555">
        <v>55.9</v>
      </c>
      <c r="I555" t="s">
        <v>1462</v>
      </c>
      <c r="K555" t="s">
        <v>1415</v>
      </c>
      <c r="L555" s="1">
        <v>44935.750694444447</v>
      </c>
      <c r="M555" s="156"/>
    </row>
    <row r="556" spans="1:13" ht="15" customHeight="1" x14ac:dyDescent="0.25">
      <c r="A556">
        <v>117536</v>
      </c>
      <c r="B556" t="s">
        <v>1099</v>
      </c>
      <c r="C556" t="s">
        <v>1520</v>
      </c>
      <c r="D556">
        <v>3535</v>
      </c>
      <c r="E556">
        <v>0</v>
      </c>
      <c r="G556">
        <v>0</v>
      </c>
      <c r="H556">
        <v>0</v>
      </c>
      <c r="K556" t="s">
        <v>1415</v>
      </c>
      <c r="L556" s="1">
        <v>44935.75</v>
      </c>
      <c r="M556" s="156"/>
    </row>
    <row r="557" spans="1:13" ht="15" customHeight="1" x14ac:dyDescent="0.25">
      <c r="A557">
        <v>117534</v>
      </c>
      <c r="B557" t="s">
        <v>186</v>
      </c>
      <c r="C557" t="s">
        <v>1433</v>
      </c>
      <c r="D557">
        <v>2055</v>
      </c>
      <c r="E557">
        <v>0</v>
      </c>
      <c r="F557">
        <v>201.5</v>
      </c>
      <c r="G557">
        <v>0</v>
      </c>
      <c r="H557">
        <v>201.5</v>
      </c>
      <c r="J557">
        <v>0</v>
      </c>
      <c r="K557" t="s">
        <v>1415</v>
      </c>
      <c r="L557" s="1">
        <v>44935.749305555553</v>
      </c>
      <c r="M557" s="156"/>
    </row>
    <row r="558" spans="1:13" ht="15" customHeight="1" x14ac:dyDescent="0.25">
      <c r="A558">
        <v>117533</v>
      </c>
      <c r="B558" t="s">
        <v>1453</v>
      </c>
      <c r="C558" t="s">
        <v>1454</v>
      </c>
      <c r="D558">
        <v>3535</v>
      </c>
      <c r="E558">
        <v>0</v>
      </c>
      <c r="F558">
        <v>51.5</v>
      </c>
      <c r="G558">
        <v>0</v>
      </c>
      <c r="H558">
        <v>51.4</v>
      </c>
      <c r="I558" t="s">
        <v>1431</v>
      </c>
      <c r="K558" t="s">
        <v>1415</v>
      </c>
      <c r="L558" s="1">
        <v>44935.748611111114</v>
      </c>
      <c r="M558" s="156"/>
    </row>
    <row r="559" spans="1:13" ht="15" customHeight="1" x14ac:dyDescent="0.25">
      <c r="A559">
        <v>117531</v>
      </c>
      <c r="B559" t="s">
        <v>441</v>
      </c>
      <c r="C559" t="s">
        <v>1450</v>
      </c>
      <c r="D559">
        <v>3535</v>
      </c>
      <c r="E559">
        <v>0</v>
      </c>
      <c r="G559">
        <v>0</v>
      </c>
      <c r="H559">
        <v>0</v>
      </c>
      <c r="I559" t="s">
        <v>1452</v>
      </c>
      <c r="K559" t="s">
        <v>1415</v>
      </c>
      <c r="L559" s="1">
        <v>44935.747916666667</v>
      </c>
      <c r="M559" s="156"/>
    </row>
    <row r="560" spans="1:13" ht="15" customHeight="1" x14ac:dyDescent="0.25">
      <c r="A560">
        <v>117528</v>
      </c>
      <c r="B560" t="s">
        <v>441</v>
      </c>
      <c r="C560" t="s">
        <v>1450</v>
      </c>
      <c r="D560">
        <v>3535</v>
      </c>
      <c r="E560">
        <v>0</v>
      </c>
      <c r="G560">
        <v>0</v>
      </c>
      <c r="H560">
        <v>0</v>
      </c>
      <c r="I560" t="s">
        <v>1452</v>
      </c>
      <c r="K560" t="s">
        <v>1415</v>
      </c>
      <c r="L560" s="1">
        <v>44935.746527777781</v>
      </c>
      <c r="M560" s="156"/>
    </row>
    <row r="561" spans="1:13" ht="15" customHeight="1" x14ac:dyDescent="0.25">
      <c r="A561">
        <v>117523</v>
      </c>
      <c r="B561" t="s">
        <v>433</v>
      </c>
      <c r="C561" t="s">
        <v>1441</v>
      </c>
      <c r="D561">
        <v>3600</v>
      </c>
      <c r="E561">
        <v>0</v>
      </c>
      <c r="F561">
        <v>250.6</v>
      </c>
      <c r="G561">
        <v>0</v>
      </c>
      <c r="H561">
        <v>249.6</v>
      </c>
      <c r="I561" t="s">
        <v>1462</v>
      </c>
      <c r="K561" t="s">
        <v>1415</v>
      </c>
      <c r="L561" s="1">
        <v>44935.743750000001</v>
      </c>
      <c r="M561" s="156"/>
    </row>
    <row r="562" spans="1:13" ht="15" customHeight="1" x14ac:dyDescent="0.25">
      <c r="A562">
        <v>117522</v>
      </c>
      <c r="B562" t="s">
        <v>447</v>
      </c>
      <c r="C562" t="s">
        <v>1458</v>
      </c>
      <c r="D562">
        <v>3535</v>
      </c>
      <c r="E562">
        <v>0</v>
      </c>
      <c r="F562">
        <v>175.5</v>
      </c>
      <c r="G562">
        <v>0</v>
      </c>
      <c r="H562">
        <v>174.9</v>
      </c>
      <c r="I562" t="s">
        <v>1455</v>
      </c>
      <c r="K562" t="s">
        <v>1415</v>
      </c>
      <c r="L562" s="1">
        <v>44935.742361111108</v>
      </c>
      <c r="M562" s="156"/>
    </row>
    <row r="563" spans="1:13" ht="15" customHeight="1" x14ac:dyDescent="0.25">
      <c r="A563">
        <v>117521</v>
      </c>
      <c r="B563" t="s">
        <v>433</v>
      </c>
      <c r="C563" t="s">
        <v>1441</v>
      </c>
      <c r="D563">
        <v>3535</v>
      </c>
      <c r="E563">
        <v>0</v>
      </c>
      <c r="F563">
        <v>49.5</v>
      </c>
      <c r="G563">
        <v>0</v>
      </c>
      <c r="H563">
        <v>48.9</v>
      </c>
      <c r="I563" t="s">
        <v>1510</v>
      </c>
      <c r="K563" t="s">
        <v>1415</v>
      </c>
      <c r="L563" s="1">
        <v>44935.741666666669</v>
      </c>
      <c r="M563" s="156"/>
    </row>
    <row r="564" spans="1:13" ht="15" customHeight="1" x14ac:dyDescent="0.25">
      <c r="A564">
        <v>117520</v>
      </c>
      <c r="B564" t="s">
        <v>167</v>
      </c>
      <c r="C564" t="s">
        <v>168</v>
      </c>
      <c r="D564">
        <v>2055</v>
      </c>
      <c r="E564">
        <v>0</v>
      </c>
      <c r="F564">
        <v>184.8</v>
      </c>
      <c r="G564">
        <v>0</v>
      </c>
      <c r="H564">
        <v>184.8</v>
      </c>
      <c r="J564">
        <v>0</v>
      </c>
      <c r="K564" t="s">
        <v>1415</v>
      </c>
      <c r="L564" s="1">
        <v>44935.740972222222</v>
      </c>
      <c r="M564" s="156"/>
    </row>
    <row r="565" spans="1:13" ht="15" customHeight="1" x14ac:dyDescent="0.25">
      <c r="A565">
        <v>117519</v>
      </c>
      <c r="B565" t="s">
        <v>465</v>
      </c>
      <c r="C565" t="s">
        <v>1483</v>
      </c>
      <c r="D565">
        <v>3600</v>
      </c>
      <c r="E565">
        <v>0</v>
      </c>
      <c r="G565">
        <v>0</v>
      </c>
      <c r="H565">
        <v>0</v>
      </c>
      <c r="I565" t="s">
        <v>1653</v>
      </c>
      <c r="K565" t="s">
        <v>1415</v>
      </c>
      <c r="L565" s="1">
        <v>44935.740277777775</v>
      </c>
      <c r="M565" s="156"/>
    </row>
    <row r="566" spans="1:13" ht="15" customHeight="1" x14ac:dyDescent="0.25">
      <c r="A566">
        <v>117517</v>
      </c>
      <c r="B566" t="s">
        <v>451</v>
      </c>
      <c r="C566" t="s">
        <v>1464</v>
      </c>
      <c r="D566">
        <v>3535</v>
      </c>
      <c r="E566">
        <v>0</v>
      </c>
      <c r="F566">
        <v>61</v>
      </c>
      <c r="G566">
        <v>0</v>
      </c>
      <c r="H566">
        <v>60.4</v>
      </c>
      <c r="K566" t="s">
        <v>1415</v>
      </c>
      <c r="L566" s="1">
        <v>44935.739583333336</v>
      </c>
      <c r="M566" s="156"/>
    </row>
    <row r="567" spans="1:13" ht="15" customHeight="1" x14ac:dyDescent="0.25">
      <c r="A567">
        <v>117515</v>
      </c>
      <c r="B567" t="s">
        <v>450</v>
      </c>
      <c r="C567" t="s">
        <v>1461</v>
      </c>
      <c r="D567">
        <v>3600</v>
      </c>
      <c r="E567">
        <v>0</v>
      </c>
      <c r="F567">
        <v>63</v>
      </c>
      <c r="G567">
        <v>0</v>
      </c>
      <c r="H567">
        <v>62.5</v>
      </c>
      <c r="I567" t="s">
        <v>1462</v>
      </c>
      <c r="K567" t="s">
        <v>1415</v>
      </c>
      <c r="L567" s="1">
        <v>44935.738194444442</v>
      </c>
      <c r="M567" s="156"/>
    </row>
    <row r="568" spans="1:13" ht="15" customHeight="1" x14ac:dyDescent="0.25">
      <c r="A568">
        <v>117512</v>
      </c>
      <c r="B568" t="s">
        <v>167</v>
      </c>
      <c r="C568" t="s">
        <v>168</v>
      </c>
      <c r="D568">
        <v>2055</v>
      </c>
      <c r="E568">
        <v>0</v>
      </c>
      <c r="F568">
        <v>204.9</v>
      </c>
      <c r="G568">
        <v>0</v>
      </c>
      <c r="H568">
        <v>204.9</v>
      </c>
      <c r="J568">
        <v>0</v>
      </c>
      <c r="K568" t="s">
        <v>1415</v>
      </c>
      <c r="L568" s="1">
        <v>44935.736111111109</v>
      </c>
      <c r="M568" s="156"/>
    </row>
    <row r="569" spans="1:13" ht="15" customHeight="1" x14ac:dyDescent="0.25">
      <c r="A569">
        <v>117508</v>
      </c>
      <c r="B569" t="s">
        <v>467</v>
      </c>
      <c r="C569" t="s">
        <v>1486</v>
      </c>
      <c r="D569">
        <v>3600</v>
      </c>
      <c r="E569">
        <v>0</v>
      </c>
      <c r="F569">
        <v>33.700000000000003</v>
      </c>
      <c r="G569">
        <v>0</v>
      </c>
      <c r="H569">
        <v>33.4</v>
      </c>
      <c r="I569" t="s">
        <v>1462</v>
      </c>
      <c r="K569" t="s">
        <v>1415</v>
      </c>
      <c r="L569" s="1">
        <v>44935.734027777777</v>
      </c>
      <c r="M569" s="156"/>
    </row>
    <row r="570" spans="1:13" ht="15" customHeight="1" x14ac:dyDescent="0.25">
      <c r="A570">
        <v>117507</v>
      </c>
      <c r="B570" t="s">
        <v>417</v>
      </c>
      <c r="C570" t="s">
        <v>1419</v>
      </c>
      <c r="D570">
        <v>3535</v>
      </c>
      <c r="E570">
        <v>0</v>
      </c>
      <c r="F570">
        <v>146</v>
      </c>
      <c r="G570">
        <v>0</v>
      </c>
      <c r="H570">
        <v>145.6</v>
      </c>
      <c r="K570" t="s">
        <v>1415</v>
      </c>
      <c r="L570" s="1">
        <v>44935.73333333333</v>
      </c>
      <c r="M570" s="156"/>
    </row>
    <row r="571" spans="1:13" ht="15" customHeight="1" x14ac:dyDescent="0.25">
      <c r="A571">
        <v>117505</v>
      </c>
      <c r="B571" t="s">
        <v>156</v>
      </c>
      <c r="C571" t="s">
        <v>157</v>
      </c>
      <c r="D571">
        <v>2055</v>
      </c>
      <c r="E571">
        <v>0</v>
      </c>
      <c r="F571">
        <v>154.5</v>
      </c>
      <c r="G571">
        <v>0</v>
      </c>
      <c r="H571">
        <v>154.5</v>
      </c>
      <c r="J571">
        <v>0</v>
      </c>
      <c r="K571" t="s">
        <v>1415</v>
      </c>
      <c r="L571" s="1">
        <v>44935.732638888891</v>
      </c>
      <c r="M571" s="156"/>
    </row>
    <row r="572" spans="1:13" ht="15" customHeight="1" x14ac:dyDescent="0.25">
      <c r="A572">
        <v>117501</v>
      </c>
      <c r="B572" t="s">
        <v>470</v>
      </c>
      <c r="C572" t="s">
        <v>471</v>
      </c>
      <c r="D572">
        <v>3535</v>
      </c>
      <c r="E572">
        <v>0</v>
      </c>
      <c r="F572">
        <v>42.9</v>
      </c>
      <c r="G572">
        <v>0</v>
      </c>
      <c r="H572">
        <v>42.8</v>
      </c>
      <c r="K572" t="s">
        <v>1415</v>
      </c>
      <c r="L572" s="1">
        <v>44935.730555555558</v>
      </c>
      <c r="M572" s="156"/>
    </row>
    <row r="573" spans="1:13" ht="15" customHeight="1" x14ac:dyDescent="0.25">
      <c r="A573">
        <v>117500</v>
      </c>
      <c r="B573" t="s">
        <v>477</v>
      </c>
      <c r="C573" t="s">
        <v>478</v>
      </c>
      <c r="D573">
        <v>3535</v>
      </c>
      <c r="E573">
        <v>0</v>
      </c>
      <c r="F573">
        <v>37.700000000000003</v>
      </c>
      <c r="G573">
        <v>0</v>
      </c>
      <c r="H573">
        <v>37.6</v>
      </c>
      <c r="K573" t="s">
        <v>1415</v>
      </c>
      <c r="L573" s="1">
        <v>44935.729861111111</v>
      </c>
      <c r="M573" s="156"/>
    </row>
    <row r="574" spans="1:13" ht="15" customHeight="1" x14ac:dyDescent="0.25">
      <c r="A574">
        <v>117499</v>
      </c>
      <c r="B574" t="s">
        <v>429</v>
      </c>
      <c r="C574" t="s">
        <v>1437</v>
      </c>
      <c r="D574">
        <v>3535</v>
      </c>
      <c r="E574">
        <v>0</v>
      </c>
      <c r="F574">
        <v>2.1</v>
      </c>
      <c r="G574">
        <v>0</v>
      </c>
      <c r="H574">
        <v>2</v>
      </c>
      <c r="K574" t="s">
        <v>1415</v>
      </c>
      <c r="L574" s="1">
        <v>44935.729166666664</v>
      </c>
      <c r="M574" s="156"/>
    </row>
    <row r="575" spans="1:13" ht="15" customHeight="1" x14ac:dyDescent="0.25">
      <c r="A575">
        <v>117498</v>
      </c>
      <c r="B575" t="s">
        <v>467</v>
      </c>
      <c r="C575" t="s">
        <v>1486</v>
      </c>
      <c r="D575">
        <v>3535</v>
      </c>
      <c r="E575">
        <v>0</v>
      </c>
      <c r="F575">
        <v>70.099999999999994</v>
      </c>
      <c r="G575">
        <v>0</v>
      </c>
      <c r="H575">
        <v>70.3</v>
      </c>
      <c r="K575" t="s">
        <v>1415</v>
      </c>
      <c r="L575" s="1">
        <v>44935.727777777778</v>
      </c>
      <c r="M575" s="156"/>
    </row>
    <row r="576" spans="1:13" ht="15" customHeight="1" x14ac:dyDescent="0.25">
      <c r="A576">
        <v>117497</v>
      </c>
      <c r="B576" t="s">
        <v>186</v>
      </c>
      <c r="C576" t="s">
        <v>1433</v>
      </c>
      <c r="D576">
        <v>2055</v>
      </c>
      <c r="E576">
        <v>0</v>
      </c>
      <c r="F576">
        <v>182.5</v>
      </c>
      <c r="G576">
        <v>0</v>
      </c>
      <c r="H576">
        <v>182.5</v>
      </c>
      <c r="J576">
        <v>0</v>
      </c>
      <c r="K576" t="s">
        <v>1415</v>
      </c>
      <c r="L576" s="1">
        <v>44935.727777777778</v>
      </c>
      <c r="M576" s="156"/>
    </row>
    <row r="577" spans="1:13" ht="15" customHeight="1" x14ac:dyDescent="0.25">
      <c r="A577">
        <v>117495</v>
      </c>
      <c r="B577" t="s">
        <v>124</v>
      </c>
      <c r="C577" t="s">
        <v>1413</v>
      </c>
      <c r="D577">
        <v>2055</v>
      </c>
      <c r="E577">
        <v>0</v>
      </c>
      <c r="F577">
        <v>174.1</v>
      </c>
      <c r="G577">
        <v>0</v>
      </c>
      <c r="H577">
        <v>174.1</v>
      </c>
      <c r="J577">
        <v>0</v>
      </c>
      <c r="K577" t="s">
        <v>1415</v>
      </c>
      <c r="L577" s="1">
        <v>44935.724999999999</v>
      </c>
      <c r="M577" s="156"/>
    </row>
    <row r="578" spans="1:13" ht="15" customHeight="1" x14ac:dyDescent="0.25">
      <c r="A578">
        <v>117492</v>
      </c>
      <c r="B578" t="s">
        <v>467</v>
      </c>
      <c r="C578" t="s">
        <v>1486</v>
      </c>
      <c r="D578">
        <v>3535</v>
      </c>
      <c r="E578">
        <v>0</v>
      </c>
      <c r="F578">
        <v>79.099999999999994</v>
      </c>
      <c r="G578">
        <v>0</v>
      </c>
      <c r="H578">
        <v>78.8</v>
      </c>
      <c r="K578" t="s">
        <v>1415</v>
      </c>
      <c r="L578" s="1">
        <v>44935.723611111112</v>
      </c>
      <c r="M578" s="156"/>
    </row>
    <row r="579" spans="1:13" ht="15" customHeight="1" x14ac:dyDescent="0.25">
      <c r="A579">
        <v>117485</v>
      </c>
      <c r="B579" t="s">
        <v>167</v>
      </c>
      <c r="C579" t="s">
        <v>168</v>
      </c>
      <c r="D579">
        <v>2055</v>
      </c>
      <c r="E579">
        <v>0</v>
      </c>
      <c r="F579">
        <v>212.4</v>
      </c>
      <c r="G579">
        <v>0</v>
      </c>
      <c r="H579">
        <v>212.4</v>
      </c>
      <c r="J579">
        <v>0</v>
      </c>
      <c r="K579" t="s">
        <v>1415</v>
      </c>
      <c r="L579" s="1">
        <v>44935.720833333333</v>
      </c>
      <c r="M579" s="156"/>
    </row>
    <row r="580" spans="1:13" ht="15" customHeight="1" x14ac:dyDescent="0.25">
      <c r="A580">
        <v>117484</v>
      </c>
      <c r="B580" t="s">
        <v>458</v>
      </c>
      <c r="C580" t="s">
        <v>1472</v>
      </c>
      <c r="D580">
        <v>3535</v>
      </c>
      <c r="E580">
        <v>0</v>
      </c>
      <c r="F580">
        <v>39.9</v>
      </c>
      <c r="G580">
        <v>0</v>
      </c>
      <c r="H580">
        <v>39.9</v>
      </c>
      <c r="K580" t="s">
        <v>1415</v>
      </c>
      <c r="L580" s="1">
        <v>44935.71875</v>
      </c>
      <c r="M580" s="156"/>
    </row>
    <row r="581" spans="1:13" ht="15" customHeight="1" x14ac:dyDescent="0.25">
      <c r="A581">
        <v>117483</v>
      </c>
      <c r="B581" t="s">
        <v>468</v>
      </c>
      <c r="C581" t="s">
        <v>1487</v>
      </c>
      <c r="D581">
        <v>3535</v>
      </c>
      <c r="E581">
        <v>0</v>
      </c>
      <c r="F581">
        <v>52</v>
      </c>
      <c r="G581">
        <v>0</v>
      </c>
      <c r="H581">
        <v>51.9</v>
      </c>
      <c r="I581" t="s">
        <v>1497</v>
      </c>
      <c r="K581" t="s">
        <v>1415</v>
      </c>
      <c r="L581" s="1">
        <v>44935.718055555553</v>
      </c>
      <c r="M581" s="156"/>
    </row>
    <row r="582" spans="1:13" ht="15" customHeight="1" x14ac:dyDescent="0.25">
      <c r="A582">
        <v>117482</v>
      </c>
      <c r="B582" t="s">
        <v>124</v>
      </c>
      <c r="C582" t="s">
        <v>1413</v>
      </c>
      <c r="D582">
        <v>2055</v>
      </c>
      <c r="E582">
        <v>0</v>
      </c>
      <c r="F582">
        <v>174.8</v>
      </c>
      <c r="G582">
        <v>0</v>
      </c>
      <c r="H582">
        <v>174.8</v>
      </c>
      <c r="J582">
        <v>0</v>
      </c>
      <c r="K582" t="s">
        <v>1415</v>
      </c>
      <c r="L582" s="1">
        <v>44935.716666666667</v>
      </c>
      <c r="M582" s="156"/>
    </row>
    <row r="583" spans="1:13" ht="15" customHeight="1" x14ac:dyDescent="0.25">
      <c r="A583">
        <v>117477</v>
      </c>
      <c r="B583" t="s">
        <v>465</v>
      </c>
      <c r="C583" t="s">
        <v>1483</v>
      </c>
      <c r="D583">
        <v>3535</v>
      </c>
      <c r="E583">
        <v>0</v>
      </c>
      <c r="F583">
        <v>91.6</v>
      </c>
      <c r="G583">
        <v>0</v>
      </c>
      <c r="H583">
        <v>91.6</v>
      </c>
      <c r="I583" t="s">
        <v>1503</v>
      </c>
      <c r="K583" t="s">
        <v>1415</v>
      </c>
      <c r="L583" s="1">
        <v>44935.713888888888</v>
      </c>
      <c r="M583" s="156"/>
    </row>
    <row r="584" spans="1:13" ht="15" customHeight="1" x14ac:dyDescent="0.25">
      <c r="A584">
        <v>117473</v>
      </c>
      <c r="B584" t="s">
        <v>436</v>
      </c>
      <c r="C584" t="s">
        <v>1443</v>
      </c>
      <c r="D584">
        <v>3535</v>
      </c>
      <c r="E584">
        <v>0</v>
      </c>
      <c r="F584">
        <v>20.100000000000001</v>
      </c>
      <c r="G584">
        <v>0</v>
      </c>
      <c r="H584">
        <v>20.2</v>
      </c>
      <c r="J584">
        <v>0</v>
      </c>
      <c r="K584" t="s">
        <v>1415</v>
      </c>
      <c r="L584" s="1">
        <v>44935.711805555555</v>
      </c>
      <c r="M584" s="156"/>
    </row>
    <row r="585" spans="1:13" ht="15" customHeight="1" x14ac:dyDescent="0.25">
      <c r="A585">
        <v>117471</v>
      </c>
      <c r="B585" t="s">
        <v>1435</v>
      </c>
      <c r="C585" t="s">
        <v>1436</v>
      </c>
      <c r="D585">
        <v>2055</v>
      </c>
      <c r="E585">
        <v>0</v>
      </c>
      <c r="F585">
        <v>141.1</v>
      </c>
      <c r="G585">
        <v>0</v>
      </c>
      <c r="H585">
        <v>141.1</v>
      </c>
      <c r="J585">
        <v>0</v>
      </c>
      <c r="K585" t="s">
        <v>1415</v>
      </c>
      <c r="L585" s="1">
        <v>44935.711111111108</v>
      </c>
      <c r="M585" s="156"/>
    </row>
    <row r="586" spans="1:13" ht="15" customHeight="1" x14ac:dyDescent="0.25">
      <c r="A586">
        <v>117467</v>
      </c>
      <c r="B586" t="s">
        <v>458</v>
      </c>
      <c r="C586" t="s">
        <v>1472</v>
      </c>
      <c r="D586">
        <v>3535</v>
      </c>
      <c r="E586">
        <v>0</v>
      </c>
      <c r="F586">
        <v>89</v>
      </c>
      <c r="G586">
        <v>0</v>
      </c>
      <c r="H586">
        <v>88.8</v>
      </c>
      <c r="K586" t="s">
        <v>1415</v>
      </c>
      <c r="L586" s="1">
        <v>44935.710416666669</v>
      </c>
      <c r="M586" s="156"/>
    </row>
    <row r="587" spans="1:13" ht="15" customHeight="1" x14ac:dyDescent="0.25">
      <c r="A587">
        <v>117461</v>
      </c>
      <c r="B587" t="s">
        <v>424</v>
      </c>
      <c r="C587" t="s">
        <v>1432</v>
      </c>
      <c r="D587">
        <v>3535</v>
      </c>
      <c r="E587">
        <v>0</v>
      </c>
      <c r="F587">
        <v>149.69999999999999</v>
      </c>
      <c r="G587">
        <v>0</v>
      </c>
      <c r="H587">
        <v>149.4</v>
      </c>
      <c r="K587" t="s">
        <v>1415</v>
      </c>
      <c r="L587" s="1">
        <v>44935.708333333336</v>
      </c>
      <c r="M587" s="156"/>
    </row>
    <row r="588" spans="1:13" ht="15" customHeight="1" x14ac:dyDescent="0.25">
      <c r="A588">
        <v>117457</v>
      </c>
      <c r="B588" t="s">
        <v>170</v>
      </c>
      <c r="C588" t="s">
        <v>171</v>
      </c>
      <c r="D588">
        <v>2055</v>
      </c>
      <c r="E588">
        <v>0</v>
      </c>
      <c r="F588">
        <v>240</v>
      </c>
      <c r="G588">
        <v>0</v>
      </c>
      <c r="H588">
        <v>240</v>
      </c>
      <c r="J588">
        <v>0</v>
      </c>
      <c r="K588" t="s">
        <v>1415</v>
      </c>
      <c r="L588" s="1">
        <v>44935.706944444442</v>
      </c>
      <c r="M588" s="156"/>
    </row>
    <row r="589" spans="1:13" ht="15" customHeight="1" x14ac:dyDescent="0.25">
      <c r="A589">
        <v>117454</v>
      </c>
      <c r="B589" t="s">
        <v>457</v>
      </c>
      <c r="C589" t="s">
        <v>1471</v>
      </c>
      <c r="D589">
        <v>3535</v>
      </c>
      <c r="E589">
        <v>0</v>
      </c>
      <c r="F589">
        <v>25</v>
      </c>
      <c r="G589">
        <v>0</v>
      </c>
      <c r="H589">
        <v>24.7</v>
      </c>
      <c r="K589" t="s">
        <v>1415</v>
      </c>
      <c r="L589" s="1">
        <v>44935.703472222223</v>
      </c>
      <c r="M589" s="156"/>
    </row>
    <row r="590" spans="1:13" ht="15" customHeight="1" x14ac:dyDescent="0.25">
      <c r="A590">
        <v>117453</v>
      </c>
      <c r="B590" t="s">
        <v>418</v>
      </c>
      <c r="C590" t="s">
        <v>1420</v>
      </c>
      <c r="D590">
        <v>3535</v>
      </c>
      <c r="E590">
        <v>20</v>
      </c>
      <c r="F590">
        <v>20.6</v>
      </c>
      <c r="G590">
        <v>0</v>
      </c>
      <c r="H590">
        <v>18.7</v>
      </c>
      <c r="I590" t="s">
        <v>1417</v>
      </c>
      <c r="K590" t="s">
        <v>1415</v>
      </c>
      <c r="L590" s="1">
        <v>44935.702777777777</v>
      </c>
      <c r="M590" s="156"/>
    </row>
    <row r="591" spans="1:13" ht="15" customHeight="1" x14ac:dyDescent="0.25">
      <c r="A591">
        <v>117451</v>
      </c>
      <c r="B591" t="s">
        <v>167</v>
      </c>
      <c r="C591" t="s">
        <v>168</v>
      </c>
      <c r="D591">
        <v>2055</v>
      </c>
      <c r="E591">
        <v>0</v>
      </c>
      <c r="F591">
        <v>199.9</v>
      </c>
      <c r="G591">
        <v>0</v>
      </c>
      <c r="H591">
        <v>199.9</v>
      </c>
      <c r="J591">
        <v>0</v>
      </c>
      <c r="K591" t="s">
        <v>1415</v>
      </c>
      <c r="L591" s="1">
        <v>44935.701388888891</v>
      </c>
      <c r="M591" s="156"/>
    </row>
    <row r="592" spans="1:13" ht="15" customHeight="1" x14ac:dyDescent="0.25">
      <c r="A592">
        <v>117450</v>
      </c>
      <c r="B592" t="s">
        <v>417</v>
      </c>
      <c r="C592" t="s">
        <v>1419</v>
      </c>
      <c r="D592">
        <v>3535</v>
      </c>
      <c r="E592">
        <v>70</v>
      </c>
      <c r="F592">
        <v>72</v>
      </c>
      <c r="G592">
        <v>0</v>
      </c>
      <c r="H592">
        <v>71.8</v>
      </c>
      <c r="I592" t="s">
        <v>1417</v>
      </c>
      <c r="K592" t="s">
        <v>1415</v>
      </c>
      <c r="L592" s="1">
        <v>44935.700694444444</v>
      </c>
      <c r="M592" s="156"/>
    </row>
    <row r="593" spans="1:13" ht="15" customHeight="1" x14ac:dyDescent="0.25">
      <c r="A593">
        <v>117448</v>
      </c>
      <c r="B593" t="s">
        <v>439</v>
      </c>
      <c r="C593" t="s">
        <v>1449</v>
      </c>
      <c r="D593">
        <v>3535</v>
      </c>
      <c r="E593">
        <v>0</v>
      </c>
      <c r="F593">
        <v>42.1</v>
      </c>
      <c r="G593">
        <v>0</v>
      </c>
      <c r="H593">
        <v>41.9</v>
      </c>
      <c r="I593" t="s">
        <v>1654</v>
      </c>
      <c r="K593" t="s">
        <v>1415</v>
      </c>
      <c r="L593" s="1">
        <v>44935.7</v>
      </c>
      <c r="M593" s="156"/>
    </row>
    <row r="594" spans="1:13" ht="15" customHeight="1" x14ac:dyDescent="0.25">
      <c r="A594">
        <v>117445</v>
      </c>
      <c r="B594" t="s">
        <v>434</v>
      </c>
      <c r="C594" t="s">
        <v>435</v>
      </c>
      <c r="D594">
        <v>3535</v>
      </c>
      <c r="E594">
        <v>0</v>
      </c>
      <c r="F594">
        <v>181.9</v>
      </c>
      <c r="G594">
        <v>0</v>
      </c>
      <c r="H594">
        <v>181.6</v>
      </c>
      <c r="I594" t="s">
        <v>1519</v>
      </c>
      <c r="K594" t="s">
        <v>1415</v>
      </c>
      <c r="L594" s="1">
        <v>44935.697916666664</v>
      </c>
      <c r="M594" s="156"/>
    </row>
    <row r="595" spans="1:13" ht="15" customHeight="1" x14ac:dyDescent="0.25">
      <c r="A595">
        <v>117441</v>
      </c>
      <c r="B595" t="s">
        <v>167</v>
      </c>
      <c r="C595" t="s">
        <v>168</v>
      </c>
      <c r="D595">
        <v>2055</v>
      </c>
      <c r="E595">
        <v>0</v>
      </c>
      <c r="F595">
        <v>201.3</v>
      </c>
      <c r="G595">
        <v>0</v>
      </c>
      <c r="H595">
        <v>201.3</v>
      </c>
      <c r="J595">
        <v>0</v>
      </c>
      <c r="K595" t="s">
        <v>1415</v>
      </c>
      <c r="L595" s="1">
        <v>44935.697222222225</v>
      </c>
      <c r="M595" s="156"/>
    </row>
    <row r="596" spans="1:13" ht="15" customHeight="1" x14ac:dyDescent="0.25">
      <c r="A596">
        <v>117440</v>
      </c>
      <c r="B596" t="s">
        <v>458</v>
      </c>
      <c r="C596" t="s">
        <v>1472</v>
      </c>
      <c r="D596">
        <v>3535</v>
      </c>
      <c r="E596">
        <v>0</v>
      </c>
      <c r="F596">
        <v>173.3</v>
      </c>
      <c r="G596">
        <v>0</v>
      </c>
      <c r="H596">
        <v>173.1</v>
      </c>
      <c r="K596" t="s">
        <v>1415</v>
      </c>
      <c r="L596" s="1">
        <v>44935.697222222225</v>
      </c>
      <c r="M596" s="156"/>
    </row>
    <row r="597" spans="1:13" ht="15" customHeight="1" x14ac:dyDescent="0.25">
      <c r="A597">
        <v>117435</v>
      </c>
      <c r="B597" t="s">
        <v>121</v>
      </c>
      <c r="C597" t="s">
        <v>122</v>
      </c>
      <c r="D597">
        <v>2055</v>
      </c>
      <c r="E597">
        <v>0</v>
      </c>
      <c r="F597">
        <v>45.7</v>
      </c>
      <c r="G597">
        <v>0</v>
      </c>
      <c r="H597">
        <v>45.7</v>
      </c>
      <c r="J597">
        <v>0</v>
      </c>
      <c r="K597" t="s">
        <v>1415</v>
      </c>
      <c r="L597" s="1">
        <v>44935.695138888892</v>
      </c>
      <c r="M597" s="156"/>
    </row>
    <row r="598" spans="1:13" ht="15" customHeight="1" x14ac:dyDescent="0.25">
      <c r="A598">
        <v>117434</v>
      </c>
      <c r="B598" t="s">
        <v>186</v>
      </c>
      <c r="C598" t="s">
        <v>1433</v>
      </c>
      <c r="D598">
        <v>2055</v>
      </c>
      <c r="E598">
        <v>0</v>
      </c>
      <c r="F598">
        <v>196.9</v>
      </c>
      <c r="G598">
        <v>0</v>
      </c>
      <c r="H598">
        <v>196.9</v>
      </c>
      <c r="J598">
        <v>0</v>
      </c>
      <c r="K598" t="s">
        <v>1415</v>
      </c>
      <c r="L598" s="1">
        <v>44935.693749999999</v>
      </c>
      <c r="M598" s="156"/>
    </row>
    <row r="599" spans="1:13" ht="15" customHeight="1" x14ac:dyDescent="0.25">
      <c r="A599">
        <v>117431</v>
      </c>
      <c r="B599" t="s">
        <v>418</v>
      </c>
      <c r="C599" t="s">
        <v>1420</v>
      </c>
      <c r="D599">
        <v>3535</v>
      </c>
      <c r="E599">
        <v>68</v>
      </c>
      <c r="F599">
        <v>69</v>
      </c>
      <c r="G599">
        <v>0</v>
      </c>
      <c r="H599">
        <v>63.3</v>
      </c>
      <c r="I599" t="s">
        <v>1417</v>
      </c>
      <c r="K599" t="s">
        <v>1415</v>
      </c>
      <c r="L599" s="1">
        <v>44935.693055555559</v>
      </c>
      <c r="M599" s="156"/>
    </row>
    <row r="600" spans="1:13" ht="15" customHeight="1" x14ac:dyDescent="0.25">
      <c r="A600">
        <v>117428</v>
      </c>
      <c r="B600" t="s">
        <v>439</v>
      </c>
      <c r="C600" t="s">
        <v>1449</v>
      </c>
      <c r="D600">
        <v>3535</v>
      </c>
      <c r="E600">
        <v>0</v>
      </c>
      <c r="F600">
        <v>111.1</v>
      </c>
      <c r="G600">
        <v>0</v>
      </c>
      <c r="H600">
        <v>110.8</v>
      </c>
      <c r="I600" t="s">
        <v>1654</v>
      </c>
      <c r="K600" t="s">
        <v>1415</v>
      </c>
      <c r="L600" s="1">
        <v>44935.692361111112</v>
      </c>
      <c r="M600" s="156"/>
    </row>
    <row r="601" spans="1:13" ht="15" customHeight="1" x14ac:dyDescent="0.25">
      <c r="A601">
        <v>117426</v>
      </c>
      <c r="B601" t="s">
        <v>458</v>
      </c>
      <c r="C601" t="s">
        <v>1472</v>
      </c>
      <c r="D601">
        <v>3535</v>
      </c>
      <c r="E601">
        <v>0</v>
      </c>
      <c r="F601">
        <v>96.5</v>
      </c>
      <c r="G601">
        <v>0</v>
      </c>
      <c r="H601">
        <v>96.8</v>
      </c>
      <c r="K601" t="s">
        <v>1415</v>
      </c>
      <c r="L601" s="1">
        <v>44935.691666666666</v>
      </c>
      <c r="M601" s="156"/>
    </row>
    <row r="602" spans="1:13" ht="15" customHeight="1" x14ac:dyDescent="0.25">
      <c r="A602">
        <v>117425</v>
      </c>
      <c r="B602" t="s">
        <v>458</v>
      </c>
      <c r="C602" t="s">
        <v>1472</v>
      </c>
      <c r="D602">
        <v>3535</v>
      </c>
      <c r="E602">
        <v>0</v>
      </c>
      <c r="F602">
        <v>188.6</v>
      </c>
      <c r="G602">
        <v>0</v>
      </c>
      <c r="H602">
        <v>188.6</v>
      </c>
      <c r="K602" t="s">
        <v>1415</v>
      </c>
      <c r="L602" s="1">
        <v>44935.690972222219</v>
      </c>
      <c r="M602" s="156"/>
    </row>
    <row r="603" spans="1:13" ht="15" customHeight="1" x14ac:dyDescent="0.25">
      <c r="A603">
        <v>117421</v>
      </c>
      <c r="B603" t="s">
        <v>434</v>
      </c>
      <c r="C603" t="s">
        <v>435</v>
      </c>
      <c r="D603">
        <v>3535</v>
      </c>
      <c r="E603">
        <v>0</v>
      </c>
      <c r="F603">
        <v>187.9</v>
      </c>
      <c r="G603">
        <v>0</v>
      </c>
      <c r="H603">
        <v>187.6</v>
      </c>
      <c r="I603" t="s">
        <v>1519</v>
      </c>
      <c r="K603" t="s">
        <v>1415</v>
      </c>
      <c r="L603" s="1">
        <v>44935.689583333333</v>
      </c>
      <c r="M603" s="156"/>
    </row>
    <row r="604" spans="1:13" ht="15" customHeight="1" x14ac:dyDescent="0.25">
      <c r="A604">
        <v>117416</v>
      </c>
      <c r="B604" t="s">
        <v>1515</v>
      </c>
      <c r="C604" t="s">
        <v>1516</v>
      </c>
      <c r="D604">
        <v>3535</v>
      </c>
      <c r="E604">
        <v>2</v>
      </c>
      <c r="F604">
        <v>2.2000000000000002</v>
      </c>
      <c r="G604">
        <v>0</v>
      </c>
      <c r="H604">
        <v>2</v>
      </c>
      <c r="I604" t="s">
        <v>1417</v>
      </c>
      <c r="K604" t="s">
        <v>1415</v>
      </c>
      <c r="L604" s="1">
        <v>44935.686111111114</v>
      </c>
      <c r="M604" s="156"/>
    </row>
    <row r="605" spans="1:13" ht="15" customHeight="1" x14ac:dyDescent="0.25">
      <c r="A605">
        <v>117414</v>
      </c>
      <c r="B605" t="s">
        <v>124</v>
      </c>
      <c r="C605" t="s">
        <v>1413</v>
      </c>
      <c r="D605">
        <v>2055</v>
      </c>
      <c r="E605">
        <v>0</v>
      </c>
      <c r="F605">
        <v>184.8</v>
      </c>
      <c r="G605">
        <v>0</v>
      </c>
      <c r="H605">
        <v>184.8</v>
      </c>
      <c r="J605">
        <v>0</v>
      </c>
      <c r="K605" t="s">
        <v>1415</v>
      </c>
      <c r="L605" s="1">
        <v>44935.685416666667</v>
      </c>
      <c r="M605" s="156"/>
    </row>
    <row r="606" spans="1:13" ht="15" customHeight="1" x14ac:dyDescent="0.25">
      <c r="A606">
        <v>117411</v>
      </c>
      <c r="B606" t="s">
        <v>463</v>
      </c>
      <c r="C606" t="s">
        <v>1479</v>
      </c>
      <c r="D606">
        <v>3535</v>
      </c>
      <c r="E606">
        <v>1</v>
      </c>
      <c r="F606">
        <v>1</v>
      </c>
      <c r="G606">
        <v>0</v>
      </c>
      <c r="H606">
        <v>1</v>
      </c>
      <c r="I606" t="s">
        <v>1417</v>
      </c>
      <c r="K606" t="s">
        <v>1415</v>
      </c>
      <c r="L606" s="1">
        <v>44935.681250000001</v>
      </c>
      <c r="M606" s="156"/>
    </row>
    <row r="607" spans="1:13" ht="15" customHeight="1" x14ac:dyDescent="0.25">
      <c r="A607">
        <v>117410</v>
      </c>
      <c r="B607" t="s">
        <v>154</v>
      </c>
      <c r="C607" t="s">
        <v>155</v>
      </c>
      <c r="D607">
        <v>2055</v>
      </c>
      <c r="E607">
        <v>0</v>
      </c>
      <c r="F607">
        <v>129</v>
      </c>
      <c r="G607">
        <v>0</v>
      </c>
      <c r="H607">
        <v>129</v>
      </c>
      <c r="J607">
        <v>0</v>
      </c>
      <c r="K607" t="s">
        <v>1415</v>
      </c>
      <c r="L607" s="1">
        <v>44935.675694444442</v>
      </c>
      <c r="M607" s="156"/>
    </row>
    <row r="608" spans="1:13" ht="15" customHeight="1" x14ac:dyDescent="0.25">
      <c r="A608">
        <v>117409</v>
      </c>
      <c r="B608" t="s">
        <v>167</v>
      </c>
      <c r="C608" t="s">
        <v>168</v>
      </c>
      <c r="D608">
        <v>2055</v>
      </c>
      <c r="E608">
        <v>0</v>
      </c>
      <c r="F608">
        <v>211.2</v>
      </c>
      <c r="G608">
        <v>0</v>
      </c>
      <c r="H608">
        <v>211.2</v>
      </c>
      <c r="J608">
        <v>0</v>
      </c>
      <c r="K608" t="s">
        <v>1415</v>
      </c>
      <c r="L608" s="1">
        <v>44935.674305555556</v>
      </c>
      <c r="M608" s="156"/>
    </row>
    <row r="609" spans="1:13" ht="15" customHeight="1" x14ac:dyDescent="0.25">
      <c r="A609">
        <v>117408</v>
      </c>
      <c r="B609" t="s">
        <v>477</v>
      </c>
      <c r="C609" t="s">
        <v>478</v>
      </c>
      <c r="D609">
        <v>3535</v>
      </c>
      <c r="E609">
        <v>0</v>
      </c>
      <c r="F609">
        <v>10.3</v>
      </c>
      <c r="G609">
        <v>0</v>
      </c>
      <c r="H609">
        <v>8.6999999999999993</v>
      </c>
      <c r="K609" t="s">
        <v>1415</v>
      </c>
      <c r="L609" s="1">
        <v>44935.67083333333</v>
      </c>
      <c r="M609" s="156"/>
    </row>
    <row r="610" spans="1:13" ht="15" customHeight="1" x14ac:dyDescent="0.25">
      <c r="A610">
        <v>117407</v>
      </c>
      <c r="B610" t="s">
        <v>154</v>
      </c>
      <c r="C610" t="s">
        <v>155</v>
      </c>
      <c r="D610">
        <v>2055</v>
      </c>
      <c r="E610">
        <v>0</v>
      </c>
      <c r="F610">
        <v>85.8</v>
      </c>
      <c r="G610">
        <v>0</v>
      </c>
      <c r="H610">
        <v>85.8</v>
      </c>
      <c r="J610">
        <v>0</v>
      </c>
      <c r="K610" t="s">
        <v>1415</v>
      </c>
      <c r="L610" s="1">
        <v>44935.667361111111</v>
      </c>
      <c r="M610" s="156"/>
    </row>
    <row r="611" spans="1:13" ht="15" customHeight="1" x14ac:dyDescent="0.25">
      <c r="A611">
        <v>117406</v>
      </c>
      <c r="B611" t="s">
        <v>465</v>
      </c>
      <c r="C611" t="s">
        <v>1483</v>
      </c>
      <c r="D611">
        <v>3535</v>
      </c>
      <c r="E611">
        <v>0</v>
      </c>
      <c r="F611">
        <v>75.7</v>
      </c>
      <c r="G611">
        <v>0</v>
      </c>
      <c r="H611">
        <v>74</v>
      </c>
      <c r="I611" t="s">
        <v>1452</v>
      </c>
      <c r="K611" t="s">
        <v>1415</v>
      </c>
      <c r="L611" s="1">
        <v>44935.665972222225</v>
      </c>
      <c r="M611" s="156"/>
    </row>
    <row r="612" spans="1:13" ht="15" customHeight="1" x14ac:dyDescent="0.25">
      <c r="A612">
        <v>117405</v>
      </c>
      <c r="B612" t="s">
        <v>412</v>
      </c>
      <c r="C612" t="s">
        <v>413</v>
      </c>
      <c r="D612">
        <v>3600</v>
      </c>
      <c r="E612">
        <v>0</v>
      </c>
      <c r="F612">
        <v>54.1</v>
      </c>
      <c r="G612">
        <v>0</v>
      </c>
      <c r="H612">
        <v>52.6</v>
      </c>
      <c r="I612" t="s">
        <v>1462</v>
      </c>
      <c r="K612" t="s">
        <v>1415</v>
      </c>
      <c r="L612" s="1">
        <v>44935.662499999999</v>
      </c>
      <c r="M612" s="156"/>
    </row>
    <row r="613" spans="1:13" ht="15" customHeight="1" x14ac:dyDescent="0.25">
      <c r="A613">
        <v>117404</v>
      </c>
      <c r="B613" t="s">
        <v>457</v>
      </c>
      <c r="C613" t="s">
        <v>1471</v>
      </c>
      <c r="D613">
        <v>3535</v>
      </c>
      <c r="E613">
        <v>0</v>
      </c>
      <c r="F613">
        <v>62</v>
      </c>
      <c r="G613">
        <v>0</v>
      </c>
      <c r="H613">
        <v>60.4</v>
      </c>
      <c r="K613" t="s">
        <v>1415</v>
      </c>
      <c r="L613" s="1">
        <v>44935.660416666666</v>
      </c>
      <c r="M613" s="156"/>
    </row>
    <row r="614" spans="1:13" ht="15" customHeight="1" x14ac:dyDescent="0.25">
      <c r="A614">
        <v>117403</v>
      </c>
      <c r="B614" t="s">
        <v>124</v>
      </c>
      <c r="C614" t="s">
        <v>1413</v>
      </c>
      <c r="D614">
        <v>2055</v>
      </c>
      <c r="E614">
        <v>0</v>
      </c>
      <c r="F614">
        <v>180.4</v>
      </c>
      <c r="G614">
        <v>0</v>
      </c>
      <c r="H614">
        <v>180.4</v>
      </c>
      <c r="J614">
        <v>0</v>
      </c>
      <c r="K614" t="s">
        <v>1415</v>
      </c>
      <c r="L614" s="1">
        <v>44935.65902777778</v>
      </c>
      <c r="M614" s="156"/>
    </row>
    <row r="615" spans="1:13" ht="15" customHeight="1" x14ac:dyDescent="0.25">
      <c r="A615">
        <v>117402</v>
      </c>
      <c r="B615" t="s">
        <v>417</v>
      </c>
      <c r="C615" t="s">
        <v>1419</v>
      </c>
      <c r="D615">
        <v>3535</v>
      </c>
      <c r="E615">
        <v>26</v>
      </c>
      <c r="F615">
        <v>28</v>
      </c>
      <c r="G615">
        <v>0</v>
      </c>
      <c r="H615">
        <v>27.4</v>
      </c>
      <c r="I615" t="s">
        <v>1417</v>
      </c>
      <c r="K615" t="s">
        <v>1415</v>
      </c>
      <c r="L615" s="1">
        <v>44935.655555555553</v>
      </c>
      <c r="M615" s="156"/>
    </row>
    <row r="616" spans="1:13" ht="15" customHeight="1" x14ac:dyDescent="0.25">
      <c r="A616">
        <v>117401</v>
      </c>
      <c r="B616" t="s">
        <v>1447</v>
      </c>
      <c r="C616" t="s">
        <v>1448</v>
      </c>
      <c r="D616">
        <v>2055</v>
      </c>
      <c r="E616">
        <v>0</v>
      </c>
      <c r="F616">
        <v>15</v>
      </c>
      <c r="G616">
        <v>0</v>
      </c>
      <c r="H616">
        <v>15</v>
      </c>
      <c r="J616">
        <v>0</v>
      </c>
      <c r="K616" t="s">
        <v>1415</v>
      </c>
      <c r="L616" s="1">
        <v>44935.654861111114</v>
      </c>
      <c r="M616" s="156"/>
    </row>
    <row r="617" spans="1:13" ht="15" customHeight="1" x14ac:dyDescent="0.25">
      <c r="A617">
        <v>117400</v>
      </c>
      <c r="B617" t="s">
        <v>1435</v>
      </c>
      <c r="C617" t="s">
        <v>1436</v>
      </c>
      <c r="D617">
        <v>2055</v>
      </c>
      <c r="E617">
        <v>0</v>
      </c>
      <c r="F617">
        <v>123.4</v>
      </c>
      <c r="G617">
        <v>0</v>
      </c>
      <c r="H617">
        <v>123.4</v>
      </c>
      <c r="J617">
        <v>0</v>
      </c>
      <c r="K617" t="s">
        <v>1415</v>
      </c>
      <c r="L617" s="1">
        <v>44935.654166666667</v>
      </c>
      <c r="M617" s="156"/>
    </row>
    <row r="618" spans="1:13" ht="15" customHeight="1" x14ac:dyDescent="0.25">
      <c r="A618">
        <v>117399</v>
      </c>
      <c r="B618" t="s">
        <v>461</v>
      </c>
      <c r="C618" t="s">
        <v>1477</v>
      </c>
      <c r="D618">
        <v>3535</v>
      </c>
      <c r="E618">
        <v>0</v>
      </c>
      <c r="F618">
        <v>11.8</v>
      </c>
      <c r="G618">
        <v>0</v>
      </c>
      <c r="H618">
        <v>11.7</v>
      </c>
      <c r="I618" t="s">
        <v>1497</v>
      </c>
      <c r="K618" t="s">
        <v>1415</v>
      </c>
      <c r="L618" s="1">
        <v>44935.648611111108</v>
      </c>
      <c r="M618" s="156"/>
    </row>
    <row r="619" spans="1:13" ht="15" customHeight="1" x14ac:dyDescent="0.25">
      <c r="A619">
        <v>117398</v>
      </c>
      <c r="B619" t="s">
        <v>436</v>
      </c>
      <c r="C619" t="s">
        <v>1443</v>
      </c>
      <c r="D619">
        <v>3535</v>
      </c>
      <c r="E619">
        <v>0</v>
      </c>
      <c r="F619">
        <v>8</v>
      </c>
      <c r="G619">
        <v>0</v>
      </c>
      <c r="H619">
        <v>7.7</v>
      </c>
      <c r="J619">
        <v>0</v>
      </c>
      <c r="K619" t="s">
        <v>1415</v>
      </c>
      <c r="L619" s="1">
        <v>44935.647916666669</v>
      </c>
      <c r="M619" s="156"/>
    </row>
    <row r="620" spans="1:13" ht="15" customHeight="1" x14ac:dyDescent="0.25">
      <c r="A620">
        <v>117397</v>
      </c>
      <c r="B620" t="s">
        <v>416</v>
      </c>
      <c r="C620" t="s">
        <v>1418</v>
      </c>
      <c r="D620">
        <v>3535</v>
      </c>
      <c r="E620">
        <v>0</v>
      </c>
      <c r="F620">
        <v>20.100000000000001</v>
      </c>
      <c r="G620">
        <v>0</v>
      </c>
      <c r="H620">
        <v>20.2</v>
      </c>
      <c r="I620" t="s">
        <v>1497</v>
      </c>
      <c r="K620" t="s">
        <v>1415</v>
      </c>
      <c r="L620" s="1">
        <v>44935.647222222222</v>
      </c>
      <c r="M620" s="156"/>
    </row>
    <row r="621" spans="1:13" ht="15" customHeight="1" x14ac:dyDescent="0.25">
      <c r="A621">
        <v>117396</v>
      </c>
      <c r="B621" t="s">
        <v>485</v>
      </c>
      <c r="C621" t="s">
        <v>1511</v>
      </c>
      <c r="D621">
        <v>3535</v>
      </c>
      <c r="E621">
        <v>0</v>
      </c>
      <c r="F621">
        <v>10.6</v>
      </c>
      <c r="G621">
        <v>0</v>
      </c>
      <c r="H621">
        <v>9.1999999999999993</v>
      </c>
      <c r="I621" t="s">
        <v>1655</v>
      </c>
      <c r="K621" t="s">
        <v>1415</v>
      </c>
      <c r="L621" s="1">
        <v>44935.647222222222</v>
      </c>
      <c r="M621" s="156"/>
    </row>
    <row r="622" spans="1:13" ht="15" customHeight="1" x14ac:dyDescent="0.25">
      <c r="A622">
        <v>117395</v>
      </c>
      <c r="B622" t="s">
        <v>455</v>
      </c>
      <c r="C622" t="s">
        <v>1469</v>
      </c>
      <c r="D622">
        <v>3535</v>
      </c>
      <c r="E622">
        <v>0</v>
      </c>
      <c r="F622">
        <v>10.7</v>
      </c>
      <c r="G622">
        <v>0</v>
      </c>
      <c r="H622">
        <v>10.7</v>
      </c>
      <c r="I622" t="s">
        <v>1655</v>
      </c>
      <c r="K622" t="s">
        <v>1415</v>
      </c>
      <c r="L622" s="1">
        <v>44935.645833333336</v>
      </c>
      <c r="M622" s="156"/>
    </row>
    <row r="623" spans="1:13" ht="15" customHeight="1" x14ac:dyDescent="0.25">
      <c r="A623">
        <v>117394</v>
      </c>
      <c r="B623" t="s">
        <v>167</v>
      </c>
      <c r="C623" t="s">
        <v>168</v>
      </c>
      <c r="D623">
        <v>2055</v>
      </c>
      <c r="E623">
        <v>0</v>
      </c>
      <c r="F623">
        <v>180.8</v>
      </c>
      <c r="G623">
        <v>0</v>
      </c>
      <c r="H623">
        <v>180.8</v>
      </c>
      <c r="J623">
        <v>0</v>
      </c>
      <c r="K623" t="s">
        <v>1415</v>
      </c>
      <c r="L623" s="1">
        <v>44935.643750000003</v>
      </c>
      <c r="M623" s="156"/>
    </row>
    <row r="624" spans="1:13" ht="15" customHeight="1" x14ac:dyDescent="0.25">
      <c r="A624">
        <v>117393</v>
      </c>
      <c r="B624" t="s">
        <v>466</v>
      </c>
      <c r="C624" t="s">
        <v>1484</v>
      </c>
      <c r="D624">
        <v>3535</v>
      </c>
      <c r="E624">
        <v>0</v>
      </c>
      <c r="F624">
        <v>65.7</v>
      </c>
      <c r="G624">
        <v>0</v>
      </c>
      <c r="H624">
        <v>65.599999999999994</v>
      </c>
      <c r="K624" t="s">
        <v>1415</v>
      </c>
      <c r="L624" s="1">
        <v>44935.642361111109</v>
      </c>
      <c r="M624" s="156"/>
    </row>
    <row r="625" spans="1:13" ht="15" customHeight="1" x14ac:dyDescent="0.25">
      <c r="A625">
        <v>117392</v>
      </c>
      <c r="B625" t="s">
        <v>409</v>
      </c>
      <c r="C625" t="s">
        <v>1414</v>
      </c>
      <c r="D625">
        <v>3535</v>
      </c>
      <c r="E625">
        <v>0</v>
      </c>
      <c r="F625">
        <v>75</v>
      </c>
      <c r="G625">
        <v>0</v>
      </c>
      <c r="H625">
        <v>75.3</v>
      </c>
      <c r="K625" t="s">
        <v>1415</v>
      </c>
      <c r="L625" s="1">
        <v>44935.640972222223</v>
      </c>
      <c r="M625" s="156"/>
    </row>
    <row r="626" spans="1:13" ht="15" customHeight="1" x14ac:dyDescent="0.25">
      <c r="A626">
        <v>117391</v>
      </c>
      <c r="B626" t="s">
        <v>466</v>
      </c>
      <c r="C626" t="s">
        <v>1484</v>
      </c>
      <c r="D626">
        <v>3535</v>
      </c>
      <c r="E626">
        <v>0</v>
      </c>
      <c r="F626">
        <v>166.2</v>
      </c>
      <c r="G626">
        <v>0</v>
      </c>
      <c r="H626">
        <v>166.1</v>
      </c>
      <c r="K626" t="s">
        <v>1415</v>
      </c>
      <c r="L626" s="1">
        <v>44935.638888888891</v>
      </c>
      <c r="M626" s="156"/>
    </row>
    <row r="627" spans="1:13" ht="15" customHeight="1" x14ac:dyDescent="0.25">
      <c r="A627">
        <v>117390</v>
      </c>
      <c r="B627" t="s">
        <v>410</v>
      </c>
      <c r="C627" t="s">
        <v>1474</v>
      </c>
      <c r="D627">
        <v>3535</v>
      </c>
      <c r="E627">
        <v>0</v>
      </c>
      <c r="F627">
        <v>165.7</v>
      </c>
      <c r="G627">
        <v>0</v>
      </c>
      <c r="H627">
        <v>165.6</v>
      </c>
      <c r="K627" t="s">
        <v>1415</v>
      </c>
      <c r="L627" s="1">
        <v>44935.636805555558</v>
      </c>
      <c r="M627" s="156"/>
    </row>
    <row r="628" spans="1:13" ht="15" customHeight="1" x14ac:dyDescent="0.25">
      <c r="A628">
        <v>117389</v>
      </c>
      <c r="B628" t="s">
        <v>186</v>
      </c>
      <c r="C628" t="s">
        <v>1433</v>
      </c>
      <c r="D628">
        <v>2055</v>
      </c>
      <c r="E628">
        <v>0</v>
      </c>
      <c r="F628">
        <v>111.5</v>
      </c>
      <c r="G628">
        <v>0</v>
      </c>
      <c r="H628">
        <v>111.5</v>
      </c>
      <c r="J628">
        <v>0</v>
      </c>
      <c r="K628" t="s">
        <v>1415</v>
      </c>
      <c r="L628" s="1">
        <v>44935.635416666664</v>
      </c>
      <c r="M628" s="156"/>
    </row>
    <row r="629" spans="1:13" ht="15" customHeight="1" x14ac:dyDescent="0.25">
      <c r="A629">
        <v>117388</v>
      </c>
      <c r="B629" t="s">
        <v>167</v>
      </c>
      <c r="C629" t="s">
        <v>168</v>
      </c>
      <c r="D629">
        <v>2055</v>
      </c>
      <c r="E629">
        <v>0</v>
      </c>
      <c r="F629">
        <v>190.9</v>
      </c>
      <c r="G629">
        <v>0</v>
      </c>
      <c r="H629">
        <v>190.9</v>
      </c>
      <c r="J629">
        <v>0</v>
      </c>
      <c r="K629" t="s">
        <v>1415</v>
      </c>
      <c r="L629" s="1">
        <v>44935.634722222225</v>
      </c>
      <c r="M629" s="156"/>
    </row>
    <row r="630" spans="1:13" ht="15" customHeight="1" x14ac:dyDescent="0.25">
      <c r="A630">
        <v>117387</v>
      </c>
      <c r="B630" t="s">
        <v>409</v>
      </c>
      <c r="C630" t="s">
        <v>1414</v>
      </c>
      <c r="D630">
        <v>3535</v>
      </c>
      <c r="E630">
        <v>0</v>
      </c>
      <c r="F630">
        <v>90.7</v>
      </c>
      <c r="G630">
        <v>0</v>
      </c>
      <c r="H630">
        <v>90.3</v>
      </c>
      <c r="K630" t="s">
        <v>1415</v>
      </c>
      <c r="L630" s="1">
        <v>44935.631944444445</v>
      </c>
      <c r="M630" s="156"/>
    </row>
    <row r="631" spans="1:13" ht="15" customHeight="1" x14ac:dyDescent="0.25">
      <c r="A631">
        <v>117386</v>
      </c>
      <c r="B631" t="s">
        <v>167</v>
      </c>
      <c r="C631" t="s">
        <v>168</v>
      </c>
      <c r="D631">
        <v>2055</v>
      </c>
      <c r="E631">
        <v>0</v>
      </c>
      <c r="F631">
        <v>198.5</v>
      </c>
      <c r="G631">
        <v>0</v>
      </c>
      <c r="H631">
        <v>198.5</v>
      </c>
      <c r="J631">
        <v>0</v>
      </c>
      <c r="K631" t="s">
        <v>1415</v>
      </c>
      <c r="L631" s="1">
        <v>44935.631249999999</v>
      </c>
      <c r="M631" s="156"/>
    </row>
    <row r="632" spans="1:13" ht="15" customHeight="1" x14ac:dyDescent="0.25">
      <c r="A632">
        <v>117385</v>
      </c>
      <c r="B632" t="s">
        <v>457</v>
      </c>
      <c r="C632" t="s">
        <v>1471</v>
      </c>
      <c r="D632">
        <v>3535</v>
      </c>
      <c r="E632">
        <v>0</v>
      </c>
      <c r="F632">
        <v>92.8</v>
      </c>
      <c r="G632">
        <v>0</v>
      </c>
      <c r="H632">
        <v>91.3</v>
      </c>
      <c r="K632" t="s">
        <v>1415</v>
      </c>
      <c r="L632" s="1">
        <v>44935.630555555559</v>
      </c>
      <c r="M632" s="156"/>
    </row>
    <row r="633" spans="1:13" ht="15" customHeight="1" x14ac:dyDescent="0.25">
      <c r="A633">
        <v>117384</v>
      </c>
      <c r="B633" t="s">
        <v>457</v>
      </c>
      <c r="C633" t="s">
        <v>1471</v>
      </c>
      <c r="D633">
        <v>3535</v>
      </c>
      <c r="E633">
        <v>0</v>
      </c>
      <c r="F633">
        <v>129</v>
      </c>
      <c r="G633">
        <v>0</v>
      </c>
      <c r="H633">
        <v>129.19999999999999</v>
      </c>
      <c r="K633" t="s">
        <v>1415</v>
      </c>
      <c r="L633" s="1">
        <v>44935.629861111112</v>
      </c>
      <c r="M633" s="156"/>
    </row>
    <row r="634" spans="1:13" ht="15" customHeight="1" x14ac:dyDescent="0.25">
      <c r="A634">
        <v>117383</v>
      </c>
      <c r="B634" t="s">
        <v>464</v>
      </c>
      <c r="C634" t="s">
        <v>1482</v>
      </c>
      <c r="D634">
        <v>3535</v>
      </c>
      <c r="E634">
        <v>0</v>
      </c>
      <c r="F634">
        <v>68.2</v>
      </c>
      <c r="G634">
        <v>0</v>
      </c>
      <c r="H634">
        <v>68.099999999999994</v>
      </c>
      <c r="I634" t="s">
        <v>1497</v>
      </c>
      <c r="K634" t="s">
        <v>1415</v>
      </c>
      <c r="L634" s="1">
        <v>44935.629861111112</v>
      </c>
      <c r="M634" s="156"/>
    </row>
    <row r="635" spans="1:13" ht="15" customHeight="1" x14ac:dyDescent="0.25">
      <c r="A635">
        <v>117382</v>
      </c>
      <c r="B635" t="s">
        <v>466</v>
      </c>
      <c r="C635" t="s">
        <v>1484</v>
      </c>
      <c r="D635">
        <v>3535</v>
      </c>
      <c r="E635">
        <v>0</v>
      </c>
      <c r="F635">
        <v>85</v>
      </c>
      <c r="G635">
        <v>0</v>
      </c>
      <c r="H635">
        <v>84.3</v>
      </c>
      <c r="K635" t="s">
        <v>1415</v>
      </c>
      <c r="L635" s="1">
        <v>44935.628472222219</v>
      </c>
      <c r="M635" s="156"/>
    </row>
    <row r="636" spans="1:13" ht="15" customHeight="1" x14ac:dyDescent="0.25">
      <c r="A636">
        <v>117381</v>
      </c>
      <c r="B636" t="s">
        <v>170</v>
      </c>
      <c r="C636" t="s">
        <v>171</v>
      </c>
      <c r="D636">
        <v>2055</v>
      </c>
      <c r="E636">
        <v>0</v>
      </c>
      <c r="F636">
        <v>200</v>
      </c>
      <c r="G636">
        <v>0</v>
      </c>
      <c r="H636">
        <v>200</v>
      </c>
      <c r="J636">
        <v>0</v>
      </c>
      <c r="K636" t="s">
        <v>1415</v>
      </c>
      <c r="L636" s="1">
        <v>44935.62777777778</v>
      </c>
      <c r="M636" s="156"/>
    </row>
    <row r="637" spans="1:13" ht="15" customHeight="1" x14ac:dyDescent="0.25">
      <c r="A637">
        <v>117380</v>
      </c>
      <c r="B637" t="s">
        <v>466</v>
      </c>
      <c r="C637" t="s">
        <v>1484</v>
      </c>
      <c r="D637">
        <v>3535</v>
      </c>
      <c r="E637">
        <v>0</v>
      </c>
      <c r="F637">
        <v>174.1</v>
      </c>
      <c r="G637">
        <v>0</v>
      </c>
      <c r="H637">
        <v>173.6</v>
      </c>
      <c r="K637" t="s">
        <v>1415</v>
      </c>
      <c r="L637" s="1">
        <v>44935.62777777778</v>
      </c>
      <c r="M637" s="156"/>
    </row>
    <row r="638" spans="1:13" ht="15" customHeight="1" x14ac:dyDescent="0.25">
      <c r="A638">
        <v>117379</v>
      </c>
      <c r="B638" t="s">
        <v>177</v>
      </c>
      <c r="C638" t="s">
        <v>178</v>
      </c>
      <c r="D638">
        <v>2055</v>
      </c>
      <c r="E638">
        <v>0</v>
      </c>
      <c r="F638">
        <v>224</v>
      </c>
      <c r="G638">
        <v>0</v>
      </c>
      <c r="H638">
        <v>224</v>
      </c>
      <c r="J638">
        <v>0</v>
      </c>
      <c r="K638" t="s">
        <v>1415</v>
      </c>
      <c r="L638" s="1">
        <v>44935.627083333333</v>
      </c>
      <c r="M638" s="156"/>
    </row>
    <row r="639" spans="1:13" ht="15" customHeight="1" x14ac:dyDescent="0.25">
      <c r="A639">
        <v>117378</v>
      </c>
      <c r="B639" t="s">
        <v>466</v>
      </c>
      <c r="C639" t="s">
        <v>1484</v>
      </c>
      <c r="D639">
        <v>3535</v>
      </c>
      <c r="E639">
        <v>0</v>
      </c>
      <c r="F639">
        <v>178.3</v>
      </c>
      <c r="G639">
        <v>0</v>
      </c>
      <c r="H639">
        <v>178.6</v>
      </c>
      <c r="K639" t="s">
        <v>1415</v>
      </c>
      <c r="L639" s="1">
        <v>44935.625694444447</v>
      </c>
      <c r="M639" s="156"/>
    </row>
    <row r="640" spans="1:13" ht="15" customHeight="1" x14ac:dyDescent="0.25">
      <c r="A640">
        <v>117377</v>
      </c>
      <c r="B640" t="s">
        <v>412</v>
      </c>
      <c r="C640" t="s">
        <v>413</v>
      </c>
      <c r="D640">
        <v>3600</v>
      </c>
      <c r="E640">
        <v>0</v>
      </c>
      <c r="F640">
        <v>143.6</v>
      </c>
      <c r="G640">
        <v>0</v>
      </c>
      <c r="H640">
        <v>143.1</v>
      </c>
      <c r="I640" t="s">
        <v>1462</v>
      </c>
      <c r="K640" t="s">
        <v>1415</v>
      </c>
      <c r="L640" s="1">
        <v>44935.625</v>
      </c>
      <c r="M640" s="156"/>
    </row>
    <row r="641" spans="1:13" ht="15" customHeight="1" x14ac:dyDescent="0.25">
      <c r="A641">
        <v>117376</v>
      </c>
      <c r="B641" t="s">
        <v>466</v>
      </c>
      <c r="C641" t="s">
        <v>1484</v>
      </c>
      <c r="D641">
        <v>3535</v>
      </c>
      <c r="E641">
        <v>0</v>
      </c>
      <c r="F641">
        <v>169.3</v>
      </c>
      <c r="G641">
        <v>0</v>
      </c>
      <c r="H641">
        <v>168.6</v>
      </c>
      <c r="K641" t="s">
        <v>1415</v>
      </c>
      <c r="L641" s="1">
        <v>44935.624305555553</v>
      </c>
      <c r="M641" s="156"/>
    </row>
    <row r="642" spans="1:13" ht="15" customHeight="1" x14ac:dyDescent="0.25">
      <c r="A642">
        <v>117375</v>
      </c>
      <c r="B642" t="s">
        <v>436</v>
      </c>
      <c r="C642" t="s">
        <v>1443</v>
      </c>
      <c r="D642">
        <v>3535</v>
      </c>
      <c r="E642">
        <v>0</v>
      </c>
      <c r="F642">
        <v>20.3</v>
      </c>
      <c r="G642">
        <v>0</v>
      </c>
      <c r="H642">
        <v>20.2</v>
      </c>
      <c r="J642">
        <v>0</v>
      </c>
      <c r="K642" t="s">
        <v>1415</v>
      </c>
      <c r="L642" s="1">
        <v>44935.623611111114</v>
      </c>
      <c r="M642" s="156"/>
    </row>
    <row r="643" spans="1:13" ht="15" customHeight="1" x14ac:dyDescent="0.25">
      <c r="A643">
        <v>117374</v>
      </c>
      <c r="B643" t="s">
        <v>124</v>
      </c>
      <c r="C643" t="s">
        <v>1413</v>
      </c>
      <c r="D643">
        <v>2055</v>
      </c>
      <c r="E643">
        <v>0</v>
      </c>
      <c r="F643">
        <v>182.8</v>
      </c>
      <c r="G643">
        <v>0</v>
      </c>
      <c r="H643">
        <v>182.8</v>
      </c>
      <c r="J643">
        <v>0</v>
      </c>
      <c r="K643" t="s">
        <v>1415</v>
      </c>
      <c r="L643" s="1">
        <v>44935.623611111114</v>
      </c>
      <c r="M643" s="156"/>
    </row>
    <row r="644" spans="1:13" ht="15" customHeight="1" x14ac:dyDescent="0.25">
      <c r="A644">
        <v>117373</v>
      </c>
      <c r="B644" t="s">
        <v>412</v>
      </c>
      <c r="C644" t="s">
        <v>413</v>
      </c>
      <c r="D644">
        <v>3600</v>
      </c>
      <c r="E644">
        <v>0</v>
      </c>
      <c r="F644">
        <v>148.9</v>
      </c>
      <c r="G644">
        <v>0</v>
      </c>
      <c r="H644">
        <v>148.6</v>
      </c>
      <c r="I644" t="s">
        <v>1462</v>
      </c>
      <c r="K644" t="s">
        <v>1415</v>
      </c>
      <c r="L644" s="1">
        <v>44935.62222222222</v>
      </c>
      <c r="M644" s="156"/>
    </row>
    <row r="645" spans="1:13" ht="15" customHeight="1" x14ac:dyDescent="0.25">
      <c r="A645">
        <v>117369</v>
      </c>
      <c r="B645" t="s">
        <v>412</v>
      </c>
      <c r="C645" t="s">
        <v>413</v>
      </c>
      <c r="D645">
        <v>3600</v>
      </c>
      <c r="E645">
        <v>0</v>
      </c>
      <c r="F645">
        <v>151.30000000000001</v>
      </c>
      <c r="G645">
        <v>0</v>
      </c>
      <c r="H645">
        <v>151.1</v>
      </c>
      <c r="I645" t="s">
        <v>1462</v>
      </c>
      <c r="K645" t="s">
        <v>1415</v>
      </c>
      <c r="L645" s="1">
        <v>44935.620138888888</v>
      </c>
      <c r="M645" s="156"/>
    </row>
    <row r="646" spans="1:13" ht="15" customHeight="1" x14ac:dyDescent="0.25">
      <c r="A646">
        <v>117365</v>
      </c>
      <c r="B646" t="s">
        <v>436</v>
      </c>
      <c r="C646" t="s">
        <v>1443</v>
      </c>
      <c r="D646">
        <v>3535</v>
      </c>
      <c r="E646">
        <v>0</v>
      </c>
      <c r="F646">
        <v>25.3</v>
      </c>
      <c r="G646">
        <v>0</v>
      </c>
      <c r="H646">
        <v>23.9</v>
      </c>
      <c r="J646">
        <v>0</v>
      </c>
      <c r="K646" t="s">
        <v>1415</v>
      </c>
      <c r="L646" s="1">
        <v>44935.617361111108</v>
      </c>
      <c r="M646" s="156"/>
    </row>
    <row r="647" spans="1:13" ht="15" customHeight="1" x14ac:dyDescent="0.25">
      <c r="A647">
        <v>117359</v>
      </c>
      <c r="B647" t="s">
        <v>466</v>
      </c>
      <c r="C647" t="s">
        <v>1484</v>
      </c>
      <c r="D647">
        <v>3535</v>
      </c>
      <c r="E647">
        <v>0</v>
      </c>
      <c r="F647">
        <v>165.6</v>
      </c>
      <c r="G647">
        <v>0</v>
      </c>
      <c r="H647">
        <v>165.6</v>
      </c>
      <c r="K647" t="s">
        <v>1415</v>
      </c>
      <c r="L647" s="1">
        <v>44935.615277777775</v>
      </c>
      <c r="M647" s="156"/>
    </row>
    <row r="648" spans="1:13" ht="15" customHeight="1" x14ac:dyDescent="0.25">
      <c r="A648">
        <v>117357</v>
      </c>
      <c r="B648" t="s">
        <v>457</v>
      </c>
      <c r="C648" t="s">
        <v>1471</v>
      </c>
      <c r="D648">
        <v>3535</v>
      </c>
      <c r="E648">
        <v>0</v>
      </c>
      <c r="F648">
        <v>181.7</v>
      </c>
      <c r="G648">
        <v>0</v>
      </c>
      <c r="H648">
        <v>180.6</v>
      </c>
      <c r="K648" t="s">
        <v>1415</v>
      </c>
      <c r="L648" s="1">
        <v>44935.613888888889</v>
      </c>
      <c r="M648" s="156"/>
    </row>
    <row r="649" spans="1:13" ht="15" customHeight="1" x14ac:dyDescent="0.25">
      <c r="A649">
        <v>117350</v>
      </c>
      <c r="B649" t="s">
        <v>167</v>
      </c>
      <c r="C649" t="s">
        <v>168</v>
      </c>
      <c r="D649">
        <v>2055</v>
      </c>
      <c r="E649">
        <v>0</v>
      </c>
      <c r="F649">
        <v>205.8</v>
      </c>
      <c r="G649">
        <v>0</v>
      </c>
      <c r="H649">
        <v>205.8</v>
      </c>
      <c r="J649">
        <v>0</v>
      </c>
      <c r="K649" t="s">
        <v>1415</v>
      </c>
      <c r="L649" s="1">
        <v>44935.612500000003</v>
      </c>
      <c r="M649" s="156"/>
    </row>
    <row r="650" spans="1:13" ht="15" customHeight="1" x14ac:dyDescent="0.25">
      <c r="A650">
        <v>117336</v>
      </c>
      <c r="B650" t="s">
        <v>124</v>
      </c>
      <c r="C650" t="s">
        <v>1413</v>
      </c>
      <c r="D650">
        <v>2055</v>
      </c>
      <c r="E650">
        <v>0</v>
      </c>
      <c r="F650">
        <v>175.3</v>
      </c>
      <c r="G650">
        <v>0</v>
      </c>
      <c r="H650">
        <v>175.3</v>
      </c>
      <c r="J650">
        <v>0</v>
      </c>
      <c r="K650" t="s">
        <v>1415</v>
      </c>
      <c r="L650" s="1">
        <v>44935.604166666664</v>
      </c>
      <c r="M650" s="156"/>
    </row>
    <row r="651" spans="1:13" ht="15" customHeight="1" x14ac:dyDescent="0.25">
      <c r="A651">
        <v>117331</v>
      </c>
      <c r="B651" t="s">
        <v>463</v>
      </c>
      <c r="C651" t="s">
        <v>1479</v>
      </c>
      <c r="D651">
        <v>3535</v>
      </c>
      <c r="E651">
        <v>3</v>
      </c>
      <c r="F651">
        <v>3</v>
      </c>
      <c r="G651">
        <v>0</v>
      </c>
      <c r="H651">
        <v>3</v>
      </c>
      <c r="I651" t="s">
        <v>1417</v>
      </c>
      <c r="K651" t="s">
        <v>1415</v>
      </c>
      <c r="L651" s="1">
        <v>44935.602777777778</v>
      </c>
      <c r="M651" s="156"/>
    </row>
    <row r="652" spans="1:13" ht="15" customHeight="1" x14ac:dyDescent="0.25">
      <c r="A652">
        <v>117330</v>
      </c>
      <c r="B652" t="s">
        <v>466</v>
      </c>
      <c r="C652" t="s">
        <v>1484</v>
      </c>
      <c r="D652">
        <v>3535</v>
      </c>
      <c r="E652">
        <v>0</v>
      </c>
      <c r="F652">
        <v>92.6</v>
      </c>
      <c r="G652">
        <v>0</v>
      </c>
      <c r="H652">
        <v>92.3</v>
      </c>
      <c r="K652" t="s">
        <v>1415</v>
      </c>
      <c r="L652" s="1">
        <v>44935.602083333331</v>
      </c>
      <c r="M652" s="156"/>
    </row>
    <row r="653" spans="1:13" ht="15" customHeight="1" x14ac:dyDescent="0.25">
      <c r="A653">
        <v>117329</v>
      </c>
      <c r="B653" t="s">
        <v>156</v>
      </c>
      <c r="C653" t="s">
        <v>157</v>
      </c>
      <c r="D653">
        <v>2055</v>
      </c>
      <c r="E653">
        <v>0</v>
      </c>
      <c r="F653">
        <v>131.9</v>
      </c>
      <c r="G653">
        <v>0</v>
      </c>
      <c r="H653">
        <v>131.9</v>
      </c>
      <c r="J653">
        <v>0</v>
      </c>
      <c r="K653" t="s">
        <v>1415</v>
      </c>
      <c r="L653" s="1">
        <v>44935.598611111112</v>
      </c>
      <c r="M653" s="156"/>
    </row>
    <row r="654" spans="1:13" ht="15" customHeight="1" x14ac:dyDescent="0.25">
      <c r="A654">
        <v>117328</v>
      </c>
      <c r="B654" t="s">
        <v>409</v>
      </c>
      <c r="C654" t="s">
        <v>1414</v>
      </c>
      <c r="D654">
        <v>3535</v>
      </c>
      <c r="E654">
        <v>0</v>
      </c>
      <c r="F654">
        <v>82</v>
      </c>
      <c r="G654">
        <v>0</v>
      </c>
      <c r="H654">
        <v>81.3</v>
      </c>
      <c r="K654" t="s">
        <v>1415</v>
      </c>
      <c r="L654" s="1">
        <v>44935.597916666666</v>
      </c>
      <c r="M654" s="156"/>
    </row>
    <row r="655" spans="1:13" ht="15" customHeight="1" x14ac:dyDescent="0.25">
      <c r="A655">
        <v>117323</v>
      </c>
      <c r="B655" t="s">
        <v>177</v>
      </c>
      <c r="C655" t="s">
        <v>178</v>
      </c>
      <c r="D655">
        <v>2055</v>
      </c>
      <c r="E655">
        <v>0</v>
      </c>
      <c r="F655">
        <v>205.6</v>
      </c>
      <c r="G655">
        <v>0</v>
      </c>
      <c r="H655">
        <v>205.6</v>
      </c>
      <c r="J655">
        <v>0</v>
      </c>
      <c r="K655" t="s">
        <v>1415</v>
      </c>
      <c r="L655" s="1">
        <v>44935.592361111114</v>
      </c>
      <c r="M655" s="156"/>
    </row>
    <row r="656" spans="1:13" ht="15" customHeight="1" x14ac:dyDescent="0.25">
      <c r="A656">
        <v>117321</v>
      </c>
      <c r="B656" t="s">
        <v>1435</v>
      </c>
      <c r="C656" t="s">
        <v>1436</v>
      </c>
      <c r="D656">
        <v>2055</v>
      </c>
      <c r="E656">
        <v>0</v>
      </c>
      <c r="F656">
        <v>136.80000000000001</v>
      </c>
      <c r="G656">
        <v>0</v>
      </c>
      <c r="H656">
        <v>136.80000000000001</v>
      </c>
      <c r="J656">
        <v>0</v>
      </c>
      <c r="K656" t="s">
        <v>1415</v>
      </c>
      <c r="L656" s="1">
        <v>44935.591666666667</v>
      </c>
      <c r="M656" s="156"/>
    </row>
    <row r="657" spans="1:13" ht="15" customHeight="1" x14ac:dyDescent="0.25">
      <c r="A657">
        <v>117312</v>
      </c>
      <c r="B657" t="s">
        <v>463</v>
      </c>
      <c r="C657" t="s">
        <v>1479</v>
      </c>
      <c r="D657">
        <v>3535</v>
      </c>
      <c r="E657">
        <v>0</v>
      </c>
      <c r="F657">
        <v>15.6</v>
      </c>
      <c r="G657">
        <v>0</v>
      </c>
      <c r="H657">
        <v>15.2</v>
      </c>
      <c r="K657" t="s">
        <v>1415</v>
      </c>
      <c r="L657" s="1">
        <v>44935.586805555555</v>
      </c>
      <c r="M657" s="156"/>
    </row>
    <row r="658" spans="1:13" ht="15" customHeight="1" x14ac:dyDescent="0.25">
      <c r="A658">
        <v>117310</v>
      </c>
      <c r="B658" t="s">
        <v>167</v>
      </c>
      <c r="C658" t="s">
        <v>168</v>
      </c>
      <c r="D658">
        <v>2055</v>
      </c>
      <c r="E658">
        <v>0</v>
      </c>
      <c r="F658">
        <v>200.5</v>
      </c>
      <c r="G658">
        <v>0</v>
      </c>
      <c r="H658">
        <v>200.5</v>
      </c>
      <c r="J658">
        <v>0</v>
      </c>
      <c r="K658" t="s">
        <v>1415</v>
      </c>
      <c r="L658" s="1">
        <v>44935.586111111108</v>
      </c>
      <c r="M658" s="156"/>
    </row>
    <row r="659" spans="1:13" ht="15" customHeight="1" x14ac:dyDescent="0.25">
      <c r="A659">
        <v>117304</v>
      </c>
      <c r="B659" t="s">
        <v>167</v>
      </c>
      <c r="C659" t="s">
        <v>168</v>
      </c>
      <c r="D659">
        <v>2055</v>
      </c>
      <c r="E659">
        <v>0</v>
      </c>
      <c r="F659">
        <v>198.7</v>
      </c>
      <c r="G659">
        <v>0</v>
      </c>
      <c r="H659">
        <v>198.7</v>
      </c>
      <c r="J659">
        <v>0</v>
      </c>
      <c r="K659" t="s">
        <v>1415</v>
      </c>
      <c r="L659" s="1">
        <v>44935.581944444442</v>
      </c>
      <c r="M659" s="156"/>
    </row>
    <row r="660" spans="1:13" ht="15" customHeight="1" x14ac:dyDescent="0.25">
      <c r="A660">
        <v>117297</v>
      </c>
      <c r="B660" t="s">
        <v>186</v>
      </c>
      <c r="C660" t="s">
        <v>1433</v>
      </c>
      <c r="D660">
        <v>2055</v>
      </c>
      <c r="E660">
        <v>0</v>
      </c>
      <c r="F660">
        <v>196.8</v>
      </c>
      <c r="G660">
        <v>0</v>
      </c>
      <c r="H660">
        <v>196.8</v>
      </c>
      <c r="J660">
        <v>0</v>
      </c>
      <c r="K660" t="s">
        <v>1415</v>
      </c>
      <c r="L660" s="1">
        <v>44935.579861111109</v>
      </c>
      <c r="M660" s="156"/>
    </row>
    <row r="661" spans="1:13" ht="15" customHeight="1" x14ac:dyDescent="0.25">
      <c r="A661">
        <v>117290</v>
      </c>
      <c r="B661" t="s">
        <v>186</v>
      </c>
      <c r="C661" t="s">
        <v>1433</v>
      </c>
      <c r="D661">
        <v>2055</v>
      </c>
      <c r="E661">
        <v>0</v>
      </c>
      <c r="F661">
        <v>162.4</v>
      </c>
      <c r="G661">
        <v>0</v>
      </c>
      <c r="H661">
        <v>162.4</v>
      </c>
      <c r="J661">
        <v>0</v>
      </c>
      <c r="K661" t="s">
        <v>1415</v>
      </c>
      <c r="L661" s="1">
        <v>44935.577777777777</v>
      </c>
      <c r="M661" s="156"/>
    </row>
    <row r="662" spans="1:13" ht="15" customHeight="1" x14ac:dyDescent="0.25">
      <c r="A662">
        <v>117288</v>
      </c>
      <c r="B662" t="s">
        <v>124</v>
      </c>
      <c r="C662" t="s">
        <v>1413</v>
      </c>
      <c r="D662">
        <v>2055</v>
      </c>
      <c r="E662">
        <v>0</v>
      </c>
      <c r="F662">
        <v>189.2</v>
      </c>
      <c r="G662">
        <v>0</v>
      </c>
      <c r="H662">
        <v>189.2</v>
      </c>
      <c r="J662">
        <v>0</v>
      </c>
      <c r="K662" t="s">
        <v>1415</v>
      </c>
      <c r="L662" s="1">
        <v>44935.57708333333</v>
      </c>
      <c r="M662" s="156"/>
    </row>
    <row r="663" spans="1:13" ht="15" customHeight="1" x14ac:dyDescent="0.25">
      <c r="A663">
        <v>117270</v>
      </c>
      <c r="B663" t="s">
        <v>167</v>
      </c>
      <c r="C663" t="s">
        <v>168</v>
      </c>
      <c r="D663">
        <v>2055</v>
      </c>
      <c r="E663">
        <v>0</v>
      </c>
      <c r="F663">
        <v>210.7</v>
      </c>
      <c r="G663">
        <v>0</v>
      </c>
      <c r="H663">
        <v>210.7</v>
      </c>
      <c r="J663">
        <v>0</v>
      </c>
      <c r="K663" t="s">
        <v>1415</v>
      </c>
      <c r="L663" s="1">
        <v>44935.572916666664</v>
      </c>
      <c r="M663" s="156"/>
    </row>
    <row r="664" spans="1:13" ht="15" customHeight="1" x14ac:dyDescent="0.25">
      <c r="A664">
        <v>117269</v>
      </c>
      <c r="B664" t="s">
        <v>409</v>
      </c>
      <c r="C664" t="s">
        <v>1414</v>
      </c>
      <c r="D664">
        <v>3535</v>
      </c>
      <c r="E664">
        <v>0</v>
      </c>
      <c r="F664">
        <v>85.8</v>
      </c>
      <c r="G664">
        <v>0</v>
      </c>
      <c r="H664">
        <v>85.3</v>
      </c>
      <c r="K664" t="s">
        <v>1415</v>
      </c>
      <c r="L664" s="1">
        <v>44935.572222222225</v>
      </c>
      <c r="M664" s="156"/>
    </row>
    <row r="665" spans="1:13" ht="15" customHeight="1" x14ac:dyDescent="0.25">
      <c r="A665">
        <v>117266</v>
      </c>
      <c r="B665" t="s">
        <v>167</v>
      </c>
      <c r="C665" t="s">
        <v>168</v>
      </c>
      <c r="D665">
        <v>2055</v>
      </c>
      <c r="E665">
        <v>0</v>
      </c>
      <c r="F665">
        <v>208.8</v>
      </c>
      <c r="G665">
        <v>0</v>
      </c>
      <c r="H665">
        <v>208.8</v>
      </c>
      <c r="J665">
        <v>0</v>
      </c>
      <c r="K665" t="s">
        <v>1415</v>
      </c>
      <c r="L665" s="1">
        <v>44935.569444444445</v>
      </c>
      <c r="M665" s="156"/>
    </row>
    <row r="666" spans="1:13" ht="15" customHeight="1" x14ac:dyDescent="0.25">
      <c r="A666">
        <v>117260</v>
      </c>
      <c r="B666" t="s">
        <v>121</v>
      </c>
      <c r="C666" t="s">
        <v>122</v>
      </c>
      <c r="D666">
        <v>2055</v>
      </c>
      <c r="E666">
        <v>0</v>
      </c>
      <c r="F666">
        <v>186.6</v>
      </c>
      <c r="G666">
        <v>0</v>
      </c>
      <c r="H666">
        <v>186.6</v>
      </c>
      <c r="J666">
        <v>0</v>
      </c>
      <c r="K666" t="s">
        <v>1415</v>
      </c>
      <c r="L666" s="1">
        <v>44935.565972222219</v>
      </c>
      <c r="M666" s="156"/>
    </row>
    <row r="667" spans="1:13" ht="15" customHeight="1" x14ac:dyDescent="0.25">
      <c r="A667">
        <v>117259</v>
      </c>
      <c r="B667" t="s">
        <v>458</v>
      </c>
      <c r="C667" t="s">
        <v>1472</v>
      </c>
      <c r="D667">
        <v>3535</v>
      </c>
      <c r="E667">
        <v>0</v>
      </c>
      <c r="F667">
        <v>144</v>
      </c>
      <c r="G667">
        <v>0</v>
      </c>
      <c r="H667">
        <v>143.69999999999999</v>
      </c>
      <c r="K667" t="s">
        <v>1415</v>
      </c>
      <c r="L667" s="1">
        <v>44935.56527777778</v>
      </c>
      <c r="M667" s="156"/>
    </row>
    <row r="668" spans="1:13" ht="15" customHeight="1" x14ac:dyDescent="0.25">
      <c r="A668">
        <v>117258</v>
      </c>
      <c r="B668" t="s">
        <v>167</v>
      </c>
      <c r="C668" t="s">
        <v>168</v>
      </c>
      <c r="D668">
        <v>2055</v>
      </c>
      <c r="E668">
        <v>0</v>
      </c>
      <c r="F668">
        <v>186.5</v>
      </c>
      <c r="G668">
        <v>0</v>
      </c>
      <c r="H668">
        <v>186.5</v>
      </c>
      <c r="J668">
        <v>0</v>
      </c>
      <c r="K668" t="s">
        <v>1415</v>
      </c>
      <c r="L668" s="1">
        <v>44935.563888888886</v>
      </c>
      <c r="M668" s="156"/>
    </row>
    <row r="669" spans="1:13" ht="15" customHeight="1" x14ac:dyDescent="0.25">
      <c r="A669">
        <v>117257</v>
      </c>
      <c r="B669" t="s">
        <v>477</v>
      </c>
      <c r="C669" t="s">
        <v>478</v>
      </c>
      <c r="D669">
        <v>3535</v>
      </c>
      <c r="E669">
        <v>0</v>
      </c>
      <c r="F669">
        <v>60.6</v>
      </c>
      <c r="G669">
        <v>0</v>
      </c>
      <c r="H669">
        <v>61.2</v>
      </c>
      <c r="K669" t="s">
        <v>1415</v>
      </c>
      <c r="L669" s="1">
        <v>44935.5625</v>
      </c>
      <c r="M669" s="156"/>
    </row>
    <row r="670" spans="1:13" ht="15" customHeight="1" x14ac:dyDescent="0.25">
      <c r="A670">
        <v>117256</v>
      </c>
      <c r="B670" t="s">
        <v>477</v>
      </c>
      <c r="C670" t="s">
        <v>478</v>
      </c>
      <c r="D670">
        <v>3535</v>
      </c>
      <c r="E670">
        <v>0</v>
      </c>
      <c r="F670">
        <v>100.9</v>
      </c>
      <c r="G670">
        <v>0</v>
      </c>
      <c r="H670">
        <v>101.1</v>
      </c>
      <c r="K670" t="s">
        <v>1415</v>
      </c>
      <c r="L670" s="1">
        <v>44935.55972222222</v>
      </c>
      <c r="M670" s="156"/>
    </row>
    <row r="671" spans="1:13" ht="15" customHeight="1" x14ac:dyDescent="0.25">
      <c r="A671">
        <v>117255</v>
      </c>
      <c r="B671" t="s">
        <v>458</v>
      </c>
      <c r="C671" t="s">
        <v>1472</v>
      </c>
      <c r="D671">
        <v>3535</v>
      </c>
      <c r="E671">
        <v>0</v>
      </c>
      <c r="F671">
        <v>95.5</v>
      </c>
      <c r="G671">
        <v>0</v>
      </c>
      <c r="H671">
        <v>95.8</v>
      </c>
      <c r="K671" t="s">
        <v>1415</v>
      </c>
      <c r="L671" s="1">
        <v>44935.558333333334</v>
      </c>
      <c r="M671" s="156"/>
    </row>
    <row r="672" spans="1:13" ht="15" customHeight="1" x14ac:dyDescent="0.25">
      <c r="A672">
        <v>117254</v>
      </c>
      <c r="B672" t="s">
        <v>409</v>
      </c>
      <c r="C672" t="s">
        <v>1414</v>
      </c>
      <c r="D672">
        <v>3535</v>
      </c>
      <c r="E672">
        <v>0</v>
      </c>
      <c r="F672">
        <v>160</v>
      </c>
      <c r="G672">
        <v>0</v>
      </c>
      <c r="H672">
        <v>160.1</v>
      </c>
      <c r="K672" t="s">
        <v>1415</v>
      </c>
      <c r="L672" s="1">
        <v>44935.556944444441</v>
      </c>
      <c r="M672" s="156"/>
    </row>
    <row r="673" spans="1:13" ht="15" customHeight="1" x14ac:dyDescent="0.25">
      <c r="A673">
        <v>117253</v>
      </c>
      <c r="B673" t="s">
        <v>167</v>
      </c>
      <c r="C673" t="s">
        <v>168</v>
      </c>
      <c r="D673">
        <v>2055</v>
      </c>
      <c r="E673">
        <v>0</v>
      </c>
      <c r="F673">
        <v>186</v>
      </c>
      <c r="G673">
        <v>0</v>
      </c>
      <c r="H673">
        <v>186</v>
      </c>
      <c r="J673">
        <v>0</v>
      </c>
      <c r="K673" t="s">
        <v>1415</v>
      </c>
      <c r="L673" s="1">
        <v>44935.556250000001</v>
      </c>
      <c r="M673" s="156"/>
    </row>
    <row r="674" spans="1:13" ht="15" customHeight="1" x14ac:dyDescent="0.25">
      <c r="A674">
        <v>117252</v>
      </c>
      <c r="B674" t="s">
        <v>156</v>
      </c>
      <c r="C674" t="s">
        <v>157</v>
      </c>
      <c r="D674">
        <v>2055</v>
      </c>
      <c r="E674">
        <v>0</v>
      </c>
      <c r="F674">
        <v>124.5</v>
      </c>
      <c r="G674">
        <v>0</v>
      </c>
      <c r="H674">
        <v>124.5</v>
      </c>
      <c r="J674">
        <v>0</v>
      </c>
      <c r="K674" t="s">
        <v>1415</v>
      </c>
      <c r="L674" s="1">
        <v>44935.552083333336</v>
      </c>
      <c r="M674" s="156"/>
    </row>
    <row r="675" spans="1:13" ht="15" customHeight="1" x14ac:dyDescent="0.25">
      <c r="A675">
        <v>117251</v>
      </c>
      <c r="B675" t="s">
        <v>177</v>
      </c>
      <c r="C675" t="s">
        <v>178</v>
      </c>
      <c r="D675">
        <v>2055</v>
      </c>
      <c r="E675">
        <v>0</v>
      </c>
      <c r="F675">
        <v>200.1</v>
      </c>
      <c r="G675">
        <v>0</v>
      </c>
      <c r="H675">
        <v>200.1</v>
      </c>
      <c r="J675">
        <v>0</v>
      </c>
      <c r="K675" t="s">
        <v>1415</v>
      </c>
      <c r="L675" s="1">
        <v>44935.549305555556</v>
      </c>
      <c r="M675" s="156"/>
    </row>
    <row r="676" spans="1:13" ht="15" customHeight="1" x14ac:dyDescent="0.25">
      <c r="A676">
        <v>117250</v>
      </c>
      <c r="B676" t="s">
        <v>121</v>
      </c>
      <c r="C676" t="s">
        <v>122</v>
      </c>
      <c r="D676">
        <v>2055</v>
      </c>
      <c r="E676">
        <v>0</v>
      </c>
      <c r="F676">
        <v>188.3</v>
      </c>
      <c r="G676">
        <v>0</v>
      </c>
      <c r="H676">
        <v>188.3</v>
      </c>
      <c r="J676">
        <v>0</v>
      </c>
      <c r="K676" t="s">
        <v>1415</v>
      </c>
      <c r="L676" s="1">
        <v>44935.541666666664</v>
      </c>
      <c r="M676" s="156"/>
    </row>
    <row r="677" spans="1:13" ht="15" customHeight="1" x14ac:dyDescent="0.25">
      <c r="A677">
        <v>117249</v>
      </c>
      <c r="B677" t="s">
        <v>167</v>
      </c>
      <c r="C677" t="s">
        <v>168</v>
      </c>
      <c r="D677">
        <v>2055</v>
      </c>
      <c r="E677">
        <v>0</v>
      </c>
      <c r="F677">
        <v>204.9</v>
      </c>
      <c r="G677">
        <v>0</v>
      </c>
      <c r="H677">
        <v>204.9</v>
      </c>
      <c r="J677">
        <v>0</v>
      </c>
      <c r="K677" t="s">
        <v>1415</v>
      </c>
      <c r="L677" s="1">
        <v>44935.532638888886</v>
      </c>
      <c r="M677" s="156"/>
    </row>
    <row r="678" spans="1:13" ht="15" customHeight="1" x14ac:dyDescent="0.25">
      <c r="A678">
        <v>117248</v>
      </c>
      <c r="B678" t="s">
        <v>186</v>
      </c>
      <c r="C678" t="s">
        <v>1433</v>
      </c>
      <c r="D678">
        <v>2055</v>
      </c>
      <c r="E678">
        <v>0</v>
      </c>
      <c r="F678">
        <v>82</v>
      </c>
      <c r="G678">
        <v>0</v>
      </c>
      <c r="H678">
        <v>82</v>
      </c>
      <c r="J678">
        <v>0</v>
      </c>
      <c r="K678" t="s">
        <v>1415</v>
      </c>
      <c r="L678" s="1">
        <v>44935.532638888886</v>
      </c>
      <c r="M678" s="156"/>
    </row>
    <row r="679" spans="1:13" ht="15" customHeight="1" x14ac:dyDescent="0.25">
      <c r="A679">
        <v>117247</v>
      </c>
      <c r="B679" t="s">
        <v>167</v>
      </c>
      <c r="C679" t="s">
        <v>168</v>
      </c>
      <c r="D679">
        <v>2055</v>
      </c>
      <c r="E679">
        <v>0</v>
      </c>
      <c r="F679">
        <v>188.9</v>
      </c>
      <c r="G679">
        <v>0</v>
      </c>
      <c r="H679">
        <v>188.9</v>
      </c>
      <c r="J679">
        <v>0</v>
      </c>
      <c r="K679" t="s">
        <v>1415</v>
      </c>
      <c r="L679" s="1">
        <v>44935.529166666667</v>
      </c>
      <c r="M679" s="156"/>
    </row>
    <row r="680" spans="1:13" ht="15" customHeight="1" x14ac:dyDescent="0.25">
      <c r="A680">
        <v>117246</v>
      </c>
      <c r="B680" t="s">
        <v>121</v>
      </c>
      <c r="C680" t="s">
        <v>122</v>
      </c>
      <c r="D680">
        <v>2055</v>
      </c>
      <c r="E680">
        <v>0</v>
      </c>
      <c r="F680">
        <v>195</v>
      </c>
      <c r="G680">
        <v>0</v>
      </c>
      <c r="H680">
        <v>195</v>
      </c>
      <c r="J680">
        <v>0</v>
      </c>
      <c r="K680" t="s">
        <v>1415</v>
      </c>
      <c r="L680" s="1">
        <v>44935.527083333334</v>
      </c>
      <c r="M680" s="156"/>
    </row>
    <row r="681" spans="1:13" ht="15" customHeight="1" x14ac:dyDescent="0.25">
      <c r="A681">
        <v>117245</v>
      </c>
      <c r="B681" t="s">
        <v>167</v>
      </c>
      <c r="C681" t="s">
        <v>168</v>
      </c>
      <c r="D681">
        <v>2055</v>
      </c>
      <c r="E681">
        <v>0</v>
      </c>
      <c r="F681">
        <v>194.6</v>
      </c>
      <c r="G681">
        <v>0</v>
      </c>
      <c r="H681">
        <v>194.6</v>
      </c>
      <c r="J681">
        <v>0</v>
      </c>
      <c r="K681" t="s">
        <v>1415</v>
      </c>
      <c r="L681" s="1">
        <v>44935.518750000003</v>
      </c>
      <c r="M681" s="156"/>
    </row>
    <row r="682" spans="1:13" ht="15" customHeight="1" x14ac:dyDescent="0.25">
      <c r="A682">
        <v>117244</v>
      </c>
      <c r="B682" t="s">
        <v>433</v>
      </c>
      <c r="C682" t="s">
        <v>1441</v>
      </c>
      <c r="D682">
        <v>3600</v>
      </c>
      <c r="E682">
        <v>0</v>
      </c>
      <c r="F682">
        <v>16.5</v>
      </c>
      <c r="G682">
        <v>0</v>
      </c>
      <c r="H682">
        <v>16.2</v>
      </c>
      <c r="I682" t="s">
        <v>1656</v>
      </c>
      <c r="K682" t="s">
        <v>1415</v>
      </c>
      <c r="L682" s="1">
        <v>44935.51666666667</v>
      </c>
      <c r="M682" s="156"/>
    </row>
    <row r="683" spans="1:13" ht="15" customHeight="1" x14ac:dyDescent="0.25">
      <c r="A683">
        <v>117243</v>
      </c>
      <c r="B683" t="s">
        <v>177</v>
      </c>
      <c r="C683" t="s">
        <v>178</v>
      </c>
      <c r="D683">
        <v>2055</v>
      </c>
      <c r="E683">
        <v>0</v>
      </c>
      <c r="F683">
        <v>199.3</v>
      </c>
      <c r="G683">
        <v>0</v>
      </c>
      <c r="H683">
        <v>199.3</v>
      </c>
      <c r="J683">
        <v>0</v>
      </c>
      <c r="K683" t="s">
        <v>1415</v>
      </c>
      <c r="L683" s="1">
        <v>44935.51458333333</v>
      </c>
      <c r="M683" s="156"/>
    </row>
    <row r="684" spans="1:13" ht="15" customHeight="1" x14ac:dyDescent="0.25">
      <c r="A684">
        <v>117240</v>
      </c>
      <c r="B684" t="s">
        <v>409</v>
      </c>
      <c r="C684" t="s">
        <v>1414</v>
      </c>
      <c r="D684">
        <v>3535</v>
      </c>
      <c r="E684">
        <v>0</v>
      </c>
      <c r="F684">
        <v>76</v>
      </c>
      <c r="G684">
        <v>0</v>
      </c>
      <c r="H684">
        <v>75.8</v>
      </c>
      <c r="K684" t="s">
        <v>1415</v>
      </c>
      <c r="L684" s="1">
        <v>44935.513888888891</v>
      </c>
      <c r="M684" s="156"/>
    </row>
    <row r="685" spans="1:13" ht="15" customHeight="1" x14ac:dyDescent="0.25">
      <c r="A685">
        <v>117238</v>
      </c>
      <c r="B685" t="s">
        <v>409</v>
      </c>
      <c r="C685" t="s">
        <v>1414</v>
      </c>
      <c r="D685">
        <v>3535</v>
      </c>
      <c r="E685">
        <v>0</v>
      </c>
      <c r="G685">
        <v>0</v>
      </c>
      <c r="H685">
        <v>0</v>
      </c>
      <c r="K685" t="s">
        <v>1415</v>
      </c>
      <c r="L685" s="1">
        <v>44935.513194444444</v>
      </c>
      <c r="M685" s="156"/>
    </row>
    <row r="686" spans="1:13" ht="15" customHeight="1" x14ac:dyDescent="0.25">
      <c r="A686">
        <v>117237</v>
      </c>
      <c r="B686" t="s">
        <v>124</v>
      </c>
      <c r="C686" t="s">
        <v>1413</v>
      </c>
      <c r="D686">
        <v>2055</v>
      </c>
      <c r="E686">
        <v>0</v>
      </c>
      <c r="F686">
        <v>174.6</v>
      </c>
      <c r="G686">
        <v>0</v>
      </c>
      <c r="H686">
        <v>174.6</v>
      </c>
      <c r="J686">
        <v>0</v>
      </c>
      <c r="K686" t="s">
        <v>1415</v>
      </c>
      <c r="L686" s="1">
        <v>44935.512499999997</v>
      </c>
      <c r="M686" s="156"/>
    </row>
    <row r="687" spans="1:13" ht="15" customHeight="1" x14ac:dyDescent="0.25">
      <c r="A687">
        <v>117236</v>
      </c>
      <c r="B687" t="s">
        <v>1435</v>
      </c>
      <c r="C687" t="s">
        <v>1436</v>
      </c>
      <c r="D687">
        <v>2055</v>
      </c>
      <c r="E687">
        <v>0</v>
      </c>
      <c r="F687">
        <v>127.5</v>
      </c>
      <c r="G687">
        <v>0</v>
      </c>
      <c r="H687">
        <v>127.5</v>
      </c>
      <c r="J687">
        <v>0</v>
      </c>
      <c r="K687" t="s">
        <v>1415</v>
      </c>
      <c r="L687" s="1">
        <v>44935.512499999997</v>
      </c>
      <c r="M687" s="156"/>
    </row>
    <row r="688" spans="1:13" ht="15" customHeight="1" x14ac:dyDescent="0.25">
      <c r="A688">
        <v>117235</v>
      </c>
      <c r="B688" t="s">
        <v>170</v>
      </c>
      <c r="C688" t="s">
        <v>171</v>
      </c>
      <c r="D688">
        <v>2055</v>
      </c>
      <c r="E688">
        <v>0</v>
      </c>
      <c r="F688">
        <v>80</v>
      </c>
      <c r="G688">
        <v>0</v>
      </c>
      <c r="H688">
        <v>80</v>
      </c>
      <c r="J688">
        <v>0</v>
      </c>
      <c r="K688" t="s">
        <v>1415</v>
      </c>
      <c r="L688" s="1">
        <v>44935.510416666664</v>
      </c>
      <c r="M688" s="156"/>
    </row>
    <row r="689" spans="1:13" ht="15" customHeight="1" x14ac:dyDescent="0.25">
      <c r="A689">
        <v>117230</v>
      </c>
      <c r="B689" t="s">
        <v>167</v>
      </c>
      <c r="C689" t="s">
        <v>168</v>
      </c>
      <c r="D689">
        <v>2055</v>
      </c>
      <c r="E689">
        <v>0</v>
      </c>
      <c r="F689">
        <v>156.9</v>
      </c>
      <c r="G689">
        <v>0</v>
      </c>
      <c r="H689">
        <v>156.9</v>
      </c>
      <c r="J689">
        <v>0</v>
      </c>
      <c r="K689" t="s">
        <v>1415</v>
      </c>
      <c r="L689" s="1">
        <v>44935.504166666666</v>
      </c>
      <c r="M689" s="156"/>
    </row>
    <row r="690" spans="1:13" ht="15" customHeight="1" x14ac:dyDescent="0.25">
      <c r="A690">
        <v>117225</v>
      </c>
      <c r="B690" t="s">
        <v>167</v>
      </c>
      <c r="C690" t="s">
        <v>168</v>
      </c>
      <c r="D690">
        <v>2055</v>
      </c>
      <c r="E690">
        <v>0</v>
      </c>
      <c r="F690">
        <v>194.1</v>
      </c>
      <c r="G690">
        <v>0</v>
      </c>
      <c r="H690">
        <v>194.1</v>
      </c>
      <c r="J690">
        <v>0</v>
      </c>
      <c r="K690" t="s">
        <v>1415</v>
      </c>
      <c r="L690" s="1">
        <v>44935.501388888886</v>
      </c>
      <c r="M690" s="156"/>
    </row>
    <row r="691" spans="1:13" ht="15" customHeight="1" x14ac:dyDescent="0.25">
      <c r="A691">
        <v>117223</v>
      </c>
      <c r="B691" t="s">
        <v>436</v>
      </c>
      <c r="C691" t="s">
        <v>1443</v>
      </c>
      <c r="D691">
        <v>3535</v>
      </c>
      <c r="E691">
        <v>0</v>
      </c>
      <c r="F691">
        <v>5.0999999999999996</v>
      </c>
      <c r="G691">
        <v>0</v>
      </c>
      <c r="H691">
        <v>5</v>
      </c>
      <c r="J691">
        <v>0</v>
      </c>
      <c r="K691" t="s">
        <v>1415</v>
      </c>
      <c r="L691" s="1">
        <v>44935.500694444447</v>
      </c>
      <c r="M691" s="156"/>
    </row>
    <row r="692" spans="1:13" ht="15" customHeight="1" x14ac:dyDescent="0.25">
      <c r="A692">
        <v>117222</v>
      </c>
      <c r="B692" t="s">
        <v>408</v>
      </c>
      <c r="C692" t="s">
        <v>1424</v>
      </c>
      <c r="D692">
        <v>3535</v>
      </c>
      <c r="E692">
        <v>0</v>
      </c>
      <c r="F692">
        <v>45.1</v>
      </c>
      <c r="G692">
        <v>0</v>
      </c>
      <c r="H692">
        <v>45.3</v>
      </c>
      <c r="I692" t="s">
        <v>1428</v>
      </c>
      <c r="K692" t="s">
        <v>1415</v>
      </c>
      <c r="L692" s="1">
        <v>44935.499305555553</v>
      </c>
      <c r="M692" s="156"/>
    </row>
    <row r="693" spans="1:13" ht="15" customHeight="1" x14ac:dyDescent="0.25">
      <c r="A693">
        <v>117221</v>
      </c>
      <c r="B693" t="s">
        <v>186</v>
      </c>
      <c r="C693" t="s">
        <v>1433</v>
      </c>
      <c r="D693">
        <v>2055</v>
      </c>
      <c r="E693">
        <v>0</v>
      </c>
      <c r="F693">
        <v>215.3</v>
      </c>
      <c r="G693">
        <v>0</v>
      </c>
      <c r="H693">
        <v>215.3</v>
      </c>
      <c r="I693" t="s">
        <v>1514</v>
      </c>
      <c r="J693">
        <v>0</v>
      </c>
      <c r="K693" t="s">
        <v>1415</v>
      </c>
      <c r="L693" s="1">
        <v>44935.498611111114</v>
      </c>
      <c r="M693" s="156"/>
    </row>
    <row r="694" spans="1:13" ht="15" customHeight="1" x14ac:dyDescent="0.25">
      <c r="A694">
        <v>117220</v>
      </c>
      <c r="B694" t="s">
        <v>426</v>
      </c>
      <c r="C694" t="s">
        <v>427</v>
      </c>
      <c r="D694">
        <v>3535</v>
      </c>
      <c r="E694">
        <v>0</v>
      </c>
      <c r="F694">
        <v>72</v>
      </c>
      <c r="G694">
        <v>0</v>
      </c>
      <c r="H694">
        <v>71.8</v>
      </c>
      <c r="K694" t="s">
        <v>1415</v>
      </c>
      <c r="L694" s="1">
        <v>44935.498611111114</v>
      </c>
      <c r="M694" s="156"/>
    </row>
    <row r="695" spans="1:13" ht="15" customHeight="1" x14ac:dyDescent="0.25">
      <c r="A695">
        <v>117219</v>
      </c>
      <c r="B695" t="s">
        <v>167</v>
      </c>
      <c r="C695" t="s">
        <v>168</v>
      </c>
      <c r="D695">
        <v>2055</v>
      </c>
      <c r="E695">
        <v>0</v>
      </c>
      <c r="F695">
        <v>194</v>
      </c>
      <c r="G695">
        <v>0</v>
      </c>
      <c r="H695">
        <v>194</v>
      </c>
      <c r="J695">
        <v>0</v>
      </c>
      <c r="K695" t="s">
        <v>1415</v>
      </c>
      <c r="L695" s="1">
        <v>44935.49722222222</v>
      </c>
      <c r="M695" s="156"/>
    </row>
    <row r="696" spans="1:13" ht="15" customHeight="1" x14ac:dyDescent="0.25">
      <c r="A696">
        <v>117218</v>
      </c>
      <c r="B696" t="s">
        <v>408</v>
      </c>
      <c r="C696" t="s">
        <v>1424</v>
      </c>
      <c r="D696">
        <v>3535</v>
      </c>
      <c r="E696">
        <v>0</v>
      </c>
      <c r="F696">
        <v>21.5</v>
      </c>
      <c r="G696">
        <v>0</v>
      </c>
      <c r="H696">
        <v>21.4</v>
      </c>
      <c r="K696" t="s">
        <v>1415</v>
      </c>
      <c r="L696" s="1">
        <v>44935.496527777781</v>
      </c>
      <c r="M696" s="156"/>
    </row>
    <row r="697" spans="1:13" ht="15" customHeight="1" x14ac:dyDescent="0.25">
      <c r="A697">
        <v>117217</v>
      </c>
      <c r="B697" t="s">
        <v>423</v>
      </c>
      <c r="C697" t="s">
        <v>1430</v>
      </c>
      <c r="D697">
        <v>3535</v>
      </c>
      <c r="E697">
        <v>0</v>
      </c>
      <c r="F697">
        <v>87.3</v>
      </c>
      <c r="G697">
        <v>0</v>
      </c>
      <c r="H697">
        <v>86.8</v>
      </c>
      <c r="I697" t="s">
        <v>1431</v>
      </c>
      <c r="K697" t="s">
        <v>1415</v>
      </c>
      <c r="L697" s="1">
        <v>44935.495833333334</v>
      </c>
      <c r="M697" s="156"/>
    </row>
    <row r="698" spans="1:13" ht="15" customHeight="1" x14ac:dyDescent="0.25">
      <c r="A698">
        <v>117216</v>
      </c>
      <c r="B698" t="s">
        <v>409</v>
      </c>
      <c r="C698" t="s">
        <v>1414</v>
      </c>
      <c r="D698">
        <v>3535</v>
      </c>
      <c r="E698">
        <v>0</v>
      </c>
      <c r="F698">
        <v>80.3</v>
      </c>
      <c r="G698">
        <v>0</v>
      </c>
      <c r="H698">
        <v>79.8</v>
      </c>
      <c r="K698" t="s">
        <v>1415</v>
      </c>
      <c r="L698" s="1">
        <v>44935.493750000001</v>
      </c>
      <c r="M698" s="156"/>
    </row>
    <row r="699" spans="1:13" ht="15" customHeight="1" x14ac:dyDescent="0.25">
      <c r="A699">
        <v>117215</v>
      </c>
      <c r="B699" t="s">
        <v>414</v>
      </c>
      <c r="C699" t="s">
        <v>1416</v>
      </c>
      <c r="D699">
        <v>3535</v>
      </c>
      <c r="E699">
        <v>45</v>
      </c>
      <c r="F699">
        <v>45.7</v>
      </c>
      <c r="G699">
        <v>0</v>
      </c>
      <c r="H699">
        <v>45.6</v>
      </c>
      <c r="I699" t="s">
        <v>1417</v>
      </c>
      <c r="K699" t="s">
        <v>1415</v>
      </c>
      <c r="L699" s="1">
        <v>44935.493750000001</v>
      </c>
      <c r="M699" s="156"/>
    </row>
    <row r="700" spans="1:13" ht="15" customHeight="1" x14ac:dyDescent="0.25">
      <c r="A700">
        <v>117214</v>
      </c>
      <c r="B700" t="s">
        <v>417</v>
      </c>
      <c r="C700" t="s">
        <v>1419</v>
      </c>
      <c r="D700">
        <v>3535</v>
      </c>
      <c r="E700">
        <v>50</v>
      </c>
      <c r="F700">
        <v>52.4</v>
      </c>
      <c r="G700">
        <v>0</v>
      </c>
      <c r="H700">
        <v>52.1</v>
      </c>
      <c r="I700" t="s">
        <v>1417</v>
      </c>
      <c r="K700" t="s">
        <v>1415</v>
      </c>
      <c r="L700" s="1">
        <v>44935.493055555555</v>
      </c>
      <c r="M700" s="156"/>
    </row>
    <row r="701" spans="1:13" ht="15" customHeight="1" x14ac:dyDescent="0.25">
      <c r="A701">
        <v>117213</v>
      </c>
      <c r="B701" t="s">
        <v>408</v>
      </c>
      <c r="C701" t="s">
        <v>1424</v>
      </c>
      <c r="D701">
        <v>3535</v>
      </c>
      <c r="E701">
        <v>0</v>
      </c>
      <c r="F701">
        <v>33.1</v>
      </c>
      <c r="G701">
        <v>0</v>
      </c>
      <c r="H701">
        <v>32.6</v>
      </c>
      <c r="I701" t="s">
        <v>1425</v>
      </c>
      <c r="K701" t="s">
        <v>1415</v>
      </c>
      <c r="L701" s="1">
        <v>44935.491666666669</v>
      </c>
      <c r="M701" s="156"/>
    </row>
    <row r="702" spans="1:13" ht="15" customHeight="1" x14ac:dyDescent="0.25">
      <c r="A702">
        <v>117212</v>
      </c>
      <c r="B702" t="s">
        <v>459</v>
      </c>
      <c r="C702" t="s">
        <v>191</v>
      </c>
      <c r="D702">
        <v>3535</v>
      </c>
      <c r="E702">
        <v>0</v>
      </c>
      <c r="F702">
        <v>69</v>
      </c>
      <c r="G702">
        <v>0</v>
      </c>
      <c r="H702">
        <v>68.599999999999994</v>
      </c>
      <c r="K702" t="s">
        <v>1415</v>
      </c>
      <c r="L702" s="1">
        <v>44935.491666666669</v>
      </c>
      <c r="M702" s="156"/>
    </row>
    <row r="703" spans="1:13" ht="15" customHeight="1" x14ac:dyDescent="0.25">
      <c r="A703">
        <v>117211</v>
      </c>
      <c r="B703" t="s">
        <v>1435</v>
      </c>
      <c r="C703" t="s">
        <v>1436</v>
      </c>
      <c r="D703">
        <v>2055</v>
      </c>
      <c r="E703">
        <v>0</v>
      </c>
      <c r="F703">
        <v>125.4</v>
      </c>
      <c r="G703">
        <v>0</v>
      </c>
      <c r="H703">
        <v>125.4</v>
      </c>
      <c r="J703">
        <v>0</v>
      </c>
      <c r="K703" t="s">
        <v>1415</v>
      </c>
      <c r="L703" s="1">
        <v>44935.490972222222</v>
      </c>
      <c r="M703" s="156"/>
    </row>
    <row r="704" spans="1:13" ht="15" customHeight="1" x14ac:dyDescent="0.25">
      <c r="A704">
        <v>117210</v>
      </c>
      <c r="B704" t="s">
        <v>408</v>
      </c>
      <c r="C704" t="s">
        <v>1424</v>
      </c>
      <c r="D704">
        <v>3535</v>
      </c>
      <c r="E704">
        <v>0</v>
      </c>
      <c r="F704">
        <v>84.1</v>
      </c>
      <c r="G704">
        <v>0</v>
      </c>
      <c r="H704">
        <v>84.4</v>
      </c>
      <c r="I704" t="s">
        <v>1428</v>
      </c>
      <c r="K704" t="s">
        <v>1415</v>
      </c>
      <c r="L704" s="1">
        <v>44935.489583333336</v>
      </c>
      <c r="M704" s="156"/>
    </row>
    <row r="705" spans="1:13" ht="15" customHeight="1" x14ac:dyDescent="0.25">
      <c r="A705">
        <v>117209</v>
      </c>
      <c r="B705" t="s">
        <v>455</v>
      </c>
      <c r="C705" t="s">
        <v>1469</v>
      </c>
      <c r="D705">
        <v>3535</v>
      </c>
      <c r="E705">
        <v>0</v>
      </c>
      <c r="F705">
        <v>36.6</v>
      </c>
      <c r="G705">
        <v>0</v>
      </c>
      <c r="H705">
        <v>36.9</v>
      </c>
      <c r="K705" t="s">
        <v>1415</v>
      </c>
      <c r="L705" s="1">
        <v>44935.488194444442</v>
      </c>
      <c r="M705" s="156"/>
    </row>
    <row r="706" spans="1:13" ht="15" customHeight="1" x14ac:dyDescent="0.25">
      <c r="A706">
        <v>117208</v>
      </c>
      <c r="B706" t="s">
        <v>121</v>
      </c>
      <c r="C706" t="s">
        <v>122</v>
      </c>
      <c r="D706">
        <v>2055</v>
      </c>
      <c r="E706">
        <v>0</v>
      </c>
      <c r="F706">
        <v>192.7</v>
      </c>
      <c r="G706">
        <v>0</v>
      </c>
      <c r="H706">
        <v>192.7</v>
      </c>
      <c r="J706">
        <v>0</v>
      </c>
      <c r="K706" t="s">
        <v>1415</v>
      </c>
      <c r="L706" s="1">
        <v>44935.487500000003</v>
      </c>
      <c r="M706" s="156"/>
    </row>
    <row r="707" spans="1:13" ht="15" customHeight="1" x14ac:dyDescent="0.25">
      <c r="A707">
        <v>117207</v>
      </c>
      <c r="B707" t="s">
        <v>409</v>
      </c>
      <c r="C707" t="s">
        <v>1414</v>
      </c>
      <c r="D707">
        <v>3535</v>
      </c>
      <c r="E707">
        <v>0</v>
      </c>
      <c r="F707">
        <v>69.3</v>
      </c>
      <c r="G707">
        <v>0</v>
      </c>
      <c r="H707">
        <v>69.3</v>
      </c>
      <c r="K707" t="s">
        <v>1415</v>
      </c>
      <c r="L707" s="1">
        <v>44935.486805555556</v>
      </c>
      <c r="M707" s="156"/>
    </row>
    <row r="708" spans="1:13" ht="15" customHeight="1" x14ac:dyDescent="0.25">
      <c r="A708">
        <v>117206</v>
      </c>
      <c r="B708" t="s">
        <v>408</v>
      </c>
      <c r="C708" t="s">
        <v>1424</v>
      </c>
      <c r="D708">
        <v>3535</v>
      </c>
      <c r="E708">
        <v>0</v>
      </c>
      <c r="F708">
        <v>127.1</v>
      </c>
      <c r="G708">
        <v>0</v>
      </c>
      <c r="H708">
        <v>127.1</v>
      </c>
      <c r="I708" t="s">
        <v>1425</v>
      </c>
      <c r="K708" t="s">
        <v>1415</v>
      </c>
      <c r="L708" s="1">
        <v>44935.486805555556</v>
      </c>
      <c r="M708" s="156"/>
    </row>
    <row r="709" spans="1:13" ht="15" customHeight="1" x14ac:dyDescent="0.25">
      <c r="A709">
        <v>117205</v>
      </c>
      <c r="B709" t="s">
        <v>167</v>
      </c>
      <c r="C709" t="s">
        <v>168</v>
      </c>
      <c r="D709">
        <v>2055</v>
      </c>
      <c r="E709">
        <v>0</v>
      </c>
      <c r="F709">
        <v>183.2</v>
      </c>
      <c r="G709">
        <v>0</v>
      </c>
      <c r="H709">
        <v>183.2</v>
      </c>
      <c r="J709">
        <v>0</v>
      </c>
      <c r="K709" t="s">
        <v>1415</v>
      </c>
      <c r="L709" s="1">
        <v>44935.486111111109</v>
      </c>
      <c r="M709" s="156"/>
    </row>
    <row r="710" spans="1:13" ht="15" customHeight="1" x14ac:dyDescent="0.25">
      <c r="A710">
        <v>117204</v>
      </c>
      <c r="B710" t="s">
        <v>458</v>
      </c>
      <c r="C710" t="s">
        <v>1472</v>
      </c>
      <c r="D710">
        <v>3535</v>
      </c>
      <c r="E710">
        <v>0</v>
      </c>
      <c r="F710">
        <v>3.9</v>
      </c>
      <c r="G710">
        <v>0</v>
      </c>
      <c r="H710">
        <v>3.7</v>
      </c>
      <c r="K710" t="s">
        <v>1415</v>
      </c>
      <c r="L710" s="1">
        <v>44935.48541666667</v>
      </c>
      <c r="M710" s="156"/>
    </row>
    <row r="711" spans="1:13" ht="15" customHeight="1" x14ac:dyDescent="0.25">
      <c r="A711">
        <v>117199</v>
      </c>
      <c r="B711" t="s">
        <v>170</v>
      </c>
      <c r="C711" t="s">
        <v>171</v>
      </c>
      <c r="D711">
        <v>2055</v>
      </c>
      <c r="E711">
        <v>0</v>
      </c>
      <c r="F711">
        <v>180</v>
      </c>
      <c r="G711">
        <v>0</v>
      </c>
      <c r="H711">
        <v>180</v>
      </c>
      <c r="J711">
        <v>0</v>
      </c>
      <c r="K711" t="s">
        <v>1415</v>
      </c>
      <c r="L711" s="1">
        <v>44935.482638888891</v>
      </c>
      <c r="M711" s="156"/>
    </row>
    <row r="712" spans="1:13" ht="15" customHeight="1" x14ac:dyDescent="0.25">
      <c r="A712">
        <v>117196</v>
      </c>
      <c r="B712" t="s">
        <v>167</v>
      </c>
      <c r="C712" t="s">
        <v>168</v>
      </c>
      <c r="D712">
        <v>2055</v>
      </c>
      <c r="E712">
        <v>0</v>
      </c>
      <c r="F712">
        <v>180.3</v>
      </c>
      <c r="G712">
        <v>0</v>
      </c>
      <c r="H712">
        <v>180.3</v>
      </c>
      <c r="J712">
        <v>0</v>
      </c>
      <c r="K712" t="s">
        <v>1415</v>
      </c>
      <c r="L712" s="1">
        <v>44935.482638888891</v>
      </c>
      <c r="M712" s="156"/>
    </row>
    <row r="713" spans="1:13" ht="15" customHeight="1" x14ac:dyDescent="0.25">
      <c r="A713">
        <v>117179</v>
      </c>
      <c r="B713" t="s">
        <v>124</v>
      </c>
      <c r="C713" t="s">
        <v>1413</v>
      </c>
      <c r="D713">
        <v>2055</v>
      </c>
      <c r="E713">
        <v>0</v>
      </c>
      <c r="F713">
        <v>169.7</v>
      </c>
      <c r="G713">
        <v>0</v>
      </c>
      <c r="H713">
        <v>169.7</v>
      </c>
      <c r="J713">
        <v>0</v>
      </c>
      <c r="K713" t="s">
        <v>1415</v>
      </c>
      <c r="L713" s="1">
        <v>44935.478472222225</v>
      </c>
      <c r="M713" s="156"/>
    </row>
    <row r="714" spans="1:13" ht="15" customHeight="1" x14ac:dyDescent="0.25">
      <c r="A714">
        <v>117178</v>
      </c>
      <c r="B714" t="s">
        <v>177</v>
      </c>
      <c r="C714" t="s">
        <v>178</v>
      </c>
      <c r="D714">
        <v>2055</v>
      </c>
      <c r="E714">
        <v>0</v>
      </c>
      <c r="F714">
        <v>191.2</v>
      </c>
      <c r="G714">
        <v>0</v>
      </c>
      <c r="H714">
        <v>191.2</v>
      </c>
      <c r="J714">
        <v>0</v>
      </c>
      <c r="K714" t="s">
        <v>1415</v>
      </c>
      <c r="L714" s="1">
        <v>44935.474305555559</v>
      </c>
      <c r="M714" s="156"/>
    </row>
    <row r="715" spans="1:13" ht="15" customHeight="1" x14ac:dyDescent="0.25">
      <c r="A715">
        <v>117177</v>
      </c>
      <c r="B715" t="s">
        <v>186</v>
      </c>
      <c r="C715" t="s">
        <v>1433</v>
      </c>
      <c r="D715">
        <v>2055</v>
      </c>
      <c r="E715">
        <v>0</v>
      </c>
      <c r="F715">
        <v>178.4</v>
      </c>
      <c r="G715">
        <v>0</v>
      </c>
      <c r="H715">
        <v>178.4</v>
      </c>
      <c r="J715">
        <v>0</v>
      </c>
      <c r="K715" t="s">
        <v>1415</v>
      </c>
      <c r="L715" s="1">
        <v>44935.467361111114</v>
      </c>
      <c r="M715" s="156"/>
    </row>
    <row r="716" spans="1:13" ht="15" customHeight="1" x14ac:dyDescent="0.25">
      <c r="A716">
        <v>117169</v>
      </c>
      <c r="B716" t="s">
        <v>1435</v>
      </c>
      <c r="C716" t="s">
        <v>1436</v>
      </c>
      <c r="D716">
        <v>2055</v>
      </c>
      <c r="E716">
        <v>0</v>
      </c>
      <c r="F716">
        <v>119</v>
      </c>
      <c r="G716">
        <v>0</v>
      </c>
      <c r="H716">
        <v>119</v>
      </c>
      <c r="J716">
        <v>0</v>
      </c>
      <c r="K716" t="s">
        <v>1415</v>
      </c>
      <c r="L716" s="1">
        <v>44935.462500000001</v>
      </c>
      <c r="M716" s="156"/>
    </row>
    <row r="717" spans="1:13" ht="15" customHeight="1" x14ac:dyDescent="0.25">
      <c r="A717">
        <v>117166</v>
      </c>
      <c r="B717" t="s">
        <v>156</v>
      </c>
      <c r="C717" t="s">
        <v>157</v>
      </c>
      <c r="D717">
        <v>2055</v>
      </c>
      <c r="E717">
        <v>0</v>
      </c>
      <c r="F717">
        <v>132.80000000000001</v>
      </c>
      <c r="G717">
        <v>0</v>
      </c>
      <c r="H717">
        <v>132.80000000000001</v>
      </c>
      <c r="J717">
        <v>0</v>
      </c>
      <c r="K717" t="s">
        <v>1415</v>
      </c>
      <c r="L717" s="1">
        <v>44935.459027777775</v>
      </c>
      <c r="M717" s="156"/>
    </row>
    <row r="718" spans="1:13" ht="15" customHeight="1" x14ac:dyDescent="0.25">
      <c r="A718">
        <v>117165</v>
      </c>
      <c r="B718" t="s">
        <v>477</v>
      </c>
      <c r="C718" t="s">
        <v>478</v>
      </c>
      <c r="D718">
        <v>3535</v>
      </c>
      <c r="E718">
        <v>0</v>
      </c>
      <c r="F718">
        <v>29.3</v>
      </c>
      <c r="G718">
        <v>0</v>
      </c>
      <c r="H718">
        <v>29.4</v>
      </c>
      <c r="K718" t="s">
        <v>1415</v>
      </c>
      <c r="L718" s="1">
        <v>44935.458333333336</v>
      </c>
      <c r="M718" s="156"/>
    </row>
    <row r="719" spans="1:13" ht="15" customHeight="1" x14ac:dyDescent="0.25">
      <c r="A719">
        <v>117164</v>
      </c>
      <c r="B719" t="s">
        <v>467</v>
      </c>
      <c r="C719" t="s">
        <v>1486</v>
      </c>
      <c r="D719">
        <v>3600</v>
      </c>
      <c r="E719">
        <v>0</v>
      </c>
      <c r="F719">
        <v>13.6</v>
      </c>
      <c r="G719">
        <v>0</v>
      </c>
      <c r="H719">
        <v>13.2</v>
      </c>
      <c r="I719" t="s">
        <v>1462</v>
      </c>
      <c r="K719" t="s">
        <v>1415</v>
      </c>
      <c r="L719" s="1">
        <v>44935.457638888889</v>
      </c>
      <c r="M719" s="156"/>
    </row>
    <row r="720" spans="1:13" ht="15" customHeight="1" x14ac:dyDescent="0.25">
      <c r="A720">
        <v>117163</v>
      </c>
      <c r="B720" t="s">
        <v>417</v>
      </c>
      <c r="C720" t="s">
        <v>1419</v>
      </c>
      <c r="D720">
        <v>3535</v>
      </c>
      <c r="E720">
        <v>0</v>
      </c>
      <c r="F720">
        <v>80.599999999999994</v>
      </c>
      <c r="G720">
        <v>0</v>
      </c>
      <c r="H720">
        <v>80.3</v>
      </c>
      <c r="K720" t="s">
        <v>1415</v>
      </c>
      <c r="L720" s="1">
        <v>44935.457638888889</v>
      </c>
      <c r="M720" s="156"/>
    </row>
    <row r="721" spans="1:13" ht="15" customHeight="1" x14ac:dyDescent="0.25">
      <c r="A721">
        <v>117162</v>
      </c>
      <c r="B721" t="s">
        <v>409</v>
      </c>
      <c r="C721" t="s">
        <v>1414</v>
      </c>
      <c r="D721">
        <v>3535</v>
      </c>
      <c r="E721">
        <v>0</v>
      </c>
      <c r="F721">
        <v>75</v>
      </c>
      <c r="G721">
        <v>0</v>
      </c>
      <c r="H721">
        <v>74.8</v>
      </c>
      <c r="K721" t="s">
        <v>1415</v>
      </c>
      <c r="L721" s="1">
        <v>44935.455555555556</v>
      </c>
      <c r="M721" s="156"/>
    </row>
    <row r="722" spans="1:13" ht="15" customHeight="1" x14ac:dyDescent="0.25">
      <c r="A722">
        <v>117161</v>
      </c>
      <c r="B722" t="s">
        <v>424</v>
      </c>
      <c r="C722" t="s">
        <v>1432</v>
      </c>
      <c r="D722">
        <v>3535</v>
      </c>
      <c r="E722">
        <v>0</v>
      </c>
      <c r="F722">
        <v>75.400000000000006</v>
      </c>
      <c r="G722">
        <v>0</v>
      </c>
      <c r="H722">
        <v>75.3</v>
      </c>
      <c r="K722" t="s">
        <v>1415</v>
      </c>
      <c r="L722" s="1">
        <v>44935.455555555556</v>
      </c>
      <c r="M722" s="156"/>
    </row>
    <row r="723" spans="1:13" ht="15" customHeight="1" x14ac:dyDescent="0.25">
      <c r="A723">
        <v>117160</v>
      </c>
      <c r="B723" t="s">
        <v>420</v>
      </c>
      <c r="C723" t="s">
        <v>1422</v>
      </c>
      <c r="D723">
        <v>3600</v>
      </c>
      <c r="E723">
        <v>0</v>
      </c>
      <c r="G723">
        <v>0</v>
      </c>
      <c r="H723">
        <v>0</v>
      </c>
      <c r="I723" t="s">
        <v>1423</v>
      </c>
      <c r="K723" t="s">
        <v>1415</v>
      </c>
      <c r="L723" s="1">
        <v>44935.454861111109</v>
      </c>
      <c r="M723" s="156"/>
    </row>
    <row r="724" spans="1:13" ht="15" customHeight="1" x14ac:dyDescent="0.25">
      <c r="A724">
        <v>117159</v>
      </c>
      <c r="B724" t="s">
        <v>418</v>
      </c>
      <c r="C724" t="s">
        <v>1420</v>
      </c>
      <c r="D724">
        <v>3535</v>
      </c>
      <c r="E724">
        <v>0</v>
      </c>
      <c r="F724">
        <v>68.099999999999994</v>
      </c>
      <c r="G724">
        <v>0</v>
      </c>
      <c r="H724">
        <v>67.8</v>
      </c>
      <c r="I724" t="s">
        <v>1431</v>
      </c>
      <c r="K724" t="s">
        <v>1415</v>
      </c>
      <c r="L724" s="1">
        <v>44935.453472222223</v>
      </c>
      <c r="M724" s="156"/>
    </row>
    <row r="725" spans="1:13" ht="15" customHeight="1" x14ac:dyDescent="0.25">
      <c r="A725">
        <v>117158</v>
      </c>
      <c r="B725" t="s">
        <v>167</v>
      </c>
      <c r="C725" t="s">
        <v>168</v>
      </c>
      <c r="D725">
        <v>2055</v>
      </c>
      <c r="E725">
        <v>0</v>
      </c>
      <c r="F725">
        <v>210.7</v>
      </c>
      <c r="G725">
        <v>0</v>
      </c>
      <c r="H725">
        <v>210.7</v>
      </c>
      <c r="J725">
        <v>0</v>
      </c>
      <c r="K725" t="s">
        <v>1415</v>
      </c>
      <c r="L725" s="1">
        <v>44935.452777777777</v>
      </c>
      <c r="M725" s="156"/>
    </row>
    <row r="726" spans="1:13" ht="15" customHeight="1" x14ac:dyDescent="0.25">
      <c r="A726">
        <v>117157</v>
      </c>
      <c r="B726" t="s">
        <v>422</v>
      </c>
      <c r="C726" t="s">
        <v>1429</v>
      </c>
      <c r="D726">
        <v>3535</v>
      </c>
      <c r="E726">
        <v>0</v>
      </c>
      <c r="F726">
        <v>81.8</v>
      </c>
      <c r="G726">
        <v>0</v>
      </c>
      <c r="H726">
        <v>81.8</v>
      </c>
      <c r="K726" t="s">
        <v>1415</v>
      </c>
      <c r="L726" s="1">
        <v>44935.45208333333</v>
      </c>
      <c r="M726" s="156"/>
    </row>
    <row r="727" spans="1:13" ht="15" customHeight="1" x14ac:dyDescent="0.25">
      <c r="A727">
        <v>117155</v>
      </c>
      <c r="B727" t="s">
        <v>477</v>
      </c>
      <c r="C727" t="s">
        <v>478</v>
      </c>
      <c r="D727">
        <v>3535</v>
      </c>
      <c r="E727">
        <v>0</v>
      </c>
      <c r="F727">
        <v>92.5</v>
      </c>
      <c r="G727">
        <v>0</v>
      </c>
      <c r="H727">
        <v>92.5</v>
      </c>
      <c r="K727" t="s">
        <v>1415</v>
      </c>
      <c r="L727" s="1">
        <v>44935.45</v>
      </c>
      <c r="M727" s="156"/>
    </row>
    <row r="728" spans="1:13" ht="15" customHeight="1" x14ac:dyDescent="0.25">
      <c r="A728">
        <v>117153</v>
      </c>
      <c r="B728" t="s">
        <v>421</v>
      </c>
      <c r="C728" t="s">
        <v>1426</v>
      </c>
      <c r="D728">
        <v>3535</v>
      </c>
      <c r="E728">
        <v>0</v>
      </c>
      <c r="F728">
        <v>55.6</v>
      </c>
      <c r="G728">
        <v>0</v>
      </c>
      <c r="H728">
        <v>55.6</v>
      </c>
      <c r="K728" t="s">
        <v>1415</v>
      </c>
      <c r="L728" s="1">
        <v>44935.448611111111</v>
      </c>
      <c r="M728" s="156"/>
    </row>
    <row r="729" spans="1:13" ht="15" customHeight="1" x14ac:dyDescent="0.25">
      <c r="A729">
        <v>117152</v>
      </c>
      <c r="B729" t="s">
        <v>186</v>
      </c>
      <c r="C729" t="s">
        <v>1433</v>
      </c>
      <c r="D729">
        <v>2055</v>
      </c>
      <c r="E729">
        <v>0</v>
      </c>
      <c r="F729">
        <v>161.1</v>
      </c>
      <c r="G729">
        <v>0</v>
      </c>
      <c r="H729">
        <v>161.1</v>
      </c>
      <c r="J729">
        <v>0</v>
      </c>
      <c r="K729" t="s">
        <v>1415</v>
      </c>
      <c r="L729" s="1">
        <v>44935.448611111111</v>
      </c>
      <c r="M729" s="156"/>
    </row>
    <row r="730" spans="1:13" ht="15" customHeight="1" x14ac:dyDescent="0.25">
      <c r="A730">
        <v>117151</v>
      </c>
      <c r="B730" t="s">
        <v>429</v>
      </c>
      <c r="C730" t="s">
        <v>1437</v>
      </c>
      <c r="D730">
        <v>3535</v>
      </c>
      <c r="E730">
        <v>0</v>
      </c>
      <c r="F730">
        <v>105.9</v>
      </c>
      <c r="G730">
        <v>0</v>
      </c>
      <c r="H730">
        <v>105.2</v>
      </c>
      <c r="K730" t="s">
        <v>1415</v>
      </c>
      <c r="L730" s="1">
        <v>44935.447916666664</v>
      </c>
      <c r="M730" s="156"/>
    </row>
    <row r="731" spans="1:13" ht="15" customHeight="1" x14ac:dyDescent="0.25">
      <c r="A731">
        <v>117150</v>
      </c>
      <c r="B731" t="s">
        <v>458</v>
      </c>
      <c r="C731" t="s">
        <v>1472</v>
      </c>
      <c r="D731">
        <v>3535</v>
      </c>
      <c r="E731">
        <v>0</v>
      </c>
      <c r="G731">
        <v>0</v>
      </c>
      <c r="H731">
        <v>0</v>
      </c>
      <c r="K731" t="s">
        <v>1415</v>
      </c>
      <c r="L731" s="1">
        <v>44935.445833333331</v>
      </c>
      <c r="M731" s="156"/>
    </row>
    <row r="732" spans="1:13" ht="15" customHeight="1" x14ac:dyDescent="0.25">
      <c r="A732">
        <v>117149</v>
      </c>
      <c r="B732" t="s">
        <v>186</v>
      </c>
      <c r="C732" t="s">
        <v>1433</v>
      </c>
      <c r="D732">
        <v>2055</v>
      </c>
      <c r="E732">
        <v>0</v>
      </c>
      <c r="F732">
        <v>179.9</v>
      </c>
      <c r="G732">
        <v>0</v>
      </c>
      <c r="H732">
        <v>179.9</v>
      </c>
      <c r="J732">
        <v>0</v>
      </c>
      <c r="K732" t="s">
        <v>1415</v>
      </c>
      <c r="L732" s="1">
        <v>44935.445138888892</v>
      </c>
      <c r="M732" s="156"/>
    </row>
    <row r="733" spans="1:13" ht="15" customHeight="1" x14ac:dyDescent="0.25">
      <c r="A733">
        <v>117148</v>
      </c>
      <c r="B733" t="s">
        <v>186</v>
      </c>
      <c r="C733" t="s">
        <v>1433</v>
      </c>
      <c r="D733">
        <v>2055</v>
      </c>
      <c r="E733">
        <v>0</v>
      </c>
      <c r="F733">
        <v>73.400000000000006</v>
      </c>
      <c r="G733">
        <v>0</v>
      </c>
      <c r="H733">
        <v>73.400000000000006</v>
      </c>
      <c r="J733">
        <v>0</v>
      </c>
      <c r="K733" t="s">
        <v>1415</v>
      </c>
      <c r="L733" s="1">
        <v>44935.445138888892</v>
      </c>
      <c r="M733" s="156"/>
    </row>
    <row r="734" spans="1:13" ht="15" customHeight="1" x14ac:dyDescent="0.25">
      <c r="A734">
        <v>117147</v>
      </c>
      <c r="B734" t="s">
        <v>1435</v>
      </c>
      <c r="C734" t="s">
        <v>1436</v>
      </c>
      <c r="D734">
        <v>2055</v>
      </c>
      <c r="E734">
        <v>0</v>
      </c>
      <c r="F734">
        <v>119.6</v>
      </c>
      <c r="G734">
        <v>0</v>
      </c>
      <c r="H734">
        <v>119.6</v>
      </c>
      <c r="J734">
        <v>0</v>
      </c>
      <c r="K734" t="s">
        <v>1415</v>
      </c>
      <c r="L734" s="1">
        <v>44935.442361111112</v>
      </c>
      <c r="M734" s="156"/>
    </row>
    <row r="735" spans="1:13" ht="15" customHeight="1" x14ac:dyDescent="0.25">
      <c r="A735">
        <v>117141</v>
      </c>
      <c r="B735" t="s">
        <v>186</v>
      </c>
      <c r="C735" t="s">
        <v>1433</v>
      </c>
      <c r="D735">
        <v>2055</v>
      </c>
      <c r="E735">
        <v>0</v>
      </c>
      <c r="F735">
        <v>175.4</v>
      </c>
      <c r="G735">
        <v>0</v>
      </c>
      <c r="H735">
        <v>175.4</v>
      </c>
      <c r="J735">
        <v>0</v>
      </c>
      <c r="K735" t="s">
        <v>1415</v>
      </c>
      <c r="L735" s="1">
        <v>44935.438888888886</v>
      </c>
      <c r="M735" s="156"/>
    </row>
    <row r="736" spans="1:13" ht="15" customHeight="1" x14ac:dyDescent="0.25">
      <c r="A736">
        <v>117139</v>
      </c>
      <c r="B736" t="s">
        <v>177</v>
      </c>
      <c r="C736" t="s">
        <v>178</v>
      </c>
      <c r="D736">
        <v>2055</v>
      </c>
      <c r="E736">
        <v>0</v>
      </c>
      <c r="F736">
        <v>190.4</v>
      </c>
      <c r="G736">
        <v>0</v>
      </c>
      <c r="H736">
        <v>190.4</v>
      </c>
      <c r="J736">
        <v>0</v>
      </c>
      <c r="K736" t="s">
        <v>1415</v>
      </c>
      <c r="L736" s="1">
        <v>44935.438888888886</v>
      </c>
      <c r="M736" s="156"/>
    </row>
    <row r="737" spans="1:13" ht="15" customHeight="1" x14ac:dyDescent="0.25">
      <c r="A737">
        <v>117136</v>
      </c>
      <c r="B737" t="s">
        <v>418</v>
      </c>
      <c r="C737" t="s">
        <v>1420</v>
      </c>
      <c r="D737">
        <v>3535</v>
      </c>
      <c r="E737">
        <v>0</v>
      </c>
      <c r="F737">
        <v>64.900000000000006</v>
      </c>
      <c r="G737">
        <v>0</v>
      </c>
      <c r="H737">
        <v>64.8</v>
      </c>
      <c r="I737" t="s">
        <v>1431</v>
      </c>
      <c r="K737" t="s">
        <v>1415</v>
      </c>
      <c r="L737" s="1">
        <v>44935.4375</v>
      </c>
      <c r="M737" s="156"/>
    </row>
    <row r="738" spans="1:13" ht="15" customHeight="1" x14ac:dyDescent="0.25">
      <c r="A738">
        <v>117134</v>
      </c>
      <c r="B738" t="s">
        <v>1435</v>
      </c>
      <c r="C738" t="s">
        <v>1436</v>
      </c>
      <c r="D738">
        <v>2055</v>
      </c>
      <c r="E738">
        <v>0</v>
      </c>
      <c r="F738">
        <v>103</v>
      </c>
      <c r="G738">
        <v>0</v>
      </c>
      <c r="H738">
        <v>103</v>
      </c>
      <c r="J738">
        <v>0</v>
      </c>
      <c r="K738" t="s">
        <v>1415</v>
      </c>
      <c r="L738" s="1">
        <v>44935.436111111114</v>
      </c>
      <c r="M738" s="156"/>
    </row>
    <row r="739" spans="1:13" ht="15" customHeight="1" x14ac:dyDescent="0.25">
      <c r="A739">
        <v>117128</v>
      </c>
      <c r="B739" t="s">
        <v>167</v>
      </c>
      <c r="C739" t="s">
        <v>168</v>
      </c>
      <c r="D739">
        <v>2055</v>
      </c>
      <c r="E739">
        <v>0</v>
      </c>
      <c r="F739">
        <v>192.3</v>
      </c>
      <c r="G739">
        <v>0</v>
      </c>
      <c r="H739">
        <v>192.3</v>
      </c>
      <c r="J739">
        <v>0</v>
      </c>
      <c r="K739" t="s">
        <v>1415</v>
      </c>
      <c r="L739" s="1">
        <v>44935.433333333334</v>
      </c>
      <c r="M739" s="156"/>
    </row>
    <row r="740" spans="1:13" ht="15" customHeight="1" x14ac:dyDescent="0.25">
      <c r="A740">
        <v>117123</v>
      </c>
      <c r="B740" t="s">
        <v>409</v>
      </c>
      <c r="C740" t="s">
        <v>1414</v>
      </c>
      <c r="D740">
        <v>3535</v>
      </c>
      <c r="E740">
        <v>0</v>
      </c>
      <c r="F740">
        <v>81.7</v>
      </c>
      <c r="G740">
        <v>0</v>
      </c>
      <c r="H740">
        <v>81.3</v>
      </c>
      <c r="K740" t="s">
        <v>1415</v>
      </c>
      <c r="L740" s="1">
        <v>44935.429861111108</v>
      </c>
      <c r="M740" s="156"/>
    </row>
    <row r="741" spans="1:13" ht="15" customHeight="1" x14ac:dyDescent="0.25">
      <c r="A741">
        <v>117122</v>
      </c>
      <c r="B741" t="s">
        <v>186</v>
      </c>
      <c r="C741" t="s">
        <v>1433</v>
      </c>
      <c r="D741">
        <v>2055</v>
      </c>
      <c r="E741">
        <v>0</v>
      </c>
      <c r="F741">
        <v>183.4</v>
      </c>
      <c r="G741">
        <v>0</v>
      </c>
      <c r="H741">
        <v>183.4</v>
      </c>
      <c r="J741">
        <v>0</v>
      </c>
      <c r="K741" t="s">
        <v>1415</v>
      </c>
      <c r="L741" s="1">
        <v>44935.429166666669</v>
      </c>
      <c r="M741" s="156"/>
    </row>
    <row r="742" spans="1:13" ht="15" customHeight="1" x14ac:dyDescent="0.25">
      <c r="A742">
        <v>117120</v>
      </c>
      <c r="B742" t="s">
        <v>416</v>
      </c>
      <c r="C742" t="s">
        <v>1418</v>
      </c>
      <c r="D742">
        <v>3535</v>
      </c>
      <c r="E742">
        <v>0</v>
      </c>
      <c r="F742">
        <v>48.6</v>
      </c>
      <c r="G742">
        <v>0</v>
      </c>
      <c r="H742">
        <v>48.3</v>
      </c>
      <c r="K742" t="s">
        <v>1415</v>
      </c>
      <c r="L742" s="1">
        <v>44935.427083333336</v>
      </c>
      <c r="M742" s="156"/>
    </row>
    <row r="743" spans="1:13" ht="15" customHeight="1" x14ac:dyDescent="0.25">
      <c r="A743">
        <v>117119</v>
      </c>
      <c r="B743" t="s">
        <v>1435</v>
      </c>
      <c r="C743" t="s">
        <v>1436</v>
      </c>
      <c r="D743">
        <v>2055</v>
      </c>
      <c r="E743">
        <v>0</v>
      </c>
      <c r="F743">
        <v>117.7</v>
      </c>
      <c r="G743">
        <v>0</v>
      </c>
      <c r="H743">
        <v>117.7</v>
      </c>
      <c r="J743">
        <v>0</v>
      </c>
      <c r="K743" t="s">
        <v>1415</v>
      </c>
      <c r="L743" s="1">
        <v>44935.425000000003</v>
      </c>
      <c r="M743" s="156"/>
    </row>
    <row r="744" spans="1:13" ht="15" customHeight="1" x14ac:dyDescent="0.25">
      <c r="A744">
        <v>117111</v>
      </c>
      <c r="B744" t="s">
        <v>167</v>
      </c>
      <c r="C744" t="s">
        <v>168</v>
      </c>
      <c r="D744">
        <v>2055</v>
      </c>
      <c r="E744">
        <v>0</v>
      </c>
      <c r="F744">
        <v>193.2</v>
      </c>
      <c r="G744">
        <v>0</v>
      </c>
      <c r="H744">
        <v>193.2</v>
      </c>
      <c r="J744">
        <v>0</v>
      </c>
      <c r="K744" t="s">
        <v>1415</v>
      </c>
      <c r="L744" s="1">
        <v>44935.422222222223</v>
      </c>
      <c r="M744" s="156"/>
    </row>
    <row r="745" spans="1:13" ht="15" customHeight="1" x14ac:dyDescent="0.25">
      <c r="A745">
        <v>117110</v>
      </c>
      <c r="B745" t="s">
        <v>1116</v>
      </c>
      <c r="C745" t="s">
        <v>1657</v>
      </c>
      <c r="D745">
        <v>3535</v>
      </c>
      <c r="E745">
        <v>0</v>
      </c>
      <c r="F745">
        <v>52.4</v>
      </c>
      <c r="G745">
        <v>0</v>
      </c>
      <c r="H745">
        <v>52.1</v>
      </c>
      <c r="K745" t="s">
        <v>1415</v>
      </c>
      <c r="L745" s="1">
        <v>44935.42083333333</v>
      </c>
      <c r="M745" s="156"/>
    </row>
    <row r="746" spans="1:13" ht="15" customHeight="1" x14ac:dyDescent="0.25">
      <c r="A746">
        <v>117109</v>
      </c>
      <c r="B746" t="s">
        <v>429</v>
      </c>
      <c r="C746" t="s">
        <v>1437</v>
      </c>
      <c r="D746">
        <v>3535</v>
      </c>
      <c r="E746">
        <v>0</v>
      </c>
      <c r="F746">
        <v>116.5</v>
      </c>
      <c r="G746">
        <v>0</v>
      </c>
      <c r="H746">
        <v>116.6</v>
      </c>
      <c r="K746" t="s">
        <v>1415</v>
      </c>
      <c r="L746" s="1">
        <v>44935.420138888891</v>
      </c>
      <c r="M746" s="156"/>
    </row>
    <row r="747" spans="1:13" ht="15" customHeight="1" x14ac:dyDescent="0.25">
      <c r="A747">
        <v>117106</v>
      </c>
      <c r="B747" t="s">
        <v>186</v>
      </c>
      <c r="C747" t="s">
        <v>1433</v>
      </c>
      <c r="D747">
        <v>2055</v>
      </c>
      <c r="E747">
        <v>0</v>
      </c>
      <c r="F747">
        <v>169.1</v>
      </c>
      <c r="G747">
        <v>0</v>
      </c>
      <c r="H747">
        <v>169.1</v>
      </c>
      <c r="J747">
        <v>0</v>
      </c>
      <c r="K747" t="s">
        <v>1415</v>
      </c>
      <c r="L747" s="1">
        <v>44935.418055555558</v>
      </c>
      <c r="M747" s="156"/>
    </row>
    <row r="748" spans="1:13" ht="15" customHeight="1" x14ac:dyDescent="0.25">
      <c r="A748">
        <v>117099</v>
      </c>
      <c r="B748" t="s">
        <v>437</v>
      </c>
      <c r="C748" t="s">
        <v>438</v>
      </c>
      <c r="D748">
        <v>3535</v>
      </c>
      <c r="E748">
        <v>0</v>
      </c>
      <c r="F748">
        <v>79.900000000000006</v>
      </c>
      <c r="G748">
        <v>0</v>
      </c>
      <c r="H748">
        <v>79.8</v>
      </c>
      <c r="K748" t="s">
        <v>1415</v>
      </c>
      <c r="L748" s="1">
        <v>44935.416666666664</v>
      </c>
      <c r="M748" s="156"/>
    </row>
    <row r="749" spans="1:13" ht="15" customHeight="1" x14ac:dyDescent="0.25">
      <c r="A749">
        <v>117095</v>
      </c>
      <c r="B749" t="s">
        <v>167</v>
      </c>
      <c r="C749" t="s">
        <v>168</v>
      </c>
      <c r="D749">
        <v>2055</v>
      </c>
      <c r="E749">
        <v>0</v>
      </c>
      <c r="F749">
        <v>205.5</v>
      </c>
      <c r="G749">
        <v>0</v>
      </c>
      <c r="H749">
        <v>205.5</v>
      </c>
      <c r="J749">
        <v>0</v>
      </c>
      <c r="K749" t="s">
        <v>1415</v>
      </c>
      <c r="L749" s="1">
        <v>44935.415277777778</v>
      </c>
      <c r="M749" s="156"/>
    </row>
    <row r="750" spans="1:13" ht="15" customHeight="1" x14ac:dyDescent="0.25">
      <c r="A750">
        <v>117093</v>
      </c>
      <c r="B750" t="s">
        <v>429</v>
      </c>
      <c r="C750" t="s">
        <v>1437</v>
      </c>
      <c r="D750">
        <v>3535</v>
      </c>
      <c r="E750">
        <v>0</v>
      </c>
      <c r="F750">
        <v>121.4</v>
      </c>
      <c r="G750">
        <v>0</v>
      </c>
      <c r="H750">
        <v>120.6</v>
      </c>
      <c r="K750" t="s">
        <v>1415</v>
      </c>
      <c r="L750" s="1">
        <v>44935.414583333331</v>
      </c>
      <c r="M750" s="156"/>
    </row>
    <row r="751" spans="1:13" ht="15" customHeight="1" x14ac:dyDescent="0.25">
      <c r="A751">
        <v>117091</v>
      </c>
      <c r="B751" t="s">
        <v>420</v>
      </c>
      <c r="C751" t="s">
        <v>1422</v>
      </c>
      <c r="D751">
        <v>3600</v>
      </c>
      <c r="E751">
        <v>0</v>
      </c>
      <c r="F751">
        <v>25</v>
      </c>
      <c r="G751">
        <v>0</v>
      </c>
      <c r="H751">
        <v>24.9</v>
      </c>
      <c r="I751" t="s">
        <v>1423</v>
      </c>
      <c r="K751" t="s">
        <v>1415</v>
      </c>
      <c r="L751" s="1">
        <v>44935.413888888892</v>
      </c>
      <c r="M751" s="156"/>
    </row>
    <row r="752" spans="1:13" ht="15" customHeight="1" x14ac:dyDescent="0.25">
      <c r="A752">
        <v>117088</v>
      </c>
      <c r="B752" t="s">
        <v>409</v>
      </c>
      <c r="C752" t="s">
        <v>1414</v>
      </c>
      <c r="D752">
        <v>3535</v>
      </c>
      <c r="E752">
        <v>0</v>
      </c>
      <c r="F752">
        <v>154.80000000000001</v>
      </c>
      <c r="G752">
        <v>0</v>
      </c>
      <c r="H752">
        <v>154.6</v>
      </c>
      <c r="K752" t="s">
        <v>1415</v>
      </c>
      <c r="L752" s="1">
        <v>44935.413194444445</v>
      </c>
      <c r="M752" s="156"/>
    </row>
    <row r="753" spans="1:13" ht="15" customHeight="1" x14ac:dyDescent="0.25">
      <c r="A753">
        <v>117082</v>
      </c>
      <c r="B753" t="s">
        <v>156</v>
      </c>
      <c r="C753" t="s">
        <v>157</v>
      </c>
      <c r="D753">
        <v>2055</v>
      </c>
      <c r="E753">
        <v>0</v>
      </c>
      <c r="F753">
        <v>117.7</v>
      </c>
      <c r="G753">
        <v>0</v>
      </c>
      <c r="H753">
        <v>117.7</v>
      </c>
      <c r="J753">
        <v>0</v>
      </c>
      <c r="K753" t="s">
        <v>1415</v>
      </c>
      <c r="L753" s="1">
        <v>44935.411805555559</v>
      </c>
      <c r="M753" s="156"/>
    </row>
    <row r="754" spans="1:13" ht="15" customHeight="1" x14ac:dyDescent="0.25">
      <c r="A754">
        <v>117081</v>
      </c>
      <c r="B754" t="s">
        <v>416</v>
      </c>
      <c r="C754" t="s">
        <v>1418</v>
      </c>
      <c r="D754">
        <v>3535</v>
      </c>
      <c r="E754">
        <v>60</v>
      </c>
      <c r="F754">
        <v>60</v>
      </c>
      <c r="G754">
        <v>0</v>
      </c>
      <c r="H754">
        <v>59.8</v>
      </c>
      <c r="I754" t="s">
        <v>1417</v>
      </c>
      <c r="K754" t="s">
        <v>1415</v>
      </c>
      <c r="L754" s="1">
        <v>44935.409722222219</v>
      </c>
      <c r="M754" s="156"/>
    </row>
    <row r="755" spans="1:13" ht="15" customHeight="1" x14ac:dyDescent="0.25">
      <c r="A755">
        <v>117080</v>
      </c>
      <c r="B755" t="s">
        <v>124</v>
      </c>
      <c r="C755" t="s">
        <v>1413</v>
      </c>
      <c r="D755">
        <v>2055</v>
      </c>
      <c r="E755">
        <v>0</v>
      </c>
      <c r="F755">
        <v>139.5</v>
      </c>
      <c r="G755">
        <v>0</v>
      </c>
      <c r="H755">
        <v>139.5</v>
      </c>
      <c r="J755">
        <v>0</v>
      </c>
      <c r="K755" t="s">
        <v>1415</v>
      </c>
      <c r="L755" s="1">
        <v>44935.40902777778</v>
      </c>
      <c r="M755" s="156"/>
    </row>
    <row r="756" spans="1:13" ht="15" customHeight="1" x14ac:dyDescent="0.25">
      <c r="A756">
        <v>117078</v>
      </c>
      <c r="B756" t="s">
        <v>423</v>
      </c>
      <c r="C756" t="s">
        <v>1430</v>
      </c>
      <c r="D756">
        <v>3535</v>
      </c>
      <c r="E756">
        <v>0</v>
      </c>
      <c r="F756">
        <v>108.2</v>
      </c>
      <c r="G756">
        <v>0</v>
      </c>
      <c r="H756">
        <v>108</v>
      </c>
      <c r="I756" t="s">
        <v>1431</v>
      </c>
      <c r="K756" t="s">
        <v>1415</v>
      </c>
      <c r="L756" s="1">
        <v>44935.408333333333</v>
      </c>
      <c r="M756" s="156"/>
    </row>
    <row r="757" spans="1:13" ht="15" customHeight="1" x14ac:dyDescent="0.25">
      <c r="A757">
        <v>117072</v>
      </c>
      <c r="B757" t="s">
        <v>409</v>
      </c>
      <c r="C757" t="s">
        <v>1414</v>
      </c>
      <c r="D757">
        <v>3535</v>
      </c>
      <c r="E757">
        <v>0</v>
      </c>
      <c r="F757">
        <v>87.8</v>
      </c>
      <c r="G757">
        <v>0</v>
      </c>
      <c r="H757">
        <v>87.3</v>
      </c>
      <c r="K757" t="s">
        <v>1415</v>
      </c>
      <c r="L757" s="1">
        <v>44935.404166666667</v>
      </c>
      <c r="M757" s="156"/>
    </row>
    <row r="758" spans="1:13" ht="15" customHeight="1" x14ac:dyDescent="0.25">
      <c r="A758">
        <v>117071</v>
      </c>
      <c r="B758" t="s">
        <v>416</v>
      </c>
      <c r="C758" t="s">
        <v>1418</v>
      </c>
      <c r="D758">
        <v>3535</v>
      </c>
      <c r="E758">
        <v>90</v>
      </c>
      <c r="F758">
        <v>93.1</v>
      </c>
      <c r="G758">
        <v>0</v>
      </c>
      <c r="H758">
        <v>92.9</v>
      </c>
      <c r="I758" t="s">
        <v>1417</v>
      </c>
      <c r="K758" t="s">
        <v>1415</v>
      </c>
      <c r="L758" s="1">
        <v>44935.40347222222</v>
      </c>
      <c r="M758" s="156"/>
    </row>
    <row r="759" spans="1:13" ht="15" customHeight="1" x14ac:dyDescent="0.25">
      <c r="A759">
        <v>117070</v>
      </c>
      <c r="B759" t="s">
        <v>177</v>
      </c>
      <c r="C759" t="s">
        <v>178</v>
      </c>
      <c r="D759">
        <v>2055</v>
      </c>
      <c r="E759">
        <v>0</v>
      </c>
      <c r="F759">
        <v>213.6</v>
      </c>
      <c r="G759">
        <v>0</v>
      </c>
      <c r="H759">
        <v>213.6</v>
      </c>
      <c r="J759">
        <v>0</v>
      </c>
      <c r="K759" t="s">
        <v>1415</v>
      </c>
      <c r="L759" s="1">
        <v>44935.402083333334</v>
      </c>
      <c r="M759" s="156"/>
    </row>
    <row r="760" spans="1:13" ht="15" customHeight="1" x14ac:dyDescent="0.25">
      <c r="A760">
        <v>117069</v>
      </c>
      <c r="B760" t="s">
        <v>186</v>
      </c>
      <c r="C760" t="s">
        <v>1433</v>
      </c>
      <c r="D760">
        <v>2055</v>
      </c>
      <c r="E760">
        <v>0</v>
      </c>
      <c r="F760">
        <v>182.3</v>
      </c>
      <c r="G760">
        <v>0</v>
      </c>
      <c r="H760">
        <v>182.3</v>
      </c>
      <c r="J760">
        <v>0</v>
      </c>
      <c r="K760" t="s">
        <v>1415</v>
      </c>
      <c r="L760" s="1">
        <v>44935.401388888888</v>
      </c>
      <c r="M760" s="156"/>
    </row>
    <row r="761" spans="1:13" ht="15" customHeight="1" x14ac:dyDescent="0.25">
      <c r="A761">
        <v>117068</v>
      </c>
      <c r="B761" t="s">
        <v>1435</v>
      </c>
      <c r="C761" t="s">
        <v>1436</v>
      </c>
      <c r="D761">
        <v>2055</v>
      </c>
      <c r="E761">
        <v>0</v>
      </c>
      <c r="F761">
        <v>112.6</v>
      </c>
      <c r="G761">
        <v>0</v>
      </c>
      <c r="H761">
        <v>112.6</v>
      </c>
      <c r="J761">
        <v>0</v>
      </c>
      <c r="K761" t="s">
        <v>1415</v>
      </c>
      <c r="L761" s="1">
        <v>44935.397916666669</v>
      </c>
      <c r="M761" s="156"/>
    </row>
    <row r="762" spans="1:13" ht="15" customHeight="1" x14ac:dyDescent="0.25">
      <c r="A762">
        <v>117067</v>
      </c>
      <c r="B762" t="s">
        <v>167</v>
      </c>
      <c r="C762" t="s">
        <v>168</v>
      </c>
      <c r="D762">
        <v>2055</v>
      </c>
      <c r="E762">
        <v>0</v>
      </c>
      <c r="F762">
        <v>198</v>
      </c>
      <c r="G762">
        <v>0</v>
      </c>
      <c r="H762">
        <v>198</v>
      </c>
      <c r="J762">
        <v>0</v>
      </c>
      <c r="K762" t="s">
        <v>1415</v>
      </c>
      <c r="L762" s="1">
        <v>44935.395138888889</v>
      </c>
      <c r="M762" s="156"/>
    </row>
    <row r="763" spans="1:13" ht="15" customHeight="1" x14ac:dyDescent="0.25">
      <c r="A763">
        <v>117066</v>
      </c>
      <c r="B763" t="s">
        <v>186</v>
      </c>
      <c r="C763" t="s">
        <v>1433</v>
      </c>
      <c r="D763">
        <v>2055</v>
      </c>
      <c r="E763">
        <v>0</v>
      </c>
      <c r="F763">
        <v>173.4</v>
      </c>
      <c r="G763">
        <v>0</v>
      </c>
      <c r="H763">
        <v>173.4</v>
      </c>
      <c r="J763">
        <v>0</v>
      </c>
      <c r="K763" t="s">
        <v>1415</v>
      </c>
      <c r="L763" s="1">
        <v>44935.38958333333</v>
      </c>
      <c r="M763" s="156"/>
    </row>
    <row r="764" spans="1:13" ht="15" customHeight="1" x14ac:dyDescent="0.25">
      <c r="A764">
        <v>117065</v>
      </c>
      <c r="B764" t="s">
        <v>156</v>
      </c>
      <c r="C764" t="s">
        <v>157</v>
      </c>
      <c r="D764">
        <v>2055</v>
      </c>
      <c r="E764">
        <v>0</v>
      </c>
      <c r="F764">
        <v>127.9</v>
      </c>
      <c r="G764">
        <v>0</v>
      </c>
      <c r="H764">
        <v>127.9</v>
      </c>
      <c r="J764">
        <v>0</v>
      </c>
      <c r="K764" t="s">
        <v>1415</v>
      </c>
      <c r="L764" s="1">
        <v>44935.384722222225</v>
      </c>
      <c r="M764" s="156"/>
    </row>
    <row r="765" spans="1:13" ht="15" customHeight="1" x14ac:dyDescent="0.25">
      <c r="A765">
        <v>117064</v>
      </c>
      <c r="B765" t="s">
        <v>124</v>
      </c>
      <c r="C765" t="s">
        <v>1413</v>
      </c>
      <c r="D765">
        <v>2055</v>
      </c>
      <c r="E765">
        <v>0</v>
      </c>
      <c r="F765">
        <v>170.4</v>
      </c>
      <c r="G765">
        <v>0</v>
      </c>
      <c r="H765">
        <v>170.4</v>
      </c>
      <c r="J765">
        <v>0</v>
      </c>
      <c r="K765" t="s">
        <v>1415</v>
      </c>
      <c r="L765" s="1">
        <v>44935.380555555559</v>
      </c>
      <c r="M765" s="156"/>
    </row>
    <row r="766" spans="1:13" ht="15" customHeight="1" x14ac:dyDescent="0.25">
      <c r="A766">
        <v>117063</v>
      </c>
      <c r="B766" t="s">
        <v>429</v>
      </c>
      <c r="C766" t="s">
        <v>1437</v>
      </c>
      <c r="D766">
        <v>3535</v>
      </c>
      <c r="E766">
        <v>0</v>
      </c>
      <c r="F766">
        <v>10.1</v>
      </c>
      <c r="G766">
        <v>0</v>
      </c>
      <c r="H766">
        <v>9.6999999999999993</v>
      </c>
      <c r="I766" t="s">
        <v>1442</v>
      </c>
      <c r="K766" t="s">
        <v>1415</v>
      </c>
      <c r="L766" s="1">
        <v>44935.375694444447</v>
      </c>
      <c r="M766" s="156"/>
    </row>
    <row r="767" spans="1:13" ht="15" customHeight="1" x14ac:dyDescent="0.25">
      <c r="A767">
        <v>117062</v>
      </c>
      <c r="B767" t="s">
        <v>186</v>
      </c>
      <c r="C767" t="s">
        <v>1433</v>
      </c>
      <c r="D767">
        <v>2055</v>
      </c>
      <c r="E767">
        <v>0</v>
      </c>
      <c r="F767">
        <v>190.6</v>
      </c>
      <c r="G767">
        <v>0</v>
      </c>
      <c r="H767">
        <v>190.6</v>
      </c>
      <c r="J767">
        <v>0</v>
      </c>
      <c r="K767" t="s">
        <v>1415</v>
      </c>
      <c r="L767" s="1">
        <v>44935.375</v>
      </c>
      <c r="M767" s="156"/>
    </row>
    <row r="768" spans="1:13" ht="15" customHeight="1" x14ac:dyDescent="0.25">
      <c r="A768">
        <v>117061</v>
      </c>
      <c r="B768" t="s">
        <v>452</v>
      </c>
      <c r="C768" t="s">
        <v>453</v>
      </c>
      <c r="D768">
        <v>3535</v>
      </c>
      <c r="E768">
        <v>0</v>
      </c>
      <c r="F768">
        <v>48.1</v>
      </c>
      <c r="G768">
        <v>0</v>
      </c>
      <c r="H768">
        <v>47.8</v>
      </c>
      <c r="K768" t="s">
        <v>1415</v>
      </c>
      <c r="L768" s="1">
        <v>44935.372916666667</v>
      </c>
      <c r="M768" s="156"/>
    </row>
    <row r="769" spans="1:13" ht="15" customHeight="1" x14ac:dyDescent="0.25">
      <c r="A769">
        <v>117060</v>
      </c>
      <c r="B769" t="s">
        <v>167</v>
      </c>
      <c r="C769" t="s">
        <v>168</v>
      </c>
      <c r="D769">
        <v>2055</v>
      </c>
      <c r="E769">
        <v>0</v>
      </c>
      <c r="F769">
        <v>213.8</v>
      </c>
      <c r="G769">
        <v>0</v>
      </c>
      <c r="H769">
        <v>213.8</v>
      </c>
      <c r="J769">
        <v>0</v>
      </c>
      <c r="K769" t="s">
        <v>1415</v>
      </c>
      <c r="L769" s="1">
        <v>44935.371527777781</v>
      </c>
      <c r="M769" s="156"/>
    </row>
    <row r="770" spans="1:13" ht="15" customHeight="1" x14ac:dyDescent="0.25">
      <c r="A770">
        <v>117059</v>
      </c>
      <c r="B770" t="s">
        <v>425</v>
      </c>
      <c r="C770" t="s">
        <v>1434</v>
      </c>
      <c r="D770">
        <v>3535</v>
      </c>
      <c r="E770">
        <v>0</v>
      </c>
      <c r="F770">
        <v>185</v>
      </c>
      <c r="G770">
        <v>0</v>
      </c>
      <c r="H770">
        <v>184.4</v>
      </c>
      <c r="I770" t="s">
        <v>1431</v>
      </c>
      <c r="K770" t="s">
        <v>1415</v>
      </c>
      <c r="L770" s="1">
        <v>44935.371527777781</v>
      </c>
      <c r="M770" s="156"/>
    </row>
    <row r="771" spans="1:13" ht="15" customHeight="1" x14ac:dyDescent="0.25">
      <c r="A771">
        <v>117057</v>
      </c>
      <c r="B771" t="s">
        <v>1435</v>
      </c>
      <c r="C771" t="s">
        <v>1436</v>
      </c>
      <c r="D771">
        <v>2055</v>
      </c>
      <c r="E771">
        <v>0</v>
      </c>
      <c r="F771">
        <v>107</v>
      </c>
      <c r="G771">
        <v>0</v>
      </c>
      <c r="H771">
        <v>107</v>
      </c>
      <c r="J771">
        <v>0</v>
      </c>
      <c r="K771" t="s">
        <v>1415</v>
      </c>
      <c r="L771" s="1">
        <v>44935.365972222222</v>
      </c>
      <c r="M771" s="156"/>
    </row>
    <row r="772" spans="1:13" ht="15" customHeight="1" x14ac:dyDescent="0.25">
      <c r="A772">
        <v>117056</v>
      </c>
      <c r="B772" t="s">
        <v>418</v>
      </c>
      <c r="C772" t="s">
        <v>1420</v>
      </c>
      <c r="D772">
        <v>3535</v>
      </c>
      <c r="E772">
        <v>0</v>
      </c>
      <c r="F772">
        <v>7</v>
      </c>
      <c r="G772">
        <v>0</v>
      </c>
      <c r="H772">
        <v>6.7</v>
      </c>
      <c r="K772" t="s">
        <v>1415</v>
      </c>
      <c r="L772" s="1">
        <v>44935.363888888889</v>
      </c>
      <c r="M772" s="156"/>
    </row>
    <row r="773" spans="1:13" ht="15" customHeight="1" x14ac:dyDescent="0.25">
      <c r="A773">
        <v>117055</v>
      </c>
      <c r="B773" t="s">
        <v>416</v>
      </c>
      <c r="C773" t="s">
        <v>1418</v>
      </c>
      <c r="D773">
        <v>3535</v>
      </c>
      <c r="E773">
        <v>0</v>
      </c>
      <c r="F773">
        <v>58.8</v>
      </c>
      <c r="G773">
        <v>0</v>
      </c>
      <c r="H773">
        <v>58.3</v>
      </c>
      <c r="K773" t="s">
        <v>1415</v>
      </c>
      <c r="L773" s="1">
        <v>44935.363888888889</v>
      </c>
      <c r="M773" s="156"/>
    </row>
    <row r="774" spans="1:13" ht="15" customHeight="1" x14ac:dyDescent="0.25">
      <c r="A774">
        <v>117053</v>
      </c>
      <c r="B774" t="s">
        <v>186</v>
      </c>
      <c r="C774" t="s">
        <v>1433</v>
      </c>
      <c r="D774">
        <v>2055</v>
      </c>
      <c r="E774">
        <v>0</v>
      </c>
      <c r="F774">
        <v>178.2</v>
      </c>
      <c r="G774">
        <v>0</v>
      </c>
      <c r="H774">
        <v>178.2</v>
      </c>
      <c r="J774">
        <v>0</v>
      </c>
      <c r="K774" t="s">
        <v>1415</v>
      </c>
      <c r="L774" s="1">
        <v>44935.362500000003</v>
      </c>
      <c r="M774" s="156"/>
    </row>
    <row r="775" spans="1:13" ht="15" customHeight="1" x14ac:dyDescent="0.25">
      <c r="A775">
        <v>117052</v>
      </c>
      <c r="B775" t="s">
        <v>459</v>
      </c>
      <c r="C775" t="s">
        <v>191</v>
      </c>
      <c r="D775">
        <v>3535</v>
      </c>
      <c r="E775">
        <v>0</v>
      </c>
      <c r="F775">
        <v>58.4</v>
      </c>
      <c r="G775">
        <v>0</v>
      </c>
      <c r="H775">
        <v>58.1</v>
      </c>
      <c r="K775" t="s">
        <v>1415</v>
      </c>
      <c r="L775" s="1">
        <v>44935.362500000003</v>
      </c>
      <c r="M775" s="156"/>
    </row>
    <row r="776" spans="1:13" ht="15" customHeight="1" x14ac:dyDescent="0.25">
      <c r="A776">
        <v>117050</v>
      </c>
      <c r="B776" t="s">
        <v>429</v>
      </c>
      <c r="C776" t="s">
        <v>1437</v>
      </c>
      <c r="D776">
        <v>3535</v>
      </c>
      <c r="E776">
        <v>0</v>
      </c>
      <c r="F776">
        <v>60.9</v>
      </c>
      <c r="G776">
        <v>0</v>
      </c>
      <c r="H776">
        <v>60.8</v>
      </c>
      <c r="I776" t="s">
        <v>1442</v>
      </c>
      <c r="K776" t="s">
        <v>1415</v>
      </c>
      <c r="L776" s="1">
        <v>44935.362500000003</v>
      </c>
      <c r="M776" s="156"/>
    </row>
    <row r="777" spans="1:13" ht="15" customHeight="1" x14ac:dyDescent="0.25">
      <c r="A777">
        <v>117049</v>
      </c>
      <c r="B777" t="s">
        <v>186</v>
      </c>
      <c r="C777" t="s">
        <v>1433</v>
      </c>
      <c r="D777">
        <v>2055</v>
      </c>
      <c r="E777">
        <v>0</v>
      </c>
      <c r="F777">
        <v>185</v>
      </c>
      <c r="G777">
        <v>0</v>
      </c>
      <c r="H777">
        <v>185</v>
      </c>
      <c r="J777">
        <v>0</v>
      </c>
      <c r="K777" t="s">
        <v>1415</v>
      </c>
      <c r="L777" s="1">
        <v>44935.361111111109</v>
      </c>
      <c r="M777" s="156"/>
    </row>
    <row r="778" spans="1:13" ht="15" customHeight="1" x14ac:dyDescent="0.25">
      <c r="A778">
        <v>117048</v>
      </c>
      <c r="B778" t="s">
        <v>429</v>
      </c>
      <c r="C778" t="s">
        <v>1437</v>
      </c>
      <c r="D778">
        <v>3535</v>
      </c>
      <c r="E778">
        <v>0</v>
      </c>
      <c r="F778">
        <v>60.8</v>
      </c>
      <c r="G778">
        <v>0</v>
      </c>
      <c r="H778">
        <v>60.8</v>
      </c>
      <c r="I778" t="s">
        <v>1442</v>
      </c>
      <c r="K778" t="s">
        <v>1415</v>
      </c>
      <c r="L778" s="1">
        <v>44935.361111111109</v>
      </c>
      <c r="M778" s="156"/>
    </row>
    <row r="779" spans="1:13" ht="15" customHeight="1" x14ac:dyDescent="0.25">
      <c r="A779">
        <v>117047</v>
      </c>
      <c r="B779" t="s">
        <v>186</v>
      </c>
      <c r="C779" t="s">
        <v>1433</v>
      </c>
      <c r="D779">
        <v>2055</v>
      </c>
      <c r="E779">
        <v>0</v>
      </c>
      <c r="F779">
        <v>176.1</v>
      </c>
      <c r="G779">
        <v>0</v>
      </c>
      <c r="H779">
        <v>176.1</v>
      </c>
      <c r="J779">
        <v>0</v>
      </c>
      <c r="K779" t="s">
        <v>1415</v>
      </c>
      <c r="L779" s="1">
        <v>44935.357638888891</v>
      </c>
      <c r="M779" s="156"/>
    </row>
    <row r="780" spans="1:13" ht="15" customHeight="1" x14ac:dyDescent="0.25">
      <c r="A780">
        <v>117046</v>
      </c>
      <c r="B780" t="s">
        <v>409</v>
      </c>
      <c r="C780" t="s">
        <v>1414</v>
      </c>
      <c r="D780">
        <v>3535</v>
      </c>
      <c r="E780">
        <v>0</v>
      </c>
      <c r="F780">
        <v>78.3</v>
      </c>
      <c r="G780">
        <v>0</v>
      </c>
      <c r="H780">
        <v>78.3</v>
      </c>
      <c r="K780" t="s">
        <v>1415</v>
      </c>
      <c r="L780" s="1">
        <v>44935.356249999997</v>
      </c>
      <c r="M780" s="156"/>
    </row>
    <row r="781" spans="1:13" ht="15" customHeight="1" x14ac:dyDescent="0.25">
      <c r="A781">
        <v>117044</v>
      </c>
      <c r="B781" t="s">
        <v>418</v>
      </c>
      <c r="C781" t="s">
        <v>1420</v>
      </c>
      <c r="D781">
        <v>3535</v>
      </c>
      <c r="E781">
        <v>0</v>
      </c>
      <c r="F781">
        <v>66.900000000000006</v>
      </c>
      <c r="G781">
        <v>0</v>
      </c>
      <c r="H781">
        <v>66.8</v>
      </c>
      <c r="K781" t="s">
        <v>1415</v>
      </c>
      <c r="L781" s="1">
        <v>44935.355555555558</v>
      </c>
      <c r="M781" s="156"/>
    </row>
    <row r="782" spans="1:13" ht="15" customHeight="1" x14ac:dyDescent="0.25">
      <c r="A782">
        <v>117041</v>
      </c>
      <c r="B782" t="s">
        <v>177</v>
      </c>
      <c r="C782" t="s">
        <v>178</v>
      </c>
      <c r="D782">
        <v>2055</v>
      </c>
      <c r="E782">
        <v>0</v>
      </c>
      <c r="F782">
        <v>198.2</v>
      </c>
      <c r="G782">
        <v>0</v>
      </c>
      <c r="H782">
        <v>198.2</v>
      </c>
      <c r="J782">
        <v>0</v>
      </c>
      <c r="K782" t="s">
        <v>1415</v>
      </c>
      <c r="L782" s="1">
        <v>44935.354861111111</v>
      </c>
      <c r="M782" s="156"/>
    </row>
    <row r="783" spans="1:13" ht="15" customHeight="1" x14ac:dyDescent="0.25">
      <c r="A783">
        <v>117039</v>
      </c>
      <c r="B783" t="s">
        <v>124</v>
      </c>
      <c r="C783" t="s">
        <v>1413</v>
      </c>
      <c r="D783">
        <v>2055</v>
      </c>
      <c r="E783">
        <v>0</v>
      </c>
      <c r="F783">
        <v>171.2</v>
      </c>
      <c r="G783">
        <v>0</v>
      </c>
      <c r="H783">
        <v>171.2</v>
      </c>
      <c r="J783">
        <v>0</v>
      </c>
      <c r="K783" t="s">
        <v>1415</v>
      </c>
      <c r="L783" s="1">
        <v>44935.354166666664</v>
      </c>
      <c r="M783" s="156"/>
    </row>
    <row r="784" spans="1:13" ht="15" customHeight="1" x14ac:dyDescent="0.25">
      <c r="A784">
        <v>117036</v>
      </c>
      <c r="B784" t="s">
        <v>186</v>
      </c>
      <c r="C784" t="s">
        <v>1433</v>
      </c>
      <c r="D784">
        <v>2055</v>
      </c>
      <c r="E784">
        <v>0</v>
      </c>
      <c r="F784">
        <v>183.1</v>
      </c>
      <c r="G784">
        <v>0</v>
      </c>
      <c r="H784">
        <v>183.1</v>
      </c>
      <c r="J784">
        <v>0</v>
      </c>
      <c r="K784" t="s">
        <v>1415</v>
      </c>
      <c r="L784" s="1">
        <v>44935.350694444445</v>
      </c>
      <c r="M784" s="156"/>
    </row>
    <row r="785" spans="1:13" ht="15" customHeight="1" x14ac:dyDescent="0.25">
      <c r="A785">
        <v>117031</v>
      </c>
      <c r="B785" t="s">
        <v>429</v>
      </c>
      <c r="C785" t="s">
        <v>1437</v>
      </c>
      <c r="D785">
        <v>3535</v>
      </c>
      <c r="E785">
        <v>0</v>
      </c>
      <c r="F785">
        <v>121</v>
      </c>
      <c r="G785">
        <v>0</v>
      </c>
      <c r="H785">
        <v>120.6</v>
      </c>
      <c r="I785" t="s">
        <v>1442</v>
      </c>
      <c r="K785" t="s">
        <v>1415</v>
      </c>
      <c r="L785" s="1">
        <v>44935.347916666666</v>
      </c>
      <c r="M785" s="156"/>
    </row>
    <row r="786" spans="1:13" ht="15" customHeight="1" x14ac:dyDescent="0.25">
      <c r="A786">
        <v>117030</v>
      </c>
      <c r="B786" t="s">
        <v>1435</v>
      </c>
      <c r="C786" t="s">
        <v>1436</v>
      </c>
      <c r="D786">
        <v>2055</v>
      </c>
      <c r="E786">
        <v>0</v>
      </c>
      <c r="F786">
        <v>129.4</v>
      </c>
      <c r="G786">
        <v>0</v>
      </c>
      <c r="H786">
        <v>129.4</v>
      </c>
      <c r="J786">
        <v>0</v>
      </c>
      <c r="K786" t="s">
        <v>1415</v>
      </c>
      <c r="L786" s="1">
        <v>44935.347222222219</v>
      </c>
      <c r="M786" s="156"/>
    </row>
    <row r="787" spans="1:13" ht="15" customHeight="1" x14ac:dyDescent="0.25">
      <c r="A787">
        <v>117024</v>
      </c>
      <c r="B787" t="s">
        <v>1435</v>
      </c>
      <c r="C787" t="s">
        <v>1436</v>
      </c>
      <c r="D787">
        <v>2055</v>
      </c>
      <c r="E787">
        <v>0</v>
      </c>
      <c r="F787">
        <v>173.5</v>
      </c>
      <c r="G787">
        <v>0</v>
      </c>
      <c r="H787">
        <v>173.5</v>
      </c>
      <c r="J787">
        <v>0</v>
      </c>
      <c r="K787" t="s">
        <v>1415</v>
      </c>
      <c r="L787" s="1">
        <v>44935.343055555553</v>
      </c>
      <c r="M787" s="156"/>
    </row>
    <row r="788" spans="1:13" ht="15" customHeight="1" x14ac:dyDescent="0.25">
      <c r="A788">
        <v>117023</v>
      </c>
      <c r="B788" t="s">
        <v>186</v>
      </c>
      <c r="C788" t="s">
        <v>1433</v>
      </c>
      <c r="D788">
        <v>2055</v>
      </c>
      <c r="E788">
        <v>0</v>
      </c>
      <c r="F788">
        <v>178</v>
      </c>
      <c r="G788">
        <v>0</v>
      </c>
      <c r="H788">
        <v>178</v>
      </c>
      <c r="J788">
        <v>0</v>
      </c>
      <c r="K788" t="s">
        <v>1415</v>
      </c>
      <c r="L788" s="1">
        <v>44935.342361111114</v>
      </c>
      <c r="M788" s="156"/>
    </row>
    <row r="789" spans="1:13" ht="15" customHeight="1" x14ac:dyDescent="0.25">
      <c r="A789">
        <v>117022</v>
      </c>
      <c r="B789" t="s">
        <v>420</v>
      </c>
      <c r="C789" t="s">
        <v>1422</v>
      </c>
      <c r="D789">
        <v>3600</v>
      </c>
      <c r="E789">
        <v>0</v>
      </c>
      <c r="F789">
        <v>109.7</v>
      </c>
      <c r="G789">
        <v>0</v>
      </c>
      <c r="H789">
        <v>109.7</v>
      </c>
      <c r="I789" t="s">
        <v>1423</v>
      </c>
      <c r="K789" t="s">
        <v>1415</v>
      </c>
      <c r="L789" s="1">
        <v>44935.340277777781</v>
      </c>
      <c r="M789" s="156"/>
    </row>
    <row r="790" spans="1:13" ht="15" customHeight="1" x14ac:dyDescent="0.25">
      <c r="A790">
        <v>117021</v>
      </c>
      <c r="B790" t="s">
        <v>409</v>
      </c>
      <c r="C790" t="s">
        <v>1414</v>
      </c>
      <c r="D790">
        <v>3535</v>
      </c>
      <c r="E790">
        <v>0</v>
      </c>
      <c r="F790">
        <v>77.900000000000006</v>
      </c>
      <c r="G790">
        <v>0</v>
      </c>
      <c r="H790">
        <v>77.8</v>
      </c>
      <c r="K790" t="s">
        <v>1415</v>
      </c>
      <c r="L790" s="1">
        <v>44935.338888888888</v>
      </c>
      <c r="M790" s="156"/>
    </row>
    <row r="791" spans="1:13" ht="15" customHeight="1" x14ac:dyDescent="0.25">
      <c r="A791">
        <v>117020</v>
      </c>
      <c r="B791" t="s">
        <v>186</v>
      </c>
      <c r="C791" t="s">
        <v>1433</v>
      </c>
      <c r="D791">
        <v>2055</v>
      </c>
      <c r="E791">
        <v>0</v>
      </c>
      <c r="F791">
        <v>178.3</v>
      </c>
      <c r="G791">
        <v>0</v>
      </c>
      <c r="H791">
        <v>178.3</v>
      </c>
      <c r="J791">
        <v>0</v>
      </c>
      <c r="K791" t="s">
        <v>1415</v>
      </c>
      <c r="L791" s="1">
        <v>44935.334722222222</v>
      </c>
      <c r="M791" s="156"/>
    </row>
    <row r="792" spans="1:13" ht="15" customHeight="1" x14ac:dyDescent="0.25">
      <c r="A792">
        <v>117019</v>
      </c>
      <c r="B792" t="s">
        <v>186</v>
      </c>
      <c r="C792" t="s">
        <v>1433</v>
      </c>
      <c r="D792">
        <v>2055</v>
      </c>
      <c r="E792">
        <v>0</v>
      </c>
      <c r="F792">
        <v>126.6</v>
      </c>
      <c r="G792">
        <v>0</v>
      </c>
      <c r="H792">
        <v>126.6</v>
      </c>
      <c r="J792">
        <v>0</v>
      </c>
      <c r="K792" t="s">
        <v>1415</v>
      </c>
      <c r="L792" s="1">
        <v>44935.332638888889</v>
      </c>
      <c r="M792" s="156"/>
    </row>
    <row r="793" spans="1:13" ht="15" customHeight="1" x14ac:dyDescent="0.25">
      <c r="A793">
        <v>117018</v>
      </c>
      <c r="B793" t="s">
        <v>124</v>
      </c>
      <c r="C793" t="s">
        <v>1413</v>
      </c>
      <c r="D793">
        <v>2055</v>
      </c>
      <c r="E793">
        <v>0</v>
      </c>
      <c r="F793">
        <v>178.4</v>
      </c>
      <c r="G793">
        <v>0</v>
      </c>
      <c r="H793">
        <v>178.4</v>
      </c>
      <c r="J793">
        <v>0</v>
      </c>
      <c r="K793" t="s">
        <v>1415</v>
      </c>
      <c r="L793" s="1">
        <v>44935.332638888889</v>
      </c>
      <c r="M793" s="156"/>
    </row>
    <row r="794" spans="1:13" ht="15" customHeight="1" x14ac:dyDescent="0.25">
      <c r="A794">
        <v>117017</v>
      </c>
      <c r="B794" t="s">
        <v>167</v>
      </c>
      <c r="C794" t="s">
        <v>168</v>
      </c>
      <c r="D794">
        <v>2055</v>
      </c>
      <c r="E794">
        <v>0</v>
      </c>
      <c r="F794">
        <v>194.5</v>
      </c>
      <c r="G794">
        <v>0</v>
      </c>
      <c r="H794">
        <v>194.5</v>
      </c>
      <c r="J794">
        <v>0</v>
      </c>
      <c r="K794" t="s">
        <v>1415</v>
      </c>
      <c r="L794" s="1">
        <v>44935.327777777777</v>
      </c>
      <c r="M794" s="156"/>
    </row>
    <row r="795" spans="1:13" ht="15" customHeight="1" x14ac:dyDescent="0.25">
      <c r="A795">
        <v>117016</v>
      </c>
      <c r="B795" t="s">
        <v>124</v>
      </c>
      <c r="C795" t="s">
        <v>1413</v>
      </c>
      <c r="D795">
        <v>2055</v>
      </c>
      <c r="E795">
        <v>0</v>
      </c>
      <c r="F795">
        <v>170.1</v>
      </c>
      <c r="G795">
        <v>0</v>
      </c>
      <c r="H795">
        <v>170.1</v>
      </c>
      <c r="J795">
        <v>0</v>
      </c>
      <c r="K795" t="s">
        <v>1415</v>
      </c>
      <c r="L795" s="1">
        <v>44935.323611111111</v>
      </c>
      <c r="M795" s="156"/>
    </row>
    <row r="796" spans="1:13" ht="15" customHeight="1" x14ac:dyDescent="0.25">
      <c r="A796">
        <v>117015</v>
      </c>
      <c r="B796" t="s">
        <v>154</v>
      </c>
      <c r="C796" t="s">
        <v>155</v>
      </c>
      <c r="D796">
        <v>2055</v>
      </c>
      <c r="E796">
        <v>0</v>
      </c>
      <c r="F796">
        <v>120.3</v>
      </c>
      <c r="G796">
        <v>0</v>
      </c>
      <c r="H796">
        <v>120.3</v>
      </c>
      <c r="J796">
        <v>0</v>
      </c>
      <c r="K796" t="s">
        <v>1415</v>
      </c>
      <c r="L796" s="1">
        <v>44935.320138888892</v>
      </c>
      <c r="M796" s="156"/>
    </row>
    <row r="797" spans="1:13" ht="15" customHeight="1" x14ac:dyDescent="0.25">
      <c r="A797">
        <v>117014</v>
      </c>
      <c r="B797" t="s">
        <v>1435</v>
      </c>
      <c r="C797" t="s">
        <v>1436</v>
      </c>
      <c r="D797">
        <v>2055</v>
      </c>
      <c r="E797">
        <v>0</v>
      </c>
      <c r="F797">
        <v>113</v>
      </c>
      <c r="G797">
        <v>0</v>
      </c>
      <c r="H797">
        <v>113</v>
      </c>
      <c r="J797">
        <v>0</v>
      </c>
      <c r="K797" t="s">
        <v>1415</v>
      </c>
      <c r="L797" s="1">
        <v>44935.314583333333</v>
      </c>
      <c r="M797" s="156"/>
    </row>
    <row r="798" spans="1:13" ht="15" customHeight="1" x14ac:dyDescent="0.25">
      <c r="A798">
        <v>117013</v>
      </c>
      <c r="B798" t="s">
        <v>186</v>
      </c>
      <c r="C798" t="s">
        <v>1433</v>
      </c>
      <c r="D798">
        <v>2055</v>
      </c>
      <c r="E798">
        <v>0</v>
      </c>
      <c r="F798">
        <v>186</v>
      </c>
      <c r="G798">
        <v>0</v>
      </c>
      <c r="H798">
        <v>186</v>
      </c>
      <c r="J798">
        <v>0</v>
      </c>
      <c r="K798" t="s">
        <v>1415</v>
      </c>
      <c r="L798" s="1">
        <v>44935.310416666667</v>
      </c>
      <c r="M798" s="156"/>
    </row>
    <row r="799" spans="1:13" ht="15" customHeight="1" x14ac:dyDescent="0.25">
      <c r="A799">
        <v>117012</v>
      </c>
      <c r="B799" t="s">
        <v>167</v>
      </c>
      <c r="C799" t="s">
        <v>168</v>
      </c>
      <c r="D799">
        <v>2055</v>
      </c>
      <c r="E799">
        <v>0</v>
      </c>
      <c r="F799">
        <v>206.2</v>
      </c>
      <c r="G799">
        <v>0</v>
      </c>
      <c r="H799">
        <v>206.2</v>
      </c>
      <c r="J799">
        <v>0</v>
      </c>
      <c r="K799" t="s">
        <v>1415</v>
      </c>
      <c r="L799" s="1">
        <v>44935.308333333334</v>
      </c>
      <c r="M799" s="156"/>
    </row>
    <row r="800" spans="1:13" ht="15" customHeight="1" x14ac:dyDescent="0.25">
      <c r="A800">
        <v>117011</v>
      </c>
      <c r="B800" t="s">
        <v>167</v>
      </c>
      <c r="C800" t="s">
        <v>168</v>
      </c>
      <c r="D800">
        <v>2055</v>
      </c>
      <c r="E800">
        <v>0</v>
      </c>
      <c r="F800">
        <v>182.2</v>
      </c>
      <c r="G800">
        <v>0</v>
      </c>
      <c r="H800">
        <v>182.2</v>
      </c>
      <c r="J800">
        <v>0</v>
      </c>
      <c r="K800" t="s">
        <v>1415</v>
      </c>
      <c r="L800" s="1">
        <v>44935.302083333336</v>
      </c>
      <c r="M800" s="156"/>
    </row>
    <row r="801" spans="1:13" ht="15" customHeight="1" x14ac:dyDescent="0.25">
      <c r="A801">
        <v>117010</v>
      </c>
      <c r="B801" t="s">
        <v>154</v>
      </c>
      <c r="C801" t="s">
        <v>155</v>
      </c>
      <c r="D801">
        <v>2055</v>
      </c>
      <c r="E801">
        <v>0</v>
      </c>
      <c r="F801">
        <v>103.5</v>
      </c>
      <c r="G801">
        <v>0</v>
      </c>
      <c r="H801">
        <v>103.5</v>
      </c>
      <c r="J801">
        <v>0</v>
      </c>
      <c r="K801" t="s">
        <v>1415</v>
      </c>
      <c r="L801" s="1">
        <v>44935.298611111109</v>
      </c>
      <c r="M801" s="156"/>
    </row>
    <row r="802" spans="1:13" ht="15" customHeight="1" x14ac:dyDescent="0.25">
      <c r="A802">
        <v>117009</v>
      </c>
      <c r="B802" t="s">
        <v>167</v>
      </c>
      <c r="C802" t="s">
        <v>168</v>
      </c>
      <c r="D802">
        <v>2055</v>
      </c>
      <c r="E802">
        <v>0</v>
      </c>
      <c r="F802">
        <v>103.6</v>
      </c>
      <c r="G802">
        <v>0</v>
      </c>
      <c r="H802">
        <v>103.6</v>
      </c>
      <c r="J802">
        <v>0</v>
      </c>
      <c r="K802" t="s">
        <v>1415</v>
      </c>
      <c r="L802" s="1">
        <v>44935.293749999997</v>
      </c>
      <c r="M802" s="156"/>
    </row>
    <row r="803" spans="1:13" ht="15" customHeight="1" x14ac:dyDescent="0.25">
      <c r="A803">
        <v>117008</v>
      </c>
      <c r="B803" t="s">
        <v>154</v>
      </c>
      <c r="C803" t="s">
        <v>155</v>
      </c>
      <c r="D803">
        <v>2055</v>
      </c>
      <c r="E803">
        <v>0</v>
      </c>
      <c r="F803">
        <v>77</v>
      </c>
      <c r="G803">
        <v>0</v>
      </c>
      <c r="H803">
        <v>77</v>
      </c>
      <c r="J803">
        <v>0</v>
      </c>
      <c r="K803" t="s">
        <v>1415</v>
      </c>
      <c r="L803" s="1">
        <v>44935.290277777778</v>
      </c>
      <c r="M803" s="156"/>
    </row>
    <row r="804" spans="1:13" ht="15" customHeight="1" x14ac:dyDescent="0.25">
      <c r="A804">
        <v>117007</v>
      </c>
      <c r="B804" t="s">
        <v>156</v>
      </c>
      <c r="C804" t="s">
        <v>157</v>
      </c>
      <c r="D804">
        <v>2055</v>
      </c>
      <c r="E804">
        <v>0</v>
      </c>
      <c r="F804">
        <v>131.30000000000001</v>
      </c>
      <c r="G804">
        <v>0</v>
      </c>
      <c r="H804">
        <v>131.30000000000001</v>
      </c>
      <c r="J804">
        <v>0</v>
      </c>
      <c r="K804" t="s">
        <v>1415</v>
      </c>
      <c r="L804" s="1">
        <v>44935.281944444447</v>
      </c>
      <c r="M804" s="156"/>
    </row>
    <row r="805" spans="1:13" ht="15" customHeight="1" x14ac:dyDescent="0.25">
      <c r="A805">
        <v>117006</v>
      </c>
      <c r="B805" t="s">
        <v>154</v>
      </c>
      <c r="C805" t="s">
        <v>155</v>
      </c>
      <c r="D805">
        <v>2055</v>
      </c>
      <c r="E805">
        <v>0</v>
      </c>
      <c r="F805">
        <v>109.5</v>
      </c>
      <c r="G805">
        <v>0</v>
      </c>
      <c r="H805">
        <v>109.5</v>
      </c>
      <c r="J805">
        <v>0</v>
      </c>
      <c r="K805" t="s">
        <v>1415</v>
      </c>
      <c r="L805" s="1">
        <v>44935.279166666667</v>
      </c>
      <c r="M805" s="156"/>
    </row>
    <row r="806" spans="1:13" ht="15" customHeight="1" x14ac:dyDescent="0.25">
      <c r="A806">
        <v>117005</v>
      </c>
      <c r="B806" t="s">
        <v>186</v>
      </c>
      <c r="C806" t="s">
        <v>1433</v>
      </c>
      <c r="D806">
        <v>2055</v>
      </c>
      <c r="E806">
        <v>0</v>
      </c>
      <c r="F806">
        <v>178.7</v>
      </c>
      <c r="G806">
        <v>0</v>
      </c>
      <c r="H806">
        <v>178.7</v>
      </c>
      <c r="J806">
        <v>0</v>
      </c>
      <c r="K806" t="s">
        <v>1415</v>
      </c>
      <c r="L806" s="1">
        <v>44935.276388888888</v>
      </c>
      <c r="M806" s="156"/>
    </row>
    <row r="807" spans="1:13" ht="15" customHeight="1" x14ac:dyDescent="0.25">
      <c r="A807">
        <v>117004</v>
      </c>
      <c r="B807" t="s">
        <v>154</v>
      </c>
      <c r="C807" t="s">
        <v>155</v>
      </c>
      <c r="D807">
        <v>2055</v>
      </c>
      <c r="E807">
        <v>0</v>
      </c>
      <c r="F807">
        <v>105.6</v>
      </c>
      <c r="G807">
        <v>0</v>
      </c>
      <c r="H807">
        <v>105.6</v>
      </c>
      <c r="J807">
        <v>0</v>
      </c>
      <c r="K807" t="s">
        <v>1415</v>
      </c>
      <c r="L807" s="1">
        <v>44935.271527777775</v>
      </c>
      <c r="M807" s="156"/>
    </row>
    <row r="808" spans="1:13" ht="15" customHeight="1" x14ac:dyDescent="0.25">
      <c r="A808">
        <v>117003</v>
      </c>
      <c r="B808" t="s">
        <v>124</v>
      </c>
      <c r="C808" t="s">
        <v>1413</v>
      </c>
      <c r="D808">
        <v>2055</v>
      </c>
      <c r="E808">
        <v>0</v>
      </c>
      <c r="F808">
        <v>140.9</v>
      </c>
      <c r="G808">
        <v>0</v>
      </c>
      <c r="H808">
        <v>140.9</v>
      </c>
      <c r="J808">
        <v>0</v>
      </c>
      <c r="K808" t="s">
        <v>1415</v>
      </c>
      <c r="L808" s="1">
        <v>44935.268055555556</v>
      </c>
      <c r="M808" s="156"/>
    </row>
    <row r="809" spans="1:13" ht="15" customHeight="1" x14ac:dyDescent="0.25">
      <c r="A809">
        <v>117002</v>
      </c>
      <c r="B809" t="s">
        <v>124</v>
      </c>
      <c r="C809" t="s">
        <v>1413</v>
      </c>
      <c r="D809">
        <v>2055</v>
      </c>
      <c r="E809">
        <v>0</v>
      </c>
      <c r="F809">
        <v>176</v>
      </c>
      <c r="G809">
        <v>0</v>
      </c>
      <c r="H809">
        <v>176</v>
      </c>
      <c r="J809">
        <v>0</v>
      </c>
      <c r="K809" t="s">
        <v>1415</v>
      </c>
      <c r="L809" s="1">
        <v>44935.267361111109</v>
      </c>
      <c r="M809" s="156"/>
    </row>
    <row r="810" spans="1:13" ht="15" customHeight="1" x14ac:dyDescent="0.25">
      <c r="A810">
        <v>117001</v>
      </c>
      <c r="B810" t="s">
        <v>167</v>
      </c>
      <c r="C810" t="s">
        <v>168</v>
      </c>
      <c r="D810">
        <v>2055</v>
      </c>
      <c r="E810">
        <v>0</v>
      </c>
      <c r="F810">
        <v>178.4</v>
      </c>
      <c r="G810">
        <v>0</v>
      </c>
      <c r="H810">
        <v>178.4</v>
      </c>
      <c r="J810">
        <v>0</v>
      </c>
      <c r="K810" t="s">
        <v>1415</v>
      </c>
      <c r="L810" s="1">
        <v>44935.267361111109</v>
      </c>
      <c r="M810" s="156"/>
    </row>
    <row r="811" spans="1:13" ht="15" customHeight="1" x14ac:dyDescent="0.25">
      <c r="A811">
        <v>117000</v>
      </c>
      <c r="B811" t="s">
        <v>186</v>
      </c>
      <c r="C811" t="s">
        <v>1433</v>
      </c>
      <c r="D811">
        <v>2055</v>
      </c>
      <c r="E811">
        <v>0</v>
      </c>
      <c r="F811">
        <v>44.2</v>
      </c>
      <c r="G811">
        <v>0</v>
      </c>
      <c r="H811">
        <v>44.2</v>
      </c>
      <c r="J811">
        <v>0</v>
      </c>
      <c r="K811" t="s">
        <v>1415</v>
      </c>
      <c r="L811" s="1">
        <v>44935.26666666667</v>
      </c>
      <c r="M811" s="156"/>
    </row>
    <row r="812" spans="1:13" ht="15" customHeight="1" x14ac:dyDescent="0.25">
      <c r="A812">
        <v>116999</v>
      </c>
      <c r="B812" t="s">
        <v>167</v>
      </c>
      <c r="C812" t="s">
        <v>168</v>
      </c>
      <c r="D812">
        <v>2055</v>
      </c>
      <c r="E812">
        <v>0</v>
      </c>
      <c r="F812">
        <v>201</v>
      </c>
      <c r="G812">
        <v>0</v>
      </c>
      <c r="H812">
        <v>201</v>
      </c>
      <c r="J812">
        <v>0</v>
      </c>
      <c r="K812" t="s">
        <v>1415</v>
      </c>
      <c r="L812" s="1">
        <v>44935.265972222223</v>
      </c>
      <c r="M812" s="156"/>
    </row>
    <row r="813" spans="1:13" ht="15" customHeight="1" x14ac:dyDescent="0.25">
      <c r="A813">
        <v>116998</v>
      </c>
      <c r="B813" t="s">
        <v>186</v>
      </c>
      <c r="C813" t="s">
        <v>1433</v>
      </c>
      <c r="D813">
        <v>2055</v>
      </c>
      <c r="E813">
        <v>0</v>
      </c>
      <c r="F813">
        <v>196.3</v>
      </c>
      <c r="G813">
        <v>0</v>
      </c>
      <c r="H813">
        <v>196.3</v>
      </c>
      <c r="J813">
        <v>0</v>
      </c>
      <c r="K813" t="s">
        <v>1415</v>
      </c>
      <c r="L813" s="1">
        <v>44935.265972222223</v>
      </c>
      <c r="M813" s="156"/>
    </row>
    <row r="814" spans="1:13" ht="15" customHeight="1" x14ac:dyDescent="0.25">
      <c r="A814">
        <v>116997</v>
      </c>
      <c r="B814" t="s">
        <v>186</v>
      </c>
      <c r="C814" t="s">
        <v>1433</v>
      </c>
      <c r="D814">
        <v>2055</v>
      </c>
      <c r="E814">
        <v>0</v>
      </c>
      <c r="F814">
        <v>67.7</v>
      </c>
      <c r="G814">
        <v>0</v>
      </c>
      <c r="H814">
        <v>67.7</v>
      </c>
      <c r="J814">
        <v>0</v>
      </c>
      <c r="K814" t="s">
        <v>1415</v>
      </c>
      <c r="L814" s="1">
        <v>44935.265277777777</v>
      </c>
      <c r="M814" s="156"/>
    </row>
    <row r="815" spans="1:13" ht="15" customHeight="1" x14ac:dyDescent="0.25">
      <c r="A815">
        <v>116996</v>
      </c>
      <c r="B815" t="s">
        <v>186</v>
      </c>
      <c r="C815" t="s">
        <v>1433</v>
      </c>
      <c r="D815">
        <v>2055</v>
      </c>
      <c r="E815">
        <v>0</v>
      </c>
      <c r="F815">
        <v>196.4</v>
      </c>
      <c r="G815">
        <v>0</v>
      </c>
      <c r="H815">
        <v>196.4</v>
      </c>
      <c r="J815">
        <v>0</v>
      </c>
      <c r="K815" t="s">
        <v>1415</v>
      </c>
      <c r="L815" s="1">
        <v>44935.265277777777</v>
      </c>
      <c r="M815" s="156"/>
    </row>
    <row r="816" spans="1:13" ht="15" customHeight="1" x14ac:dyDescent="0.25">
      <c r="A816">
        <v>116970</v>
      </c>
      <c r="B816" t="s">
        <v>1435</v>
      </c>
      <c r="C816" t="s">
        <v>1436</v>
      </c>
      <c r="D816">
        <v>2055</v>
      </c>
      <c r="E816">
        <v>0</v>
      </c>
      <c r="F816">
        <v>155.4</v>
      </c>
      <c r="G816">
        <v>0</v>
      </c>
      <c r="H816">
        <v>155.4</v>
      </c>
      <c r="J816">
        <v>0</v>
      </c>
      <c r="K816" t="s">
        <v>1444</v>
      </c>
      <c r="L816" s="1">
        <v>44935.191666666666</v>
      </c>
      <c r="M816" s="156"/>
    </row>
    <row r="817" spans="1:13" ht="15" customHeight="1" x14ac:dyDescent="0.25">
      <c r="A817">
        <v>116969</v>
      </c>
      <c r="B817" t="s">
        <v>167</v>
      </c>
      <c r="C817" t="s">
        <v>168</v>
      </c>
      <c r="D817">
        <v>2055</v>
      </c>
      <c r="E817">
        <v>0</v>
      </c>
      <c r="F817">
        <v>213.1</v>
      </c>
      <c r="G817">
        <v>0</v>
      </c>
      <c r="H817">
        <v>213.1</v>
      </c>
      <c r="J817">
        <v>0</v>
      </c>
      <c r="K817" t="s">
        <v>1444</v>
      </c>
      <c r="L817" s="1">
        <v>44935.145138888889</v>
      </c>
      <c r="M817" s="156"/>
    </row>
    <row r="818" spans="1:13" ht="15" customHeight="1" x14ac:dyDescent="0.25">
      <c r="A818">
        <v>116968</v>
      </c>
      <c r="B818" t="s">
        <v>186</v>
      </c>
      <c r="C818" t="s">
        <v>1433</v>
      </c>
      <c r="D818">
        <v>2055</v>
      </c>
      <c r="E818">
        <v>0</v>
      </c>
      <c r="F818">
        <v>205</v>
      </c>
      <c r="G818">
        <v>0</v>
      </c>
      <c r="H818">
        <v>205</v>
      </c>
      <c r="J818">
        <v>0</v>
      </c>
      <c r="K818" t="s">
        <v>1444</v>
      </c>
      <c r="L818" s="1">
        <v>44935.145138888889</v>
      </c>
      <c r="M818" s="156"/>
    </row>
    <row r="819" spans="1:13" ht="15" customHeight="1" x14ac:dyDescent="0.25">
      <c r="A819">
        <v>116967</v>
      </c>
      <c r="B819" t="s">
        <v>167</v>
      </c>
      <c r="C819" t="s">
        <v>168</v>
      </c>
      <c r="D819">
        <v>2055</v>
      </c>
      <c r="E819">
        <v>0</v>
      </c>
      <c r="F819">
        <v>202.3</v>
      </c>
      <c r="G819">
        <v>0</v>
      </c>
      <c r="H819">
        <v>202.3</v>
      </c>
      <c r="J819">
        <v>0</v>
      </c>
      <c r="K819" t="s">
        <v>1444</v>
      </c>
      <c r="L819" s="1">
        <v>44935.144444444442</v>
      </c>
      <c r="M819" s="156"/>
    </row>
    <row r="820" spans="1:13" ht="15" customHeight="1" x14ac:dyDescent="0.25">
      <c r="A820">
        <v>116966</v>
      </c>
      <c r="B820" t="s">
        <v>156</v>
      </c>
      <c r="C820" t="s">
        <v>157</v>
      </c>
      <c r="D820">
        <v>2055</v>
      </c>
      <c r="E820">
        <v>0</v>
      </c>
      <c r="F820">
        <v>149.30000000000001</v>
      </c>
      <c r="G820">
        <v>0</v>
      </c>
      <c r="H820">
        <v>149.30000000000001</v>
      </c>
      <c r="J820">
        <v>0</v>
      </c>
      <c r="K820" t="s">
        <v>1444</v>
      </c>
      <c r="L820" s="1">
        <v>44935.143750000003</v>
      </c>
      <c r="M820" s="156"/>
    </row>
    <row r="821" spans="1:13" ht="15" customHeight="1" x14ac:dyDescent="0.25">
      <c r="A821">
        <v>116965</v>
      </c>
      <c r="B821" t="s">
        <v>167</v>
      </c>
      <c r="C821" t="s">
        <v>168</v>
      </c>
      <c r="D821">
        <v>2055</v>
      </c>
      <c r="E821">
        <v>0</v>
      </c>
      <c r="F821">
        <v>213.1</v>
      </c>
      <c r="G821">
        <v>0</v>
      </c>
      <c r="H821">
        <v>213.1</v>
      </c>
      <c r="J821">
        <v>0</v>
      </c>
      <c r="K821" t="s">
        <v>1444</v>
      </c>
      <c r="L821" s="1">
        <v>44935.143750000003</v>
      </c>
      <c r="M821" s="156"/>
    </row>
    <row r="822" spans="1:13" ht="15" customHeight="1" x14ac:dyDescent="0.25">
      <c r="A822">
        <v>116963</v>
      </c>
      <c r="B822" t="s">
        <v>167</v>
      </c>
      <c r="C822" t="s">
        <v>168</v>
      </c>
      <c r="D822">
        <v>2055</v>
      </c>
      <c r="E822">
        <v>0</v>
      </c>
      <c r="F822">
        <v>205.9</v>
      </c>
      <c r="G822">
        <v>0</v>
      </c>
      <c r="H822">
        <v>205.9</v>
      </c>
      <c r="J822">
        <v>0</v>
      </c>
      <c r="K822" t="s">
        <v>1444</v>
      </c>
      <c r="L822" s="1">
        <v>44935.143055555556</v>
      </c>
      <c r="M822" s="156"/>
    </row>
    <row r="823" spans="1:13" ht="15" customHeight="1" x14ac:dyDescent="0.25">
      <c r="A823">
        <v>116960</v>
      </c>
      <c r="B823" t="s">
        <v>167</v>
      </c>
      <c r="C823" t="s">
        <v>168</v>
      </c>
      <c r="D823">
        <v>2055</v>
      </c>
      <c r="E823">
        <v>0</v>
      </c>
      <c r="F823">
        <v>220.1</v>
      </c>
      <c r="G823">
        <v>0</v>
      </c>
      <c r="H823">
        <v>220.1</v>
      </c>
      <c r="J823">
        <v>0</v>
      </c>
      <c r="K823" t="s">
        <v>1444</v>
      </c>
      <c r="L823" s="1">
        <v>44935.142361111109</v>
      </c>
      <c r="M823" s="156"/>
    </row>
    <row r="824" spans="1:13" ht="15" customHeight="1" x14ac:dyDescent="0.25">
      <c r="A824">
        <v>116958</v>
      </c>
      <c r="B824" t="s">
        <v>167</v>
      </c>
      <c r="C824" t="s">
        <v>168</v>
      </c>
      <c r="D824">
        <v>2055</v>
      </c>
      <c r="E824">
        <v>0</v>
      </c>
      <c r="F824">
        <v>209.7</v>
      </c>
      <c r="G824">
        <v>0</v>
      </c>
      <c r="H824">
        <v>209.7</v>
      </c>
      <c r="J824">
        <v>0</v>
      </c>
      <c r="K824" t="s">
        <v>1444</v>
      </c>
      <c r="L824" s="1">
        <v>44935.14166666667</v>
      </c>
      <c r="M824" s="156"/>
    </row>
    <row r="825" spans="1:13" ht="15" customHeight="1" x14ac:dyDescent="0.25">
      <c r="A825">
        <v>116956</v>
      </c>
      <c r="B825" t="s">
        <v>186</v>
      </c>
      <c r="C825" t="s">
        <v>1433</v>
      </c>
      <c r="D825">
        <v>2055</v>
      </c>
      <c r="E825">
        <v>0</v>
      </c>
      <c r="F825">
        <v>208.3</v>
      </c>
      <c r="G825">
        <v>0</v>
      </c>
      <c r="H825">
        <v>208.3</v>
      </c>
      <c r="J825">
        <v>0</v>
      </c>
      <c r="K825" t="s">
        <v>1444</v>
      </c>
      <c r="L825" s="1">
        <v>44935.14166666667</v>
      </c>
      <c r="M825" s="156"/>
    </row>
    <row r="826" spans="1:13" ht="15" customHeight="1" x14ac:dyDescent="0.25">
      <c r="A826">
        <v>116954</v>
      </c>
      <c r="B826" t="s">
        <v>186</v>
      </c>
      <c r="C826" t="s">
        <v>1433</v>
      </c>
      <c r="D826">
        <v>2055</v>
      </c>
      <c r="E826">
        <v>0</v>
      </c>
      <c r="F826">
        <v>216.1</v>
      </c>
      <c r="G826">
        <v>0</v>
      </c>
      <c r="H826">
        <v>216.1</v>
      </c>
      <c r="J826">
        <v>0</v>
      </c>
      <c r="K826" t="s">
        <v>1444</v>
      </c>
      <c r="L826" s="1">
        <v>44935.140972222223</v>
      </c>
      <c r="M826" s="156"/>
    </row>
    <row r="827" spans="1:13" ht="15" customHeight="1" x14ac:dyDescent="0.25">
      <c r="A827">
        <v>116916</v>
      </c>
      <c r="B827" t="s">
        <v>167</v>
      </c>
      <c r="C827" t="s">
        <v>168</v>
      </c>
      <c r="D827">
        <v>2055</v>
      </c>
      <c r="E827">
        <v>0</v>
      </c>
      <c r="F827">
        <v>192.4</v>
      </c>
      <c r="G827">
        <v>0</v>
      </c>
      <c r="H827">
        <v>192.4</v>
      </c>
      <c r="J827">
        <v>0</v>
      </c>
      <c r="K827" t="s">
        <v>1444</v>
      </c>
      <c r="L827" s="1">
        <v>44935.052777777775</v>
      </c>
      <c r="M827" s="156"/>
    </row>
    <row r="828" spans="1:13" ht="15" customHeight="1" x14ac:dyDescent="0.25">
      <c r="A828">
        <v>116915</v>
      </c>
      <c r="B828" t="s">
        <v>186</v>
      </c>
      <c r="C828" t="s">
        <v>1433</v>
      </c>
      <c r="D828">
        <v>2055</v>
      </c>
      <c r="E828">
        <v>0</v>
      </c>
      <c r="F828">
        <v>183.8</v>
      </c>
      <c r="G828">
        <v>0</v>
      </c>
      <c r="H828">
        <v>183.8</v>
      </c>
      <c r="J828">
        <v>0</v>
      </c>
      <c r="K828" t="s">
        <v>1444</v>
      </c>
      <c r="L828" s="1">
        <v>44935.048611111109</v>
      </c>
      <c r="M828" s="156"/>
    </row>
    <row r="829" spans="1:13" ht="15" customHeight="1" x14ac:dyDescent="0.25">
      <c r="A829">
        <v>116914</v>
      </c>
      <c r="B829" t="s">
        <v>154</v>
      </c>
      <c r="C829" t="s">
        <v>155</v>
      </c>
      <c r="D829">
        <v>2055</v>
      </c>
      <c r="E829">
        <v>0</v>
      </c>
      <c r="F829">
        <v>147.30000000000001</v>
      </c>
      <c r="G829">
        <v>0</v>
      </c>
      <c r="H829">
        <v>147.30000000000001</v>
      </c>
      <c r="J829">
        <v>0</v>
      </c>
      <c r="K829" t="s">
        <v>1444</v>
      </c>
      <c r="L829" s="1">
        <v>44935.048611111109</v>
      </c>
      <c r="M829" s="156"/>
    </row>
    <row r="830" spans="1:13" ht="15" customHeight="1" x14ac:dyDescent="0.25">
      <c r="A830">
        <v>116913</v>
      </c>
      <c r="B830" t="s">
        <v>167</v>
      </c>
      <c r="C830" t="s">
        <v>168</v>
      </c>
      <c r="D830">
        <v>2055</v>
      </c>
      <c r="E830">
        <v>0</v>
      </c>
      <c r="F830">
        <v>196.3</v>
      </c>
      <c r="G830">
        <v>0</v>
      </c>
      <c r="H830">
        <v>196.3</v>
      </c>
      <c r="J830">
        <v>0</v>
      </c>
      <c r="K830" t="s">
        <v>1444</v>
      </c>
      <c r="L830" s="1">
        <v>44935.045138888891</v>
      </c>
      <c r="M830" s="156"/>
    </row>
    <row r="831" spans="1:13" ht="15" customHeight="1" x14ac:dyDescent="0.25">
      <c r="A831">
        <v>116912</v>
      </c>
      <c r="B831" t="s">
        <v>1435</v>
      </c>
      <c r="C831" t="s">
        <v>1436</v>
      </c>
      <c r="D831">
        <v>2055</v>
      </c>
      <c r="E831">
        <v>0</v>
      </c>
      <c r="F831">
        <v>94.8</v>
      </c>
      <c r="G831">
        <v>0</v>
      </c>
      <c r="H831">
        <v>94.8</v>
      </c>
      <c r="J831">
        <v>0</v>
      </c>
      <c r="K831" t="s">
        <v>1444</v>
      </c>
      <c r="L831" s="1">
        <v>44935.022222222222</v>
      </c>
      <c r="M831" s="156"/>
    </row>
    <row r="832" spans="1:13" ht="15" customHeight="1" x14ac:dyDescent="0.25">
      <c r="A832">
        <v>116911</v>
      </c>
      <c r="B832" t="s">
        <v>124</v>
      </c>
      <c r="C832" t="s">
        <v>1413</v>
      </c>
      <c r="D832">
        <v>2055</v>
      </c>
      <c r="E832">
        <v>0</v>
      </c>
      <c r="F832">
        <v>175.1</v>
      </c>
      <c r="G832">
        <v>0</v>
      </c>
      <c r="H832">
        <v>175.1</v>
      </c>
      <c r="J832">
        <v>0</v>
      </c>
      <c r="K832" t="s">
        <v>1444</v>
      </c>
      <c r="L832" s="1">
        <v>44935.009722222225</v>
      </c>
      <c r="M832" s="156"/>
    </row>
    <row r="833" spans="1:13" ht="15" customHeight="1" x14ac:dyDescent="0.25">
      <c r="A833">
        <v>116910</v>
      </c>
      <c r="B833" t="s">
        <v>1435</v>
      </c>
      <c r="C833" t="s">
        <v>1436</v>
      </c>
      <c r="D833">
        <v>2055</v>
      </c>
      <c r="E833">
        <v>0</v>
      </c>
      <c r="F833">
        <v>180.5</v>
      </c>
      <c r="G833">
        <v>0</v>
      </c>
      <c r="H833">
        <v>180.5</v>
      </c>
      <c r="J833">
        <v>0</v>
      </c>
      <c r="K833" t="s">
        <v>1444</v>
      </c>
      <c r="L833" s="1">
        <v>44935.005555555559</v>
      </c>
      <c r="M833" s="156"/>
    </row>
    <row r="834" spans="1:13" ht="15" customHeight="1" x14ac:dyDescent="0.25">
      <c r="A834">
        <v>116909</v>
      </c>
      <c r="B834" t="s">
        <v>1435</v>
      </c>
      <c r="C834" t="s">
        <v>1436</v>
      </c>
      <c r="D834">
        <v>2055</v>
      </c>
      <c r="E834">
        <v>0</v>
      </c>
      <c r="F834">
        <v>99.4</v>
      </c>
      <c r="G834">
        <v>0</v>
      </c>
      <c r="H834">
        <v>99.4</v>
      </c>
      <c r="J834">
        <v>0</v>
      </c>
      <c r="K834" t="s">
        <v>1444</v>
      </c>
      <c r="L834" s="1">
        <v>44935.000694444447</v>
      </c>
      <c r="M834" s="156"/>
    </row>
    <row r="835" spans="1:13" ht="15" customHeight="1" x14ac:dyDescent="0.25">
      <c r="A835">
        <v>116908</v>
      </c>
      <c r="B835" t="s">
        <v>1435</v>
      </c>
      <c r="C835" t="s">
        <v>1436</v>
      </c>
      <c r="D835">
        <v>2055</v>
      </c>
      <c r="E835">
        <v>0</v>
      </c>
      <c r="F835">
        <v>138.4</v>
      </c>
      <c r="G835">
        <v>0</v>
      </c>
      <c r="H835">
        <v>138.4</v>
      </c>
      <c r="J835">
        <v>0</v>
      </c>
      <c r="K835" t="s">
        <v>1444</v>
      </c>
      <c r="L835" s="1"/>
      <c r="M835" s="156"/>
    </row>
    <row r="836" spans="1:13" ht="15" customHeight="1" x14ac:dyDescent="0.25">
      <c r="A836">
        <v>116907</v>
      </c>
      <c r="B836" t="s">
        <v>1435</v>
      </c>
      <c r="C836" t="s">
        <v>1436</v>
      </c>
      <c r="D836">
        <v>2055</v>
      </c>
      <c r="E836">
        <v>0</v>
      </c>
      <c r="F836">
        <v>177.4</v>
      </c>
      <c r="G836">
        <v>0</v>
      </c>
      <c r="H836">
        <v>177.4</v>
      </c>
      <c r="J836">
        <v>0</v>
      </c>
      <c r="K836" t="s">
        <v>1444</v>
      </c>
      <c r="L836" s="1"/>
      <c r="M836" s="156"/>
    </row>
    <row r="837" spans="1:13" ht="15" customHeight="1" x14ac:dyDescent="0.25">
      <c r="A837">
        <v>116906</v>
      </c>
      <c r="B837" t="s">
        <v>1435</v>
      </c>
      <c r="C837" t="s">
        <v>1436</v>
      </c>
      <c r="D837">
        <v>2055</v>
      </c>
      <c r="E837">
        <v>0</v>
      </c>
      <c r="F837">
        <v>136.4</v>
      </c>
      <c r="G837">
        <v>0</v>
      </c>
      <c r="H837">
        <v>136.4</v>
      </c>
      <c r="J837">
        <v>0</v>
      </c>
      <c r="K837" t="s">
        <v>1415</v>
      </c>
      <c r="L837" s="1"/>
      <c r="M837" s="156"/>
    </row>
    <row r="838" spans="1:13" ht="15" customHeight="1" x14ac:dyDescent="0.25">
      <c r="A838">
        <v>116905</v>
      </c>
      <c r="B838" t="s">
        <v>124</v>
      </c>
      <c r="C838" t="s">
        <v>1413</v>
      </c>
      <c r="D838">
        <v>2055</v>
      </c>
      <c r="E838">
        <v>0</v>
      </c>
      <c r="F838">
        <v>199.4</v>
      </c>
      <c r="G838">
        <v>0</v>
      </c>
      <c r="H838">
        <v>199.4</v>
      </c>
      <c r="J838">
        <v>0</v>
      </c>
      <c r="K838" t="s">
        <v>1415</v>
      </c>
      <c r="L838" s="1"/>
      <c r="M838" s="156"/>
    </row>
    <row r="839" spans="1:13" ht="15" customHeight="1" x14ac:dyDescent="0.25">
      <c r="A839">
        <v>116904</v>
      </c>
      <c r="B839" t="s">
        <v>124</v>
      </c>
      <c r="C839" t="s">
        <v>1413</v>
      </c>
      <c r="D839">
        <v>2055</v>
      </c>
      <c r="E839">
        <v>0</v>
      </c>
      <c r="F839">
        <v>228.2</v>
      </c>
      <c r="G839">
        <v>0</v>
      </c>
      <c r="H839">
        <v>228.2</v>
      </c>
      <c r="J839">
        <v>0</v>
      </c>
      <c r="K839" t="s">
        <v>1415</v>
      </c>
      <c r="L839" s="1"/>
      <c r="M839" s="156"/>
    </row>
    <row r="840" spans="1:13" ht="15" customHeight="1" x14ac:dyDescent="0.25">
      <c r="A840">
        <v>116903</v>
      </c>
      <c r="B840" t="s">
        <v>1435</v>
      </c>
      <c r="C840" t="s">
        <v>1436</v>
      </c>
      <c r="D840">
        <v>2055</v>
      </c>
      <c r="E840">
        <v>0</v>
      </c>
      <c r="F840">
        <v>117.7</v>
      </c>
      <c r="G840">
        <v>0</v>
      </c>
      <c r="H840">
        <v>117.7</v>
      </c>
      <c r="J840">
        <v>0</v>
      </c>
      <c r="K840" t="s">
        <v>1415</v>
      </c>
      <c r="L840" s="1"/>
      <c r="M840" s="156"/>
    </row>
    <row r="841" spans="1:13" ht="15" customHeight="1" x14ac:dyDescent="0.25">
      <c r="A841">
        <v>116893</v>
      </c>
      <c r="B841" t="s">
        <v>154</v>
      </c>
      <c r="C841" t="s">
        <v>155</v>
      </c>
      <c r="D841">
        <v>2055</v>
      </c>
      <c r="E841">
        <v>0</v>
      </c>
      <c r="F841">
        <v>130.4</v>
      </c>
      <c r="G841">
        <v>0</v>
      </c>
      <c r="H841">
        <v>130.4</v>
      </c>
      <c r="J841">
        <v>0</v>
      </c>
      <c r="K841" t="s">
        <v>1415</v>
      </c>
      <c r="L841" s="1"/>
      <c r="M841" s="156"/>
    </row>
    <row r="842" spans="1:13" ht="15" customHeight="1" x14ac:dyDescent="0.25">
      <c r="A842">
        <v>116892</v>
      </c>
      <c r="B842" t="s">
        <v>154</v>
      </c>
      <c r="C842" t="s">
        <v>155</v>
      </c>
      <c r="D842">
        <v>2055</v>
      </c>
      <c r="E842">
        <v>0</v>
      </c>
      <c r="F842">
        <v>141</v>
      </c>
      <c r="G842">
        <v>0</v>
      </c>
      <c r="H842">
        <v>141</v>
      </c>
      <c r="J842">
        <v>0</v>
      </c>
      <c r="K842" t="s">
        <v>1415</v>
      </c>
      <c r="L842" s="1"/>
      <c r="M842" s="156"/>
    </row>
    <row r="843" spans="1:13" ht="15" customHeight="1" x14ac:dyDescent="0.25">
      <c r="A843">
        <v>116891</v>
      </c>
      <c r="B843" t="s">
        <v>476</v>
      </c>
      <c r="C843" t="s">
        <v>1498</v>
      </c>
      <c r="D843">
        <v>3535</v>
      </c>
      <c r="E843">
        <v>20</v>
      </c>
      <c r="F843">
        <v>194.6</v>
      </c>
      <c r="G843">
        <v>0</v>
      </c>
      <c r="H843">
        <v>193</v>
      </c>
      <c r="I843" t="s">
        <v>1473</v>
      </c>
      <c r="K843" t="s">
        <v>1415</v>
      </c>
      <c r="L843" s="1"/>
      <c r="M843" s="156"/>
    </row>
    <row r="844" spans="1:13" ht="15" customHeight="1" x14ac:dyDescent="0.25">
      <c r="A844">
        <v>116886</v>
      </c>
      <c r="B844" t="s">
        <v>1435</v>
      </c>
      <c r="C844" t="s">
        <v>1436</v>
      </c>
      <c r="D844">
        <v>2055</v>
      </c>
      <c r="E844">
        <v>0</v>
      </c>
      <c r="F844">
        <v>182.4</v>
      </c>
      <c r="G844">
        <v>0</v>
      </c>
      <c r="H844">
        <v>182.4</v>
      </c>
      <c r="J844">
        <v>0</v>
      </c>
      <c r="K844" t="s">
        <v>1415</v>
      </c>
      <c r="L844" s="1"/>
      <c r="M844" s="156"/>
    </row>
    <row r="845" spans="1:13" ht="15" customHeight="1" x14ac:dyDescent="0.25">
      <c r="A845">
        <v>116880</v>
      </c>
      <c r="B845" t="s">
        <v>167</v>
      </c>
      <c r="C845" t="s">
        <v>168</v>
      </c>
      <c r="D845">
        <v>2055</v>
      </c>
      <c r="E845">
        <v>0</v>
      </c>
      <c r="F845">
        <v>203.6</v>
      </c>
      <c r="G845">
        <v>0</v>
      </c>
      <c r="H845">
        <v>203.6</v>
      </c>
      <c r="J845">
        <v>0</v>
      </c>
      <c r="K845" t="s">
        <v>1415</v>
      </c>
      <c r="L845" s="1"/>
      <c r="M845" s="156"/>
    </row>
    <row r="846" spans="1:13" ht="15" customHeight="1" x14ac:dyDescent="0.25">
      <c r="A846">
        <v>116879</v>
      </c>
      <c r="B846" t="s">
        <v>124</v>
      </c>
      <c r="C846" t="s">
        <v>1413</v>
      </c>
      <c r="D846">
        <v>2055</v>
      </c>
      <c r="E846">
        <v>0</v>
      </c>
      <c r="F846">
        <v>181.4</v>
      </c>
      <c r="G846">
        <v>0</v>
      </c>
      <c r="H846">
        <v>181.4</v>
      </c>
      <c r="J846">
        <v>0</v>
      </c>
      <c r="K846" t="s">
        <v>1415</v>
      </c>
      <c r="L846" s="1"/>
      <c r="M846" s="156"/>
    </row>
    <row r="847" spans="1:13" ht="15" customHeight="1" x14ac:dyDescent="0.25">
      <c r="A847">
        <v>116871</v>
      </c>
      <c r="B847" t="s">
        <v>186</v>
      </c>
      <c r="C847" t="s">
        <v>1433</v>
      </c>
      <c r="D847">
        <v>2055</v>
      </c>
      <c r="E847">
        <v>0</v>
      </c>
      <c r="F847">
        <v>206.1</v>
      </c>
      <c r="G847">
        <v>0</v>
      </c>
      <c r="H847">
        <v>206.1</v>
      </c>
      <c r="J847">
        <v>0</v>
      </c>
      <c r="K847" t="s">
        <v>1415</v>
      </c>
      <c r="L847" s="1"/>
      <c r="M847" s="156"/>
    </row>
    <row r="848" spans="1:13" ht="15" customHeight="1" x14ac:dyDescent="0.25">
      <c r="A848">
        <v>116870</v>
      </c>
      <c r="B848" t="s">
        <v>167</v>
      </c>
      <c r="C848" t="s">
        <v>168</v>
      </c>
      <c r="D848">
        <v>2055</v>
      </c>
      <c r="E848">
        <v>0</v>
      </c>
      <c r="F848">
        <v>191.8</v>
      </c>
      <c r="G848">
        <v>0</v>
      </c>
      <c r="H848">
        <v>191.8</v>
      </c>
      <c r="J848">
        <v>0</v>
      </c>
      <c r="K848" t="s">
        <v>1415</v>
      </c>
      <c r="L848" s="1"/>
      <c r="M848" s="156"/>
    </row>
    <row r="849" spans="1:13" ht="15" customHeight="1" x14ac:dyDescent="0.25">
      <c r="A849">
        <v>116869</v>
      </c>
      <c r="B849" t="s">
        <v>186</v>
      </c>
      <c r="C849" t="s">
        <v>1433</v>
      </c>
      <c r="D849">
        <v>2055</v>
      </c>
      <c r="E849">
        <v>0</v>
      </c>
      <c r="F849">
        <v>215.4</v>
      </c>
      <c r="G849">
        <v>0</v>
      </c>
      <c r="H849">
        <v>215.4</v>
      </c>
      <c r="J849">
        <v>0</v>
      </c>
      <c r="K849" t="s">
        <v>1415</v>
      </c>
      <c r="L849" s="1"/>
      <c r="M849" s="156"/>
    </row>
    <row r="850" spans="1:13" ht="15" customHeight="1" x14ac:dyDescent="0.25">
      <c r="A850">
        <v>116868</v>
      </c>
      <c r="B850" t="s">
        <v>1435</v>
      </c>
      <c r="C850" t="s">
        <v>1436</v>
      </c>
      <c r="D850">
        <v>2055</v>
      </c>
      <c r="E850">
        <v>0</v>
      </c>
      <c r="F850">
        <v>169.2</v>
      </c>
      <c r="G850">
        <v>0</v>
      </c>
      <c r="H850">
        <v>169.2</v>
      </c>
      <c r="J850">
        <v>0</v>
      </c>
      <c r="K850" t="s">
        <v>1415</v>
      </c>
      <c r="L850" s="1"/>
      <c r="M850" s="156"/>
    </row>
    <row r="851" spans="1:13" ht="15" customHeight="1" x14ac:dyDescent="0.25">
      <c r="A851">
        <v>116861</v>
      </c>
      <c r="B851" t="s">
        <v>124</v>
      </c>
      <c r="C851" t="s">
        <v>1413</v>
      </c>
      <c r="D851">
        <v>2055</v>
      </c>
      <c r="E851">
        <v>0</v>
      </c>
      <c r="F851">
        <v>180.6</v>
      </c>
      <c r="G851">
        <v>0</v>
      </c>
      <c r="H851">
        <v>180.6</v>
      </c>
      <c r="J851">
        <v>0</v>
      </c>
      <c r="K851" t="s">
        <v>1415</v>
      </c>
      <c r="L851" s="1"/>
      <c r="M851" s="156"/>
    </row>
    <row r="852" spans="1:13" ht="15" customHeight="1" x14ac:dyDescent="0.25">
      <c r="A852">
        <v>116860</v>
      </c>
      <c r="B852" t="s">
        <v>186</v>
      </c>
      <c r="C852" t="s">
        <v>1433</v>
      </c>
      <c r="D852">
        <v>2055</v>
      </c>
      <c r="E852">
        <v>0</v>
      </c>
      <c r="F852">
        <v>220</v>
      </c>
      <c r="G852">
        <v>0</v>
      </c>
      <c r="H852">
        <v>220</v>
      </c>
      <c r="J852">
        <v>0</v>
      </c>
      <c r="K852" t="s">
        <v>1415</v>
      </c>
      <c r="L852" s="1"/>
      <c r="M852" s="156"/>
    </row>
    <row r="853" spans="1:13" ht="15" customHeight="1" x14ac:dyDescent="0.25">
      <c r="A853">
        <v>116859</v>
      </c>
      <c r="B853" t="s">
        <v>186</v>
      </c>
      <c r="C853" t="s">
        <v>1433</v>
      </c>
      <c r="D853">
        <v>2055</v>
      </c>
      <c r="E853">
        <v>0</v>
      </c>
      <c r="F853">
        <v>202.2</v>
      </c>
      <c r="G853">
        <v>0</v>
      </c>
      <c r="H853">
        <v>202.2</v>
      </c>
      <c r="J853">
        <v>0</v>
      </c>
      <c r="K853" t="s">
        <v>1415</v>
      </c>
      <c r="L853" s="1"/>
      <c r="M853" s="156"/>
    </row>
    <row r="854" spans="1:13" ht="15" customHeight="1" x14ac:dyDescent="0.25">
      <c r="A854">
        <v>116846</v>
      </c>
      <c r="B854" t="s">
        <v>186</v>
      </c>
      <c r="C854" t="s">
        <v>1433</v>
      </c>
      <c r="D854">
        <v>2055</v>
      </c>
      <c r="E854">
        <v>0</v>
      </c>
      <c r="F854">
        <v>216.4</v>
      </c>
      <c r="G854">
        <v>0</v>
      </c>
      <c r="H854">
        <v>216.4</v>
      </c>
      <c r="J854">
        <v>0</v>
      </c>
      <c r="K854" t="s">
        <v>1415</v>
      </c>
      <c r="L854" s="1"/>
      <c r="M854" s="156"/>
    </row>
    <row r="855" spans="1:13" ht="15" customHeight="1" x14ac:dyDescent="0.25">
      <c r="A855">
        <v>116845</v>
      </c>
      <c r="B855" t="s">
        <v>1435</v>
      </c>
      <c r="C855" t="s">
        <v>1436</v>
      </c>
      <c r="D855">
        <v>2055</v>
      </c>
      <c r="E855">
        <v>0</v>
      </c>
      <c r="F855">
        <v>206.2</v>
      </c>
      <c r="G855">
        <v>0</v>
      </c>
      <c r="H855">
        <v>206.2</v>
      </c>
      <c r="J855">
        <v>0</v>
      </c>
      <c r="K855" t="s">
        <v>1415</v>
      </c>
      <c r="L855" s="1"/>
      <c r="M855" s="156"/>
    </row>
    <row r="856" spans="1:13" ht="15" customHeight="1" x14ac:dyDescent="0.25">
      <c r="A856">
        <v>116844</v>
      </c>
      <c r="B856" t="s">
        <v>154</v>
      </c>
      <c r="C856" t="s">
        <v>155</v>
      </c>
      <c r="D856">
        <v>2055</v>
      </c>
      <c r="E856">
        <v>0</v>
      </c>
      <c r="F856">
        <v>141</v>
      </c>
      <c r="G856">
        <v>0</v>
      </c>
      <c r="H856">
        <v>141</v>
      </c>
      <c r="J856">
        <v>0</v>
      </c>
      <c r="K856" t="s">
        <v>1415</v>
      </c>
      <c r="L856" s="1"/>
      <c r="M856" s="156"/>
    </row>
    <row r="857" spans="1:13" ht="15" customHeight="1" x14ac:dyDescent="0.25">
      <c r="A857">
        <v>116843</v>
      </c>
      <c r="B857" t="s">
        <v>1435</v>
      </c>
      <c r="C857" t="s">
        <v>1436</v>
      </c>
      <c r="D857">
        <v>2055</v>
      </c>
      <c r="E857">
        <v>0</v>
      </c>
      <c r="F857">
        <v>162.1</v>
      </c>
      <c r="G857">
        <v>0</v>
      </c>
      <c r="H857">
        <v>162.1</v>
      </c>
      <c r="J857">
        <v>0</v>
      </c>
      <c r="K857" t="s">
        <v>1415</v>
      </c>
      <c r="L857" s="1"/>
      <c r="M857" s="156"/>
    </row>
    <row r="858" spans="1:13" ht="15" customHeight="1" x14ac:dyDescent="0.25">
      <c r="A858">
        <v>116839</v>
      </c>
      <c r="B858" t="s">
        <v>186</v>
      </c>
      <c r="C858" t="s">
        <v>1433</v>
      </c>
      <c r="D858">
        <v>2055</v>
      </c>
      <c r="E858">
        <v>0</v>
      </c>
      <c r="F858">
        <v>165.8</v>
      </c>
      <c r="G858">
        <v>0</v>
      </c>
      <c r="H858">
        <v>165.8</v>
      </c>
      <c r="J858">
        <v>0</v>
      </c>
      <c r="K858" t="s">
        <v>1415</v>
      </c>
      <c r="L858" s="1"/>
      <c r="M858" s="156"/>
    </row>
    <row r="859" spans="1:13" ht="15" customHeight="1" x14ac:dyDescent="0.25">
      <c r="A859">
        <v>116826</v>
      </c>
      <c r="B859" t="s">
        <v>186</v>
      </c>
      <c r="C859" t="s">
        <v>1433</v>
      </c>
      <c r="D859">
        <v>2055</v>
      </c>
      <c r="E859">
        <v>0</v>
      </c>
      <c r="F859">
        <v>181.1</v>
      </c>
      <c r="G859">
        <v>0</v>
      </c>
      <c r="H859">
        <v>181.1</v>
      </c>
      <c r="J859">
        <v>0</v>
      </c>
      <c r="K859" t="s">
        <v>1415</v>
      </c>
      <c r="L859" s="1"/>
      <c r="M859" s="156"/>
    </row>
    <row r="860" spans="1:13" ht="15" customHeight="1" x14ac:dyDescent="0.25">
      <c r="A860">
        <v>116817</v>
      </c>
      <c r="B860" t="s">
        <v>133</v>
      </c>
      <c r="C860" t="s">
        <v>134</v>
      </c>
      <c r="D860">
        <v>2055</v>
      </c>
      <c r="E860">
        <v>0</v>
      </c>
      <c r="F860">
        <v>109</v>
      </c>
      <c r="G860">
        <v>0</v>
      </c>
      <c r="H860">
        <v>109</v>
      </c>
      <c r="J860">
        <v>0</v>
      </c>
      <c r="K860" t="s">
        <v>1415</v>
      </c>
      <c r="L860" s="1"/>
      <c r="M860" s="156"/>
    </row>
    <row r="861" spans="1:13" ht="15" customHeight="1" x14ac:dyDescent="0.25">
      <c r="A861">
        <v>116814</v>
      </c>
      <c r="B861" t="s">
        <v>167</v>
      </c>
      <c r="C861" t="s">
        <v>168</v>
      </c>
      <c r="D861">
        <v>2055</v>
      </c>
      <c r="E861">
        <v>0</v>
      </c>
      <c r="F861">
        <v>195.5</v>
      </c>
      <c r="G861">
        <v>0</v>
      </c>
      <c r="H861">
        <v>195.5</v>
      </c>
      <c r="J861">
        <v>0</v>
      </c>
      <c r="K861" t="s">
        <v>1415</v>
      </c>
      <c r="L861" s="1"/>
      <c r="M861" s="156"/>
    </row>
    <row r="862" spans="1:13" ht="15" customHeight="1" x14ac:dyDescent="0.25">
      <c r="A862">
        <v>116806</v>
      </c>
      <c r="B862" t="s">
        <v>450</v>
      </c>
      <c r="C862" t="s">
        <v>1461</v>
      </c>
      <c r="D862">
        <v>3600</v>
      </c>
      <c r="E862">
        <v>0</v>
      </c>
      <c r="F862">
        <v>139.1</v>
      </c>
      <c r="G862">
        <v>0</v>
      </c>
      <c r="H862">
        <v>138.30000000000001</v>
      </c>
      <c r="I862" t="s">
        <v>1462</v>
      </c>
      <c r="K862" t="s">
        <v>1415</v>
      </c>
      <c r="L862" s="1"/>
      <c r="M862" s="156"/>
    </row>
    <row r="863" spans="1:13" ht="15" customHeight="1" x14ac:dyDescent="0.25">
      <c r="A863">
        <v>116802</v>
      </c>
      <c r="B863" t="s">
        <v>124</v>
      </c>
      <c r="C863" t="s">
        <v>1413</v>
      </c>
      <c r="D863">
        <v>2055</v>
      </c>
      <c r="E863">
        <v>0</v>
      </c>
      <c r="F863">
        <v>182</v>
      </c>
      <c r="G863">
        <v>0</v>
      </c>
      <c r="H863">
        <v>182</v>
      </c>
      <c r="J863">
        <v>0</v>
      </c>
      <c r="K863" t="s">
        <v>1415</v>
      </c>
      <c r="L863" s="1"/>
      <c r="M863" s="156"/>
    </row>
    <row r="864" spans="1:13" ht="15" customHeight="1" x14ac:dyDescent="0.25">
      <c r="A864">
        <v>116799</v>
      </c>
      <c r="B864" t="s">
        <v>452</v>
      </c>
      <c r="C864" t="s">
        <v>453</v>
      </c>
      <c r="D864">
        <v>3535</v>
      </c>
      <c r="E864">
        <v>0</v>
      </c>
      <c r="G864">
        <v>0</v>
      </c>
      <c r="H864">
        <v>0</v>
      </c>
      <c r="I864" t="s">
        <v>1452</v>
      </c>
      <c r="K864" t="s">
        <v>1415</v>
      </c>
      <c r="L864" s="1"/>
      <c r="M864" s="156"/>
    </row>
    <row r="865" spans="1:13" ht="15" customHeight="1" x14ac:dyDescent="0.25">
      <c r="A865">
        <v>116798</v>
      </c>
      <c r="B865" t="s">
        <v>167</v>
      </c>
      <c r="C865" t="s">
        <v>168</v>
      </c>
      <c r="D865">
        <v>2055</v>
      </c>
      <c r="E865">
        <v>0</v>
      </c>
      <c r="F865">
        <v>159.30000000000001</v>
      </c>
      <c r="G865">
        <v>0</v>
      </c>
      <c r="H865">
        <v>159.30000000000001</v>
      </c>
      <c r="J865">
        <v>0</v>
      </c>
      <c r="K865" t="s">
        <v>1415</v>
      </c>
      <c r="L865" s="1"/>
      <c r="M865" s="156"/>
    </row>
    <row r="866" spans="1:13" ht="15" customHeight="1" x14ac:dyDescent="0.25">
      <c r="A866">
        <v>116797</v>
      </c>
      <c r="B866" t="s">
        <v>431</v>
      </c>
      <c r="C866" t="s">
        <v>1439</v>
      </c>
      <c r="D866">
        <v>3535</v>
      </c>
      <c r="E866">
        <v>0</v>
      </c>
      <c r="F866">
        <v>7.9</v>
      </c>
      <c r="G866">
        <v>0</v>
      </c>
      <c r="H866">
        <v>7.2</v>
      </c>
      <c r="I866" t="s">
        <v>1512</v>
      </c>
      <c r="K866" t="s">
        <v>1415</v>
      </c>
      <c r="L866" s="1"/>
      <c r="M866" s="156"/>
    </row>
    <row r="867" spans="1:13" ht="15" customHeight="1" x14ac:dyDescent="0.25">
      <c r="A867">
        <v>116796</v>
      </c>
      <c r="B867" t="s">
        <v>470</v>
      </c>
      <c r="C867" t="s">
        <v>471</v>
      </c>
      <c r="D867">
        <v>3535</v>
      </c>
      <c r="E867">
        <v>0</v>
      </c>
      <c r="F867">
        <v>25</v>
      </c>
      <c r="G867">
        <v>0</v>
      </c>
      <c r="H867">
        <v>24.4</v>
      </c>
      <c r="I867" t="s">
        <v>1521</v>
      </c>
      <c r="K867" t="s">
        <v>1415</v>
      </c>
      <c r="L867" s="1"/>
      <c r="M867" s="156"/>
    </row>
    <row r="868" spans="1:13" ht="15" customHeight="1" x14ac:dyDescent="0.25">
      <c r="A868">
        <v>116795</v>
      </c>
      <c r="B868" t="s">
        <v>431</v>
      </c>
      <c r="C868" t="s">
        <v>1439</v>
      </c>
      <c r="D868">
        <v>3535</v>
      </c>
      <c r="E868">
        <v>0</v>
      </c>
      <c r="F868">
        <v>56.7</v>
      </c>
      <c r="G868">
        <v>0</v>
      </c>
      <c r="H868">
        <v>56.3</v>
      </c>
      <c r="I868" t="s">
        <v>1440</v>
      </c>
      <c r="K868" t="s">
        <v>1415</v>
      </c>
      <c r="L868" s="1"/>
      <c r="M868" s="156"/>
    </row>
    <row r="869" spans="1:13" ht="15" customHeight="1" x14ac:dyDescent="0.25">
      <c r="A869">
        <v>116791</v>
      </c>
      <c r="B869" t="s">
        <v>441</v>
      </c>
      <c r="C869" t="s">
        <v>1450</v>
      </c>
      <c r="D869">
        <v>3535</v>
      </c>
      <c r="E869">
        <v>0</v>
      </c>
      <c r="F869">
        <v>110.6</v>
      </c>
      <c r="G869">
        <v>0</v>
      </c>
      <c r="H869">
        <v>110.1</v>
      </c>
      <c r="K869" t="s">
        <v>1415</v>
      </c>
      <c r="L869" s="1"/>
      <c r="M869" s="156"/>
    </row>
    <row r="870" spans="1:13" ht="15" customHeight="1" x14ac:dyDescent="0.25">
      <c r="A870">
        <v>116789</v>
      </c>
      <c r="B870" t="s">
        <v>167</v>
      </c>
      <c r="C870" t="s">
        <v>168</v>
      </c>
      <c r="D870">
        <v>2055</v>
      </c>
      <c r="E870">
        <v>0</v>
      </c>
      <c r="F870">
        <v>209.2</v>
      </c>
      <c r="G870">
        <v>0</v>
      </c>
      <c r="H870">
        <v>209.2</v>
      </c>
      <c r="J870">
        <v>0</v>
      </c>
      <c r="K870" t="s">
        <v>1415</v>
      </c>
      <c r="L870" s="1"/>
      <c r="M870" s="156"/>
    </row>
    <row r="871" spans="1:13" ht="15" customHeight="1" x14ac:dyDescent="0.25">
      <c r="A871">
        <v>116788</v>
      </c>
      <c r="B871" t="s">
        <v>465</v>
      </c>
      <c r="C871" t="s">
        <v>1483</v>
      </c>
      <c r="D871">
        <v>3535</v>
      </c>
      <c r="E871">
        <v>0</v>
      </c>
      <c r="F871">
        <v>106.8</v>
      </c>
      <c r="G871">
        <v>0</v>
      </c>
      <c r="H871">
        <v>106.1</v>
      </c>
      <c r="I871" t="s">
        <v>1503</v>
      </c>
      <c r="K871" t="s">
        <v>1415</v>
      </c>
      <c r="L871" s="1"/>
      <c r="M871" s="156"/>
    </row>
    <row r="872" spans="1:13" ht="15" customHeight="1" x14ac:dyDescent="0.25">
      <c r="A872">
        <v>116787</v>
      </c>
      <c r="B872" t="s">
        <v>470</v>
      </c>
      <c r="C872" t="s">
        <v>471</v>
      </c>
      <c r="D872">
        <v>3535</v>
      </c>
      <c r="E872">
        <v>1</v>
      </c>
      <c r="F872">
        <v>1</v>
      </c>
      <c r="G872">
        <v>0</v>
      </c>
      <c r="H872">
        <v>1</v>
      </c>
      <c r="K872" t="s">
        <v>1415</v>
      </c>
      <c r="L872" s="1"/>
      <c r="M872" s="156"/>
    </row>
    <row r="873" spans="1:13" ht="15" customHeight="1" x14ac:dyDescent="0.25">
      <c r="A873">
        <v>116786</v>
      </c>
      <c r="B873" t="s">
        <v>408</v>
      </c>
      <c r="C873" t="s">
        <v>1424</v>
      </c>
      <c r="D873">
        <v>3600</v>
      </c>
      <c r="E873">
        <v>0</v>
      </c>
      <c r="F873">
        <v>138</v>
      </c>
      <c r="G873">
        <v>0</v>
      </c>
      <c r="H873">
        <v>137.6</v>
      </c>
      <c r="I873" t="s">
        <v>1462</v>
      </c>
      <c r="K873" t="s">
        <v>1415</v>
      </c>
      <c r="L873" s="1"/>
      <c r="M873" s="156"/>
    </row>
    <row r="874" spans="1:13" ht="15" customHeight="1" x14ac:dyDescent="0.25">
      <c r="A874">
        <v>116784</v>
      </c>
      <c r="B874" t="s">
        <v>408</v>
      </c>
      <c r="C874" t="s">
        <v>1424</v>
      </c>
      <c r="D874">
        <v>3600</v>
      </c>
      <c r="E874">
        <v>0</v>
      </c>
      <c r="G874">
        <v>0</v>
      </c>
      <c r="H874">
        <v>0</v>
      </c>
      <c r="I874" t="s">
        <v>1485</v>
      </c>
      <c r="K874" t="s">
        <v>1415</v>
      </c>
      <c r="L874" s="1"/>
      <c r="M874" s="156"/>
    </row>
    <row r="875" spans="1:13" ht="15" customHeight="1" x14ac:dyDescent="0.25">
      <c r="A875">
        <v>116780</v>
      </c>
      <c r="B875" t="s">
        <v>408</v>
      </c>
      <c r="C875" t="s">
        <v>1424</v>
      </c>
      <c r="D875">
        <v>3600</v>
      </c>
      <c r="E875">
        <v>0</v>
      </c>
      <c r="F875">
        <v>74.8</v>
      </c>
      <c r="G875">
        <v>0</v>
      </c>
      <c r="H875">
        <v>74.3</v>
      </c>
      <c r="I875" t="s">
        <v>1462</v>
      </c>
      <c r="K875" t="s">
        <v>1415</v>
      </c>
      <c r="L875" s="1"/>
      <c r="M875" s="156"/>
    </row>
    <row r="876" spans="1:13" ht="15" customHeight="1" x14ac:dyDescent="0.25">
      <c r="A876">
        <v>116775</v>
      </c>
      <c r="B876" t="s">
        <v>470</v>
      </c>
      <c r="C876" t="s">
        <v>471</v>
      </c>
      <c r="D876">
        <v>3600</v>
      </c>
      <c r="E876">
        <v>0</v>
      </c>
      <c r="F876">
        <v>26.8</v>
      </c>
      <c r="G876">
        <v>0</v>
      </c>
      <c r="H876">
        <v>26.4</v>
      </c>
      <c r="I876" t="s">
        <v>1485</v>
      </c>
      <c r="K876" t="s">
        <v>1415</v>
      </c>
      <c r="L876" s="1"/>
      <c r="M876" s="156"/>
    </row>
    <row r="877" spans="1:13" ht="15" customHeight="1" x14ac:dyDescent="0.25">
      <c r="A877">
        <v>116774</v>
      </c>
      <c r="B877" t="s">
        <v>483</v>
      </c>
      <c r="C877" t="s">
        <v>1509</v>
      </c>
      <c r="D877">
        <v>3535</v>
      </c>
      <c r="E877">
        <v>0</v>
      </c>
      <c r="F877">
        <v>228.4</v>
      </c>
      <c r="G877">
        <v>0</v>
      </c>
      <c r="H877">
        <v>227.3</v>
      </c>
      <c r="I877" t="s">
        <v>1473</v>
      </c>
      <c r="K877" t="s">
        <v>1415</v>
      </c>
      <c r="L877" s="1"/>
      <c r="M877" s="156"/>
    </row>
    <row r="878" spans="1:13" ht="15" customHeight="1" x14ac:dyDescent="0.25">
      <c r="A878">
        <v>116773</v>
      </c>
      <c r="B878" t="s">
        <v>439</v>
      </c>
      <c r="C878" t="s">
        <v>1449</v>
      </c>
      <c r="D878">
        <v>3535</v>
      </c>
      <c r="E878">
        <v>0</v>
      </c>
      <c r="F878">
        <v>31.7</v>
      </c>
      <c r="G878">
        <v>0</v>
      </c>
      <c r="H878">
        <v>31.2</v>
      </c>
      <c r="I878" t="s">
        <v>1503</v>
      </c>
      <c r="K878" t="s">
        <v>1415</v>
      </c>
      <c r="L878" s="1"/>
      <c r="M878" s="156"/>
    </row>
    <row r="879" spans="1:13" ht="15" customHeight="1" x14ac:dyDescent="0.25">
      <c r="A879">
        <v>116772</v>
      </c>
      <c r="B879" t="s">
        <v>452</v>
      </c>
      <c r="C879" t="s">
        <v>453</v>
      </c>
      <c r="D879">
        <v>3535</v>
      </c>
      <c r="E879">
        <v>70</v>
      </c>
      <c r="F879">
        <v>71.7</v>
      </c>
      <c r="G879">
        <v>0</v>
      </c>
      <c r="H879">
        <v>71.5</v>
      </c>
      <c r="I879" t="s">
        <v>1417</v>
      </c>
      <c r="K879" t="s">
        <v>1415</v>
      </c>
      <c r="L879" s="1"/>
      <c r="M879" s="156"/>
    </row>
    <row r="880" spans="1:13" ht="15" customHeight="1" x14ac:dyDescent="0.25">
      <c r="A880">
        <v>116769</v>
      </c>
      <c r="B880" t="s">
        <v>422</v>
      </c>
      <c r="C880" t="s">
        <v>1429</v>
      </c>
      <c r="D880">
        <v>3535</v>
      </c>
      <c r="E880">
        <v>0</v>
      </c>
      <c r="F880">
        <v>44.8</v>
      </c>
      <c r="G880">
        <v>0</v>
      </c>
      <c r="H880">
        <v>44.4</v>
      </c>
      <c r="K880" t="s">
        <v>1415</v>
      </c>
      <c r="L880" s="1"/>
      <c r="M880" s="156"/>
    </row>
    <row r="881" spans="1:13" ht="15" customHeight="1" x14ac:dyDescent="0.25">
      <c r="A881">
        <v>116767</v>
      </c>
      <c r="B881" t="s">
        <v>1658</v>
      </c>
      <c r="C881" t="s">
        <v>1659</v>
      </c>
      <c r="D881">
        <v>3535</v>
      </c>
      <c r="E881">
        <v>50</v>
      </c>
      <c r="F881">
        <v>53.3</v>
      </c>
      <c r="G881">
        <v>0</v>
      </c>
      <c r="H881">
        <v>52.8</v>
      </c>
      <c r="I881" t="s">
        <v>1417</v>
      </c>
      <c r="K881" t="s">
        <v>1415</v>
      </c>
      <c r="L881" s="1"/>
      <c r="M881" s="156"/>
    </row>
    <row r="882" spans="1:13" ht="15" customHeight="1" x14ac:dyDescent="0.25">
      <c r="A882">
        <v>116765</v>
      </c>
      <c r="B882" t="s">
        <v>167</v>
      </c>
      <c r="C882" t="s">
        <v>168</v>
      </c>
      <c r="D882">
        <v>2055</v>
      </c>
      <c r="E882">
        <v>0</v>
      </c>
      <c r="F882">
        <v>205.6</v>
      </c>
      <c r="G882">
        <v>0</v>
      </c>
      <c r="H882">
        <v>205.6</v>
      </c>
      <c r="J882">
        <v>0</v>
      </c>
      <c r="K882" t="s">
        <v>1415</v>
      </c>
      <c r="L882" s="1"/>
      <c r="M882" s="156"/>
    </row>
    <row r="883" spans="1:13" ht="15" customHeight="1" x14ac:dyDescent="0.25">
      <c r="A883">
        <v>116764</v>
      </c>
      <c r="B883" t="s">
        <v>441</v>
      </c>
      <c r="C883" t="s">
        <v>1450</v>
      </c>
      <c r="D883">
        <v>3535</v>
      </c>
      <c r="E883">
        <v>0</v>
      </c>
      <c r="F883">
        <v>110.6</v>
      </c>
      <c r="G883">
        <v>0</v>
      </c>
      <c r="H883">
        <v>110.6</v>
      </c>
      <c r="K883" t="s">
        <v>1415</v>
      </c>
      <c r="L883" s="1"/>
      <c r="M883" s="156"/>
    </row>
    <row r="884" spans="1:13" ht="15" customHeight="1" x14ac:dyDescent="0.25">
      <c r="A884">
        <v>116763</v>
      </c>
      <c r="B884" t="s">
        <v>436</v>
      </c>
      <c r="C884" t="s">
        <v>1443</v>
      </c>
      <c r="D884">
        <v>3535</v>
      </c>
      <c r="E884">
        <v>0</v>
      </c>
      <c r="F884">
        <v>122.2</v>
      </c>
      <c r="G884">
        <v>0</v>
      </c>
      <c r="H884">
        <v>121.7</v>
      </c>
      <c r="J884">
        <v>0</v>
      </c>
      <c r="K884" t="s">
        <v>1415</v>
      </c>
      <c r="L884" s="1"/>
      <c r="M884" s="156"/>
    </row>
    <row r="885" spans="1:13" ht="15" customHeight="1" x14ac:dyDescent="0.25">
      <c r="A885">
        <v>116762</v>
      </c>
      <c r="B885" t="s">
        <v>459</v>
      </c>
      <c r="C885" t="s">
        <v>191</v>
      </c>
      <c r="D885">
        <v>3535</v>
      </c>
      <c r="E885">
        <v>0</v>
      </c>
      <c r="F885">
        <v>22.5</v>
      </c>
      <c r="G885">
        <v>0</v>
      </c>
      <c r="H885">
        <v>21.7</v>
      </c>
      <c r="K885" t="s">
        <v>1415</v>
      </c>
      <c r="L885" s="1"/>
      <c r="M885" s="156"/>
    </row>
    <row r="886" spans="1:13" ht="15" customHeight="1" x14ac:dyDescent="0.25">
      <c r="A886">
        <v>116761</v>
      </c>
      <c r="B886" t="s">
        <v>436</v>
      </c>
      <c r="C886" t="s">
        <v>1443</v>
      </c>
      <c r="D886">
        <v>3535</v>
      </c>
      <c r="E886">
        <v>0</v>
      </c>
      <c r="F886">
        <v>150.4</v>
      </c>
      <c r="G886">
        <v>0</v>
      </c>
      <c r="H886">
        <v>149.6</v>
      </c>
      <c r="J886">
        <v>0</v>
      </c>
      <c r="K886" t="s">
        <v>1415</v>
      </c>
      <c r="L886" s="1"/>
      <c r="M886" s="156"/>
    </row>
    <row r="887" spans="1:13" ht="15" customHeight="1" x14ac:dyDescent="0.25">
      <c r="A887">
        <v>116760</v>
      </c>
      <c r="B887" t="s">
        <v>423</v>
      </c>
      <c r="C887" t="s">
        <v>1430</v>
      </c>
      <c r="D887">
        <v>3535</v>
      </c>
      <c r="E887">
        <v>0</v>
      </c>
      <c r="F887">
        <v>42.9</v>
      </c>
      <c r="G887">
        <v>0</v>
      </c>
      <c r="H887">
        <v>42.4</v>
      </c>
      <c r="I887" t="s">
        <v>1452</v>
      </c>
      <c r="K887" t="s">
        <v>1415</v>
      </c>
      <c r="L887" s="1"/>
      <c r="M887" s="156"/>
    </row>
    <row r="888" spans="1:13" ht="15" customHeight="1" x14ac:dyDescent="0.25">
      <c r="A888">
        <v>116759</v>
      </c>
      <c r="B888" t="s">
        <v>470</v>
      </c>
      <c r="C888" t="s">
        <v>471</v>
      </c>
      <c r="D888">
        <v>3535</v>
      </c>
      <c r="E888">
        <v>0</v>
      </c>
      <c r="F888">
        <v>67.8</v>
      </c>
      <c r="G888">
        <v>0</v>
      </c>
      <c r="H888">
        <v>67</v>
      </c>
      <c r="K888" t="s">
        <v>1415</v>
      </c>
      <c r="L888" s="1"/>
      <c r="M888" s="156"/>
    </row>
    <row r="889" spans="1:13" ht="15" customHeight="1" x14ac:dyDescent="0.25">
      <c r="A889">
        <v>116758</v>
      </c>
      <c r="B889" t="s">
        <v>454</v>
      </c>
      <c r="C889" t="s">
        <v>1468</v>
      </c>
      <c r="D889">
        <v>3600</v>
      </c>
      <c r="E889">
        <v>0</v>
      </c>
      <c r="F889">
        <v>2.2000000000000002</v>
      </c>
      <c r="G889">
        <v>0</v>
      </c>
      <c r="H889">
        <v>1.7</v>
      </c>
      <c r="I889" t="s">
        <v>1485</v>
      </c>
      <c r="K889" t="s">
        <v>1415</v>
      </c>
      <c r="L889" s="1"/>
      <c r="M889" s="156"/>
    </row>
    <row r="890" spans="1:13" ht="15" customHeight="1" x14ac:dyDescent="0.25">
      <c r="A890">
        <v>116750</v>
      </c>
      <c r="B890" t="s">
        <v>477</v>
      </c>
      <c r="C890" t="s">
        <v>478</v>
      </c>
      <c r="D890">
        <v>3535</v>
      </c>
      <c r="E890">
        <v>0</v>
      </c>
      <c r="G890">
        <v>0</v>
      </c>
      <c r="H890">
        <v>0</v>
      </c>
      <c r="I890" t="s">
        <v>1417</v>
      </c>
      <c r="K890" t="s">
        <v>1415</v>
      </c>
      <c r="L890" s="1"/>
      <c r="M890" s="156"/>
    </row>
    <row r="891" spans="1:13" ht="15" customHeight="1" x14ac:dyDescent="0.25">
      <c r="A891">
        <v>116749</v>
      </c>
      <c r="B891" t="s">
        <v>1435</v>
      </c>
      <c r="C891" t="s">
        <v>1436</v>
      </c>
      <c r="D891">
        <v>2055</v>
      </c>
      <c r="E891">
        <v>0</v>
      </c>
      <c r="F891">
        <v>162.30000000000001</v>
      </c>
      <c r="G891">
        <v>0</v>
      </c>
      <c r="H891">
        <v>162.30000000000001</v>
      </c>
      <c r="J891">
        <v>0</v>
      </c>
      <c r="K891" t="s">
        <v>1415</v>
      </c>
      <c r="L891" s="1"/>
      <c r="M891" s="156"/>
    </row>
    <row r="892" spans="1:13" ht="15" customHeight="1" x14ac:dyDescent="0.25">
      <c r="A892">
        <v>116742</v>
      </c>
      <c r="B892" t="s">
        <v>459</v>
      </c>
      <c r="C892" t="s">
        <v>191</v>
      </c>
      <c r="D892">
        <v>3535</v>
      </c>
      <c r="E892">
        <v>0</v>
      </c>
      <c r="F892">
        <v>168.4</v>
      </c>
      <c r="G892">
        <v>0</v>
      </c>
      <c r="H892">
        <v>168.1</v>
      </c>
      <c r="K892" t="s">
        <v>1415</v>
      </c>
      <c r="L892" s="1"/>
      <c r="M892" s="156"/>
    </row>
    <row r="893" spans="1:13" ht="15" customHeight="1" x14ac:dyDescent="0.25">
      <c r="A893">
        <v>116740</v>
      </c>
      <c r="B893" t="s">
        <v>186</v>
      </c>
      <c r="C893" t="s">
        <v>1433</v>
      </c>
      <c r="D893">
        <v>2055</v>
      </c>
      <c r="E893">
        <v>0</v>
      </c>
      <c r="F893">
        <v>190</v>
      </c>
      <c r="G893">
        <v>0</v>
      </c>
      <c r="H893">
        <v>190</v>
      </c>
      <c r="J893">
        <v>0</v>
      </c>
      <c r="K893" t="s">
        <v>1415</v>
      </c>
      <c r="L893" s="1"/>
      <c r="M893" s="156"/>
    </row>
    <row r="894" spans="1:13" ht="15" customHeight="1" x14ac:dyDescent="0.25">
      <c r="A894">
        <v>116736</v>
      </c>
      <c r="B894" t="s">
        <v>170</v>
      </c>
      <c r="C894" t="s">
        <v>171</v>
      </c>
      <c r="D894">
        <v>2055</v>
      </c>
      <c r="E894">
        <v>0</v>
      </c>
      <c r="F894">
        <v>100</v>
      </c>
      <c r="G894">
        <v>0</v>
      </c>
      <c r="H894">
        <v>100</v>
      </c>
      <c r="J894">
        <v>0</v>
      </c>
      <c r="K894" t="s">
        <v>1415</v>
      </c>
      <c r="L894" s="1"/>
      <c r="M894" s="156"/>
    </row>
    <row r="895" spans="1:13" ht="15" customHeight="1" x14ac:dyDescent="0.25">
      <c r="A895">
        <v>116734</v>
      </c>
      <c r="B895" t="s">
        <v>1447</v>
      </c>
      <c r="C895" t="s">
        <v>1448</v>
      </c>
      <c r="D895">
        <v>2055</v>
      </c>
      <c r="E895">
        <v>0</v>
      </c>
      <c r="F895">
        <v>33</v>
      </c>
      <c r="G895">
        <v>0</v>
      </c>
      <c r="H895">
        <v>33</v>
      </c>
      <c r="J895">
        <v>0</v>
      </c>
      <c r="K895" t="s">
        <v>1415</v>
      </c>
      <c r="L895" s="1"/>
      <c r="M895" s="156"/>
    </row>
    <row r="896" spans="1:13" ht="15" customHeight="1" x14ac:dyDescent="0.25">
      <c r="A896">
        <v>116729</v>
      </c>
      <c r="B896" t="s">
        <v>186</v>
      </c>
      <c r="C896" t="s">
        <v>1433</v>
      </c>
      <c r="D896">
        <v>2055</v>
      </c>
      <c r="E896">
        <v>0</v>
      </c>
      <c r="F896">
        <v>160.1</v>
      </c>
      <c r="G896">
        <v>0</v>
      </c>
      <c r="H896">
        <v>160.1</v>
      </c>
      <c r="J896">
        <v>0</v>
      </c>
      <c r="K896" t="s">
        <v>1415</v>
      </c>
      <c r="L896" s="1"/>
      <c r="M896" s="156"/>
    </row>
    <row r="897" spans="1:13" ht="15" customHeight="1" x14ac:dyDescent="0.25">
      <c r="A897">
        <v>116728</v>
      </c>
      <c r="B897" t="s">
        <v>417</v>
      </c>
      <c r="C897" t="s">
        <v>1419</v>
      </c>
      <c r="D897">
        <v>3535</v>
      </c>
      <c r="E897">
        <v>25</v>
      </c>
      <c r="F897">
        <v>26.5</v>
      </c>
      <c r="G897">
        <v>0</v>
      </c>
      <c r="H897">
        <v>25.9</v>
      </c>
      <c r="I897" t="s">
        <v>1417</v>
      </c>
      <c r="K897" t="s">
        <v>1415</v>
      </c>
      <c r="L897" s="1"/>
      <c r="M897" s="156"/>
    </row>
    <row r="898" spans="1:13" ht="15" customHeight="1" x14ac:dyDescent="0.25">
      <c r="A898">
        <v>116726</v>
      </c>
      <c r="B898" t="s">
        <v>418</v>
      </c>
      <c r="C898" t="s">
        <v>1420</v>
      </c>
      <c r="D898">
        <v>3535</v>
      </c>
      <c r="E898">
        <v>75</v>
      </c>
      <c r="F898">
        <v>76.599999999999994</v>
      </c>
      <c r="G898">
        <v>0</v>
      </c>
      <c r="H898">
        <v>76.3</v>
      </c>
      <c r="I898" t="s">
        <v>1417</v>
      </c>
      <c r="K898" t="s">
        <v>1415</v>
      </c>
      <c r="L898" s="1"/>
      <c r="M898" s="156"/>
    </row>
    <row r="899" spans="1:13" ht="15" customHeight="1" x14ac:dyDescent="0.25">
      <c r="A899">
        <v>116723</v>
      </c>
      <c r="B899" t="s">
        <v>418</v>
      </c>
      <c r="C899" t="s">
        <v>1420</v>
      </c>
      <c r="D899">
        <v>3535</v>
      </c>
      <c r="E899">
        <v>155</v>
      </c>
      <c r="F899">
        <v>155.9</v>
      </c>
      <c r="G899">
        <v>0</v>
      </c>
      <c r="H899">
        <v>155.1</v>
      </c>
      <c r="I899" t="s">
        <v>1417</v>
      </c>
      <c r="K899" t="s">
        <v>1415</v>
      </c>
      <c r="L899" s="1"/>
      <c r="M899" s="156"/>
    </row>
    <row r="900" spans="1:13" ht="15" customHeight="1" x14ac:dyDescent="0.25">
      <c r="A900">
        <v>116696</v>
      </c>
      <c r="B900" t="s">
        <v>433</v>
      </c>
      <c r="C900" t="s">
        <v>1441</v>
      </c>
      <c r="D900">
        <v>3535</v>
      </c>
      <c r="E900">
        <v>0</v>
      </c>
      <c r="F900">
        <v>102.6</v>
      </c>
      <c r="G900">
        <v>0</v>
      </c>
      <c r="H900">
        <v>102.3</v>
      </c>
      <c r="I900" t="s">
        <v>1455</v>
      </c>
      <c r="K900" t="s">
        <v>1415</v>
      </c>
      <c r="L900" s="1"/>
      <c r="M900" s="156"/>
    </row>
    <row r="901" spans="1:13" ht="15" customHeight="1" x14ac:dyDescent="0.25">
      <c r="A901">
        <v>116695</v>
      </c>
      <c r="B901" t="s">
        <v>462</v>
      </c>
      <c r="C901" t="s">
        <v>1478</v>
      </c>
      <c r="D901">
        <v>3535</v>
      </c>
      <c r="E901">
        <v>0</v>
      </c>
      <c r="F901">
        <v>15.3</v>
      </c>
      <c r="G901">
        <v>0</v>
      </c>
      <c r="H901">
        <v>14.7</v>
      </c>
      <c r="K901" t="s">
        <v>1415</v>
      </c>
      <c r="L901" s="1"/>
      <c r="M901" s="156"/>
    </row>
    <row r="902" spans="1:13" ht="15" customHeight="1" x14ac:dyDescent="0.25">
      <c r="A902">
        <v>116694</v>
      </c>
      <c r="B902" t="s">
        <v>433</v>
      </c>
      <c r="C902" t="s">
        <v>1441</v>
      </c>
      <c r="D902">
        <v>3535</v>
      </c>
      <c r="E902">
        <v>0</v>
      </c>
      <c r="F902">
        <v>106.9</v>
      </c>
      <c r="G902">
        <v>0</v>
      </c>
      <c r="H902">
        <v>106</v>
      </c>
      <c r="I902" t="s">
        <v>1455</v>
      </c>
      <c r="K902" t="s">
        <v>1415</v>
      </c>
      <c r="L902" s="1"/>
      <c r="M902" s="156"/>
    </row>
    <row r="903" spans="1:13" ht="15" customHeight="1" x14ac:dyDescent="0.25">
      <c r="A903">
        <v>116693</v>
      </c>
      <c r="B903" t="s">
        <v>1453</v>
      </c>
      <c r="C903" t="s">
        <v>1454</v>
      </c>
      <c r="D903">
        <v>3535</v>
      </c>
      <c r="E903">
        <v>0</v>
      </c>
      <c r="F903">
        <v>26.9</v>
      </c>
      <c r="G903">
        <v>0</v>
      </c>
      <c r="H903">
        <v>25.9</v>
      </c>
      <c r="I903" t="s">
        <v>1431</v>
      </c>
      <c r="K903" t="s">
        <v>1415</v>
      </c>
      <c r="L903" s="1"/>
      <c r="M903" s="156"/>
    </row>
    <row r="904" spans="1:13" ht="15" customHeight="1" x14ac:dyDescent="0.25">
      <c r="A904">
        <v>116692</v>
      </c>
      <c r="B904" t="s">
        <v>452</v>
      </c>
      <c r="C904" t="s">
        <v>453</v>
      </c>
      <c r="D904">
        <v>3535</v>
      </c>
      <c r="E904">
        <v>0</v>
      </c>
      <c r="F904">
        <v>84.3</v>
      </c>
      <c r="G904">
        <v>0</v>
      </c>
      <c r="H904">
        <v>83.2</v>
      </c>
      <c r="K904" t="s">
        <v>1415</v>
      </c>
      <c r="L904" s="1"/>
      <c r="M904" s="156"/>
    </row>
    <row r="905" spans="1:13" ht="15" customHeight="1" x14ac:dyDescent="0.25">
      <c r="A905">
        <v>116690</v>
      </c>
      <c r="B905" t="s">
        <v>417</v>
      </c>
      <c r="C905" t="s">
        <v>1419</v>
      </c>
      <c r="D905">
        <v>3535</v>
      </c>
      <c r="E905">
        <v>0</v>
      </c>
      <c r="F905">
        <v>169.7</v>
      </c>
      <c r="G905">
        <v>0</v>
      </c>
      <c r="H905">
        <v>169.1</v>
      </c>
      <c r="K905" t="s">
        <v>1415</v>
      </c>
      <c r="L905" s="1"/>
      <c r="M905" s="156"/>
    </row>
    <row r="906" spans="1:13" ht="15" customHeight="1" x14ac:dyDescent="0.25">
      <c r="A906">
        <v>116688</v>
      </c>
      <c r="B906" t="s">
        <v>441</v>
      </c>
      <c r="C906" t="s">
        <v>1450</v>
      </c>
      <c r="D906">
        <v>3535</v>
      </c>
      <c r="E906">
        <v>0</v>
      </c>
      <c r="F906">
        <v>136.69999999999999</v>
      </c>
      <c r="G906">
        <v>0</v>
      </c>
      <c r="H906">
        <v>135.30000000000001</v>
      </c>
      <c r="K906" t="s">
        <v>1415</v>
      </c>
      <c r="L906" s="1"/>
      <c r="M906" s="156"/>
    </row>
    <row r="907" spans="1:13" ht="15" customHeight="1" x14ac:dyDescent="0.25">
      <c r="A907">
        <v>116687</v>
      </c>
      <c r="B907" t="s">
        <v>423</v>
      </c>
      <c r="C907" t="s">
        <v>1430</v>
      </c>
      <c r="D907">
        <v>3535</v>
      </c>
      <c r="E907">
        <v>0</v>
      </c>
      <c r="F907">
        <v>50.7</v>
      </c>
      <c r="G907">
        <v>0</v>
      </c>
      <c r="H907">
        <v>50.1</v>
      </c>
      <c r="K907" t="s">
        <v>1415</v>
      </c>
      <c r="L907" s="1"/>
      <c r="M907" s="156"/>
    </row>
    <row r="908" spans="1:13" ht="15" customHeight="1" x14ac:dyDescent="0.25">
      <c r="A908">
        <v>116685</v>
      </c>
      <c r="B908" t="s">
        <v>460</v>
      </c>
      <c r="C908" t="s">
        <v>1475</v>
      </c>
      <c r="D908">
        <v>3535</v>
      </c>
      <c r="E908">
        <v>0</v>
      </c>
      <c r="F908">
        <v>62.4</v>
      </c>
      <c r="G908">
        <v>0</v>
      </c>
      <c r="H908">
        <v>61.6</v>
      </c>
      <c r="K908" t="s">
        <v>1415</v>
      </c>
      <c r="L908" s="1"/>
      <c r="M908" s="156"/>
    </row>
    <row r="909" spans="1:13" ht="15" customHeight="1" x14ac:dyDescent="0.25">
      <c r="A909">
        <v>116683</v>
      </c>
      <c r="B909" t="s">
        <v>448</v>
      </c>
      <c r="C909" t="s">
        <v>1459</v>
      </c>
      <c r="D909">
        <v>3535</v>
      </c>
      <c r="E909">
        <v>0</v>
      </c>
      <c r="G909">
        <v>0</v>
      </c>
      <c r="H909">
        <v>0</v>
      </c>
      <c r="K909" t="s">
        <v>1415</v>
      </c>
      <c r="L909" s="1"/>
      <c r="M909" s="156"/>
    </row>
    <row r="910" spans="1:13" ht="15" customHeight="1" x14ac:dyDescent="0.25">
      <c r="A910">
        <v>116680</v>
      </c>
      <c r="B910" t="s">
        <v>1453</v>
      </c>
      <c r="C910" t="s">
        <v>1454</v>
      </c>
      <c r="D910">
        <v>3535</v>
      </c>
      <c r="E910">
        <v>0</v>
      </c>
      <c r="F910">
        <v>16.8</v>
      </c>
      <c r="G910">
        <v>0</v>
      </c>
      <c r="H910">
        <v>16.399999999999999</v>
      </c>
      <c r="K910" t="s">
        <v>1415</v>
      </c>
      <c r="L910" s="1"/>
      <c r="M910" s="156"/>
    </row>
    <row r="911" spans="1:13" ht="15" customHeight="1" x14ac:dyDescent="0.25">
      <c r="A911">
        <v>116659</v>
      </c>
      <c r="B911" t="s">
        <v>156</v>
      </c>
      <c r="C911" t="s">
        <v>157</v>
      </c>
      <c r="D911">
        <v>2055</v>
      </c>
      <c r="E911">
        <v>0</v>
      </c>
      <c r="F911">
        <v>88.9</v>
      </c>
      <c r="G911">
        <v>0</v>
      </c>
      <c r="H911">
        <v>88.9</v>
      </c>
      <c r="J911">
        <v>0</v>
      </c>
      <c r="K911" t="s">
        <v>1415</v>
      </c>
      <c r="L911" s="1"/>
      <c r="M911" s="156"/>
    </row>
    <row r="912" spans="1:13" ht="15" customHeight="1" x14ac:dyDescent="0.25">
      <c r="A912">
        <v>116658</v>
      </c>
      <c r="B912" t="s">
        <v>470</v>
      </c>
      <c r="C912" t="s">
        <v>471</v>
      </c>
      <c r="D912">
        <v>3600</v>
      </c>
      <c r="E912">
        <v>0</v>
      </c>
      <c r="F912">
        <v>78.3</v>
      </c>
      <c r="G912">
        <v>0</v>
      </c>
      <c r="H912">
        <v>77.7</v>
      </c>
      <c r="I912" t="s">
        <v>1485</v>
      </c>
      <c r="K912" t="s">
        <v>1415</v>
      </c>
      <c r="L912" s="1"/>
      <c r="M912" s="156"/>
    </row>
    <row r="913" spans="1:13" ht="15" customHeight="1" x14ac:dyDescent="0.25">
      <c r="A913">
        <v>116655</v>
      </c>
      <c r="B913" t="s">
        <v>417</v>
      </c>
      <c r="C913" t="s">
        <v>1419</v>
      </c>
      <c r="D913">
        <v>3535</v>
      </c>
      <c r="E913">
        <v>0</v>
      </c>
      <c r="F913">
        <v>65</v>
      </c>
      <c r="G913">
        <v>0</v>
      </c>
      <c r="H913">
        <v>64.599999999999994</v>
      </c>
      <c r="K913" t="s">
        <v>1415</v>
      </c>
      <c r="L913" s="1"/>
      <c r="M913" s="156"/>
    </row>
    <row r="914" spans="1:13" ht="15" customHeight="1" x14ac:dyDescent="0.25">
      <c r="A914">
        <v>116654</v>
      </c>
      <c r="B914" t="s">
        <v>414</v>
      </c>
      <c r="C914" t="s">
        <v>1416</v>
      </c>
      <c r="D914">
        <v>3535</v>
      </c>
      <c r="E914">
        <v>90</v>
      </c>
      <c r="F914">
        <v>91.6</v>
      </c>
      <c r="G914">
        <v>0</v>
      </c>
      <c r="H914">
        <v>91.3</v>
      </c>
      <c r="I914" t="s">
        <v>1417</v>
      </c>
      <c r="K914" t="s">
        <v>1415</v>
      </c>
      <c r="L914" s="1"/>
      <c r="M914" s="156"/>
    </row>
    <row r="915" spans="1:13" ht="15" customHeight="1" x14ac:dyDescent="0.25">
      <c r="A915">
        <v>116652</v>
      </c>
      <c r="B915" t="s">
        <v>186</v>
      </c>
      <c r="C915" t="s">
        <v>1433</v>
      </c>
      <c r="D915">
        <v>2055</v>
      </c>
      <c r="E915">
        <v>0</v>
      </c>
      <c r="F915">
        <v>189.4</v>
      </c>
      <c r="G915">
        <v>0</v>
      </c>
      <c r="H915">
        <v>189.4</v>
      </c>
      <c r="J915">
        <v>0</v>
      </c>
      <c r="K915" t="s">
        <v>1415</v>
      </c>
      <c r="L915" s="1"/>
      <c r="M915" s="156"/>
    </row>
    <row r="916" spans="1:13" ht="15" customHeight="1" x14ac:dyDescent="0.25">
      <c r="A916">
        <v>116651</v>
      </c>
      <c r="B916" t="s">
        <v>418</v>
      </c>
      <c r="C916" t="s">
        <v>1420</v>
      </c>
      <c r="D916">
        <v>3535</v>
      </c>
      <c r="E916">
        <v>125</v>
      </c>
      <c r="F916">
        <v>129.80000000000001</v>
      </c>
      <c r="G916">
        <v>0</v>
      </c>
      <c r="H916">
        <v>128.69999999999999</v>
      </c>
      <c r="I916" t="s">
        <v>1417</v>
      </c>
      <c r="K916" t="s">
        <v>1415</v>
      </c>
      <c r="L916" s="1"/>
      <c r="M916" s="156"/>
    </row>
    <row r="917" spans="1:13" ht="15" customHeight="1" x14ac:dyDescent="0.25">
      <c r="A917">
        <v>116650</v>
      </c>
      <c r="B917" t="s">
        <v>429</v>
      </c>
      <c r="C917" t="s">
        <v>1437</v>
      </c>
      <c r="D917">
        <v>3535</v>
      </c>
      <c r="E917">
        <v>0</v>
      </c>
      <c r="F917">
        <v>105.3</v>
      </c>
      <c r="G917">
        <v>0</v>
      </c>
      <c r="H917">
        <v>104.7</v>
      </c>
      <c r="K917" t="s">
        <v>1415</v>
      </c>
      <c r="L917" s="1"/>
      <c r="M917" s="156"/>
    </row>
    <row r="918" spans="1:13" ht="15" customHeight="1" x14ac:dyDescent="0.25">
      <c r="A918">
        <v>116649</v>
      </c>
      <c r="B918" t="s">
        <v>441</v>
      </c>
      <c r="C918" t="s">
        <v>1450</v>
      </c>
      <c r="D918">
        <v>3535</v>
      </c>
      <c r="E918">
        <v>0</v>
      </c>
      <c r="F918">
        <v>52.1</v>
      </c>
      <c r="G918">
        <v>0</v>
      </c>
      <c r="H918">
        <v>51.8</v>
      </c>
      <c r="K918" t="s">
        <v>1415</v>
      </c>
      <c r="L918" s="1"/>
      <c r="M918" s="156"/>
    </row>
    <row r="919" spans="1:13" ht="15" customHeight="1" x14ac:dyDescent="0.25">
      <c r="A919">
        <v>116648</v>
      </c>
      <c r="B919" t="s">
        <v>156</v>
      </c>
      <c r="C919" t="s">
        <v>157</v>
      </c>
      <c r="D919">
        <v>2055</v>
      </c>
      <c r="E919">
        <v>0</v>
      </c>
      <c r="F919">
        <v>130.19999999999999</v>
      </c>
      <c r="G919">
        <v>0</v>
      </c>
      <c r="H919">
        <v>130.19999999999999</v>
      </c>
      <c r="J919">
        <v>0</v>
      </c>
      <c r="K919" t="s">
        <v>1415</v>
      </c>
      <c r="L919" s="1"/>
      <c r="M919" s="156"/>
    </row>
    <row r="920" spans="1:13" ht="15" customHeight="1" x14ac:dyDescent="0.25">
      <c r="A920">
        <v>116647</v>
      </c>
      <c r="B920" t="s">
        <v>167</v>
      </c>
      <c r="C920" t="s">
        <v>168</v>
      </c>
      <c r="D920">
        <v>2055</v>
      </c>
      <c r="E920">
        <v>0</v>
      </c>
      <c r="F920">
        <v>198.7</v>
      </c>
      <c r="G920">
        <v>0</v>
      </c>
      <c r="H920">
        <v>198.7</v>
      </c>
      <c r="J920">
        <v>0</v>
      </c>
      <c r="K920" t="s">
        <v>1415</v>
      </c>
      <c r="L920" s="1"/>
      <c r="M920" s="156"/>
    </row>
    <row r="921" spans="1:13" ht="15" customHeight="1" x14ac:dyDescent="0.25">
      <c r="A921">
        <v>116646</v>
      </c>
      <c r="B921" t="s">
        <v>414</v>
      </c>
      <c r="C921" t="s">
        <v>1416</v>
      </c>
      <c r="D921">
        <v>3535</v>
      </c>
      <c r="E921">
        <v>72</v>
      </c>
      <c r="F921">
        <v>74.8</v>
      </c>
      <c r="G921">
        <v>0</v>
      </c>
      <c r="H921">
        <v>73.8</v>
      </c>
      <c r="I921" t="s">
        <v>1417</v>
      </c>
      <c r="K921" t="s">
        <v>1415</v>
      </c>
      <c r="L921" s="1"/>
      <c r="M921" s="156"/>
    </row>
    <row r="922" spans="1:13" ht="15" customHeight="1" x14ac:dyDescent="0.25">
      <c r="A922">
        <v>116642</v>
      </c>
      <c r="B922" t="s">
        <v>454</v>
      </c>
      <c r="C922" t="s">
        <v>1468</v>
      </c>
      <c r="D922">
        <v>3600</v>
      </c>
      <c r="E922">
        <v>0</v>
      </c>
      <c r="F922">
        <v>166.5</v>
      </c>
      <c r="G922">
        <v>0</v>
      </c>
      <c r="H922">
        <v>165.4</v>
      </c>
      <c r="I922" t="s">
        <v>1485</v>
      </c>
      <c r="K922" t="s">
        <v>1415</v>
      </c>
      <c r="L922" s="1"/>
      <c r="M922" s="156"/>
    </row>
    <row r="923" spans="1:13" ht="15" customHeight="1" x14ac:dyDescent="0.25">
      <c r="A923">
        <v>116639</v>
      </c>
      <c r="B923" t="s">
        <v>1435</v>
      </c>
      <c r="C923" t="s">
        <v>1436</v>
      </c>
      <c r="D923">
        <v>2055</v>
      </c>
      <c r="E923">
        <v>0</v>
      </c>
      <c r="F923">
        <v>159.6</v>
      </c>
      <c r="G923">
        <v>0</v>
      </c>
      <c r="H923">
        <v>159.6</v>
      </c>
      <c r="J923">
        <v>0</v>
      </c>
      <c r="K923" t="s">
        <v>1415</v>
      </c>
      <c r="L923" s="1"/>
      <c r="M923" s="156"/>
    </row>
    <row r="924" spans="1:13" ht="15" customHeight="1" x14ac:dyDescent="0.25">
      <c r="A924">
        <v>116638</v>
      </c>
      <c r="B924" t="s">
        <v>1447</v>
      </c>
      <c r="C924" t="s">
        <v>1448</v>
      </c>
      <c r="D924">
        <v>2055</v>
      </c>
      <c r="E924">
        <v>0</v>
      </c>
      <c r="F924">
        <v>1</v>
      </c>
      <c r="G924">
        <v>0</v>
      </c>
      <c r="H924">
        <v>1</v>
      </c>
      <c r="J924">
        <v>0</v>
      </c>
      <c r="K924" t="s">
        <v>1415</v>
      </c>
      <c r="L924" s="1"/>
      <c r="M924" s="156"/>
    </row>
    <row r="925" spans="1:13" ht="15" customHeight="1" x14ac:dyDescent="0.25">
      <c r="A925">
        <v>116636</v>
      </c>
      <c r="B925" t="s">
        <v>167</v>
      </c>
      <c r="C925" t="s">
        <v>168</v>
      </c>
      <c r="D925">
        <v>2055</v>
      </c>
      <c r="E925">
        <v>0</v>
      </c>
      <c r="F925">
        <v>206.3</v>
      </c>
      <c r="G925">
        <v>0</v>
      </c>
      <c r="H925">
        <v>206.3</v>
      </c>
      <c r="J925">
        <v>0</v>
      </c>
      <c r="K925" t="s">
        <v>1415</v>
      </c>
      <c r="L925" s="1"/>
      <c r="M925" s="156"/>
    </row>
    <row r="926" spans="1:13" ht="15" customHeight="1" x14ac:dyDescent="0.25">
      <c r="A926">
        <v>116635</v>
      </c>
      <c r="B926" t="s">
        <v>420</v>
      </c>
      <c r="C926" t="s">
        <v>1422</v>
      </c>
      <c r="D926">
        <v>3600</v>
      </c>
      <c r="E926">
        <v>0</v>
      </c>
      <c r="F926">
        <v>111.3</v>
      </c>
      <c r="G926">
        <v>0</v>
      </c>
      <c r="H926">
        <v>110</v>
      </c>
      <c r="I926" t="s">
        <v>1423</v>
      </c>
      <c r="K926" t="s">
        <v>1415</v>
      </c>
      <c r="L926" s="1"/>
      <c r="M926" s="156"/>
    </row>
    <row r="927" spans="1:13" ht="15" customHeight="1" x14ac:dyDescent="0.25">
      <c r="A927">
        <v>116633</v>
      </c>
      <c r="B927" t="s">
        <v>414</v>
      </c>
      <c r="C927" t="s">
        <v>1416</v>
      </c>
      <c r="D927">
        <v>3535</v>
      </c>
      <c r="E927">
        <v>76</v>
      </c>
      <c r="F927">
        <v>79.8</v>
      </c>
      <c r="G927">
        <v>0</v>
      </c>
      <c r="H927">
        <v>78.8</v>
      </c>
      <c r="I927" t="s">
        <v>1417</v>
      </c>
      <c r="K927" t="s">
        <v>1415</v>
      </c>
      <c r="L927" s="1"/>
      <c r="M927" s="156"/>
    </row>
    <row r="928" spans="1:13" ht="15" customHeight="1" x14ac:dyDescent="0.25">
      <c r="A928">
        <v>116629</v>
      </c>
      <c r="B928" t="s">
        <v>458</v>
      </c>
      <c r="C928" t="s">
        <v>1472</v>
      </c>
      <c r="D928">
        <v>3535</v>
      </c>
      <c r="E928">
        <v>0</v>
      </c>
      <c r="F928">
        <v>86.6</v>
      </c>
      <c r="G928">
        <v>0</v>
      </c>
      <c r="H928">
        <v>86</v>
      </c>
      <c r="K928" t="s">
        <v>1415</v>
      </c>
      <c r="L928" s="1"/>
      <c r="M928" s="156"/>
    </row>
    <row r="929" spans="1:13" ht="15" customHeight="1" x14ac:dyDescent="0.25">
      <c r="A929">
        <v>116621</v>
      </c>
      <c r="B929" t="s">
        <v>477</v>
      </c>
      <c r="C929" t="s">
        <v>478</v>
      </c>
      <c r="D929">
        <v>3535</v>
      </c>
      <c r="E929">
        <v>0</v>
      </c>
      <c r="F929">
        <v>41</v>
      </c>
      <c r="G929">
        <v>0</v>
      </c>
      <c r="H929">
        <v>40.6</v>
      </c>
      <c r="K929" t="s">
        <v>1415</v>
      </c>
      <c r="L929" s="1"/>
      <c r="M929" s="156"/>
    </row>
    <row r="930" spans="1:13" ht="15" customHeight="1" x14ac:dyDescent="0.25">
      <c r="A930">
        <v>116612</v>
      </c>
      <c r="B930" t="s">
        <v>477</v>
      </c>
      <c r="C930" t="s">
        <v>478</v>
      </c>
      <c r="D930">
        <v>3535</v>
      </c>
      <c r="E930">
        <v>0</v>
      </c>
      <c r="F930">
        <v>121.4</v>
      </c>
      <c r="G930">
        <v>0</v>
      </c>
      <c r="H930">
        <v>121.1</v>
      </c>
      <c r="K930" t="s">
        <v>1415</v>
      </c>
      <c r="L930" s="1"/>
      <c r="M930" s="156"/>
    </row>
    <row r="931" spans="1:13" ht="15" customHeight="1" x14ac:dyDescent="0.25">
      <c r="A931">
        <v>116608</v>
      </c>
      <c r="B931" t="s">
        <v>167</v>
      </c>
      <c r="C931" t="s">
        <v>168</v>
      </c>
      <c r="D931">
        <v>2055</v>
      </c>
      <c r="E931">
        <v>0</v>
      </c>
      <c r="F931">
        <v>192.7</v>
      </c>
      <c r="G931">
        <v>0</v>
      </c>
      <c r="H931">
        <v>192.7</v>
      </c>
      <c r="J931">
        <v>0</v>
      </c>
      <c r="K931" t="s">
        <v>1415</v>
      </c>
      <c r="L931" s="1"/>
      <c r="M931" s="156"/>
    </row>
    <row r="932" spans="1:13" ht="15" customHeight="1" x14ac:dyDescent="0.25">
      <c r="A932">
        <v>116598</v>
      </c>
      <c r="B932" t="s">
        <v>154</v>
      </c>
      <c r="C932" t="s">
        <v>155</v>
      </c>
      <c r="D932">
        <v>2055</v>
      </c>
      <c r="E932">
        <v>0</v>
      </c>
      <c r="F932">
        <v>128.9</v>
      </c>
      <c r="G932">
        <v>0</v>
      </c>
      <c r="H932">
        <v>128.9</v>
      </c>
      <c r="J932">
        <v>0</v>
      </c>
      <c r="K932" t="s">
        <v>1415</v>
      </c>
      <c r="L932" s="1"/>
      <c r="M932" s="156"/>
    </row>
    <row r="933" spans="1:13" ht="15" customHeight="1" x14ac:dyDescent="0.25">
      <c r="A933">
        <v>116590</v>
      </c>
      <c r="B933" t="s">
        <v>477</v>
      </c>
      <c r="C933" t="s">
        <v>478</v>
      </c>
      <c r="D933">
        <v>3535</v>
      </c>
      <c r="E933">
        <v>0</v>
      </c>
      <c r="F933">
        <v>46</v>
      </c>
      <c r="G933">
        <v>0</v>
      </c>
      <c r="H933">
        <v>45.3</v>
      </c>
      <c r="K933" t="s">
        <v>1415</v>
      </c>
      <c r="L933" s="1"/>
      <c r="M933" s="156"/>
    </row>
    <row r="934" spans="1:13" ht="15" customHeight="1" x14ac:dyDescent="0.25">
      <c r="A934">
        <v>116579</v>
      </c>
      <c r="B934" t="s">
        <v>186</v>
      </c>
      <c r="C934" t="s">
        <v>1433</v>
      </c>
      <c r="D934">
        <v>2055</v>
      </c>
      <c r="E934">
        <v>0</v>
      </c>
      <c r="F934">
        <v>210.6</v>
      </c>
      <c r="G934">
        <v>0</v>
      </c>
      <c r="H934">
        <v>210.6</v>
      </c>
      <c r="J934">
        <v>0</v>
      </c>
      <c r="K934" t="s">
        <v>1415</v>
      </c>
      <c r="L934" s="1"/>
      <c r="M934" s="156"/>
    </row>
    <row r="935" spans="1:13" ht="15" customHeight="1" x14ac:dyDescent="0.25">
      <c r="A935">
        <v>116573</v>
      </c>
      <c r="B935" t="s">
        <v>1447</v>
      </c>
      <c r="C935" t="s">
        <v>1448</v>
      </c>
      <c r="D935">
        <v>2055</v>
      </c>
      <c r="E935">
        <v>0</v>
      </c>
      <c r="F935">
        <v>110.9</v>
      </c>
      <c r="G935">
        <v>0</v>
      </c>
      <c r="H935">
        <v>110.9</v>
      </c>
      <c r="J935">
        <v>0</v>
      </c>
      <c r="K935" t="s">
        <v>1415</v>
      </c>
      <c r="L935" s="1"/>
      <c r="M935" s="156"/>
    </row>
    <row r="936" spans="1:13" ht="15" customHeight="1" x14ac:dyDescent="0.25">
      <c r="A936">
        <v>116569</v>
      </c>
      <c r="B936" t="s">
        <v>452</v>
      </c>
      <c r="C936" t="s">
        <v>453</v>
      </c>
      <c r="D936">
        <v>3535</v>
      </c>
      <c r="E936">
        <v>0</v>
      </c>
      <c r="F936">
        <v>18.3</v>
      </c>
      <c r="G936">
        <v>0</v>
      </c>
      <c r="H936">
        <v>17.899999999999999</v>
      </c>
      <c r="I936" t="s">
        <v>1452</v>
      </c>
      <c r="K936" t="s">
        <v>1415</v>
      </c>
      <c r="L936" s="1"/>
      <c r="M936" s="156"/>
    </row>
    <row r="937" spans="1:13" ht="15" customHeight="1" x14ac:dyDescent="0.25">
      <c r="A937">
        <v>116568</v>
      </c>
      <c r="B937" t="s">
        <v>186</v>
      </c>
      <c r="C937" t="s">
        <v>1433</v>
      </c>
      <c r="D937">
        <v>2055</v>
      </c>
      <c r="E937">
        <v>0</v>
      </c>
      <c r="F937">
        <v>182.8</v>
      </c>
      <c r="G937">
        <v>0</v>
      </c>
      <c r="H937">
        <v>182.8</v>
      </c>
      <c r="J937">
        <v>0</v>
      </c>
      <c r="K937" t="s">
        <v>1415</v>
      </c>
      <c r="L937" s="1"/>
      <c r="M937" s="156"/>
    </row>
    <row r="938" spans="1:13" ht="15" customHeight="1" x14ac:dyDescent="0.25">
      <c r="A938">
        <v>116565</v>
      </c>
      <c r="B938" t="s">
        <v>452</v>
      </c>
      <c r="C938" t="s">
        <v>453</v>
      </c>
      <c r="D938">
        <v>3535</v>
      </c>
      <c r="E938">
        <v>0</v>
      </c>
      <c r="F938">
        <v>61.4</v>
      </c>
      <c r="G938">
        <v>0</v>
      </c>
      <c r="H938">
        <v>61</v>
      </c>
      <c r="K938" t="s">
        <v>1415</v>
      </c>
      <c r="L938" s="1"/>
      <c r="M938" s="156"/>
    </row>
    <row r="939" spans="1:13" ht="15" customHeight="1" x14ac:dyDescent="0.25">
      <c r="A939">
        <v>116561</v>
      </c>
      <c r="B939" t="s">
        <v>491</v>
      </c>
      <c r="C939" t="s">
        <v>492</v>
      </c>
      <c r="D939">
        <v>3535</v>
      </c>
      <c r="E939">
        <v>0</v>
      </c>
      <c r="G939">
        <v>0</v>
      </c>
      <c r="H939">
        <v>0</v>
      </c>
      <c r="I939" t="s">
        <v>1452</v>
      </c>
      <c r="K939" t="s">
        <v>1415</v>
      </c>
      <c r="L939" s="1"/>
      <c r="M939" s="156"/>
    </row>
    <row r="940" spans="1:13" ht="15" customHeight="1" x14ac:dyDescent="0.25">
      <c r="A940">
        <v>116560</v>
      </c>
      <c r="B940" t="s">
        <v>408</v>
      </c>
      <c r="C940" t="s">
        <v>1424</v>
      </c>
      <c r="D940">
        <v>3535</v>
      </c>
      <c r="E940">
        <v>0</v>
      </c>
      <c r="F940">
        <v>10.8</v>
      </c>
      <c r="G940">
        <v>0</v>
      </c>
      <c r="H940">
        <v>10.199999999999999</v>
      </c>
      <c r="I940" t="s">
        <v>1428</v>
      </c>
      <c r="K940" t="s">
        <v>1415</v>
      </c>
      <c r="L940" s="1"/>
      <c r="M940" s="156"/>
    </row>
    <row r="941" spans="1:13" ht="15" customHeight="1" x14ac:dyDescent="0.25">
      <c r="A941">
        <v>116557</v>
      </c>
      <c r="B941" t="s">
        <v>436</v>
      </c>
      <c r="C941" t="s">
        <v>1443</v>
      </c>
      <c r="D941">
        <v>3535</v>
      </c>
      <c r="E941">
        <v>0</v>
      </c>
      <c r="F941">
        <v>9.6999999999999993</v>
      </c>
      <c r="G941">
        <v>0</v>
      </c>
      <c r="H941">
        <v>9.1999999999999993</v>
      </c>
      <c r="J941">
        <v>0</v>
      </c>
      <c r="K941" t="s">
        <v>1415</v>
      </c>
      <c r="L941" s="1"/>
      <c r="M941" s="156"/>
    </row>
    <row r="942" spans="1:13" ht="15" customHeight="1" x14ac:dyDescent="0.25">
      <c r="A942">
        <v>116550</v>
      </c>
      <c r="B942" t="s">
        <v>409</v>
      </c>
      <c r="C942" t="s">
        <v>1414</v>
      </c>
      <c r="D942">
        <v>3535</v>
      </c>
      <c r="E942">
        <v>0</v>
      </c>
      <c r="F942">
        <v>126.3</v>
      </c>
      <c r="G942">
        <v>0</v>
      </c>
      <c r="H942">
        <v>125.9</v>
      </c>
      <c r="K942" t="s">
        <v>1415</v>
      </c>
      <c r="L942" s="1"/>
      <c r="M942" s="156"/>
    </row>
    <row r="943" spans="1:13" ht="15" customHeight="1" x14ac:dyDescent="0.25">
      <c r="A943">
        <v>116549</v>
      </c>
      <c r="B943" t="s">
        <v>1435</v>
      </c>
      <c r="C943" t="s">
        <v>1436</v>
      </c>
      <c r="D943">
        <v>2055</v>
      </c>
      <c r="E943">
        <v>0</v>
      </c>
      <c r="F943">
        <v>140.9</v>
      </c>
      <c r="G943">
        <v>0</v>
      </c>
      <c r="H943">
        <v>140.9</v>
      </c>
      <c r="J943">
        <v>0</v>
      </c>
      <c r="K943" t="s">
        <v>1415</v>
      </c>
      <c r="L943" s="1"/>
      <c r="M943" s="156"/>
    </row>
    <row r="944" spans="1:13" ht="15" customHeight="1" x14ac:dyDescent="0.25">
      <c r="A944">
        <v>116542</v>
      </c>
      <c r="B944" t="s">
        <v>167</v>
      </c>
      <c r="C944" t="s">
        <v>168</v>
      </c>
      <c r="D944">
        <v>2055</v>
      </c>
      <c r="E944">
        <v>0</v>
      </c>
      <c r="F944">
        <v>204</v>
      </c>
      <c r="G944">
        <v>0</v>
      </c>
      <c r="H944">
        <v>204</v>
      </c>
      <c r="J944">
        <v>0</v>
      </c>
      <c r="K944" t="s">
        <v>1415</v>
      </c>
      <c r="L944" s="1"/>
      <c r="M944" s="156"/>
    </row>
    <row r="945" spans="1:13" ht="15" customHeight="1" x14ac:dyDescent="0.25">
      <c r="A945">
        <v>116535</v>
      </c>
      <c r="B945" t="s">
        <v>186</v>
      </c>
      <c r="C945" t="s">
        <v>1433</v>
      </c>
      <c r="D945">
        <v>2055</v>
      </c>
      <c r="E945">
        <v>0</v>
      </c>
      <c r="F945">
        <v>160.4</v>
      </c>
      <c r="G945">
        <v>0</v>
      </c>
      <c r="H945">
        <v>160.4</v>
      </c>
      <c r="J945">
        <v>0</v>
      </c>
      <c r="K945" t="s">
        <v>1415</v>
      </c>
      <c r="L945" s="1"/>
      <c r="M945" s="156"/>
    </row>
    <row r="946" spans="1:13" ht="15" customHeight="1" x14ac:dyDescent="0.25">
      <c r="A946">
        <v>116533</v>
      </c>
      <c r="B946" t="s">
        <v>124</v>
      </c>
      <c r="C946" t="s">
        <v>1413</v>
      </c>
      <c r="D946">
        <v>2055</v>
      </c>
      <c r="E946">
        <v>0</v>
      </c>
      <c r="F946">
        <v>185.3</v>
      </c>
      <c r="G946">
        <v>0</v>
      </c>
      <c r="H946">
        <v>185.3</v>
      </c>
      <c r="J946">
        <v>0</v>
      </c>
      <c r="K946" t="s">
        <v>1415</v>
      </c>
      <c r="L946" s="1"/>
      <c r="M946" s="156"/>
    </row>
    <row r="947" spans="1:13" ht="15" customHeight="1" x14ac:dyDescent="0.25">
      <c r="A947">
        <v>116529</v>
      </c>
      <c r="B947" t="s">
        <v>1500</v>
      </c>
      <c r="C947" t="s">
        <v>1501</v>
      </c>
      <c r="D947">
        <v>2055</v>
      </c>
      <c r="E947">
        <v>0</v>
      </c>
      <c r="F947">
        <v>101</v>
      </c>
      <c r="G947">
        <v>0</v>
      </c>
      <c r="H947">
        <v>101</v>
      </c>
      <c r="J947">
        <v>0</v>
      </c>
      <c r="K947" t="s">
        <v>1415</v>
      </c>
      <c r="L947" s="1"/>
      <c r="M947" s="156"/>
    </row>
    <row r="948" spans="1:13" ht="15" customHeight="1" x14ac:dyDescent="0.25">
      <c r="A948">
        <v>116523</v>
      </c>
      <c r="B948" t="s">
        <v>177</v>
      </c>
      <c r="C948" t="s">
        <v>178</v>
      </c>
      <c r="D948">
        <v>2055</v>
      </c>
      <c r="E948">
        <v>0</v>
      </c>
      <c r="F948">
        <v>110.6</v>
      </c>
      <c r="G948">
        <v>0</v>
      </c>
      <c r="H948">
        <v>110.6</v>
      </c>
      <c r="J948">
        <v>0</v>
      </c>
      <c r="K948" t="s">
        <v>1415</v>
      </c>
      <c r="L948" s="1"/>
      <c r="M948" s="156"/>
    </row>
    <row r="949" spans="1:13" ht="15" customHeight="1" x14ac:dyDescent="0.25">
      <c r="A949">
        <v>116522</v>
      </c>
      <c r="B949" t="s">
        <v>186</v>
      </c>
      <c r="C949" t="s">
        <v>1433</v>
      </c>
      <c r="D949">
        <v>2055</v>
      </c>
      <c r="E949">
        <v>0</v>
      </c>
      <c r="F949">
        <v>104.9</v>
      </c>
      <c r="G949">
        <v>0</v>
      </c>
      <c r="H949">
        <v>104.9</v>
      </c>
      <c r="J949">
        <v>0</v>
      </c>
      <c r="K949" t="s">
        <v>1415</v>
      </c>
      <c r="L949" s="1"/>
      <c r="M949" s="156"/>
    </row>
    <row r="950" spans="1:13" ht="15" customHeight="1" x14ac:dyDescent="0.25">
      <c r="A950">
        <v>116520</v>
      </c>
      <c r="B950" t="s">
        <v>186</v>
      </c>
      <c r="C950" t="s">
        <v>1433</v>
      </c>
      <c r="D950">
        <v>2055</v>
      </c>
      <c r="E950">
        <v>0</v>
      </c>
      <c r="F950">
        <v>196.6</v>
      </c>
      <c r="G950">
        <v>0</v>
      </c>
      <c r="H950">
        <v>196.6</v>
      </c>
      <c r="J950">
        <v>0</v>
      </c>
      <c r="K950" t="s">
        <v>1415</v>
      </c>
      <c r="L950" s="1"/>
      <c r="M950" s="156"/>
    </row>
    <row r="951" spans="1:13" ht="15" customHeight="1" x14ac:dyDescent="0.25">
      <c r="A951">
        <v>116517</v>
      </c>
      <c r="B951" t="s">
        <v>1435</v>
      </c>
      <c r="C951" t="s">
        <v>1436</v>
      </c>
      <c r="D951">
        <v>2055</v>
      </c>
      <c r="E951">
        <v>0</v>
      </c>
      <c r="F951">
        <v>130</v>
      </c>
      <c r="G951">
        <v>0</v>
      </c>
      <c r="H951">
        <v>130</v>
      </c>
      <c r="J951">
        <v>0</v>
      </c>
      <c r="K951" t="s">
        <v>1415</v>
      </c>
      <c r="L951" s="1"/>
      <c r="M951" s="156"/>
    </row>
    <row r="952" spans="1:13" ht="15" customHeight="1" x14ac:dyDescent="0.25">
      <c r="A952">
        <v>116516</v>
      </c>
      <c r="B952" t="s">
        <v>436</v>
      </c>
      <c r="C952" t="s">
        <v>1443</v>
      </c>
      <c r="D952">
        <v>3535</v>
      </c>
      <c r="E952">
        <v>0</v>
      </c>
      <c r="F952">
        <v>10.4</v>
      </c>
      <c r="G952">
        <v>0</v>
      </c>
      <c r="H952">
        <v>9.6999999999999993</v>
      </c>
      <c r="J952">
        <v>0</v>
      </c>
      <c r="K952" t="s">
        <v>1415</v>
      </c>
      <c r="L952" s="1"/>
      <c r="M952" s="156"/>
    </row>
    <row r="953" spans="1:13" ht="15" customHeight="1" x14ac:dyDescent="0.25">
      <c r="A953">
        <v>116514</v>
      </c>
      <c r="B953" t="s">
        <v>167</v>
      </c>
      <c r="C953" t="s">
        <v>168</v>
      </c>
      <c r="D953">
        <v>2055</v>
      </c>
      <c r="E953">
        <v>0</v>
      </c>
      <c r="F953">
        <v>202.7</v>
      </c>
      <c r="G953">
        <v>0</v>
      </c>
      <c r="H953">
        <v>202.7</v>
      </c>
      <c r="J953">
        <v>0</v>
      </c>
      <c r="K953" t="s">
        <v>1415</v>
      </c>
      <c r="L953" s="1"/>
      <c r="M953" s="156"/>
    </row>
    <row r="954" spans="1:13" ht="15" customHeight="1" x14ac:dyDescent="0.25">
      <c r="A954">
        <v>116513</v>
      </c>
      <c r="B954" t="s">
        <v>466</v>
      </c>
      <c r="C954" t="s">
        <v>1484</v>
      </c>
      <c r="D954">
        <v>3535</v>
      </c>
      <c r="E954">
        <v>0</v>
      </c>
      <c r="F954">
        <v>165.7</v>
      </c>
      <c r="G954">
        <v>0</v>
      </c>
      <c r="H954">
        <v>164.1</v>
      </c>
      <c r="K954" t="s">
        <v>1415</v>
      </c>
      <c r="L954" s="1"/>
      <c r="M954" s="156"/>
    </row>
    <row r="955" spans="1:13" ht="15" customHeight="1" x14ac:dyDescent="0.25">
      <c r="A955">
        <v>116512</v>
      </c>
      <c r="B955" t="s">
        <v>156</v>
      </c>
      <c r="C955" t="s">
        <v>157</v>
      </c>
      <c r="D955">
        <v>2055</v>
      </c>
      <c r="E955">
        <v>0</v>
      </c>
      <c r="F955">
        <v>120.9</v>
      </c>
      <c r="G955">
        <v>0</v>
      </c>
      <c r="H955">
        <v>120.9</v>
      </c>
      <c r="J955">
        <v>0</v>
      </c>
      <c r="K955" t="s">
        <v>1415</v>
      </c>
      <c r="L955" s="1"/>
      <c r="M955" s="156"/>
    </row>
    <row r="956" spans="1:13" ht="15" customHeight="1" x14ac:dyDescent="0.25">
      <c r="A956">
        <v>116511</v>
      </c>
      <c r="B956" t="s">
        <v>466</v>
      </c>
      <c r="C956" t="s">
        <v>1484</v>
      </c>
      <c r="D956">
        <v>3535</v>
      </c>
      <c r="E956">
        <v>0</v>
      </c>
      <c r="F956">
        <v>141.19999999999999</v>
      </c>
      <c r="G956">
        <v>0</v>
      </c>
      <c r="H956">
        <v>140.9</v>
      </c>
      <c r="K956" t="s">
        <v>1415</v>
      </c>
      <c r="L956" s="1"/>
      <c r="M956" s="156"/>
    </row>
    <row r="957" spans="1:13" ht="15" customHeight="1" x14ac:dyDescent="0.25">
      <c r="A957">
        <v>116510</v>
      </c>
      <c r="B957" t="s">
        <v>466</v>
      </c>
      <c r="C957" t="s">
        <v>1484</v>
      </c>
      <c r="D957">
        <v>3535</v>
      </c>
      <c r="E957">
        <v>0</v>
      </c>
      <c r="F957">
        <v>167.6</v>
      </c>
      <c r="G957">
        <v>0</v>
      </c>
      <c r="H957">
        <v>167.1</v>
      </c>
      <c r="K957" t="s">
        <v>1415</v>
      </c>
      <c r="L957" s="1"/>
      <c r="M957" s="156"/>
    </row>
    <row r="958" spans="1:13" ht="15" customHeight="1" x14ac:dyDescent="0.25">
      <c r="A958">
        <v>116508</v>
      </c>
      <c r="B958" t="s">
        <v>167</v>
      </c>
      <c r="C958" t="s">
        <v>168</v>
      </c>
      <c r="D958">
        <v>2055</v>
      </c>
      <c r="E958">
        <v>0</v>
      </c>
      <c r="F958">
        <v>198.2</v>
      </c>
      <c r="G958">
        <v>0</v>
      </c>
      <c r="H958">
        <v>198.2</v>
      </c>
      <c r="J958">
        <v>0</v>
      </c>
      <c r="K958" t="s">
        <v>1415</v>
      </c>
      <c r="L958" s="1"/>
      <c r="M958" s="156"/>
    </row>
    <row r="959" spans="1:13" ht="15" customHeight="1" x14ac:dyDescent="0.25">
      <c r="A959">
        <v>116507</v>
      </c>
      <c r="B959" t="s">
        <v>464</v>
      </c>
      <c r="C959" t="s">
        <v>1482</v>
      </c>
      <c r="D959">
        <v>3535</v>
      </c>
      <c r="E959">
        <v>0</v>
      </c>
      <c r="F959">
        <v>75.2</v>
      </c>
      <c r="G959">
        <v>0</v>
      </c>
      <c r="H959">
        <v>74.599999999999994</v>
      </c>
      <c r="K959" t="s">
        <v>1415</v>
      </c>
      <c r="L959" s="1"/>
      <c r="M959" s="156"/>
    </row>
    <row r="960" spans="1:13" ht="15" customHeight="1" x14ac:dyDescent="0.25">
      <c r="A960">
        <v>116506</v>
      </c>
      <c r="B960" t="s">
        <v>177</v>
      </c>
      <c r="C960" t="s">
        <v>178</v>
      </c>
      <c r="D960">
        <v>2055</v>
      </c>
      <c r="E960">
        <v>0</v>
      </c>
      <c r="F960">
        <v>191.5</v>
      </c>
      <c r="G960">
        <v>0</v>
      </c>
      <c r="H960">
        <v>191.5</v>
      </c>
      <c r="J960">
        <v>0</v>
      </c>
      <c r="K960" t="s">
        <v>1415</v>
      </c>
      <c r="L960" s="1"/>
      <c r="M960" s="156"/>
    </row>
    <row r="961" spans="1:13" ht="15" customHeight="1" x14ac:dyDescent="0.25">
      <c r="A961">
        <v>116505</v>
      </c>
      <c r="B961" t="s">
        <v>458</v>
      </c>
      <c r="C961" t="s">
        <v>1472</v>
      </c>
      <c r="D961">
        <v>3535</v>
      </c>
      <c r="E961">
        <v>0</v>
      </c>
      <c r="G961">
        <v>0</v>
      </c>
      <c r="H961">
        <v>0</v>
      </c>
      <c r="K961" t="s">
        <v>1415</v>
      </c>
      <c r="L961" s="1"/>
      <c r="M961" s="156"/>
    </row>
    <row r="962" spans="1:13" ht="15" customHeight="1" x14ac:dyDescent="0.25">
      <c r="A962">
        <v>116504</v>
      </c>
      <c r="B962" t="s">
        <v>419</v>
      </c>
      <c r="C962" t="s">
        <v>1421</v>
      </c>
      <c r="D962">
        <v>3535</v>
      </c>
      <c r="E962">
        <v>0</v>
      </c>
      <c r="F962">
        <v>1.5</v>
      </c>
      <c r="G962">
        <v>0</v>
      </c>
      <c r="H962">
        <v>1.7</v>
      </c>
      <c r="K962" t="s">
        <v>1415</v>
      </c>
      <c r="L962" s="1"/>
      <c r="M962" s="156"/>
    </row>
    <row r="963" spans="1:13" ht="15" customHeight="1" x14ac:dyDescent="0.25">
      <c r="A963">
        <v>116503</v>
      </c>
      <c r="B963" t="s">
        <v>409</v>
      </c>
      <c r="C963" t="s">
        <v>1414</v>
      </c>
      <c r="D963">
        <v>3535</v>
      </c>
      <c r="E963">
        <v>0</v>
      </c>
      <c r="F963">
        <v>162.80000000000001</v>
      </c>
      <c r="G963">
        <v>0</v>
      </c>
      <c r="H963">
        <v>162.6</v>
      </c>
      <c r="K963" t="s">
        <v>1415</v>
      </c>
      <c r="L963" s="1"/>
      <c r="M963" s="156"/>
    </row>
    <row r="964" spans="1:13" ht="15" customHeight="1" x14ac:dyDescent="0.25">
      <c r="A964">
        <v>116502</v>
      </c>
      <c r="B964" t="s">
        <v>433</v>
      </c>
      <c r="C964" t="s">
        <v>1441</v>
      </c>
      <c r="D964">
        <v>3535</v>
      </c>
      <c r="E964">
        <v>0</v>
      </c>
      <c r="F964">
        <v>17.7</v>
      </c>
      <c r="G964">
        <v>0</v>
      </c>
      <c r="H964">
        <v>17.2</v>
      </c>
      <c r="I964" t="s">
        <v>1463</v>
      </c>
      <c r="K964" t="s">
        <v>1415</v>
      </c>
      <c r="L964" s="1"/>
      <c r="M964" s="156"/>
    </row>
    <row r="965" spans="1:13" ht="15" customHeight="1" x14ac:dyDescent="0.25">
      <c r="A965">
        <v>116501</v>
      </c>
      <c r="B965" t="s">
        <v>424</v>
      </c>
      <c r="C965" t="s">
        <v>1432</v>
      </c>
      <c r="D965">
        <v>3535</v>
      </c>
      <c r="E965">
        <v>0</v>
      </c>
      <c r="F965">
        <v>113.4</v>
      </c>
      <c r="G965">
        <v>0</v>
      </c>
      <c r="H965">
        <v>113.5</v>
      </c>
      <c r="K965" t="s">
        <v>1415</v>
      </c>
      <c r="L965" s="1"/>
      <c r="M965" s="156"/>
    </row>
    <row r="966" spans="1:13" ht="15" customHeight="1" x14ac:dyDescent="0.25">
      <c r="A966">
        <v>116500</v>
      </c>
      <c r="B966" t="s">
        <v>447</v>
      </c>
      <c r="C966" t="s">
        <v>1458</v>
      </c>
      <c r="D966">
        <v>3535</v>
      </c>
      <c r="E966">
        <v>0</v>
      </c>
      <c r="F966">
        <v>15.3</v>
      </c>
      <c r="G966">
        <v>0</v>
      </c>
      <c r="H966">
        <v>15.2</v>
      </c>
      <c r="I966" t="s">
        <v>1463</v>
      </c>
      <c r="K966" t="s">
        <v>1415</v>
      </c>
      <c r="L966" s="1"/>
      <c r="M966" s="156"/>
    </row>
    <row r="967" spans="1:13" ht="15" customHeight="1" x14ac:dyDescent="0.25">
      <c r="A967">
        <v>116499</v>
      </c>
      <c r="B967" t="s">
        <v>464</v>
      </c>
      <c r="C967" t="s">
        <v>1482</v>
      </c>
      <c r="D967">
        <v>3535</v>
      </c>
      <c r="E967">
        <v>0</v>
      </c>
      <c r="F967">
        <v>169.3</v>
      </c>
      <c r="G967">
        <v>0</v>
      </c>
      <c r="H967">
        <v>169.6</v>
      </c>
      <c r="K967" t="s">
        <v>1415</v>
      </c>
      <c r="L967" s="1"/>
      <c r="M967" s="156"/>
    </row>
    <row r="968" spans="1:13" ht="15" customHeight="1" x14ac:dyDescent="0.25">
      <c r="A968">
        <v>116498</v>
      </c>
      <c r="B968" t="s">
        <v>452</v>
      </c>
      <c r="C968" t="s">
        <v>453</v>
      </c>
      <c r="D968">
        <v>3535</v>
      </c>
      <c r="E968">
        <v>0</v>
      </c>
      <c r="F968">
        <v>63.8</v>
      </c>
      <c r="G968">
        <v>0</v>
      </c>
      <c r="H968">
        <v>63.5</v>
      </c>
      <c r="K968" t="s">
        <v>1415</v>
      </c>
      <c r="L968" s="1"/>
      <c r="M968" s="156"/>
    </row>
    <row r="969" spans="1:13" ht="15" customHeight="1" x14ac:dyDescent="0.25">
      <c r="A969">
        <v>116495</v>
      </c>
      <c r="B969" t="s">
        <v>1435</v>
      </c>
      <c r="C969" t="s">
        <v>1436</v>
      </c>
      <c r="D969">
        <v>2055</v>
      </c>
      <c r="E969">
        <v>0</v>
      </c>
      <c r="F969">
        <v>136.80000000000001</v>
      </c>
      <c r="G969">
        <v>0</v>
      </c>
      <c r="H969">
        <v>136.80000000000001</v>
      </c>
      <c r="J969">
        <v>0</v>
      </c>
      <c r="K969" t="s">
        <v>1415</v>
      </c>
      <c r="L969" s="1"/>
      <c r="M969" s="156"/>
    </row>
    <row r="970" spans="1:13" ht="15" customHeight="1" x14ac:dyDescent="0.25">
      <c r="A970">
        <v>116494</v>
      </c>
      <c r="B970" t="s">
        <v>408</v>
      </c>
      <c r="C970" t="s">
        <v>1424</v>
      </c>
      <c r="D970">
        <v>3535</v>
      </c>
      <c r="E970">
        <v>0</v>
      </c>
      <c r="F970">
        <v>34.9</v>
      </c>
      <c r="G970">
        <v>0</v>
      </c>
      <c r="H970">
        <v>34.9</v>
      </c>
      <c r="I970" t="s">
        <v>1660</v>
      </c>
      <c r="K970" t="s">
        <v>1415</v>
      </c>
      <c r="L970" s="1"/>
      <c r="M970" s="156"/>
    </row>
    <row r="971" spans="1:13" ht="15" customHeight="1" x14ac:dyDescent="0.25">
      <c r="A971">
        <v>116490</v>
      </c>
      <c r="B971" t="s">
        <v>127</v>
      </c>
      <c r="C971" t="s">
        <v>128</v>
      </c>
      <c r="D971">
        <v>2055</v>
      </c>
      <c r="E971">
        <v>0</v>
      </c>
      <c r="F971">
        <v>138.69999999999999</v>
      </c>
      <c r="G971">
        <v>0</v>
      </c>
      <c r="H971">
        <v>138.69999999999999</v>
      </c>
      <c r="J971">
        <v>0</v>
      </c>
      <c r="K971" t="s">
        <v>1415</v>
      </c>
      <c r="L971" s="1"/>
      <c r="M971" s="156"/>
    </row>
    <row r="972" spans="1:13" ht="15" customHeight="1" x14ac:dyDescent="0.25">
      <c r="A972">
        <v>116488</v>
      </c>
      <c r="B972" t="s">
        <v>460</v>
      </c>
      <c r="C972" t="s">
        <v>1475</v>
      </c>
      <c r="D972">
        <v>3535</v>
      </c>
      <c r="E972">
        <v>0</v>
      </c>
      <c r="F972">
        <v>96.9</v>
      </c>
      <c r="G972">
        <v>0</v>
      </c>
      <c r="H972">
        <v>97.3</v>
      </c>
      <c r="I972" t="s">
        <v>1442</v>
      </c>
      <c r="K972" t="s">
        <v>1415</v>
      </c>
      <c r="L972" s="1"/>
      <c r="M972" s="156"/>
    </row>
    <row r="973" spans="1:13" ht="15" customHeight="1" x14ac:dyDescent="0.25">
      <c r="A973">
        <v>116487</v>
      </c>
      <c r="B973" t="s">
        <v>457</v>
      </c>
      <c r="C973" t="s">
        <v>1471</v>
      </c>
      <c r="D973">
        <v>3535</v>
      </c>
      <c r="E973">
        <v>0</v>
      </c>
      <c r="F973">
        <v>168.8</v>
      </c>
      <c r="G973">
        <v>0</v>
      </c>
      <c r="H973">
        <v>168.7</v>
      </c>
      <c r="K973" t="s">
        <v>1415</v>
      </c>
      <c r="L973" s="1"/>
      <c r="M973" s="156"/>
    </row>
    <row r="974" spans="1:13" ht="15" customHeight="1" x14ac:dyDescent="0.25">
      <c r="A974">
        <v>116486</v>
      </c>
      <c r="B974" t="s">
        <v>457</v>
      </c>
      <c r="C974" t="s">
        <v>1471</v>
      </c>
      <c r="D974">
        <v>3535</v>
      </c>
      <c r="E974">
        <v>0</v>
      </c>
      <c r="F974">
        <v>152.5</v>
      </c>
      <c r="G974">
        <v>0</v>
      </c>
      <c r="H974">
        <v>152.19999999999999</v>
      </c>
      <c r="K974" t="s">
        <v>1415</v>
      </c>
      <c r="L974" s="1"/>
      <c r="M974" s="156"/>
    </row>
    <row r="975" spans="1:13" ht="15" customHeight="1" x14ac:dyDescent="0.25">
      <c r="A975">
        <v>116485</v>
      </c>
      <c r="B975" t="s">
        <v>167</v>
      </c>
      <c r="C975" t="s">
        <v>168</v>
      </c>
      <c r="D975">
        <v>2055</v>
      </c>
      <c r="E975">
        <v>0</v>
      </c>
      <c r="F975">
        <v>210.2</v>
      </c>
      <c r="G975">
        <v>0</v>
      </c>
      <c r="H975">
        <v>210.2</v>
      </c>
      <c r="J975">
        <v>0</v>
      </c>
      <c r="K975" t="s">
        <v>1415</v>
      </c>
      <c r="L975" s="1"/>
      <c r="M975" s="156"/>
    </row>
    <row r="976" spans="1:13" ht="15" customHeight="1" x14ac:dyDescent="0.25">
      <c r="A976">
        <v>116484</v>
      </c>
      <c r="B976" t="s">
        <v>464</v>
      </c>
      <c r="C976" t="s">
        <v>1482</v>
      </c>
      <c r="D976">
        <v>3535</v>
      </c>
      <c r="E976">
        <v>0</v>
      </c>
      <c r="F976">
        <v>169.3</v>
      </c>
      <c r="G976">
        <v>0</v>
      </c>
      <c r="H976">
        <v>169.1</v>
      </c>
      <c r="K976" t="s">
        <v>1415</v>
      </c>
      <c r="L976" s="1"/>
      <c r="M976" s="156"/>
    </row>
    <row r="977" spans="1:13" ht="15" customHeight="1" x14ac:dyDescent="0.25">
      <c r="A977">
        <v>116483</v>
      </c>
      <c r="B977" t="s">
        <v>167</v>
      </c>
      <c r="C977" t="s">
        <v>168</v>
      </c>
      <c r="D977">
        <v>2055</v>
      </c>
      <c r="E977">
        <v>0</v>
      </c>
      <c r="F977">
        <v>197.8</v>
      </c>
      <c r="G977">
        <v>0</v>
      </c>
      <c r="H977">
        <v>197.8</v>
      </c>
      <c r="J977">
        <v>0</v>
      </c>
      <c r="K977" t="s">
        <v>1415</v>
      </c>
      <c r="L977" s="1"/>
      <c r="M977" s="156"/>
    </row>
    <row r="978" spans="1:13" ht="15" customHeight="1" x14ac:dyDescent="0.25">
      <c r="A978">
        <v>116482</v>
      </c>
      <c r="B978" t="s">
        <v>424</v>
      </c>
      <c r="C978" t="s">
        <v>1432</v>
      </c>
      <c r="D978">
        <v>3535</v>
      </c>
      <c r="E978">
        <v>0</v>
      </c>
      <c r="F978">
        <v>168.1</v>
      </c>
      <c r="G978">
        <v>0</v>
      </c>
      <c r="H978">
        <v>168.1</v>
      </c>
      <c r="K978" t="s">
        <v>1415</v>
      </c>
      <c r="L978" s="1"/>
      <c r="M978" s="156"/>
    </row>
    <row r="979" spans="1:13" ht="15" customHeight="1" x14ac:dyDescent="0.25">
      <c r="A979">
        <v>116481</v>
      </c>
      <c r="B979" t="s">
        <v>186</v>
      </c>
      <c r="C979" t="s">
        <v>1433</v>
      </c>
      <c r="D979">
        <v>2055</v>
      </c>
      <c r="E979">
        <v>0</v>
      </c>
      <c r="F979">
        <v>198</v>
      </c>
      <c r="G979">
        <v>0</v>
      </c>
      <c r="H979">
        <v>198</v>
      </c>
      <c r="J979">
        <v>0</v>
      </c>
      <c r="K979" t="s">
        <v>1415</v>
      </c>
      <c r="L979" s="1"/>
      <c r="M979" s="156"/>
    </row>
    <row r="980" spans="1:13" ht="15" customHeight="1" x14ac:dyDescent="0.25">
      <c r="A980">
        <v>116480</v>
      </c>
      <c r="B980" t="s">
        <v>1435</v>
      </c>
      <c r="C980" t="s">
        <v>1436</v>
      </c>
      <c r="D980">
        <v>2055</v>
      </c>
      <c r="E980">
        <v>0</v>
      </c>
      <c r="F980">
        <v>121.9</v>
      </c>
      <c r="G980">
        <v>0</v>
      </c>
      <c r="H980">
        <v>121.9</v>
      </c>
      <c r="J980">
        <v>0</v>
      </c>
      <c r="K980" t="s">
        <v>1415</v>
      </c>
      <c r="L980" s="1"/>
      <c r="M980" s="156"/>
    </row>
    <row r="981" spans="1:13" ht="15" customHeight="1" x14ac:dyDescent="0.25">
      <c r="A981">
        <v>116479</v>
      </c>
      <c r="B981" t="s">
        <v>156</v>
      </c>
      <c r="C981" t="s">
        <v>157</v>
      </c>
      <c r="D981">
        <v>2055</v>
      </c>
      <c r="E981">
        <v>0</v>
      </c>
      <c r="F981">
        <v>111.3</v>
      </c>
      <c r="G981">
        <v>0</v>
      </c>
      <c r="H981">
        <v>111.3</v>
      </c>
      <c r="J981">
        <v>0</v>
      </c>
      <c r="K981" t="s">
        <v>1415</v>
      </c>
      <c r="L981" s="1"/>
      <c r="M981" s="156"/>
    </row>
    <row r="982" spans="1:13" ht="15" customHeight="1" x14ac:dyDescent="0.25">
      <c r="A982">
        <v>116477</v>
      </c>
      <c r="B982" t="s">
        <v>121</v>
      </c>
      <c r="C982" t="s">
        <v>122</v>
      </c>
      <c r="D982">
        <v>2055</v>
      </c>
      <c r="E982">
        <v>0</v>
      </c>
      <c r="F982">
        <v>196.4</v>
      </c>
      <c r="G982">
        <v>0</v>
      </c>
      <c r="H982">
        <v>196.4</v>
      </c>
      <c r="J982">
        <v>0</v>
      </c>
      <c r="K982" t="s">
        <v>1415</v>
      </c>
      <c r="L982" s="1"/>
      <c r="M982" s="156"/>
    </row>
    <row r="983" spans="1:13" ht="15" customHeight="1" x14ac:dyDescent="0.25">
      <c r="A983">
        <v>116475</v>
      </c>
      <c r="B983" t="s">
        <v>464</v>
      </c>
      <c r="C983" t="s">
        <v>1482</v>
      </c>
      <c r="D983">
        <v>3535</v>
      </c>
      <c r="E983">
        <v>0</v>
      </c>
      <c r="F983">
        <v>173.6</v>
      </c>
      <c r="G983">
        <v>0</v>
      </c>
      <c r="H983">
        <v>173.6</v>
      </c>
      <c r="K983" t="s">
        <v>1415</v>
      </c>
      <c r="L983" s="1"/>
      <c r="M983" s="156"/>
    </row>
    <row r="984" spans="1:13" ht="15" customHeight="1" x14ac:dyDescent="0.25">
      <c r="A984">
        <v>116474</v>
      </c>
      <c r="B984" t="s">
        <v>177</v>
      </c>
      <c r="C984" t="s">
        <v>178</v>
      </c>
      <c r="D984">
        <v>2055</v>
      </c>
      <c r="E984">
        <v>0</v>
      </c>
      <c r="F984">
        <v>198.1</v>
      </c>
      <c r="G984">
        <v>0</v>
      </c>
      <c r="H984">
        <v>198.1</v>
      </c>
      <c r="J984">
        <v>0</v>
      </c>
      <c r="K984" t="s">
        <v>1415</v>
      </c>
      <c r="L984" s="1"/>
      <c r="M984" s="156"/>
    </row>
    <row r="985" spans="1:13" ht="15" customHeight="1" x14ac:dyDescent="0.25">
      <c r="A985">
        <v>116473</v>
      </c>
      <c r="B985" t="s">
        <v>452</v>
      </c>
      <c r="C985" t="s">
        <v>453</v>
      </c>
      <c r="D985">
        <v>3535</v>
      </c>
      <c r="E985">
        <v>0</v>
      </c>
      <c r="F985">
        <v>69.900000000000006</v>
      </c>
      <c r="G985">
        <v>0</v>
      </c>
      <c r="H985">
        <v>70</v>
      </c>
      <c r="K985" t="s">
        <v>1415</v>
      </c>
      <c r="L985" s="1"/>
      <c r="M985" s="156"/>
    </row>
    <row r="986" spans="1:13" ht="15" customHeight="1" x14ac:dyDescent="0.25">
      <c r="A986">
        <v>116472</v>
      </c>
      <c r="B986" t="s">
        <v>156</v>
      </c>
      <c r="C986" t="s">
        <v>157</v>
      </c>
      <c r="D986">
        <v>2055</v>
      </c>
      <c r="E986">
        <v>0</v>
      </c>
      <c r="F986">
        <v>123.1</v>
      </c>
      <c r="G986">
        <v>0</v>
      </c>
      <c r="H986">
        <v>123.1</v>
      </c>
      <c r="J986">
        <v>0</v>
      </c>
      <c r="K986" t="s">
        <v>1415</v>
      </c>
      <c r="L986" s="1"/>
      <c r="M986" s="156"/>
    </row>
    <row r="987" spans="1:13" ht="15" customHeight="1" x14ac:dyDescent="0.25">
      <c r="A987">
        <v>116470</v>
      </c>
      <c r="B987" t="s">
        <v>445</v>
      </c>
      <c r="C987" t="s">
        <v>1456</v>
      </c>
      <c r="D987">
        <v>3535</v>
      </c>
      <c r="E987">
        <v>0</v>
      </c>
      <c r="F987">
        <v>62</v>
      </c>
      <c r="G987">
        <v>0</v>
      </c>
      <c r="H987">
        <v>61.6</v>
      </c>
      <c r="K987" t="s">
        <v>1415</v>
      </c>
      <c r="L987" s="1"/>
      <c r="M987" s="156"/>
    </row>
    <row r="988" spans="1:13" ht="15" customHeight="1" x14ac:dyDescent="0.25">
      <c r="A988">
        <v>116469</v>
      </c>
      <c r="B988" t="s">
        <v>426</v>
      </c>
      <c r="C988" t="s">
        <v>427</v>
      </c>
      <c r="D988">
        <v>3535</v>
      </c>
      <c r="E988">
        <v>75</v>
      </c>
      <c r="F988">
        <v>78.5</v>
      </c>
      <c r="G988">
        <v>0</v>
      </c>
      <c r="H988">
        <v>78.5</v>
      </c>
      <c r="I988" t="s">
        <v>1417</v>
      </c>
      <c r="K988" t="s">
        <v>1415</v>
      </c>
      <c r="L988" s="1"/>
      <c r="M988" s="156"/>
    </row>
    <row r="989" spans="1:13" ht="15" customHeight="1" x14ac:dyDescent="0.25">
      <c r="A989">
        <v>116467</v>
      </c>
      <c r="B989" t="s">
        <v>447</v>
      </c>
      <c r="C989" t="s">
        <v>1458</v>
      </c>
      <c r="D989">
        <v>3535</v>
      </c>
      <c r="E989">
        <v>0</v>
      </c>
      <c r="F989">
        <v>98.3</v>
      </c>
      <c r="G989">
        <v>0</v>
      </c>
      <c r="H989">
        <v>98</v>
      </c>
      <c r="K989" t="s">
        <v>1415</v>
      </c>
      <c r="L989" s="1"/>
      <c r="M989" s="156"/>
    </row>
    <row r="990" spans="1:13" ht="15" customHeight="1" x14ac:dyDescent="0.25">
      <c r="A990">
        <v>116466</v>
      </c>
      <c r="B990" t="s">
        <v>1099</v>
      </c>
      <c r="C990" t="s">
        <v>1520</v>
      </c>
      <c r="D990">
        <v>3535</v>
      </c>
      <c r="E990">
        <v>0</v>
      </c>
      <c r="F990">
        <v>80.400000000000006</v>
      </c>
      <c r="G990">
        <v>0</v>
      </c>
      <c r="H990">
        <v>80.3</v>
      </c>
      <c r="K990" t="s">
        <v>1415</v>
      </c>
      <c r="L990" s="1"/>
      <c r="M990" s="156"/>
    </row>
    <row r="991" spans="1:13" ht="15" customHeight="1" x14ac:dyDescent="0.25">
      <c r="A991">
        <v>116465</v>
      </c>
      <c r="B991" t="s">
        <v>458</v>
      </c>
      <c r="C991" t="s">
        <v>1472</v>
      </c>
      <c r="D991">
        <v>3535</v>
      </c>
      <c r="E991">
        <v>0</v>
      </c>
      <c r="F991">
        <v>70.099999999999994</v>
      </c>
      <c r="G991">
        <v>0</v>
      </c>
      <c r="H991">
        <v>69.599999999999994</v>
      </c>
      <c r="K991" t="s">
        <v>1415</v>
      </c>
      <c r="L991" s="1"/>
      <c r="M991" s="156"/>
    </row>
    <row r="992" spans="1:13" ht="15" customHeight="1" x14ac:dyDescent="0.25">
      <c r="A992">
        <v>116464</v>
      </c>
      <c r="B992" t="s">
        <v>124</v>
      </c>
      <c r="C992" t="s">
        <v>1413</v>
      </c>
      <c r="D992">
        <v>2055</v>
      </c>
      <c r="E992">
        <v>0</v>
      </c>
      <c r="F992">
        <v>171.8</v>
      </c>
      <c r="G992">
        <v>0</v>
      </c>
      <c r="H992">
        <v>171.8</v>
      </c>
      <c r="J992">
        <v>0</v>
      </c>
      <c r="K992" t="s">
        <v>1415</v>
      </c>
      <c r="L992" s="1"/>
      <c r="M992" s="156"/>
    </row>
    <row r="993" spans="1:13" ht="15" customHeight="1" x14ac:dyDescent="0.25">
      <c r="A993">
        <v>116463</v>
      </c>
      <c r="B993" t="s">
        <v>423</v>
      </c>
      <c r="C993" t="s">
        <v>1430</v>
      </c>
      <c r="D993">
        <v>3535</v>
      </c>
      <c r="E993">
        <v>0</v>
      </c>
      <c r="F993">
        <v>53.9</v>
      </c>
      <c r="G993">
        <v>0</v>
      </c>
      <c r="H993">
        <v>53.9</v>
      </c>
      <c r="K993" t="s">
        <v>1415</v>
      </c>
      <c r="L993" s="1"/>
      <c r="M993" s="156"/>
    </row>
    <row r="994" spans="1:13" ht="15" customHeight="1" x14ac:dyDescent="0.25">
      <c r="A994">
        <v>116461</v>
      </c>
      <c r="B994" t="s">
        <v>458</v>
      </c>
      <c r="C994" t="s">
        <v>1472</v>
      </c>
      <c r="D994">
        <v>3535</v>
      </c>
      <c r="E994">
        <v>0</v>
      </c>
      <c r="F994">
        <v>86.2</v>
      </c>
      <c r="G994">
        <v>0</v>
      </c>
      <c r="H994">
        <v>86.3</v>
      </c>
      <c r="K994" t="s">
        <v>1415</v>
      </c>
      <c r="L994" s="1"/>
      <c r="M994" s="156"/>
    </row>
    <row r="995" spans="1:13" ht="15" customHeight="1" x14ac:dyDescent="0.25">
      <c r="A995">
        <v>116459</v>
      </c>
      <c r="B995" t="s">
        <v>461</v>
      </c>
      <c r="C995" t="s">
        <v>1477</v>
      </c>
      <c r="D995">
        <v>3535</v>
      </c>
      <c r="E995">
        <v>0</v>
      </c>
      <c r="F995">
        <v>11.7</v>
      </c>
      <c r="G995">
        <v>0</v>
      </c>
      <c r="H995">
        <v>11.7</v>
      </c>
      <c r="I995" t="s">
        <v>1513</v>
      </c>
      <c r="K995" t="s">
        <v>1415</v>
      </c>
      <c r="L995" s="1"/>
      <c r="M995" s="156"/>
    </row>
    <row r="996" spans="1:13" ht="15" customHeight="1" x14ac:dyDescent="0.25">
      <c r="A996">
        <v>116457</v>
      </c>
      <c r="B996" t="s">
        <v>409</v>
      </c>
      <c r="C996" t="s">
        <v>1414</v>
      </c>
      <c r="D996">
        <v>3535</v>
      </c>
      <c r="E996">
        <v>0</v>
      </c>
      <c r="F996">
        <v>84.7</v>
      </c>
      <c r="G996">
        <v>0</v>
      </c>
      <c r="H996">
        <v>84.8</v>
      </c>
      <c r="K996" t="s">
        <v>1415</v>
      </c>
      <c r="L996" s="1"/>
      <c r="M996" s="156"/>
    </row>
    <row r="997" spans="1:13" ht="15" customHeight="1" x14ac:dyDescent="0.25">
      <c r="A997">
        <v>116456</v>
      </c>
      <c r="B997" t="s">
        <v>167</v>
      </c>
      <c r="C997" t="s">
        <v>168</v>
      </c>
      <c r="D997">
        <v>2055</v>
      </c>
      <c r="E997">
        <v>0</v>
      </c>
      <c r="F997">
        <v>200.8</v>
      </c>
      <c r="G997">
        <v>0</v>
      </c>
      <c r="H997">
        <v>200.8</v>
      </c>
      <c r="J997">
        <v>0</v>
      </c>
      <c r="K997" t="s">
        <v>1415</v>
      </c>
      <c r="L997" s="1"/>
      <c r="M997" s="156"/>
    </row>
    <row r="998" spans="1:13" ht="15" customHeight="1" x14ac:dyDescent="0.25">
      <c r="A998">
        <v>116455</v>
      </c>
      <c r="B998" t="s">
        <v>186</v>
      </c>
      <c r="C998" t="s">
        <v>1433</v>
      </c>
      <c r="D998">
        <v>2055</v>
      </c>
      <c r="E998">
        <v>0</v>
      </c>
      <c r="F998">
        <v>191.4</v>
      </c>
      <c r="G998">
        <v>0</v>
      </c>
      <c r="H998">
        <v>191.4</v>
      </c>
      <c r="J998">
        <v>0</v>
      </c>
      <c r="K998" t="s">
        <v>1415</v>
      </c>
      <c r="L998" s="1"/>
      <c r="M998" s="156"/>
    </row>
    <row r="999" spans="1:13" ht="15" customHeight="1" x14ac:dyDescent="0.25">
      <c r="A999">
        <v>116454</v>
      </c>
      <c r="B999" t="s">
        <v>462</v>
      </c>
      <c r="C999" t="s">
        <v>1478</v>
      </c>
      <c r="D999">
        <v>3535</v>
      </c>
      <c r="E999">
        <v>0</v>
      </c>
      <c r="F999">
        <v>3.9</v>
      </c>
      <c r="G999">
        <v>0</v>
      </c>
      <c r="H999">
        <v>4.2</v>
      </c>
      <c r="K999" t="s">
        <v>1415</v>
      </c>
      <c r="L999" s="1"/>
      <c r="M999" s="156"/>
    </row>
    <row r="1000" spans="1:13" ht="15" customHeight="1" x14ac:dyDescent="0.25">
      <c r="A1000">
        <v>116453</v>
      </c>
      <c r="B1000" t="s">
        <v>186</v>
      </c>
      <c r="C1000" t="s">
        <v>1433</v>
      </c>
      <c r="D1000">
        <v>2055</v>
      </c>
      <c r="E1000">
        <v>0</v>
      </c>
      <c r="F1000">
        <v>118.6</v>
      </c>
      <c r="G1000">
        <v>0</v>
      </c>
      <c r="H1000">
        <v>118.6</v>
      </c>
      <c r="J1000">
        <v>0</v>
      </c>
      <c r="K1000" t="s">
        <v>1415</v>
      </c>
      <c r="L1000" s="1"/>
      <c r="M1000" s="156"/>
    </row>
    <row r="1001" spans="1:13" ht="15" customHeight="1" x14ac:dyDescent="0.25">
      <c r="A1001">
        <v>116452</v>
      </c>
      <c r="B1001" t="s">
        <v>170</v>
      </c>
      <c r="C1001" t="s">
        <v>171</v>
      </c>
      <c r="D1001">
        <v>2055</v>
      </c>
      <c r="E1001">
        <v>0</v>
      </c>
      <c r="F1001">
        <v>140</v>
      </c>
      <c r="G1001">
        <v>0</v>
      </c>
      <c r="H1001">
        <v>140</v>
      </c>
      <c r="J1001">
        <v>0</v>
      </c>
      <c r="K1001" t="s">
        <v>1415</v>
      </c>
      <c r="L1001" s="1"/>
      <c r="M1001" s="156"/>
    </row>
    <row r="1002" spans="1:13" ht="15" customHeight="1" x14ac:dyDescent="0.25">
      <c r="A1002">
        <v>116450</v>
      </c>
      <c r="B1002" t="s">
        <v>167</v>
      </c>
      <c r="C1002" t="s">
        <v>168</v>
      </c>
      <c r="D1002">
        <v>2055</v>
      </c>
      <c r="E1002">
        <v>0</v>
      </c>
      <c r="F1002">
        <v>176.4</v>
      </c>
      <c r="G1002">
        <v>0</v>
      </c>
      <c r="H1002">
        <v>176.4</v>
      </c>
      <c r="J1002">
        <v>0</v>
      </c>
      <c r="K1002" t="s">
        <v>1415</v>
      </c>
      <c r="L1002" s="1"/>
      <c r="M1002" s="156"/>
    </row>
    <row r="1003" spans="1:13" ht="15" customHeight="1" x14ac:dyDescent="0.25">
      <c r="A1003">
        <v>116448</v>
      </c>
      <c r="B1003" t="s">
        <v>408</v>
      </c>
      <c r="C1003" t="s">
        <v>1424</v>
      </c>
      <c r="D1003">
        <v>3535</v>
      </c>
      <c r="E1003">
        <v>0</v>
      </c>
      <c r="F1003">
        <v>103.7</v>
      </c>
      <c r="G1003">
        <v>0</v>
      </c>
      <c r="H1003">
        <v>105.6</v>
      </c>
      <c r="I1003" t="s">
        <v>1428</v>
      </c>
      <c r="K1003" t="s">
        <v>1415</v>
      </c>
      <c r="L1003" s="1"/>
      <c r="M1003" s="156"/>
    </row>
    <row r="1004" spans="1:13" ht="15" customHeight="1" x14ac:dyDescent="0.25">
      <c r="A1004">
        <v>116447</v>
      </c>
      <c r="B1004" t="s">
        <v>447</v>
      </c>
      <c r="C1004" t="s">
        <v>1458</v>
      </c>
      <c r="D1004">
        <v>3535</v>
      </c>
      <c r="E1004">
        <v>0</v>
      </c>
      <c r="F1004">
        <v>70.7</v>
      </c>
      <c r="G1004">
        <v>0</v>
      </c>
      <c r="H1004">
        <v>50.1</v>
      </c>
      <c r="K1004" t="s">
        <v>1415</v>
      </c>
      <c r="L1004" s="1"/>
      <c r="M1004" s="156"/>
    </row>
    <row r="1005" spans="1:13" ht="15" customHeight="1" x14ac:dyDescent="0.25">
      <c r="A1005">
        <v>116444</v>
      </c>
      <c r="B1005" t="s">
        <v>121</v>
      </c>
      <c r="C1005" t="s">
        <v>122</v>
      </c>
      <c r="D1005">
        <v>2055</v>
      </c>
      <c r="E1005">
        <v>0</v>
      </c>
      <c r="F1005">
        <v>177.2</v>
      </c>
      <c r="G1005">
        <v>0</v>
      </c>
      <c r="H1005">
        <v>177.2</v>
      </c>
      <c r="J1005">
        <v>0</v>
      </c>
      <c r="K1005" t="s">
        <v>1415</v>
      </c>
      <c r="L1005" s="1"/>
      <c r="M1005" s="156"/>
    </row>
    <row r="1006" spans="1:13" ht="15" customHeight="1" x14ac:dyDescent="0.25">
      <c r="A1006">
        <v>116443</v>
      </c>
      <c r="B1006" t="s">
        <v>433</v>
      </c>
      <c r="C1006" t="s">
        <v>1441</v>
      </c>
      <c r="D1006">
        <v>3600</v>
      </c>
      <c r="E1006">
        <v>0</v>
      </c>
      <c r="F1006">
        <v>38</v>
      </c>
      <c r="G1006">
        <v>0</v>
      </c>
      <c r="H1006">
        <v>37.9</v>
      </c>
      <c r="I1006" t="s">
        <v>1462</v>
      </c>
      <c r="K1006" t="s">
        <v>1415</v>
      </c>
      <c r="L1006" s="1"/>
      <c r="M1006" s="156"/>
    </row>
    <row r="1007" spans="1:13" ht="15" customHeight="1" x14ac:dyDescent="0.25">
      <c r="A1007">
        <v>116441</v>
      </c>
      <c r="B1007" t="s">
        <v>186</v>
      </c>
      <c r="C1007" t="s">
        <v>1433</v>
      </c>
      <c r="D1007">
        <v>2055</v>
      </c>
      <c r="E1007">
        <v>0</v>
      </c>
      <c r="F1007">
        <v>202.2</v>
      </c>
      <c r="G1007">
        <v>0</v>
      </c>
      <c r="H1007">
        <v>202.2</v>
      </c>
      <c r="J1007">
        <v>0</v>
      </c>
      <c r="K1007" t="s">
        <v>1415</v>
      </c>
      <c r="L1007" s="1"/>
      <c r="M1007" s="156"/>
    </row>
    <row r="1008" spans="1:13" ht="15" customHeight="1" x14ac:dyDescent="0.25">
      <c r="A1008">
        <v>116439</v>
      </c>
      <c r="B1008" t="s">
        <v>433</v>
      </c>
      <c r="C1008" t="s">
        <v>1441</v>
      </c>
      <c r="D1008">
        <v>3600</v>
      </c>
      <c r="E1008">
        <v>0</v>
      </c>
      <c r="F1008">
        <v>226.9</v>
      </c>
      <c r="G1008">
        <v>0</v>
      </c>
      <c r="H1008">
        <v>226.6</v>
      </c>
      <c r="I1008" t="s">
        <v>1462</v>
      </c>
      <c r="K1008" t="s">
        <v>1415</v>
      </c>
      <c r="L1008" s="1"/>
      <c r="M1008" s="156"/>
    </row>
    <row r="1009" spans="1:13" ht="15" customHeight="1" x14ac:dyDescent="0.25">
      <c r="A1009">
        <v>116438</v>
      </c>
      <c r="B1009" t="s">
        <v>167</v>
      </c>
      <c r="C1009" t="s">
        <v>168</v>
      </c>
      <c r="D1009">
        <v>2055</v>
      </c>
      <c r="E1009">
        <v>0</v>
      </c>
      <c r="F1009">
        <v>201.9</v>
      </c>
      <c r="G1009">
        <v>0</v>
      </c>
      <c r="H1009">
        <v>201.9</v>
      </c>
      <c r="J1009">
        <v>0</v>
      </c>
      <c r="K1009" t="s">
        <v>1415</v>
      </c>
      <c r="L1009" s="1"/>
      <c r="M1009" s="156"/>
    </row>
    <row r="1010" spans="1:13" ht="15" customHeight="1" x14ac:dyDescent="0.25">
      <c r="A1010">
        <v>116437</v>
      </c>
      <c r="B1010" t="s">
        <v>409</v>
      </c>
      <c r="C1010" t="s">
        <v>1414</v>
      </c>
      <c r="D1010">
        <v>3535</v>
      </c>
      <c r="E1010">
        <v>0</v>
      </c>
      <c r="F1010">
        <v>162.69999999999999</v>
      </c>
      <c r="G1010">
        <v>0</v>
      </c>
      <c r="H1010">
        <v>163.1</v>
      </c>
      <c r="K1010" t="s">
        <v>1415</v>
      </c>
      <c r="L1010" s="1"/>
      <c r="M1010" s="156"/>
    </row>
    <row r="1011" spans="1:13" ht="15" customHeight="1" x14ac:dyDescent="0.25">
      <c r="A1011">
        <v>116436</v>
      </c>
      <c r="B1011" t="s">
        <v>447</v>
      </c>
      <c r="C1011" t="s">
        <v>1458</v>
      </c>
      <c r="D1011">
        <v>3535</v>
      </c>
      <c r="E1011">
        <v>0</v>
      </c>
      <c r="F1011">
        <v>152.1</v>
      </c>
      <c r="G1011">
        <v>0</v>
      </c>
      <c r="H1011">
        <v>173.4</v>
      </c>
      <c r="K1011" t="s">
        <v>1415</v>
      </c>
      <c r="L1011" s="1"/>
      <c r="M1011" s="156"/>
    </row>
    <row r="1012" spans="1:13" ht="15" customHeight="1" x14ac:dyDescent="0.25">
      <c r="A1012">
        <v>116432</v>
      </c>
      <c r="B1012" t="s">
        <v>433</v>
      </c>
      <c r="C1012" t="s">
        <v>1441</v>
      </c>
      <c r="D1012">
        <v>3535</v>
      </c>
      <c r="E1012">
        <v>0</v>
      </c>
      <c r="F1012">
        <v>46.3</v>
      </c>
      <c r="G1012">
        <v>0</v>
      </c>
      <c r="H1012">
        <v>45.9</v>
      </c>
      <c r="I1012" t="s">
        <v>1510</v>
      </c>
      <c r="K1012" t="s">
        <v>1415</v>
      </c>
      <c r="L1012" s="1"/>
      <c r="M1012" s="156"/>
    </row>
    <row r="1013" spans="1:13" ht="15" customHeight="1" x14ac:dyDescent="0.25">
      <c r="A1013">
        <v>116431</v>
      </c>
      <c r="B1013" t="s">
        <v>1435</v>
      </c>
      <c r="C1013" t="s">
        <v>1436</v>
      </c>
      <c r="D1013">
        <v>2055</v>
      </c>
      <c r="E1013">
        <v>0</v>
      </c>
      <c r="F1013">
        <v>121.4</v>
      </c>
      <c r="G1013">
        <v>0</v>
      </c>
      <c r="H1013">
        <v>121.4</v>
      </c>
      <c r="J1013">
        <v>0</v>
      </c>
      <c r="K1013" t="s">
        <v>1415</v>
      </c>
      <c r="L1013" s="1"/>
      <c r="M1013" s="156"/>
    </row>
    <row r="1014" spans="1:13" ht="15" customHeight="1" x14ac:dyDescent="0.25">
      <c r="A1014">
        <v>116430</v>
      </c>
      <c r="B1014" t="s">
        <v>167</v>
      </c>
      <c r="C1014" t="s">
        <v>168</v>
      </c>
      <c r="D1014">
        <v>2055</v>
      </c>
      <c r="E1014">
        <v>0</v>
      </c>
      <c r="F1014">
        <v>192.9</v>
      </c>
      <c r="G1014">
        <v>0</v>
      </c>
      <c r="H1014">
        <v>192.9</v>
      </c>
      <c r="J1014">
        <v>0</v>
      </c>
      <c r="K1014" t="s">
        <v>1415</v>
      </c>
      <c r="L1014" s="1"/>
      <c r="M1014" s="156"/>
    </row>
    <row r="1015" spans="1:13" ht="15" customHeight="1" x14ac:dyDescent="0.25">
      <c r="A1015">
        <v>116429</v>
      </c>
      <c r="B1015" t="s">
        <v>167</v>
      </c>
      <c r="C1015" t="s">
        <v>168</v>
      </c>
      <c r="D1015">
        <v>2055</v>
      </c>
      <c r="E1015">
        <v>0</v>
      </c>
      <c r="F1015">
        <v>207.8</v>
      </c>
      <c r="G1015">
        <v>0</v>
      </c>
      <c r="H1015">
        <v>207.8</v>
      </c>
      <c r="J1015">
        <v>0</v>
      </c>
      <c r="K1015" t="s">
        <v>1415</v>
      </c>
      <c r="L1015" s="1"/>
      <c r="M1015" s="156"/>
    </row>
    <row r="1016" spans="1:13" ht="15" customHeight="1" x14ac:dyDescent="0.25">
      <c r="A1016">
        <v>116420</v>
      </c>
      <c r="B1016" t="s">
        <v>124</v>
      </c>
      <c r="C1016" t="s">
        <v>1413</v>
      </c>
      <c r="D1016">
        <v>2055</v>
      </c>
      <c r="E1016">
        <v>0</v>
      </c>
      <c r="F1016">
        <v>174.1</v>
      </c>
      <c r="G1016">
        <v>0</v>
      </c>
      <c r="H1016">
        <v>174.1</v>
      </c>
      <c r="J1016">
        <v>0</v>
      </c>
      <c r="K1016" t="s">
        <v>1415</v>
      </c>
      <c r="L1016" s="1"/>
      <c r="M1016" s="156"/>
    </row>
    <row r="1017" spans="1:13" ht="15" customHeight="1" x14ac:dyDescent="0.25">
      <c r="A1017">
        <v>116415</v>
      </c>
      <c r="B1017" t="s">
        <v>1435</v>
      </c>
      <c r="C1017" t="s">
        <v>1436</v>
      </c>
      <c r="D1017">
        <v>2055</v>
      </c>
      <c r="E1017">
        <v>0</v>
      </c>
      <c r="F1017">
        <v>106.7</v>
      </c>
      <c r="G1017">
        <v>0</v>
      </c>
      <c r="H1017">
        <v>106.7</v>
      </c>
      <c r="J1017">
        <v>0</v>
      </c>
      <c r="K1017" t="s">
        <v>1415</v>
      </c>
      <c r="L1017" s="1"/>
      <c r="M1017" s="156"/>
    </row>
    <row r="1018" spans="1:13" ht="15" customHeight="1" x14ac:dyDescent="0.25">
      <c r="A1018">
        <v>116409</v>
      </c>
      <c r="B1018" t="s">
        <v>167</v>
      </c>
      <c r="C1018" t="s">
        <v>168</v>
      </c>
      <c r="D1018">
        <v>2055</v>
      </c>
      <c r="E1018">
        <v>0</v>
      </c>
      <c r="F1018">
        <v>191.7</v>
      </c>
      <c r="G1018">
        <v>0</v>
      </c>
      <c r="H1018">
        <v>191.7</v>
      </c>
      <c r="J1018">
        <v>0</v>
      </c>
      <c r="K1018" t="s">
        <v>1415</v>
      </c>
      <c r="L1018" s="1"/>
      <c r="M1018" s="156"/>
    </row>
    <row r="1019" spans="1:13" ht="15" customHeight="1" x14ac:dyDescent="0.25">
      <c r="A1019">
        <v>116406</v>
      </c>
      <c r="B1019" t="s">
        <v>167</v>
      </c>
      <c r="C1019" t="s">
        <v>168</v>
      </c>
      <c r="D1019">
        <v>2055</v>
      </c>
      <c r="E1019">
        <v>0</v>
      </c>
      <c r="F1019">
        <v>178.8</v>
      </c>
      <c r="G1019">
        <v>0</v>
      </c>
      <c r="H1019">
        <v>178.8</v>
      </c>
      <c r="J1019">
        <v>0</v>
      </c>
      <c r="K1019" t="s">
        <v>1415</v>
      </c>
      <c r="L1019" s="1"/>
      <c r="M1019" s="156"/>
    </row>
    <row r="1020" spans="1:13" ht="15" customHeight="1" x14ac:dyDescent="0.25">
      <c r="A1020">
        <v>116402</v>
      </c>
      <c r="B1020" t="s">
        <v>167</v>
      </c>
      <c r="C1020" t="s">
        <v>168</v>
      </c>
      <c r="D1020">
        <v>2055</v>
      </c>
      <c r="E1020">
        <v>0</v>
      </c>
      <c r="F1020">
        <v>194</v>
      </c>
      <c r="G1020">
        <v>0</v>
      </c>
      <c r="H1020">
        <v>194</v>
      </c>
      <c r="J1020">
        <v>0</v>
      </c>
      <c r="K1020" t="s">
        <v>1415</v>
      </c>
      <c r="L1020" s="1"/>
      <c r="M1020" s="156"/>
    </row>
    <row r="1021" spans="1:13" ht="15" customHeight="1" x14ac:dyDescent="0.25">
      <c r="A1021">
        <v>116397</v>
      </c>
      <c r="B1021" t="s">
        <v>177</v>
      </c>
      <c r="C1021" t="s">
        <v>178</v>
      </c>
      <c r="D1021">
        <v>2055</v>
      </c>
      <c r="E1021">
        <v>0</v>
      </c>
      <c r="F1021">
        <v>200</v>
      </c>
      <c r="G1021">
        <v>0</v>
      </c>
      <c r="H1021">
        <v>200</v>
      </c>
      <c r="J1021">
        <v>0</v>
      </c>
      <c r="K1021" t="s">
        <v>1415</v>
      </c>
      <c r="L1021" s="1"/>
      <c r="M1021" s="156"/>
    </row>
    <row r="1022" spans="1:13" ht="15" customHeight="1" x14ac:dyDescent="0.25">
      <c r="A1022">
        <v>116396</v>
      </c>
      <c r="B1022" t="s">
        <v>167</v>
      </c>
      <c r="C1022" t="s">
        <v>168</v>
      </c>
      <c r="D1022">
        <v>2055</v>
      </c>
      <c r="E1022">
        <v>0</v>
      </c>
      <c r="F1022">
        <v>196.5</v>
      </c>
      <c r="G1022">
        <v>0</v>
      </c>
      <c r="H1022">
        <v>196.5</v>
      </c>
      <c r="J1022">
        <v>0</v>
      </c>
      <c r="K1022" t="s">
        <v>1415</v>
      </c>
      <c r="L1022" s="1"/>
      <c r="M1022" s="156"/>
    </row>
    <row r="1023" spans="1:13" ht="15" customHeight="1" x14ac:dyDescent="0.25">
      <c r="A1023">
        <v>116383</v>
      </c>
      <c r="B1023" t="s">
        <v>409</v>
      </c>
      <c r="C1023" t="s">
        <v>1414</v>
      </c>
      <c r="D1023">
        <v>3535</v>
      </c>
      <c r="E1023">
        <v>0</v>
      </c>
      <c r="F1023">
        <v>82.4</v>
      </c>
      <c r="G1023">
        <v>0</v>
      </c>
      <c r="H1023">
        <v>82.3</v>
      </c>
      <c r="K1023" t="s">
        <v>1415</v>
      </c>
      <c r="L1023" s="1"/>
      <c r="M1023" s="156"/>
    </row>
    <row r="1024" spans="1:13" ht="15" customHeight="1" x14ac:dyDescent="0.25">
      <c r="A1024">
        <v>116381</v>
      </c>
      <c r="B1024" t="s">
        <v>457</v>
      </c>
      <c r="C1024" t="s">
        <v>1471</v>
      </c>
      <c r="D1024">
        <v>3535</v>
      </c>
      <c r="E1024">
        <v>0</v>
      </c>
      <c r="F1024">
        <v>86.2</v>
      </c>
      <c r="G1024">
        <v>0</v>
      </c>
      <c r="H1024">
        <v>86.8</v>
      </c>
      <c r="K1024" t="s">
        <v>1415</v>
      </c>
      <c r="L1024" s="1"/>
      <c r="M1024" s="156"/>
    </row>
    <row r="1025" spans="1:13" ht="15" customHeight="1" x14ac:dyDescent="0.25">
      <c r="A1025">
        <v>116380</v>
      </c>
      <c r="B1025" t="s">
        <v>1435</v>
      </c>
      <c r="C1025" t="s">
        <v>1436</v>
      </c>
      <c r="D1025">
        <v>2055</v>
      </c>
      <c r="E1025">
        <v>0</v>
      </c>
      <c r="F1025">
        <v>100.8</v>
      </c>
      <c r="G1025">
        <v>0</v>
      </c>
      <c r="H1025">
        <v>100.8</v>
      </c>
      <c r="J1025">
        <v>0</v>
      </c>
      <c r="K1025" t="s">
        <v>1415</v>
      </c>
      <c r="L1025" s="1"/>
      <c r="M1025" s="156"/>
    </row>
    <row r="1026" spans="1:13" ht="15" customHeight="1" x14ac:dyDescent="0.25">
      <c r="A1026">
        <v>116379</v>
      </c>
      <c r="B1026" t="s">
        <v>458</v>
      </c>
      <c r="C1026" t="s">
        <v>1472</v>
      </c>
      <c r="D1026">
        <v>3535</v>
      </c>
      <c r="E1026">
        <v>0</v>
      </c>
      <c r="F1026">
        <v>157.69999999999999</v>
      </c>
      <c r="G1026">
        <v>0</v>
      </c>
      <c r="H1026">
        <v>158.1</v>
      </c>
      <c r="K1026" t="s">
        <v>1415</v>
      </c>
      <c r="L1026" s="1"/>
      <c r="M1026" s="156"/>
    </row>
    <row r="1027" spans="1:13" ht="15" customHeight="1" x14ac:dyDescent="0.25">
      <c r="A1027">
        <v>116378</v>
      </c>
      <c r="B1027" t="s">
        <v>156</v>
      </c>
      <c r="C1027" t="s">
        <v>157</v>
      </c>
      <c r="D1027">
        <v>2055</v>
      </c>
      <c r="E1027">
        <v>0</v>
      </c>
      <c r="F1027">
        <v>131.69999999999999</v>
      </c>
      <c r="G1027">
        <v>0</v>
      </c>
      <c r="H1027">
        <v>131.69999999999999</v>
      </c>
      <c r="J1027">
        <v>0</v>
      </c>
      <c r="K1027" t="s">
        <v>1415</v>
      </c>
      <c r="L1027" s="1"/>
      <c r="M1027" s="156"/>
    </row>
    <row r="1028" spans="1:13" ht="15" customHeight="1" x14ac:dyDescent="0.25">
      <c r="A1028">
        <v>116373</v>
      </c>
      <c r="B1028" t="s">
        <v>124</v>
      </c>
      <c r="C1028" t="s">
        <v>1413</v>
      </c>
      <c r="D1028">
        <v>2055</v>
      </c>
      <c r="E1028">
        <v>0</v>
      </c>
      <c r="F1028">
        <v>169.9</v>
      </c>
      <c r="G1028">
        <v>0</v>
      </c>
      <c r="H1028">
        <v>169.9</v>
      </c>
      <c r="J1028">
        <v>0</v>
      </c>
      <c r="K1028" t="s">
        <v>1415</v>
      </c>
      <c r="L1028" s="1"/>
      <c r="M1028" s="156"/>
    </row>
    <row r="1029" spans="1:13" ht="15" customHeight="1" x14ac:dyDescent="0.25">
      <c r="A1029">
        <v>116368</v>
      </c>
      <c r="B1029" t="s">
        <v>167</v>
      </c>
      <c r="C1029" t="s">
        <v>168</v>
      </c>
      <c r="D1029">
        <v>2055</v>
      </c>
      <c r="E1029">
        <v>0</v>
      </c>
      <c r="F1029">
        <v>182.2</v>
      </c>
      <c r="G1029">
        <v>0</v>
      </c>
      <c r="H1029">
        <v>182.2</v>
      </c>
      <c r="J1029">
        <v>0</v>
      </c>
      <c r="K1029" t="s">
        <v>1415</v>
      </c>
      <c r="L1029" s="1"/>
      <c r="M1029" s="156"/>
    </row>
    <row r="1030" spans="1:13" ht="15" customHeight="1" x14ac:dyDescent="0.25">
      <c r="A1030">
        <v>116367</v>
      </c>
      <c r="B1030" t="s">
        <v>121</v>
      </c>
      <c r="C1030" t="s">
        <v>122</v>
      </c>
      <c r="D1030">
        <v>2055</v>
      </c>
      <c r="E1030">
        <v>0</v>
      </c>
      <c r="F1030">
        <v>198.6</v>
      </c>
      <c r="G1030">
        <v>0</v>
      </c>
      <c r="H1030">
        <v>198.6</v>
      </c>
      <c r="J1030">
        <v>0</v>
      </c>
      <c r="K1030" t="s">
        <v>1415</v>
      </c>
      <c r="L1030" s="1"/>
      <c r="M1030" s="156"/>
    </row>
    <row r="1031" spans="1:13" ht="15" customHeight="1" x14ac:dyDescent="0.25">
      <c r="A1031">
        <v>116364</v>
      </c>
      <c r="B1031" t="s">
        <v>167</v>
      </c>
      <c r="C1031" t="s">
        <v>168</v>
      </c>
      <c r="D1031">
        <v>2055</v>
      </c>
      <c r="E1031">
        <v>0</v>
      </c>
      <c r="F1031">
        <v>198.2</v>
      </c>
      <c r="G1031">
        <v>0</v>
      </c>
      <c r="H1031">
        <v>198.2</v>
      </c>
      <c r="J1031">
        <v>0</v>
      </c>
      <c r="K1031" t="s">
        <v>1415</v>
      </c>
      <c r="L1031" s="1"/>
      <c r="M1031" s="156"/>
    </row>
    <row r="1032" spans="1:13" ht="15" customHeight="1" x14ac:dyDescent="0.25">
      <c r="A1032">
        <v>116357</v>
      </c>
      <c r="B1032" t="s">
        <v>425</v>
      </c>
      <c r="C1032" t="s">
        <v>1434</v>
      </c>
      <c r="D1032">
        <v>3535</v>
      </c>
      <c r="E1032">
        <v>0</v>
      </c>
      <c r="F1032">
        <v>105.3</v>
      </c>
      <c r="G1032">
        <v>0</v>
      </c>
      <c r="H1032">
        <v>105.5</v>
      </c>
      <c r="I1032" t="s">
        <v>1431</v>
      </c>
      <c r="K1032" t="s">
        <v>1415</v>
      </c>
      <c r="L1032" s="1"/>
      <c r="M1032" s="156"/>
    </row>
    <row r="1033" spans="1:13" ht="15" customHeight="1" x14ac:dyDescent="0.25">
      <c r="A1033">
        <v>116356</v>
      </c>
      <c r="B1033" t="s">
        <v>167</v>
      </c>
      <c r="C1033" t="s">
        <v>168</v>
      </c>
      <c r="D1033">
        <v>2055</v>
      </c>
      <c r="E1033">
        <v>0</v>
      </c>
      <c r="F1033">
        <v>194.5</v>
      </c>
      <c r="G1033">
        <v>0</v>
      </c>
      <c r="H1033">
        <v>194.5</v>
      </c>
      <c r="J1033">
        <v>0</v>
      </c>
      <c r="K1033" t="s">
        <v>1415</v>
      </c>
      <c r="L1033" s="1"/>
      <c r="M1033" s="156"/>
    </row>
    <row r="1034" spans="1:13" ht="15" customHeight="1" x14ac:dyDescent="0.25">
      <c r="A1034">
        <v>116355</v>
      </c>
      <c r="B1034" t="s">
        <v>462</v>
      </c>
      <c r="C1034" t="s">
        <v>1478</v>
      </c>
      <c r="D1034">
        <v>3535</v>
      </c>
      <c r="E1034">
        <v>0</v>
      </c>
      <c r="G1034">
        <v>0</v>
      </c>
      <c r="H1034">
        <v>0</v>
      </c>
      <c r="K1034" t="s">
        <v>1415</v>
      </c>
      <c r="L1034" s="1"/>
      <c r="M1034" s="156"/>
    </row>
    <row r="1035" spans="1:13" ht="15" customHeight="1" x14ac:dyDescent="0.25">
      <c r="A1035">
        <v>116354</v>
      </c>
      <c r="B1035" t="s">
        <v>186</v>
      </c>
      <c r="C1035" t="s">
        <v>1433</v>
      </c>
      <c r="D1035">
        <v>2055</v>
      </c>
      <c r="E1035">
        <v>0</v>
      </c>
      <c r="F1035">
        <v>203.4</v>
      </c>
      <c r="G1035">
        <v>0</v>
      </c>
      <c r="H1035">
        <v>203.4</v>
      </c>
      <c r="J1035">
        <v>0</v>
      </c>
      <c r="K1035" t="s">
        <v>1415</v>
      </c>
      <c r="L1035" s="1"/>
      <c r="M1035" s="156"/>
    </row>
    <row r="1036" spans="1:13" ht="15" customHeight="1" x14ac:dyDescent="0.25">
      <c r="A1036">
        <v>116353</v>
      </c>
      <c r="B1036" t="s">
        <v>167</v>
      </c>
      <c r="C1036" t="s">
        <v>168</v>
      </c>
      <c r="D1036">
        <v>2055</v>
      </c>
      <c r="E1036">
        <v>0</v>
      </c>
      <c r="F1036">
        <v>190.8</v>
      </c>
      <c r="G1036">
        <v>0</v>
      </c>
      <c r="H1036">
        <v>190.8</v>
      </c>
      <c r="J1036">
        <v>0</v>
      </c>
      <c r="K1036" t="s">
        <v>1415</v>
      </c>
      <c r="L1036" s="1"/>
      <c r="M1036" s="156"/>
    </row>
    <row r="1037" spans="1:13" ht="15" customHeight="1" x14ac:dyDescent="0.25">
      <c r="A1037">
        <v>116352</v>
      </c>
      <c r="B1037" t="s">
        <v>458</v>
      </c>
      <c r="C1037" t="s">
        <v>1472</v>
      </c>
      <c r="D1037">
        <v>3535</v>
      </c>
      <c r="E1037">
        <v>0</v>
      </c>
      <c r="F1037">
        <v>93.9</v>
      </c>
      <c r="G1037">
        <v>0</v>
      </c>
      <c r="H1037">
        <v>94.3</v>
      </c>
      <c r="K1037" t="s">
        <v>1415</v>
      </c>
      <c r="L1037" s="1"/>
      <c r="M1037" s="156"/>
    </row>
    <row r="1038" spans="1:13" ht="15" customHeight="1" x14ac:dyDescent="0.25">
      <c r="A1038">
        <v>116351</v>
      </c>
      <c r="B1038" t="s">
        <v>409</v>
      </c>
      <c r="C1038" t="s">
        <v>1414</v>
      </c>
      <c r="D1038">
        <v>3535</v>
      </c>
      <c r="E1038">
        <v>0</v>
      </c>
      <c r="F1038">
        <v>158.9</v>
      </c>
      <c r="G1038">
        <v>0</v>
      </c>
      <c r="H1038">
        <v>158.6</v>
      </c>
      <c r="K1038" t="s">
        <v>1415</v>
      </c>
      <c r="L1038" s="1"/>
      <c r="M1038" s="156"/>
    </row>
    <row r="1039" spans="1:13" ht="15" customHeight="1" x14ac:dyDescent="0.25">
      <c r="A1039">
        <v>116350</v>
      </c>
      <c r="B1039" t="s">
        <v>430</v>
      </c>
      <c r="C1039" t="s">
        <v>1438</v>
      </c>
      <c r="D1039">
        <v>3535</v>
      </c>
      <c r="E1039">
        <v>0</v>
      </c>
      <c r="G1039">
        <v>0</v>
      </c>
      <c r="H1039">
        <v>0</v>
      </c>
      <c r="K1039" t="s">
        <v>1415</v>
      </c>
      <c r="L1039" s="1"/>
      <c r="M1039" s="156"/>
    </row>
    <row r="1040" spans="1:13" ht="15" customHeight="1" x14ac:dyDescent="0.25">
      <c r="A1040">
        <v>116349</v>
      </c>
      <c r="B1040" t="s">
        <v>466</v>
      </c>
      <c r="C1040" t="s">
        <v>1484</v>
      </c>
      <c r="D1040">
        <v>3535</v>
      </c>
      <c r="E1040">
        <v>0</v>
      </c>
      <c r="F1040">
        <v>37.700000000000003</v>
      </c>
      <c r="G1040">
        <v>0</v>
      </c>
      <c r="H1040">
        <v>37.4</v>
      </c>
      <c r="K1040" t="s">
        <v>1415</v>
      </c>
      <c r="L1040" s="1"/>
      <c r="M1040" s="156"/>
    </row>
    <row r="1041" spans="1:13" ht="15" customHeight="1" x14ac:dyDescent="0.25">
      <c r="A1041">
        <v>116348</v>
      </c>
      <c r="B1041" t="s">
        <v>124</v>
      </c>
      <c r="C1041" t="s">
        <v>1413</v>
      </c>
      <c r="D1041">
        <v>2055</v>
      </c>
      <c r="E1041">
        <v>0</v>
      </c>
      <c r="F1041">
        <v>187.3</v>
      </c>
      <c r="G1041">
        <v>0</v>
      </c>
      <c r="H1041">
        <v>187.3</v>
      </c>
      <c r="J1041">
        <v>0</v>
      </c>
      <c r="K1041" t="s">
        <v>1415</v>
      </c>
      <c r="L1041" s="1"/>
      <c r="M1041" s="156"/>
    </row>
    <row r="1042" spans="1:13" ht="15" customHeight="1" x14ac:dyDescent="0.25">
      <c r="A1042">
        <v>116347</v>
      </c>
      <c r="B1042" t="s">
        <v>421</v>
      </c>
      <c r="C1042" t="s">
        <v>1426</v>
      </c>
      <c r="D1042">
        <v>3535</v>
      </c>
      <c r="E1042">
        <v>0</v>
      </c>
      <c r="F1042">
        <v>100.4</v>
      </c>
      <c r="G1042">
        <v>0</v>
      </c>
      <c r="H1042">
        <v>100</v>
      </c>
      <c r="K1042" t="s">
        <v>1415</v>
      </c>
      <c r="L1042" s="1"/>
      <c r="M1042" s="156"/>
    </row>
    <row r="1043" spans="1:13" ht="15" customHeight="1" x14ac:dyDescent="0.25">
      <c r="A1043">
        <v>116346</v>
      </c>
      <c r="B1043" t="s">
        <v>156</v>
      </c>
      <c r="C1043" t="s">
        <v>157</v>
      </c>
      <c r="D1043">
        <v>2055</v>
      </c>
      <c r="E1043">
        <v>0</v>
      </c>
      <c r="F1043">
        <v>127.7</v>
      </c>
      <c r="G1043">
        <v>0</v>
      </c>
      <c r="H1043">
        <v>127.7</v>
      </c>
      <c r="J1043">
        <v>0</v>
      </c>
      <c r="K1043" t="s">
        <v>1415</v>
      </c>
      <c r="L1043" s="1"/>
      <c r="M1043" s="156"/>
    </row>
    <row r="1044" spans="1:13" ht="15" customHeight="1" x14ac:dyDescent="0.25">
      <c r="A1044">
        <v>116345</v>
      </c>
      <c r="B1044" t="s">
        <v>466</v>
      </c>
      <c r="C1044" t="s">
        <v>1484</v>
      </c>
      <c r="D1044">
        <v>3535</v>
      </c>
      <c r="E1044">
        <v>0</v>
      </c>
      <c r="F1044">
        <v>172.2</v>
      </c>
      <c r="G1044">
        <v>0</v>
      </c>
      <c r="H1044">
        <v>172.1</v>
      </c>
      <c r="K1044" t="s">
        <v>1415</v>
      </c>
      <c r="L1044" s="1"/>
      <c r="M1044" s="156"/>
    </row>
    <row r="1045" spans="1:13" ht="15" customHeight="1" x14ac:dyDescent="0.25">
      <c r="A1045">
        <v>116342</v>
      </c>
      <c r="B1045" t="s">
        <v>466</v>
      </c>
      <c r="C1045" t="s">
        <v>1484</v>
      </c>
      <c r="D1045">
        <v>3535</v>
      </c>
      <c r="E1045">
        <v>0</v>
      </c>
      <c r="F1045">
        <v>83.2</v>
      </c>
      <c r="G1045">
        <v>0</v>
      </c>
      <c r="H1045">
        <v>83.3</v>
      </c>
      <c r="K1045" t="s">
        <v>1415</v>
      </c>
      <c r="L1045" s="1"/>
      <c r="M1045" s="156"/>
    </row>
    <row r="1046" spans="1:13" ht="15" customHeight="1" x14ac:dyDescent="0.25">
      <c r="A1046">
        <v>116341</v>
      </c>
      <c r="B1046" t="s">
        <v>466</v>
      </c>
      <c r="C1046" t="s">
        <v>1484</v>
      </c>
      <c r="D1046">
        <v>3535</v>
      </c>
      <c r="E1046">
        <v>0</v>
      </c>
      <c r="F1046">
        <v>177.4</v>
      </c>
      <c r="G1046">
        <v>0</v>
      </c>
      <c r="H1046">
        <v>177.1</v>
      </c>
      <c r="K1046" t="s">
        <v>1415</v>
      </c>
      <c r="L1046" s="1"/>
      <c r="M1046" s="156"/>
    </row>
    <row r="1047" spans="1:13" ht="15" customHeight="1" x14ac:dyDescent="0.25">
      <c r="A1047">
        <v>116339</v>
      </c>
      <c r="B1047" t="s">
        <v>167</v>
      </c>
      <c r="C1047" t="s">
        <v>168</v>
      </c>
      <c r="D1047">
        <v>2055</v>
      </c>
      <c r="E1047">
        <v>0</v>
      </c>
      <c r="F1047">
        <v>201.4</v>
      </c>
      <c r="G1047">
        <v>0</v>
      </c>
      <c r="H1047">
        <v>201.4</v>
      </c>
      <c r="J1047">
        <v>0</v>
      </c>
      <c r="K1047" t="s">
        <v>1415</v>
      </c>
      <c r="L1047" s="1"/>
      <c r="M1047" s="156"/>
    </row>
    <row r="1048" spans="1:13" ht="15" customHeight="1" x14ac:dyDescent="0.25">
      <c r="A1048">
        <v>116336</v>
      </c>
      <c r="B1048" t="s">
        <v>177</v>
      </c>
      <c r="C1048" t="s">
        <v>178</v>
      </c>
      <c r="D1048">
        <v>2055</v>
      </c>
      <c r="E1048">
        <v>0</v>
      </c>
      <c r="F1048">
        <v>206.9</v>
      </c>
      <c r="G1048">
        <v>0</v>
      </c>
      <c r="H1048">
        <v>206.9</v>
      </c>
      <c r="J1048">
        <v>0</v>
      </c>
      <c r="K1048" t="s">
        <v>1415</v>
      </c>
      <c r="L1048" s="1"/>
      <c r="M1048" s="156"/>
    </row>
    <row r="1049" spans="1:13" ht="15" customHeight="1" x14ac:dyDescent="0.25">
      <c r="A1049">
        <v>116325</v>
      </c>
      <c r="B1049" t="s">
        <v>186</v>
      </c>
      <c r="C1049" t="s">
        <v>1433</v>
      </c>
      <c r="D1049">
        <v>2055</v>
      </c>
      <c r="E1049">
        <v>0</v>
      </c>
      <c r="F1049">
        <v>182.8</v>
      </c>
      <c r="G1049">
        <v>0</v>
      </c>
      <c r="H1049">
        <v>182.8</v>
      </c>
      <c r="J1049">
        <v>0</v>
      </c>
      <c r="K1049" t="s">
        <v>1415</v>
      </c>
      <c r="L1049" s="1"/>
      <c r="M1049" s="156"/>
    </row>
    <row r="1050" spans="1:13" ht="15" customHeight="1" x14ac:dyDescent="0.25">
      <c r="A1050">
        <v>116322</v>
      </c>
      <c r="B1050" t="s">
        <v>186</v>
      </c>
      <c r="C1050" t="s">
        <v>1433</v>
      </c>
      <c r="D1050">
        <v>2055</v>
      </c>
      <c r="E1050">
        <v>0</v>
      </c>
      <c r="F1050">
        <v>192.3</v>
      </c>
      <c r="G1050">
        <v>0</v>
      </c>
      <c r="H1050">
        <v>192.3</v>
      </c>
      <c r="J1050">
        <v>0</v>
      </c>
      <c r="K1050" t="s">
        <v>1415</v>
      </c>
      <c r="L1050" s="1"/>
      <c r="M1050" s="156"/>
    </row>
    <row r="1051" spans="1:13" ht="15" customHeight="1" x14ac:dyDescent="0.25">
      <c r="A1051">
        <v>116304</v>
      </c>
      <c r="B1051" t="s">
        <v>167</v>
      </c>
      <c r="C1051" t="s">
        <v>168</v>
      </c>
      <c r="D1051">
        <v>2055</v>
      </c>
      <c r="E1051">
        <v>0</v>
      </c>
      <c r="F1051">
        <v>203.8</v>
      </c>
      <c r="G1051">
        <v>0</v>
      </c>
      <c r="H1051">
        <v>203.8</v>
      </c>
      <c r="J1051">
        <v>0</v>
      </c>
      <c r="K1051" t="s">
        <v>1415</v>
      </c>
      <c r="L1051" s="1"/>
      <c r="M1051" s="156"/>
    </row>
    <row r="1052" spans="1:13" ht="15" customHeight="1" x14ac:dyDescent="0.25">
      <c r="A1052">
        <v>116298</v>
      </c>
      <c r="B1052" t="s">
        <v>433</v>
      </c>
      <c r="C1052" t="s">
        <v>1441</v>
      </c>
      <c r="D1052">
        <v>3535</v>
      </c>
      <c r="E1052">
        <v>0</v>
      </c>
      <c r="G1052">
        <v>0</v>
      </c>
      <c r="H1052">
        <v>0</v>
      </c>
      <c r="K1052" t="s">
        <v>1415</v>
      </c>
      <c r="L1052" s="1"/>
      <c r="M1052" s="156"/>
    </row>
    <row r="1053" spans="1:13" ht="15" customHeight="1" x14ac:dyDescent="0.25">
      <c r="A1053">
        <v>116297</v>
      </c>
      <c r="B1053" t="s">
        <v>167</v>
      </c>
      <c r="C1053" t="s">
        <v>168</v>
      </c>
      <c r="D1053">
        <v>2055</v>
      </c>
      <c r="E1053">
        <v>0</v>
      </c>
      <c r="F1053">
        <v>201.6</v>
      </c>
      <c r="G1053">
        <v>0</v>
      </c>
      <c r="H1053">
        <v>201.6</v>
      </c>
      <c r="J1053">
        <v>0</v>
      </c>
      <c r="K1053" t="s">
        <v>1415</v>
      </c>
      <c r="L1053" s="1"/>
      <c r="M1053" s="156"/>
    </row>
    <row r="1054" spans="1:13" ht="15" customHeight="1" x14ac:dyDescent="0.25">
      <c r="A1054">
        <v>116296</v>
      </c>
      <c r="B1054" t="s">
        <v>121</v>
      </c>
      <c r="C1054" t="s">
        <v>122</v>
      </c>
      <c r="D1054">
        <v>2055</v>
      </c>
      <c r="E1054">
        <v>0</v>
      </c>
      <c r="F1054">
        <v>199.8</v>
      </c>
      <c r="G1054">
        <v>0</v>
      </c>
      <c r="H1054">
        <v>199.8</v>
      </c>
      <c r="J1054">
        <v>0</v>
      </c>
      <c r="K1054" t="s">
        <v>1415</v>
      </c>
      <c r="L1054" s="1"/>
      <c r="M1054" s="156"/>
    </row>
    <row r="1055" spans="1:13" ht="15" customHeight="1" x14ac:dyDescent="0.25">
      <c r="A1055">
        <v>116295</v>
      </c>
      <c r="B1055" t="s">
        <v>127</v>
      </c>
      <c r="C1055" t="s">
        <v>128</v>
      </c>
      <c r="D1055">
        <v>2055</v>
      </c>
      <c r="E1055">
        <v>0</v>
      </c>
      <c r="F1055">
        <v>134.9</v>
      </c>
      <c r="G1055">
        <v>0</v>
      </c>
      <c r="H1055">
        <v>134.9</v>
      </c>
      <c r="J1055">
        <v>0</v>
      </c>
      <c r="K1055" t="s">
        <v>1415</v>
      </c>
      <c r="L1055" s="1"/>
      <c r="M1055" s="156"/>
    </row>
    <row r="1056" spans="1:13" ht="15" customHeight="1" x14ac:dyDescent="0.25">
      <c r="A1056">
        <v>116294</v>
      </c>
      <c r="B1056" t="s">
        <v>1435</v>
      </c>
      <c r="C1056" t="s">
        <v>1436</v>
      </c>
      <c r="D1056">
        <v>2055</v>
      </c>
      <c r="E1056">
        <v>0</v>
      </c>
      <c r="F1056">
        <v>95.9</v>
      </c>
      <c r="G1056">
        <v>0</v>
      </c>
      <c r="H1056">
        <v>95.9</v>
      </c>
      <c r="J1056">
        <v>0</v>
      </c>
      <c r="K1056" t="s">
        <v>1415</v>
      </c>
      <c r="L1056" s="1"/>
      <c r="M1056" s="156"/>
    </row>
    <row r="1057" spans="1:13" ht="15" customHeight="1" x14ac:dyDescent="0.25">
      <c r="A1057">
        <v>116293</v>
      </c>
      <c r="B1057" t="s">
        <v>124</v>
      </c>
      <c r="C1057" t="s">
        <v>1413</v>
      </c>
      <c r="D1057">
        <v>2055</v>
      </c>
      <c r="E1057">
        <v>0</v>
      </c>
      <c r="F1057">
        <v>176</v>
      </c>
      <c r="G1057">
        <v>0</v>
      </c>
      <c r="H1057">
        <v>176</v>
      </c>
      <c r="J1057">
        <v>0</v>
      </c>
      <c r="K1057" t="s">
        <v>1415</v>
      </c>
      <c r="L1057" s="1"/>
      <c r="M1057" s="156"/>
    </row>
    <row r="1058" spans="1:13" ht="15" customHeight="1" x14ac:dyDescent="0.25">
      <c r="A1058">
        <v>116292</v>
      </c>
      <c r="B1058" t="s">
        <v>167</v>
      </c>
      <c r="C1058" t="s">
        <v>168</v>
      </c>
      <c r="D1058">
        <v>2055</v>
      </c>
      <c r="E1058">
        <v>0</v>
      </c>
      <c r="F1058">
        <v>194.8</v>
      </c>
      <c r="G1058">
        <v>0</v>
      </c>
      <c r="H1058">
        <v>194.8</v>
      </c>
      <c r="J1058">
        <v>0</v>
      </c>
      <c r="K1058" t="s">
        <v>1415</v>
      </c>
      <c r="L1058" s="1"/>
      <c r="M1058" s="156"/>
    </row>
    <row r="1059" spans="1:13" ht="15" customHeight="1" x14ac:dyDescent="0.25">
      <c r="A1059">
        <v>116284</v>
      </c>
      <c r="B1059" t="s">
        <v>170</v>
      </c>
      <c r="C1059" t="s">
        <v>171</v>
      </c>
      <c r="D1059">
        <v>2055</v>
      </c>
      <c r="E1059">
        <v>0</v>
      </c>
      <c r="F1059">
        <v>200</v>
      </c>
      <c r="G1059">
        <v>0</v>
      </c>
      <c r="H1059">
        <v>200</v>
      </c>
      <c r="J1059">
        <v>0</v>
      </c>
      <c r="K1059" t="s">
        <v>1415</v>
      </c>
      <c r="L1059" s="1"/>
      <c r="M1059" s="156"/>
    </row>
    <row r="1060" spans="1:13" ht="15" customHeight="1" x14ac:dyDescent="0.25">
      <c r="A1060">
        <v>116281</v>
      </c>
      <c r="B1060" t="s">
        <v>429</v>
      </c>
      <c r="C1060" t="s">
        <v>1437</v>
      </c>
      <c r="D1060">
        <v>3535</v>
      </c>
      <c r="E1060">
        <v>0</v>
      </c>
      <c r="F1060">
        <v>50.5</v>
      </c>
      <c r="G1060">
        <v>0</v>
      </c>
      <c r="H1060">
        <v>50.3</v>
      </c>
      <c r="K1060" t="s">
        <v>1415</v>
      </c>
      <c r="L1060" s="1"/>
      <c r="M1060" s="156"/>
    </row>
    <row r="1061" spans="1:13" ht="15" customHeight="1" x14ac:dyDescent="0.25">
      <c r="A1061">
        <v>116279</v>
      </c>
      <c r="B1061" t="s">
        <v>452</v>
      </c>
      <c r="C1061" t="s">
        <v>453</v>
      </c>
      <c r="D1061">
        <v>3535</v>
      </c>
      <c r="E1061">
        <v>0</v>
      </c>
      <c r="F1061">
        <v>27.7</v>
      </c>
      <c r="G1061">
        <v>0</v>
      </c>
      <c r="H1061">
        <v>27.6</v>
      </c>
      <c r="K1061" t="s">
        <v>1415</v>
      </c>
      <c r="L1061" s="1"/>
      <c r="M1061" s="156"/>
    </row>
    <row r="1062" spans="1:13" ht="15" customHeight="1" x14ac:dyDescent="0.25">
      <c r="A1062">
        <v>116277</v>
      </c>
      <c r="B1062" t="s">
        <v>459</v>
      </c>
      <c r="C1062" t="s">
        <v>191</v>
      </c>
      <c r="D1062">
        <v>3535</v>
      </c>
      <c r="E1062">
        <v>0</v>
      </c>
      <c r="F1062">
        <v>161.69999999999999</v>
      </c>
      <c r="G1062">
        <v>0</v>
      </c>
      <c r="H1062">
        <v>161.6</v>
      </c>
      <c r="K1062" t="s">
        <v>1415</v>
      </c>
      <c r="L1062" s="1"/>
      <c r="M1062" s="156"/>
    </row>
    <row r="1063" spans="1:13" ht="15" customHeight="1" x14ac:dyDescent="0.25">
      <c r="A1063">
        <v>116276</v>
      </c>
      <c r="B1063" t="s">
        <v>167</v>
      </c>
      <c r="C1063" t="s">
        <v>168</v>
      </c>
      <c r="D1063">
        <v>2055</v>
      </c>
      <c r="E1063">
        <v>0</v>
      </c>
      <c r="F1063">
        <v>197.9</v>
      </c>
      <c r="G1063">
        <v>0</v>
      </c>
      <c r="H1063">
        <v>197.9</v>
      </c>
      <c r="J1063">
        <v>0</v>
      </c>
      <c r="K1063" t="s">
        <v>1415</v>
      </c>
      <c r="L1063" s="1"/>
      <c r="M1063" s="156"/>
    </row>
    <row r="1064" spans="1:13" ht="15" customHeight="1" x14ac:dyDescent="0.25">
      <c r="A1064">
        <v>116275</v>
      </c>
      <c r="B1064" t="s">
        <v>466</v>
      </c>
      <c r="C1064" t="s">
        <v>1484</v>
      </c>
      <c r="D1064">
        <v>3535</v>
      </c>
      <c r="E1064">
        <v>0</v>
      </c>
      <c r="F1064">
        <v>178</v>
      </c>
      <c r="G1064">
        <v>0</v>
      </c>
      <c r="H1064">
        <v>178.1</v>
      </c>
      <c r="K1064" t="s">
        <v>1415</v>
      </c>
      <c r="L1064" s="1"/>
      <c r="M1064" s="156"/>
    </row>
    <row r="1065" spans="1:13" ht="15" customHeight="1" x14ac:dyDescent="0.25">
      <c r="A1065">
        <v>116272</v>
      </c>
      <c r="B1065" t="s">
        <v>466</v>
      </c>
      <c r="C1065" t="s">
        <v>1484</v>
      </c>
      <c r="D1065">
        <v>3535</v>
      </c>
      <c r="E1065">
        <v>0</v>
      </c>
      <c r="F1065">
        <v>172.9</v>
      </c>
      <c r="G1065">
        <v>0</v>
      </c>
      <c r="H1065">
        <v>172.6</v>
      </c>
      <c r="K1065" t="s">
        <v>1415</v>
      </c>
      <c r="L1065" s="1"/>
      <c r="M1065" s="156"/>
    </row>
    <row r="1066" spans="1:13" ht="15" customHeight="1" x14ac:dyDescent="0.25">
      <c r="A1066">
        <v>116269</v>
      </c>
      <c r="B1066" t="s">
        <v>167</v>
      </c>
      <c r="C1066" t="s">
        <v>168</v>
      </c>
      <c r="D1066">
        <v>2055</v>
      </c>
      <c r="E1066">
        <v>0</v>
      </c>
      <c r="F1066">
        <v>199.6</v>
      </c>
      <c r="G1066">
        <v>0</v>
      </c>
      <c r="H1066">
        <v>199.6</v>
      </c>
      <c r="J1066">
        <v>0</v>
      </c>
      <c r="K1066" t="s">
        <v>1415</v>
      </c>
      <c r="L1066" s="1"/>
      <c r="M1066" s="156"/>
    </row>
    <row r="1067" spans="1:13" ht="15" customHeight="1" x14ac:dyDescent="0.25">
      <c r="A1067">
        <v>116265</v>
      </c>
      <c r="B1067" t="s">
        <v>466</v>
      </c>
      <c r="C1067" t="s">
        <v>1484</v>
      </c>
      <c r="D1067">
        <v>3535</v>
      </c>
      <c r="E1067">
        <v>0</v>
      </c>
      <c r="F1067">
        <v>172.7</v>
      </c>
      <c r="G1067">
        <v>0</v>
      </c>
      <c r="H1067">
        <v>173.1</v>
      </c>
      <c r="K1067" t="s">
        <v>1415</v>
      </c>
      <c r="L1067" s="1"/>
      <c r="M1067" s="156"/>
    </row>
    <row r="1068" spans="1:13" ht="15" customHeight="1" x14ac:dyDescent="0.25">
      <c r="A1068">
        <v>116264</v>
      </c>
      <c r="B1068" t="s">
        <v>124</v>
      </c>
      <c r="C1068" t="s">
        <v>1413</v>
      </c>
      <c r="D1068">
        <v>2055</v>
      </c>
      <c r="E1068">
        <v>0</v>
      </c>
      <c r="F1068">
        <v>160.69999999999999</v>
      </c>
      <c r="G1068">
        <v>0</v>
      </c>
      <c r="H1068">
        <v>160.69999999999999</v>
      </c>
      <c r="J1068">
        <v>0</v>
      </c>
      <c r="K1068" t="s">
        <v>1415</v>
      </c>
      <c r="L1068" s="1"/>
      <c r="M1068" s="156"/>
    </row>
    <row r="1069" spans="1:13" ht="15" customHeight="1" x14ac:dyDescent="0.25">
      <c r="A1069">
        <v>116263</v>
      </c>
      <c r="B1069" t="s">
        <v>429</v>
      </c>
      <c r="C1069" t="s">
        <v>1437</v>
      </c>
      <c r="D1069">
        <v>3535</v>
      </c>
      <c r="E1069">
        <v>0</v>
      </c>
      <c r="F1069">
        <v>121</v>
      </c>
      <c r="G1069">
        <v>0</v>
      </c>
      <c r="H1069">
        <v>121.1</v>
      </c>
      <c r="K1069" t="s">
        <v>1415</v>
      </c>
      <c r="L1069" s="1"/>
      <c r="M1069" s="156"/>
    </row>
    <row r="1070" spans="1:13" ht="15" customHeight="1" x14ac:dyDescent="0.25">
      <c r="A1070">
        <v>116262</v>
      </c>
      <c r="B1070" t="s">
        <v>177</v>
      </c>
      <c r="C1070" t="s">
        <v>178</v>
      </c>
      <c r="D1070">
        <v>2055</v>
      </c>
      <c r="E1070">
        <v>0</v>
      </c>
      <c r="F1070">
        <v>190.5</v>
      </c>
      <c r="G1070">
        <v>0</v>
      </c>
      <c r="H1070">
        <v>190.5</v>
      </c>
      <c r="J1070">
        <v>0</v>
      </c>
      <c r="K1070" t="s">
        <v>1415</v>
      </c>
      <c r="L1070" s="1"/>
      <c r="M1070" s="156"/>
    </row>
    <row r="1071" spans="1:13" ht="15" customHeight="1" x14ac:dyDescent="0.25">
      <c r="A1071">
        <v>116261</v>
      </c>
      <c r="B1071" t="s">
        <v>167</v>
      </c>
      <c r="C1071" t="s">
        <v>168</v>
      </c>
      <c r="D1071">
        <v>2055</v>
      </c>
      <c r="E1071">
        <v>0</v>
      </c>
      <c r="F1071">
        <v>194</v>
      </c>
      <c r="G1071">
        <v>0</v>
      </c>
      <c r="H1071">
        <v>194</v>
      </c>
      <c r="J1071">
        <v>0</v>
      </c>
      <c r="K1071" t="s">
        <v>1415</v>
      </c>
      <c r="L1071" s="1"/>
      <c r="M1071" s="156"/>
    </row>
    <row r="1072" spans="1:13" ht="15" customHeight="1" x14ac:dyDescent="0.25">
      <c r="A1072">
        <v>116260</v>
      </c>
      <c r="B1072" t="s">
        <v>466</v>
      </c>
      <c r="C1072" t="s">
        <v>1484</v>
      </c>
      <c r="D1072">
        <v>3535</v>
      </c>
      <c r="E1072">
        <v>0</v>
      </c>
      <c r="F1072">
        <v>174.9</v>
      </c>
      <c r="G1072">
        <v>0</v>
      </c>
      <c r="H1072">
        <v>175.1</v>
      </c>
      <c r="K1072" t="s">
        <v>1415</v>
      </c>
      <c r="L1072" s="1"/>
      <c r="M1072" s="156"/>
    </row>
    <row r="1073" spans="1:13" ht="15" customHeight="1" x14ac:dyDescent="0.25">
      <c r="A1073">
        <v>116259</v>
      </c>
      <c r="B1073" t="s">
        <v>466</v>
      </c>
      <c r="C1073" t="s">
        <v>1484</v>
      </c>
      <c r="D1073">
        <v>3535</v>
      </c>
      <c r="E1073">
        <v>0</v>
      </c>
      <c r="F1073">
        <v>163.80000000000001</v>
      </c>
      <c r="G1073">
        <v>0</v>
      </c>
      <c r="H1073">
        <v>163.6</v>
      </c>
      <c r="K1073" t="s">
        <v>1415</v>
      </c>
      <c r="L1073" s="1"/>
      <c r="M1073" s="156"/>
    </row>
    <row r="1074" spans="1:13" ht="15" customHeight="1" x14ac:dyDescent="0.25">
      <c r="A1074">
        <v>116258</v>
      </c>
      <c r="B1074" t="s">
        <v>167</v>
      </c>
      <c r="C1074" t="s">
        <v>168</v>
      </c>
      <c r="D1074">
        <v>2055</v>
      </c>
      <c r="E1074">
        <v>0</v>
      </c>
      <c r="F1074">
        <v>178.8</v>
      </c>
      <c r="G1074">
        <v>0</v>
      </c>
      <c r="H1074">
        <v>178.8</v>
      </c>
      <c r="J1074">
        <v>0</v>
      </c>
      <c r="K1074" t="s">
        <v>1415</v>
      </c>
      <c r="L1074" s="1"/>
      <c r="M1074" s="156"/>
    </row>
    <row r="1075" spans="1:13" ht="15" customHeight="1" x14ac:dyDescent="0.25">
      <c r="A1075">
        <v>116257</v>
      </c>
      <c r="B1075" t="s">
        <v>409</v>
      </c>
      <c r="C1075" t="s">
        <v>1414</v>
      </c>
      <c r="D1075">
        <v>3535</v>
      </c>
      <c r="E1075">
        <v>0</v>
      </c>
      <c r="F1075">
        <v>72.099999999999994</v>
      </c>
      <c r="G1075">
        <v>0</v>
      </c>
      <c r="H1075">
        <v>72.3</v>
      </c>
      <c r="K1075" t="s">
        <v>1415</v>
      </c>
      <c r="L1075" s="1"/>
      <c r="M1075" s="156"/>
    </row>
    <row r="1076" spans="1:13" ht="15" customHeight="1" x14ac:dyDescent="0.25">
      <c r="A1076">
        <v>116256</v>
      </c>
      <c r="B1076" t="s">
        <v>186</v>
      </c>
      <c r="C1076" t="s">
        <v>1433</v>
      </c>
      <c r="D1076">
        <v>2055</v>
      </c>
      <c r="E1076">
        <v>0</v>
      </c>
      <c r="F1076">
        <v>196.1</v>
      </c>
      <c r="G1076">
        <v>0</v>
      </c>
      <c r="H1076">
        <v>196.1</v>
      </c>
      <c r="J1076">
        <v>0</v>
      </c>
      <c r="K1076" t="s">
        <v>1415</v>
      </c>
      <c r="L1076" s="1"/>
      <c r="M1076" s="156"/>
    </row>
    <row r="1077" spans="1:13" ht="15" customHeight="1" x14ac:dyDescent="0.25">
      <c r="A1077">
        <v>116255</v>
      </c>
      <c r="B1077" t="s">
        <v>472</v>
      </c>
      <c r="C1077" t="s">
        <v>1490</v>
      </c>
      <c r="D1077">
        <v>3535</v>
      </c>
      <c r="E1077">
        <v>0</v>
      </c>
      <c r="F1077">
        <v>1.1000000000000001</v>
      </c>
      <c r="G1077">
        <v>0</v>
      </c>
      <c r="H1077">
        <v>1</v>
      </c>
      <c r="I1077" t="s">
        <v>1442</v>
      </c>
      <c r="K1077" t="s">
        <v>1415</v>
      </c>
      <c r="L1077" s="1"/>
      <c r="M1077" s="156"/>
    </row>
    <row r="1078" spans="1:13" ht="15" customHeight="1" x14ac:dyDescent="0.25">
      <c r="A1078">
        <v>116253</v>
      </c>
      <c r="B1078" t="s">
        <v>458</v>
      </c>
      <c r="C1078" t="s">
        <v>1472</v>
      </c>
      <c r="D1078">
        <v>3535</v>
      </c>
      <c r="E1078">
        <v>0</v>
      </c>
      <c r="F1078">
        <v>154</v>
      </c>
      <c r="G1078">
        <v>0</v>
      </c>
      <c r="H1078">
        <v>154.4</v>
      </c>
      <c r="K1078" t="s">
        <v>1415</v>
      </c>
      <c r="L1078" s="1"/>
      <c r="M1078" s="156"/>
    </row>
    <row r="1079" spans="1:13" ht="15" customHeight="1" x14ac:dyDescent="0.25">
      <c r="A1079">
        <v>116251</v>
      </c>
      <c r="B1079" t="s">
        <v>429</v>
      </c>
      <c r="C1079" t="s">
        <v>1437</v>
      </c>
      <c r="D1079">
        <v>3535</v>
      </c>
      <c r="E1079">
        <v>0</v>
      </c>
      <c r="F1079">
        <v>120.7</v>
      </c>
      <c r="G1079">
        <v>0</v>
      </c>
      <c r="H1079">
        <v>120.6</v>
      </c>
      <c r="K1079" t="s">
        <v>1415</v>
      </c>
      <c r="L1079" s="1"/>
      <c r="M1079" s="156"/>
    </row>
    <row r="1080" spans="1:13" ht="15" customHeight="1" x14ac:dyDescent="0.25">
      <c r="A1080">
        <v>116250</v>
      </c>
      <c r="B1080" t="s">
        <v>1435</v>
      </c>
      <c r="C1080" t="s">
        <v>1436</v>
      </c>
      <c r="D1080">
        <v>2055</v>
      </c>
      <c r="E1080">
        <v>0</v>
      </c>
      <c r="F1080">
        <v>109.1</v>
      </c>
      <c r="G1080">
        <v>0</v>
      </c>
      <c r="H1080">
        <v>109.1</v>
      </c>
      <c r="J1080">
        <v>0</v>
      </c>
      <c r="K1080" t="s">
        <v>1415</v>
      </c>
      <c r="L1080" s="1"/>
      <c r="M1080" s="156"/>
    </row>
    <row r="1081" spans="1:13" ht="15" customHeight="1" x14ac:dyDescent="0.25">
      <c r="A1081">
        <v>116244</v>
      </c>
      <c r="B1081" t="s">
        <v>124</v>
      </c>
      <c r="C1081" t="s">
        <v>1413</v>
      </c>
      <c r="D1081">
        <v>2055</v>
      </c>
      <c r="E1081">
        <v>0</v>
      </c>
      <c r="F1081">
        <v>172</v>
      </c>
      <c r="G1081">
        <v>0</v>
      </c>
      <c r="H1081">
        <v>172</v>
      </c>
      <c r="J1081">
        <v>0</v>
      </c>
      <c r="K1081" t="s">
        <v>1415</v>
      </c>
      <c r="L1081" s="1"/>
      <c r="M1081" s="156"/>
    </row>
    <row r="1082" spans="1:13" ht="15" customHeight="1" x14ac:dyDescent="0.25">
      <c r="A1082">
        <v>116241</v>
      </c>
      <c r="B1082" t="s">
        <v>186</v>
      </c>
      <c r="C1082" t="s">
        <v>1433</v>
      </c>
      <c r="D1082">
        <v>2055</v>
      </c>
      <c r="E1082">
        <v>0</v>
      </c>
      <c r="F1082">
        <v>181.7</v>
      </c>
      <c r="G1082">
        <v>0</v>
      </c>
      <c r="H1082">
        <v>181.7</v>
      </c>
      <c r="J1082">
        <v>0</v>
      </c>
      <c r="K1082" t="s">
        <v>1415</v>
      </c>
      <c r="L1082" s="1"/>
      <c r="M1082" s="156"/>
    </row>
    <row r="1083" spans="1:13" ht="15" customHeight="1" x14ac:dyDescent="0.25">
      <c r="A1083">
        <v>116240</v>
      </c>
      <c r="B1083" t="s">
        <v>482</v>
      </c>
      <c r="C1083" t="s">
        <v>1507</v>
      </c>
      <c r="D1083">
        <v>3535</v>
      </c>
      <c r="E1083">
        <v>0</v>
      </c>
      <c r="F1083">
        <v>59.2</v>
      </c>
      <c r="G1083">
        <v>0</v>
      </c>
      <c r="H1083">
        <v>58.8</v>
      </c>
      <c r="K1083" t="s">
        <v>1415</v>
      </c>
      <c r="L1083" s="1"/>
      <c r="M1083" s="156"/>
    </row>
    <row r="1084" spans="1:13" ht="15" customHeight="1" x14ac:dyDescent="0.25">
      <c r="A1084">
        <v>116239</v>
      </c>
      <c r="B1084" t="s">
        <v>410</v>
      </c>
      <c r="C1084" t="s">
        <v>1474</v>
      </c>
      <c r="D1084">
        <v>3535</v>
      </c>
      <c r="E1084">
        <v>0</v>
      </c>
      <c r="F1084">
        <v>52.3</v>
      </c>
      <c r="G1084">
        <v>0</v>
      </c>
      <c r="H1084">
        <v>51.9</v>
      </c>
      <c r="K1084" t="s">
        <v>1415</v>
      </c>
      <c r="L1084" s="1"/>
      <c r="M1084" s="156"/>
    </row>
    <row r="1085" spans="1:13" ht="15" customHeight="1" x14ac:dyDescent="0.25">
      <c r="A1085">
        <v>116236</v>
      </c>
      <c r="B1085" t="s">
        <v>424</v>
      </c>
      <c r="C1085" t="s">
        <v>1432</v>
      </c>
      <c r="D1085">
        <v>3535</v>
      </c>
      <c r="E1085">
        <v>0</v>
      </c>
      <c r="F1085">
        <v>86.7</v>
      </c>
      <c r="G1085">
        <v>0</v>
      </c>
      <c r="H1085">
        <v>85.8</v>
      </c>
      <c r="K1085" t="s">
        <v>1415</v>
      </c>
      <c r="L1085" s="1"/>
      <c r="M1085" s="156"/>
    </row>
    <row r="1086" spans="1:13" ht="15" customHeight="1" x14ac:dyDescent="0.25">
      <c r="A1086">
        <v>116232</v>
      </c>
      <c r="B1086" t="s">
        <v>186</v>
      </c>
      <c r="C1086" t="s">
        <v>1433</v>
      </c>
      <c r="D1086">
        <v>2055</v>
      </c>
      <c r="E1086">
        <v>0</v>
      </c>
      <c r="F1086">
        <v>176.4</v>
      </c>
      <c r="G1086">
        <v>0</v>
      </c>
      <c r="H1086">
        <v>176.4</v>
      </c>
      <c r="J1086">
        <v>0</v>
      </c>
      <c r="K1086" t="s">
        <v>1415</v>
      </c>
      <c r="L1086" s="1"/>
      <c r="M1086" s="156"/>
    </row>
    <row r="1087" spans="1:13" ht="15" customHeight="1" x14ac:dyDescent="0.25">
      <c r="A1087">
        <v>116229</v>
      </c>
      <c r="B1087" t="s">
        <v>409</v>
      </c>
      <c r="C1087" t="s">
        <v>1414</v>
      </c>
      <c r="D1087">
        <v>3535</v>
      </c>
      <c r="E1087">
        <v>0</v>
      </c>
      <c r="F1087">
        <v>75.2</v>
      </c>
      <c r="G1087">
        <v>0</v>
      </c>
      <c r="H1087">
        <v>75.3</v>
      </c>
      <c r="K1087" t="s">
        <v>1415</v>
      </c>
      <c r="L1087" s="1"/>
      <c r="M1087" s="156"/>
    </row>
    <row r="1088" spans="1:13" ht="15" customHeight="1" x14ac:dyDescent="0.25">
      <c r="A1088">
        <v>116221</v>
      </c>
      <c r="B1088" t="s">
        <v>1435</v>
      </c>
      <c r="C1088" t="s">
        <v>1436</v>
      </c>
      <c r="D1088">
        <v>2055</v>
      </c>
      <c r="E1088">
        <v>0</v>
      </c>
      <c r="F1088">
        <v>127.3</v>
      </c>
      <c r="G1088">
        <v>0</v>
      </c>
      <c r="H1088">
        <v>127.3</v>
      </c>
      <c r="J1088">
        <v>0</v>
      </c>
      <c r="K1088" t="s">
        <v>1415</v>
      </c>
      <c r="L1088" s="1"/>
      <c r="M1088" s="156"/>
    </row>
    <row r="1089" spans="1:13" ht="15" customHeight="1" x14ac:dyDescent="0.25">
      <c r="A1089">
        <v>116216</v>
      </c>
      <c r="B1089" t="s">
        <v>156</v>
      </c>
      <c r="C1089" t="s">
        <v>157</v>
      </c>
      <c r="D1089">
        <v>2055</v>
      </c>
      <c r="E1089">
        <v>0</v>
      </c>
      <c r="F1089">
        <v>130.30000000000001</v>
      </c>
      <c r="G1089">
        <v>0</v>
      </c>
      <c r="H1089">
        <v>130.30000000000001</v>
      </c>
      <c r="J1089">
        <v>0</v>
      </c>
      <c r="K1089" t="s">
        <v>1415</v>
      </c>
      <c r="L1089" s="1"/>
      <c r="M1089" s="156"/>
    </row>
    <row r="1090" spans="1:13" ht="15" customHeight="1" x14ac:dyDescent="0.25">
      <c r="A1090">
        <v>116207</v>
      </c>
      <c r="B1090" t="s">
        <v>429</v>
      </c>
      <c r="C1090" t="s">
        <v>1437</v>
      </c>
      <c r="D1090">
        <v>3535</v>
      </c>
      <c r="E1090">
        <v>0</v>
      </c>
      <c r="F1090">
        <v>85.5</v>
      </c>
      <c r="G1090">
        <v>0</v>
      </c>
      <c r="H1090">
        <v>85.7</v>
      </c>
      <c r="I1090" t="s">
        <v>1442</v>
      </c>
      <c r="K1090" t="s">
        <v>1415</v>
      </c>
      <c r="L1090" s="1"/>
      <c r="M1090" s="156"/>
    </row>
    <row r="1091" spans="1:13" ht="15" customHeight="1" x14ac:dyDescent="0.25">
      <c r="A1091">
        <v>116203</v>
      </c>
      <c r="B1091" t="s">
        <v>409</v>
      </c>
      <c r="C1091" t="s">
        <v>1414</v>
      </c>
      <c r="D1091">
        <v>3535</v>
      </c>
      <c r="E1091">
        <v>0</v>
      </c>
      <c r="F1091">
        <v>150.4</v>
      </c>
      <c r="G1091">
        <v>0</v>
      </c>
      <c r="H1091">
        <v>150.6</v>
      </c>
      <c r="K1091" t="s">
        <v>1415</v>
      </c>
      <c r="L1091" s="1"/>
      <c r="M1091" s="156"/>
    </row>
    <row r="1092" spans="1:13" ht="15" customHeight="1" x14ac:dyDescent="0.25">
      <c r="A1092">
        <v>116200</v>
      </c>
      <c r="B1092" t="s">
        <v>437</v>
      </c>
      <c r="C1092" t="s">
        <v>438</v>
      </c>
      <c r="D1092">
        <v>3535</v>
      </c>
      <c r="E1092">
        <v>0</v>
      </c>
      <c r="F1092">
        <v>135.4</v>
      </c>
      <c r="G1092">
        <v>0</v>
      </c>
      <c r="H1092">
        <v>135.9</v>
      </c>
      <c r="K1092" t="s">
        <v>1415</v>
      </c>
      <c r="L1092" s="1"/>
      <c r="M1092" s="156"/>
    </row>
    <row r="1093" spans="1:13" ht="15" customHeight="1" x14ac:dyDescent="0.25">
      <c r="A1093">
        <v>116199</v>
      </c>
      <c r="B1093" t="s">
        <v>177</v>
      </c>
      <c r="C1093" t="s">
        <v>178</v>
      </c>
      <c r="D1093">
        <v>2055</v>
      </c>
      <c r="E1093">
        <v>0</v>
      </c>
      <c r="F1093">
        <v>186.4</v>
      </c>
      <c r="G1093">
        <v>0</v>
      </c>
      <c r="H1093">
        <v>186.4</v>
      </c>
      <c r="J1093">
        <v>0</v>
      </c>
      <c r="K1093" t="s">
        <v>1415</v>
      </c>
      <c r="L1093" s="1"/>
      <c r="M1093" s="156"/>
    </row>
    <row r="1094" spans="1:13" ht="15" customHeight="1" x14ac:dyDescent="0.25">
      <c r="A1094">
        <v>116198</v>
      </c>
      <c r="B1094" t="s">
        <v>186</v>
      </c>
      <c r="C1094" t="s">
        <v>1433</v>
      </c>
      <c r="D1094">
        <v>2055</v>
      </c>
      <c r="E1094">
        <v>0</v>
      </c>
      <c r="F1094">
        <v>169.9</v>
      </c>
      <c r="G1094">
        <v>0</v>
      </c>
      <c r="H1094">
        <v>169.9</v>
      </c>
      <c r="J1094">
        <v>0</v>
      </c>
      <c r="K1094" t="s">
        <v>1415</v>
      </c>
      <c r="L1094" s="1"/>
      <c r="M1094" s="156"/>
    </row>
    <row r="1095" spans="1:13" ht="15" customHeight="1" x14ac:dyDescent="0.25">
      <c r="A1095">
        <v>116196</v>
      </c>
      <c r="B1095" t="s">
        <v>1435</v>
      </c>
      <c r="C1095" t="s">
        <v>1436</v>
      </c>
      <c r="D1095">
        <v>2055</v>
      </c>
      <c r="E1095">
        <v>0</v>
      </c>
      <c r="F1095">
        <v>131.4</v>
      </c>
      <c r="G1095">
        <v>0</v>
      </c>
      <c r="H1095">
        <v>131.4</v>
      </c>
      <c r="J1095">
        <v>0</v>
      </c>
      <c r="K1095" t="s">
        <v>1415</v>
      </c>
      <c r="L1095" s="1"/>
      <c r="M1095" s="156"/>
    </row>
    <row r="1096" spans="1:13" ht="15" customHeight="1" x14ac:dyDescent="0.25">
      <c r="A1096">
        <v>116195</v>
      </c>
      <c r="B1096" t="s">
        <v>127</v>
      </c>
      <c r="C1096" t="s">
        <v>128</v>
      </c>
      <c r="D1096">
        <v>2055</v>
      </c>
      <c r="E1096">
        <v>0</v>
      </c>
      <c r="F1096">
        <v>170.4</v>
      </c>
      <c r="G1096">
        <v>0</v>
      </c>
      <c r="H1096">
        <v>170.4</v>
      </c>
      <c r="J1096">
        <v>0</v>
      </c>
      <c r="K1096" t="s">
        <v>1415</v>
      </c>
      <c r="L1096" s="1"/>
      <c r="M1096" s="156"/>
    </row>
    <row r="1097" spans="1:13" ht="15" customHeight="1" x14ac:dyDescent="0.25">
      <c r="A1097">
        <v>116193</v>
      </c>
      <c r="B1097" t="s">
        <v>186</v>
      </c>
      <c r="C1097" t="s">
        <v>1433</v>
      </c>
      <c r="D1097">
        <v>2055</v>
      </c>
      <c r="E1097">
        <v>0</v>
      </c>
      <c r="F1097">
        <v>181.3</v>
      </c>
      <c r="G1097">
        <v>0</v>
      </c>
      <c r="H1097">
        <v>181.3</v>
      </c>
      <c r="J1097">
        <v>0</v>
      </c>
      <c r="K1097" t="s">
        <v>1415</v>
      </c>
      <c r="L1097" s="1"/>
      <c r="M1097" s="156"/>
    </row>
    <row r="1098" spans="1:13" ht="15" customHeight="1" x14ac:dyDescent="0.25">
      <c r="A1098">
        <v>116190</v>
      </c>
      <c r="B1098" t="s">
        <v>154</v>
      </c>
      <c r="C1098" t="s">
        <v>155</v>
      </c>
      <c r="D1098">
        <v>2055</v>
      </c>
      <c r="E1098">
        <v>0</v>
      </c>
      <c r="F1098">
        <v>88.2</v>
      </c>
      <c r="G1098">
        <v>0</v>
      </c>
      <c r="H1098">
        <v>88.2</v>
      </c>
      <c r="J1098">
        <v>0</v>
      </c>
      <c r="K1098" t="s">
        <v>1415</v>
      </c>
      <c r="L1098" s="1"/>
      <c r="M1098" s="156"/>
    </row>
    <row r="1099" spans="1:13" ht="15" customHeight="1" x14ac:dyDescent="0.25">
      <c r="A1099">
        <v>116186</v>
      </c>
      <c r="B1099" t="s">
        <v>186</v>
      </c>
      <c r="C1099" t="s">
        <v>1433</v>
      </c>
      <c r="D1099">
        <v>2055</v>
      </c>
      <c r="E1099">
        <v>0</v>
      </c>
      <c r="F1099">
        <v>178.2</v>
      </c>
      <c r="G1099">
        <v>0</v>
      </c>
      <c r="H1099">
        <v>178.2</v>
      </c>
      <c r="J1099">
        <v>0</v>
      </c>
      <c r="K1099" t="s">
        <v>1415</v>
      </c>
      <c r="L1099" s="1"/>
      <c r="M1099" s="156"/>
    </row>
    <row r="1100" spans="1:13" ht="15" customHeight="1" x14ac:dyDescent="0.25">
      <c r="A1100">
        <v>116185</v>
      </c>
      <c r="B1100" t="s">
        <v>1435</v>
      </c>
      <c r="C1100" t="s">
        <v>1436</v>
      </c>
      <c r="D1100">
        <v>2055</v>
      </c>
      <c r="E1100">
        <v>0</v>
      </c>
      <c r="F1100">
        <v>116.2</v>
      </c>
      <c r="G1100">
        <v>0</v>
      </c>
      <c r="H1100">
        <v>116.2</v>
      </c>
      <c r="J1100">
        <v>0</v>
      </c>
      <c r="K1100" t="s">
        <v>1415</v>
      </c>
      <c r="L1100" s="1"/>
      <c r="M1100" s="156"/>
    </row>
    <row r="1101" spans="1:13" ht="15" customHeight="1" x14ac:dyDescent="0.25">
      <c r="A1101">
        <v>116184</v>
      </c>
      <c r="B1101" t="s">
        <v>186</v>
      </c>
      <c r="C1101" t="s">
        <v>1433</v>
      </c>
      <c r="D1101">
        <v>2055</v>
      </c>
      <c r="E1101">
        <v>0</v>
      </c>
      <c r="F1101">
        <v>185.6</v>
      </c>
      <c r="G1101">
        <v>0</v>
      </c>
      <c r="H1101">
        <v>185.6</v>
      </c>
      <c r="J1101">
        <v>0</v>
      </c>
      <c r="K1101" t="s">
        <v>1415</v>
      </c>
      <c r="L1101" s="1"/>
      <c r="M1101" s="156"/>
    </row>
    <row r="1102" spans="1:13" ht="15" customHeight="1" x14ac:dyDescent="0.25">
      <c r="A1102">
        <v>116176</v>
      </c>
      <c r="B1102" t="s">
        <v>124</v>
      </c>
      <c r="C1102" t="s">
        <v>1413</v>
      </c>
      <c r="D1102">
        <v>2055</v>
      </c>
      <c r="E1102">
        <v>0</v>
      </c>
      <c r="F1102">
        <v>172.6</v>
      </c>
      <c r="G1102">
        <v>0</v>
      </c>
      <c r="H1102">
        <v>172.6</v>
      </c>
      <c r="J1102">
        <v>0</v>
      </c>
      <c r="K1102" t="s">
        <v>1415</v>
      </c>
      <c r="L1102" s="1"/>
      <c r="M1102" s="156"/>
    </row>
    <row r="1103" spans="1:13" ht="15" customHeight="1" x14ac:dyDescent="0.25">
      <c r="A1103">
        <v>116171</v>
      </c>
      <c r="B1103" t="s">
        <v>186</v>
      </c>
      <c r="C1103" t="s">
        <v>1433</v>
      </c>
      <c r="D1103">
        <v>2055</v>
      </c>
      <c r="E1103">
        <v>0</v>
      </c>
      <c r="F1103">
        <v>122.9</v>
      </c>
      <c r="G1103">
        <v>0</v>
      </c>
      <c r="H1103">
        <v>122.9</v>
      </c>
      <c r="J1103">
        <v>0</v>
      </c>
      <c r="K1103" t="s">
        <v>1415</v>
      </c>
      <c r="L1103" s="1"/>
      <c r="M1103" s="156"/>
    </row>
    <row r="1104" spans="1:13" ht="15" customHeight="1" x14ac:dyDescent="0.25">
      <c r="A1104">
        <v>116170</v>
      </c>
      <c r="B1104" t="s">
        <v>167</v>
      </c>
      <c r="C1104" t="s">
        <v>168</v>
      </c>
      <c r="D1104">
        <v>2055</v>
      </c>
      <c r="E1104">
        <v>0</v>
      </c>
      <c r="F1104">
        <v>195.2</v>
      </c>
      <c r="G1104">
        <v>0</v>
      </c>
      <c r="H1104">
        <v>195.2</v>
      </c>
      <c r="J1104">
        <v>0</v>
      </c>
      <c r="K1104" t="s">
        <v>1415</v>
      </c>
      <c r="L1104" s="1"/>
      <c r="M1104" s="156"/>
    </row>
    <row r="1105" spans="1:13" ht="15" customHeight="1" x14ac:dyDescent="0.25">
      <c r="A1105">
        <v>116169</v>
      </c>
      <c r="B1105" t="s">
        <v>429</v>
      </c>
      <c r="C1105" t="s">
        <v>1437</v>
      </c>
      <c r="D1105">
        <v>3535</v>
      </c>
      <c r="E1105">
        <v>0</v>
      </c>
      <c r="F1105">
        <v>60.3</v>
      </c>
      <c r="G1105">
        <v>0</v>
      </c>
      <c r="H1105">
        <v>60.8</v>
      </c>
      <c r="I1105" t="s">
        <v>1442</v>
      </c>
      <c r="K1105" t="s">
        <v>1415</v>
      </c>
      <c r="L1105" s="1"/>
      <c r="M1105" s="156"/>
    </row>
    <row r="1106" spans="1:13" ht="15" customHeight="1" x14ac:dyDescent="0.25">
      <c r="A1106">
        <v>116168</v>
      </c>
      <c r="B1106" t="s">
        <v>186</v>
      </c>
      <c r="C1106" t="s">
        <v>1433</v>
      </c>
      <c r="D1106">
        <v>2055</v>
      </c>
      <c r="E1106">
        <v>0</v>
      </c>
      <c r="F1106">
        <v>194.6</v>
      </c>
      <c r="G1106">
        <v>0</v>
      </c>
      <c r="H1106">
        <v>194.6</v>
      </c>
      <c r="J1106">
        <v>0</v>
      </c>
      <c r="K1106" t="s">
        <v>1415</v>
      </c>
      <c r="L1106" s="1"/>
      <c r="M1106" s="156"/>
    </row>
    <row r="1107" spans="1:13" ht="15" customHeight="1" x14ac:dyDescent="0.25">
      <c r="A1107">
        <v>116167</v>
      </c>
      <c r="B1107" t="s">
        <v>429</v>
      </c>
      <c r="C1107" t="s">
        <v>1437</v>
      </c>
      <c r="D1107">
        <v>3535</v>
      </c>
      <c r="E1107">
        <v>0</v>
      </c>
      <c r="F1107">
        <v>60.7</v>
      </c>
      <c r="G1107">
        <v>0</v>
      </c>
      <c r="H1107">
        <v>60.8</v>
      </c>
      <c r="I1107" t="s">
        <v>1442</v>
      </c>
      <c r="K1107" t="s">
        <v>1415</v>
      </c>
      <c r="L1107" s="1"/>
      <c r="M1107" s="156"/>
    </row>
    <row r="1108" spans="1:13" ht="15" customHeight="1" x14ac:dyDescent="0.25">
      <c r="A1108">
        <v>116166</v>
      </c>
      <c r="B1108" t="s">
        <v>186</v>
      </c>
      <c r="C1108" t="s">
        <v>1433</v>
      </c>
      <c r="D1108">
        <v>2055</v>
      </c>
      <c r="E1108">
        <v>0</v>
      </c>
      <c r="F1108">
        <v>183.1</v>
      </c>
      <c r="G1108">
        <v>0</v>
      </c>
      <c r="H1108">
        <v>183.1</v>
      </c>
      <c r="J1108">
        <v>0</v>
      </c>
      <c r="K1108" t="s">
        <v>1415</v>
      </c>
      <c r="L1108" s="1"/>
      <c r="M1108" s="156"/>
    </row>
    <row r="1109" spans="1:13" ht="15" customHeight="1" x14ac:dyDescent="0.25">
      <c r="A1109">
        <v>116161</v>
      </c>
      <c r="B1109" t="s">
        <v>156</v>
      </c>
      <c r="C1109" t="s">
        <v>157</v>
      </c>
      <c r="D1109">
        <v>2055</v>
      </c>
      <c r="E1109">
        <v>0</v>
      </c>
      <c r="F1109">
        <v>119.3</v>
      </c>
      <c r="G1109">
        <v>0</v>
      </c>
      <c r="H1109">
        <v>119.3</v>
      </c>
      <c r="J1109">
        <v>0</v>
      </c>
      <c r="K1109" t="s">
        <v>1415</v>
      </c>
      <c r="L1109" s="1"/>
      <c r="M1109" s="156"/>
    </row>
    <row r="1110" spans="1:13" ht="15" customHeight="1" x14ac:dyDescent="0.25">
      <c r="A1110">
        <v>116160</v>
      </c>
      <c r="B1110" t="s">
        <v>121</v>
      </c>
      <c r="C1110" t="s">
        <v>122</v>
      </c>
      <c r="D1110">
        <v>2055</v>
      </c>
      <c r="E1110">
        <v>0</v>
      </c>
      <c r="F1110">
        <v>208.9</v>
      </c>
      <c r="G1110">
        <v>0</v>
      </c>
      <c r="H1110">
        <v>208.9</v>
      </c>
      <c r="J1110">
        <v>0</v>
      </c>
      <c r="K1110" t="s">
        <v>1415</v>
      </c>
      <c r="L1110" s="1"/>
      <c r="M1110" s="156"/>
    </row>
    <row r="1111" spans="1:13" ht="15" customHeight="1" x14ac:dyDescent="0.25">
      <c r="A1111">
        <v>116158</v>
      </c>
      <c r="B1111" t="s">
        <v>177</v>
      </c>
      <c r="C1111" t="s">
        <v>178</v>
      </c>
      <c r="D1111">
        <v>2055</v>
      </c>
      <c r="E1111">
        <v>0</v>
      </c>
      <c r="F1111">
        <v>191.4</v>
      </c>
      <c r="G1111">
        <v>0</v>
      </c>
      <c r="H1111">
        <v>191.4</v>
      </c>
      <c r="J1111">
        <v>0</v>
      </c>
      <c r="K1111" t="s">
        <v>1415</v>
      </c>
      <c r="L1111" s="1"/>
      <c r="M1111" s="156"/>
    </row>
    <row r="1112" spans="1:13" ht="15" customHeight="1" x14ac:dyDescent="0.25">
      <c r="A1112">
        <v>116156</v>
      </c>
      <c r="B1112" t="s">
        <v>167</v>
      </c>
      <c r="C1112" t="s">
        <v>168</v>
      </c>
      <c r="D1112">
        <v>2055</v>
      </c>
      <c r="E1112">
        <v>0</v>
      </c>
      <c r="F1112">
        <v>200.1</v>
      </c>
      <c r="G1112">
        <v>0</v>
      </c>
      <c r="H1112">
        <v>200.1</v>
      </c>
      <c r="J1112">
        <v>0</v>
      </c>
      <c r="K1112" t="s">
        <v>1415</v>
      </c>
      <c r="L1112" s="1"/>
      <c r="M1112" s="156"/>
    </row>
    <row r="1113" spans="1:13" ht="15" customHeight="1" x14ac:dyDescent="0.25">
      <c r="A1113">
        <v>116154</v>
      </c>
      <c r="B1113" t="s">
        <v>1099</v>
      </c>
      <c r="C1113" t="s">
        <v>1520</v>
      </c>
      <c r="D1113">
        <v>3535</v>
      </c>
      <c r="E1113">
        <v>0</v>
      </c>
      <c r="F1113">
        <v>47.3</v>
      </c>
      <c r="G1113">
        <v>0</v>
      </c>
      <c r="H1113">
        <v>47.4</v>
      </c>
      <c r="K1113" t="s">
        <v>1415</v>
      </c>
      <c r="L1113" s="1"/>
      <c r="M1113" s="156"/>
    </row>
    <row r="1114" spans="1:13" ht="15" customHeight="1" x14ac:dyDescent="0.25">
      <c r="A1114">
        <v>116153</v>
      </c>
      <c r="B1114" t="s">
        <v>1435</v>
      </c>
      <c r="C1114" t="s">
        <v>1436</v>
      </c>
      <c r="D1114">
        <v>2055</v>
      </c>
      <c r="E1114">
        <v>0</v>
      </c>
      <c r="F1114">
        <v>123.2</v>
      </c>
      <c r="G1114">
        <v>0</v>
      </c>
      <c r="H1114">
        <v>123.2</v>
      </c>
      <c r="J1114">
        <v>0</v>
      </c>
      <c r="K1114" t="s">
        <v>1415</v>
      </c>
      <c r="L1114" s="1"/>
      <c r="M1114" s="156"/>
    </row>
    <row r="1115" spans="1:13" ht="15" customHeight="1" x14ac:dyDescent="0.25">
      <c r="A1115">
        <v>116152</v>
      </c>
      <c r="B1115" t="s">
        <v>418</v>
      </c>
      <c r="C1115" t="s">
        <v>1420</v>
      </c>
      <c r="D1115">
        <v>3535</v>
      </c>
      <c r="E1115">
        <v>27</v>
      </c>
      <c r="F1115">
        <v>27.2</v>
      </c>
      <c r="G1115">
        <v>0</v>
      </c>
      <c r="H1115">
        <v>27.4</v>
      </c>
      <c r="K1115" t="s">
        <v>1415</v>
      </c>
      <c r="L1115" s="1"/>
      <c r="M1115" s="156"/>
    </row>
    <row r="1116" spans="1:13" ht="15" customHeight="1" x14ac:dyDescent="0.25">
      <c r="A1116">
        <v>116149</v>
      </c>
      <c r="B1116" t="s">
        <v>186</v>
      </c>
      <c r="C1116" t="s">
        <v>1433</v>
      </c>
      <c r="D1116">
        <v>2055</v>
      </c>
      <c r="E1116">
        <v>0</v>
      </c>
      <c r="F1116">
        <v>175.4</v>
      </c>
      <c r="G1116">
        <v>0</v>
      </c>
      <c r="H1116">
        <v>175.4</v>
      </c>
      <c r="J1116">
        <v>0</v>
      </c>
      <c r="K1116" t="s">
        <v>1415</v>
      </c>
      <c r="L1116" s="1"/>
      <c r="M1116" s="156"/>
    </row>
    <row r="1117" spans="1:13" ht="15" customHeight="1" x14ac:dyDescent="0.25">
      <c r="A1117">
        <v>116148</v>
      </c>
      <c r="B1117" t="s">
        <v>186</v>
      </c>
      <c r="C1117" t="s">
        <v>1433</v>
      </c>
      <c r="D1117">
        <v>2055</v>
      </c>
      <c r="E1117">
        <v>0</v>
      </c>
      <c r="F1117">
        <v>190.2</v>
      </c>
      <c r="G1117">
        <v>0</v>
      </c>
      <c r="H1117">
        <v>190.2</v>
      </c>
      <c r="J1117">
        <v>0</v>
      </c>
      <c r="K1117" t="s">
        <v>1415</v>
      </c>
      <c r="L1117" s="1"/>
      <c r="M1117" s="156"/>
    </row>
    <row r="1118" spans="1:13" ht="15" customHeight="1" x14ac:dyDescent="0.25">
      <c r="A1118">
        <v>116147</v>
      </c>
      <c r="B1118" t="s">
        <v>409</v>
      </c>
      <c r="C1118" t="s">
        <v>1414</v>
      </c>
      <c r="D1118">
        <v>3535</v>
      </c>
      <c r="E1118">
        <v>0</v>
      </c>
      <c r="F1118">
        <v>87.2</v>
      </c>
      <c r="G1118">
        <v>0</v>
      </c>
      <c r="H1118">
        <v>87.3</v>
      </c>
      <c r="K1118" t="s">
        <v>1415</v>
      </c>
      <c r="L1118" s="1"/>
      <c r="M1118" s="156"/>
    </row>
    <row r="1119" spans="1:13" ht="15" customHeight="1" x14ac:dyDescent="0.25">
      <c r="A1119">
        <v>116140</v>
      </c>
      <c r="B1119" t="s">
        <v>121</v>
      </c>
      <c r="C1119" t="s">
        <v>122</v>
      </c>
      <c r="D1119">
        <v>2055</v>
      </c>
      <c r="E1119">
        <v>0</v>
      </c>
      <c r="F1119">
        <v>195.5</v>
      </c>
      <c r="G1119">
        <v>0</v>
      </c>
      <c r="H1119">
        <v>195.5</v>
      </c>
      <c r="J1119">
        <v>0</v>
      </c>
      <c r="K1119" t="s">
        <v>1415</v>
      </c>
      <c r="L1119" s="1"/>
      <c r="M1119" s="156"/>
    </row>
    <row r="1120" spans="1:13" ht="15" customHeight="1" x14ac:dyDescent="0.25">
      <c r="A1120">
        <v>116136</v>
      </c>
      <c r="B1120" t="s">
        <v>186</v>
      </c>
      <c r="C1120" t="s">
        <v>1433</v>
      </c>
      <c r="D1120">
        <v>2055</v>
      </c>
      <c r="E1120">
        <v>0</v>
      </c>
      <c r="F1120">
        <v>176.3</v>
      </c>
      <c r="G1120">
        <v>0</v>
      </c>
      <c r="H1120">
        <v>176.3</v>
      </c>
      <c r="J1120">
        <v>0</v>
      </c>
      <c r="K1120" t="s">
        <v>1415</v>
      </c>
      <c r="L1120" s="1"/>
      <c r="M1120" s="156"/>
    </row>
    <row r="1121" spans="1:13" ht="15" customHeight="1" x14ac:dyDescent="0.25">
      <c r="A1121">
        <v>116135</v>
      </c>
      <c r="B1121" t="s">
        <v>167</v>
      </c>
      <c r="C1121" t="s">
        <v>168</v>
      </c>
      <c r="D1121">
        <v>2055</v>
      </c>
      <c r="E1121">
        <v>0</v>
      </c>
      <c r="F1121">
        <v>201.8</v>
      </c>
      <c r="G1121">
        <v>0</v>
      </c>
      <c r="H1121">
        <v>201.8</v>
      </c>
      <c r="J1121">
        <v>0</v>
      </c>
      <c r="K1121" t="s">
        <v>1415</v>
      </c>
      <c r="L1121" s="1"/>
      <c r="M1121" s="156"/>
    </row>
    <row r="1122" spans="1:13" ht="15" customHeight="1" x14ac:dyDescent="0.25">
      <c r="A1122">
        <v>116134</v>
      </c>
      <c r="B1122" t="s">
        <v>156</v>
      </c>
      <c r="C1122" t="s">
        <v>157</v>
      </c>
      <c r="D1122">
        <v>2055</v>
      </c>
      <c r="E1122">
        <v>0</v>
      </c>
      <c r="F1122">
        <v>142.4</v>
      </c>
      <c r="G1122">
        <v>0</v>
      </c>
      <c r="H1122">
        <v>142.4</v>
      </c>
      <c r="J1122">
        <v>0</v>
      </c>
      <c r="K1122" t="s">
        <v>1415</v>
      </c>
      <c r="L1122" s="1"/>
      <c r="M1122" s="156"/>
    </row>
    <row r="1123" spans="1:13" ht="15" customHeight="1" x14ac:dyDescent="0.25">
      <c r="A1123">
        <v>116133</v>
      </c>
      <c r="B1123" t="s">
        <v>186</v>
      </c>
      <c r="C1123" t="s">
        <v>1433</v>
      </c>
      <c r="D1123">
        <v>2055</v>
      </c>
      <c r="E1123">
        <v>0</v>
      </c>
      <c r="F1123">
        <v>159.1</v>
      </c>
      <c r="G1123">
        <v>0</v>
      </c>
      <c r="H1123">
        <v>159.1</v>
      </c>
      <c r="J1123">
        <v>0</v>
      </c>
      <c r="K1123" t="s">
        <v>1415</v>
      </c>
      <c r="L1123" s="1"/>
      <c r="M1123" s="156"/>
    </row>
    <row r="1124" spans="1:13" ht="15" customHeight="1" x14ac:dyDescent="0.25">
      <c r="A1124">
        <v>116132</v>
      </c>
      <c r="B1124" t="s">
        <v>1435</v>
      </c>
      <c r="C1124" t="s">
        <v>1436</v>
      </c>
      <c r="D1124">
        <v>2055</v>
      </c>
      <c r="E1124">
        <v>0</v>
      </c>
      <c r="F1124">
        <v>103.2</v>
      </c>
      <c r="G1124">
        <v>0</v>
      </c>
      <c r="H1124">
        <v>103.2</v>
      </c>
      <c r="J1124">
        <v>0</v>
      </c>
      <c r="K1124" t="s">
        <v>1415</v>
      </c>
      <c r="L1124" s="1"/>
      <c r="M1124" s="156"/>
    </row>
    <row r="1125" spans="1:13" ht="15" customHeight="1" x14ac:dyDescent="0.25">
      <c r="A1125">
        <v>116131</v>
      </c>
      <c r="B1125" t="s">
        <v>156</v>
      </c>
      <c r="C1125" t="s">
        <v>157</v>
      </c>
      <c r="D1125">
        <v>2055</v>
      </c>
      <c r="E1125">
        <v>0</v>
      </c>
      <c r="F1125">
        <v>109.2</v>
      </c>
      <c r="G1125">
        <v>0</v>
      </c>
      <c r="H1125">
        <v>109.2</v>
      </c>
      <c r="J1125">
        <v>0</v>
      </c>
      <c r="K1125" t="s">
        <v>1415</v>
      </c>
      <c r="L1125" s="1"/>
      <c r="M1125" s="156"/>
    </row>
    <row r="1126" spans="1:13" ht="15" customHeight="1" x14ac:dyDescent="0.25">
      <c r="A1126">
        <v>116130</v>
      </c>
      <c r="B1126" t="s">
        <v>186</v>
      </c>
      <c r="C1126" t="s">
        <v>1433</v>
      </c>
      <c r="D1126">
        <v>2055</v>
      </c>
      <c r="E1126">
        <v>0</v>
      </c>
      <c r="F1126">
        <v>164.8</v>
      </c>
      <c r="G1126">
        <v>0</v>
      </c>
      <c r="H1126">
        <v>164.8</v>
      </c>
      <c r="J1126">
        <v>0</v>
      </c>
      <c r="K1126" t="s">
        <v>1415</v>
      </c>
      <c r="L1126" s="1"/>
      <c r="M1126" s="156"/>
    </row>
    <row r="1127" spans="1:13" ht="15" customHeight="1" x14ac:dyDescent="0.25">
      <c r="A1127">
        <v>116129</v>
      </c>
      <c r="B1127" t="s">
        <v>167</v>
      </c>
      <c r="C1127" t="s">
        <v>168</v>
      </c>
      <c r="D1127">
        <v>2055</v>
      </c>
      <c r="E1127">
        <v>0</v>
      </c>
      <c r="F1127">
        <v>193.6</v>
      </c>
      <c r="G1127">
        <v>0</v>
      </c>
      <c r="H1127">
        <v>193.6</v>
      </c>
      <c r="J1127">
        <v>0</v>
      </c>
      <c r="K1127" t="s">
        <v>1415</v>
      </c>
      <c r="L1127" s="1"/>
      <c r="M1127" s="156"/>
    </row>
    <row r="1128" spans="1:13" ht="15" customHeight="1" x14ac:dyDescent="0.25">
      <c r="A1128">
        <v>116128</v>
      </c>
      <c r="B1128" t="s">
        <v>121</v>
      </c>
      <c r="C1128" t="s">
        <v>122</v>
      </c>
      <c r="D1128">
        <v>2055</v>
      </c>
      <c r="E1128">
        <v>0</v>
      </c>
      <c r="F1128">
        <v>194.4</v>
      </c>
      <c r="G1128">
        <v>0</v>
      </c>
      <c r="H1128">
        <v>194.4</v>
      </c>
      <c r="J1128">
        <v>0</v>
      </c>
      <c r="K1128" t="s">
        <v>1415</v>
      </c>
      <c r="L1128" s="1"/>
      <c r="M1128" s="156"/>
    </row>
    <row r="1129" spans="1:13" ht="15" customHeight="1" x14ac:dyDescent="0.25">
      <c r="A1129">
        <v>116127</v>
      </c>
      <c r="B1129" t="s">
        <v>154</v>
      </c>
      <c r="C1129" t="s">
        <v>155</v>
      </c>
      <c r="D1129">
        <v>2055</v>
      </c>
      <c r="E1129">
        <v>0</v>
      </c>
      <c r="F1129">
        <v>127.2</v>
      </c>
      <c r="G1129">
        <v>0</v>
      </c>
      <c r="H1129">
        <v>127.2</v>
      </c>
      <c r="J1129">
        <v>0</v>
      </c>
      <c r="K1129" t="s">
        <v>1415</v>
      </c>
      <c r="L1129" s="1"/>
      <c r="M1129" s="156"/>
    </row>
    <row r="1130" spans="1:13" ht="15" customHeight="1" x14ac:dyDescent="0.25">
      <c r="A1130">
        <v>116126</v>
      </c>
      <c r="B1130" t="s">
        <v>154</v>
      </c>
      <c r="C1130" t="s">
        <v>155</v>
      </c>
      <c r="D1130">
        <v>2055</v>
      </c>
      <c r="E1130">
        <v>0</v>
      </c>
      <c r="F1130">
        <v>123.5</v>
      </c>
      <c r="G1130">
        <v>0</v>
      </c>
      <c r="H1130">
        <v>123.5</v>
      </c>
      <c r="J1130">
        <v>0</v>
      </c>
      <c r="K1130" t="s">
        <v>1415</v>
      </c>
      <c r="L1130" s="1"/>
      <c r="M1130" s="156"/>
    </row>
    <row r="1131" spans="1:13" ht="15" customHeight="1" x14ac:dyDescent="0.25">
      <c r="A1131">
        <v>116125</v>
      </c>
      <c r="B1131" t="s">
        <v>1435</v>
      </c>
      <c r="C1131" t="s">
        <v>1436</v>
      </c>
      <c r="D1131">
        <v>2055</v>
      </c>
      <c r="E1131">
        <v>0</v>
      </c>
      <c r="F1131">
        <v>120.6</v>
      </c>
      <c r="G1131">
        <v>0</v>
      </c>
      <c r="H1131">
        <v>120.6</v>
      </c>
      <c r="J1131">
        <v>0</v>
      </c>
      <c r="K1131" t="s">
        <v>1415</v>
      </c>
      <c r="L1131" s="1"/>
      <c r="M1131" s="156"/>
    </row>
    <row r="1132" spans="1:13" ht="15" customHeight="1" x14ac:dyDescent="0.25">
      <c r="A1132">
        <v>116124</v>
      </c>
      <c r="B1132" t="s">
        <v>167</v>
      </c>
      <c r="C1132" t="s">
        <v>168</v>
      </c>
      <c r="D1132">
        <v>2055</v>
      </c>
      <c r="E1132">
        <v>0</v>
      </c>
      <c r="F1132">
        <v>209.6</v>
      </c>
      <c r="G1132">
        <v>0</v>
      </c>
      <c r="H1132">
        <v>209.6</v>
      </c>
      <c r="J1132">
        <v>0</v>
      </c>
      <c r="K1132" t="s">
        <v>1415</v>
      </c>
      <c r="L1132" s="1"/>
      <c r="M1132" s="156"/>
    </row>
    <row r="1133" spans="1:13" ht="15" customHeight="1" x14ac:dyDescent="0.25">
      <c r="A1133">
        <v>116123</v>
      </c>
      <c r="B1133" t="s">
        <v>154</v>
      </c>
      <c r="C1133" t="s">
        <v>155</v>
      </c>
      <c r="D1133">
        <v>2055</v>
      </c>
      <c r="E1133">
        <v>0</v>
      </c>
      <c r="F1133">
        <v>111.3</v>
      </c>
      <c r="G1133">
        <v>0</v>
      </c>
      <c r="H1133">
        <v>111.3</v>
      </c>
      <c r="J1133">
        <v>0</v>
      </c>
      <c r="K1133" t="s">
        <v>1415</v>
      </c>
      <c r="L1133" s="1"/>
      <c r="M1133" s="156"/>
    </row>
    <row r="1134" spans="1:13" ht="15" customHeight="1" x14ac:dyDescent="0.25">
      <c r="A1134">
        <v>116122</v>
      </c>
      <c r="B1134" t="s">
        <v>186</v>
      </c>
      <c r="C1134" t="s">
        <v>1433</v>
      </c>
      <c r="D1134">
        <v>2055</v>
      </c>
      <c r="E1134">
        <v>0</v>
      </c>
      <c r="F1134">
        <v>192.8</v>
      </c>
      <c r="G1134">
        <v>0</v>
      </c>
      <c r="H1134">
        <v>192.8</v>
      </c>
      <c r="J1134">
        <v>0</v>
      </c>
      <c r="K1134" t="s">
        <v>1415</v>
      </c>
      <c r="L1134" s="1"/>
      <c r="M1134" s="156"/>
    </row>
    <row r="1135" spans="1:13" ht="15" customHeight="1" x14ac:dyDescent="0.25">
      <c r="A1135">
        <v>116121</v>
      </c>
      <c r="B1135" t="s">
        <v>186</v>
      </c>
      <c r="C1135" t="s">
        <v>1433</v>
      </c>
      <c r="D1135">
        <v>2055</v>
      </c>
      <c r="E1135">
        <v>0</v>
      </c>
      <c r="F1135">
        <v>166.2</v>
      </c>
      <c r="G1135">
        <v>0</v>
      </c>
      <c r="H1135">
        <v>166.2</v>
      </c>
      <c r="J1135">
        <v>0</v>
      </c>
      <c r="K1135" t="s">
        <v>1415</v>
      </c>
      <c r="L1135" s="1"/>
      <c r="M1135" s="156"/>
    </row>
    <row r="1136" spans="1:13" ht="15" customHeight="1" x14ac:dyDescent="0.25">
      <c r="A1136">
        <v>116120</v>
      </c>
      <c r="B1136" t="s">
        <v>124</v>
      </c>
      <c r="C1136" t="s">
        <v>1413</v>
      </c>
      <c r="D1136">
        <v>2055</v>
      </c>
      <c r="E1136">
        <v>0</v>
      </c>
      <c r="F1136">
        <v>157.30000000000001</v>
      </c>
      <c r="G1136">
        <v>0</v>
      </c>
      <c r="H1136">
        <v>157.30000000000001</v>
      </c>
      <c r="J1136">
        <v>0</v>
      </c>
      <c r="K1136" t="s">
        <v>1415</v>
      </c>
      <c r="L1136" s="1"/>
      <c r="M1136" s="156"/>
    </row>
    <row r="1137" spans="1:13" ht="15" customHeight="1" x14ac:dyDescent="0.25">
      <c r="A1137">
        <v>116119</v>
      </c>
      <c r="B1137" t="s">
        <v>186</v>
      </c>
      <c r="C1137" t="s">
        <v>1433</v>
      </c>
      <c r="D1137">
        <v>2055</v>
      </c>
      <c r="E1137">
        <v>0</v>
      </c>
      <c r="F1137">
        <v>178.8</v>
      </c>
      <c r="G1137">
        <v>0</v>
      </c>
      <c r="H1137">
        <v>178.8</v>
      </c>
      <c r="J1137">
        <v>0</v>
      </c>
      <c r="K1137" t="s">
        <v>1415</v>
      </c>
      <c r="L1137" s="1"/>
      <c r="M1137" s="156"/>
    </row>
    <row r="1138" spans="1:13" ht="15" customHeight="1" x14ac:dyDescent="0.25">
      <c r="A1138">
        <v>116118</v>
      </c>
      <c r="B1138" t="s">
        <v>186</v>
      </c>
      <c r="C1138" t="s">
        <v>1433</v>
      </c>
      <c r="D1138">
        <v>2055</v>
      </c>
      <c r="E1138">
        <v>0</v>
      </c>
      <c r="F1138">
        <v>182.8</v>
      </c>
      <c r="G1138">
        <v>0</v>
      </c>
      <c r="H1138">
        <v>182.8</v>
      </c>
      <c r="J1138">
        <v>0</v>
      </c>
      <c r="K1138" t="s">
        <v>1415</v>
      </c>
      <c r="L1138" s="1"/>
      <c r="M1138" s="156"/>
    </row>
    <row r="1139" spans="1:13" ht="15" customHeight="1" x14ac:dyDescent="0.25">
      <c r="A1139">
        <v>116117</v>
      </c>
      <c r="B1139" t="s">
        <v>186</v>
      </c>
      <c r="C1139" t="s">
        <v>1433</v>
      </c>
      <c r="D1139">
        <v>2055</v>
      </c>
      <c r="E1139">
        <v>0</v>
      </c>
      <c r="F1139">
        <v>184.8</v>
      </c>
      <c r="G1139">
        <v>0</v>
      </c>
      <c r="H1139">
        <v>184.8</v>
      </c>
      <c r="J1139">
        <v>0</v>
      </c>
      <c r="K1139" t="s">
        <v>1415</v>
      </c>
      <c r="L1139" s="1"/>
      <c r="M1139" s="156"/>
    </row>
    <row r="1140" spans="1:13" ht="15" customHeight="1" x14ac:dyDescent="0.25">
      <c r="A1140">
        <v>116116</v>
      </c>
      <c r="B1140" t="s">
        <v>186</v>
      </c>
      <c r="C1140" t="s">
        <v>1433</v>
      </c>
      <c r="D1140">
        <v>2055</v>
      </c>
      <c r="E1140">
        <v>0</v>
      </c>
      <c r="F1140">
        <v>81.400000000000006</v>
      </c>
      <c r="G1140">
        <v>0</v>
      </c>
      <c r="H1140">
        <v>81.400000000000006</v>
      </c>
      <c r="J1140">
        <v>0</v>
      </c>
      <c r="K1140" t="s">
        <v>1415</v>
      </c>
      <c r="L1140" s="1"/>
      <c r="M1140" s="156"/>
    </row>
    <row r="1141" spans="1:13" ht="15" customHeight="1" x14ac:dyDescent="0.25">
      <c r="A1141">
        <v>116115</v>
      </c>
      <c r="B1141" t="s">
        <v>186</v>
      </c>
      <c r="C1141" t="s">
        <v>1433</v>
      </c>
      <c r="D1141">
        <v>2055</v>
      </c>
      <c r="E1141">
        <v>0</v>
      </c>
      <c r="F1141">
        <v>172.8</v>
      </c>
      <c r="G1141">
        <v>0</v>
      </c>
      <c r="H1141">
        <v>172.8</v>
      </c>
      <c r="J1141">
        <v>0</v>
      </c>
      <c r="K1141" t="s">
        <v>1415</v>
      </c>
      <c r="L1141" s="1"/>
      <c r="M1141" s="156"/>
    </row>
    <row r="1142" spans="1:13" ht="15" customHeight="1" x14ac:dyDescent="0.25">
      <c r="A1142">
        <v>116114</v>
      </c>
      <c r="B1142" t="s">
        <v>186</v>
      </c>
      <c r="C1142" t="s">
        <v>1433</v>
      </c>
      <c r="D1142">
        <v>2055</v>
      </c>
      <c r="E1142">
        <v>0</v>
      </c>
      <c r="F1142">
        <v>173.9</v>
      </c>
      <c r="G1142">
        <v>0</v>
      </c>
      <c r="H1142">
        <v>173.9</v>
      </c>
      <c r="J1142">
        <v>0</v>
      </c>
      <c r="K1142" t="s">
        <v>1415</v>
      </c>
      <c r="L1142" s="1"/>
      <c r="M1142" s="156"/>
    </row>
    <row r="1143" spans="1:13" ht="15" customHeight="1" x14ac:dyDescent="0.25">
      <c r="A1143">
        <v>116113</v>
      </c>
      <c r="B1143" t="s">
        <v>186</v>
      </c>
      <c r="C1143" t="s">
        <v>1433</v>
      </c>
      <c r="D1143">
        <v>2055</v>
      </c>
      <c r="E1143">
        <v>0</v>
      </c>
      <c r="F1143">
        <v>43.7</v>
      </c>
      <c r="G1143">
        <v>0</v>
      </c>
      <c r="H1143">
        <v>43.7</v>
      </c>
      <c r="J1143">
        <v>0</v>
      </c>
      <c r="K1143" t="s">
        <v>1415</v>
      </c>
      <c r="L1143" s="1"/>
      <c r="M1143" s="156"/>
    </row>
    <row r="1144" spans="1:13" ht="15" customHeight="1" x14ac:dyDescent="0.25">
      <c r="A1144">
        <v>116112</v>
      </c>
      <c r="B1144" t="s">
        <v>167</v>
      </c>
      <c r="C1144" t="s">
        <v>168</v>
      </c>
      <c r="D1144">
        <v>2055</v>
      </c>
      <c r="E1144">
        <v>0</v>
      </c>
      <c r="F1144">
        <v>184.9</v>
      </c>
      <c r="G1144">
        <v>0</v>
      </c>
      <c r="H1144">
        <v>184.9</v>
      </c>
      <c r="J1144">
        <v>0</v>
      </c>
      <c r="K1144" t="s">
        <v>1415</v>
      </c>
      <c r="L1144" s="1"/>
      <c r="M1144" s="156"/>
    </row>
    <row r="1145" spans="1:13" ht="15" customHeight="1" x14ac:dyDescent="0.25">
      <c r="A1145">
        <v>116111</v>
      </c>
      <c r="B1145" t="s">
        <v>186</v>
      </c>
      <c r="C1145" t="s">
        <v>1433</v>
      </c>
      <c r="D1145">
        <v>2055</v>
      </c>
      <c r="E1145">
        <v>0</v>
      </c>
      <c r="F1145">
        <v>35.4</v>
      </c>
      <c r="G1145">
        <v>0</v>
      </c>
      <c r="H1145">
        <v>35.4</v>
      </c>
      <c r="J1145">
        <v>0</v>
      </c>
      <c r="K1145" t="s">
        <v>1415</v>
      </c>
      <c r="L1145" s="1"/>
      <c r="M1145" s="156"/>
    </row>
    <row r="1146" spans="1:13" ht="15" customHeight="1" x14ac:dyDescent="0.25">
      <c r="A1146">
        <v>116110</v>
      </c>
      <c r="B1146" t="s">
        <v>127</v>
      </c>
      <c r="C1146" t="s">
        <v>128</v>
      </c>
      <c r="D1146">
        <v>2055</v>
      </c>
      <c r="E1146">
        <v>0</v>
      </c>
      <c r="F1146">
        <v>132.4</v>
      </c>
      <c r="G1146">
        <v>0</v>
      </c>
      <c r="H1146">
        <v>132.4</v>
      </c>
      <c r="J1146">
        <v>0</v>
      </c>
      <c r="K1146" t="s">
        <v>1415</v>
      </c>
      <c r="L1146" s="1"/>
      <c r="M1146" s="156"/>
    </row>
    <row r="1147" spans="1:13" ht="15" customHeight="1" x14ac:dyDescent="0.25">
      <c r="A1147">
        <v>116065</v>
      </c>
      <c r="B1147" t="s">
        <v>121</v>
      </c>
      <c r="C1147" t="s">
        <v>122</v>
      </c>
      <c r="D1147">
        <v>2055</v>
      </c>
      <c r="E1147">
        <v>0</v>
      </c>
      <c r="F1147">
        <v>194.5</v>
      </c>
      <c r="G1147">
        <v>0</v>
      </c>
      <c r="H1147">
        <v>194.5</v>
      </c>
      <c r="J1147">
        <v>0</v>
      </c>
      <c r="K1147" t="s">
        <v>1444</v>
      </c>
      <c r="L1147" s="1"/>
      <c r="M1147" s="156"/>
    </row>
    <row r="1148" spans="1:13" ht="15" customHeight="1" x14ac:dyDescent="0.25">
      <c r="A1148">
        <v>116064</v>
      </c>
      <c r="B1148" t="s">
        <v>167</v>
      </c>
      <c r="C1148" t="s">
        <v>168</v>
      </c>
      <c r="D1148">
        <v>2055</v>
      </c>
      <c r="E1148">
        <v>0</v>
      </c>
      <c r="F1148">
        <v>199.1</v>
      </c>
      <c r="G1148">
        <v>0</v>
      </c>
      <c r="H1148">
        <v>199.1</v>
      </c>
      <c r="J1148">
        <v>0</v>
      </c>
      <c r="K1148" t="s">
        <v>1444</v>
      </c>
      <c r="L1148" s="1"/>
      <c r="M1148" s="156"/>
    </row>
    <row r="1149" spans="1:13" ht="15" customHeight="1" x14ac:dyDescent="0.25">
      <c r="A1149">
        <v>116063</v>
      </c>
      <c r="B1149" t="s">
        <v>1435</v>
      </c>
      <c r="C1149" t="s">
        <v>1436</v>
      </c>
      <c r="D1149">
        <v>2055</v>
      </c>
      <c r="E1149">
        <v>0</v>
      </c>
      <c r="F1149">
        <v>155.30000000000001</v>
      </c>
      <c r="G1149">
        <v>0</v>
      </c>
      <c r="H1149">
        <v>155.30000000000001</v>
      </c>
      <c r="J1149">
        <v>0</v>
      </c>
      <c r="K1149" t="s">
        <v>1444</v>
      </c>
      <c r="L1149" s="1"/>
      <c r="M1149" s="156"/>
    </row>
    <row r="1150" spans="1:13" ht="15" customHeight="1" x14ac:dyDescent="0.25">
      <c r="A1150">
        <v>116062</v>
      </c>
      <c r="B1150" t="s">
        <v>186</v>
      </c>
      <c r="C1150" t="s">
        <v>1433</v>
      </c>
      <c r="D1150">
        <v>2055</v>
      </c>
      <c r="E1150">
        <v>0</v>
      </c>
      <c r="F1150">
        <v>221.2</v>
      </c>
      <c r="G1150">
        <v>0</v>
      </c>
      <c r="H1150">
        <v>221.2</v>
      </c>
      <c r="J1150">
        <v>0</v>
      </c>
      <c r="K1150" t="s">
        <v>1444</v>
      </c>
      <c r="L1150" s="1"/>
      <c r="M1150" s="156"/>
    </row>
    <row r="1151" spans="1:13" ht="15" customHeight="1" x14ac:dyDescent="0.25">
      <c r="A1151">
        <v>116061</v>
      </c>
      <c r="B1151" t="s">
        <v>167</v>
      </c>
      <c r="C1151" t="s">
        <v>168</v>
      </c>
      <c r="D1151">
        <v>2055</v>
      </c>
      <c r="E1151">
        <v>0</v>
      </c>
      <c r="F1151">
        <v>201.3</v>
      </c>
      <c r="G1151">
        <v>0</v>
      </c>
      <c r="H1151">
        <v>201.3</v>
      </c>
      <c r="J1151">
        <v>0</v>
      </c>
      <c r="K1151" t="s">
        <v>1444</v>
      </c>
      <c r="L1151" s="1"/>
      <c r="M1151" s="156"/>
    </row>
    <row r="1152" spans="1:13" ht="15" customHeight="1" x14ac:dyDescent="0.25">
      <c r="A1152">
        <v>116060</v>
      </c>
      <c r="B1152" t="s">
        <v>124</v>
      </c>
      <c r="C1152" t="s">
        <v>1413</v>
      </c>
      <c r="D1152">
        <v>2055</v>
      </c>
      <c r="E1152">
        <v>0</v>
      </c>
      <c r="F1152">
        <v>198.2</v>
      </c>
      <c r="G1152">
        <v>0</v>
      </c>
      <c r="H1152">
        <v>198.2</v>
      </c>
      <c r="J1152">
        <v>0</v>
      </c>
      <c r="K1152" t="s">
        <v>1444</v>
      </c>
      <c r="L1152" s="1"/>
      <c r="M1152" s="156"/>
    </row>
    <row r="1153" spans="1:13" ht="15" customHeight="1" x14ac:dyDescent="0.25">
      <c r="A1153">
        <v>116059</v>
      </c>
      <c r="B1153" t="s">
        <v>167</v>
      </c>
      <c r="C1153" t="s">
        <v>168</v>
      </c>
      <c r="D1153">
        <v>2055</v>
      </c>
      <c r="E1153">
        <v>0</v>
      </c>
      <c r="F1153">
        <v>208.1</v>
      </c>
      <c r="G1153">
        <v>0</v>
      </c>
      <c r="H1153">
        <v>208.1</v>
      </c>
      <c r="J1153">
        <v>0</v>
      </c>
      <c r="K1153" t="s">
        <v>1444</v>
      </c>
      <c r="L1153" s="1"/>
      <c r="M1153" s="156"/>
    </row>
    <row r="1154" spans="1:13" ht="15" customHeight="1" x14ac:dyDescent="0.25">
      <c r="A1154">
        <v>116058</v>
      </c>
      <c r="B1154" t="s">
        <v>1435</v>
      </c>
      <c r="C1154" t="s">
        <v>1436</v>
      </c>
      <c r="D1154">
        <v>2055</v>
      </c>
      <c r="E1154">
        <v>0</v>
      </c>
      <c r="F1154">
        <v>220.1</v>
      </c>
      <c r="G1154">
        <v>0</v>
      </c>
      <c r="H1154">
        <v>220.1</v>
      </c>
      <c r="J1154">
        <v>0</v>
      </c>
      <c r="K1154" t="s">
        <v>1444</v>
      </c>
      <c r="L1154" s="1"/>
      <c r="M1154" s="156"/>
    </row>
    <row r="1155" spans="1:13" ht="15" customHeight="1" x14ac:dyDescent="0.25">
      <c r="A1155">
        <v>116057</v>
      </c>
      <c r="B1155" t="s">
        <v>186</v>
      </c>
      <c r="C1155" t="s">
        <v>1433</v>
      </c>
      <c r="D1155">
        <v>2055</v>
      </c>
      <c r="E1155">
        <v>0</v>
      </c>
      <c r="F1155">
        <v>218.6</v>
      </c>
      <c r="G1155">
        <v>0</v>
      </c>
      <c r="H1155">
        <v>218.6</v>
      </c>
      <c r="J1155">
        <v>0</v>
      </c>
      <c r="K1155" t="s">
        <v>1444</v>
      </c>
      <c r="L1155" s="1"/>
      <c r="M1155" s="156"/>
    </row>
    <row r="1156" spans="1:13" ht="15" customHeight="1" x14ac:dyDescent="0.25">
      <c r="A1156">
        <v>116035</v>
      </c>
      <c r="B1156" t="s">
        <v>1435</v>
      </c>
      <c r="C1156" t="s">
        <v>1436</v>
      </c>
      <c r="D1156">
        <v>2055</v>
      </c>
      <c r="E1156">
        <v>0</v>
      </c>
      <c r="F1156">
        <v>122.7</v>
      </c>
      <c r="G1156">
        <v>0</v>
      </c>
      <c r="H1156">
        <v>122.7</v>
      </c>
      <c r="J1156">
        <v>0</v>
      </c>
      <c r="K1156" t="s">
        <v>1415</v>
      </c>
      <c r="L1156" s="1"/>
      <c r="M1156" s="156"/>
    </row>
    <row r="1157" spans="1:13" ht="15" customHeight="1" x14ac:dyDescent="0.25">
      <c r="A1157">
        <v>116032</v>
      </c>
      <c r="B1157" t="s">
        <v>1435</v>
      </c>
      <c r="C1157" t="s">
        <v>1436</v>
      </c>
      <c r="D1157">
        <v>2055</v>
      </c>
      <c r="E1157">
        <v>0</v>
      </c>
      <c r="F1157">
        <v>127</v>
      </c>
      <c r="G1157">
        <v>0</v>
      </c>
      <c r="H1157">
        <v>127</v>
      </c>
      <c r="J1157">
        <v>0</v>
      </c>
      <c r="K1157" t="s">
        <v>1415</v>
      </c>
      <c r="L1157" s="1"/>
      <c r="M1157" s="156"/>
    </row>
    <row r="1158" spans="1:13" ht="15" customHeight="1" x14ac:dyDescent="0.25">
      <c r="A1158">
        <v>116031</v>
      </c>
      <c r="B1158" t="s">
        <v>186</v>
      </c>
      <c r="C1158" t="s">
        <v>1433</v>
      </c>
      <c r="D1158">
        <v>2055</v>
      </c>
      <c r="E1158">
        <v>0</v>
      </c>
      <c r="F1158">
        <v>161</v>
      </c>
      <c r="G1158">
        <v>0</v>
      </c>
      <c r="H1158">
        <v>161</v>
      </c>
      <c r="J1158">
        <v>0</v>
      </c>
      <c r="K1158" t="s">
        <v>1415</v>
      </c>
      <c r="L1158" s="1"/>
      <c r="M1158" s="156"/>
    </row>
    <row r="1159" spans="1:13" ht="15" customHeight="1" x14ac:dyDescent="0.25">
      <c r="A1159">
        <v>116030</v>
      </c>
      <c r="B1159" t="s">
        <v>156</v>
      </c>
      <c r="C1159" t="s">
        <v>157</v>
      </c>
      <c r="D1159">
        <v>2055</v>
      </c>
      <c r="E1159">
        <v>0</v>
      </c>
      <c r="F1159">
        <v>145.4</v>
      </c>
      <c r="G1159">
        <v>0</v>
      </c>
      <c r="H1159">
        <v>145.4</v>
      </c>
      <c r="J1159">
        <v>0</v>
      </c>
      <c r="K1159" t="s">
        <v>1415</v>
      </c>
      <c r="L1159" s="1"/>
      <c r="M1159" s="156"/>
    </row>
    <row r="1160" spans="1:13" ht="15" customHeight="1" x14ac:dyDescent="0.25">
      <c r="A1160">
        <v>116029</v>
      </c>
      <c r="B1160" t="s">
        <v>156</v>
      </c>
      <c r="C1160" t="s">
        <v>157</v>
      </c>
      <c r="D1160">
        <v>2055</v>
      </c>
      <c r="E1160">
        <v>0</v>
      </c>
      <c r="F1160">
        <v>146.19999999999999</v>
      </c>
      <c r="G1160">
        <v>0</v>
      </c>
      <c r="H1160">
        <v>146.19999999999999</v>
      </c>
      <c r="J1160">
        <v>0</v>
      </c>
      <c r="K1160" t="s">
        <v>1415</v>
      </c>
      <c r="L1160" s="1"/>
      <c r="M1160" s="156"/>
    </row>
    <row r="1161" spans="1:13" ht="15" customHeight="1" x14ac:dyDescent="0.25">
      <c r="A1161">
        <v>116028</v>
      </c>
      <c r="B1161" t="s">
        <v>167</v>
      </c>
      <c r="C1161" t="s">
        <v>168</v>
      </c>
      <c r="D1161">
        <v>2055</v>
      </c>
      <c r="E1161">
        <v>0</v>
      </c>
      <c r="F1161">
        <v>219.4</v>
      </c>
      <c r="G1161">
        <v>0</v>
      </c>
      <c r="H1161">
        <v>219.4</v>
      </c>
      <c r="J1161">
        <v>0</v>
      </c>
      <c r="K1161" t="s">
        <v>1415</v>
      </c>
      <c r="L1161" s="1"/>
      <c r="M1161" s="156"/>
    </row>
    <row r="1162" spans="1:13" ht="15" customHeight="1" x14ac:dyDescent="0.25">
      <c r="A1162">
        <v>116027</v>
      </c>
      <c r="B1162" t="s">
        <v>186</v>
      </c>
      <c r="C1162" t="s">
        <v>1433</v>
      </c>
      <c r="D1162">
        <v>2055</v>
      </c>
      <c r="E1162">
        <v>0</v>
      </c>
      <c r="F1162">
        <v>195.6</v>
      </c>
      <c r="G1162">
        <v>0</v>
      </c>
      <c r="H1162">
        <v>195.6</v>
      </c>
      <c r="J1162">
        <v>0</v>
      </c>
      <c r="K1162" t="s">
        <v>1415</v>
      </c>
      <c r="L1162" s="1"/>
      <c r="M1162" s="156"/>
    </row>
    <row r="1163" spans="1:13" ht="15" customHeight="1" x14ac:dyDescent="0.25">
      <c r="A1163">
        <v>116025</v>
      </c>
      <c r="B1163" t="s">
        <v>167</v>
      </c>
      <c r="C1163" t="s">
        <v>168</v>
      </c>
      <c r="D1163">
        <v>2055</v>
      </c>
      <c r="E1163">
        <v>0</v>
      </c>
      <c r="F1163">
        <v>200.1</v>
      </c>
      <c r="G1163">
        <v>0</v>
      </c>
      <c r="H1163">
        <v>200.1</v>
      </c>
      <c r="J1163">
        <v>0</v>
      </c>
      <c r="K1163" t="s">
        <v>1415</v>
      </c>
      <c r="L1163" s="1"/>
      <c r="M1163" s="156"/>
    </row>
    <row r="1164" spans="1:13" ht="15" customHeight="1" x14ac:dyDescent="0.25">
      <c r="A1164">
        <v>116024</v>
      </c>
      <c r="B1164" t="s">
        <v>186</v>
      </c>
      <c r="C1164" t="s">
        <v>1433</v>
      </c>
      <c r="D1164">
        <v>2055</v>
      </c>
      <c r="E1164">
        <v>0</v>
      </c>
      <c r="F1164">
        <v>199.4</v>
      </c>
      <c r="G1164">
        <v>0</v>
      </c>
      <c r="H1164">
        <v>199.4</v>
      </c>
      <c r="J1164">
        <v>0</v>
      </c>
      <c r="K1164" t="s">
        <v>1415</v>
      </c>
      <c r="L1164" s="1"/>
      <c r="M1164" s="156"/>
    </row>
    <row r="1165" spans="1:13" ht="15" customHeight="1" x14ac:dyDescent="0.25">
      <c r="A1165">
        <v>116022</v>
      </c>
      <c r="B1165" t="s">
        <v>186</v>
      </c>
      <c r="C1165" t="s">
        <v>1433</v>
      </c>
      <c r="D1165">
        <v>2055</v>
      </c>
      <c r="E1165">
        <v>0</v>
      </c>
      <c r="F1165">
        <v>201.3</v>
      </c>
      <c r="G1165">
        <v>0</v>
      </c>
      <c r="H1165">
        <v>201.3</v>
      </c>
      <c r="J1165">
        <v>0</v>
      </c>
      <c r="K1165" t="s">
        <v>1415</v>
      </c>
      <c r="L1165" s="1"/>
      <c r="M1165" s="156"/>
    </row>
    <row r="1166" spans="1:13" ht="15" customHeight="1" x14ac:dyDescent="0.25">
      <c r="A1166">
        <v>116019</v>
      </c>
      <c r="B1166" t="s">
        <v>1435</v>
      </c>
      <c r="C1166" t="s">
        <v>1436</v>
      </c>
      <c r="D1166">
        <v>2055</v>
      </c>
      <c r="E1166">
        <v>0</v>
      </c>
      <c r="F1166">
        <v>113.8</v>
      </c>
      <c r="G1166">
        <v>0</v>
      </c>
      <c r="H1166">
        <v>113.8</v>
      </c>
      <c r="J1166">
        <v>0</v>
      </c>
      <c r="K1166" t="s">
        <v>1415</v>
      </c>
      <c r="L1166" s="1"/>
      <c r="M1166" s="156"/>
    </row>
    <row r="1167" spans="1:13" ht="15" customHeight="1" x14ac:dyDescent="0.25">
      <c r="A1167">
        <v>116016</v>
      </c>
      <c r="B1167" t="s">
        <v>167</v>
      </c>
      <c r="C1167" t="s">
        <v>168</v>
      </c>
      <c r="D1167">
        <v>2055</v>
      </c>
      <c r="E1167">
        <v>0</v>
      </c>
      <c r="F1167">
        <v>202.3</v>
      </c>
      <c r="G1167">
        <v>0</v>
      </c>
      <c r="H1167">
        <v>202.3</v>
      </c>
      <c r="J1167">
        <v>0</v>
      </c>
      <c r="K1167" t="s">
        <v>1415</v>
      </c>
      <c r="L1167" s="1"/>
      <c r="M1167" s="156"/>
    </row>
    <row r="1168" spans="1:13" ht="15" customHeight="1" x14ac:dyDescent="0.25">
      <c r="A1168">
        <v>116015</v>
      </c>
      <c r="B1168" t="s">
        <v>186</v>
      </c>
      <c r="C1168" t="s">
        <v>1433</v>
      </c>
      <c r="D1168">
        <v>2055</v>
      </c>
      <c r="E1168">
        <v>0</v>
      </c>
      <c r="F1168">
        <v>216</v>
      </c>
      <c r="G1168">
        <v>0</v>
      </c>
      <c r="H1168">
        <v>216</v>
      </c>
      <c r="J1168">
        <v>0</v>
      </c>
      <c r="K1168" t="s">
        <v>1415</v>
      </c>
      <c r="L1168" s="1"/>
      <c r="M1168" s="156"/>
    </row>
    <row r="1169" spans="1:13" ht="15" customHeight="1" x14ac:dyDescent="0.25">
      <c r="A1169">
        <v>116014</v>
      </c>
      <c r="B1169" t="s">
        <v>124</v>
      </c>
      <c r="C1169" t="s">
        <v>1413</v>
      </c>
      <c r="D1169">
        <v>2055</v>
      </c>
      <c r="E1169">
        <v>0</v>
      </c>
      <c r="F1169">
        <v>175</v>
      </c>
      <c r="G1169">
        <v>0</v>
      </c>
      <c r="H1169">
        <v>175</v>
      </c>
      <c r="J1169">
        <v>0</v>
      </c>
      <c r="K1169" t="s">
        <v>1415</v>
      </c>
      <c r="L1169" s="1"/>
      <c r="M1169" s="156"/>
    </row>
    <row r="1170" spans="1:13" ht="15" customHeight="1" x14ac:dyDescent="0.25">
      <c r="A1170">
        <v>116013</v>
      </c>
      <c r="B1170" t="s">
        <v>167</v>
      </c>
      <c r="C1170" t="s">
        <v>168</v>
      </c>
      <c r="D1170">
        <v>2055</v>
      </c>
      <c r="E1170">
        <v>0</v>
      </c>
      <c r="F1170">
        <v>195.5</v>
      </c>
      <c r="G1170">
        <v>0</v>
      </c>
      <c r="H1170">
        <v>195.5</v>
      </c>
      <c r="J1170">
        <v>0</v>
      </c>
      <c r="K1170" t="s">
        <v>1415</v>
      </c>
      <c r="L1170" s="1"/>
      <c r="M1170" s="156"/>
    </row>
    <row r="1171" spans="1:13" ht="15" customHeight="1" x14ac:dyDescent="0.25">
      <c r="A1171">
        <v>116010</v>
      </c>
      <c r="B1171" t="s">
        <v>186</v>
      </c>
      <c r="C1171" t="s">
        <v>1433</v>
      </c>
      <c r="D1171">
        <v>2055</v>
      </c>
      <c r="E1171">
        <v>0</v>
      </c>
      <c r="F1171">
        <v>178.4</v>
      </c>
      <c r="G1171">
        <v>0</v>
      </c>
      <c r="H1171">
        <v>178.4</v>
      </c>
      <c r="J1171">
        <v>0</v>
      </c>
      <c r="K1171" t="s">
        <v>1415</v>
      </c>
      <c r="L1171" s="1"/>
      <c r="M1171" s="156"/>
    </row>
    <row r="1172" spans="1:13" ht="15" customHeight="1" x14ac:dyDescent="0.25">
      <c r="A1172">
        <v>115999</v>
      </c>
      <c r="B1172" t="s">
        <v>1435</v>
      </c>
      <c r="C1172" t="s">
        <v>1436</v>
      </c>
      <c r="D1172">
        <v>2055</v>
      </c>
      <c r="E1172">
        <v>0</v>
      </c>
      <c r="F1172">
        <v>122.9</v>
      </c>
      <c r="G1172">
        <v>0</v>
      </c>
      <c r="H1172">
        <v>122.9</v>
      </c>
      <c r="J1172">
        <v>0</v>
      </c>
      <c r="K1172" t="s">
        <v>1415</v>
      </c>
      <c r="L1172" s="1"/>
      <c r="M1172" s="156"/>
    </row>
    <row r="1173" spans="1:13" ht="15" customHeight="1" x14ac:dyDescent="0.25">
      <c r="A1173">
        <v>115998</v>
      </c>
      <c r="B1173" t="s">
        <v>186</v>
      </c>
      <c r="C1173" t="s">
        <v>1433</v>
      </c>
      <c r="D1173">
        <v>2055</v>
      </c>
      <c r="E1173">
        <v>0</v>
      </c>
      <c r="F1173">
        <v>209.2</v>
      </c>
      <c r="G1173">
        <v>0</v>
      </c>
      <c r="H1173">
        <v>209.2</v>
      </c>
      <c r="J1173">
        <v>0</v>
      </c>
      <c r="K1173" t="s">
        <v>1415</v>
      </c>
      <c r="L1173" s="1"/>
      <c r="M1173" s="156"/>
    </row>
    <row r="1174" spans="1:13" ht="15" customHeight="1" x14ac:dyDescent="0.25">
      <c r="A1174">
        <v>115997</v>
      </c>
      <c r="B1174" t="s">
        <v>121</v>
      </c>
      <c r="C1174" t="s">
        <v>122</v>
      </c>
      <c r="D1174">
        <v>2055</v>
      </c>
      <c r="E1174">
        <v>0</v>
      </c>
      <c r="F1174">
        <v>102.3</v>
      </c>
      <c r="G1174">
        <v>0</v>
      </c>
      <c r="H1174">
        <v>102.3</v>
      </c>
      <c r="J1174">
        <v>0</v>
      </c>
      <c r="K1174" t="s">
        <v>1415</v>
      </c>
      <c r="L1174" s="1"/>
      <c r="M1174" s="156"/>
    </row>
    <row r="1175" spans="1:13" ht="15" customHeight="1" x14ac:dyDescent="0.25">
      <c r="A1175">
        <v>115996</v>
      </c>
      <c r="B1175" t="s">
        <v>1435</v>
      </c>
      <c r="C1175" t="s">
        <v>1436</v>
      </c>
      <c r="D1175">
        <v>2055</v>
      </c>
      <c r="E1175">
        <v>0</v>
      </c>
      <c r="F1175">
        <v>111.6</v>
      </c>
      <c r="G1175">
        <v>0</v>
      </c>
      <c r="H1175">
        <v>111.6</v>
      </c>
      <c r="J1175">
        <v>0</v>
      </c>
      <c r="K1175" t="s">
        <v>1415</v>
      </c>
      <c r="L1175" s="1"/>
      <c r="M1175" s="156"/>
    </row>
    <row r="1176" spans="1:13" ht="15" customHeight="1" x14ac:dyDescent="0.25">
      <c r="A1176">
        <v>115995</v>
      </c>
      <c r="B1176" t="s">
        <v>1435</v>
      </c>
      <c r="C1176" t="s">
        <v>1436</v>
      </c>
      <c r="D1176">
        <v>2055</v>
      </c>
      <c r="E1176">
        <v>0</v>
      </c>
      <c r="F1176">
        <v>139.19999999999999</v>
      </c>
      <c r="G1176">
        <v>0</v>
      </c>
      <c r="H1176">
        <v>139.19999999999999</v>
      </c>
      <c r="J1176">
        <v>0</v>
      </c>
      <c r="K1176" t="s">
        <v>1415</v>
      </c>
      <c r="L1176" s="1"/>
      <c r="M1176" s="156"/>
    </row>
    <row r="1177" spans="1:13" ht="15" customHeight="1" x14ac:dyDescent="0.25">
      <c r="A1177">
        <v>115994</v>
      </c>
      <c r="B1177" t="s">
        <v>1435</v>
      </c>
      <c r="C1177" t="s">
        <v>1436</v>
      </c>
      <c r="D1177">
        <v>2055</v>
      </c>
      <c r="E1177">
        <v>0</v>
      </c>
      <c r="F1177">
        <v>149.4</v>
      </c>
      <c r="G1177">
        <v>0</v>
      </c>
      <c r="H1177">
        <v>149.4</v>
      </c>
      <c r="J1177">
        <v>0</v>
      </c>
      <c r="K1177" t="s">
        <v>1415</v>
      </c>
      <c r="L1177" s="1"/>
      <c r="M1177" s="156"/>
    </row>
    <row r="1178" spans="1:13" ht="15" customHeight="1" x14ac:dyDescent="0.25">
      <c r="A1178">
        <v>115993</v>
      </c>
      <c r="B1178" t="s">
        <v>154</v>
      </c>
      <c r="C1178" t="s">
        <v>155</v>
      </c>
      <c r="D1178">
        <v>2055</v>
      </c>
      <c r="E1178">
        <v>0</v>
      </c>
      <c r="F1178">
        <v>155.6</v>
      </c>
      <c r="G1178">
        <v>0</v>
      </c>
      <c r="H1178">
        <v>155.6</v>
      </c>
      <c r="J1178">
        <v>0</v>
      </c>
      <c r="K1178" t="s">
        <v>1415</v>
      </c>
      <c r="L1178" s="1"/>
      <c r="M1178" s="156"/>
    </row>
    <row r="1179" spans="1:13" ht="15" customHeight="1" x14ac:dyDescent="0.25">
      <c r="A1179">
        <v>115992</v>
      </c>
      <c r="B1179" t="s">
        <v>124</v>
      </c>
      <c r="C1179" t="s">
        <v>1413</v>
      </c>
      <c r="D1179">
        <v>2055</v>
      </c>
      <c r="E1179">
        <v>0</v>
      </c>
      <c r="F1179">
        <v>18.2</v>
      </c>
      <c r="G1179">
        <v>0</v>
      </c>
      <c r="H1179">
        <v>18.2</v>
      </c>
      <c r="J1179">
        <v>0</v>
      </c>
      <c r="K1179" t="s">
        <v>1415</v>
      </c>
      <c r="L1179" s="1"/>
      <c r="M1179" s="156"/>
    </row>
    <row r="1180" spans="1:13" ht="15" customHeight="1" x14ac:dyDescent="0.25">
      <c r="A1180">
        <v>115991</v>
      </c>
      <c r="B1180" t="s">
        <v>156</v>
      </c>
      <c r="C1180" t="s">
        <v>157</v>
      </c>
      <c r="D1180">
        <v>2055</v>
      </c>
      <c r="E1180">
        <v>0</v>
      </c>
      <c r="F1180">
        <v>161.69999999999999</v>
      </c>
      <c r="G1180">
        <v>0</v>
      </c>
      <c r="H1180">
        <v>161.69999999999999</v>
      </c>
      <c r="J1180">
        <v>0</v>
      </c>
      <c r="K1180" t="s">
        <v>1415</v>
      </c>
      <c r="L1180" s="1"/>
      <c r="M1180" s="156"/>
    </row>
    <row r="1181" spans="1:13" ht="15" customHeight="1" x14ac:dyDescent="0.25">
      <c r="A1181">
        <v>115990</v>
      </c>
      <c r="B1181" t="s">
        <v>1435</v>
      </c>
      <c r="C1181" t="s">
        <v>1436</v>
      </c>
      <c r="D1181">
        <v>2055</v>
      </c>
      <c r="E1181">
        <v>0</v>
      </c>
      <c r="F1181">
        <v>188.1</v>
      </c>
      <c r="G1181">
        <v>0</v>
      </c>
      <c r="H1181">
        <v>188.1</v>
      </c>
      <c r="J1181">
        <v>0</v>
      </c>
      <c r="K1181" t="s">
        <v>1415</v>
      </c>
      <c r="L1181" s="1"/>
      <c r="M1181" s="156"/>
    </row>
    <row r="1182" spans="1:13" ht="15" customHeight="1" x14ac:dyDescent="0.25">
      <c r="A1182">
        <v>115977</v>
      </c>
      <c r="B1182" t="s">
        <v>133</v>
      </c>
      <c r="C1182" t="s">
        <v>134</v>
      </c>
      <c r="D1182">
        <v>2055</v>
      </c>
      <c r="E1182">
        <v>0</v>
      </c>
      <c r="F1182">
        <v>129.5</v>
      </c>
      <c r="G1182">
        <v>0</v>
      </c>
      <c r="H1182">
        <v>129.5</v>
      </c>
      <c r="J1182">
        <v>0</v>
      </c>
      <c r="K1182" t="s">
        <v>1415</v>
      </c>
      <c r="L1182" s="1"/>
      <c r="M1182" s="156"/>
    </row>
    <row r="1183" spans="1:13" ht="15" customHeight="1" x14ac:dyDescent="0.25">
      <c r="A1183">
        <v>115976</v>
      </c>
      <c r="B1183" t="s">
        <v>124</v>
      </c>
      <c r="C1183" t="s">
        <v>1413</v>
      </c>
      <c r="D1183">
        <v>2055</v>
      </c>
      <c r="E1183">
        <v>0</v>
      </c>
      <c r="F1183">
        <v>170.3</v>
      </c>
      <c r="G1183">
        <v>0</v>
      </c>
      <c r="H1183">
        <v>170.3</v>
      </c>
      <c r="J1183">
        <v>0</v>
      </c>
      <c r="K1183" t="s">
        <v>1415</v>
      </c>
      <c r="L1183" s="1"/>
      <c r="M1183" s="156"/>
    </row>
    <row r="1184" spans="1:13" ht="15" customHeight="1" x14ac:dyDescent="0.25">
      <c r="A1184">
        <v>115972</v>
      </c>
      <c r="B1184" t="s">
        <v>167</v>
      </c>
      <c r="C1184" t="s">
        <v>168</v>
      </c>
      <c r="D1184">
        <v>2055</v>
      </c>
      <c r="E1184">
        <v>0</v>
      </c>
      <c r="F1184">
        <v>195.4</v>
      </c>
      <c r="G1184">
        <v>0</v>
      </c>
      <c r="H1184">
        <v>195.4</v>
      </c>
      <c r="J1184">
        <v>0</v>
      </c>
      <c r="K1184" t="s">
        <v>1415</v>
      </c>
      <c r="L1184" s="1"/>
      <c r="M1184" s="156"/>
    </row>
    <row r="1185" spans="1:13" ht="15" customHeight="1" x14ac:dyDescent="0.25">
      <c r="A1185">
        <v>115971</v>
      </c>
      <c r="B1185" t="s">
        <v>167</v>
      </c>
      <c r="C1185" t="s">
        <v>168</v>
      </c>
      <c r="D1185">
        <v>2055</v>
      </c>
      <c r="E1185">
        <v>0</v>
      </c>
      <c r="F1185">
        <v>117</v>
      </c>
      <c r="G1185">
        <v>0</v>
      </c>
      <c r="H1185">
        <v>117</v>
      </c>
      <c r="J1185">
        <v>0</v>
      </c>
      <c r="K1185" t="s">
        <v>1415</v>
      </c>
      <c r="L1185" s="1"/>
      <c r="M1185" s="156"/>
    </row>
    <row r="1186" spans="1:13" ht="15" customHeight="1" x14ac:dyDescent="0.25">
      <c r="A1186">
        <v>115955</v>
      </c>
      <c r="B1186" t="s">
        <v>186</v>
      </c>
      <c r="C1186" t="s">
        <v>1433</v>
      </c>
      <c r="D1186">
        <v>2055</v>
      </c>
      <c r="E1186">
        <v>0</v>
      </c>
      <c r="F1186">
        <v>179.9</v>
      </c>
      <c r="G1186">
        <v>0</v>
      </c>
      <c r="H1186">
        <v>179.9</v>
      </c>
      <c r="J1186">
        <v>0</v>
      </c>
      <c r="K1186" t="s">
        <v>1415</v>
      </c>
      <c r="L1186" s="1"/>
      <c r="M1186" s="156"/>
    </row>
    <row r="1187" spans="1:13" ht="15" customHeight="1" x14ac:dyDescent="0.25">
      <c r="A1187">
        <v>115954</v>
      </c>
      <c r="B1187" t="s">
        <v>186</v>
      </c>
      <c r="C1187" t="s">
        <v>1433</v>
      </c>
      <c r="D1187">
        <v>2055</v>
      </c>
      <c r="E1187">
        <v>0</v>
      </c>
      <c r="F1187">
        <v>181.9</v>
      </c>
      <c r="G1187">
        <v>0</v>
      </c>
      <c r="H1187">
        <v>181.9</v>
      </c>
      <c r="J1187">
        <v>0</v>
      </c>
      <c r="K1187" t="s">
        <v>1415</v>
      </c>
      <c r="L1187" s="1"/>
      <c r="M1187" s="156"/>
    </row>
    <row r="1188" spans="1:13" ht="15" customHeight="1" x14ac:dyDescent="0.25">
      <c r="A1188">
        <v>115953</v>
      </c>
      <c r="B1188" t="s">
        <v>154</v>
      </c>
      <c r="C1188" t="s">
        <v>155</v>
      </c>
      <c r="D1188">
        <v>2055</v>
      </c>
      <c r="E1188">
        <v>0</v>
      </c>
      <c r="F1188">
        <v>132.9</v>
      </c>
      <c r="G1188">
        <v>0</v>
      </c>
      <c r="H1188">
        <v>132.9</v>
      </c>
      <c r="J1188">
        <v>0</v>
      </c>
      <c r="K1188" t="s">
        <v>1415</v>
      </c>
      <c r="L1188" s="1"/>
      <c r="M1188" s="156"/>
    </row>
    <row r="1189" spans="1:13" ht="15" customHeight="1" x14ac:dyDescent="0.25">
      <c r="A1189">
        <v>115952</v>
      </c>
      <c r="B1189" t="s">
        <v>186</v>
      </c>
      <c r="C1189" t="s">
        <v>1433</v>
      </c>
      <c r="D1189">
        <v>2055</v>
      </c>
      <c r="E1189">
        <v>0</v>
      </c>
      <c r="F1189">
        <v>193.6</v>
      </c>
      <c r="G1189">
        <v>0</v>
      </c>
      <c r="H1189">
        <v>193.6</v>
      </c>
      <c r="J1189">
        <v>0</v>
      </c>
      <c r="K1189" t="s">
        <v>1415</v>
      </c>
      <c r="L1189" s="1"/>
      <c r="M1189" s="156"/>
    </row>
    <row r="1190" spans="1:13" ht="15" customHeight="1" x14ac:dyDescent="0.25">
      <c r="A1190">
        <v>115951</v>
      </c>
      <c r="B1190" t="s">
        <v>167</v>
      </c>
      <c r="C1190" t="s">
        <v>168</v>
      </c>
      <c r="D1190">
        <v>2055</v>
      </c>
      <c r="E1190">
        <v>0</v>
      </c>
      <c r="F1190">
        <v>208.4</v>
      </c>
      <c r="G1190">
        <v>0</v>
      </c>
      <c r="H1190">
        <v>208.4</v>
      </c>
      <c r="J1190">
        <v>0</v>
      </c>
      <c r="K1190" t="s">
        <v>1415</v>
      </c>
      <c r="L1190" s="1"/>
      <c r="M1190" s="156"/>
    </row>
    <row r="1191" spans="1:13" ht="15" customHeight="1" x14ac:dyDescent="0.25">
      <c r="A1191">
        <v>115950</v>
      </c>
      <c r="B1191" t="s">
        <v>186</v>
      </c>
      <c r="C1191" t="s">
        <v>1433</v>
      </c>
      <c r="D1191">
        <v>2055</v>
      </c>
      <c r="E1191">
        <v>0</v>
      </c>
      <c r="F1191">
        <v>201.9</v>
      </c>
      <c r="G1191">
        <v>0</v>
      </c>
      <c r="H1191">
        <v>201.9</v>
      </c>
      <c r="J1191">
        <v>0</v>
      </c>
      <c r="K1191" t="s">
        <v>1415</v>
      </c>
      <c r="L1191" s="1"/>
      <c r="M1191" s="156"/>
    </row>
    <row r="1192" spans="1:13" ht="15" customHeight="1" x14ac:dyDescent="0.25">
      <c r="A1192">
        <v>115949</v>
      </c>
      <c r="B1192" t="s">
        <v>1435</v>
      </c>
      <c r="C1192" t="s">
        <v>1436</v>
      </c>
      <c r="D1192">
        <v>2055</v>
      </c>
      <c r="E1192">
        <v>0</v>
      </c>
      <c r="F1192">
        <v>175.3</v>
      </c>
      <c r="G1192">
        <v>0</v>
      </c>
      <c r="H1192">
        <v>175.3</v>
      </c>
      <c r="J1192">
        <v>0</v>
      </c>
      <c r="K1192" t="s">
        <v>1415</v>
      </c>
      <c r="L1192" s="1"/>
      <c r="M1192" s="156"/>
    </row>
    <row r="1193" spans="1:13" ht="15" customHeight="1" x14ac:dyDescent="0.25">
      <c r="A1193">
        <v>115948</v>
      </c>
      <c r="B1193" t="s">
        <v>124</v>
      </c>
      <c r="C1193" t="s">
        <v>1413</v>
      </c>
      <c r="D1193">
        <v>2055</v>
      </c>
      <c r="E1193">
        <v>0</v>
      </c>
      <c r="F1193">
        <v>179.1</v>
      </c>
      <c r="G1193">
        <v>0</v>
      </c>
      <c r="H1193">
        <v>179.1</v>
      </c>
      <c r="J1193">
        <v>0</v>
      </c>
      <c r="K1193" t="s">
        <v>1415</v>
      </c>
      <c r="L1193" s="1"/>
      <c r="M1193" s="156"/>
    </row>
    <row r="1194" spans="1:13" ht="15" customHeight="1" x14ac:dyDescent="0.25">
      <c r="A1194">
        <v>115947</v>
      </c>
      <c r="B1194" t="s">
        <v>154</v>
      </c>
      <c r="C1194" t="s">
        <v>155</v>
      </c>
      <c r="D1194">
        <v>2055</v>
      </c>
      <c r="E1194">
        <v>0</v>
      </c>
      <c r="F1194">
        <v>142.9</v>
      </c>
      <c r="G1194">
        <v>0</v>
      </c>
      <c r="H1194">
        <v>142.9</v>
      </c>
      <c r="J1194">
        <v>0</v>
      </c>
      <c r="K1194" t="s">
        <v>1415</v>
      </c>
      <c r="L1194" s="1"/>
      <c r="M1194" s="156"/>
    </row>
    <row r="1195" spans="1:13" ht="15" customHeight="1" x14ac:dyDescent="0.25">
      <c r="A1195">
        <v>115946</v>
      </c>
      <c r="B1195" t="s">
        <v>186</v>
      </c>
      <c r="C1195" t="s">
        <v>1433</v>
      </c>
      <c r="D1195">
        <v>2055</v>
      </c>
      <c r="E1195">
        <v>0</v>
      </c>
      <c r="F1195">
        <v>183.5</v>
      </c>
      <c r="G1195">
        <v>0</v>
      </c>
      <c r="H1195">
        <v>183.5</v>
      </c>
      <c r="J1195">
        <v>0</v>
      </c>
      <c r="K1195" t="s">
        <v>1415</v>
      </c>
      <c r="L1195" s="1"/>
      <c r="M1195" s="156"/>
    </row>
    <row r="1196" spans="1:13" ht="15" customHeight="1" x14ac:dyDescent="0.25">
      <c r="A1196">
        <v>115933</v>
      </c>
      <c r="B1196" t="s">
        <v>186</v>
      </c>
      <c r="C1196" t="s">
        <v>1433</v>
      </c>
      <c r="D1196">
        <v>2055</v>
      </c>
      <c r="E1196">
        <v>0</v>
      </c>
      <c r="F1196">
        <v>177.9</v>
      </c>
      <c r="G1196">
        <v>0</v>
      </c>
      <c r="H1196">
        <v>177.9</v>
      </c>
      <c r="J1196">
        <v>0</v>
      </c>
      <c r="K1196" t="s">
        <v>1415</v>
      </c>
      <c r="L1196" s="1"/>
      <c r="M1196" s="156"/>
    </row>
    <row r="1197" spans="1:13" ht="15" customHeight="1" x14ac:dyDescent="0.25">
      <c r="A1197">
        <v>115932</v>
      </c>
      <c r="B1197" t="s">
        <v>186</v>
      </c>
      <c r="C1197" t="s">
        <v>1433</v>
      </c>
      <c r="D1197">
        <v>2055</v>
      </c>
      <c r="E1197">
        <v>0</v>
      </c>
      <c r="F1197">
        <v>197.7</v>
      </c>
      <c r="G1197">
        <v>0</v>
      </c>
      <c r="H1197">
        <v>197.7</v>
      </c>
      <c r="J1197">
        <v>0</v>
      </c>
      <c r="K1197" t="s">
        <v>1415</v>
      </c>
      <c r="L1197" s="1"/>
      <c r="M1197" s="156"/>
    </row>
    <row r="1198" spans="1:13" ht="15" customHeight="1" x14ac:dyDescent="0.25">
      <c r="A1198">
        <v>115931</v>
      </c>
      <c r="B1198" t="s">
        <v>186</v>
      </c>
      <c r="C1198" t="s">
        <v>1433</v>
      </c>
      <c r="D1198">
        <v>2055</v>
      </c>
      <c r="E1198">
        <v>0</v>
      </c>
      <c r="F1198">
        <v>199.9</v>
      </c>
      <c r="G1198">
        <v>0</v>
      </c>
      <c r="H1198">
        <v>199.9</v>
      </c>
      <c r="J1198">
        <v>0</v>
      </c>
      <c r="K1198" t="s">
        <v>1415</v>
      </c>
      <c r="L1198" s="1"/>
      <c r="M1198" s="156"/>
    </row>
    <row r="1199" spans="1:13" ht="15" customHeight="1" x14ac:dyDescent="0.25">
      <c r="A1199">
        <v>115930</v>
      </c>
      <c r="B1199" t="s">
        <v>452</v>
      </c>
      <c r="C1199" t="s">
        <v>453</v>
      </c>
      <c r="D1199">
        <v>3535</v>
      </c>
      <c r="E1199">
        <v>105</v>
      </c>
      <c r="F1199">
        <v>108.3</v>
      </c>
      <c r="G1199">
        <v>0</v>
      </c>
      <c r="H1199">
        <v>108.4</v>
      </c>
      <c r="I1199" t="s">
        <v>1417</v>
      </c>
      <c r="K1199" t="s">
        <v>1415</v>
      </c>
      <c r="L1199" s="1"/>
      <c r="M1199" s="156"/>
    </row>
    <row r="1200" spans="1:13" ht="15" customHeight="1" x14ac:dyDescent="0.25">
      <c r="A1200">
        <v>115929</v>
      </c>
      <c r="B1200" t="s">
        <v>448</v>
      </c>
      <c r="C1200" t="s">
        <v>1459</v>
      </c>
      <c r="D1200">
        <v>3535</v>
      </c>
      <c r="E1200">
        <v>0</v>
      </c>
      <c r="F1200">
        <v>10.4</v>
      </c>
      <c r="G1200">
        <v>0</v>
      </c>
      <c r="H1200">
        <v>10.7</v>
      </c>
      <c r="K1200" t="s">
        <v>1415</v>
      </c>
      <c r="L1200" s="1"/>
      <c r="M1200" s="156"/>
    </row>
    <row r="1201" spans="1:13" ht="15" customHeight="1" x14ac:dyDescent="0.25">
      <c r="A1201">
        <v>115925</v>
      </c>
      <c r="B1201" t="s">
        <v>442</v>
      </c>
      <c r="C1201" t="s">
        <v>443</v>
      </c>
      <c r="D1201">
        <v>3535</v>
      </c>
      <c r="E1201">
        <v>0</v>
      </c>
      <c r="F1201">
        <v>41.5</v>
      </c>
      <c r="G1201">
        <v>0</v>
      </c>
      <c r="H1201">
        <v>41.3</v>
      </c>
      <c r="K1201" t="s">
        <v>1415</v>
      </c>
      <c r="L1201" s="1"/>
      <c r="M1201" s="156"/>
    </row>
    <row r="1202" spans="1:13" ht="15" customHeight="1" x14ac:dyDescent="0.25">
      <c r="A1202">
        <v>115924</v>
      </c>
      <c r="B1202" t="s">
        <v>167</v>
      </c>
      <c r="C1202" t="s">
        <v>168</v>
      </c>
      <c r="D1202">
        <v>2055</v>
      </c>
      <c r="E1202">
        <v>0</v>
      </c>
      <c r="F1202">
        <v>207</v>
      </c>
      <c r="G1202">
        <v>0</v>
      </c>
      <c r="H1202">
        <v>207</v>
      </c>
      <c r="J1202">
        <v>0</v>
      </c>
      <c r="K1202" t="s">
        <v>1415</v>
      </c>
      <c r="L1202" s="1"/>
      <c r="M1202" s="156"/>
    </row>
    <row r="1203" spans="1:13" ht="15" customHeight="1" x14ac:dyDescent="0.25">
      <c r="A1203">
        <v>115923</v>
      </c>
      <c r="B1203" t="s">
        <v>1453</v>
      </c>
      <c r="C1203" t="s">
        <v>1454</v>
      </c>
      <c r="D1203">
        <v>3535</v>
      </c>
      <c r="E1203">
        <v>0</v>
      </c>
      <c r="F1203">
        <v>36.1</v>
      </c>
      <c r="G1203">
        <v>0</v>
      </c>
      <c r="H1203">
        <v>36.4</v>
      </c>
      <c r="I1203" t="s">
        <v>1455</v>
      </c>
      <c r="K1203" t="s">
        <v>1415</v>
      </c>
      <c r="L1203" s="1"/>
      <c r="M1203" s="156"/>
    </row>
    <row r="1204" spans="1:13" ht="15" customHeight="1" x14ac:dyDescent="0.25">
      <c r="A1204">
        <v>115922</v>
      </c>
      <c r="B1204" t="s">
        <v>447</v>
      </c>
      <c r="C1204" t="s">
        <v>1458</v>
      </c>
      <c r="D1204">
        <v>3600</v>
      </c>
      <c r="E1204">
        <v>0</v>
      </c>
      <c r="F1204">
        <v>67.2</v>
      </c>
      <c r="G1204">
        <v>0</v>
      </c>
      <c r="H1204">
        <v>67.599999999999994</v>
      </c>
      <c r="I1204" t="s">
        <v>1462</v>
      </c>
      <c r="K1204" t="s">
        <v>1415</v>
      </c>
      <c r="L1204" s="1"/>
      <c r="M1204" s="156"/>
    </row>
    <row r="1205" spans="1:13" ht="15" customHeight="1" x14ac:dyDescent="0.25">
      <c r="A1205">
        <v>115921</v>
      </c>
      <c r="B1205" t="s">
        <v>1453</v>
      </c>
      <c r="C1205" t="s">
        <v>1454</v>
      </c>
      <c r="D1205">
        <v>3535</v>
      </c>
      <c r="E1205">
        <v>0</v>
      </c>
      <c r="F1205">
        <v>62.3</v>
      </c>
      <c r="G1205">
        <v>0</v>
      </c>
      <c r="H1205">
        <v>61.6</v>
      </c>
      <c r="I1205" t="s">
        <v>1431</v>
      </c>
      <c r="K1205" t="s">
        <v>1415</v>
      </c>
      <c r="L1205" s="1"/>
      <c r="M1205" s="156"/>
    </row>
    <row r="1206" spans="1:13" ht="15" customHeight="1" x14ac:dyDescent="0.25">
      <c r="A1206">
        <v>115920</v>
      </c>
      <c r="B1206" t="s">
        <v>154</v>
      </c>
      <c r="C1206" t="s">
        <v>155</v>
      </c>
      <c r="D1206">
        <v>2055</v>
      </c>
      <c r="E1206">
        <v>0</v>
      </c>
      <c r="F1206">
        <v>145.1</v>
      </c>
      <c r="G1206">
        <v>0</v>
      </c>
      <c r="H1206">
        <v>145.1</v>
      </c>
      <c r="J1206">
        <v>0</v>
      </c>
      <c r="K1206" t="s">
        <v>1415</v>
      </c>
      <c r="L1206" s="1"/>
      <c r="M1206" s="156"/>
    </row>
    <row r="1207" spans="1:13" ht="15" customHeight="1" x14ac:dyDescent="0.25">
      <c r="A1207">
        <v>115919</v>
      </c>
      <c r="B1207" t="s">
        <v>439</v>
      </c>
      <c r="C1207" t="s">
        <v>1449</v>
      </c>
      <c r="D1207">
        <v>3535</v>
      </c>
      <c r="E1207">
        <v>0</v>
      </c>
      <c r="F1207">
        <v>206.9</v>
      </c>
      <c r="G1207">
        <v>0</v>
      </c>
      <c r="H1207">
        <v>206.6</v>
      </c>
      <c r="I1207" t="s">
        <v>1503</v>
      </c>
      <c r="K1207" t="s">
        <v>1415</v>
      </c>
      <c r="L1207" s="1"/>
      <c r="M1207" s="156"/>
    </row>
    <row r="1208" spans="1:13" ht="15" customHeight="1" x14ac:dyDescent="0.25">
      <c r="A1208">
        <v>115918</v>
      </c>
      <c r="B1208" t="s">
        <v>447</v>
      </c>
      <c r="C1208" t="s">
        <v>1458</v>
      </c>
      <c r="D1208">
        <v>3600</v>
      </c>
      <c r="E1208">
        <v>0</v>
      </c>
      <c r="F1208">
        <v>130.19999999999999</v>
      </c>
      <c r="G1208">
        <v>0</v>
      </c>
      <c r="H1208">
        <v>130</v>
      </c>
      <c r="I1208" t="s">
        <v>1462</v>
      </c>
      <c r="K1208" t="s">
        <v>1415</v>
      </c>
      <c r="L1208" s="1"/>
      <c r="M1208" s="156"/>
    </row>
    <row r="1209" spans="1:13" ht="15" customHeight="1" x14ac:dyDescent="0.25">
      <c r="A1209">
        <v>115917</v>
      </c>
      <c r="B1209" t="s">
        <v>452</v>
      </c>
      <c r="C1209" t="s">
        <v>453</v>
      </c>
      <c r="D1209">
        <v>3535</v>
      </c>
      <c r="E1209">
        <v>0</v>
      </c>
      <c r="F1209">
        <v>37.299999999999997</v>
      </c>
      <c r="G1209">
        <v>0</v>
      </c>
      <c r="H1209">
        <v>37.1</v>
      </c>
      <c r="I1209" t="s">
        <v>1508</v>
      </c>
      <c r="K1209" t="s">
        <v>1415</v>
      </c>
      <c r="L1209" s="1"/>
      <c r="M1209" s="156"/>
    </row>
    <row r="1210" spans="1:13" ht="15" customHeight="1" x14ac:dyDescent="0.25">
      <c r="A1210">
        <v>115887</v>
      </c>
      <c r="B1210" t="s">
        <v>186</v>
      </c>
      <c r="C1210" t="s">
        <v>1433</v>
      </c>
      <c r="D1210">
        <v>2055</v>
      </c>
      <c r="E1210">
        <v>0</v>
      </c>
      <c r="F1210">
        <v>197.5</v>
      </c>
      <c r="G1210">
        <v>0</v>
      </c>
      <c r="H1210">
        <v>197.5</v>
      </c>
      <c r="J1210">
        <v>0</v>
      </c>
      <c r="K1210" t="s">
        <v>1415</v>
      </c>
      <c r="L1210" s="1"/>
      <c r="M1210" s="156"/>
    </row>
    <row r="1211" spans="1:13" ht="15" customHeight="1" x14ac:dyDescent="0.25">
      <c r="A1211">
        <v>115885</v>
      </c>
      <c r="B1211" t="s">
        <v>170</v>
      </c>
      <c r="C1211" t="s">
        <v>171</v>
      </c>
      <c r="D1211">
        <v>2055</v>
      </c>
      <c r="E1211">
        <v>0</v>
      </c>
      <c r="F1211">
        <v>340</v>
      </c>
      <c r="G1211">
        <v>0</v>
      </c>
      <c r="H1211">
        <v>340</v>
      </c>
      <c r="J1211">
        <v>0</v>
      </c>
      <c r="K1211" t="s">
        <v>1415</v>
      </c>
      <c r="L1211" s="1"/>
      <c r="M1211" s="156"/>
    </row>
    <row r="1212" spans="1:13" ht="15" customHeight="1" x14ac:dyDescent="0.25">
      <c r="A1212">
        <v>115883</v>
      </c>
      <c r="B1212" t="s">
        <v>433</v>
      </c>
      <c r="C1212" t="s">
        <v>1441</v>
      </c>
      <c r="D1212">
        <v>3535</v>
      </c>
      <c r="E1212">
        <v>0</v>
      </c>
      <c r="F1212">
        <v>5</v>
      </c>
      <c r="G1212">
        <v>0</v>
      </c>
      <c r="H1212">
        <v>5.2</v>
      </c>
      <c r="K1212" t="s">
        <v>1415</v>
      </c>
      <c r="L1212" s="1"/>
      <c r="M1212" s="156"/>
    </row>
    <row r="1213" spans="1:13" ht="15" customHeight="1" x14ac:dyDescent="0.25">
      <c r="A1213">
        <v>115881</v>
      </c>
      <c r="B1213" t="s">
        <v>1094</v>
      </c>
      <c r="C1213" t="s">
        <v>1517</v>
      </c>
      <c r="D1213">
        <v>3535</v>
      </c>
      <c r="E1213">
        <v>0</v>
      </c>
      <c r="F1213">
        <v>25.8</v>
      </c>
      <c r="G1213">
        <v>0</v>
      </c>
      <c r="H1213">
        <v>25.9</v>
      </c>
      <c r="K1213" t="s">
        <v>1415</v>
      </c>
      <c r="L1213" s="1"/>
      <c r="M1213" s="156"/>
    </row>
    <row r="1214" spans="1:13" ht="15" customHeight="1" x14ac:dyDescent="0.25">
      <c r="A1214">
        <v>115880</v>
      </c>
      <c r="B1214" t="s">
        <v>449</v>
      </c>
      <c r="C1214" t="s">
        <v>1460</v>
      </c>
      <c r="D1214">
        <v>3535</v>
      </c>
      <c r="E1214">
        <v>0</v>
      </c>
      <c r="F1214">
        <v>45.8</v>
      </c>
      <c r="G1214">
        <v>0</v>
      </c>
      <c r="H1214">
        <v>45.9</v>
      </c>
      <c r="K1214" t="s">
        <v>1415</v>
      </c>
      <c r="L1214" s="1"/>
      <c r="M1214" s="156"/>
    </row>
    <row r="1215" spans="1:13" ht="15" customHeight="1" x14ac:dyDescent="0.25">
      <c r="A1215">
        <v>115878</v>
      </c>
      <c r="B1215" t="s">
        <v>459</v>
      </c>
      <c r="C1215" t="s">
        <v>191</v>
      </c>
      <c r="D1215">
        <v>3535</v>
      </c>
      <c r="E1215">
        <v>0</v>
      </c>
      <c r="F1215">
        <v>13.9</v>
      </c>
      <c r="G1215">
        <v>0</v>
      </c>
      <c r="H1215">
        <v>14.2</v>
      </c>
      <c r="K1215" t="s">
        <v>1415</v>
      </c>
      <c r="L1215" s="1"/>
      <c r="M1215" s="156"/>
    </row>
    <row r="1216" spans="1:13" ht="15" customHeight="1" x14ac:dyDescent="0.25">
      <c r="A1216">
        <v>115877</v>
      </c>
      <c r="B1216" t="s">
        <v>442</v>
      </c>
      <c r="C1216" t="s">
        <v>443</v>
      </c>
      <c r="D1216">
        <v>3535</v>
      </c>
      <c r="E1216">
        <v>0</v>
      </c>
      <c r="F1216">
        <v>153.30000000000001</v>
      </c>
      <c r="G1216">
        <v>0</v>
      </c>
      <c r="H1216">
        <v>151.5</v>
      </c>
      <c r="K1216" t="s">
        <v>1415</v>
      </c>
      <c r="L1216" s="1"/>
      <c r="M1216" s="156"/>
    </row>
    <row r="1217" spans="1:13" ht="15" customHeight="1" x14ac:dyDescent="0.25">
      <c r="A1217">
        <v>115876</v>
      </c>
      <c r="B1217" t="s">
        <v>1099</v>
      </c>
      <c r="C1217" t="s">
        <v>1520</v>
      </c>
      <c r="D1217">
        <v>3600</v>
      </c>
      <c r="E1217">
        <v>0</v>
      </c>
      <c r="F1217">
        <v>28.8</v>
      </c>
      <c r="G1217">
        <v>0</v>
      </c>
      <c r="H1217">
        <v>29.4</v>
      </c>
      <c r="I1217" t="s">
        <v>1661</v>
      </c>
      <c r="K1217" t="s">
        <v>1415</v>
      </c>
      <c r="L1217" s="1"/>
      <c r="M1217" s="156"/>
    </row>
    <row r="1218" spans="1:13" ht="15" customHeight="1" x14ac:dyDescent="0.25">
      <c r="A1218">
        <v>115875</v>
      </c>
      <c r="B1218" t="s">
        <v>447</v>
      </c>
      <c r="C1218" t="s">
        <v>1458</v>
      </c>
      <c r="D1218">
        <v>3535</v>
      </c>
      <c r="E1218">
        <v>0</v>
      </c>
      <c r="F1218">
        <v>49.4</v>
      </c>
      <c r="G1218">
        <v>0</v>
      </c>
      <c r="H1218">
        <v>49.6</v>
      </c>
      <c r="K1218" t="s">
        <v>1415</v>
      </c>
      <c r="L1218" s="1"/>
      <c r="M1218" s="156"/>
    </row>
    <row r="1219" spans="1:13" ht="15" customHeight="1" x14ac:dyDescent="0.25">
      <c r="A1219">
        <v>115874</v>
      </c>
      <c r="B1219" t="s">
        <v>167</v>
      </c>
      <c r="C1219" t="s">
        <v>168</v>
      </c>
      <c r="D1219">
        <v>2055</v>
      </c>
      <c r="E1219">
        <v>0</v>
      </c>
      <c r="F1219">
        <v>196.3</v>
      </c>
      <c r="G1219">
        <v>0</v>
      </c>
      <c r="H1219">
        <v>196.3</v>
      </c>
      <c r="J1219">
        <v>0</v>
      </c>
      <c r="K1219" t="s">
        <v>1415</v>
      </c>
      <c r="L1219" s="1"/>
      <c r="M1219" s="156"/>
    </row>
    <row r="1220" spans="1:13" ht="15" customHeight="1" x14ac:dyDescent="0.25">
      <c r="A1220">
        <v>115873</v>
      </c>
      <c r="B1220" t="s">
        <v>445</v>
      </c>
      <c r="C1220" t="s">
        <v>1456</v>
      </c>
      <c r="D1220">
        <v>3535</v>
      </c>
      <c r="E1220">
        <v>0</v>
      </c>
      <c r="F1220">
        <v>72.400000000000006</v>
      </c>
      <c r="G1220">
        <v>0</v>
      </c>
      <c r="H1220">
        <v>72.599999999999994</v>
      </c>
      <c r="K1220" t="s">
        <v>1415</v>
      </c>
      <c r="L1220" s="1"/>
      <c r="M1220" s="156"/>
    </row>
    <row r="1221" spans="1:13" ht="15" customHeight="1" x14ac:dyDescent="0.25">
      <c r="A1221">
        <v>115872</v>
      </c>
      <c r="B1221" t="s">
        <v>439</v>
      </c>
      <c r="C1221" t="s">
        <v>1449</v>
      </c>
      <c r="D1221">
        <v>3535</v>
      </c>
      <c r="E1221">
        <v>0</v>
      </c>
      <c r="F1221">
        <v>125.1</v>
      </c>
      <c r="G1221">
        <v>0</v>
      </c>
      <c r="H1221">
        <v>125.5</v>
      </c>
      <c r="I1221" t="s">
        <v>1455</v>
      </c>
      <c r="K1221" t="s">
        <v>1415</v>
      </c>
      <c r="L1221" s="1"/>
      <c r="M1221" s="156"/>
    </row>
    <row r="1222" spans="1:13" ht="15" customHeight="1" x14ac:dyDescent="0.25">
      <c r="A1222">
        <v>115871</v>
      </c>
      <c r="B1222" t="s">
        <v>433</v>
      </c>
      <c r="C1222" t="s">
        <v>1441</v>
      </c>
      <c r="D1222">
        <v>3535</v>
      </c>
      <c r="E1222">
        <v>0</v>
      </c>
      <c r="F1222">
        <v>42</v>
      </c>
      <c r="G1222">
        <v>0</v>
      </c>
      <c r="H1222">
        <v>42.4</v>
      </c>
      <c r="I1222" t="s">
        <v>1455</v>
      </c>
      <c r="K1222" t="s">
        <v>1415</v>
      </c>
      <c r="L1222" s="1"/>
      <c r="M1222" s="156"/>
    </row>
    <row r="1223" spans="1:13" ht="15" customHeight="1" x14ac:dyDescent="0.25">
      <c r="A1223">
        <v>115870</v>
      </c>
      <c r="B1223" t="s">
        <v>433</v>
      </c>
      <c r="C1223" t="s">
        <v>1441</v>
      </c>
      <c r="D1223">
        <v>3535</v>
      </c>
      <c r="E1223">
        <v>0</v>
      </c>
      <c r="F1223">
        <v>44.3</v>
      </c>
      <c r="G1223">
        <v>0</v>
      </c>
      <c r="H1223">
        <v>44.4</v>
      </c>
      <c r="K1223" t="s">
        <v>1415</v>
      </c>
      <c r="L1223" s="1"/>
      <c r="M1223" s="156"/>
    </row>
    <row r="1224" spans="1:13" ht="15" customHeight="1" x14ac:dyDescent="0.25">
      <c r="A1224">
        <v>115869</v>
      </c>
      <c r="B1224" t="s">
        <v>433</v>
      </c>
      <c r="C1224" t="s">
        <v>1441</v>
      </c>
      <c r="D1224">
        <v>3600</v>
      </c>
      <c r="E1224">
        <v>0</v>
      </c>
      <c r="F1224">
        <v>124.3</v>
      </c>
      <c r="G1224">
        <v>0</v>
      </c>
      <c r="H1224">
        <v>124.3</v>
      </c>
      <c r="I1224" t="s">
        <v>1661</v>
      </c>
      <c r="K1224" t="s">
        <v>1415</v>
      </c>
      <c r="L1224" s="1"/>
      <c r="M1224" s="156"/>
    </row>
    <row r="1225" spans="1:13" ht="15" customHeight="1" x14ac:dyDescent="0.25">
      <c r="A1225">
        <v>115868</v>
      </c>
      <c r="B1225" t="s">
        <v>491</v>
      </c>
      <c r="C1225" t="s">
        <v>492</v>
      </c>
      <c r="D1225">
        <v>3535</v>
      </c>
      <c r="E1225">
        <v>0</v>
      </c>
      <c r="G1225">
        <v>0</v>
      </c>
      <c r="H1225">
        <v>0</v>
      </c>
      <c r="K1225" t="s">
        <v>1415</v>
      </c>
      <c r="L1225" s="1"/>
      <c r="M1225" s="156"/>
    </row>
    <row r="1226" spans="1:13" ht="15" customHeight="1" x14ac:dyDescent="0.25">
      <c r="A1226">
        <v>115867</v>
      </c>
      <c r="B1226" t="s">
        <v>411</v>
      </c>
      <c r="C1226" t="s">
        <v>1505</v>
      </c>
      <c r="D1226">
        <v>3535</v>
      </c>
      <c r="E1226">
        <v>0</v>
      </c>
      <c r="G1226">
        <v>0</v>
      </c>
      <c r="H1226">
        <v>0.7</v>
      </c>
      <c r="I1226" t="s">
        <v>1440</v>
      </c>
      <c r="K1226" t="s">
        <v>1415</v>
      </c>
      <c r="L1226" s="1"/>
      <c r="M1226" s="156"/>
    </row>
    <row r="1227" spans="1:13" ht="15" customHeight="1" x14ac:dyDescent="0.25">
      <c r="A1227">
        <v>115866</v>
      </c>
      <c r="B1227" t="s">
        <v>483</v>
      </c>
      <c r="C1227" t="s">
        <v>1509</v>
      </c>
      <c r="D1227">
        <v>3600</v>
      </c>
      <c r="E1227">
        <v>0</v>
      </c>
      <c r="F1227">
        <v>8.4</v>
      </c>
      <c r="G1227">
        <v>0</v>
      </c>
      <c r="H1227">
        <v>8.1999999999999993</v>
      </c>
      <c r="I1227" t="s">
        <v>1465</v>
      </c>
      <c r="K1227" t="s">
        <v>1415</v>
      </c>
      <c r="L1227" s="1"/>
      <c r="M1227" s="156"/>
    </row>
    <row r="1228" spans="1:13" ht="15" customHeight="1" x14ac:dyDescent="0.25">
      <c r="A1228">
        <v>115865</v>
      </c>
      <c r="B1228" t="s">
        <v>433</v>
      </c>
      <c r="C1228" t="s">
        <v>1441</v>
      </c>
      <c r="D1228">
        <v>3535</v>
      </c>
      <c r="E1228">
        <v>0</v>
      </c>
      <c r="F1228">
        <v>103.6</v>
      </c>
      <c r="G1228">
        <v>0</v>
      </c>
      <c r="H1228">
        <v>103.3</v>
      </c>
      <c r="I1228" t="s">
        <v>1442</v>
      </c>
      <c r="K1228" t="s">
        <v>1415</v>
      </c>
      <c r="L1228" s="1"/>
      <c r="M1228" s="156"/>
    </row>
    <row r="1229" spans="1:13" ht="15" customHeight="1" x14ac:dyDescent="0.25">
      <c r="A1229">
        <v>115862</v>
      </c>
      <c r="B1229" t="s">
        <v>456</v>
      </c>
      <c r="C1229" t="s">
        <v>1470</v>
      </c>
      <c r="D1229">
        <v>3535</v>
      </c>
      <c r="E1229">
        <v>0</v>
      </c>
      <c r="G1229">
        <v>0</v>
      </c>
      <c r="H1229">
        <v>0.7</v>
      </c>
      <c r="I1229" t="s">
        <v>1442</v>
      </c>
      <c r="K1229" t="s">
        <v>1415</v>
      </c>
      <c r="L1229" s="1"/>
      <c r="M1229" s="156"/>
    </row>
    <row r="1230" spans="1:13" ht="15" customHeight="1" x14ac:dyDescent="0.25">
      <c r="A1230">
        <v>115859</v>
      </c>
      <c r="B1230" t="s">
        <v>477</v>
      </c>
      <c r="C1230" t="s">
        <v>478</v>
      </c>
      <c r="D1230">
        <v>3535</v>
      </c>
      <c r="E1230">
        <v>0</v>
      </c>
      <c r="F1230">
        <v>60.3</v>
      </c>
      <c r="G1230">
        <v>0</v>
      </c>
      <c r="H1230">
        <v>60.3</v>
      </c>
      <c r="K1230" t="s">
        <v>1415</v>
      </c>
      <c r="L1230" s="1"/>
      <c r="M1230" s="156"/>
    </row>
    <row r="1231" spans="1:13" ht="15" customHeight="1" x14ac:dyDescent="0.25">
      <c r="A1231">
        <v>115858</v>
      </c>
      <c r="B1231" t="s">
        <v>442</v>
      </c>
      <c r="C1231" t="s">
        <v>443</v>
      </c>
      <c r="D1231">
        <v>3535</v>
      </c>
      <c r="E1231">
        <v>0</v>
      </c>
      <c r="F1231">
        <v>55.1</v>
      </c>
      <c r="G1231">
        <v>0</v>
      </c>
      <c r="H1231">
        <v>55.3</v>
      </c>
      <c r="K1231" t="s">
        <v>1415</v>
      </c>
      <c r="L1231" s="1"/>
      <c r="M1231" s="156"/>
    </row>
    <row r="1232" spans="1:13" ht="15" customHeight="1" x14ac:dyDescent="0.25">
      <c r="A1232">
        <v>115852</v>
      </c>
      <c r="B1232" t="s">
        <v>434</v>
      </c>
      <c r="C1232" t="s">
        <v>435</v>
      </c>
      <c r="D1232">
        <v>3535</v>
      </c>
      <c r="E1232">
        <v>0</v>
      </c>
      <c r="F1232">
        <v>116.6</v>
      </c>
      <c r="G1232">
        <v>0</v>
      </c>
      <c r="H1232">
        <v>116.5</v>
      </c>
      <c r="K1232" t="s">
        <v>1415</v>
      </c>
      <c r="L1232" s="1"/>
      <c r="M1232" s="156"/>
    </row>
    <row r="1233" spans="1:13" ht="15" customHeight="1" x14ac:dyDescent="0.25">
      <c r="A1233">
        <v>115851</v>
      </c>
      <c r="B1233" t="s">
        <v>186</v>
      </c>
      <c r="C1233" t="s">
        <v>1433</v>
      </c>
      <c r="D1233">
        <v>2055</v>
      </c>
      <c r="E1233">
        <v>0</v>
      </c>
      <c r="F1233">
        <v>198.2</v>
      </c>
      <c r="G1233">
        <v>0</v>
      </c>
      <c r="H1233">
        <v>198.2</v>
      </c>
      <c r="J1233">
        <v>0</v>
      </c>
      <c r="K1233" t="s">
        <v>1415</v>
      </c>
      <c r="L1233" s="1"/>
      <c r="M1233" s="156"/>
    </row>
    <row r="1234" spans="1:13" ht="15" customHeight="1" x14ac:dyDescent="0.25">
      <c r="A1234">
        <v>115850</v>
      </c>
      <c r="B1234" t="s">
        <v>442</v>
      </c>
      <c r="C1234" t="s">
        <v>443</v>
      </c>
      <c r="D1234">
        <v>3535</v>
      </c>
      <c r="E1234">
        <v>0</v>
      </c>
      <c r="F1234">
        <v>75.3</v>
      </c>
      <c r="G1234">
        <v>0</v>
      </c>
      <c r="H1234">
        <v>75.5</v>
      </c>
      <c r="K1234" t="s">
        <v>1415</v>
      </c>
      <c r="L1234" s="1"/>
      <c r="M1234" s="156"/>
    </row>
    <row r="1235" spans="1:13" ht="15" customHeight="1" x14ac:dyDescent="0.25">
      <c r="A1235">
        <v>115849</v>
      </c>
      <c r="B1235" t="s">
        <v>452</v>
      </c>
      <c r="C1235" t="s">
        <v>453</v>
      </c>
      <c r="D1235">
        <v>3600</v>
      </c>
      <c r="E1235">
        <v>0</v>
      </c>
      <c r="F1235">
        <v>58</v>
      </c>
      <c r="G1235">
        <v>0</v>
      </c>
      <c r="H1235">
        <v>57.8</v>
      </c>
      <c r="I1235" t="s">
        <v>1465</v>
      </c>
      <c r="K1235" t="s">
        <v>1415</v>
      </c>
      <c r="L1235" s="1"/>
      <c r="M1235" s="156"/>
    </row>
    <row r="1236" spans="1:13" ht="15" customHeight="1" x14ac:dyDescent="0.25">
      <c r="A1236">
        <v>115848</v>
      </c>
      <c r="B1236" t="s">
        <v>452</v>
      </c>
      <c r="C1236" t="s">
        <v>453</v>
      </c>
      <c r="D1236">
        <v>3535</v>
      </c>
      <c r="E1236">
        <v>0</v>
      </c>
      <c r="F1236">
        <v>61.8</v>
      </c>
      <c r="G1236">
        <v>0</v>
      </c>
      <c r="H1236">
        <v>62</v>
      </c>
      <c r="I1236" t="s">
        <v>1508</v>
      </c>
      <c r="K1236" t="s">
        <v>1415</v>
      </c>
      <c r="L1236" s="1"/>
      <c r="M1236" s="156"/>
    </row>
    <row r="1237" spans="1:13" ht="15" customHeight="1" x14ac:dyDescent="0.25">
      <c r="A1237">
        <v>115847</v>
      </c>
      <c r="B1237" t="s">
        <v>467</v>
      </c>
      <c r="C1237" t="s">
        <v>1486</v>
      </c>
      <c r="D1237">
        <v>3600</v>
      </c>
      <c r="E1237">
        <v>0</v>
      </c>
      <c r="F1237">
        <v>84.5</v>
      </c>
      <c r="G1237">
        <v>0</v>
      </c>
      <c r="H1237">
        <v>84.5</v>
      </c>
      <c r="I1237" t="s">
        <v>1462</v>
      </c>
      <c r="K1237" t="s">
        <v>1415</v>
      </c>
      <c r="L1237" s="1"/>
      <c r="M1237" s="156"/>
    </row>
    <row r="1238" spans="1:13" ht="15" customHeight="1" x14ac:dyDescent="0.25">
      <c r="A1238">
        <v>115846</v>
      </c>
      <c r="B1238" t="s">
        <v>186</v>
      </c>
      <c r="C1238" t="s">
        <v>1433</v>
      </c>
      <c r="D1238">
        <v>2055</v>
      </c>
      <c r="E1238">
        <v>0</v>
      </c>
      <c r="F1238">
        <v>199.3</v>
      </c>
      <c r="G1238">
        <v>0</v>
      </c>
      <c r="H1238">
        <v>199.3</v>
      </c>
      <c r="J1238">
        <v>0</v>
      </c>
      <c r="K1238" t="s">
        <v>1415</v>
      </c>
      <c r="L1238" s="1"/>
      <c r="M1238" s="156"/>
    </row>
    <row r="1239" spans="1:13" ht="15" customHeight="1" x14ac:dyDescent="0.25">
      <c r="A1239">
        <v>115845</v>
      </c>
      <c r="B1239" t="s">
        <v>167</v>
      </c>
      <c r="C1239" t="s">
        <v>168</v>
      </c>
      <c r="D1239">
        <v>2055</v>
      </c>
      <c r="E1239">
        <v>0</v>
      </c>
      <c r="F1239">
        <v>198.7</v>
      </c>
      <c r="G1239">
        <v>0</v>
      </c>
      <c r="H1239">
        <v>198.7</v>
      </c>
      <c r="J1239">
        <v>0</v>
      </c>
      <c r="K1239" t="s">
        <v>1415</v>
      </c>
      <c r="L1239" s="1"/>
      <c r="M1239" s="156"/>
    </row>
    <row r="1240" spans="1:13" ht="15" customHeight="1" x14ac:dyDescent="0.25">
      <c r="A1240">
        <v>115844</v>
      </c>
      <c r="B1240" t="s">
        <v>520</v>
      </c>
      <c r="C1240" t="s">
        <v>1518</v>
      </c>
      <c r="D1240">
        <v>3600</v>
      </c>
      <c r="E1240">
        <v>61</v>
      </c>
      <c r="F1240">
        <v>34.299999999999997</v>
      </c>
      <c r="G1240">
        <v>0</v>
      </c>
      <c r="H1240">
        <v>34.299999999999997</v>
      </c>
      <c r="I1240" t="s">
        <v>1662</v>
      </c>
      <c r="K1240" t="s">
        <v>1415</v>
      </c>
      <c r="L1240" s="1"/>
      <c r="M1240" s="156"/>
    </row>
    <row r="1241" spans="1:13" ht="15" customHeight="1" x14ac:dyDescent="0.25">
      <c r="A1241">
        <v>115832</v>
      </c>
      <c r="B1241" t="s">
        <v>1033</v>
      </c>
      <c r="C1241" t="s">
        <v>1034</v>
      </c>
      <c r="D1241">
        <v>3535</v>
      </c>
      <c r="E1241">
        <v>0</v>
      </c>
      <c r="G1241">
        <v>0</v>
      </c>
      <c r="H1241">
        <v>0</v>
      </c>
      <c r="K1241" t="s">
        <v>1415</v>
      </c>
      <c r="L1241" s="1"/>
      <c r="M1241" s="156"/>
    </row>
    <row r="1242" spans="1:13" ht="15" customHeight="1" x14ac:dyDescent="0.25">
      <c r="A1242">
        <v>115825</v>
      </c>
      <c r="B1242" t="s">
        <v>167</v>
      </c>
      <c r="C1242" t="s">
        <v>168</v>
      </c>
      <c r="D1242">
        <v>2055</v>
      </c>
      <c r="E1242">
        <v>0</v>
      </c>
      <c r="F1242">
        <v>215.7</v>
      </c>
      <c r="G1242">
        <v>0</v>
      </c>
      <c r="H1242">
        <v>215.7</v>
      </c>
      <c r="J1242">
        <v>0</v>
      </c>
      <c r="K1242" t="s">
        <v>1415</v>
      </c>
      <c r="L1242" s="1"/>
      <c r="M1242" s="156"/>
    </row>
    <row r="1243" spans="1:13" ht="15" customHeight="1" x14ac:dyDescent="0.25">
      <c r="A1243">
        <v>115809</v>
      </c>
      <c r="B1243" t="s">
        <v>186</v>
      </c>
      <c r="C1243" t="s">
        <v>1433</v>
      </c>
      <c r="D1243">
        <v>2055</v>
      </c>
      <c r="E1243">
        <v>0</v>
      </c>
      <c r="F1243">
        <v>175.5</v>
      </c>
      <c r="G1243">
        <v>0</v>
      </c>
      <c r="H1243">
        <v>175.5</v>
      </c>
      <c r="J1243">
        <v>0</v>
      </c>
      <c r="K1243" t="s">
        <v>1415</v>
      </c>
      <c r="L1243" s="1"/>
      <c r="M1243" s="156"/>
    </row>
    <row r="1244" spans="1:13" ht="15" customHeight="1" x14ac:dyDescent="0.25">
      <c r="A1244">
        <v>115780</v>
      </c>
      <c r="B1244" t="s">
        <v>124</v>
      </c>
      <c r="C1244" t="s">
        <v>1413</v>
      </c>
      <c r="D1244">
        <v>2055</v>
      </c>
      <c r="E1244">
        <v>0</v>
      </c>
      <c r="F1244">
        <v>177.5</v>
      </c>
      <c r="G1244">
        <v>0</v>
      </c>
      <c r="H1244">
        <v>177.5</v>
      </c>
      <c r="J1244">
        <v>0</v>
      </c>
      <c r="K1244" t="s">
        <v>1415</v>
      </c>
      <c r="L1244" s="1"/>
      <c r="M1244" s="156"/>
    </row>
    <row r="1245" spans="1:13" ht="15" customHeight="1" x14ac:dyDescent="0.25">
      <c r="A1245">
        <v>115775</v>
      </c>
      <c r="B1245" t="s">
        <v>186</v>
      </c>
      <c r="C1245" t="s">
        <v>1433</v>
      </c>
      <c r="D1245">
        <v>2055</v>
      </c>
      <c r="E1245">
        <v>0</v>
      </c>
      <c r="F1245">
        <v>147.9</v>
      </c>
      <c r="G1245">
        <v>0</v>
      </c>
      <c r="H1245">
        <v>147.9</v>
      </c>
      <c r="J1245">
        <v>0</v>
      </c>
      <c r="K1245" t="s">
        <v>1415</v>
      </c>
      <c r="L1245" s="1"/>
      <c r="M1245" s="156"/>
    </row>
    <row r="1246" spans="1:13" ht="15" customHeight="1" x14ac:dyDescent="0.25">
      <c r="A1246">
        <v>115773</v>
      </c>
      <c r="B1246" t="s">
        <v>483</v>
      </c>
      <c r="C1246" t="s">
        <v>1509</v>
      </c>
      <c r="D1246">
        <v>3600</v>
      </c>
      <c r="E1246">
        <v>0</v>
      </c>
      <c r="F1246">
        <v>93.5</v>
      </c>
      <c r="G1246">
        <v>0</v>
      </c>
      <c r="H1246">
        <v>93.8</v>
      </c>
      <c r="I1246" t="s">
        <v>1465</v>
      </c>
      <c r="K1246" t="s">
        <v>1415</v>
      </c>
      <c r="L1246" s="1"/>
      <c r="M1246" s="156"/>
    </row>
    <row r="1247" spans="1:13" ht="15" customHeight="1" x14ac:dyDescent="0.25">
      <c r="A1247">
        <v>115764</v>
      </c>
      <c r="B1247" t="s">
        <v>167</v>
      </c>
      <c r="C1247" t="s">
        <v>168</v>
      </c>
      <c r="D1247">
        <v>2055</v>
      </c>
      <c r="E1247">
        <v>0</v>
      </c>
      <c r="F1247">
        <v>212.6</v>
      </c>
      <c r="G1247">
        <v>0</v>
      </c>
      <c r="H1247">
        <v>212.6</v>
      </c>
      <c r="J1247">
        <v>0</v>
      </c>
      <c r="K1247" t="s">
        <v>1415</v>
      </c>
      <c r="L1247" s="1"/>
      <c r="M1247" s="156"/>
    </row>
    <row r="1248" spans="1:13" ht="15" customHeight="1" x14ac:dyDescent="0.25">
      <c r="A1248">
        <v>115763</v>
      </c>
      <c r="B1248" t="s">
        <v>423</v>
      </c>
      <c r="C1248" t="s">
        <v>1430</v>
      </c>
      <c r="D1248">
        <v>3600</v>
      </c>
      <c r="E1248">
        <v>0</v>
      </c>
      <c r="F1248">
        <v>42.5</v>
      </c>
      <c r="G1248">
        <v>0</v>
      </c>
      <c r="H1248">
        <v>42.4</v>
      </c>
      <c r="I1248" t="s">
        <v>1656</v>
      </c>
      <c r="K1248" t="s">
        <v>1415</v>
      </c>
      <c r="L1248" s="1"/>
      <c r="M1248" s="156"/>
    </row>
    <row r="1249" spans="1:13" ht="15" customHeight="1" x14ac:dyDescent="0.25">
      <c r="A1249">
        <v>115762</v>
      </c>
      <c r="B1249" t="s">
        <v>441</v>
      </c>
      <c r="C1249" t="s">
        <v>1450</v>
      </c>
      <c r="D1249">
        <v>3535</v>
      </c>
      <c r="E1249">
        <v>0</v>
      </c>
      <c r="F1249">
        <v>19.7</v>
      </c>
      <c r="G1249">
        <v>0</v>
      </c>
      <c r="H1249">
        <v>20.399999999999999</v>
      </c>
      <c r="K1249" t="s">
        <v>1415</v>
      </c>
      <c r="L1249" s="1"/>
      <c r="M1249" s="156"/>
    </row>
    <row r="1250" spans="1:13" ht="15" customHeight="1" x14ac:dyDescent="0.25">
      <c r="A1250">
        <v>115761</v>
      </c>
      <c r="B1250" t="s">
        <v>167</v>
      </c>
      <c r="C1250" t="s">
        <v>168</v>
      </c>
      <c r="D1250">
        <v>2055</v>
      </c>
      <c r="E1250">
        <v>0</v>
      </c>
      <c r="F1250">
        <v>209</v>
      </c>
      <c r="G1250">
        <v>0</v>
      </c>
      <c r="H1250">
        <v>209</v>
      </c>
      <c r="J1250">
        <v>0</v>
      </c>
      <c r="K1250" t="s">
        <v>1415</v>
      </c>
      <c r="L1250" s="1"/>
      <c r="M1250" s="156"/>
    </row>
    <row r="1251" spans="1:13" ht="15" customHeight="1" x14ac:dyDescent="0.25">
      <c r="A1251">
        <v>115756</v>
      </c>
      <c r="B1251" t="s">
        <v>186</v>
      </c>
      <c r="C1251" t="s">
        <v>1433</v>
      </c>
      <c r="D1251">
        <v>2055</v>
      </c>
      <c r="E1251">
        <v>0</v>
      </c>
      <c r="F1251">
        <v>198.6</v>
      </c>
      <c r="G1251">
        <v>0</v>
      </c>
      <c r="H1251">
        <v>198.6</v>
      </c>
      <c r="J1251">
        <v>0</v>
      </c>
      <c r="K1251" t="s">
        <v>1415</v>
      </c>
      <c r="L1251" s="1"/>
      <c r="M1251" s="156"/>
    </row>
    <row r="1252" spans="1:13" ht="15" customHeight="1" x14ac:dyDescent="0.25">
      <c r="A1252">
        <v>115745</v>
      </c>
      <c r="B1252" t="s">
        <v>170</v>
      </c>
      <c r="C1252" t="s">
        <v>171</v>
      </c>
      <c r="D1252">
        <v>2055</v>
      </c>
      <c r="E1252">
        <v>0</v>
      </c>
      <c r="F1252">
        <v>160</v>
      </c>
      <c r="G1252">
        <v>0</v>
      </c>
      <c r="H1252">
        <v>160</v>
      </c>
      <c r="J1252">
        <v>0</v>
      </c>
      <c r="K1252" t="s">
        <v>1415</v>
      </c>
      <c r="L1252" s="1"/>
      <c r="M1252" s="156"/>
    </row>
    <row r="1253" spans="1:13" ht="15" customHeight="1" x14ac:dyDescent="0.25">
      <c r="A1253">
        <v>115743</v>
      </c>
      <c r="B1253" t="s">
        <v>1435</v>
      </c>
      <c r="C1253" t="s">
        <v>1436</v>
      </c>
      <c r="D1253">
        <v>2055</v>
      </c>
      <c r="E1253">
        <v>0</v>
      </c>
      <c r="F1253">
        <v>173.1</v>
      </c>
      <c r="G1253">
        <v>0</v>
      </c>
      <c r="H1253">
        <v>173.1</v>
      </c>
      <c r="J1253">
        <v>0</v>
      </c>
      <c r="K1253" t="s">
        <v>1415</v>
      </c>
      <c r="L1253" s="1"/>
      <c r="M1253" s="156"/>
    </row>
    <row r="1254" spans="1:13" ht="15" customHeight="1" x14ac:dyDescent="0.25">
      <c r="A1254">
        <v>115735</v>
      </c>
      <c r="B1254" t="s">
        <v>186</v>
      </c>
      <c r="C1254" t="s">
        <v>1433</v>
      </c>
      <c r="D1254">
        <v>2055</v>
      </c>
      <c r="E1254">
        <v>0</v>
      </c>
      <c r="F1254">
        <v>181.7</v>
      </c>
      <c r="G1254">
        <v>0</v>
      </c>
      <c r="H1254">
        <v>181.7</v>
      </c>
      <c r="J1254">
        <v>0</v>
      </c>
      <c r="K1254" t="s">
        <v>1415</v>
      </c>
      <c r="L1254" s="1"/>
      <c r="M1254" s="156"/>
    </row>
    <row r="1255" spans="1:13" ht="15" customHeight="1" x14ac:dyDescent="0.25">
      <c r="A1255">
        <v>115731</v>
      </c>
      <c r="B1255" t="s">
        <v>167</v>
      </c>
      <c r="C1255" t="s">
        <v>168</v>
      </c>
      <c r="D1255">
        <v>2055</v>
      </c>
      <c r="E1255">
        <v>0</v>
      </c>
      <c r="F1255">
        <v>199.2</v>
      </c>
      <c r="G1255">
        <v>0</v>
      </c>
      <c r="H1255">
        <v>199.2</v>
      </c>
      <c r="J1255">
        <v>0</v>
      </c>
      <c r="K1255" t="s">
        <v>1415</v>
      </c>
      <c r="L1255" s="1"/>
      <c r="M1255" s="156"/>
    </row>
    <row r="1256" spans="1:13" ht="15" customHeight="1" x14ac:dyDescent="0.25">
      <c r="A1256">
        <v>115724</v>
      </c>
      <c r="B1256" t="s">
        <v>439</v>
      </c>
      <c r="C1256" t="s">
        <v>1449</v>
      </c>
      <c r="D1256">
        <v>3535</v>
      </c>
      <c r="E1256">
        <v>0</v>
      </c>
      <c r="F1256">
        <v>42.1</v>
      </c>
      <c r="G1256">
        <v>0</v>
      </c>
      <c r="H1256">
        <v>41.9</v>
      </c>
      <c r="I1256" t="s">
        <v>1442</v>
      </c>
      <c r="K1256" t="s">
        <v>1415</v>
      </c>
      <c r="L1256" s="1"/>
      <c r="M1256" s="156"/>
    </row>
    <row r="1257" spans="1:13" ht="15" customHeight="1" x14ac:dyDescent="0.25">
      <c r="A1257">
        <v>115719</v>
      </c>
      <c r="B1257" t="s">
        <v>186</v>
      </c>
      <c r="C1257" t="s">
        <v>1433</v>
      </c>
      <c r="D1257">
        <v>2055</v>
      </c>
      <c r="E1257">
        <v>0</v>
      </c>
      <c r="F1257">
        <v>180.1</v>
      </c>
      <c r="G1257">
        <v>0</v>
      </c>
      <c r="H1257">
        <v>180.1</v>
      </c>
      <c r="J1257">
        <v>0</v>
      </c>
      <c r="K1257" t="s">
        <v>1415</v>
      </c>
      <c r="L1257" s="1"/>
      <c r="M1257" s="156"/>
    </row>
    <row r="1258" spans="1:13" ht="15" customHeight="1" x14ac:dyDescent="0.25">
      <c r="A1258">
        <v>115718</v>
      </c>
      <c r="B1258" t="s">
        <v>436</v>
      </c>
      <c r="C1258" t="s">
        <v>1443</v>
      </c>
      <c r="D1258">
        <v>3535</v>
      </c>
      <c r="E1258">
        <v>0</v>
      </c>
      <c r="F1258">
        <v>15.1</v>
      </c>
      <c r="G1258">
        <v>0</v>
      </c>
      <c r="H1258">
        <v>15.4</v>
      </c>
      <c r="J1258">
        <v>0</v>
      </c>
      <c r="K1258" t="s">
        <v>1415</v>
      </c>
      <c r="L1258" s="1"/>
      <c r="M1258" s="156"/>
    </row>
    <row r="1259" spans="1:13" ht="15" customHeight="1" x14ac:dyDescent="0.25">
      <c r="A1259">
        <v>115717</v>
      </c>
      <c r="B1259" t="s">
        <v>439</v>
      </c>
      <c r="C1259" t="s">
        <v>1449</v>
      </c>
      <c r="D1259">
        <v>3535</v>
      </c>
      <c r="E1259">
        <v>0</v>
      </c>
      <c r="F1259">
        <v>110.2</v>
      </c>
      <c r="G1259">
        <v>0</v>
      </c>
      <c r="H1259">
        <v>109.8</v>
      </c>
      <c r="I1259" t="s">
        <v>1442</v>
      </c>
      <c r="K1259" t="s">
        <v>1415</v>
      </c>
      <c r="L1259" s="1"/>
      <c r="M1259" s="156"/>
    </row>
    <row r="1260" spans="1:13" ht="15" customHeight="1" x14ac:dyDescent="0.25">
      <c r="A1260">
        <v>115716</v>
      </c>
      <c r="B1260" t="s">
        <v>156</v>
      </c>
      <c r="C1260" t="s">
        <v>157</v>
      </c>
      <c r="D1260">
        <v>2055</v>
      </c>
      <c r="E1260">
        <v>0</v>
      </c>
      <c r="F1260">
        <v>140.30000000000001</v>
      </c>
      <c r="G1260">
        <v>0</v>
      </c>
      <c r="H1260">
        <v>140.30000000000001</v>
      </c>
      <c r="J1260">
        <v>0</v>
      </c>
      <c r="K1260" t="s">
        <v>1415</v>
      </c>
      <c r="L1260" s="1"/>
      <c r="M1260" s="156"/>
    </row>
    <row r="1261" spans="1:13" ht="15" customHeight="1" x14ac:dyDescent="0.25">
      <c r="A1261">
        <v>115706</v>
      </c>
      <c r="B1261" t="s">
        <v>441</v>
      </c>
      <c r="C1261" t="s">
        <v>1450</v>
      </c>
      <c r="D1261">
        <v>3535</v>
      </c>
      <c r="E1261">
        <v>0</v>
      </c>
      <c r="F1261">
        <v>65.599999999999994</v>
      </c>
      <c r="G1261">
        <v>0</v>
      </c>
      <c r="H1261">
        <v>65.5</v>
      </c>
      <c r="K1261" t="s">
        <v>1415</v>
      </c>
      <c r="L1261" s="1"/>
      <c r="M1261" s="156"/>
    </row>
    <row r="1262" spans="1:13" ht="15" customHeight="1" x14ac:dyDescent="0.25">
      <c r="A1262">
        <v>115704</v>
      </c>
      <c r="B1262" t="s">
        <v>441</v>
      </c>
      <c r="C1262" t="s">
        <v>1450</v>
      </c>
      <c r="D1262">
        <v>3535</v>
      </c>
      <c r="E1262">
        <v>0</v>
      </c>
      <c r="F1262">
        <v>121.1</v>
      </c>
      <c r="G1262">
        <v>0</v>
      </c>
      <c r="H1262">
        <v>120.6</v>
      </c>
      <c r="K1262" t="s">
        <v>1415</v>
      </c>
      <c r="L1262" s="1"/>
      <c r="M1262" s="156"/>
    </row>
    <row r="1263" spans="1:13" ht="15" customHeight="1" x14ac:dyDescent="0.25">
      <c r="A1263">
        <v>115703</v>
      </c>
      <c r="B1263" t="s">
        <v>477</v>
      </c>
      <c r="C1263" t="s">
        <v>478</v>
      </c>
      <c r="D1263">
        <v>3535</v>
      </c>
      <c r="E1263">
        <v>0</v>
      </c>
      <c r="F1263">
        <v>66</v>
      </c>
      <c r="G1263">
        <v>0</v>
      </c>
      <c r="H1263">
        <v>65.5</v>
      </c>
      <c r="K1263" t="s">
        <v>1415</v>
      </c>
      <c r="L1263" s="1"/>
      <c r="M1263" s="156"/>
    </row>
    <row r="1264" spans="1:13" ht="15" customHeight="1" x14ac:dyDescent="0.25">
      <c r="A1264">
        <v>115702</v>
      </c>
      <c r="B1264" t="s">
        <v>186</v>
      </c>
      <c r="C1264" t="s">
        <v>1433</v>
      </c>
      <c r="D1264">
        <v>2055</v>
      </c>
      <c r="E1264">
        <v>0</v>
      </c>
      <c r="F1264">
        <v>185.6</v>
      </c>
      <c r="G1264">
        <v>0</v>
      </c>
      <c r="H1264">
        <v>185.6</v>
      </c>
      <c r="J1264">
        <v>0</v>
      </c>
      <c r="K1264" t="s">
        <v>1415</v>
      </c>
      <c r="L1264" s="1"/>
      <c r="M1264" s="156"/>
    </row>
    <row r="1265" spans="1:13" ht="15" customHeight="1" x14ac:dyDescent="0.25">
      <c r="A1265">
        <v>115701</v>
      </c>
      <c r="B1265" t="s">
        <v>412</v>
      </c>
      <c r="C1265" t="s">
        <v>413</v>
      </c>
      <c r="D1265">
        <v>3535</v>
      </c>
      <c r="E1265">
        <v>0</v>
      </c>
      <c r="F1265">
        <v>120.3</v>
      </c>
      <c r="G1265">
        <v>0</v>
      </c>
      <c r="H1265">
        <v>120.7</v>
      </c>
      <c r="K1265" t="s">
        <v>1415</v>
      </c>
      <c r="L1265" s="1"/>
      <c r="M1265" s="156"/>
    </row>
    <row r="1266" spans="1:13" ht="15" customHeight="1" x14ac:dyDescent="0.25">
      <c r="A1266">
        <v>115698</v>
      </c>
      <c r="B1266" t="s">
        <v>434</v>
      </c>
      <c r="C1266" t="s">
        <v>435</v>
      </c>
      <c r="D1266">
        <v>3535</v>
      </c>
      <c r="E1266">
        <v>0</v>
      </c>
      <c r="F1266">
        <v>75.7</v>
      </c>
      <c r="G1266">
        <v>0</v>
      </c>
      <c r="H1266">
        <v>76.3</v>
      </c>
      <c r="I1266" t="s">
        <v>1519</v>
      </c>
      <c r="K1266" t="s">
        <v>1415</v>
      </c>
      <c r="L1266" s="1"/>
      <c r="M1266" s="156"/>
    </row>
    <row r="1267" spans="1:13" ht="15" customHeight="1" x14ac:dyDescent="0.25">
      <c r="A1267">
        <v>115696</v>
      </c>
      <c r="B1267" t="s">
        <v>434</v>
      </c>
      <c r="C1267" t="s">
        <v>435</v>
      </c>
      <c r="D1267">
        <v>3535</v>
      </c>
      <c r="E1267">
        <v>0</v>
      </c>
      <c r="F1267">
        <v>182.3</v>
      </c>
      <c r="G1267">
        <v>0</v>
      </c>
      <c r="H1267">
        <v>182.1</v>
      </c>
      <c r="K1267" t="s">
        <v>1415</v>
      </c>
      <c r="L1267" s="1"/>
      <c r="M1267" s="156"/>
    </row>
    <row r="1268" spans="1:13" ht="15" customHeight="1" x14ac:dyDescent="0.25">
      <c r="A1268">
        <v>115695</v>
      </c>
      <c r="B1268" t="s">
        <v>167</v>
      </c>
      <c r="C1268" t="s">
        <v>168</v>
      </c>
      <c r="D1268">
        <v>2055</v>
      </c>
      <c r="E1268">
        <v>0</v>
      </c>
      <c r="F1268">
        <v>194.2</v>
      </c>
      <c r="G1268">
        <v>0</v>
      </c>
      <c r="H1268">
        <v>194.2</v>
      </c>
      <c r="J1268">
        <v>0</v>
      </c>
      <c r="K1268" t="s">
        <v>1415</v>
      </c>
      <c r="L1268" s="1"/>
      <c r="M1268" s="156"/>
    </row>
    <row r="1269" spans="1:13" ht="15" customHeight="1" x14ac:dyDescent="0.25">
      <c r="A1269">
        <v>115691</v>
      </c>
      <c r="B1269" t="s">
        <v>167</v>
      </c>
      <c r="C1269" t="s">
        <v>168</v>
      </c>
      <c r="D1269">
        <v>2055</v>
      </c>
      <c r="E1269">
        <v>0</v>
      </c>
      <c r="F1269">
        <v>171.1</v>
      </c>
      <c r="G1269">
        <v>0</v>
      </c>
      <c r="H1269">
        <v>171.1</v>
      </c>
      <c r="J1269">
        <v>0</v>
      </c>
      <c r="K1269" t="s">
        <v>1415</v>
      </c>
      <c r="L1269" s="1"/>
      <c r="M1269" s="156"/>
    </row>
    <row r="1270" spans="1:13" ht="15" customHeight="1" x14ac:dyDescent="0.25">
      <c r="A1270">
        <v>115689</v>
      </c>
      <c r="B1270" t="s">
        <v>1447</v>
      </c>
      <c r="C1270" t="s">
        <v>1448</v>
      </c>
      <c r="D1270">
        <v>2055</v>
      </c>
      <c r="E1270">
        <v>0</v>
      </c>
      <c r="F1270">
        <v>108.7</v>
      </c>
      <c r="G1270">
        <v>0</v>
      </c>
      <c r="H1270">
        <v>108.7</v>
      </c>
      <c r="J1270">
        <v>0</v>
      </c>
      <c r="K1270" t="s">
        <v>1415</v>
      </c>
      <c r="L1270" s="1"/>
      <c r="M1270" s="156"/>
    </row>
    <row r="1271" spans="1:13" ht="15" customHeight="1" x14ac:dyDescent="0.25">
      <c r="A1271">
        <v>115685</v>
      </c>
      <c r="B1271" t="s">
        <v>167</v>
      </c>
      <c r="C1271" t="s">
        <v>168</v>
      </c>
      <c r="D1271">
        <v>2055</v>
      </c>
      <c r="E1271">
        <v>0</v>
      </c>
      <c r="F1271">
        <v>203.3</v>
      </c>
      <c r="G1271">
        <v>0</v>
      </c>
      <c r="H1271">
        <v>203.3</v>
      </c>
      <c r="J1271">
        <v>0</v>
      </c>
      <c r="K1271" t="s">
        <v>1415</v>
      </c>
      <c r="L1271" s="1"/>
      <c r="M1271" s="156"/>
    </row>
    <row r="1272" spans="1:13" ht="15" customHeight="1" x14ac:dyDescent="0.25">
      <c r="A1272">
        <v>115679</v>
      </c>
      <c r="B1272" t="s">
        <v>186</v>
      </c>
      <c r="C1272" t="s">
        <v>1433</v>
      </c>
      <c r="D1272">
        <v>2055</v>
      </c>
      <c r="E1272">
        <v>0</v>
      </c>
      <c r="F1272">
        <v>70</v>
      </c>
      <c r="G1272">
        <v>0</v>
      </c>
      <c r="H1272">
        <v>70</v>
      </c>
      <c r="J1272">
        <v>0</v>
      </c>
      <c r="K1272" t="s">
        <v>1415</v>
      </c>
      <c r="L1272" s="1"/>
      <c r="M1272" s="156"/>
    </row>
    <row r="1273" spans="1:13" ht="15" customHeight="1" x14ac:dyDescent="0.25">
      <c r="A1273">
        <v>115677</v>
      </c>
      <c r="B1273" t="s">
        <v>170</v>
      </c>
      <c r="C1273" t="s">
        <v>171</v>
      </c>
      <c r="D1273">
        <v>2055</v>
      </c>
      <c r="E1273">
        <v>0</v>
      </c>
      <c r="F1273">
        <v>240</v>
      </c>
      <c r="G1273">
        <v>0</v>
      </c>
      <c r="H1273">
        <v>240</v>
      </c>
      <c r="J1273">
        <v>0</v>
      </c>
      <c r="K1273" t="s">
        <v>1415</v>
      </c>
      <c r="L1273" s="1"/>
      <c r="M1273" s="156"/>
    </row>
    <row r="1274" spans="1:13" ht="15" customHeight="1" x14ac:dyDescent="0.25">
      <c r="A1274">
        <v>115676</v>
      </c>
      <c r="B1274" t="s">
        <v>156</v>
      </c>
      <c r="C1274" t="s">
        <v>157</v>
      </c>
      <c r="D1274">
        <v>2055</v>
      </c>
      <c r="E1274">
        <v>0</v>
      </c>
      <c r="F1274">
        <v>121</v>
      </c>
      <c r="G1274">
        <v>0</v>
      </c>
      <c r="H1274">
        <v>121</v>
      </c>
      <c r="J1274">
        <v>0</v>
      </c>
      <c r="K1274" t="s">
        <v>1415</v>
      </c>
      <c r="L1274" s="1"/>
      <c r="M1274" s="156"/>
    </row>
    <row r="1275" spans="1:13" ht="15" customHeight="1" x14ac:dyDescent="0.25">
      <c r="A1275">
        <v>115675</v>
      </c>
      <c r="B1275" t="s">
        <v>434</v>
      </c>
      <c r="C1275" t="s">
        <v>435</v>
      </c>
      <c r="D1275">
        <v>3535</v>
      </c>
      <c r="E1275">
        <v>0</v>
      </c>
      <c r="F1275">
        <v>197.6</v>
      </c>
      <c r="G1275">
        <v>0</v>
      </c>
      <c r="H1275">
        <v>197.6</v>
      </c>
      <c r="I1275" t="s">
        <v>1519</v>
      </c>
      <c r="K1275" t="s">
        <v>1415</v>
      </c>
      <c r="L1275" s="1"/>
      <c r="M1275" s="156"/>
    </row>
    <row r="1276" spans="1:13" ht="15" customHeight="1" x14ac:dyDescent="0.25">
      <c r="A1276">
        <v>115674</v>
      </c>
      <c r="B1276" t="s">
        <v>186</v>
      </c>
      <c r="C1276" t="s">
        <v>1433</v>
      </c>
      <c r="D1276">
        <v>2055</v>
      </c>
      <c r="E1276">
        <v>0</v>
      </c>
      <c r="F1276">
        <v>219.5</v>
      </c>
      <c r="G1276">
        <v>0</v>
      </c>
      <c r="H1276">
        <v>219.5</v>
      </c>
      <c r="J1276">
        <v>0</v>
      </c>
      <c r="K1276" t="s">
        <v>1415</v>
      </c>
      <c r="L1276" s="1"/>
      <c r="M1276" s="156"/>
    </row>
    <row r="1277" spans="1:13" ht="15" customHeight="1" x14ac:dyDescent="0.25">
      <c r="A1277">
        <v>115673</v>
      </c>
      <c r="B1277" t="s">
        <v>156</v>
      </c>
      <c r="C1277" t="s">
        <v>157</v>
      </c>
      <c r="D1277">
        <v>2055</v>
      </c>
      <c r="E1277">
        <v>0</v>
      </c>
      <c r="F1277">
        <v>118.8</v>
      </c>
      <c r="G1277">
        <v>0</v>
      </c>
      <c r="H1277">
        <v>118.8</v>
      </c>
      <c r="J1277">
        <v>0</v>
      </c>
      <c r="K1277" t="s">
        <v>1415</v>
      </c>
      <c r="L1277" s="1"/>
      <c r="M1277" s="156"/>
    </row>
    <row r="1278" spans="1:13" ht="15" customHeight="1" x14ac:dyDescent="0.25">
      <c r="A1278">
        <v>115672</v>
      </c>
      <c r="B1278" t="s">
        <v>1073</v>
      </c>
      <c r="C1278" t="s">
        <v>193</v>
      </c>
      <c r="D1278">
        <v>3535</v>
      </c>
      <c r="E1278">
        <v>0</v>
      </c>
      <c r="F1278">
        <v>1</v>
      </c>
      <c r="G1278">
        <v>0</v>
      </c>
      <c r="H1278">
        <v>1</v>
      </c>
      <c r="K1278" t="s">
        <v>1415</v>
      </c>
      <c r="L1278" s="1"/>
      <c r="M1278" s="156"/>
    </row>
    <row r="1279" spans="1:13" ht="15" customHeight="1" x14ac:dyDescent="0.25">
      <c r="A1279">
        <v>115671</v>
      </c>
      <c r="B1279" t="s">
        <v>460</v>
      </c>
      <c r="C1279" t="s">
        <v>1475</v>
      </c>
      <c r="D1279">
        <v>3535</v>
      </c>
      <c r="E1279">
        <v>0</v>
      </c>
      <c r="F1279">
        <v>1</v>
      </c>
      <c r="G1279">
        <v>0</v>
      </c>
      <c r="H1279">
        <v>1</v>
      </c>
      <c r="K1279" t="s">
        <v>1415</v>
      </c>
      <c r="L1279" s="1"/>
      <c r="M1279" s="156"/>
    </row>
    <row r="1280" spans="1:13" ht="15" customHeight="1" x14ac:dyDescent="0.25">
      <c r="A1280">
        <v>115670</v>
      </c>
      <c r="B1280" t="s">
        <v>434</v>
      </c>
      <c r="C1280" t="s">
        <v>435</v>
      </c>
      <c r="D1280">
        <v>3535</v>
      </c>
      <c r="E1280">
        <v>0</v>
      </c>
      <c r="F1280">
        <v>194.1</v>
      </c>
      <c r="G1280">
        <v>0</v>
      </c>
      <c r="H1280">
        <v>193.6</v>
      </c>
      <c r="I1280" t="s">
        <v>1519</v>
      </c>
      <c r="K1280" t="s">
        <v>1415</v>
      </c>
      <c r="L1280" s="1"/>
      <c r="M1280" s="156"/>
    </row>
    <row r="1281" spans="1:13" ht="15" customHeight="1" x14ac:dyDescent="0.25">
      <c r="A1281">
        <v>115669</v>
      </c>
      <c r="B1281" t="s">
        <v>1466</v>
      </c>
      <c r="C1281" t="s">
        <v>1467</v>
      </c>
      <c r="D1281">
        <v>2055</v>
      </c>
      <c r="E1281">
        <v>0</v>
      </c>
      <c r="F1281">
        <v>195.1</v>
      </c>
      <c r="G1281">
        <v>0</v>
      </c>
      <c r="H1281">
        <v>195.1</v>
      </c>
      <c r="J1281">
        <v>0</v>
      </c>
      <c r="K1281" t="s">
        <v>1415</v>
      </c>
      <c r="L1281" s="1"/>
      <c r="M1281" s="156"/>
    </row>
    <row r="1282" spans="1:13" ht="15" customHeight="1" x14ac:dyDescent="0.25">
      <c r="A1282">
        <v>115668</v>
      </c>
      <c r="B1282" t="s">
        <v>436</v>
      </c>
      <c r="C1282" t="s">
        <v>1443</v>
      </c>
      <c r="D1282">
        <v>3535</v>
      </c>
      <c r="E1282">
        <v>0</v>
      </c>
      <c r="F1282">
        <v>10.7</v>
      </c>
      <c r="G1282">
        <v>0</v>
      </c>
      <c r="H1282">
        <v>10.7</v>
      </c>
      <c r="K1282" t="s">
        <v>1415</v>
      </c>
      <c r="L1282" s="1"/>
      <c r="M1282" s="156"/>
    </row>
    <row r="1283" spans="1:13" ht="15" customHeight="1" x14ac:dyDescent="0.25">
      <c r="A1283">
        <v>115667</v>
      </c>
      <c r="B1283" t="s">
        <v>418</v>
      </c>
      <c r="C1283" t="s">
        <v>1420</v>
      </c>
      <c r="D1283">
        <v>3535</v>
      </c>
      <c r="E1283">
        <v>0</v>
      </c>
      <c r="F1283">
        <v>26.7</v>
      </c>
      <c r="G1283">
        <v>0</v>
      </c>
      <c r="H1283">
        <v>26.4</v>
      </c>
      <c r="I1283" t="s">
        <v>1431</v>
      </c>
      <c r="K1283" t="s">
        <v>1415</v>
      </c>
      <c r="L1283" s="1"/>
      <c r="M1283" s="156"/>
    </row>
    <row r="1284" spans="1:13" ht="15" customHeight="1" x14ac:dyDescent="0.25">
      <c r="A1284">
        <v>115666</v>
      </c>
      <c r="B1284" t="s">
        <v>417</v>
      </c>
      <c r="C1284" t="s">
        <v>1419</v>
      </c>
      <c r="D1284">
        <v>3535</v>
      </c>
      <c r="E1284">
        <v>39</v>
      </c>
      <c r="F1284">
        <v>39.6</v>
      </c>
      <c r="G1284">
        <v>0</v>
      </c>
      <c r="H1284">
        <v>38.9</v>
      </c>
      <c r="K1284" t="s">
        <v>1415</v>
      </c>
      <c r="L1284" s="1"/>
      <c r="M1284" s="156"/>
    </row>
    <row r="1285" spans="1:13" ht="15" customHeight="1" x14ac:dyDescent="0.25">
      <c r="A1285">
        <v>115665</v>
      </c>
      <c r="B1285" t="s">
        <v>410</v>
      </c>
      <c r="C1285" t="s">
        <v>1474</v>
      </c>
      <c r="D1285">
        <v>3535</v>
      </c>
      <c r="E1285">
        <v>0</v>
      </c>
      <c r="F1285">
        <v>63.8</v>
      </c>
      <c r="G1285">
        <v>0</v>
      </c>
      <c r="H1285">
        <v>63.6</v>
      </c>
      <c r="K1285" t="s">
        <v>1415</v>
      </c>
      <c r="L1285" s="1"/>
      <c r="M1285" s="156"/>
    </row>
    <row r="1286" spans="1:13" ht="15" customHeight="1" x14ac:dyDescent="0.25">
      <c r="A1286">
        <v>115664</v>
      </c>
      <c r="B1286" t="s">
        <v>431</v>
      </c>
      <c r="C1286" t="s">
        <v>1439</v>
      </c>
      <c r="D1286">
        <v>3600</v>
      </c>
      <c r="E1286">
        <v>0</v>
      </c>
      <c r="F1286">
        <v>40.299999999999997</v>
      </c>
      <c r="G1286">
        <v>0</v>
      </c>
      <c r="H1286">
        <v>40.1</v>
      </c>
      <c r="I1286" t="s">
        <v>1661</v>
      </c>
      <c r="K1286" t="s">
        <v>1415</v>
      </c>
      <c r="L1286" s="1"/>
      <c r="M1286" s="156"/>
    </row>
    <row r="1287" spans="1:13" ht="15" customHeight="1" x14ac:dyDescent="0.25">
      <c r="A1287">
        <v>115663</v>
      </c>
      <c r="B1287" t="s">
        <v>1435</v>
      </c>
      <c r="C1287" t="s">
        <v>1436</v>
      </c>
      <c r="D1287">
        <v>2055</v>
      </c>
      <c r="E1287">
        <v>0</v>
      </c>
      <c r="F1287">
        <v>153.80000000000001</v>
      </c>
      <c r="G1287">
        <v>0</v>
      </c>
      <c r="H1287">
        <v>153.80000000000001</v>
      </c>
      <c r="J1287">
        <v>0</v>
      </c>
      <c r="K1287" t="s">
        <v>1415</v>
      </c>
      <c r="L1287" s="1"/>
      <c r="M1287" s="156"/>
    </row>
    <row r="1288" spans="1:13" ht="15" customHeight="1" x14ac:dyDescent="0.25">
      <c r="A1288">
        <v>115662</v>
      </c>
      <c r="B1288" t="s">
        <v>454</v>
      </c>
      <c r="C1288" t="s">
        <v>1468</v>
      </c>
      <c r="D1288">
        <v>3600</v>
      </c>
      <c r="E1288">
        <v>0</v>
      </c>
      <c r="F1288">
        <v>110.9</v>
      </c>
      <c r="G1288">
        <v>0</v>
      </c>
      <c r="H1288">
        <v>110</v>
      </c>
      <c r="I1288" t="s">
        <v>1485</v>
      </c>
      <c r="K1288" t="s">
        <v>1415</v>
      </c>
      <c r="L1288" s="1"/>
      <c r="M1288" s="156"/>
    </row>
    <row r="1289" spans="1:13" ht="15" customHeight="1" x14ac:dyDescent="0.25">
      <c r="A1289">
        <v>115661</v>
      </c>
      <c r="B1289" t="s">
        <v>452</v>
      </c>
      <c r="C1289" t="s">
        <v>453</v>
      </c>
      <c r="D1289">
        <v>3600</v>
      </c>
      <c r="E1289">
        <v>0</v>
      </c>
      <c r="F1289">
        <v>1</v>
      </c>
      <c r="G1289">
        <v>0</v>
      </c>
      <c r="H1289">
        <v>1</v>
      </c>
      <c r="I1289" t="s">
        <v>1465</v>
      </c>
      <c r="K1289" t="s">
        <v>1415</v>
      </c>
      <c r="L1289" s="1"/>
      <c r="M1289" s="156"/>
    </row>
    <row r="1290" spans="1:13" ht="15" customHeight="1" x14ac:dyDescent="0.25">
      <c r="A1290">
        <v>115660</v>
      </c>
      <c r="B1290" t="s">
        <v>461</v>
      </c>
      <c r="C1290" t="s">
        <v>1477</v>
      </c>
      <c r="D1290">
        <v>3535</v>
      </c>
      <c r="E1290">
        <v>0</v>
      </c>
      <c r="F1290">
        <v>205.3</v>
      </c>
      <c r="G1290">
        <v>0</v>
      </c>
      <c r="H1290">
        <v>204.3</v>
      </c>
      <c r="I1290" t="s">
        <v>1513</v>
      </c>
      <c r="K1290" t="s">
        <v>1415</v>
      </c>
      <c r="L1290" s="1"/>
      <c r="M1290" s="156"/>
    </row>
    <row r="1291" spans="1:13" ht="15" customHeight="1" x14ac:dyDescent="0.25">
      <c r="A1291">
        <v>115659</v>
      </c>
      <c r="B1291" t="s">
        <v>409</v>
      </c>
      <c r="C1291" t="s">
        <v>1414</v>
      </c>
      <c r="D1291">
        <v>3535</v>
      </c>
      <c r="E1291">
        <v>0</v>
      </c>
      <c r="F1291">
        <v>74.8</v>
      </c>
      <c r="G1291">
        <v>0</v>
      </c>
      <c r="H1291">
        <v>74.8</v>
      </c>
      <c r="K1291" t="s">
        <v>1415</v>
      </c>
      <c r="L1291" s="1"/>
      <c r="M1291" s="156"/>
    </row>
    <row r="1292" spans="1:13" ht="15" customHeight="1" x14ac:dyDescent="0.25">
      <c r="A1292">
        <v>115658</v>
      </c>
      <c r="B1292" t="s">
        <v>457</v>
      </c>
      <c r="C1292" t="s">
        <v>1471</v>
      </c>
      <c r="D1292">
        <v>3535</v>
      </c>
      <c r="E1292">
        <v>0</v>
      </c>
      <c r="F1292">
        <v>63.7</v>
      </c>
      <c r="G1292">
        <v>0</v>
      </c>
      <c r="H1292">
        <v>63.1</v>
      </c>
      <c r="K1292" t="s">
        <v>1415</v>
      </c>
      <c r="L1292" s="1"/>
      <c r="M1292" s="156"/>
    </row>
    <row r="1293" spans="1:13" ht="15" customHeight="1" x14ac:dyDescent="0.25">
      <c r="A1293">
        <v>115657</v>
      </c>
      <c r="B1293" t="s">
        <v>457</v>
      </c>
      <c r="C1293" t="s">
        <v>1471</v>
      </c>
      <c r="D1293">
        <v>3535</v>
      </c>
      <c r="E1293">
        <v>0</v>
      </c>
      <c r="F1293">
        <v>186.5</v>
      </c>
      <c r="G1293">
        <v>0</v>
      </c>
      <c r="H1293">
        <v>186.1</v>
      </c>
      <c r="K1293" t="s">
        <v>1415</v>
      </c>
      <c r="L1293" s="1"/>
      <c r="M1293" s="156"/>
    </row>
    <row r="1294" spans="1:13" ht="15" customHeight="1" x14ac:dyDescent="0.25">
      <c r="A1294">
        <v>115656</v>
      </c>
      <c r="B1294" t="s">
        <v>411</v>
      </c>
      <c r="C1294" t="s">
        <v>1505</v>
      </c>
      <c r="D1294">
        <v>3535</v>
      </c>
      <c r="E1294">
        <v>0</v>
      </c>
      <c r="F1294">
        <v>31.2</v>
      </c>
      <c r="G1294">
        <v>0</v>
      </c>
      <c r="H1294">
        <v>31.4</v>
      </c>
      <c r="I1294" t="s">
        <v>1440</v>
      </c>
      <c r="K1294" t="s">
        <v>1415</v>
      </c>
      <c r="L1294" s="1"/>
      <c r="M1294" s="156"/>
    </row>
    <row r="1295" spans="1:13" ht="15" customHeight="1" x14ac:dyDescent="0.25">
      <c r="A1295">
        <v>115655</v>
      </c>
      <c r="B1295" t="s">
        <v>480</v>
      </c>
      <c r="C1295" t="s">
        <v>1504</v>
      </c>
      <c r="D1295">
        <v>3600</v>
      </c>
      <c r="E1295">
        <v>0</v>
      </c>
      <c r="F1295">
        <v>5.4</v>
      </c>
      <c r="G1295">
        <v>0</v>
      </c>
      <c r="H1295">
        <v>5.2</v>
      </c>
      <c r="I1295" t="s">
        <v>1656</v>
      </c>
      <c r="K1295" t="s">
        <v>1415</v>
      </c>
      <c r="L1295" s="1"/>
      <c r="M1295" s="156"/>
    </row>
    <row r="1296" spans="1:13" ht="15" customHeight="1" x14ac:dyDescent="0.25">
      <c r="A1296">
        <v>115654</v>
      </c>
      <c r="B1296" t="s">
        <v>121</v>
      </c>
      <c r="C1296" t="s">
        <v>122</v>
      </c>
      <c r="D1296">
        <v>2055</v>
      </c>
      <c r="E1296">
        <v>0</v>
      </c>
      <c r="F1296">
        <v>127.6</v>
      </c>
      <c r="G1296">
        <v>0</v>
      </c>
      <c r="H1296">
        <v>127.6</v>
      </c>
      <c r="J1296">
        <v>0</v>
      </c>
      <c r="K1296" t="s">
        <v>1415</v>
      </c>
      <c r="L1296" s="1"/>
      <c r="M1296" s="156"/>
    </row>
    <row r="1297" spans="1:13" ht="15" customHeight="1" x14ac:dyDescent="0.25">
      <c r="A1297">
        <v>115653</v>
      </c>
      <c r="B1297" t="s">
        <v>491</v>
      </c>
      <c r="C1297" t="s">
        <v>492</v>
      </c>
      <c r="D1297">
        <v>3600</v>
      </c>
      <c r="E1297">
        <v>0</v>
      </c>
      <c r="F1297">
        <v>50.3</v>
      </c>
      <c r="G1297">
        <v>0</v>
      </c>
      <c r="H1297">
        <v>49.8</v>
      </c>
      <c r="I1297" t="s">
        <v>1661</v>
      </c>
      <c r="K1297" t="s">
        <v>1415</v>
      </c>
      <c r="L1297" s="1"/>
      <c r="M1297" s="156"/>
    </row>
    <row r="1298" spans="1:13" ht="15" customHeight="1" x14ac:dyDescent="0.25">
      <c r="A1298">
        <v>115651</v>
      </c>
      <c r="B1298" t="s">
        <v>418</v>
      </c>
      <c r="C1298" t="s">
        <v>1420</v>
      </c>
      <c r="D1298">
        <v>3535</v>
      </c>
      <c r="E1298">
        <v>70</v>
      </c>
      <c r="F1298">
        <v>70.099999999999994</v>
      </c>
      <c r="G1298">
        <v>0</v>
      </c>
      <c r="H1298">
        <v>69.8</v>
      </c>
      <c r="I1298" t="s">
        <v>1417</v>
      </c>
      <c r="K1298" t="s">
        <v>1415</v>
      </c>
      <c r="L1298" s="1"/>
      <c r="M1298" s="156"/>
    </row>
    <row r="1299" spans="1:13" ht="15" customHeight="1" x14ac:dyDescent="0.25">
      <c r="A1299">
        <v>115650</v>
      </c>
      <c r="B1299" t="s">
        <v>457</v>
      </c>
      <c r="C1299" t="s">
        <v>1471</v>
      </c>
      <c r="D1299">
        <v>3535</v>
      </c>
      <c r="E1299">
        <v>0</v>
      </c>
      <c r="F1299">
        <v>185.1</v>
      </c>
      <c r="G1299">
        <v>0</v>
      </c>
      <c r="H1299">
        <v>168.1</v>
      </c>
      <c r="K1299" t="s">
        <v>1415</v>
      </c>
      <c r="L1299" s="1"/>
      <c r="M1299" s="156"/>
    </row>
    <row r="1300" spans="1:13" ht="15" customHeight="1" x14ac:dyDescent="0.25">
      <c r="A1300">
        <v>115649</v>
      </c>
      <c r="B1300" t="s">
        <v>167</v>
      </c>
      <c r="C1300" t="s">
        <v>168</v>
      </c>
      <c r="D1300">
        <v>2055</v>
      </c>
      <c r="E1300">
        <v>0</v>
      </c>
      <c r="F1300">
        <v>207.7</v>
      </c>
      <c r="G1300">
        <v>0</v>
      </c>
      <c r="H1300">
        <v>207.7</v>
      </c>
      <c r="J1300">
        <v>0</v>
      </c>
      <c r="K1300" t="s">
        <v>1415</v>
      </c>
      <c r="L1300" s="1"/>
      <c r="M1300" s="156"/>
    </row>
    <row r="1301" spans="1:13" ht="15" customHeight="1" x14ac:dyDescent="0.25">
      <c r="A1301">
        <v>115648</v>
      </c>
      <c r="B1301" t="s">
        <v>177</v>
      </c>
      <c r="C1301" t="s">
        <v>178</v>
      </c>
      <c r="D1301">
        <v>2055</v>
      </c>
      <c r="E1301">
        <v>0</v>
      </c>
      <c r="F1301">
        <v>206.1</v>
      </c>
      <c r="G1301">
        <v>0</v>
      </c>
      <c r="H1301">
        <v>206.1</v>
      </c>
      <c r="J1301">
        <v>0</v>
      </c>
      <c r="K1301" t="s">
        <v>1415</v>
      </c>
      <c r="L1301" s="1"/>
      <c r="M1301" s="156"/>
    </row>
    <row r="1302" spans="1:13" ht="15" customHeight="1" x14ac:dyDescent="0.25">
      <c r="A1302">
        <v>115647</v>
      </c>
      <c r="B1302" t="s">
        <v>410</v>
      </c>
      <c r="C1302" t="s">
        <v>1474</v>
      </c>
      <c r="D1302">
        <v>3535</v>
      </c>
      <c r="E1302">
        <v>0</v>
      </c>
      <c r="F1302">
        <v>77.400000000000006</v>
      </c>
      <c r="G1302">
        <v>0</v>
      </c>
      <c r="H1302">
        <v>77.3</v>
      </c>
      <c r="K1302" t="s">
        <v>1415</v>
      </c>
      <c r="L1302" s="1"/>
      <c r="M1302" s="156"/>
    </row>
    <row r="1303" spans="1:13" ht="15" customHeight="1" x14ac:dyDescent="0.25">
      <c r="A1303">
        <v>115646</v>
      </c>
      <c r="B1303" t="s">
        <v>458</v>
      </c>
      <c r="C1303" t="s">
        <v>1472</v>
      </c>
      <c r="D1303">
        <v>3535</v>
      </c>
      <c r="E1303">
        <v>0</v>
      </c>
      <c r="F1303">
        <v>72.099999999999994</v>
      </c>
      <c r="G1303">
        <v>0</v>
      </c>
      <c r="H1303">
        <v>72.099999999999994</v>
      </c>
      <c r="K1303" t="s">
        <v>1415</v>
      </c>
      <c r="L1303" s="1"/>
      <c r="M1303" s="156"/>
    </row>
    <row r="1304" spans="1:13" ht="15" customHeight="1" x14ac:dyDescent="0.25">
      <c r="A1304">
        <v>115645</v>
      </c>
      <c r="B1304" t="s">
        <v>409</v>
      </c>
      <c r="C1304" t="s">
        <v>1414</v>
      </c>
      <c r="D1304">
        <v>3535</v>
      </c>
      <c r="E1304">
        <v>0</v>
      </c>
      <c r="F1304">
        <v>152.30000000000001</v>
      </c>
      <c r="G1304">
        <v>0</v>
      </c>
      <c r="H1304">
        <v>152.1</v>
      </c>
      <c r="K1304" t="s">
        <v>1415</v>
      </c>
      <c r="L1304" s="1"/>
      <c r="M1304" s="156"/>
    </row>
    <row r="1305" spans="1:13" ht="15" customHeight="1" x14ac:dyDescent="0.25">
      <c r="A1305">
        <v>115643</v>
      </c>
      <c r="B1305" t="s">
        <v>186</v>
      </c>
      <c r="C1305" t="s">
        <v>1433</v>
      </c>
      <c r="D1305">
        <v>2055</v>
      </c>
      <c r="E1305">
        <v>0</v>
      </c>
      <c r="F1305">
        <v>188.1</v>
      </c>
      <c r="G1305">
        <v>0</v>
      </c>
      <c r="H1305">
        <v>188.1</v>
      </c>
      <c r="J1305">
        <v>0</v>
      </c>
      <c r="K1305" t="s">
        <v>1415</v>
      </c>
      <c r="L1305" s="1"/>
      <c r="M1305" s="156"/>
    </row>
    <row r="1306" spans="1:13" ht="15" customHeight="1" x14ac:dyDescent="0.25">
      <c r="A1306">
        <v>115635</v>
      </c>
      <c r="B1306" t="s">
        <v>1033</v>
      </c>
      <c r="C1306" t="s">
        <v>1034</v>
      </c>
      <c r="D1306">
        <v>3535</v>
      </c>
      <c r="E1306">
        <v>0</v>
      </c>
      <c r="F1306">
        <v>37</v>
      </c>
      <c r="G1306">
        <v>0</v>
      </c>
      <c r="H1306">
        <v>37.1</v>
      </c>
      <c r="K1306" t="s">
        <v>1415</v>
      </c>
      <c r="L1306" s="1"/>
      <c r="M1306" s="156"/>
    </row>
    <row r="1307" spans="1:13" ht="15" customHeight="1" x14ac:dyDescent="0.25">
      <c r="A1307">
        <v>115632</v>
      </c>
      <c r="B1307" t="s">
        <v>167</v>
      </c>
      <c r="C1307" t="s">
        <v>168</v>
      </c>
      <c r="D1307">
        <v>2055</v>
      </c>
      <c r="E1307">
        <v>0</v>
      </c>
      <c r="F1307">
        <v>204.4</v>
      </c>
      <c r="G1307">
        <v>0</v>
      </c>
      <c r="H1307">
        <v>204.4</v>
      </c>
      <c r="J1307">
        <v>0</v>
      </c>
      <c r="K1307" t="s">
        <v>1415</v>
      </c>
      <c r="L1307" s="1"/>
      <c r="M1307" s="156"/>
    </row>
    <row r="1308" spans="1:13" ht="15" customHeight="1" x14ac:dyDescent="0.25">
      <c r="A1308">
        <v>115626</v>
      </c>
      <c r="B1308" t="s">
        <v>186</v>
      </c>
      <c r="C1308" t="s">
        <v>1433</v>
      </c>
      <c r="D1308">
        <v>2055</v>
      </c>
      <c r="E1308">
        <v>0</v>
      </c>
      <c r="F1308">
        <v>174.1</v>
      </c>
      <c r="G1308">
        <v>0</v>
      </c>
      <c r="H1308">
        <v>174.1</v>
      </c>
      <c r="J1308">
        <v>0</v>
      </c>
      <c r="K1308" t="s">
        <v>1415</v>
      </c>
      <c r="L1308" s="1"/>
      <c r="M1308" s="156"/>
    </row>
    <row r="1309" spans="1:13" ht="15" customHeight="1" x14ac:dyDescent="0.25">
      <c r="A1309">
        <v>115624</v>
      </c>
      <c r="B1309" t="s">
        <v>186</v>
      </c>
      <c r="C1309" t="s">
        <v>1433</v>
      </c>
      <c r="D1309">
        <v>2055</v>
      </c>
      <c r="E1309">
        <v>0</v>
      </c>
      <c r="F1309">
        <v>189.2</v>
      </c>
      <c r="G1309">
        <v>0</v>
      </c>
      <c r="H1309">
        <v>189.2</v>
      </c>
      <c r="J1309">
        <v>0</v>
      </c>
      <c r="K1309" t="s">
        <v>1415</v>
      </c>
      <c r="L1309" s="1"/>
      <c r="M1309" s="156"/>
    </row>
    <row r="1310" spans="1:13" ht="15" customHeight="1" x14ac:dyDescent="0.25">
      <c r="A1310">
        <v>115623</v>
      </c>
      <c r="B1310" t="s">
        <v>425</v>
      </c>
      <c r="C1310" t="s">
        <v>1434</v>
      </c>
      <c r="D1310">
        <v>3535</v>
      </c>
      <c r="E1310">
        <v>0</v>
      </c>
      <c r="F1310">
        <v>23.4</v>
      </c>
      <c r="G1310">
        <v>0</v>
      </c>
      <c r="H1310">
        <v>23.4</v>
      </c>
      <c r="I1310" t="s">
        <v>1431</v>
      </c>
      <c r="K1310" t="s">
        <v>1415</v>
      </c>
      <c r="L1310" s="1"/>
      <c r="M1310" s="156"/>
    </row>
    <row r="1311" spans="1:13" ht="15" customHeight="1" x14ac:dyDescent="0.25">
      <c r="A1311">
        <v>115622</v>
      </c>
      <c r="B1311" t="s">
        <v>429</v>
      </c>
      <c r="C1311" t="s">
        <v>1437</v>
      </c>
      <c r="D1311">
        <v>3535</v>
      </c>
      <c r="E1311">
        <v>0</v>
      </c>
      <c r="F1311">
        <v>40.5</v>
      </c>
      <c r="G1311">
        <v>0</v>
      </c>
      <c r="H1311">
        <v>40.6</v>
      </c>
      <c r="K1311" t="s">
        <v>1415</v>
      </c>
      <c r="L1311" s="1"/>
      <c r="M1311" s="156"/>
    </row>
    <row r="1312" spans="1:13" ht="15" customHeight="1" x14ac:dyDescent="0.25">
      <c r="A1312">
        <v>115618</v>
      </c>
      <c r="B1312" t="s">
        <v>156</v>
      </c>
      <c r="C1312" t="s">
        <v>157</v>
      </c>
      <c r="D1312">
        <v>2055</v>
      </c>
      <c r="E1312">
        <v>0</v>
      </c>
      <c r="F1312">
        <v>119.4</v>
      </c>
      <c r="G1312">
        <v>0</v>
      </c>
      <c r="H1312">
        <v>119.4</v>
      </c>
      <c r="J1312">
        <v>0</v>
      </c>
      <c r="K1312" t="s">
        <v>1415</v>
      </c>
      <c r="L1312" s="1"/>
      <c r="M1312" s="156"/>
    </row>
    <row r="1313" spans="1:13" ht="15" customHeight="1" x14ac:dyDescent="0.25">
      <c r="A1313">
        <v>115615</v>
      </c>
      <c r="B1313" t="s">
        <v>186</v>
      </c>
      <c r="C1313" t="s">
        <v>1433</v>
      </c>
      <c r="D1313">
        <v>2055</v>
      </c>
      <c r="E1313">
        <v>0</v>
      </c>
      <c r="F1313">
        <v>205.7</v>
      </c>
      <c r="G1313">
        <v>0</v>
      </c>
      <c r="H1313">
        <v>205.7</v>
      </c>
      <c r="J1313">
        <v>0</v>
      </c>
      <c r="K1313" t="s">
        <v>1415</v>
      </c>
      <c r="L1313" s="1"/>
      <c r="M1313" s="156"/>
    </row>
    <row r="1314" spans="1:13" ht="15" customHeight="1" x14ac:dyDescent="0.25">
      <c r="A1314">
        <v>115613</v>
      </c>
      <c r="B1314" t="s">
        <v>452</v>
      </c>
      <c r="C1314" t="s">
        <v>453</v>
      </c>
      <c r="D1314">
        <v>3600</v>
      </c>
      <c r="E1314">
        <v>0</v>
      </c>
      <c r="F1314">
        <v>116.9</v>
      </c>
      <c r="G1314">
        <v>0</v>
      </c>
      <c r="H1314">
        <v>116.6</v>
      </c>
      <c r="I1314" t="s">
        <v>1465</v>
      </c>
      <c r="K1314" t="s">
        <v>1415</v>
      </c>
      <c r="L1314" s="1"/>
      <c r="M1314" s="156"/>
    </row>
    <row r="1315" spans="1:13" ht="15" customHeight="1" x14ac:dyDescent="0.25">
      <c r="A1315">
        <v>115609</v>
      </c>
      <c r="B1315" t="s">
        <v>154</v>
      </c>
      <c r="C1315" t="s">
        <v>155</v>
      </c>
      <c r="D1315">
        <v>2055</v>
      </c>
      <c r="E1315">
        <v>0</v>
      </c>
      <c r="F1315">
        <v>109.2</v>
      </c>
      <c r="G1315">
        <v>0</v>
      </c>
      <c r="H1315">
        <v>109.2</v>
      </c>
      <c r="J1315">
        <v>0</v>
      </c>
      <c r="K1315" t="s">
        <v>1415</v>
      </c>
      <c r="L1315" s="1"/>
      <c r="M1315" s="156"/>
    </row>
    <row r="1316" spans="1:13" ht="15" customHeight="1" x14ac:dyDescent="0.25">
      <c r="A1316">
        <v>115608</v>
      </c>
      <c r="B1316" t="s">
        <v>121</v>
      </c>
      <c r="C1316" t="s">
        <v>122</v>
      </c>
      <c r="D1316">
        <v>2055</v>
      </c>
      <c r="E1316">
        <v>0</v>
      </c>
      <c r="F1316">
        <v>192.9</v>
      </c>
      <c r="G1316">
        <v>0</v>
      </c>
      <c r="H1316">
        <v>192.9</v>
      </c>
      <c r="J1316">
        <v>0</v>
      </c>
      <c r="K1316" t="s">
        <v>1415</v>
      </c>
      <c r="L1316" s="1"/>
      <c r="M1316" s="156"/>
    </row>
    <row r="1317" spans="1:13" ht="15" customHeight="1" x14ac:dyDescent="0.25">
      <c r="A1317">
        <v>115603</v>
      </c>
      <c r="B1317" t="s">
        <v>177</v>
      </c>
      <c r="C1317" t="s">
        <v>178</v>
      </c>
      <c r="D1317">
        <v>2055</v>
      </c>
      <c r="E1317">
        <v>0</v>
      </c>
      <c r="F1317">
        <v>189.8</v>
      </c>
      <c r="G1317">
        <v>0</v>
      </c>
      <c r="H1317">
        <v>189.8</v>
      </c>
      <c r="J1317">
        <v>0</v>
      </c>
      <c r="K1317" t="s">
        <v>1415</v>
      </c>
      <c r="L1317" s="1"/>
      <c r="M1317" s="156"/>
    </row>
    <row r="1318" spans="1:13" ht="15" customHeight="1" x14ac:dyDescent="0.25">
      <c r="A1318">
        <v>115600</v>
      </c>
      <c r="B1318" t="s">
        <v>186</v>
      </c>
      <c r="C1318" t="s">
        <v>1433</v>
      </c>
      <c r="D1318">
        <v>2055</v>
      </c>
      <c r="E1318">
        <v>0</v>
      </c>
      <c r="F1318">
        <v>161.30000000000001</v>
      </c>
      <c r="G1318">
        <v>0</v>
      </c>
      <c r="H1318">
        <v>161.30000000000001</v>
      </c>
      <c r="J1318">
        <v>0</v>
      </c>
      <c r="K1318" t="s">
        <v>1415</v>
      </c>
      <c r="L1318" s="1"/>
      <c r="M1318" s="156"/>
    </row>
    <row r="1319" spans="1:13" ht="15" customHeight="1" x14ac:dyDescent="0.25">
      <c r="A1319">
        <v>115584</v>
      </c>
      <c r="B1319" t="s">
        <v>1435</v>
      </c>
      <c r="C1319" t="s">
        <v>1436</v>
      </c>
      <c r="D1319">
        <v>2055</v>
      </c>
      <c r="E1319">
        <v>0</v>
      </c>
      <c r="F1319">
        <v>170.2</v>
      </c>
      <c r="G1319">
        <v>0</v>
      </c>
      <c r="H1319">
        <v>170.2</v>
      </c>
      <c r="J1319">
        <v>0</v>
      </c>
      <c r="K1319" t="s">
        <v>1415</v>
      </c>
      <c r="L1319" s="1"/>
      <c r="M1319" s="156"/>
    </row>
    <row r="1320" spans="1:13" ht="15" customHeight="1" x14ac:dyDescent="0.25">
      <c r="A1320">
        <v>115582</v>
      </c>
      <c r="B1320" t="s">
        <v>170</v>
      </c>
      <c r="C1320" t="s">
        <v>171</v>
      </c>
      <c r="D1320">
        <v>2055</v>
      </c>
      <c r="E1320">
        <v>0</v>
      </c>
      <c r="F1320">
        <v>200</v>
      </c>
      <c r="G1320">
        <v>0</v>
      </c>
      <c r="H1320">
        <v>200</v>
      </c>
      <c r="J1320">
        <v>0</v>
      </c>
      <c r="K1320" t="s">
        <v>1415</v>
      </c>
      <c r="L1320" s="1"/>
      <c r="M1320" s="156"/>
    </row>
    <row r="1321" spans="1:13" ht="15" customHeight="1" x14ac:dyDescent="0.25">
      <c r="A1321">
        <v>115581</v>
      </c>
      <c r="B1321" t="s">
        <v>425</v>
      </c>
      <c r="C1321" t="s">
        <v>1434</v>
      </c>
      <c r="D1321">
        <v>3535</v>
      </c>
      <c r="E1321">
        <v>0</v>
      </c>
      <c r="G1321">
        <v>0</v>
      </c>
      <c r="H1321">
        <v>0</v>
      </c>
      <c r="I1321" t="s">
        <v>1431</v>
      </c>
      <c r="K1321" t="s">
        <v>1415</v>
      </c>
      <c r="L1321" s="1"/>
      <c r="M1321" s="156"/>
    </row>
    <row r="1322" spans="1:13" ht="15" customHeight="1" x14ac:dyDescent="0.25">
      <c r="A1322">
        <v>115580</v>
      </c>
      <c r="B1322" t="s">
        <v>154</v>
      </c>
      <c r="C1322" t="s">
        <v>155</v>
      </c>
      <c r="D1322">
        <v>2055</v>
      </c>
      <c r="E1322">
        <v>0</v>
      </c>
      <c r="F1322">
        <v>102.3</v>
      </c>
      <c r="G1322">
        <v>0</v>
      </c>
      <c r="H1322">
        <v>102.3</v>
      </c>
      <c r="J1322">
        <v>0</v>
      </c>
      <c r="K1322" t="s">
        <v>1415</v>
      </c>
      <c r="L1322" s="1"/>
      <c r="M1322" s="156"/>
    </row>
    <row r="1323" spans="1:13" ht="15" customHeight="1" x14ac:dyDescent="0.25">
      <c r="A1323">
        <v>115579</v>
      </c>
      <c r="B1323" t="s">
        <v>429</v>
      </c>
      <c r="C1323" t="s">
        <v>1437</v>
      </c>
      <c r="D1323">
        <v>3535</v>
      </c>
      <c r="E1323">
        <v>0</v>
      </c>
      <c r="G1323">
        <v>0</v>
      </c>
      <c r="H1323">
        <v>0</v>
      </c>
      <c r="K1323" t="s">
        <v>1415</v>
      </c>
      <c r="L1323" s="1"/>
      <c r="M1323" s="156"/>
    </row>
    <row r="1324" spans="1:13" ht="15" customHeight="1" x14ac:dyDescent="0.25">
      <c r="A1324">
        <v>115577</v>
      </c>
      <c r="B1324" t="s">
        <v>459</v>
      </c>
      <c r="C1324" t="s">
        <v>191</v>
      </c>
      <c r="D1324">
        <v>3535</v>
      </c>
      <c r="E1324">
        <v>0</v>
      </c>
      <c r="F1324">
        <v>45.5</v>
      </c>
      <c r="G1324">
        <v>0</v>
      </c>
      <c r="H1324">
        <v>45.4</v>
      </c>
      <c r="K1324" t="s">
        <v>1415</v>
      </c>
      <c r="L1324" s="1"/>
      <c r="M1324" s="156"/>
    </row>
    <row r="1325" spans="1:13" ht="15" customHeight="1" x14ac:dyDescent="0.25">
      <c r="A1325">
        <v>115573</v>
      </c>
      <c r="B1325" t="s">
        <v>458</v>
      </c>
      <c r="C1325" t="s">
        <v>1472</v>
      </c>
      <c r="D1325">
        <v>3535</v>
      </c>
      <c r="E1325">
        <v>0</v>
      </c>
      <c r="F1325">
        <v>87.9</v>
      </c>
      <c r="G1325">
        <v>0</v>
      </c>
      <c r="H1325">
        <v>87.8</v>
      </c>
      <c r="K1325" t="s">
        <v>1415</v>
      </c>
      <c r="L1325" s="1"/>
      <c r="M1325" s="156"/>
    </row>
    <row r="1326" spans="1:13" ht="15" customHeight="1" x14ac:dyDescent="0.25">
      <c r="A1326">
        <v>115571</v>
      </c>
      <c r="B1326" t="s">
        <v>409</v>
      </c>
      <c r="C1326" t="s">
        <v>1414</v>
      </c>
      <c r="D1326">
        <v>3535</v>
      </c>
      <c r="E1326">
        <v>0</v>
      </c>
      <c r="F1326">
        <v>76.2</v>
      </c>
      <c r="G1326">
        <v>0</v>
      </c>
      <c r="H1326">
        <v>76.3</v>
      </c>
      <c r="K1326" t="s">
        <v>1415</v>
      </c>
      <c r="L1326" s="1"/>
      <c r="M1326" s="156"/>
    </row>
    <row r="1327" spans="1:13" ht="15" customHeight="1" x14ac:dyDescent="0.25">
      <c r="A1327">
        <v>115567</v>
      </c>
      <c r="B1327" t="s">
        <v>167</v>
      </c>
      <c r="C1327" t="s">
        <v>168</v>
      </c>
      <c r="D1327">
        <v>2055</v>
      </c>
      <c r="E1327">
        <v>0</v>
      </c>
      <c r="F1327">
        <v>183.3</v>
      </c>
      <c r="G1327">
        <v>0</v>
      </c>
      <c r="H1327">
        <v>183.3</v>
      </c>
      <c r="J1327">
        <v>0</v>
      </c>
      <c r="K1327" t="s">
        <v>1415</v>
      </c>
      <c r="L1327" s="1"/>
      <c r="M1327" s="156"/>
    </row>
    <row r="1328" spans="1:13" ht="15" customHeight="1" x14ac:dyDescent="0.25">
      <c r="A1328">
        <v>115561</v>
      </c>
      <c r="B1328" t="s">
        <v>454</v>
      </c>
      <c r="C1328" t="s">
        <v>1468</v>
      </c>
      <c r="D1328">
        <v>3600</v>
      </c>
      <c r="E1328">
        <v>0</v>
      </c>
      <c r="F1328">
        <v>88.3</v>
      </c>
      <c r="G1328">
        <v>0</v>
      </c>
      <c r="H1328">
        <v>88.3</v>
      </c>
      <c r="I1328" t="s">
        <v>1485</v>
      </c>
      <c r="K1328" t="s">
        <v>1415</v>
      </c>
      <c r="L1328" s="1"/>
      <c r="M1328" s="156"/>
    </row>
    <row r="1329" spans="1:13" ht="15" customHeight="1" x14ac:dyDescent="0.25">
      <c r="A1329">
        <v>115559</v>
      </c>
      <c r="B1329" t="s">
        <v>461</v>
      </c>
      <c r="C1329" t="s">
        <v>1477</v>
      </c>
      <c r="D1329">
        <v>3535</v>
      </c>
      <c r="E1329">
        <v>0</v>
      </c>
      <c r="F1329">
        <v>17.399999999999999</v>
      </c>
      <c r="G1329">
        <v>0</v>
      </c>
      <c r="H1329">
        <v>15.2</v>
      </c>
      <c r="I1329" t="s">
        <v>1663</v>
      </c>
      <c r="K1329" t="s">
        <v>1415</v>
      </c>
      <c r="L1329" s="1"/>
      <c r="M1329" s="156"/>
    </row>
    <row r="1330" spans="1:13" ht="15" customHeight="1" x14ac:dyDescent="0.25">
      <c r="A1330">
        <v>115558</v>
      </c>
      <c r="B1330" t="s">
        <v>458</v>
      </c>
      <c r="C1330" t="s">
        <v>1472</v>
      </c>
      <c r="D1330">
        <v>3535</v>
      </c>
      <c r="E1330">
        <v>0</v>
      </c>
      <c r="F1330">
        <v>87.4</v>
      </c>
      <c r="G1330">
        <v>0</v>
      </c>
      <c r="H1330">
        <v>87.3</v>
      </c>
      <c r="K1330" t="s">
        <v>1415</v>
      </c>
      <c r="L1330" s="1"/>
      <c r="M1330" s="156"/>
    </row>
    <row r="1331" spans="1:13" ht="15" customHeight="1" x14ac:dyDescent="0.25">
      <c r="A1331">
        <v>115557</v>
      </c>
      <c r="B1331" t="s">
        <v>167</v>
      </c>
      <c r="C1331" t="s">
        <v>168</v>
      </c>
      <c r="D1331">
        <v>2055</v>
      </c>
      <c r="E1331">
        <v>0</v>
      </c>
      <c r="F1331">
        <v>200</v>
      </c>
      <c r="G1331">
        <v>0</v>
      </c>
      <c r="H1331">
        <v>200</v>
      </c>
      <c r="J1331">
        <v>0</v>
      </c>
      <c r="K1331" t="s">
        <v>1415</v>
      </c>
      <c r="L1331" s="1"/>
      <c r="M1331" s="156"/>
    </row>
    <row r="1332" spans="1:13" ht="15" customHeight="1" x14ac:dyDescent="0.25">
      <c r="A1332">
        <v>115553</v>
      </c>
      <c r="B1332" t="s">
        <v>459</v>
      </c>
      <c r="C1332" t="s">
        <v>191</v>
      </c>
      <c r="D1332">
        <v>3535</v>
      </c>
      <c r="E1332">
        <v>0</v>
      </c>
      <c r="F1332">
        <v>186</v>
      </c>
      <c r="G1332">
        <v>0</v>
      </c>
      <c r="H1332">
        <v>186.1</v>
      </c>
      <c r="K1332" t="s">
        <v>1415</v>
      </c>
      <c r="L1332" s="1"/>
      <c r="M1332" s="156"/>
    </row>
    <row r="1333" spans="1:13" ht="15" customHeight="1" x14ac:dyDescent="0.25">
      <c r="A1333">
        <v>115551</v>
      </c>
      <c r="B1333" t="s">
        <v>167</v>
      </c>
      <c r="C1333" t="s">
        <v>168</v>
      </c>
      <c r="D1333">
        <v>2055</v>
      </c>
      <c r="E1333">
        <v>0</v>
      </c>
      <c r="F1333">
        <v>186.9</v>
      </c>
      <c r="G1333">
        <v>0</v>
      </c>
      <c r="H1333">
        <v>186.9</v>
      </c>
      <c r="J1333">
        <v>0</v>
      </c>
      <c r="K1333" t="s">
        <v>1415</v>
      </c>
      <c r="L1333" s="1"/>
      <c r="M1333" s="156"/>
    </row>
    <row r="1334" spans="1:13" ht="15" customHeight="1" x14ac:dyDescent="0.25">
      <c r="A1334">
        <v>115550</v>
      </c>
      <c r="B1334" t="s">
        <v>456</v>
      </c>
      <c r="C1334" t="s">
        <v>1470</v>
      </c>
      <c r="D1334">
        <v>3535</v>
      </c>
      <c r="E1334">
        <v>0</v>
      </c>
      <c r="F1334">
        <v>25.8</v>
      </c>
      <c r="G1334">
        <v>0</v>
      </c>
      <c r="H1334">
        <v>23.9</v>
      </c>
      <c r="I1334" t="s">
        <v>1442</v>
      </c>
      <c r="K1334" t="s">
        <v>1415</v>
      </c>
      <c r="L1334" s="1"/>
      <c r="M1334" s="156"/>
    </row>
    <row r="1335" spans="1:13" ht="15" customHeight="1" x14ac:dyDescent="0.25">
      <c r="A1335">
        <v>115548</v>
      </c>
      <c r="B1335" t="s">
        <v>461</v>
      </c>
      <c r="C1335" t="s">
        <v>1477</v>
      </c>
      <c r="D1335">
        <v>3535</v>
      </c>
      <c r="E1335">
        <v>0</v>
      </c>
      <c r="F1335">
        <v>42.5</v>
      </c>
      <c r="G1335">
        <v>0</v>
      </c>
      <c r="H1335">
        <v>40.4</v>
      </c>
      <c r="I1335" t="s">
        <v>1503</v>
      </c>
      <c r="K1335" t="s">
        <v>1415</v>
      </c>
      <c r="L1335" s="1"/>
      <c r="M1335" s="156"/>
    </row>
    <row r="1336" spans="1:13" ht="15" customHeight="1" x14ac:dyDescent="0.25">
      <c r="A1336">
        <v>115545</v>
      </c>
      <c r="B1336" t="s">
        <v>469</v>
      </c>
      <c r="C1336" t="s">
        <v>1488</v>
      </c>
      <c r="D1336">
        <v>3535</v>
      </c>
      <c r="E1336">
        <v>0</v>
      </c>
      <c r="F1336">
        <v>69.599999999999994</v>
      </c>
      <c r="G1336">
        <v>0</v>
      </c>
      <c r="H1336">
        <v>67.099999999999994</v>
      </c>
      <c r="I1336" t="s">
        <v>1489</v>
      </c>
      <c r="K1336" t="s">
        <v>1415</v>
      </c>
      <c r="L1336" s="1"/>
      <c r="M1336" s="156"/>
    </row>
    <row r="1337" spans="1:13" ht="15" customHeight="1" x14ac:dyDescent="0.25">
      <c r="A1337">
        <v>115542</v>
      </c>
      <c r="B1337" t="s">
        <v>441</v>
      </c>
      <c r="C1337" t="s">
        <v>1450</v>
      </c>
      <c r="D1337">
        <v>3535</v>
      </c>
      <c r="E1337">
        <v>104</v>
      </c>
      <c r="F1337">
        <v>104</v>
      </c>
      <c r="G1337">
        <v>0</v>
      </c>
      <c r="H1337">
        <v>100.8</v>
      </c>
      <c r="I1337" t="s">
        <v>1442</v>
      </c>
      <c r="K1337" t="s">
        <v>1415</v>
      </c>
      <c r="L1337" s="1"/>
      <c r="M1337" s="156"/>
    </row>
    <row r="1338" spans="1:13" ht="15" customHeight="1" x14ac:dyDescent="0.25">
      <c r="A1338">
        <v>115538</v>
      </c>
      <c r="B1338" t="s">
        <v>468</v>
      </c>
      <c r="C1338" t="s">
        <v>1487</v>
      </c>
      <c r="D1338">
        <v>3535</v>
      </c>
      <c r="E1338">
        <v>0</v>
      </c>
      <c r="F1338">
        <v>37.299999999999997</v>
      </c>
      <c r="G1338">
        <v>0</v>
      </c>
      <c r="H1338">
        <v>37.4</v>
      </c>
      <c r="K1338" t="s">
        <v>1415</v>
      </c>
      <c r="L1338" s="1"/>
      <c r="M1338" s="156"/>
    </row>
    <row r="1339" spans="1:13" ht="15" customHeight="1" x14ac:dyDescent="0.25">
      <c r="A1339">
        <v>115536</v>
      </c>
      <c r="B1339" t="s">
        <v>464</v>
      </c>
      <c r="C1339" t="s">
        <v>1482</v>
      </c>
      <c r="D1339">
        <v>3535</v>
      </c>
      <c r="E1339">
        <v>0</v>
      </c>
      <c r="F1339">
        <v>8</v>
      </c>
      <c r="G1339">
        <v>0</v>
      </c>
      <c r="H1339">
        <v>8.1999999999999993</v>
      </c>
      <c r="I1339" t="s">
        <v>1495</v>
      </c>
      <c r="K1339" t="s">
        <v>1415</v>
      </c>
      <c r="L1339" s="1"/>
      <c r="M1339" s="156"/>
    </row>
    <row r="1340" spans="1:13" ht="15" customHeight="1" x14ac:dyDescent="0.25">
      <c r="A1340">
        <v>115534</v>
      </c>
      <c r="B1340" t="s">
        <v>416</v>
      </c>
      <c r="C1340" t="s">
        <v>1418</v>
      </c>
      <c r="D1340">
        <v>3535</v>
      </c>
      <c r="E1340">
        <v>15</v>
      </c>
      <c r="F1340">
        <v>15.4</v>
      </c>
      <c r="G1340">
        <v>0</v>
      </c>
      <c r="H1340">
        <v>14.2</v>
      </c>
      <c r="I1340" t="s">
        <v>1492</v>
      </c>
      <c r="K1340" t="s">
        <v>1415</v>
      </c>
      <c r="L1340" s="1"/>
      <c r="M1340" s="156"/>
    </row>
    <row r="1341" spans="1:13" ht="15" customHeight="1" x14ac:dyDescent="0.25">
      <c r="A1341">
        <v>115529</v>
      </c>
      <c r="B1341" t="s">
        <v>417</v>
      </c>
      <c r="C1341" t="s">
        <v>1419</v>
      </c>
      <c r="D1341">
        <v>3535</v>
      </c>
      <c r="E1341">
        <v>115</v>
      </c>
      <c r="F1341">
        <v>118.8</v>
      </c>
      <c r="G1341">
        <v>0</v>
      </c>
      <c r="H1341">
        <v>116.9</v>
      </c>
      <c r="I1341" t="s">
        <v>1417</v>
      </c>
      <c r="K1341" t="s">
        <v>1415</v>
      </c>
      <c r="L1341" s="1"/>
      <c r="M1341" s="156"/>
    </row>
    <row r="1342" spans="1:13" ht="15" customHeight="1" x14ac:dyDescent="0.25">
      <c r="A1342">
        <v>115526</v>
      </c>
      <c r="B1342" t="s">
        <v>167</v>
      </c>
      <c r="C1342" t="s">
        <v>168</v>
      </c>
      <c r="D1342">
        <v>2055</v>
      </c>
      <c r="E1342">
        <v>0</v>
      </c>
      <c r="F1342">
        <v>199.5</v>
      </c>
      <c r="G1342">
        <v>0</v>
      </c>
      <c r="H1342">
        <v>199.5</v>
      </c>
      <c r="J1342">
        <v>0</v>
      </c>
      <c r="K1342" t="s">
        <v>1415</v>
      </c>
      <c r="L1342" s="1"/>
      <c r="M1342" s="156"/>
    </row>
    <row r="1343" spans="1:13" ht="15" customHeight="1" x14ac:dyDescent="0.25">
      <c r="A1343">
        <v>115524</v>
      </c>
      <c r="B1343" t="s">
        <v>186</v>
      </c>
      <c r="C1343" t="s">
        <v>1433</v>
      </c>
      <c r="D1343">
        <v>2055</v>
      </c>
      <c r="E1343">
        <v>0</v>
      </c>
      <c r="F1343">
        <v>207.6</v>
      </c>
      <c r="G1343">
        <v>0</v>
      </c>
      <c r="H1343">
        <v>207.6</v>
      </c>
      <c r="J1343">
        <v>0</v>
      </c>
      <c r="K1343" t="s">
        <v>1415</v>
      </c>
      <c r="L1343" s="1"/>
      <c r="M1343" s="156"/>
    </row>
    <row r="1344" spans="1:13" ht="15" customHeight="1" x14ac:dyDescent="0.25">
      <c r="A1344">
        <v>115523</v>
      </c>
      <c r="B1344" t="s">
        <v>409</v>
      </c>
      <c r="C1344" t="s">
        <v>1414</v>
      </c>
      <c r="D1344">
        <v>3535</v>
      </c>
      <c r="E1344">
        <v>0</v>
      </c>
      <c r="F1344">
        <v>163</v>
      </c>
      <c r="G1344">
        <v>0</v>
      </c>
      <c r="H1344">
        <v>163.1</v>
      </c>
      <c r="K1344" t="s">
        <v>1415</v>
      </c>
      <c r="L1344" s="1"/>
      <c r="M1344" s="156"/>
    </row>
    <row r="1345" spans="1:13" ht="15" customHeight="1" x14ac:dyDescent="0.25">
      <c r="A1345">
        <v>115521</v>
      </c>
      <c r="B1345" t="s">
        <v>412</v>
      </c>
      <c r="C1345" t="s">
        <v>413</v>
      </c>
      <c r="D1345">
        <v>3535</v>
      </c>
      <c r="E1345">
        <v>0</v>
      </c>
      <c r="F1345">
        <v>165.2</v>
      </c>
      <c r="G1345">
        <v>0</v>
      </c>
      <c r="H1345">
        <v>165.4</v>
      </c>
      <c r="K1345" t="s">
        <v>1415</v>
      </c>
      <c r="L1345" s="1"/>
      <c r="M1345" s="156"/>
    </row>
    <row r="1346" spans="1:13" ht="15" customHeight="1" x14ac:dyDescent="0.25">
      <c r="A1346">
        <v>115520</v>
      </c>
      <c r="B1346" t="s">
        <v>177</v>
      </c>
      <c r="C1346" t="s">
        <v>178</v>
      </c>
      <c r="D1346">
        <v>2055</v>
      </c>
      <c r="E1346">
        <v>0</v>
      </c>
      <c r="F1346">
        <v>200.6</v>
      </c>
      <c r="G1346">
        <v>0</v>
      </c>
      <c r="H1346">
        <v>200.6</v>
      </c>
      <c r="J1346">
        <v>0</v>
      </c>
      <c r="K1346" t="s">
        <v>1415</v>
      </c>
      <c r="L1346" s="1"/>
      <c r="M1346" s="156"/>
    </row>
    <row r="1347" spans="1:13" ht="15" customHeight="1" x14ac:dyDescent="0.25">
      <c r="A1347">
        <v>115518</v>
      </c>
      <c r="B1347" t="s">
        <v>412</v>
      </c>
      <c r="C1347" t="s">
        <v>413</v>
      </c>
      <c r="D1347">
        <v>3535</v>
      </c>
      <c r="E1347">
        <v>0</v>
      </c>
      <c r="F1347">
        <v>183.5</v>
      </c>
      <c r="G1347">
        <v>0</v>
      </c>
      <c r="H1347">
        <v>183.6</v>
      </c>
      <c r="K1347" t="s">
        <v>1415</v>
      </c>
      <c r="L1347" s="1"/>
      <c r="M1347" s="156"/>
    </row>
    <row r="1348" spans="1:13" ht="15" customHeight="1" x14ac:dyDescent="0.25">
      <c r="A1348">
        <v>115516</v>
      </c>
      <c r="B1348" t="s">
        <v>412</v>
      </c>
      <c r="C1348" t="s">
        <v>413</v>
      </c>
      <c r="D1348">
        <v>3535</v>
      </c>
      <c r="E1348">
        <v>0</v>
      </c>
      <c r="F1348">
        <v>44.9</v>
      </c>
      <c r="G1348">
        <v>0</v>
      </c>
      <c r="H1348">
        <v>44.9</v>
      </c>
      <c r="I1348" t="s">
        <v>1491</v>
      </c>
      <c r="K1348" t="s">
        <v>1415</v>
      </c>
      <c r="L1348" s="1"/>
      <c r="M1348" s="156"/>
    </row>
    <row r="1349" spans="1:13" ht="15" customHeight="1" x14ac:dyDescent="0.25">
      <c r="A1349">
        <v>115515</v>
      </c>
      <c r="B1349" t="s">
        <v>428</v>
      </c>
      <c r="C1349" t="s">
        <v>69</v>
      </c>
      <c r="D1349">
        <v>3535</v>
      </c>
      <c r="E1349">
        <v>0</v>
      </c>
      <c r="F1349">
        <v>130.1</v>
      </c>
      <c r="G1349">
        <v>0</v>
      </c>
      <c r="H1349">
        <v>130.19999999999999</v>
      </c>
      <c r="K1349" t="s">
        <v>1415</v>
      </c>
      <c r="L1349" s="1"/>
      <c r="M1349" s="156"/>
    </row>
    <row r="1350" spans="1:13" ht="15" customHeight="1" x14ac:dyDescent="0.25">
      <c r="A1350">
        <v>115513</v>
      </c>
      <c r="B1350" t="s">
        <v>167</v>
      </c>
      <c r="C1350" t="s">
        <v>168</v>
      </c>
      <c r="D1350">
        <v>2055</v>
      </c>
      <c r="E1350">
        <v>0</v>
      </c>
      <c r="F1350">
        <v>189.2</v>
      </c>
      <c r="G1350">
        <v>0</v>
      </c>
      <c r="H1350">
        <v>189.2</v>
      </c>
      <c r="J1350">
        <v>0</v>
      </c>
      <c r="K1350" t="s">
        <v>1415</v>
      </c>
      <c r="L1350" s="1"/>
      <c r="M1350" s="156"/>
    </row>
    <row r="1351" spans="1:13" ht="15" customHeight="1" x14ac:dyDescent="0.25">
      <c r="A1351">
        <v>115512</v>
      </c>
      <c r="B1351" t="s">
        <v>417</v>
      </c>
      <c r="C1351" t="s">
        <v>1419</v>
      </c>
      <c r="D1351">
        <v>3535</v>
      </c>
      <c r="E1351">
        <v>120</v>
      </c>
      <c r="F1351">
        <v>124.9</v>
      </c>
      <c r="G1351">
        <v>0</v>
      </c>
      <c r="H1351">
        <v>124.6</v>
      </c>
      <c r="I1351" t="s">
        <v>1417</v>
      </c>
      <c r="K1351" t="s">
        <v>1415</v>
      </c>
      <c r="L1351" s="1"/>
      <c r="M1351" s="156"/>
    </row>
    <row r="1352" spans="1:13" ht="15" customHeight="1" x14ac:dyDescent="0.25">
      <c r="A1352">
        <v>115511</v>
      </c>
      <c r="B1352" t="s">
        <v>412</v>
      </c>
      <c r="C1352" t="s">
        <v>413</v>
      </c>
      <c r="D1352">
        <v>3535</v>
      </c>
      <c r="E1352">
        <v>0</v>
      </c>
      <c r="F1352">
        <v>188.4</v>
      </c>
      <c r="G1352">
        <v>0</v>
      </c>
      <c r="H1352">
        <v>188.6</v>
      </c>
      <c r="K1352" t="s">
        <v>1415</v>
      </c>
      <c r="L1352" s="1"/>
      <c r="M1352" s="156"/>
    </row>
    <row r="1353" spans="1:13" ht="15" customHeight="1" x14ac:dyDescent="0.25">
      <c r="A1353">
        <v>115510</v>
      </c>
      <c r="B1353" t="s">
        <v>167</v>
      </c>
      <c r="C1353" t="s">
        <v>168</v>
      </c>
      <c r="D1353">
        <v>2055</v>
      </c>
      <c r="E1353">
        <v>0</v>
      </c>
      <c r="F1353">
        <v>188.6</v>
      </c>
      <c r="G1353">
        <v>0</v>
      </c>
      <c r="H1353">
        <v>188.6</v>
      </c>
      <c r="J1353">
        <v>0</v>
      </c>
      <c r="K1353" t="s">
        <v>1415</v>
      </c>
      <c r="L1353" s="1"/>
      <c r="M1353" s="156"/>
    </row>
    <row r="1354" spans="1:13" ht="15" customHeight="1" x14ac:dyDescent="0.25">
      <c r="A1354">
        <v>115509</v>
      </c>
      <c r="B1354" t="s">
        <v>477</v>
      </c>
      <c r="C1354" t="s">
        <v>478</v>
      </c>
      <c r="D1354">
        <v>3535</v>
      </c>
      <c r="E1354">
        <v>0</v>
      </c>
      <c r="F1354">
        <v>119.6</v>
      </c>
      <c r="G1354">
        <v>0</v>
      </c>
      <c r="H1354">
        <v>116.6</v>
      </c>
      <c r="K1354" t="s">
        <v>1415</v>
      </c>
      <c r="L1354" s="1"/>
      <c r="M1354" s="156"/>
    </row>
    <row r="1355" spans="1:13" ht="15" customHeight="1" x14ac:dyDescent="0.25">
      <c r="A1355">
        <v>115506</v>
      </c>
      <c r="B1355" t="s">
        <v>124</v>
      </c>
      <c r="C1355" t="s">
        <v>1413</v>
      </c>
      <c r="D1355">
        <v>2055</v>
      </c>
      <c r="E1355">
        <v>0</v>
      </c>
      <c r="F1355">
        <v>184.6</v>
      </c>
      <c r="G1355">
        <v>0</v>
      </c>
      <c r="H1355">
        <v>184.6</v>
      </c>
      <c r="J1355">
        <v>0</v>
      </c>
      <c r="K1355" t="s">
        <v>1415</v>
      </c>
      <c r="L1355" s="1"/>
      <c r="M1355" s="156"/>
    </row>
    <row r="1356" spans="1:13" ht="15" customHeight="1" x14ac:dyDescent="0.25">
      <c r="A1356">
        <v>115493</v>
      </c>
      <c r="B1356" t="s">
        <v>412</v>
      </c>
      <c r="C1356" t="s">
        <v>413</v>
      </c>
      <c r="D1356">
        <v>3535</v>
      </c>
      <c r="E1356">
        <v>0</v>
      </c>
      <c r="F1356">
        <v>165.7</v>
      </c>
      <c r="G1356">
        <v>0</v>
      </c>
      <c r="H1356">
        <v>165.6</v>
      </c>
      <c r="I1356" t="s">
        <v>1491</v>
      </c>
      <c r="K1356" t="s">
        <v>1415</v>
      </c>
      <c r="L1356" s="1"/>
      <c r="M1356" s="156"/>
    </row>
    <row r="1357" spans="1:13" ht="15" customHeight="1" x14ac:dyDescent="0.25">
      <c r="A1357">
        <v>115489</v>
      </c>
      <c r="B1357" t="s">
        <v>416</v>
      </c>
      <c r="C1357" t="s">
        <v>1418</v>
      </c>
      <c r="D1357">
        <v>3535</v>
      </c>
      <c r="E1357">
        <v>2</v>
      </c>
      <c r="F1357">
        <v>2.2999999999999998</v>
      </c>
      <c r="G1357">
        <v>0</v>
      </c>
      <c r="H1357">
        <v>2</v>
      </c>
      <c r="I1357" t="s">
        <v>1417</v>
      </c>
      <c r="K1357" t="s">
        <v>1415</v>
      </c>
      <c r="L1357" s="1"/>
      <c r="M1357" s="156"/>
    </row>
    <row r="1358" spans="1:13" ht="15" customHeight="1" x14ac:dyDescent="0.25">
      <c r="A1358">
        <v>115486</v>
      </c>
      <c r="B1358" t="s">
        <v>1435</v>
      </c>
      <c r="C1358" t="s">
        <v>1436</v>
      </c>
      <c r="D1358">
        <v>2055</v>
      </c>
      <c r="E1358">
        <v>0</v>
      </c>
      <c r="F1358">
        <v>118.5</v>
      </c>
      <c r="G1358">
        <v>0</v>
      </c>
      <c r="H1358">
        <v>118.5</v>
      </c>
      <c r="J1358">
        <v>0</v>
      </c>
      <c r="K1358" t="s">
        <v>1415</v>
      </c>
      <c r="L1358" s="1"/>
      <c r="M1358" s="156"/>
    </row>
    <row r="1359" spans="1:13" ht="15" customHeight="1" x14ac:dyDescent="0.25">
      <c r="A1359">
        <v>115481</v>
      </c>
      <c r="B1359" t="s">
        <v>412</v>
      </c>
      <c r="C1359" t="s">
        <v>413</v>
      </c>
      <c r="D1359">
        <v>3535</v>
      </c>
      <c r="E1359">
        <v>0</v>
      </c>
      <c r="F1359">
        <v>170.4</v>
      </c>
      <c r="G1359">
        <v>0</v>
      </c>
      <c r="H1359">
        <v>170.6</v>
      </c>
      <c r="K1359" t="s">
        <v>1415</v>
      </c>
      <c r="L1359" s="1"/>
      <c r="M1359" s="156"/>
    </row>
    <row r="1360" spans="1:13" ht="15" customHeight="1" x14ac:dyDescent="0.25">
      <c r="A1360">
        <v>115478</v>
      </c>
      <c r="B1360" t="s">
        <v>481</v>
      </c>
      <c r="C1360" t="s">
        <v>1506</v>
      </c>
      <c r="D1360">
        <v>3535</v>
      </c>
      <c r="E1360">
        <v>0</v>
      </c>
      <c r="G1360">
        <v>0</v>
      </c>
      <c r="H1360">
        <v>0</v>
      </c>
      <c r="K1360" t="s">
        <v>1415</v>
      </c>
      <c r="L1360" s="1"/>
      <c r="M1360" s="156"/>
    </row>
    <row r="1361" spans="1:13" ht="15" customHeight="1" x14ac:dyDescent="0.25">
      <c r="A1361">
        <v>115474</v>
      </c>
      <c r="B1361" t="s">
        <v>409</v>
      </c>
      <c r="C1361" t="s">
        <v>1414</v>
      </c>
      <c r="D1361">
        <v>3535</v>
      </c>
      <c r="E1361">
        <v>0</v>
      </c>
      <c r="F1361">
        <v>170.5</v>
      </c>
      <c r="G1361">
        <v>0</v>
      </c>
      <c r="H1361">
        <v>171.1</v>
      </c>
      <c r="K1361" t="s">
        <v>1415</v>
      </c>
      <c r="L1361" s="1"/>
      <c r="M1361" s="156"/>
    </row>
    <row r="1362" spans="1:13" ht="15" customHeight="1" x14ac:dyDescent="0.25">
      <c r="A1362">
        <v>115469</v>
      </c>
      <c r="B1362" t="s">
        <v>412</v>
      </c>
      <c r="C1362" t="s">
        <v>413</v>
      </c>
      <c r="D1362">
        <v>3535</v>
      </c>
      <c r="E1362">
        <v>0</v>
      </c>
      <c r="F1362">
        <v>169.6</v>
      </c>
      <c r="G1362">
        <v>0</v>
      </c>
      <c r="H1362">
        <v>169.6</v>
      </c>
      <c r="K1362" t="s">
        <v>1415</v>
      </c>
      <c r="L1362" s="1"/>
      <c r="M1362" s="156"/>
    </row>
    <row r="1363" spans="1:13" ht="15" customHeight="1" x14ac:dyDescent="0.25">
      <c r="A1363">
        <v>115468</v>
      </c>
      <c r="B1363" t="s">
        <v>412</v>
      </c>
      <c r="C1363" t="s">
        <v>413</v>
      </c>
      <c r="D1363">
        <v>3535</v>
      </c>
      <c r="E1363">
        <v>0</v>
      </c>
      <c r="G1363">
        <v>0</v>
      </c>
      <c r="H1363">
        <v>0</v>
      </c>
      <c r="I1363" t="s">
        <v>1476</v>
      </c>
      <c r="K1363" t="s">
        <v>1415</v>
      </c>
      <c r="L1363" s="1"/>
      <c r="M1363" s="156"/>
    </row>
    <row r="1364" spans="1:13" ht="15" customHeight="1" x14ac:dyDescent="0.25">
      <c r="A1364">
        <v>115466</v>
      </c>
      <c r="B1364" t="s">
        <v>167</v>
      </c>
      <c r="C1364" t="s">
        <v>168</v>
      </c>
      <c r="D1364">
        <v>2055</v>
      </c>
      <c r="E1364">
        <v>0</v>
      </c>
      <c r="F1364">
        <v>200.4</v>
      </c>
      <c r="G1364">
        <v>0</v>
      </c>
      <c r="H1364">
        <v>200.4</v>
      </c>
      <c r="J1364">
        <v>0</v>
      </c>
      <c r="K1364" t="s">
        <v>1415</v>
      </c>
      <c r="L1364" s="1"/>
      <c r="M1364" s="156"/>
    </row>
    <row r="1365" spans="1:13" ht="15" customHeight="1" x14ac:dyDescent="0.25">
      <c r="A1365">
        <v>115465</v>
      </c>
      <c r="B1365" t="s">
        <v>124</v>
      </c>
      <c r="C1365" t="s">
        <v>1413</v>
      </c>
      <c r="D1365">
        <v>2055</v>
      </c>
      <c r="E1365">
        <v>0</v>
      </c>
      <c r="F1365">
        <v>179</v>
      </c>
      <c r="G1365">
        <v>0</v>
      </c>
      <c r="H1365">
        <v>179</v>
      </c>
      <c r="J1365">
        <v>0</v>
      </c>
      <c r="K1365" t="s">
        <v>1415</v>
      </c>
      <c r="L1365" s="1"/>
      <c r="M1365" s="156"/>
    </row>
    <row r="1366" spans="1:13" ht="15" customHeight="1" x14ac:dyDescent="0.25">
      <c r="A1366">
        <v>115464</v>
      </c>
      <c r="B1366" t="s">
        <v>1435</v>
      </c>
      <c r="C1366" t="s">
        <v>1436</v>
      </c>
      <c r="D1366">
        <v>2055</v>
      </c>
      <c r="E1366">
        <v>0</v>
      </c>
      <c r="F1366">
        <v>128.69999999999999</v>
      </c>
      <c r="G1366">
        <v>0</v>
      </c>
      <c r="H1366">
        <v>128.69999999999999</v>
      </c>
      <c r="J1366">
        <v>0</v>
      </c>
      <c r="K1366" t="s">
        <v>1415</v>
      </c>
      <c r="L1366" s="1"/>
      <c r="M1366" s="156"/>
    </row>
    <row r="1367" spans="1:13" ht="15" customHeight="1" x14ac:dyDescent="0.25">
      <c r="A1367">
        <v>115459</v>
      </c>
      <c r="B1367" t="s">
        <v>167</v>
      </c>
      <c r="C1367" t="s">
        <v>168</v>
      </c>
      <c r="D1367">
        <v>2055</v>
      </c>
      <c r="E1367">
        <v>0</v>
      </c>
      <c r="F1367">
        <v>202.6</v>
      </c>
      <c r="G1367">
        <v>0</v>
      </c>
      <c r="H1367">
        <v>202.6</v>
      </c>
      <c r="J1367">
        <v>0</v>
      </c>
      <c r="K1367" t="s">
        <v>1415</v>
      </c>
      <c r="L1367" s="1"/>
      <c r="M1367" s="156"/>
    </row>
    <row r="1368" spans="1:13" ht="15" customHeight="1" x14ac:dyDescent="0.25">
      <c r="A1368">
        <v>115443</v>
      </c>
      <c r="B1368" t="s">
        <v>124</v>
      </c>
      <c r="C1368" t="s">
        <v>1413</v>
      </c>
      <c r="D1368">
        <v>2055</v>
      </c>
      <c r="E1368">
        <v>0</v>
      </c>
      <c r="F1368">
        <v>167.5</v>
      </c>
      <c r="G1368">
        <v>0</v>
      </c>
      <c r="H1368">
        <v>167.5</v>
      </c>
      <c r="J1368">
        <v>0</v>
      </c>
      <c r="K1368" t="s">
        <v>1415</v>
      </c>
      <c r="L1368" s="1"/>
      <c r="M1368" s="156"/>
    </row>
    <row r="1369" spans="1:13" ht="15" customHeight="1" x14ac:dyDescent="0.25">
      <c r="A1369">
        <v>115441</v>
      </c>
      <c r="B1369" t="s">
        <v>424</v>
      </c>
      <c r="C1369" t="s">
        <v>1432</v>
      </c>
      <c r="D1369">
        <v>3535</v>
      </c>
      <c r="E1369">
        <v>0</v>
      </c>
      <c r="F1369">
        <v>99.4</v>
      </c>
      <c r="G1369">
        <v>0</v>
      </c>
      <c r="H1369">
        <v>99.5</v>
      </c>
      <c r="K1369" t="s">
        <v>1415</v>
      </c>
      <c r="L1369" s="1"/>
      <c r="M1369" s="156"/>
    </row>
    <row r="1370" spans="1:13" ht="15" customHeight="1" x14ac:dyDescent="0.25">
      <c r="A1370">
        <v>115439</v>
      </c>
      <c r="B1370" t="s">
        <v>419</v>
      </c>
      <c r="C1370" t="s">
        <v>1421</v>
      </c>
      <c r="D1370">
        <v>3535</v>
      </c>
      <c r="E1370">
        <v>12</v>
      </c>
      <c r="F1370">
        <v>12.3</v>
      </c>
      <c r="G1370">
        <v>0</v>
      </c>
      <c r="H1370">
        <v>10.199999999999999</v>
      </c>
      <c r="K1370" t="s">
        <v>1415</v>
      </c>
      <c r="L1370" s="1"/>
      <c r="M1370" s="156"/>
    </row>
    <row r="1371" spans="1:13" ht="15" customHeight="1" x14ac:dyDescent="0.25">
      <c r="A1371">
        <v>115437</v>
      </c>
      <c r="B1371" t="s">
        <v>409</v>
      </c>
      <c r="C1371" t="s">
        <v>1414</v>
      </c>
      <c r="D1371">
        <v>3535</v>
      </c>
      <c r="E1371">
        <v>0</v>
      </c>
      <c r="F1371">
        <v>89.7</v>
      </c>
      <c r="G1371">
        <v>0</v>
      </c>
      <c r="H1371">
        <v>89.3</v>
      </c>
      <c r="K1371" t="s">
        <v>1415</v>
      </c>
      <c r="L1371" s="1"/>
      <c r="M1371" s="156"/>
    </row>
    <row r="1372" spans="1:13" ht="15" customHeight="1" x14ac:dyDescent="0.25">
      <c r="A1372">
        <v>115436</v>
      </c>
      <c r="B1372" t="s">
        <v>418</v>
      </c>
      <c r="C1372" t="s">
        <v>1420</v>
      </c>
      <c r="D1372">
        <v>3535</v>
      </c>
      <c r="E1372">
        <v>0</v>
      </c>
      <c r="F1372">
        <v>111.8</v>
      </c>
      <c r="G1372">
        <v>0</v>
      </c>
      <c r="H1372">
        <v>111.9</v>
      </c>
      <c r="K1372" t="s">
        <v>1415</v>
      </c>
      <c r="L1372" s="1"/>
      <c r="M1372" s="156"/>
    </row>
    <row r="1373" spans="1:13" ht="15" customHeight="1" x14ac:dyDescent="0.25">
      <c r="A1373">
        <v>115434</v>
      </c>
      <c r="B1373" t="s">
        <v>454</v>
      </c>
      <c r="C1373" t="s">
        <v>1468</v>
      </c>
      <c r="D1373">
        <v>3600</v>
      </c>
      <c r="E1373">
        <v>0</v>
      </c>
      <c r="F1373">
        <v>122</v>
      </c>
      <c r="G1373">
        <v>0</v>
      </c>
      <c r="H1373">
        <v>121.9</v>
      </c>
      <c r="I1373" t="s">
        <v>1485</v>
      </c>
      <c r="K1373" t="s">
        <v>1415</v>
      </c>
      <c r="L1373" s="1"/>
      <c r="M1373" s="156"/>
    </row>
    <row r="1374" spans="1:13" ht="15" customHeight="1" x14ac:dyDescent="0.25">
      <c r="A1374">
        <v>115430</v>
      </c>
      <c r="B1374" t="s">
        <v>466</v>
      </c>
      <c r="C1374" t="s">
        <v>1484</v>
      </c>
      <c r="D1374">
        <v>3535</v>
      </c>
      <c r="E1374">
        <v>0</v>
      </c>
      <c r="F1374">
        <v>148.30000000000001</v>
      </c>
      <c r="G1374">
        <v>0</v>
      </c>
      <c r="H1374">
        <v>148.4</v>
      </c>
      <c r="K1374" t="s">
        <v>1415</v>
      </c>
      <c r="L1374" s="1"/>
      <c r="M1374" s="156"/>
    </row>
    <row r="1375" spans="1:13" ht="15" customHeight="1" x14ac:dyDescent="0.25">
      <c r="A1375">
        <v>115429</v>
      </c>
      <c r="B1375" t="s">
        <v>167</v>
      </c>
      <c r="C1375" t="s">
        <v>168</v>
      </c>
      <c r="D1375">
        <v>2055</v>
      </c>
      <c r="E1375">
        <v>0</v>
      </c>
      <c r="F1375">
        <v>207.8</v>
      </c>
      <c r="G1375">
        <v>0</v>
      </c>
      <c r="H1375">
        <v>207.8</v>
      </c>
      <c r="J1375">
        <v>0</v>
      </c>
      <c r="K1375" t="s">
        <v>1415</v>
      </c>
      <c r="L1375" s="1"/>
      <c r="M1375" s="156"/>
    </row>
    <row r="1376" spans="1:13" ht="15" customHeight="1" x14ac:dyDescent="0.25">
      <c r="A1376">
        <v>115428</v>
      </c>
      <c r="B1376" t="s">
        <v>408</v>
      </c>
      <c r="C1376" t="s">
        <v>1424</v>
      </c>
      <c r="D1376">
        <v>3535</v>
      </c>
      <c r="E1376">
        <v>0</v>
      </c>
      <c r="F1376">
        <v>89.2</v>
      </c>
      <c r="G1376">
        <v>0</v>
      </c>
      <c r="H1376">
        <v>89.7</v>
      </c>
      <c r="K1376" t="s">
        <v>1415</v>
      </c>
      <c r="L1376" s="1"/>
      <c r="M1376" s="156"/>
    </row>
    <row r="1377" spans="1:13" ht="15" customHeight="1" x14ac:dyDescent="0.25">
      <c r="A1377">
        <v>115426</v>
      </c>
      <c r="B1377" t="s">
        <v>1033</v>
      </c>
      <c r="C1377" t="s">
        <v>1034</v>
      </c>
      <c r="D1377">
        <v>3535</v>
      </c>
      <c r="E1377">
        <v>0</v>
      </c>
      <c r="F1377">
        <v>143.80000000000001</v>
      </c>
      <c r="G1377">
        <v>0</v>
      </c>
      <c r="H1377">
        <v>143.80000000000001</v>
      </c>
      <c r="K1377" t="s">
        <v>1415</v>
      </c>
      <c r="L1377" s="1"/>
      <c r="M1377" s="156"/>
    </row>
    <row r="1378" spans="1:13" ht="15" customHeight="1" x14ac:dyDescent="0.25">
      <c r="A1378">
        <v>115424</v>
      </c>
      <c r="B1378" t="s">
        <v>424</v>
      </c>
      <c r="C1378" t="s">
        <v>1432</v>
      </c>
      <c r="D1378">
        <v>3535</v>
      </c>
      <c r="E1378">
        <v>0</v>
      </c>
      <c r="F1378">
        <v>157.9</v>
      </c>
      <c r="G1378">
        <v>0</v>
      </c>
      <c r="H1378">
        <v>157.6</v>
      </c>
      <c r="K1378" t="s">
        <v>1415</v>
      </c>
      <c r="L1378" s="1"/>
      <c r="M1378" s="156"/>
    </row>
    <row r="1379" spans="1:13" ht="15" customHeight="1" x14ac:dyDescent="0.25">
      <c r="A1379">
        <v>115420</v>
      </c>
      <c r="B1379" t="s">
        <v>167</v>
      </c>
      <c r="C1379" t="s">
        <v>168</v>
      </c>
      <c r="D1379">
        <v>2055</v>
      </c>
      <c r="E1379">
        <v>0</v>
      </c>
      <c r="F1379">
        <v>198.1</v>
      </c>
      <c r="G1379">
        <v>0</v>
      </c>
      <c r="H1379">
        <v>198.1</v>
      </c>
      <c r="J1379">
        <v>0</v>
      </c>
      <c r="K1379" t="s">
        <v>1415</v>
      </c>
      <c r="L1379" s="1"/>
      <c r="M1379" s="156"/>
    </row>
    <row r="1380" spans="1:13" ht="15" customHeight="1" x14ac:dyDescent="0.25">
      <c r="A1380">
        <v>115418</v>
      </c>
      <c r="B1380" t="s">
        <v>186</v>
      </c>
      <c r="C1380" t="s">
        <v>1433</v>
      </c>
      <c r="D1380">
        <v>2055</v>
      </c>
      <c r="E1380">
        <v>0</v>
      </c>
      <c r="F1380">
        <v>98.7</v>
      </c>
      <c r="G1380">
        <v>0</v>
      </c>
      <c r="H1380">
        <v>98.7</v>
      </c>
      <c r="J1380">
        <v>0</v>
      </c>
      <c r="K1380" t="s">
        <v>1415</v>
      </c>
      <c r="L1380" s="1"/>
      <c r="M1380" s="156"/>
    </row>
    <row r="1381" spans="1:13" ht="15" customHeight="1" x14ac:dyDescent="0.25">
      <c r="A1381">
        <v>115415</v>
      </c>
      <c r="B1381" t="s">
        <v>1033</v>
      </c>
      <c r="C1381" t="s">
        <v>1034</v>
      </c>
      <c r="D1381">
        <v>3535</v>
      </c>
      <c r="E1381">
        <v>0</v>
      </c>
      <c r="F1381">
        <v>121.9</v>
      </c>
      <c r="G1381">
        <v>0</v>
      </c>
      <c r="H1381">
        <v>122.1</v>
      </c>
      <c r="K1381" t="s">
        <v>1415</v>
      </c>
      <c r="L1381" s="1"/>
      <c r="M1381" s="156"/>
    </row>
    <row r="1382" spans="1:13" ht="15" customHeight="1" x14ac:dyDescent="0.25">
      <c r="A1382">
        <v>115413</v>
      </c>
      <c r="B1382" t="s">
        <v>170</v>
      </c>
      <c r="C1382" t="s">
        <v>171</v>
      </c>
      <c r="D1382">
        <v>2055</v>
      </c>
      <c r="E1382">
        <v>0</v>
      </c>
      <c r="F1382">
        <v>300</v>
      </c>
      <c r="G1382">
        <v>0</v>
      </c>
      <c r="H1382">
        <v>300</v>
      </c>
      <c r="J1382">
        <v>0</v>
      </c>
      <c r="K1382" t="s">
        <v>1415</v>
      </c>
      <c r="L1382" s="1"/>
      <c r="M1382" s="156"/>
    </row>
    <row r="1383" spans="1:13" ht="15" customHeight="1" x14ac:dyDescent="0.25">
      <c r="A1383">
        <v>115412</v>
      </c>
      <c r="B1383" t="s">
        <v>177</v>
      </c>
      <c r="C1383" t="s">
        <v>178</v>
      </c>
      <c r="D1383">
        <v>2055</v>
      </c>
      <c r="E1383">
        <v>0</v>
      </c>
      <c r="F1383">
        <v>208.6</v>
      </c>
      <c r="G1383">
        <v>0</v>
      </c>
      <c r="H1383">
        <v>208.6</v>
      </c>
      <c r="J1383">
        <v>0</v>
      </c>
      <c r="K1383" t="s">
        <v>1415</v>
      </c>
      <c r="L1383" s="1"/>
      <c r="M1383" s="156"/>
    </row>
    <row r="1384" spans="1:13" ht="15" customHeight="1" x14ac:dyDescent="0.25">
      <c r="A1384">
        <v>115409</v>
      </c>
      <c r="B1384" t="s">
        <v>186</v>
      </c>
      <c r="C1384" t="s">
        <v>1433</v>
      </c>
      <c r="D1384">
        <v>2055</v>
      </c>
      <c r="E1384">
        <v>0</v>
      </c>
      <c r="F1384">
        <v>191.2</v>
      </c>
      <c r="G1384">
        <v>0</v>
      </c>
      <c r="H1384">
        <v>191.2</v>
      </c>
      <c r="J1384">
        <v>0</v>
      </c>
      <c r="K1384" t="s">
        <v>1415</v>
      </c>
      <c r="L1384" s="1"/>
      <c r="M1384" s="156"/>
    </row>
    <row r="1385" spans="1:13" ht="15" customHeight="1" x14ac:dyDescent="0.25">
      <c r="A1385">
        <v>115408</v>
      </c>
      <c r="B1385" t="s">
        <v>121</v>
      </c>
      <c r="C1385" t="s">
        <v>122</v>
      </c>
      <c r="D1385">
        <v>2055</v>
      </c>
      <c r="E1385">
        <v>0</v>
      </c>
      <c r="F1385">
        <v>163.9</v>
      </c>
      <c r="G1385">
        <v>0</v>
      </c>
      <c r="H1385">
        <v>163.9</v>
      </c>
      <c r="J1385">
        <v>0</v>
      </c>
      <c r="K1385" t="s">
        <v>1415</v>
      </c>
      <c r="L1385" s="1"/>
      <c r="M1385" s="156"/>
    </row>
    <row r="1386" spans="1:13" ht="15" customHeight="1" x14ac:dyDescent="0.25">
      <c r="A1386">
        <v>115407</v>
      </c>
      <c r="B1386" t="s">
        <v>124</v>
      </c>
      <c r="C1386" t="s">
        <v>1413</v>
      </c>
      <c r="D1386">
        <v>2055</v>
      </c>
      <c r="E1386">
        <v>0</v>
      </c>
      <c r="F1386">
        <v>166.2</v>
      </c>
      <c r="G1386">
        <v>0</v>
      </c>
      <c r="H1386">
        <v>166.2</v>
      </c>
      <c r="J1386">
        <v>0</v>
      </c>
      <c r="K1386" t="s">
        <v>1415</v>
      </c>
      <c r="L1386" s="1"/>
      <c r="M1386" s="156"/>
    </row>
    <row r="1387" spans="1:13" ht="15" customHeight="1" x14ac:dyDescent="0.25">
      <c r="A1387">
        <v>115406</v>
      </c>
      <c r="B1387" t="s">
        <v>458</v>
      </c>
      <c r="C1387" t="s">
        <v>1472</v>
      </c>
      <c r="D1387">
        <v>3535</v>
      </c>
      <c r="E1387">
        <v>0</v>
      </c>
      <c r="F1387">
        <v>80.8</v>
      </c>
      <c r="G1387">
        <v>0</v>
      </c>
      <c r="H1387">
        <v>80.8</v>
      </c>
      <c r="K1387" t="s">
        <v>1415</v>
      </c>
      <c r="L1387" s="1"/>
      <c r="M1387" s="156"/>
    </row>
    <row r="1388" spans="1:13" ht="15" customHeight="1" x14ac:dyDescent="0.25">
      <c r="A1388">
        <v>115405</v>
      </c>
      <c r="B1388" t="s">
        <v>428</v>
      </c>
      <c r="C1388" t="s">
        <v>69</v>
      </c>
      <c r="D1388">
        <v>3535</v>
      </c>
      <c r="E1388">
        <v>0</v>
      </c>
      <c r="F1388">
        <v>157.5</v>
      </c>
      <c r="G1388">
        <v>0</v>
      </c>
      <c r="H1388">
        <v>157.4</v>
      </c>
      <c r="K1388" t="s">
        <v>1415</v>
      </c>
      <c r="L1388" s="1"/>
      <c r="M1388" s="156"/>
    </row>
    <row r="1389" spans="1:13" ht="15" customHeight="1" x14ac:dyDescent="0.25">
      <c r="A1389">
        <v>115404</v>
      </c>
      <c r="B1389" t="s">
        <v>167</v>
      </c>
      <c r="C1389" t="s">
        <v>168</v>
      </c>
      <c r="D1389">
        <v>2055</v>
      </c>
      <c r="E1389">
        <v>0</v>
      </c>
      <c r="F1389">
        <v>198.7</v>
      </c>
      <c r="G1389">
        <v>0</v>
      </c>
      <c r="H1389">
        <v>198.7</v>
      </c>
      <c r="J1389">
        <v>0</v>
      </c>
      <c r="K1389" t="s">
        <v>1415</v>
      </c>
      <c r="L1389" s="1"/>
      <c r="M1389" s="156"/>
    </row>
    <row r="1390" spans="1:13" ht="15" customHeight="1" x14ac:dyDescent="0.25">
      <c r="A1390">
        <v>115403</v>
      </c>
      <c r="B1390" t="s">
        <v>423</v>
      </c>
      <c r="C1390" t="s">
        <v>1430</v>
      </c>
      <c r="D1390">
        <v>3535</v>
      </c>
      <c r="E1390">
        <v>0</v>
      </c>
      <c r="F1390">
        <v>35.5</v>
      </c>
      <c r="G1390">
        <v>0</v>
      </c>
      <c r="H1390">
        <v>35.4</v>
      </c>
      <c r="K1390" t="s">
        <v>1415</v>
      </c>
      <c r="L1390" s="1"/>
      <c r="M1390" s="156"/>
    </row>
    <row r="1391" spans="1:13" ht="15" customHeight="1" x14ac:dyDescent="0.25">
      <c r="A1391">
        <v>115402</v>
      </c>
      <c r="B1391" t="s">
        <v>462</v>
      </c>
      <c r="C1391" t="s">
        <v>1478</v>
      </c>
      <c r="D1391">
        <v>3535</v>
      </c>
      <c r="E1391">
        <v>0</v>
      </c>
      <c r="F1391">
        <v>48.6</v>
      </c>
      <c r="G1391">
        <v>0</v>
      </c>
      <c r="H1391">
        <v>48.4</v>
      </c>
      <c r="K1391" t="s">
        <v>1415</v>
      </c>
      <c r="L1391" s="1"/>
      <c r="M1391" s="156"/>
    </row>
    <row r="1392" spans="1:13" ht="15" customHeight="1" x14ac:dyDescent="0.25">
      <c r="A1392">
        <v>115401</v>
      </c>
      <c r="B1392" t="s">
        <v>436</v>
      </c>
      <c r="C1392" t="s">
        <v>1443</v>
      </c>
      <c r="D1392">
        <v>3535</v>
      </c>
      <c r="E1392">
        <v>0</v>
      </c>
      <c r="F1392">
        <v>7</v>
      </c>
      <c r="G1392">
        <v>0</v>
      </c>
      <c r="H1392">
        <v>6.7</v>
      </c>
      <c r="J1392">
        <v>0</v>
      </c>
      <c r="K1392" t="s">
        <v>1415</v>
      </c>
      <c r="L1392" s="1"/>
      <c r="M1392" s="156"/>
    </row>
    <row r="1393" spans="1:13" ht="15" customHeight="1" x14ac:dyDescent="0.25">
      <c r="A1393">
        <v>115400</v>
      </c>
      <c r="B1393" t="s">
        <v>408</v>
      </c>
      <c r="C1393" t="s">
        <v>1424</v>
      </c>
      <c r="D1393">
        <v>3535</v>
      </c>
      <c r="E1393">
        <v>0</v>
      </c>
      <c r="F1393">
        <v>32.200000000000003</v>
      </c>
      <c r="G1393">
        <v>0</v>
      </c>
      <c r="H1393">
        <v>32.4</v>
      </c>
      <c r="I1393" t="s">
        <v>1428</v>
      </c>
      <c r="K1393" t="s">
        <v>1415</v>
      </c>
      <c r="L1393" s="1"/>
      <c r="M1393" s="156"/>
    </row>
    <row r="1394" spans="1:13" ht="15" customHeight="1" x14ac:dyDescent="0.25">
      <c r="A1394">
        <v>115399</v>
      </c>
      <c r="B1394" t="s">
        <v>409</v>
      </c>
      <c r="C1394" t="s">
        <v>1414</v>
      </c>
      <c r="D1394">
        <v>3535</v>
      </c>
      <c r="E1394">
        <v>0</v>
      </c>
      <c r="F1394">
        <v>171</v>
      </c>
      <c r="G1394">
        <v>0</v>
      </c>
      <c r="H1394">
        <v>171.1</v>
      </c>
      <c r="K1394" t="s">
        <v>1415</v>
      </c>
      <c r="L1394" s="1"/>
      <c r="M1394" s="156"/>
    </row>
    <row r="1395" spans="1:13" ht="15" customHeight="1" x14ac:dyDescent="0.25">
      <c r="A1395">
        <v>115398</v>
      </c>
      <c r="B1395" t="s">
        <v>460</v>
      </c>
      <c r="C1395" t="s">
        <v>1475</v>
      </c>
      <c r="D1395">
        <v>3535</v>
      </c>
      <c r="E1395">
        <v>0</v>
      </c>
      <c r="F1395">
        <v>93.5</v>
      </c>
      <c r="G1395">
        <v>0</v>
      </c>
      <c r="H1395">
        <v>93.3</v>
      </c>
      <c r="K1395" t="s">
        <v>1415</v>
      </c>
      <c r="L1395" s="1"/>
      <c r="M1395" s="156"/>
    </row>
    <row r="1396" spans="1:13" ht="15" customHeight="1" x14ac:dyDescent="0.25">
      <c r="A1396">
        <v>115397</v>
      </c>
      <c r="B1396" t="s">
        <v>408</v>
      </c>
      <c r="C1396" t="s">
        <v>1424</v>
      </c>
      <c r="D1396">
        <v>3535</v>
      </c>
      <c r="E1396">
        <v>0</v>
      </c>
      <c r="F1396">
        <v>115</v>
      </c>
      <c r="G1396">
        <v>0</v>
      </c>
      <c r="H1396">
        <v>115.1</v>
      </c>
      <c r="I1396" t="s">
        <v>1428</v>
      </c>
      <c r="K1396" t="s">
        <v>1415</v>
      </c>
      <c r="L1396" s="1"/>
      <c r="M1396" s="156"/>
    </row>
    <row r="1397" spans="1:13" ht="15" customHeight="1" x14ac:dyDescent="0.25">
      <c r="A1397">
        <v>115396</v>
      </c>
      <c r="B1397" t="s">
        <v>167</v>
      </c>
      <c r="C1397" t="s">
        <v>168</v>
      </c>
      <c r="D1397">
        <v>2055</v>
      </c>
      <c r="E1397">
        <v>0</v>
      </c>
      <c r="F1397">
        <v>205.8</v>
      </c>
      <c r="G1397">
        <v>0</v>
      </c>
      <c r="H1397">
        <v>205.8</v>
      </c>
      <c r="J1397">
        <v>0</v>
      </c>
      <c r="K1397" t="s">
        <v>1415</v>
      </c>
      <c r="L1397" s="1"/>
      <c r="M1397" s="156"/>
    </row>
    <row r="1398" spans="1:13" ht="15" customHeight="1" x14ac:dyDescent="0.25">
      <c r="A1398">
        <v>115395</v>
      </c>
      <c r="B1398" t="s">
        <v>418</v>
      </c>
      <c r="C1398" t="s">
        <v>1420</v>
      </c>
      <c r="D1398">
        <v>3535</v>
      </c>
      <c r="E1398">
        <v>120</v>
      </c>
      <c r="F1398">
        <v>124.2</v>
      </c>
      <c r="G1398">
        <v>0</v>
      </c>
      <c r="H1398">
        <v>124.1</v>
      </c>
      <c r="I1398" t="s">
        <v>1417</v>
      </c>
      <c r="K1398" t="s">
        <v>1415</v>
      </c>
      <c r="L1398" s="1"/>
      <c r="M1398" s="156"/>
    </row>
    <row r="1399" spans="1:13" ht="15" customHeight="1" x14ac:dyDescent="0.25">
      <c r="A1399">
        <v>115382</v>
      </c>
      <c r="B1399" t="s">
        <v>167</v>
      </c>
      <c r="C1399" t="s">
        <v>168</v>
      </c>
      <c r="D1399">
        <v>2055</v>
      </c>
      <c r="E1399">
        <v>0</v>
      </c>
      <c r="F1399">
        <v>210.1</v>
      </c>
      <c r="G1399">
        <v>0</v>
      </c>
      <c r="H1399">
        <v>210.1</v>
      </c>
      <c r="J1399">
        <v>0</v>
      </c>
      <c r="K1399" t="s">
        <v>1415</v>
      </c>
      <c r="L1399" s="1"/>
      <c r="M1399" s="156"/>
    </row>
    <row r="1400" spans="1:13" ht="15" customHeight="1" x14ac:dyDescent="0.25">
      <c r="A1400">
        <v>115377</v>
      </c>
      <c r="B1400" t="s">
        <v>167</v>
      </c>
      <c r="C1400" t="s">
        <v>168</v>
      </c>
      <c r="D1400">
        <v>2055</v>
      </c>
      <c r="E1400">
        <v>0</v>
      </c>
      <c r="F1400">
        <v>175.2</v>
      </c>
      <c r="G1400">
        <v>0</v>
      </c>
      <c r="H1400">
        <v>175.2</v>
      </c>
      <c r="J1400">
        <v>0</v>
      </c>
      <c r="K1400" t="s">
        <v>1415</v>
      </c>
      <c r="L1400" s="1"/>
      <c r="M1400" s="156"/>
    </row>
    <row r="1401" spans="1:13" ht="15" customHeight="1" x14ac:dyDescent="0.25">
      <c r="A1401">
        <v>115376</v>
      </c>
      <c r="B1401" t="s">
        <v>177</v>
      </c>
      <c r="C1401" t="s">
        <v>178</v>
      </c>
      <c r="D1401">
        <v>2055</v>
      </c>
      <c r="E1401">
        <v>0</v>
      </c>
      <c r="F1401">
        <v>203.4</v>
      </c>
      <c r="G1401">
        <v>0</v>
      </c>
      <c r="H1401">
        <v>203.4</v>
      </c>
      <c r="J1401">
        <v>0</v>
      </c>
      <c r="K1401" t="s">
        <v>1415</v>
      </c>
      <c r="L1401" s="1"/>
      <c r="M1401" s="156"/>
    </row>
    <row r="1402" spans="1:13" ht="15" customHeight="1" x14ac:dyDescent="0.25">
      <c r="A1402">
        <v>115375</v>
      </c>
      <c r="B1402" t="s">
        <v>167</v>
      </c>
      <c r="C1402" t="s">
        <v>168</v>
      </c>
      <c r="D1402">
        <v>2055</v>
      </c>
      <c r="E1402">
        <v>0</v>
      </c>
      <c r="F1402">
        <v>191.5</v>
      </c>
      <c r="G1402">
        <v>0</v>
      </c>
      <c r="H1402">
        <v>191.5</v>
      </c>
      <c r="J1402">
        <v>0</v>
      </c>
      <c r="K1402" t="s">
        <v>1415</v>
      </c>
      <c r="L1402" s="1"/>
      <c r="M1402" s="156"/>
    </row>
    <row r="1403" spans="1:13" ht="15" customHeight="1" x14ac:dyDescent="0.25">
      <c r="A1403">
        <v>115374</v>
      </c>
      <c r="B1403" t="s">
        <v>156</v>
      </c>
      <c r="C1403" t="s">
        <v>157</v>
      </c>
      <c r="D1403">
        <v>2055</v>
      </c>
      <c r="E1403">
        <v>0</v>
      </c>
      <c r="F1403">
        <v>131.1</v>
      </c>
      <c r="G1403">
        <v>0</v>
      </c>
      <c r="H1403">
        <v>131.1</v>
      </c>
      <c r="J1403">
        <v>0</v>
      </c>
      <c r="K1403" t="s">
        <v>1415</v>
      </c>
      <c r="L1403" s="1"/>
      <c r="M1403" s="156"/>
    </row>
    <row r="1404" spans="1:13" ht="15" customHeight="1" x14ac:dyDescent="0.25">
      <c r="A1404">
        <v>115373</v>
      </c>
      <c r="B1404" t="s">
        <v>156</v>
      </c>
      <c r="C1404" t="s">
        <v>157</v>
      </c>
      <c r="D1404">
        <v>2055</v>
      </c>
      <c r="E1404">
        <v>0</v>
      </c>
      <c r="F1404">
        <v>125.4</v>
      </c>
      <c r="G1404">
        <v>0</v>
      </c>
      <c r="H1404">
        <v>125.4</v>
      </c>
      <c r="J1404">
        <v>0</v>
      </c>
      <c r="K1404" t="s">
        <v>1415</v>
      </c>
      <c r="L1404" s="1"/>
      <c r="M1404" s="156"/>
    </row>
    <row r="1405" spans="1:13" ht="15" customHeight="1" x14ac:dyDescent="0.25">
      <c r="A1405">
        <v>115372</v>
      </c>
      <c r="B1405" t="s">
        <v>480</v>
      </c>
      <c r="C1405" t="s">
        <v>1504</v>
      </c>
      <c r="D1405">
        <v>3535</v>
      </c>
      <c r="E1405">
        <v>0</v>
      </c>
      <c r="F1405">
        <v>38.6</v>
      </c>
      <c r="G1405">
        <v>0</v>
      </c>
      <c r="H1405">
        <v>38.1</v>
      </c>
      <c r="I1405" t="s">
        <v>1512</v>
      </c>
      <c r="K1405" t="s">
        <v>1415</v>
      </c>
      <c r="L1405" s="1"/>
      <c r="M1405" s="156"/>
    </row>
    <row r="1406" spans="1:13" ht="15" customHeight="1" x14ac:dyDescent="0.25">
      <c r="A1406">
        <v>115371</v>
      </c>
      <c r="B1406" t="s">
        <v>186</v>
      </c>
      <c r="C1406" t="s">
        <v>1433</v>
      </c>
      <c r="D1406">
        <v>2055</v>
      </c>
      <c r="E1406">
        <v>0</v>
      </c>
      <c r="F1406">
        <v>172.3</v>
      </c>
      <c r="G1406">
        <v>0</v>
      </c>
      <c r="H1406">
        <v>172.3</v>
      </c>
      <c r="J1406">
        <v>0</v>
      </c>
      <c r="K1406" t="s">
        <v>1415</v>
      </c>
      <c r="L1406" s="1"/>
      <c r="M1406" s="156"/>
    </row>
    <row r="1407" spans="1:13" ht="15" customHeight="1" x14ac:dyDescent="0.25">
      <c r="A1407">
        <v>115370</v>
      </c>
      <c r="B1407" t="s">
        <v>409</v>
      </c>
      <c r="C1407" t="s">
        <v>1414</v>
      </c>
      <c r="D1407">
        <v>3535</v>
      </c>
      <c r="E1407">
        <v>0</v>
      </c>
      <c r="F1407">
        <v>80.400000000000006</v>
      </c>
      <c r="G1407">
        <v>0</v>
      </c>
      <c r="H1407">
        <v>79.8</v>
      </c>
      <c r="K1407" t="s">
        <v>1415</v>
      </c>
      <c r="L1407" s="1"/>
      <c r="M1407" s="156"/>
    </row>
    <row r="1408" spans="1:13" ht="15" customHeight="1" x14ac:dyDescent="0.25">
      <c r="A1408">
        <v>115369</v>
      </c>
      <c r="B1408" t="s">
        <v>417</v>
      </c>
      <c r="C1408" t="s">
        <v>1419</v>
      </c>
      <c r="D1408">
        <v>3535</v>
      </c>
      <c r="E1408">
        <v>0</v>
      </c>
      <c r="F1408">
        <v>26.3</v>
      </c>
      <c r="G1408">
        <v>0</v>
      </c>
      <c r="H1408">
        <v>25.9</v>
      </c>
      <c r="K1408" t="s">
        <v>1415</v>
      </c>
      <c r="L1408" s="1"/>
      <c r="M1408" s="156"/>
    </row>
    <row r="1409" spans="1:13" ht="15" customHeight="1" x14ac:dyDescent="0.25">
      <c r="A1409">
        <v>115368</v>
      </c>
      <c r="B1409" t="s">
        <v>414</v>
      </c>
      <c r="C1409" t="s">
        <v>1416</v>
      </c>
      <c r="D1409">
        <v>3535</v>
      </c>
      <c r="E1409">
        <v>0</v>
      </c>
      <c r="F1409">
        <v>34.1</v>
      </c>
      <c r="G1409">
        <v>0</v>
      </c>
      <c r="H1409">
        <v>33.9</v>
      </c>
      <c r="K1409" t="s">
        <v>1415</v>
      </c>
      <c r="L1409" s="1"/>
      <c r="M1409" s="156"/>
    </row>
    <row r="1410" spans="1:13" ht="15" customHeight="1" x14ac:dyDescent="0.25">
      <c r="A1410">
        <v>115367</v>
      </c>
      <c r="B1410" t="s">
        <v>458</v>
      </c>
      <c r="C1410" t="s">
        <v>1472</v>
      </c>
      <c r="D1410">
        <v>3535</v>
      </c>
      <c r="E1410">
        <v>0</v>
      </c>
      <c r="F1410">
        <v>152.19999999999999</v>
      </c>
      <c r="G1410">
        <v>0</v>
      </c>
      <c r="H1410">
        <v>152.1</v>
      </c>
      <c r="K1410" t="s">
        <v>1415</v>
      </c>
      <c r="L1410" s="1"/>
      <c r="M1410" s="156"/>
    </row>
    <row r="1411" spans="1:13" ht="15" customHeight="1" x14ac:dyDescent="0.25">
      <c r="A1411">
        <v>115366</v>
      </c>
      <c r="B1411" t="s">
        <v>428</v>
      </c>
      <c r="C1411" t="s">
        <v>69</v>
      </c>
      <c r="D1411">
        <v>3535</v>
      </c>
      <c r="E1411">
        <v>0</v>
      </c>
      <c r="F1411">
        <v>1.1000000000000001</v>
      </c>
      <c r="G1411">
        <v>0</v>
      </c>
      <c r="H1411">
        <v>1</v>
      </c>
      <c r="K1411" t="s">
        <v>1415</v>
      </c>
      <c r="L1411" s="1"/>
      <c r="M1411" s="156"/>
    </row>
    <row r="1412" spans="1:13" ht="15" customHeight="1" x14ac:dyDescent="0.25">
      <c r="A1412">
        <v>115365</v>
      </c>
      <c r="B1412" t="s">
        <v>408</v>
      </c>
      <c r="C1412" t="s">
        <v>1424</v>
      </c>
      <c r="D1412">
        <v>3535</v>
      </c>
      <c r="E1412">
        <v>0</v>
      </c>
      <c r="F1412">
        <v>42</v>
      </c>
      <c r="G1412">
        <v>0</v>
      </c>
      <c r="H1412">
        <v>41.6</v>
      </c>
      <c r="I1412" t="s">
        <v>1428</v>
      </c>
      <c r="K1412" t="s">
        <v>1415</v>
      </c>
      <c r="L1412" s="1"/>
      <c r="M1412" s="156"/>
    </row>
    <row r="1413" spans="1:13" ht="15" customHeight="1" x14ac:dyDescent="0.25">
      <c r="A1413">
        <v>115364</v>
      </c>
      <c r="B1413" t="s">
        <v>408</v>
      </c>
      <c r="C1413" t="s">
        <v>1424</v>
      </c>
      <c r="D1413">
        <v>3535</v>
      </c>
      <c r="E1413">
        <v>0</v>
      </c>
      <c r="F1413">
        <v>125.6</v>
      </c>
      <c r="G1413">
        <v>0</v>
      </c>
      <c r="H1413">
        <v>125.1</v>
      </c>
      <c r="I1413" t="s">
        <v>1428</v>
      </c>
      <c r="K1413" t="s">
        <v>1415</v>
      </c>
      <c r="L1413" s="1"/>
      <c r="M1413" s="156"/>
    </row>
    <row r="1414" spans="1:13" ht="15" customHeight="1" x14ac:dyDescent="0.25">
      <c r="A1414">
        <v>115363</v>
      </c>
      <c r="B1414" t="s">
        <v>408</v>
      </c>
      <c r="C1414" t="s">
        <v>1424</v>
      </c>
      <c r="D1414">
        <v>3600</v>
      </c>
      <c r="E1414">
        <v>0</v>
      </c>
      <c r="F1414">
        <v>52.5</v>
      </c>
      <c r="G1414">
        <v>0</v>
      </c>
      <c r="H1414">
        <v>60</v>
      </c>
      <c r="I1414" t="s">
        <v>1656</v>
      </c>
      <c r="K1414" t="s">
        <v>1415</v>
      </c>
      <c r="L1414" s="1"/>
      <c r="M1414" s="156"/>
    </row>
    <row r="1415" spans="1:13" ht="15" customHeight="1" x14ac:dyDescent="0.25">
      <c r="A1415">
        <v>115362</v>
      </c>
      <c r="B1415" t="s">
        <v>124</v>
      </c>
      <c r="C1415" t="s">
        <v>1413</v>
      </c>
      <c r="D1415">
        <v>2055</v>
      </c>
      <c r="E1415">
        <v>0</v>
      </c>
      <c r="F1415">
        <v>188.7</v>
      </c>
      <c r="G1415">
        <v>0</v>
      </c>
      <c r="H1415">
        <v>188.7</v>
      </c>
      <c r="J1415">
        <v>0</v>
      </c>
      <c r="K1415" t="s">
        <v>1415</v>
      </c>
      <c r="L1415" s="1"/>
      <c r="M1415" s="156"/>
    </row>
    <row r="1416" spans="1:13" ht="15" customHeight="1" x14ac:dyDescent="0.25">
      <c r="A1416">
        <v>115354</v>
      </c>
      <c r="B1416" t="s">
        <v>418</v>
      </c>
      <c r="C1416" t="s">
        <v>1420</v>
      </c>
      <c r="D1416">
        <v>3535</v>
      </c>
      <c r="E1416">
        <v>0</v>
      </c>
      <c r="F1416">
        <v>16.8</v>
      </c>
      <c r="G1416">
        <v>0</v>
      </c>
      <c r="H1416">
        <v>16.899999999999999</v>
      </c>
      <c r="K1416" t="s">
        <v>1415</v>
      </c>
      <c r="L1416" s="1"/>
      <c r="M1416" s="156"/>
    </row>
    <row r="1417" spans="1:13" ht="15" customHeight="1" x14ac:dyDescent="0.25">
      <c r="A1417">
        <v>115353</v>
      </c>
      <c r="B1417" t="s">
        <v>167</v>
      </c>
      <c r="C1417" t="s">
        <v>168</v>
      </c>
      <c r="D1417">
        <v>2055</v>
      </c>
      <c r="E1417">
        <v>0</v>
      </c>
      <c r="F1417">
        <v>194.8</v>
      </c>
      <c r="G1417">
        <v>0</v>
      </c>
      <c r="H1417">
        <v>194.8</v>
      </c>
      <c r="J1417">
        <v>0</v>
      </c>
      <c r="K1417" t="s">
        <v>1415</v>
      </c>
      <c r="L1417" s="1"/>
      <c r="M1417" s="156"/>
    </row>
    <row r="1418" spans="1:13" ht="15" customHeight="1" x14ac:dyDescent="0.25">
      <c r="A1418">
        <v>115349</v>
      </c>
      <c r="B1418" t="s">
        <v>454</v>
      </c>
      <c r="C1418" t="s">
        <v>1468</v>
      </c>
      <c r="D1418">
        <v>3600</v>
      </c>
      <c r="E1418">
        <v>0</v>
      </c>
      <c r="F1418">
        <v>49.9</v>
      </c>
      <c r="G1418">
        <v>0</v>
      </c>
      <c r="H1418">
        <v>49.6</v>
      </c>
      <c r="I1418" t="s">
        <v>1485</v>
      </c>
      <c r="K1418" t="s">
        <v>1415</v>
      </c>
      <c r="L1418" s="1"/>
      <c r="M1418" s="156"/>
    </row>
    <row r="1419" spans="1:13" ht="15" customHeight="1" x14ac:dyDescent="0.25">
      <c r="A1419">
        <v>115346</v>
      </c>
      <c r="B1419" t="s">
        <v>468</v>
      </c>
      <c r="C1419" t="s">
        <v>1487</v>
      </c>
      <c r="D1419">
        <v>3535</v>
      </c>
      <c r="E1419">
        <v>0</v>
      </c>
      <c r="F1419">
        <v>38.1</v>
      </c>
      <c r="G1419">
        <v>0</v>
      </c>
      <c r="H1419">
        <v>37.9</v>
      </c>
      <c r="K1419" t="s">
        <v>1415</v>
      </c>
      <c r="L1419" s="1"/>
      <c r="M1419" s="156"/>
    </row>
    <row r="1420" spans="1:13" ht="15" customHeight="1" x14ac:dyDescent="0.25">
      <c r="A1420">
        <v>115338</v>
      </c>
      <c r="B1420" t="s">
        <v>167</v>
      </c>
      <c r="C1420" t="s">
        <v>168</v>
      </c>
      <c r="D1420">
        <v>2055</v>
      </c>
      <c r="E1420">
        <v>0</v>
      </c>
      <c r="F1420">
        <v>193.7</v>
      </c>
      <c r="G1420">
        <v>0</v>
      </c>
      <c r="H1420">
        <v>193.7</v>
      </c>
      <c r="J1420">
        <v>0</v>
      </c>
      <c r="K1420" t="s">
        <v>1415</v>
      </c>
      <c r="L1420" s="1"/>
      <c r="M1420" s="156"/>
    </row>
    <row r="1421" spans="1:13" ht="15" customHeight="1" x14ac:dyDescent="0.25">
      <c r="A1421">
        <v>115334</v>
      </c>
      <c r="B1421" t="s">
        <v>409</v>
      </c>
      <c r="C1421" t="s">
        <v>1414</v>
      </c>
      <c r="D1421">
        <v>3535</v>
      </c>
      <c r="E1421">
        <v>0</v>
      </c>
      <c r="F1421">
        <v>80.599999999999994</v>
      </c>
      <c r="G1421">
        <v>0</v>
      </c>
      <c r="H1421">
        <v>80.3</v>
      </c>
      <c r="K1421" t="s">
        <v>1415</v>
      </c>
      <c r="L1421" s="1"/>
      <c r="M1421" s="156"/>
    </row>
    <row r="1422" spans="1:13" ht="15" customHeight="1" x14ac:dyDescent="0.25">
      <c r="A1422">
        <v>115331</v>
      </c>
      <c r="B1422" t="s">
        <v>428</v>
      </c>
      <c r="C1422" t="s">
        <v>69</v>
      </c>
      <c r="D1422">
        <v>3535</v>
      </c>
      <c r="E1422">
        <v>0</v>
      </c>
      <c r="F1422">
        <v>146.30000000000001</v>
      </c>
      <c r="G1422">
        <v>0</v>
      </c>
      <c r="H1422">
        <v>146.19999999999999</v>
      </c>
      <c r="K1422" t="s">
        <v>1415</v>
      </c>
      <c r="L1422" s="1"/>
      <c r="M1422" s="156"/>
    </row>
    <row r="1423" spans="1:13" ht="15" customHeight="1" x14ac:dyDescent="0.25">
      <c r="A1423">
        <v>115323</v>
      </c>
      <c r="B1423" t="s">
        <v>127</v>
      </c>
      <c r="C1423" t="s">
        <v>128</v>
      </c>
      <c r="D1423">
        <v>2055</v>
      </c>
      <c r="E1423">
        <v>0</v>
      </c>
      <c r="F1423">
        <v>171</v>
      </c>
      <c r="G1423">
        <v>0</v>
      </c>
      <c r="H1423">
        <v>171</v>
      </c>
      <c r="J1423">
        <v>0</v>
      </c>
      <c r="K1423" t="s">
        <v>1415</v>
      </c>
      <c r="L1423" s="1"/>
      <c r="M1423" s="156"/>
    </row>
    <row r="1424" spans="1:13" ht="15" customHeight="1" x14ac:dyDescent="0.25">
      <c r="A1424">
        <v>115321</v>
      </c>
      <c r="B1424" t="s">
        <v>428</v>
      </c>
      <c r="C1424" t="s">
        <v>69</v>
      </c>
      <c r="D1424">
        <v>3535</v>
      </c>
      <c r="E1424">
        <v>100</v>
      </c>
      <c r="F1424">
        <v>101.7</v>
      </c>
      <c r="G1424">
        <v>0</v>
      </c>
      <c r="H1424">
        <v>101.5</v>
      </c>
      <c r="I1424" t="s">
        <v>1417</v>
      </c>
      <c r="K1424" t="s">
        <v>1415</v>
      </c>
      <c r="L1424" s="1"/>
      <c r="M1424" s="156"/>
    </row>
    <row r="1425" spans="1:13" ht="15" customHeight="1" x14ac:dyDescent="0.25">
      <c r="A1425">
        <v>115317</v>
      </c>
      <c r="B1425" t="s">
        <v>177</v>
      </c>
      <c r="C1425" t="s">
        <v>178</v>
      </c>
      <c r="D1425">
        <v>2055</v>
      </c>
      <c r="E1425">
        <v>0</v>
      </c>
      <c r="F1425">
        <v>205.2</v>
      </c>
      <c r="G1425">
        <v>0</v>
      </c>
      <c r="H1425">
        <v>205.2</v>
      </c>
      <c r="J1425">
        <v>0</v>
      </c>
      <c r="K1425" t="s">
        <v>1415</v>
      </c>
      <c r="L1425" s="1"/>
      <c r="M1425" s="156"/>
    </row>
    <row r="1426" spans="1:13" ht="15" customHeight="1" x14ac:dyDescent="0.25">
      <c r="A1426">
        <v>115315</v>
      </c>
      <c r="B1426" t="s">
        <v>421</v>
      </c>
      <c r="C1426" t="s">
        <v>1426</v>
      </c>
      <c r="D1426">
        <v>3535</v>
      </c>
      <c r="E1426">
        <v>0</v>
      </c>
      <c r="F1426">
        <v>76.3</v>
      </c>
      <c r="G1426">
        <v>0</v>
      </c>
      <c r="H1426">
        <v>75.8</v>
      </c>
      <c r="K1426" t="s">
        <v>1415</v>
      </c>
      <c r="L1426" s="1"/>
      <c r="M1426" s="156"/>
    </row>
    <row r="1427" spans="1:13" ht="15" customHeight="1" x14ac:dyDescent="0.25">
      <c r="A1427">
        <v>115314</v>
      </c>
      <c r="B1427" t="s">
        <v>186</v>
      </c>
      <c r="C1427" t="s">
        <v>1433</v>
      </c>
      <c r="D1427">
        <v>2055</v>
      </c>
      <c r="E1427">
        <v>0</v>
      </c>
      <c r="F1427">
        <v>190.6</v>
      </c>
      <c r="G1427">
        <v>0</v>
      </c>
      <c r="H1427">
        <v>190.6</v>
      </c>
      <c r="J1427">
        <v>0</v>
      </c>
      <c r="K1427" t="s">
        <v>1415</v>
      </c>
      <c r="L1427" s="1"/>
      <c r="M1427" s="156"/>
    </row>
    <row r="1428" spans="1:13" ht="15" customHeight="1" x14ac:dyDescent="0.25">
      <c r="A1428">
        <v>115313</v>
      </c>
      <c r="B1428" t="s">
        <v>186</v>
      </c>
      <c r="C1428" t="s">
        <v>1433</v>
      </c>
      <c r="D1428">
        <v>2055</v>
      </c>
      <c r="E1428">
        <v>0</v>
      </c>
      <c r="F1428">
        <v>200.2</v>
      </c>
      <c r="G1428">
        <v>0</v>
      </c>
      <c r="H1428">
        <v>200.2</v>
      </c>
      <c r="J1428">
        <v>0</v>
      </c>
      <c r="K1428" t="s">
        <v>1415</v>
      </c>
      <c r="L1428" s="1"/>
      <c r="M1428" s="156"/>
    </row>
    <row r="1429" spans="1:13" ht="15" customHeight="1" x14ac:dyDescent="0.25">
      <c r="A1429">
        <v>115312</v>
      </c>
      <c r="B1429" t="s">
        <v>423</v>
      </c>
      <c r="C1429" t="s">
        <v>1430</v>
      </c>
      <c r="D1429">
        <v>3535</v>
      </c>
      <c r="E1429">
        <v>0</v>
      </c>
      <c r="F1429">
        <v>104.2</v>
      </c>
      <c r="G1429">
        <v>0</v>
      </c>
      <c r="H1429">
        <v>104</v>
      </c>
      <c r="I1429" t="s">
        <v>1431</v>
      </c>
      <c r="K1429" t="s">
        <v>1415</v>
      </c>
      <c r="L1429" s="1"/>
      <c r="M1429" s="156"/>
    </row>
    <row r="1430" spans="1:13" ht="15" customHeight="1" x14ac:dyDescent="0.25">
      <c r="A1430">
        <v>115311</v>
      </c>
      <c r="B1430" t="s">
        <v>429</v>
      </c>
      <c r="C1430" t="s">
        <v>1437</v>
      </c>
      <c r="D1430">
        <v>3535</v>
      </c>
      <c r="E1430">
        <v>0</v>
      </c>
      <c r="F1430">
        <v>105.6</v>
      </c>
      <c r="G1430">
        <v>0</v>
      </c>
      <c r="H1430">
        <v>105.4</v>
      </c>
      <c r="K1430" t="s">
        <v>1415</v>
      </c>
      <c r="L1430" s="1"/>
      <c r="M1430" s="156"/>
    </row>
    <row r="1431" spans="1:13" ht="15" customHeight="1" x14ac:dyDescent="0.25">
      <c r="A1431">
        <v>115310</v>
      </c>
      <c r="B1431" t="s">
        <v>429</v>
      </c>
      <c r="C1431" t="s">
        <v>1437</v>
      </c>
      <c r="D1431">
        <v>3535</v>
      </c>
      <c r="E1431">
        <v>1</v>
      </c>
      <c r="F1431">
        <v>1</v>
      </c>
      <c r="G1431">
        <v>0</v>
      </c>
      <c r="H1431">
        <v>1</v>
      </c>
      <c r="I1431" t="s">
        <v>1417</v>
      </c>
      <c r="K1431" t="s">
        <v>1415</v>
      </c>
      <c r="L1431" s="1"/>
      <c r="M1431" s="156"/>
    </row>
    <row r="1432" spans="1:13" ht="15" customHeight="1" x14ac:dyDescent="0.25">
      <c r="A1432">
        <v>115309</v>
      </c>
      <c r="B1432" t="s">
        <v>411</v>
      </c>
      <c r="C1432" t="s">
        <v>1505</v>
      </c>
      <c r="D1432">
        <v>3535</v>
      </c>
      <c r="E1432">
        <v>0</v>
      </c>
      <c r="F1432">
        <v>67</v>
      </c>
      <c r="G1432">
        <v>0</v>
      </c>
      <c r="H1432">
        <v>66.8</v>
      </c>
      <c r="I1432" t="s">
        <v>1440</v>
      </c>
      <c r="K1432" t="s">
        <v>1415</v>
      </c>
      <c r="L1432" s="1"/>
      <c r="M1432" s="156"/>
    </row>
    <row r="1433" spans="1:13" ht="15" customHeight="1" x14ac:dyDescent="0.25">
      <c r="A1433">
        <v>115308</v>
      </c>
      <c r="B1433" t="s">
        <v>410</v>
      </c>
      <c r="C1433" t="s">
        <v>1474</v>
      </c>
      <c r="D1433">
        <v>3535</v>
      </c>
      <c r="E1433">
        <v>0</v>
      </c>
      <c r="F1433">
        <v>34.6</v>
      </c>
      <c r="G1433">
        <v>0</v>
      </c>
      <c r="H1433">
        <v>34.4</v>
      </c>
      <c r="K1433" t="s">
        <v>1415</v>
      </c>
      <c r="L1433" s="1"/>
      <c r="M1433" s="156"/>
    </row>
    <row r="1434" spans="1:13" ht="15" customHeight="1" x14ac:dyDescent="0.25">
      <c r="A1434">
        <v>115307</v>
      </c>
      <c r="B1434" t="s">
        <v>121</v>
      </c>
      <c r="C1434" t="s">
        <v>122</v>
      </c>
      <c r="D1434">
        <v>2055</v>
      </c>
      <c r="E1434">
        <v>0</v>
      </c>
      <c r="F1434">
        <v>195.1</v>
      </c>
      <c r="G1434">
        <v>0</v>
      </c>
      <c r="H1434">
        <v>195.1</v>
      </c>
      <c r="J1434">
        <v>0</v>
      </c>
      <c r="K1434" t="s">
        <v>1415</v>
      </c>
      <c r="L1434" s="1"/>
      <c r="M1434" s="156"/>
    </row>
    <row r="1435" spans="1:13" ht="15" customHeight="1" x14ac:dyDescent="0.25">
      <c r="A1435">
        <v>115303</v>
      </c>
      <c r="B1435" t="s">
        <v>409</v>
      </c>
      <c r="C1435" t="s">
        <v>1414</v>
      </c>
      <c r="D1435">
        <v>3535</v>
      </c>
      <c r="E1435">
        <v>0</v>
      </c>
      <c r="F1435">
        <v>85.3</v>
      </c>
      <c r="G1435">
        <v>0</v>
      </c>
      <c r="H1435">
        <v>84.8</v>
      </c>
      <c r="K1435" t="s">
        <v>1415</v>
      </c>
      <c r="L1435" s="1"/>
      <c r="M1435" s="156"/>
    </row>
    <row r="1436" spans="1:13" ht="15" customHeight="1" x14ac:dyDescent="0.25">
      <c r="A1436">
        <v>115302</v>
      </c>
      <c r="B1436" t="s">
        <v>167</v>
      </c>
      <c r="C1436" t="s">
        <v>168</v>
      </c>
      <c r="D1436">
        <v>2055</v>
      </c>
      <c r="E1436">
        <v>0</v>
      </c>
      <c r="F1436">
        <v>206.3</v>
      </c>
      <c r="G1436">
        <v>0</v>
      </c>
      <c r="H1436">
        <v>206.3</v>
      </c>
      <c r="J1436">
        <v>0</v>
      </c>
      <c r="K1436" t="s">
        <v>1415</v>
      </c>
      <c r="L1436" s="1"/>
      <c r="M1436" s="156"/>
    </row>
    <row r="1437" spans="1:13" ht="15" customHeight="1" x14ac:dyDescent="0.25">
      <c r="A1437">
        <v>115291</v>
      </c>
      <c r="B1437" t="s">
        <v>167</v>
      </c>
      <c r="C1437" t="s">
        <v>168</v>
      </c>
      <c r="D1437">
        <v>2055</v>
      </c>
      <c r="E1437">
        <v>0</v>
      </c>
      <c r="F1437">
        <v>208.5</v>
      </c>
      <c r="G1437">
        <v>0</v>
      </c>
      <c r="H1437">
        <v>208.5</v>
      </c>
      <c r="J1437">
        <v>0</v>
      </c>
      <c r="K1437" t="s">
        <v>1415</v>
      </c>
      <c r="L1437" s="1"/>
      <c r="M1437" s="156"/>
    </row>
    <row r="1438" spans="1:13" ht="15" customHeight="1" x14ac:dyDescent="0.25">
      <c r="A1438">
        <v>115290</v>
      </c>
      <c r="B1438" t="s">
        <v>410</v>
      </c>
      <c r="C1438" t="s">
        <v>1474</v>
      </c>
      <c r="D1438">
        <v>3535</v>
      </c>
      <c r="E1438">
        <v>0</v>
      </c>
      <c r="F1438">
        <v>86.9</v>
      </c>
      <c r="G1438">
        <v>0</v>
      </c>
      <c r="H1438">
        <v>86.8</v>
      </c>
      <c r="K1438" t="s">
        <v>1415</v>
      </c>
      <c r="L1438" s="1"/>
      <c r="M1438" s="156"/>
    </row>
    <row r="1439" spans="1:13" ht="15" customHeight="1" x14ac:dyDescent="0.25">
      <c r="A1439">
        <v>115282</v>
      </c>
      <c r="B1439" t="s">
        <v>186</v>
      </c>
      <c r="C1439" t="s">
        <v>1433</v>
      </c>
      <c r="D1439">
        <v>2055</v>
      </c>
      <c r="E1439">
        <v>0</v>
      </c>
      <c r="F1439">
        <v>99.7</v>
      </c>
      <c r="G1439">
        <v>0</v>
      </c>
      <c r="H1439">
        <v>99.7</v>
      </c>
      <c r="J1439">
        <v>0</v>
      </c>
      <c r="K1439" t="s">
        <v>1415</v>
      </c>
      <c r="L1439" s="1"/>
      <c r="M1439" s="156"/>
    </row>
    <row r="1440" spans="1:13" ht="15" customHeight="1" x14ac:dyDescent="0.25">
      <c r="A1440">
        <v>115276</v>
      </c>
      <c r="B1440" t="s">
        <v>167</v>
      </c>
      <c r="C1440" t="s">
        <v>168</v>
      </c>
      <c r="D1440">
        <v>2055</v>
      </c>
      <c r="E1440">
        <v>0</v>
      </c>
      <c r="F1440">
        <v>198.4</v>
      </c>
      <c r="G1440">
        <v>0</v>
      </c>
      <c r="H1440">
        <v>198.4</v>
      </c>
      <c r="J1440">
        <v>0</v>
      </c>
      <c r="K1440" t="s">
        <v>1415</v>
      </c>
      <c r="L1440" s="1"/>
      <c r="M1440" s="156"/>
    </row>
    <row r="1441" spans="1:13" ht="15" customHeight="1" x14ac:dyDescent="0.25">
      <c r="A1441">
        <v>115269</v>
      </c>
      <c r="B1441" t="s">
        <v>454</v>
      </c>
      <c r="C1441" t="s">
        <v>1468</v>
      </c>
      <c r="D1441">
        <v>3600</v>
      </c>
      <c r="E1441">
        <v>0</v>
      </c>
      <c r="F1441">
        <v>92.9</v>
      </c>
      <c r="G1441">
        <v>0</v>
      </c>
      <c r="H1441">
        <v>92.8</v>
      </c>
      <c r="I1441" t="s">
        <v>1485</v>
      </c>
      <c r="K1441" t="s">
        <v>1415</v>
      </c>
      <c r="L1441" s="1"/>
      <c r="M1441" s="156"/>
    </row>
    <row r="1442" spans="1:13" ht="15" customHeight="1" x14ac:dyDescent="0.25">
      <c r="A1442">
        <v>115268</v>
      </c>
      <c r="B1442" t="s">
        <v>461</v>
      </c>
      <c r="C1442" t="s">
        <v>1477</v>
      </c>
      <c r="D1442">
        <v>3535</v>
      </c>
      <c r="E1442">
        <v>0</v>
      </c>
      <c r="F1442">
        <v>42.5</v>
      </c>
      <c r="G1442">
        <v>0</v>
      </c>
      <c r="H1442">
        <v>41.9</v>
      </c>
      <c r="K1442" t="s">
        <v>1415</v>
      </c>
      <c r="L1442" s="1"/>
      <c r="M1442" s="156"/>
    </row>
    <row r="1443" spans="1:13" ht="15" customHeight="1" x14ac:dyDescent="0.25">
      <c r="A1443">
        <v>115265</v>
      </c>
      <c r="B1443" t="s">
        <v>458</v>
      </c>
      <c r="C1443" t="s">
        <v>1472</v>
      </c>
      <c r="D1443">
        <v>3535</v>
      </c>
      <c r="E1443">
        <v>0</v>
      </c>
      <c r="F1443">
        <v>68.3</v>
      </c>
      <c r="G1443">
        <v>0</v>
      </c>
      <c r="H1443">
        <v>68.099999999999994</v>
      </c>
      <c r="K1443" t="s">
        <v>1415</v>
      </c>
      <c r="L1443" s="1"/>
      <c r="M1443" s="156"/>
    </row>
    <row r="1444" spans="1:13" ht="15" customHeight="1" x14ac:dyDescent="0.25">
      <c r="A1444">
        <v>115264</v>
      </c>
      <c r="B1444" t="s">
        <v>154</v>
      </c>
      <c r="C1444" t="s">
        <v>155</v>
      </c>
      <c r="D1444">
        <v>2055</v>
      </c>
      <c r="E1444">
        <v>0</v>
      </c>
      <c r="F1444">
        <v>105.1</v>
      </c>
      <c r="G1444">
        <v>0</v>
      </c>
      <c r="H1444">
        <v>105.1</v>
      </c>
      <c r="J1444">
        <v>0</v>
      </c>
      <c r="K1444" t="s">
        <v>1415</v>
      </c>
      <c r="L1444" s="1"/>
      <c r="M1444" s="156"/>
    </row>
    <row r="1445" spans="1:13" ht="15" customHeight="1" x14ac:dyDescent="0.25">
      <c r="A1445">
        <v>115263</v>
      </c>
      <c r="B1445" t="s">
        <v>409</v>
      </c>
      <c r="C1445" t="s">
        <v>1414</v>
      </c>
      <c r="D1445">
        <v>3535</v>
      </c>
      <c r="E1445">
        <v>0</v>
      </c>
      <c r="F1445">
        <v>170.2</v>
      </c>
      <c r="G1445">
        <v>0</v>
      </c>
      <c r="H1445">
        <v>170.1</v>
      </c>
      <c r="K1445" t="s">
        <v>1415</v>
      </c>
      <c r="L1445" s="1"/>
      <c r="M1445" s="156"/>
    </row>
    <row r="1446" spans="1:13" ht="15" customHeight="1" x14ac:dyDescent="0.25">
      <c r="A1446">
        <v>115262</v>
      </c>
      <c r="B1446" t="s">
        <v>177</v>
      </c>
      <c r="C1446" t="s">
        <v>178</v>
      </c>
      <c r="D1446">
        <v>2055</v>
      </c>
      <c r="E1446">
        <v>0</v>
      </c>
      <c r="F1446">
        <v>203.9</v>
      </c>
      <c r="G1446">
        <v>0</v>
      </c>
      <c r="H1446">
        <v>203.9</v>
      </c>
      <c r="J1446">
        <v>0</v>
      </c>
      <c r="K1446" t="s">
        <v>1415</v>
      </c>
      <c r="L1446" s="1"/>
      <c r="M1446" s="156"/>
    </row>
    <row r="1447" spans="1:13" ht="15" customHeight="1" x14ac:dyDescent="0.25">
      <c r="A1447">
        <v>115261</v>
      </c>
      <c r="B1447" t="s">
        <v>426</v>
      </c>
      <c r="C1447" t="s">
        <v>427</v>
      </c>
      <c r="D1447">
        <v>3535</v>
      </c>
      <c r="E1447">
        <v>48</v>
      </c>
      <c r="F1447">
        <v>48.5</v>
      </c>
      <c r="G1447">
        <v>0</v>
      </c>
      <c r="H1447">
        <v>48.6</v>
      </c>
      <c r="I1447" t="s">
        <v>1442</v>
      </c>
      <c r="K1447" t="s">
        <v>1415</v>
      </c>
      <c r="L1447" s="1"/>
      <c r="M1447" s="156"/>
    </row>
    <row r="1448" spans="1:13" ht="15" customHeight="1" x14ac:dyDescent="0.25">
      <c r="A1448">
        <v>115260</v>
      </c>
      <c r="B1448" t="s">
        <v>425</v>
      </c>
      <c r="C1448" t="s">
        <v>1434</v>
      </c>
      <c r="D1448">
        <v>3535</v>
      </c>
      <c r="E1448">
        <v>0</v>
      </c>
      <c r="F1448">
        <v>128.4</v>
      </c>
      <c r="G1448">
        <v>0</v>
      </c>
      <c r="H1448">
        <v>128</v>
      </c>
      <c r="I1448" t="s">
        <v>1431</v>
      </c>
      <c r="K1448" t="s">
        <v>1415</v>
      </c>
      <c r="L1448" s="1"/>
      <c r="M1448" s="156"/>
    </row>
    <row r="1449" spans="1:13" ht="15" customHeight="1" x14ac:dyDescent="0.25">
      <c r="A1449">
        <v>115259</v>
      </c>
      <c r="B1449" t="s">
        <v>156</v>
      </c>
      <c r="C1449" t="s">
        <v>157</v>
      </c>
      <c r="D1449">
        <v>2055</v>
      </c>
      <c r="E1449">
        <v>0</v>
      </c>
      <c r="F1449">
        <v>128.19999999999999</v>
      </c>
      <c r="G1449">
        <v>0</v>
      </c>
      <c r="H1449">
        <v>128.19999999999999</v>
      </c>
      <c r="J1449">
        <v>0</v>
      </c>
      <c r="K1449" t="s">
        <v>1415</v>
      </c>
      <c r="L1449" s="1"/>
      <c r="M1449" s="156"/>
    </row>
    <row r="1450" spans="1:13" ht="15" customHeight="1" x14ac:dyDescent="0.25">
      <c r="A1450">
        <v>115254</v>
      </c>
      <c r="B1450" t="s">
        <v>186</v>
      </c>
      <c r="C1450" t="s">
        <v>1433</v>
      </c>
      <c r="D1450">
        <v>2055</v>
      </c>
      <c r="E1450">
        <v>0</v>
      </c>
      <c r="F1450">
        <v>155.4</v>
      </c>
      <c r="G1450">
        <v>0</v>
      </c>
      <c r="H1450">
        <v>155.4</v>
      </c>
      <c r="J1450">
        <v>0</v>
      </c>
      <c r="K1450" t="s">
        <v>1415</v>
      </c>
      <c r="L1450" s="1"/>
      <c r="M1450" s="156"/>
    </row>
    <row r="1451" spans="1:13" ht="15" customHeight="1" x14ac:dyDescent="0.25">
      <c r="A1451">
        <v>115247</v>
      </c>
      <c r="B1451" t="s">
        <v>1435</v>
      </c>
      <c r="C1451" t="s">
        <v>1436</v>
      </c>
      <c r="D1451">
        <v>2055</v>
      </c>
      <c r="E1451">
        <v>0</v>
      </c>
      <c r="F1451">
        <v>151.4</v>
      </c>
      <c r="G1451">
        <v>0</v>
      </c>
      <c r="H1451">
        <v>151.4</v>
      </c>
      <c r="J1451">
        <v>0</v>
      </c>
      <c r="K1451" t="s">
        <v>1415</v>
      </c>
      <c r="L1451" s="1"/>
      <c r="M1451" s="156"/>
    </row>
    <row r="1452" spans="1:13" ht="15" customHeight="1" x14ac:dyDescent="0.25">
      <c r="A1452">
        <v>115244</v>
      </c>
      <c r="B1452" t="s">
        <v>167</v>
      </c>
      <c r="C1452" t="s">
        <v>168</v>
      </c>
      <c r="D1452">
        <v>2055</v>
      </c>
      <c r="E1452">
        <v>0</v>
      </c>
      <c r="F1452">
        <v>209.5</v>
      </c>
      <c r="G1452">
        <v>0</v>
      </c>
      <c r="H1452">
        <v>209.5</v>
      </c>
      <c r="J1452">
        <v>0</v>
      </c>
      <c r="K1452" t="s">
        <v>1415</v>
      </c>
      <c r="L1452" s="1"/>
      <c r="M1452" s="156"/>
    </row>
    <row r="1453" spans="1:13" ht="15" customHeight="1" x14ac:dyDescent="0.25">
      <c r="A1453">
        <v>115242</v>
      </c>
      <c r="B1453" t="s">
        <v>167</v>
      </c>
      <c r="C1453" t="s">
        <v>168</v>
      </c>
      <c r="D1453">
        <v>2055</v>
      </c>
      <c r="E1453">
        <v>0</v>
      </c>
      <c r="F1453">
        <v>197</v>
      </c>
      <c r="G1453">
        <v>0</v>
      </c>
      <c r="H1453">
        <v>197</v>
      </c>
      <c r="J1453">
        <v>0</v>
      </c>
      <c r="K1453" t="s">
        <v>1415</v>
      </c>
      <c r="L1453" s="1"/>
      <c r="M1453" s="156"/>
    </row>
    <row r="1454" spans="1:13" ht="15" customHeight="1" x14ac:dyDescent="0.25">
      <c r="A1454">
        <v>115241</v>
      </c>
      <c r="B1454" t="s">
        <v>411</v>
      </c>
      <c r="C1454" t="s">
        <v>1505</v>
      </c>
      <c r="D1454">
        <v>3535</v>
      </c>
      <c r="E1454">
        <v>0</v>
      </c>
      <c r="F1454">
        <v>37.4</v>
      </c>
      <c r="G1454">
        <v>0</v>
      </c>
      <c r="H1454">
        <v>37.4</v>
      </c>
      <c r="I1454" t="s">
        <v>1440</v>
      </c>
      <c r="K1454" t="s">
        <v>1415</v>
      </c>
      <c r="L1454" s="1"/>
      <c r="M1454" s="156"/>
    </row>
    <row r="1455" spans="1:13" ht="15" customHeight="1" x14ac:dyDescent="0.25">
      <c r="A1455">
        <v>115240</v>
      </c>
      <c r="B1455" t="s">
        <v>186</v>
      </c>
      <c r="C1455" t="s">
        <v>1433</v>
      </c>
      <c r="D1455">
        <v>2055</v>
      </c>
      <c r="E1455">
        <v>0</v>
      </c>
      <c r="F1455">
        <v>189.5</v>
      </c>
      <c r="G1455">
        <v>0</v>
      </c>
      <c r="H1455">
        <v>189.5</v>
      </c>
      <c r="J1455">
        <v>0</v>
      </c>
      <c r="K1455" t="s">
        <v>1415</v>
      </c>
      <c r="L1455" s="1"/>
      <c r="M1455" s="156"/>
    </row>
    <row r="1456" spans="1:13" ht="15" customHeight="1" x14ac:dyDescent="0.25">
      <c r="A1456">
        <v>115239</v>
      </c>
      <c r="B1456" t="s">
        <v>426</v>
      </c>
      <c r="C1456" t="s">
        <v>427</v>
      </c>
      <c r="D1456">
        <v>3535</v>
      </c>
      <c r="E1456">
        <v>0</v>
      </c>
      <c r="F1456">
        <v>47.6</v>
      </c>
      <c r="G1456">
        <v>0</v>
      </c>
      <c r="H1456">
        <v>47.6</v>
      </c>
      <c r="I1456" t="s">
        <v>1664</v>
      </c>
      <c r="K1456" t="s">
        <v>1415</v>
      </c>
      <c r="L1456" s="1"/>
      <c r="M1456" s="156"/>
    </row>
    <row r="1457" spans="1:13" ht="15" customHeight="1" x14ac:dyDescent="0.25">
      <c r="A1457">
        <v>115238</v>
      </c>
      <c r="B1457" t="s">
        <v>459</v>
      </c>
      <c r="C1457" t="s">
        <v>191</v>
      </c>
      <c r="D1457">
        <v>3535</v>
      </c>
      <c r="E1457">
        <v>0</v>
      </c>
      <c r="F1457">
        <v>80.599999999999994</v>
      </c>
      <c r="G1457">
        <v>0</v>
      </c>
      <c r="H1457">
        <v>80.3</v>
      </c>
      <c r="K1457" t="s">
        <v>1415</v>
      </c>
      <c r="L1457" s="1"/>
      <c r="M1457" s="156"/>
    </row>
    <row r="1458" spans="1:13" ht="15" customHeight="1" x14ac:dyDescent="0.25">
      <c r="A1458">
        <v>115237</v>
      </c>
      <c r="B1458" t="s">
        <v>429</v>
      </c>
      <c r="C1458" t="s">
        <v>1437</v>
      </c>
      <c r="D1458">
        <v>3535</v>
      </c>
      <c r="E1458">
        <v>0</v>
      </c>
      <c r="F1458">
        <v>120.6</v>
      </c>
      <c r="G1458">
        <v>0</v>
      </c>
      <c r="H1458">
        <v>120.6</v>
      </c>
      <c r="K1458" t="s">
        <v>1415</v>
      </c>
      <c r="L1458" s="1"/>
      <c r="M1458" s="156"/>
    </row>
    <row r="1459" spans="1:13" ht="15" customHeight="1" x14ac:dyDescent="0.25">
      <c r="A1459">
        <v>115236</v>
      </c>
      <c r="B1459" t="s">
        <v>429</v>
      </c>
      <c r="C1459" t="s">
        <v>1437</v>
      </c>
      <c r="D1459">
        <v>3535</v>
      </c>
      <c r="E1459">
        <v>100</v>
      </c>
      <c r="F1459">
        <v>104.3</v>
      </c>
      <c r="G1459">
        <v>0</v>
      </c>
      <c r="H1459">
        <v>104</v>
      </c>
      <c r="I1459" t="s">
        <v>1417</v>
      </c>
      <c r="K1459" t="s">
        <v>1415</v>
      </c>
      <c r="L1459" s="1"/>
      <c r="M1459" s="156"/>
    </row>
    <row r="1460" spans="1:13" ht="15" customHeight="1" x14ac:dyDescent="0.25">
      <c r="A1460">
        <v>115235</v>
      </c>
      <c r="B1460" t="s">
        <v>186</v>
      </c>
      <c r="C1460" t="s">
        <v>1433</v>
      </c>
      <c r="D1460">
        <v>2055</v>
      </c>
      <c r="E1460">
        <v>0</v>
      </c>
      <c r="F1460">
        <v>191.9</v>
      </c>
      <c r="G1460">
        <v>0</v>
      </c>
      <c r="H1460">
        <v>191.9</v>
      </c>
      <c r="J1460">
        <v>0</v>
      </c>
      <c r="K1460" t="s">
        <v>1415</v>
      </c>
      <c r="L1460" s="1"/>
      <c r="M1460" s="156"/>
    </row>
    <row r="1461" spans="1:13" ht="15" customHeight="1" x14ac:dyDescent="0.25">
      <c r="A1461">
        <v>115234</v>
      </c>
      <c r="B1461" t="s">
        <v>414</v>
      </c>
      <c r="C1461" t="s">
        <v>1416</v>
      </c>
      <c r="D1461">
        <v>3535</v>
      </c>
      <c r="E1461">
        <v>10</v>
      </c>
      <c r="F1461">
        <v>10</v>
      </c>
      <c r="G1461">
        <v>0</v>
      </c>
      <c r="H1461">
        <v>9.1999999999999993</v>
      </c>
      <c r="I1461" t="s">
        <v>1417</v>
      </c>
      <c r="K1461" t="s">
        <v>1415</v>
      </c>
      <c r="L1461" s="1"/>
      <c r="M1461" s="156"/>
    </row>
    <row r="1462" spans="1:13" ht="15" customHeight="1" x14ac:dyDescent="0.25">
      <c r="A1462">
        <v>115233</v>
      </c>
      <c r="B1462" t="s">
        <v>186</v>
      </c>
      <c r="C1462" t="s">
        <v>1433</v>
      </c>
      <c r="D1462">
        <v>2055</v>
      </c>
      <c r="E1462">
        <v>0</v>
      </c>
      <c r="F1462">
        <v>184.6</v>
      </c>
      <c r="G1462">
        <v>0</v>
      </c>
      <c r="H1462">
        <v>184.6</v>
      </c>
      <c r="J1462">
        <v>0</v>
      </c>
      <c r="K1462" t="s">
        <v>1415</v>
      </c>
      <c r="L1462" s="1"/>
      <c r="M1462" s="156"/>
    </row>
    <row r="1463" spans="1:13" ht="15" customHeight="1" x14ac:dyDescent="0.25">
      <c r="A1463">
        <v>115232</v>
      </c>
      <c r="B1463" t="s">
        <v>418</v>
      </c>
      <c r="C1463" t="s">
        <v>1420</v>
      </c>
      <c r="D1463">
        <v>3535</v>
      </c>
      <c r="E1463">
        <v>0</v>
      </c>
      <c r="F1463">
        <v>105.8</v>
      </c>
      <c r="G1463">
        <v>0</v>
      </c>
      <c r="H1463">
        <v>107.7</v>
      </c>
      <c r="I1463" t="s">
        <v>1431</v>
      </c>
      <c r="K1463" t="s">
        <v>1415</v>
      </c>
      <c r="L1463" s="1"/>
      <c r="M1463" s="156"/>
    </row>
    <row r="1464" spans="1:13" ht="15" customHeight="1" x14ac:dyDescent="0.25">
      <c r="A1464">
        <v>115228</v>
      </c>
      <c r="B1464" t="s">
        <v>177</v>
      </c>
      <c r="C1464" t="s">
        <v>178</v>
      </c>
      <c r="D1464">
        <v>2055</v>
      </c>
      <c r="E1464">
        <v>0</v>
      </c>
      <c r="F1464">
        <v>191.4</v>
      </c>
      <c r="G1464">
        <v>0</v>
      </c>
      <c r="H1464">
        <v>191.4</v>
      </c>
      <c r="J1464">
        <v>0</v>
      </c>
      <c r="K1464" t="s">
        <v>1415</v>
      </c>
      <c r="L1464" s="1"/>
      <c r="M1464" s="156"/>
    </row>
    <row r="1465" spans="1:13" ht="15" customHeight="1" x14ac:dyDescent="0.25">
      <c r="A1465">
        <v>115226</v>
      </c>
      <c r="B1465" t="s">
        <v>414</v>
      </c>
      <c r="C1465" t="s">
        <v>1416</v>
      </c>
      <c r="D1465">
        <v>3535</v>
      </c>
      <c r="E1465">
        <v>0</v>
      </c>
      <c r="F1465">
        <v>73.5</v>
      </c>
      <c r="G1465">
        <v>0</v>
      </c>
      <c r="H1465">
        <v>73.3</v>
      </c>
      <c r="K1465" t="s">
        <v>1415</v>
      </c>
      <c r="L1465" s="1"/>
      <c r="M1465" s="156"/>
    </row>
    <row r="1466" spans="1:13" ht="15" customHeight="1" x14ac:dyDescent="0.25">
      <c r="A1466">
        <v>115224</v>
      </c>
      <c r="B1466" t="s">
        <v>458</v>
      </c>
      <c r="C1466" t="s">
        <v>1472</v>
      </c>
      <c r="D1466">
        <v>3535</v>
      </c>
      <c r="E1466">
        <v>0</v>
      </c>
      <c r="F1466">
        <v>91.2</v>
      </c>
      <c r="G1466">
        <v>0</v>
      </c>
      <c r="H1466">
        <v>91.3</v>
      </c>
      <c r="K1466" t="s">
        <v>1415</v>
      </c>
      <c r="L1466" s="1"/>
      <c r="M1466" s="156"/>
    </row>
    <row r="1467" spans="1:13" ht="15" customHeight="1" x14ac:dyDescent="0.25">
      <c r="A1467">
        <v>115219</v>
      </c>
      <c r="B1467" t="s">
        <v>167</v>
      </c>
      <c r="C1467" t="s">
        <v>168</v>
      </c>
      <c r="D1467">
        <v>2055</v>
      </c>
      <c r="E1467">
        <v>0</v>
      </c>
      <c r="F1467">
        <v>209.4</v>
      </c>
      <c r="G1467">
        <v>0</v>
      </c>
      <c r="H1467">
        <v>209.4</v>
      </c>
      <c r="J1467">
        <v>0</v>
      </c>
      <c r="K1467" t="s">
        <v>1415</v>
      </c>
      <c r="L1467" s="1"/>
      <c r="M1467" s="156"/>
    </row>
    <row r="1468" spans="1:13" ht="15" customHeight="1" x14ac:dyDescent="0.25">
      <c r="A1468">
        <v>115212</v>
      </c>
      <c r="B1468" t="s">
        <v>127</v>
      </c>
      <c r="C1468" t="s">
        <v>128</v>
      </c>
      <c r="D1468">
        <v>2055</v>
      </c>
      <c r="E1468">
        <v>0</v>
      </c>
      <c r="F1468">
        <v>159.69999999999999</v>
      </c>
      <c r="G1468">
        <v>0</v>
      </c>
      <c r="H1468">
        <v>159.69999999999999</v>
      </c>
      <c r="J1468">
        <v>0</v>
      </c>
      <c r="K1468" t="s">
        <v>1415</v>
      </c>
      <c r="L1468" s="1"/>
      <c r="M1468" s="156"/>
    </row>
    <row r="1469" spans="1:13" ht="15" customHeight="1" x14ac:dyDescent="0.25">
      <c r="A1469">
        <v>115210</v>
      </c>
      <c r="B1469" t="s">
        <v>121</v>
      </c>
      <c r="C1469" t="s">
        <v>122</v>
      </c>
      <c r="D1469">
        <v>2055</v>
      </c>
      <c r="E1469">
        <v>0</v>
      </c>
      <c r="F1469">
        <v>171.9</v>
      </c>
      <c r="G1469">
        <v>0</v>
      </c>
      <c r="H1469">
        <v>171.9</v>
      </c>
      <c r="J1469">
        <v>0</v>
      </c>
      <c r="K1469" t="s">
        <v>1415</v>
      </c>
      <c r="L1469" s="1"/>
      <c r="M1469" s="156"/>
    </row>
    <row r="1470" spans="1:13" ht="15" customHeight="1" x14ac:dyDescent="0.25">
      <c r="A1470">
        <v>115209</v>
      </c>
      <c r="B1470" t="s">
        <v>409</v>
      </c>
      <c r="C1470" t="s">
        <v>1414</v>
      </c>
      <c r="D1470">
        <v>3535</v>
      </c>
      <c r="E1470">
        <v>0</v>
      </c>
      <c r="F1470">
        <v>84.7</v>
      </c>
      <c r="G1470">
        <v>0</v>
      </c>
      <c r="H1470">
        <v>84.8</v>
      </c>
      <c r="K1470" t="s">
        <v>1415</v>
      </c>
      <c r="L1470" s="1"/>
      <c r="M1470" s="156"/>
    </row>
    <row r="1471" spans="1:13" ht="15" customHeight="1" x14ac:dyDescent="0.25">
      <c r="A1471">
        <v>115208</v>
      </c>
      <c r="B1471" t="s">
        <v>437</v>
      </c>
      <c r="C1471" t="s">
        <v>438</v>
      </c>
      <c r="D1471">
        <v>3535</v>
      </c>
      <c r="E1471">
        <v>0</v>
      </c>
      <c r="F1471">
        <v>134.4</v>
      </c>
      <c r="G1471">
        <v>0</v>
      </c>
      <c r="H1471">
        <v>134.4</v>
      </c>
      <c r="K1471" t="s">
        <v>1415</v>
      </c>
      <c r="L1471" s="1"/>
      <c r="M1471" s="156"/>
    </row>
    <row r="1472" spans="1:13" ht="15" customHeight="1" x14ac:dyDescent="0.25">
      <c r="A1472">
        <v>115207</v>
      </c>
      <c r="B1472" t="s">
        <v>186</v>
      </c>
      <c r="C1472" t="s">
        <v>1433</v>
      </c>
      <c r="D1472">
        <v>2055</v>
      </c>
      <c r="E1472">
        <v>0</v>
      </c>
      <c r="F1472">
        <v>167.2</v>
      </c>
      <c r="G1472">
        <v>0</v>
      </c>
      <c r="H1472">
        <v>167.2</v>
      </c>
      <c r="J1472">
        <v>0</v>
      </c>
      <c r="K1472" t="s">
        <v>1415</v>
      </c>
      <c r="L1472" s="1"/>
      <c r="M1472" s="156"/>
    </row>
    <row r="1473" spans="1:13" ht="15" customHeight="1" x14ac:dyDescent="0.25">
      <c r="A1473">
        <v>115206</v>
      </c>
      <c r="B1473" t="s">
        <v>414</v>
      </c>
      <c r="C1473" t="s">
        <v>1416</v>
      </c>
      <c r="D1473">
        <v>3535</v>
      </c>
      <c r="E1473">
        <v>128</v>
      </c>
      <c r="F1473">
        <v>129.69999999999999</v>
      </c>
      <c r="G1473">
        <v>0</v>
      </c>
      <c r="H1473">
        <v>129.9</v>
      </c>
      <c r="I1473" t="s">
        <v>1417</v>
      </c>
      <c r="K1473" t="s">
        <v>1415</v>
      </c>
      <c r="L1473" s="1"/>
      <c r="M1473" s="156"/>
    </row>
    <row r="1474" spans="1:13" ht="15" customHeight="1" x14ac:dyDescent="0.25">
      <c r="A1474">
        <v>115205</v>
      </c>
      <c r="B1474" t="s">
        <v>429</v>
      </c>
      <c r="C1474" t="s">
        <v>1437</v>
      </c>
      <c r="D1474">
        <v>3535</v>
      </c>
      <c r="E1474">
        <v>0</v>
      </c>
      <c r="F1474">
        <v>120.6</v>
      </c>
      <c r="G1474">
        <v>0</v>
      </c>
      <c r="H1474">
        <v>120.6</v>
      </c>
      <c r="K1474" t="s">
        <v>1415</v>
      </c>
      <c r="L1474" s="1"/>
      <c r="M1474" s="156"/>
    </row>
    <row r="1475" spans="1:13" ht="15" customHeight="1" x14ac:dyDescent="0.25">
      <c r="A1475">
        <v>115204</v>
      </c>
      <c r="B1475" t="s">
        <v>1435</v>
      </c>
      <c r="C1475" t="s">
        <v>1436</v>
      </c>
      <c r="D1475">
        <v>2055</v>
      </c>
      <c r="E1475">
        <v>0</v>
      </c>
      <c r="F1475">
        <v>152</v>
      </c>
      <c r="G1475">
        <v>0</v>
      </c>
      <c r="H1475">
        <v>152</v>
      </c>
      <c r="J1475">
        <v>0</v>
      </c>
      <c r="K1475" t="s">
        <v>1415</v>
      </c>
      <c r="L1475" s="1"/>
      <c r="M1475" s="156"/>
    </row>
    <row r="1476" spans="1:13" ht="15" customHeight="1" x14ac:dyDescent="0.25">
      <c r="A1476">
        <v>115203</v>
      </c>
      <c r="B1476" t="s">
        <v>186</v>
      </c>
      <c r="C1476" t="s">
        <v>1433</v>
      </c>
      <c r="D1476">
        <v>2055</v>
      </c>
      <c r="E1476">
        <v>0</v>
      </c>
      <c r="F1476">
        <v>185.6</v>
      </c>
      <c r="G1476">
        <v>0</v>
      </c>
      <c r="H1476">
        <v>185.6</v>
      </c>
      <c r="J1476">
        <v>0</v>
      </c>
      <c r="K1476" t="s">
        <v>1415</v>
      </c>
      <c r="L1476" s="1"/>
      <c r="M1476" s="156"/>
    </row>
    <row r="1477" spans="1:13" ht="15" customHeight="1" x14ac:dyDescent="0.25">
      <c r="A1477">
        <v>115201</v>
      </c>
      <c r="B1477" t="s">
        <v>186</v>
      </c>
      <c r="C1477" t="s">
        <v>1433</v>
      </c>
      <c r="D1477">
        <v>2055</v>
      </c>
      <c r="E1477">
        <v>0</v>
      </c>
      <c r="F1477">
        <v>191.2</v>
      </c>
      <c r="G1477">
        <v>0</v>
      </c>
      <c r="H1477">
        <v>191.2</v>
      </c>
      <c r="J1477">
        <v>0</v>
      </c>
      <c r="K1477" t="s">
        <v>1415</v>
      </c>
      <c r="L1477" s="1"/>
      <c r="M1477" s="156"/>
    </row>
    <row r="1478" spans="1:13" ht="15" customHeight="1" x14ac:dyDescent="0.25">
      <c r="A1478">
        <v>115197</v>
      </c>
      <c r="B1478" t="s">
        <v>421</v>
      </c>
      <c r="C1478" t="s">
        <v>1426</v>
      </c>
      <c r="D1478">
        <v>3535</v>
      </c>
      <c r="E1478">
        <v>0</v>
      </c>
      <c r="F1478">
        <v>23.9</v>
      </c>
      <c r="G1478">
        <v>0</v>
      </c>
      <c r="H1478">
        <v>23.9</v>
      </c>
      <c r="I1478" t="s">
        <v>1427</v>
      </c>
      <c r="K1478" t="s">
        <v>1415</v>
      </c>
      <c r="L1478" s="1"/>
      <c r="M1478" s="156"/>
    </row>
    <row r="1479" spans="1:13" ht="15" customHeight="1" x14ac:dyDescent="0.25">
      <c r="A1479">
        <v>115195</v>
      </c>
      <c r="B1479" t="s">
        <v>186</v>
      </c>
      <c r="C1479" t="s">
        <v>1433</v>
      </c>
      <c r="D1479">
        <v>2055</v>
      </c>
      <c r="E1479">
        <v>0</v>
      </c>
      <c r="F1479">
        <v>190.2</v>
      </c>
      <c r="G1479">
        <v>0</v>
      </c>
      <c r="H1479">
        <v>190.2</v>
      </c>
      <c r="J1479">
        <v>0</v>
      </c>
      <c r="K1479" t="s">
        <v>1415</v>
      </c>
      <c r="L1479" s="1"/>
      <c r="M1479" s="156"/>
    </row>
    <row r="1480" spans="1:13" ht="15" customHeight="1" x14ac:dyDescent="0.25">
      <c r="A1480">
        <v>115193</v>
      </c>
      <c r="B1480" t="s">
        <v>421</v>
      </c>
      <c r="C1480" t="s">
        <v>1426</v>
      </c>
      <c r="D1480">
        <v>3535</v>
      </c>
      <c r="E1480">
        <v>0</v>
      </c>
      <c r="F1480">
        <v>46</v>
      </c>
      <c r="G1480">
        <v>0</v>
      </c>
      <c r="H1480">
        <v>46.1</v>
      </c>
      <c r="K1480" t="s">
        <v>1415</v>
      </c>
      <c r="L1480" s="1"/>
      <c r="M1480" s="156"/>
    </row>
    <row r="1481" spans="1:13" ht="15" customHeight="1" x14ac:dyDescent="0.25">
      <c r="A1481">
        <v>115190</v>
      </c>
      <c r="B1481" t="s">
        <v>429</v>
      </c>
      <c r="C1481" t="s">
        <v>1437</v>
      </c>
      <c r="D1481">
        <v>3535</v>
      </c>
      <c r="E1481">
        <v>0</v>
      </c>
      <c r="F1481">
        <v>121</v>
      </c>
      <c r="G1481">
        <v>0</v>
      </c>
      <c r="H1481">
        <v>121.1</v>
      </c>
      <c r="K1481" t="s">
        <v>1415</v>
      </c>
      <c r="L1481" s="1"/>
      <c r="M1481" s="156"/>
    </row>
    <row r="1482" spans="1:13" ht="15" customHeight="1" x14ac:dyDescent="0.25">
      <c r="A1482">
        <v>115189</v>
      </c>
      <c r="B1482" t="s">
        <v>167</v>
      </c>
      <c r="C1482" t="s">
        <v>168</v>
      </c>
      <c r="D1482">
        <v>2055</v>
      </c>
      <c r="E1482">
        <v>0</v>
      </c>
      <c r="F1482">
        <v>201.1</v>
      </c>
      <c r="G1482">
        <v>0</v>
      </c>
      <c r="H1482">
        <v>201.1</v>
      </c>
      <c r="J1482">
        <v>0</v>
      </c>
      <c r="K1482" t="s">
        <v>1415</v>
      </c>
      <c r="L1482" s="1"/>
      <c r="M1482" s="156"/>
    </row>
    <row r="1483" spans="1:13" ht="15" customHeight="1" x14ac:dyDescent="0.25">
      <c r="A1483">
        <v>115180</v>
      </c>
      <c r="B1483" t="s">
        <v>436</v>
      </c>
      <c r="C1483" t="s">
        <v>1443</v>
      </c>
      <c r="D1483">
        <v>3535</v>
      </c>
      <c r="E1483">
        <v>0</v>
      </c>
      <c r="F1483">
        <v>45.3</v>
      </c>
      <c r="G1483">
        <v>0</v>
      </c>
      <c r="H1483">
        <v>45.1</v>
      </c>
      <c r="J1483">
        <v>0</v>
      </c>
      <c r="K1483" t="s">
        <v>1415</v>
      </c>
      <c r="L1483" s="1"/>
      <c r="M1483" s="156"/>
    </row>
    <row r="1484" spans="1:13" ht="15" customHeight="1" x14ac:dyDescent="0.25">
      <c r="A1484">
        <v>115177</v>
      </c>
      <c r="B1484" t="s">
        <v>186</v>
      </c>
      <c r="C1484" t="s">
        <v>1433</v>
      </c>
      <c r="D1484">
        <v>2055</v>
      </c>
      <c r="E1484">
        <v>0</v>
      </c>
      <c r="F1484">
        <v>186.3</v>
      </c>
      <c r="G1484">
        <v>0</v>
      </c>
      <c r="H1484">
        <v>186.3</v>
      </c>
      <c r="J1484">
        <v>0</v>
      </c>
      <c r="K1484" t="s">
        <v>1415</v>
      </c>
      <c r="L1484" s="1"/>
      <c r="M1484" s="156"/>
    </row>
    <row r="1485" spans="1:13" ht="15" customHeight="1" x14ac:dyDescent="0.25">
      <c r="A1485">
        <v>115176</v>
      </c>
      <c r="B1485" t="s">
        <v>124</v>
      </c>
      <c r="C1485" t="s">
        <v>1413</v>
      </c>
      <c r="D1485">
        <v>2055</v>
      </c>
      <c r="E1485">
        <v>0</v>
      </c>
      <c r="F1485">
        <v>172.9</v>
      </c>
      <c r="G1485">
        <v>0</v>
      </c>
      <c r="H1485">
        <v>172.9</v>
      </c>
      <c r="J1485">
        <v>0</v>
      </c>
      <c r="K1485" t="s">
        <v>1415</v>
      </c>
      <c r="L1485" s="1"/>
      <c r="M1485" s="156"/>
    </row>
    <row r="1486" spans="1:13" ht="15" customHeight="1" x14ac:dyDescent="0.25">
      <c r="A1486">
        <v>115173</v>
      </c>
      <c r="B1486" t="s">
        <v>436</v>
      </c>
      <c r="C1486" t="s">
        <v>1443</v>
      </c>
      <c r="D1486">
        <v>3535</v>
      </c>
      <c r="E1486">
        <v>0</v>
      </c>
      <c r="F1486">
        <v>137</v>
      </c>
      <c r="G1486">
        <v>0</v>
      </c>
      <c r="H1486">
        <v>136.6</v>
      </c>
      <c r="J1486">
        <v>0</v>
      </c>
      <c r="K1486" t="s">
        <v>1415</v>
      </c>
      <c r="L1486" s="1"/>
      <c r="M1486" s="156"/>
    </row>
    <row r="1487" spans="1:13" ht="15" customHeight="1" x14ac:dyDescent="0.25">
      <c r="A1487">
        <v>115172</v>
      </c>
      <c r="B1487" t="s">
        <v>156</v>
      </c>
      <c r="C1487" t="s">
        <v>157</v>
      </c>
      <c r="D1487">
        <v>2055</v>
      </c>
      <c r="E1487">
        <v>0</v>
      </c>
      <c r="F1487">
        <v>120</v>
      </c>
      <c r="G1487">
        <v>0</v>
      </c>
      <c r="H1487">
        <v>120</v>
      </c>
      <c r="J1487">
        <v>0</v>
      </c>
      <c r="K1487" t="s">
        <v>1415</v>
      </c>
      <c r="L1487" s="1"/>
      <c r="M1487" s="156"/>
    </row>
    <row r="1488" spans="1:13" ht="15" customHeight="1" x14ac:dyDescent="0.25">
      <c r="A1488">
        <v>115171</v>
      </c>
      <c r="B1488" t="s">
        <v>124</v>
      </c>
      <c r="C1488" t="s">
        <v>1413</v>
      </c>
      <c r="D1488">
        <v>2055</v>
      </c>
      <c r="E1488">
        <v>0</v>
      </c>
      <c r="F1488">
        <v>177.5</v>
      </c>
      <c r="G1488">
        <v>0</v>
      </c>
      <c r="H1488">
        <v>177.5</v>
      </c>
      <c r="J1488">
        <v>0</v>
      </c>
      <c r="K1488" t="s">
        <v>1415</v>
      </c>
      <c r="L1488" s="1"/>
      <c r="M1488" s="156"/>
    </row>
    <row r="1489" spans="1:13" ht="15" customHeight="1" x14ac:dyDescent="0.25">
      <c r="A1489">
        <v>115170</v>
      </c>
      <c r="B1489" t="s">
        <v>154</v>
      </c>
      <c r="C1489" t="s">
        <v>155</v>
      </c>
      <c r="D1489">
        <v>2055</v>
      </c>
      <c r="E1489">
        <v>0</v>
      </c>
      <c r="F1489">
        <v>95.6</v>
      </c>
      <c r="G1489">
        <v>0</v>
      </c>
      <c r="H1489">
        <v>95.6</v>
      </c>
      <c r="J1489">
        <v>0</v>
      </c>
      <c r="K1489" t="s">
        <v>1415</v>
      </c>
      <c r="L1489" s="1"/>
      <c r="M1489" s="156"/>
    </row>
    <row r="1490" spans="1:13" ht="15" customHeight="1" x14ac:dyDescent="0.25">
      <c r="A1490">
        <v>115169</v>
      </c>
      <c r="B1490" t="s">
        <v>1435</v>
      </c>
      <c r="C1490" t="s">
        <v>1436</v>
      </c>
      <c r="D1490">
        <v>2055</v>
      </c>
      <c r="E1490">
        <v>0</v>
      </c>
      <c r="F1490">
        <v>160.19999999999999</v>
      </c>
      <c r="G1490">
        <v>0</v>
      </c>
      <c r="H1490">
        <v>160.19999999999999</v>
      </c>
      <c r="J1490">
        <v>0</v>
      </c>
      <c r="K1490" t="s">
        <v>1415</v>
      </c>
      <c r="L1490" s="1"/>
      <c r="M1490" s="156"/>
    </row>
    <row r="1491" spans="1:13" ht="15" customHeight="1" x14ac:dyDescent="0.25">
      <c r="A1491">
        <v>115168</v>
      </c>
      <c r="B1491" t="s">
        <v>154</v>
      </c>
      <c r="C1491" t="s">
        <v>155</v>
      </c>
      <c r="D1491">
        <v>2055</v>
      </c>
      <c r="E1491">
        <v>0</v>
      </c>
      <c r="F1491">
        <v>108.5</v>
      </c>
      <c r="G1491">
        <v>0</v>
      </c>
      <c r="H1491">
        <v>108.5</v>
      </c>
      <c r="J1491">
        <v>0</v>
      </c>
      <c r="K1491" t="s">
        <v>1415</v>
      </c>
      <c r="L1491" s="1"/>
      <c r="M1491" s="156"/>
    </row>
    <row r="1492" spans="1:13" ht="15" customHeight="1" x14ac:dyDescent="0.25">
      <c r="A1492">
        <v>115167</v>
      </c>
      <c r="B1492" t="s">
        <v>186</v>
      </c>
      <c r="C1492" t="s">
        <v>1433</v>
      </c>
      <c r="D1492">
        <v>2055</v>
      </c>
      <c r="E1492">
        <v>0</v>
      </c>
      <c r="F1492">
        <v>178.5</v>
      </c>
      <c r="G1492">
        <v>0</v>
      </c>
      <c r="H1492">
        <v>178.5</v>
      </c>
      <c r="J1492">
        <v>0</v>
      </c>
      <c r="K1492" t="s">
        <v>1415</v>
      </c>
      <c r="L1492" s="1"/>
      <c r="M1492" s="156"/>
    </row>
    <row r="1493" spans="1:13" ht="15" customHeight="1" x14ac:dyDescent="0.25">
      <c r="A1493">
        <v>115166</v>
      </c>
      <c r="B1493" t="s">
        <v>1435</v>
      </c>
      <c r="C1493" t="s">
        <v>1436</v>
      </c>
      <c r="D1493">
        <v>2055</v>
      </c>
      <c r="E1493">
        <v>0</v>
      </c>
      <c r="F1493">
        <v>159.6</v>
      </c>
      <c r="G1493">
        <v>0</v>
      </c>
      <c r="H1493">
        <v>159.6</v>
      </c>
      <c r="J1493">
        <v>0</v>
      </c>
      <c r="K1493" t="s">
        <v>1415</v>
      </c>
      <c r="L1493" s="1"/>
      <c r="M1493" s="156"/>
    </row>
    <row r="1494" spans="1:13" ht="15" customHeight="1" x14ac:dyDescent="0.25">
      <c r="A1494">
        <v>115165</v>
      </c>
      <c r="B1494" t="s">
        <v>156</v>
      </c>
      <c r="C1494" t="s">
        <v>157</v>
      </c>
      <c r="D1494">
        <v>2055</v>
      </c>
      <c r="E1494">
        <v>0</v>
      </c>
      <c r="F1494">
        <v>147.6</v>
      </c>
      <c r="G1494">
        <v>0</v>
      </c>
      <c r="H1494">
        <v>147.6</v>
      </c>
      <c r="J1494">
        <v>0</v>
      </c>
      <c r="K1494" t="s">
        <v>1415</v>
      </c>
      <c r="L1494" s="1"/>
      <c r="M1494" s="156"/>
    </row>
    <row r="1495" spans="1:13" ht="15" customHeight="1" x14ac:dyDescent="0.25">
      <c r="A1495">
        <v>115164</v>
      </c>
      <c r="B1495" t="s">
        <v>186</v>
      </c>
      <c r="C1495" t="s">
        <v>1433</v>
      </c>
      <c r="D1495">
        <v>2055</v>
      </c>
      <c r="E1495">
        <v>0</v>
      </c>
      <c r="F1495">
        <v>190.5</v>
      </c>
      <c r="G1495">
        <v>0</v>
      </c>
      <c r="H1495">
        <v>190.5</v>
      </c>
      <c r="J1495">
        <v>0</v>
      </c>
      <c r="K1495" t="s">
        <v>1415</v>
      </c>
      <c r="L1495" s="1"/>
      <c r="M1495" s="156"/>
    </row>
    <row r="1496" spans="1:13" ht="15" customHeight="1" x14ac:dyDescent="0.25">
      <c r="A1496">
        <v>115163</v>
      </c>
      <c r="B1496" t="s">
        <v>154</v>
      </c>
      <c r="C1496" t="s">
        <v>155</v>
      </c>
      <c r="D1496">
        <v>2055</v>
      </c>
      <c r="E1496">
        <v>0</v>
      </c>
      <c r="F1496">
        <v>126.3</v>
      </c>
      <c r="G1496">
        <v>0</v>
      </c>
      <c r="H1496">
        <v>126.3</v>
      </c>
      <c r="J1496">
        <v>0</v>
      </c>
      <c r="K1496" t="s">
        <v>1415</v>
      </c>
      <c r="L1496" s="1"/>
      <c r="M1496" s="156"/>
    </row>
    <row r="1497" spans="1:13" ht="15" customHeight="1" x14ac:dyDescent="0.25">
      <c r="A1497">
        <v>115162</v>
      </c>
      <c r="B1497" t="s">
        <v>186</v>
      </c>
      <c r="C1497" t="s">
        <v>1433</v>
      </c>
      <c r="D1497">
        <v>2055</v>
      </c>
      <c r="E1497">
        <v>0</v>
      </c>
      <c r="F1497">
        <v>179.4</v>
      </c>
      <c r="G1497">
        <v>0</v>
      </c>
      <c r="H1497">
        <v>179.4</v>
      </c>
      <c r="J1497">
        <v>0</v>
      </c>
      <c r="K1497" t="s">
        <v>1415</v>
      </c>
      <c r="L1497" s="1"/>
      <c r="M1497" s="156"/>
    </row>
    <row r="1498" spans="1:13" ht="15" customHeight="1" x14ac:dyDescent="0.25">
      <c r="A1498">
        <v>115161</v>
      </c>
      <c r="B1498" t="s">
        <v>186</v>
      </c>
      <c r="C1498" t="s">
        <v>1433</v>
      </c>
      <c r="D1498">
        <v>2055</v>
      </c>
      <c r="E1498">
        <v>0</v>
      </c>
      <c r="F1498">
        <v>46.4</v>
      </c>
      <c r="G1498">
        <v>0</v>
      </c>
      <c r="H1498">
        <v>46.4</v>
      </c>
      <c r="J1498">
        <v>0</v>
      </c>
      <c r="K1498" t="s">
        <v>1415</v>
      </c>
      <c r="L1498" s="1"/>
      <c r="M1498" s="156"/>
    </row>
    <row r="1499" spans="1:13" ht="15" customHeight="1" x14ac:dyDescent="0.25">
      <c r="A1499">
        <v>115160</v>
      </c>
      <c r="B1499" t="s">
        <v>167</v>
      </c>
      <c r="C1499" t="s">
        <v>168</v>
      </c>
      <c r="D1499">
        <v>2055</v>
      </c>
      <c r="E1499">
        <v>0</v>
      </c>
      <c r="F1499">
        <v>197.1</v>
      </c>
      <c r="G1499">
        <v>0</v>
      </c>
      <c r="H1499">
        <v>197.1</v>
      </c>
      <c r="J1499">
        <v>0</v>
      </c>
      <c r="K1499" t="s">
        <v>1415</v>
      </c>
      <c r="L1499" s="1"/>
      <c r="M1499" s="156"/>
    </row>
    <row r="1500" spans="1:13" ht="15" customHeight="1" x14ac:dyDescent="0.25">
      <c r="A1500">
        <v>115159</v>
      </c>
      <c r="B1500" t="s">
        <v>186</v>
      </c>
      <c r="C1500" t="s">
        <v>1433</v>
      </c>
      <c r="D1500">
        <v>2055</v>
      </c>
      <c r="E1500">
        <v>0</v>
      </c>
      <c r="F1500">
        <v>44.4</v>
      </c>
      <c r="G1500">
        <v>0</v>
      </c>
      <c r="H1500">
        <v>44.4</v>
      </c>
      <c r="J1500">
        <v>0</v>
      </c>
      <c r="K1500" t="s">
        <v>1415</v>
      </c>
      <c r="L1500" s="1"/>
      <c r="M1500" s="156"/>
    </row>
    <row r="1501" spans="1:13" ht="15" customHeight="1" x14ac:dyDescent="0.25">
      <c r="A1501">
        <v>115158</v>
      </c>
      <c r="B1501" t="s">
        <v>154</v>
      </c>
      <c r="C1501" t="s">
        <v>155</v>
      </c>
      <c r="D1501">
        <v>2055</v>
      </c>
      <c r="E1501">
        <v>0</v>
      </c>
      <c r="F1501">
        <v>111.8</v>
      </c>
      <c r="G1501">
        <v>0</v>
      </c>
      <c r="H1501">
        <v>111.8</v>
      </c>
      <c r="J1501">
        <v>0</v>
      </c>
      <c r="K1501" t="s">
        <v>1415</v>
      </c>
      <c r="L1501" s="1"/>
      <c r="M1501" s="156"/>
    </row>
    <row r="1502" spans="1:13" ht="15" customHeight="1" x14ac:dyDescent="0.25">
      <c r="A1502">
        <v>115157</v>
      </c>
      <c r="B1502" t="s">
        <v>186</v>
      </c>
      <c r="C1502" t="s">
        <v>1433</v>
      </c>
      <c r="D1502">
        <v>2055</v>
      </c>
      <c r="E1502">
        <v>0</v>
      </c>
      <c r="F1502">
        <v>49.6</v>
      </c>
      <c r="G1502">
        <v>0</v>
      </c>
      <c r="H1502">
        <v>49.6</v>
      </c>
      <c r="J1502">
        <v>0</v>
      </c>
      <c r="K1502" t="s">
        <v>1415</v>
      </c>
      <c r="L1502" s="1"/>
      <c r="M1502" s="156"/>
    </row>
    <row r="1503" spans="1:13" ht="15" customHeight="1" x14ac:dyDescent="0.25">
      <c r="A1503">
        <v>115156</v>
      </c>
      <c r="B1503" t="s">
        <v>186</v>
      </c>
      <c r="C1503" t="s">
        <v>1433</v>
      </c>
      <c r="D1503">
        <v>2055</v>
      </c>
      <c r="E1503">
        <v>0</v>
      </c>
      <c r="F1503">
        <v>185.5</v>
      </c>
      <c r="G1503">
        <v>0</v>
      </c>
      <c r="H1503">
        <v>185.5</v>
      </c>
      <c r="J1503">
        <v>0</v>
      </c>
      <c r="K1503" t="s">
        <v>1415</v>
      </c>
      <c r="L1503" s="1"/>
      <c r="M1503" s="156"/>
    </row>
    <row r="1504" spans="1:13" ht="15" customHeight="1" x14ac:dyDescent="0.25">
      <c r="A1504">
        <v>115155</v>
      </c>
      <c r="B1504" t="s">
        <v>186</v>
      </c>
      <c r="C1504" t="s">
        <v>1433</v>
      </c>
      <c r="D1504">
        <v>2055</v>
      </c>
      <c r="E1504">
        <v>0</v>
      </c>
      <c r="F1504">
        <v>83.9</v>
      </c>
      <c r="G1504">
        <v>0</v>
      </c>
      <c r="H1504">
        <v>83.9</v>
      </c>
      <c r="J1504">
        <v>0</v>
      </c>
      <c r="K1504" t="s">
        <v>1415</v>
      </c>
      <c r="L1504" s="1"/>
      <c r="M1504" s="156"/>
    </row>
    <row r="1505" spans="1:13" ht="15" customHeight="1" x14ac:dyDescent="0.25">
      <c r="A1505">
        <v>115154</v>
      </c>
      <c r="B1505" t="s">
        <v>186</v>
      </c>
      <c r="C1505" t="s">
        <v>1433</v>
      </c>
      <c r="D1505">
        <v>2055</v>
      </c>
      <c r="E1505">
        <v>0</v>
      </c>
      <c r="F1505">
        <v>197.3</v>
      </c>
      <c r="G1505">
        <v>0</v>
      </c>
      <c r="H1505">
        <v>197.3</v>
      </c>
      <c r="J1505">
        <v>0</v>
      </c>
      <c r="K1505" t="s">
        <v>1415</v>
      </c>
      <c r="L1505" s="1"/>
      <c r="M1505" s="156"/>
    </row>
    <row r="1506" spans="1:13" ht="15" customHeight="1" x14ac:dyDescent="0.25">
      <c r="A1506">
        <v>115153</v>
      </c>
      <c r="B1506" t="s">
        <v>121</v>
      </c>
      <c r="C1506" t="s">
        <v>122</v>
      </c>
      <c r="D1506">
        <v>2055</v>
      </c>
      <c r="E1506">
        <v>0</v>
      </c>
      <c r="F1506">
        <v>193</v>
      </c>
      <c r="G1506">
        <v>0</v>
      </c>
      <c r="H1506">
        <v>193</v>
      </c>
      <c r="J1506">
        <v>0</v>
      </c>
      <c r="K1506" t="s">
        <v>1415</v>
      </c>
      <c r="L1506" s="1"/>
      <c r="M1506" s="156"/>
    </row>
    <row r="1507" spans="1:13" ht="15" customHeight="1" x14ac:dyDescent="0.25">
      <c r="A1507">
        <v>115152</v>
      </c>
      <c r="B1507" t="s">
        <v>186</v>
      </c>
      <c r="C1507" t="s">
        <v>1433</v>
      </c>
      <c r="D1507">
        <v>2055</v>
      </c>
      <c r="E1507">
        <v>0</v>
      </c>
      <c r="F1507">
        <v>181.3</v>
      </c>
      <c r="G1507">
        <v>0</v>
      </c>
      <c r="H1507">
        <v>181.3</v>
      </c>
      <c r="J1507">
        <v>0</v>
      </c>
      <c r="K1507" t="s">
        <v>1415</v>
      </c>
      <c r="L1507" s="1"/>
      <c r="M1507" s="156"/>
    </row>
    <row r="1508" spans="1:13" ht="15" customHeight="1" x14ac:dyDescent="0.25">
      <c r="A1508">
        <v>115151</v>
      </c>
      <c r="B1508" t="s">
        <v>167</v>
      </c>
      <c r="C1508" t="s">
        <v>168</v>
      </c>
      <c r="D1508">
        <v>2055</v>
      </c>
      <c r="E1508">
        <v>0</v>
      </c>
      <c r="F1508">
        <v>209.1</v>
      </c>
      <c r="G1508">
        <v>0</v>
      </c>
      <c r="H1508">
        <v>209.1</v>
      </c>
      <c r="J1508">
        <v>0</v>
      </c>
      <c r="K1508" t="s">
        <v>1415</v>
      </c>
      <c r="L1508" s="1"/>
      <c r="M1508" s="156"/>
    </row>
    <row r="1509" spans="1:13" ht="15" customHeight="1" x14ac:dyDescent="0.25">
      <c r="A1509">
        <v>115150</v>
      </c>
      <c r="B1509" t="s">
        <v>121</v>
      </c>
      <c r="C1509" t="s">
        <v>122</v>
      </c>
      <c r="D1509">
        <v>2055</v>
      </c>
      <c r="E1509">
        <v>0</v>
      </c>
      <c r="F1509">
        <v>194.5</v>
      </c>
      <c r="G1509">
        <v>0</v>
      </c>
      <c r="H1509">
        <v>194.5</v>
      </c>
      <c r="J1509">
        <v>0</v>
      </c>
      <c r="K1509" t="s">
        <v>1415</v>
      </c>
      <c r="L1509" s="1"/>
      <c r="M1509" s="156"/>
    </row>
    <row r="1510" spans="1:13" ht="15" customHeight="1" x14ac:dyDescent="0.25">
      <c r="A1510">
        <v>115149</v>
      </c>
      <c r="B1510" t="s">
        <v>1435</v>
      </c>
      <c r="C1510" t="s">
        <v>1436</v>
      </c>
      <c r="D1510">
        <v>2055</v>
      </c>
      <c r="E1510">
        <v>0</v>
      </c>
      <c r="F1510">
        <v>144.30000000000001</v>
      </c>
      <c r="G1510">
        <v>0</v>
      </c>
      <c r="H1510">
        <v>144.30000000000001</v>
      </c>
      <c r="J1510">
        <v>0</v>
      </c>
      <c r="K1510" t="s">
        <v>1444</v>
      </c>
      <c r="L1510" s="1"/>
      <c r="M1510" s="156"/>
    </row>
    <row r="1511" spans="1:13" ht="15" customHeight="1" x14ac:dyDescent="0.25">
      <c r="A1511">
        <v>115148</v>
      </c>
      <c r="B1511" t="s">
        <v>186</v>
      </c>
      <c r="C1511" t="s">
        <v>1433</v>
      </c>
      <c r="D1511">
        <v>2055</v>
      </c>
      <c r="E1511">
        <v>0</v>
      </c>
      <c r="F1511">
        <v>201</v>
      </c>
      <c r="G1511">
        <v>0</v>
      </c>
      <c r="H1511">
        <v>201</v>
      </c>
      <c r="J1511">
        <v>0</v>
      </c>
      <c r="K1511" t="s">
        <v>1444</v>
      </c>
      <c r="L1511" s="1"/>
      <c r="M1511" s="156"/>
    </row>
    <row r="1512" spans="1:13" ht="15" customHeight="1" x14ac:dyDescent="0.25">
      <c r="A1512">
        <v>115147</v>
      </c>
      <c r="B1512" t="s">
        <v>186</v>
      </c>
      <c r="C1512" t="s">
        <v>1433</v>
      </c>
      <c r="D1512">
        <v>2055</v>
      </c>
      <c r="E1512">
        <v>0</v>
      </c>
      <c r="F1512">
        <v>217</v>
      </c>
      <c r="G1512">
        <v>0</v>
      </c>
      <c r="H1512">
        <v>217</v>
      </c>
      <c r="J1512">
        <v>0</v>
      </c>
      <c r="K1512" t="s">
        <v>1444</v>
      </c>
      <c r="L1512" s="1"/>
      <c r="M1512" s="156"/>
    </row>
    <row r="1513" spans="1:13" ht="15" customHeight="1" x14ac:dyDescent="0.25">
      <c r="A1513">
        <v>115146</v>
      </c>
      <c r="B1513" t="s">
        <v>1435</v>
      </c>
      <c r="C1513" t="s">
        <v>1436</v>
      </c>
      <c r="D1513">
        <v>2055</v>
      </c>
      <c r="E1513">
        <v>0</v>
      </c>
      <c r="F1513">
        <v>138.9</v>
      </c>
      <c r="G1513">
        <v>0</v>
      </c>
      <c r="H1513">
        <v>138.9</v>
      </c>
      <c r="J1513">
        <v>0</v>
      </c>
      <c r="K1513" t="s">
        <v>1444</v>
      </c>
      <c r="L1513" s="1"/>
      <c r="M1513" s="156"/>
    </row>
    <row r="1514" spans="1:13" ht="15" customHeight="1" x14ac:dyDescent="0.25">
      <c r="A1514">
        <v>115145</v>
      </c>
      <c r="B1514" t="s">
        <v>167</v>
      </c>
      <c r="C1514" t="s">
        <v>168</v>
      </c>
      <c r="D1514">
        <v>2055</v>
      </c>
      <c r="E1514">
        <v>0</v>
      </c>
      <c r="F1514">
        <v>209.2</v>
      </c>
      <c r="G1514">
        <v>0</v>
      </c>
      <c r="H1514">
        <v>209.2</v>
      </c>
      <c r="J1514">
        <v>0</v>
      </c>
      <c r="K1514" t="s">
        <v>1444</v>
      </c>
      <c r="L1514" s="1"/>
      <c r="M1514" s="156"/>
    </row>
    <row r="1515" spans="1:13" ht="15" customHeight="1" x14ac:dyDescent="0.25">
      <c r="A1515">
        <v>115144</v>
      </c>
      <c r="B1515" t="s">
        <v>167</v>
      </c>
      <c r="C1515" t="s">
        <v>168</v>
      </c>
      <c r="D1515">
        <v>2055</v>
      </c>
      <c r="E1515">
        <v>0</v>
      </c>
      <c r="F1515">
        <v>210.4</v>
      </c>
      <c r="G1515">
        <v>0</v>
      </c>
      <c r="H1515">
        <v>210.4</v>
      </c>
      <c r="J1515">
        <v>0</v>
      </c>
      <c r="K1515" t="s">
        <v>1444</v>
      </c>
      <c r="L1515" s="1"/>
      <c r="M1515" s="156"/>
    </row>
    <row r="1516" spans="1:13" ht="15" customHeight="1" x14ac:dyDescent="0.25">
      <c r="A1516">
        <v>115143</v>
      </c>
      <c r="B1516" t="s">
        <v>124</v>
      </c>
      <c r="C1516" t="s">
        <v>1413</v>
      </c>
      <c r="D1516">
        <v>2055</v>
      </c>
      <c r="E1516">
        <v>0</v>
      </c>
      <c r="F1516">
        <v>174</v>
      </c>
      <c r="G1516">
        <v>0</v>
      </c>
      <c r="H1516">
        <v>174</v>
      </c>
      <c r="J1516">
        <v>0</v>
      </c>
      <c r="K1516" t="s">
        <v>1415</v>
      </c>
      <c r="L1516" s="1"/>
      <c r="M1516" s="156"/>
    </row>
    <row r="1517" spans="1:13" ht="15" customHeight="1" x14ac:dyDescent="0.25">
      <c r="A1517">
        <v>115142</v>
      </c>
      <c r="B1517" t="s">
        <v>186</v>
      </c>
      <c r="C1517" t="s">
        <v>1433</v>
      </c>
      <c r="D1517">
        <v>2055</v>
      </c>
      <c r="E1517">
        <v>0</v>
      </c>
      <c r="F1517">
        <v>200.3</v>
      </c>
      <c r="G1517">
        <v>0</v>
      </c>
      <c r="H1517">
        <v>200.3</v>
      </c>
      <c r="J1517">
        <v>0</v>
      </c>
      <c r="K1517" t="s">
        <v>1415</v>
      </c>
      <c r="L1517" s="1"/>
      <c r="M1517" s="156"/>
    </row>
    <row r="1518" spans="1:13" ht="15" customHeight="1" x14ac:dyDescent="0.25">
      <c r="A1518">
        <v>115141</v>
      </c>
      <c r="B1518" t="s">
        <v>1435</v>
      </c>
      <c r="C1518" t="s">
        <v>1436</v>
      </c>
      <c r="D1518">
        <v>2055</v>
      </c>
      <c r="E1518">
        <v>0</v>
      </c>
      <c r="F1518">
        <v>125.4</v>
      </c>
      <c r="G1518">
        <v>0</v>
      </c>
      <c r="H1518">
        <v>125.4</v>
      </c>
      <c r="J1518">
        <v>0</v>
      </c>
      <c r="K1518" t="s">
        <v>1415</v>
      </c>
      <c r="L1518" s="1"/>
      <c r="M1518" s="156"/>
    </row>
    <row r="1519" spans="1:13" ht="15" customHeight="1" x14ac:dyDescent="0.25">
      <c r="A1519">
        <v>115140</v>
      </c>
      <c r="B1519" t="s">
        <v>1435</v>
      </c>
      <c r="C1519" t="s">
        <v>1436</v>
      </c>
      <c r="D1519">
        <v>2055</v>
      </c>
      <c r="E1519">
        <v>0</v>
      </c>
      <c r="F1519">
        <v>125.2</v>
      </c>
      <c r="G1519">
        <v>0</v>
      </c>
      <c r="H1519">
        <v>125.2</v>
      </c>
      <c r="J1519">
        <v>0</v>
      </c>
      <c r="K1519" t="s">
        <v>1415</v>
      </c>
      <c r="L1519" s="1"/>
      <c r="M1519" s="156"/>
    </row>
    <row r="1520" spans="1:13" ht="15" customHeight="1" x14ac:dyDescent="0.25">
      <c r="A1520">
        <v>115139</v>
      </c>
      <c r="B1520" t="s">
        <v>1435</v>
      </c>
      <c r="C1520" t="s">
        <v>1436</v>
      </c>
      <c r="D1520">
        <v>2055</v>
      </c>
      <c r="E1520">
        <v>0</v>
      </c>
      <c r="F1520">
        <v>124.6</v>
      </c>
      <c r="G1520">
        <v>0</v>
      </c>
      <c r="H1520">
        <v>124.6</v>
      </c>
      <c r="J1520">
        <v>0</v>
      </c>
      <c r="K1520" t="s">
        <v>1415</v>
      </c>
      <c r="L1520" s="1"/>
      <c r="M1520" s="156"/>
    </row>
    <row r="1521" spans="1:13" ht="15" customHeight="1" x14ac:dyDescent="0.25">
      <c r="A1521">
        <v>115117</v>
      </c>
      <c r="B1521" t="s">
        <v>167</v>
      </c>
      <c r="C1521" t="s">
        <v>168</v>
      </c>
      <c r="D1521">
        <v>2055</v>
      </c>
      <c r="E1521">
        <v>0</v>
      </c>
      <c r="F1521">
        <v>191</v>
      </c>
      <c r="G1521">
        <v>0</v>
      </c>
      <c r="H1521">
        <v>191</v>
      </c>
      <c r="J1521">
        <v>0</v>
      </c>
      <c r="K1521" t="s">
        <v>1415</v>
      </c>
      <c r="L1521" s="1"/>
      <c r="M1521" s="156"/>
    </row>
    <row r="1522" spans="1:13" ht="15" customHeight="1" x14ac:dyDescent="0.25">
      <c r="A1522">
        <v>115112</v>
      </c>
      <c r="B1522" t="s">
        <v>154</v>
      </c>
      <c r="C1522" t="s">
        <v>155</v>
      </c>
      <c r="D1522">
        <v>2055</v>
      </c>
      <c r="E1522">
        <v>0</v>
      </c>
      <c r="F1522">
        <v>165.6</v>
      </c>
      <c r="G1522">
        <v>0</v>
      </c>
      <c r="H1522">
        <v>165.6</v>
      </c>
      <c r="J1522">
        <v>0</v>
      </c>
      <c r="K1522" t="s">
        <v>1415</v>
      </c>
      <c r="L1522" s="1"/>
      <c r="M1522" s="156"/>
    </row>
    <row r="1523" spans="1:13" ht="15" customHeight="1" x14ac:dyDescent="0.25">
      <c r="A1523">
        <v>115111</v>
      </c>
      <c r="B1523" t="s">
        <v>121</v>
      </c>
      <c r="C1523" t="s">
        <v>122</v>
      </c>
      <c r="D1523">
        <v>2055</v>
      </c>
      <c r="E1523">
        <v>0</v>
      </c>
      <c r="F1523">
        <v>203.2</v>
      </c>
      <c r="G1523">
        <v>0</v>
      </c>
      <c r="H1523">
        <v>203.2</v>
      </c>
      <c r="J1523">
        <v>0</v>
      </c>
      <c r="K1523" t="s">
        <v>1415</v>
      </c>
      <c r="L1523" s="1"/>
      <c r="M1523" s="156"/>
    </row>
    <row r="1524" spans="1:13" ht="15" customHeight="1" x14ac:dyDescent="0.25">
      <c r="A1524">
        <v>115110</v>
      </c>
      <c r="B1524" t="s">
        <v>167</v>
      </c>
      <c r="C1524" t="s">
        <v>168</v>
      </c>
      <c r="D1524">
        <v>2055</v>
      </c>
      <c r="E1524">
        <v>0</v>
      </c>
      <c r="F1524">
        <v>205.4</v>
      </c>
      <c r="G1524">
        <v>0</v>
      </c>
      <c r="H1524">
        <v>205.4</v>
      </c>
      <c r="J1524">
        <v>0</v>
      </c>
      <c r="K1524" t="s">
        <v>1415</v>
      </c>
      <c r="L1524" s="1"/>
      <c r="M1524" s="156"/>
    </row>
    <row r="1525" spans="1:13" ht="15" customHeight="1" x14ac:dyDescent="0.25">
      <c r="A1525">
        <v>115097</v>
      </c>
      <c r="B1525" t="s">
        <v>1445</v>
      </c>
      <c r="C1525" t="s">
        <v>1446</v>
      </c>
      <c r="D1525">
        <v>2055</v>
      </c>
      <c r="E1525">
        <v>0</v>
      </c>
      <c r="F1525">
        <v>203.5</v>
      </c>
      <c r="G1525">
        <v>0</v>
      </c>
      <c r="H1525">
        <v>203.5</v>
      </c>
      <c r="J1525">
        <v>0</v>
      </c>
      <c r="K1525" t="s">
        <v>1415</v>
      </c>
      <c r="L1525" s="1"/>
      <c r="M1525" s="156"/>
    </row>
    <row r="1526" spans="1:13" ht="15" customHeight="1" x14ac:dyDescent="0.25">
      <c r="A1526">
        <v>115096</v>
      </c>
      <c r="B1526" t="s">
        <v>154</v>
      </c>
      <c r="C1526" t="s">
        <v>155</v>
      </c>
      <c r="D1526">
        <v>2055</v>
      </c>
      <c r="E1526">
        <v>0</v>
      </c>
      <c r="F1526">
        <v>157.6</v>
      </c>
      <c r="G1526">
        <v>0</v>
      </c>
      <c r="H1526">
        <v>157.6</v>
      </c>
      <c r="J1526">
        <v>0</v>
      </c>
      <c r="K1526" t="s">
        <v>1415</v>
      </c>
      <c r="L1526" s="1"/>
      <c r="M1526" s="156"/>
    </row>
    <row r="1527" spans="1:13" ht="15" customHeight="1" x14ac:dyDescent="0.25">
      <c r="A1527">
        <v>115095</v>
      </c>
      <c r="B1527" t="s">
        <v>154</v>
      </c>
      <c r="C1527" t="s">
        <v>155</v>
      </c>
      <c r="D1527">
        <v>2055</v>
      </c>
      <c r="E1527">
        <v>0</v>
      </c>
      <c r="F1527">
        <v>184.8</v>
      </c>
      <c r="G1527">
        <v>0</v>
      </c>
      <c r="H1527">
        <v>184.8</v>
      </c>
      <c r="J1527">
        <v>0</v>
      </c>
      <c r="K1527" t="s">
        <v>1415</v>
      </c>
      <c r="L1527" s="1"/>
      <c r="M1527" s="156"/>
    </row>
    <row r="1528" spans="1:13" ht="15" customHeight="1" x14ac:dyDescent="0.25">
      <c r="A1528">
        <v>115094</v>
      </c>
      <c r="B1528" t="s">
        <v>167</v>
      </c>
      <c r="C1528" t="s">
        <v>168</v>
      </c>
      <c r="D1528">
        <v>2055</v>
      </c>
      <c r="E1528">
        <v>0</v>
      </c>
      <c r="F1528">
        <v>202.1</v>
      </c>
      <c r="G1528">
        <v>0</v>
      </c>
      <c r="H1528">
        <v>202.1</v>
      </c>
      <c r="J1528">
        <v>0</v>
      </c>
      <c r="K1528" t="s">
        <v>1415</v>
      </c>
      <c r="L1528" s="1"/>
      <c r="M1528" s="156"/>
    </row>
    <row r="1529" spans="1:13" ht="15" customHeight="1" x14ac:dyDescent="0.25">
      <c r="A1529">
        <v>115093</v>
      </c>
      <c r="B1529" t="s">
        <v>167</v>
      </c>
      <c r="C1529" t="s">
        <v>168</v>
      </c>
      <c r="D1529">
        <v>2055</v>
      </c>
      <c r="E1529">
        <v>0</v>
      </c>
      <c r="F1529">
        <v>204.9</v>
      </c>
      <c r="G1529">
        <v>0</v>
      </c>
      <c r="H1529">
        <v>204.9</v>
      </c>
      <c r="J1529">
        <v>0</v>
      </c>
      <c r="K1529" t="s">
        <v>1415</v>
      </c>
      <c r="L1529" s="1"/>
      <c r="M1529" s="156"/>
    </row>
    <row r="1530" spans="1:13" ht="15" customHeight="1" x14ac:dyDescent="0.25">
      <c r="A1530">
        <v>115092</v>
      </c>
      <c r="B1530" t="s">
        <v>121</v>
      </c>
      <c r="C1530" t="s">
        <v>122</v>
      </c>
      <c r="D1530">
        <v>2055</v>
      </c>
      <c r="E1530">
        <v>0</v>
      </c>
      <c r="F1530">
        <v>143.4</v>
      </c>
      <c r="G1530">
        <v>0</v>
      </c>
      <c r="H1530">
        <v>143.4</v>
      </c>
      <c r="J1530">
        <v>0</v>
      </c>
      <c r="K1530" t="s">
        <v>1415</v>
      </c>
      <c r="L1530" s="1"/>
      <c r="M1530" s="156"/>
    </row>
    <row r="1531" spans="1:13" ht="15" customHeight="1" x14ac:dyDescent="0.25">
      <c r="A1531">
        <v>115089</v>
      </c>
      <c r="B1531" t="s">
        <v>167</v>
      </c>
      <c r="C1531" t="s">
        <v>168</v>
      </c>
      <c r="D1531">
        <v>2055</v>
      </c>
      <c r="E1531">
        <v>0</v>
      </c>
      <c r="F1531">
        <v>205.3</v>
      </c>
      <c r="G1531">
        <v>0</v>
      </c>
      <c r="H1531">
        <v>205.3</v>
      </c>
      <c r="J1531">
        <v>0</v>
      </c>
      <c r="K1531" t="s">
        <v>1415</v>
      </c>
      <c r="L1531" s="1"/>
      <c r="M1531" s="156"/>
    </row>
    <row r="1532" spans="1:13" ht="15" customHeight="1" x14ac:dyDescent="0.25">
      <c r="A1532">
        <v>115088</v>
      </c>
      <c r="B1532" t="s">
        <v>133</v>
      </c>
      <c r="C1532" t="s">
        <v>134</v>
      </c>
      <c r="D1532">
        <v>2055</v>
      </c>
      <c r="E1532">
        <v>0</v>
      </c>
      <c r="F1532">
        <v>138</v>
      </c>
      <c r="G1532">
        <v>0</v>
      </c>
      <c r="H1532">
        <v>138</v>
      </c>
      <c r="J1532">
        <v>0</v>
      </c>
      <c r="K1532" t="s">
        <v>1415</v>
      </c>
      <c r="L1532" s="1"/>
      <c r="M1532" s="156"/>
    </row>
    <row r="1533" spans="1:13" ht="15" customHeight="1" x14ac:dyDescent="0.25">
      <c r="A1533">
        <v>115087</v>
      </c>
      <c r="B1533" t="s">
        <v>167</v>
      </c>
      <c r="C1533" t="s">
        <v>168</v>
      </c>
      <c r="D1533">
        <v>2055</v>
      </c>
      <c r="E1533">
        <v>0</v>
      </c>
      <c r="F1533">
        <v>198.7</v>
      </c>
      <c r="G1533">
        <v>0</v>
      </c>
      <c r="H1533">
        <v>198.7</v>
      </c>
      <c r="J1533">
        <v>0</v>
      </c>
      <c r="K1533" t="s">
        <v>1415</v>
      </c>
      <c r="L1533" s="1"/>
      <c r="M1533" s="156"/>
    </row>
    <row r="1534" spans="1:13" ht="15" customHeight="1" x14ac:dyDescent="0.25">
      <c r="A1534">
        <v>115086</v>
      </c>
      <c r="B1534" t="s">
        <v>165</v>
      </c>
      <c r="C1534" t="s">
        <v>166</v>
      </c>
      <c r="D1534">
        <v>2055</v>
      </c>
      <c r="E1534">
        <v>0</v>
      </c>
      <c r="F1534">
        <v>122.1</v>
      </c>
      <c r="G1534">
        <v>0</v>
      </c>
      <c r="H1534">
        <v>122.1</v>
      </c>
      <c r="J1534">
        <v>0</v>
      </c>
      <c r="K1534" t="s">
        <v>1415</v>
      </c>
      <c r="L1534" s="1"/>
      <c r="M1534" s="156"/>
    </row>
    <row r="1535" spans="1:13" ht="15" customHeight="1" x14ac:dyDescent="0.25">
      <c r="A1535">
        <v>115085</v>
      </c>
      <c r="B1535" t="s">
        <v>167</v>
      </c>
      <c r="C1535" t="s">
        <v>168</v>
      </c>
      <c r="D1535">
        <v>2055</v>
      </c>
      <c r="E1535">
        <v>0</v>
      </c>
      <c r="F1535">
        <v>180.6</v>
      </c>
      <c r="G1535">
        <v>0</v>
      </c>
      <c r="H1535">
        <v>180.6</v>
      </c>
      <c r="J1535">
        <v>0</v>
      </c>
      <c r="K1535" t="s">
        <v>1415</v>
      </c>
      <c r="L1535" s="1"/>
      <c r="M1535" s="156"/>
    </row>
    <row r="1536" spans="1:13" ht="15" customHeight="1" x14ac:dyDescent="0.25">
      <c r="A1536">
        <v>115077</v>
      </c>
      <c r="B1536" t="s">
        <v>124</v>
      </c>
      <c r="C1536" t="s">
        <v>1413</v>
      </c>
      <c r="D1536">
        <v>2055</v>
      </c>
      <c r="E1536">
        <v>0</v>
      </c>
      <c r="F1536">
        <v>155.19999999999999</v>
      </c>
      <c r="G1536">
        <v>0</v>
      </c>
      <c r="H1536">
        <v>155.19999999999999</v>
      </c>
      <c r="J1536">
        <v>0</v>
      </c>
      <c r="K1536" t="s">
        <v>1415</v>
      </c>
      <c r="L1536" s="1"/>
      <c r="M1536" s="156"/>
    </row>
    <row r="1537" spans="1:13" ht="15" customHeight="1" x14ac:dyDescent="0.25">
      <c r="A1537">
        <v>115066</v>
      </c>
      <c r="B1537" t="s">
        <v>1435</v>
      </c>
      <c r="C1537" t="s">
        <v>1436</v>
      </c>
      <c r="D1537">
        <v>2055</v>
      </c>
      <c r="E1537">
        <v>0</v>
      </c>
      <c r="F1537">
        <v>128.19999999999999</v>
      </c>
      <c r="G1537">
        <v>0</v>
      </c>
      <c r="H1537">
        <v>128.19999999999999</v>
      </c>
      <c r="J1537">
        <v>0</v>
      </c>
      <c r="K1537" t="s">
        <v>1415</v>
      </c>
      <c r="L1537" s="1"/>
      <c r="M1537" s="156"/>
    </row>
    <row r="1538" spans="1:13" ht="15" customHeight="1" x14ac:dyDescent="0.25">
      <c r="A1538">
        <v>115063</v>
      </c>
      <c r="B1538" t="s">
        <v>154</v>
      </c>
      <c r="C1538" t="s">
        <v>155</v>
      </c>
      <c r="D1538">
        <v>2055</v>
      </c>
      <c r="E1538">
        <v>0</v>
      </c>
      <c r="F1538">
        <v>125.9</v>
      </c>
      <c r="G1538">
        <v>0</v>
      </c>
      <c r="H1538">
        <v>125.9</v>
      </c>
      <c r="J1538">
        <v>0</v>
      </c>
      <c r="K1538" t="s">
        <v>1415</v>
      </c>
      <c r="L1538" s="1"/>
      <c r="M1538" s="156"/>
    </row>
    <row r="1539" spans="1:13" ht="15" customHeight="1" x14ac:dyDescent="0.25">
      <c r="A1539">
        <v>115058</v>
      </c>
      <c r="B1539" t="s">
        <v>186</v>
      </c>
      <c r="C1539" t="s">
        <v>1433</v>
      </c>
      <c r="D1539">
        <v>2055</v>
      </c>
      <c r="E1539">
        <v>0</v>
      </c>
      <c r="F1539">
        <v>178.6</v>
      </c>
      <c r="G1539">
        <v>0</v>
      </c>
      <c r="H1539">
        <v>178.6</v>
      </c>
      <c r="J1539">
        <v>0</v>
      </c>
      <c r="K1539" t="s">
        <v>1415</v>
      </c>
      <c r="L1539" s="1"/>
      <c r="M1539" s="156"/>
    </row>
    <row r="1540" spans="1:13" ht="15" customHeight="1" x14ac:dyDescent="0.25">
      <c r="A1540">
        <v>115050</v>
      </c>
      <c r="B1540" t="s">
        <v>154</v>
      </c>
      <c r="C1540" t="s">
        <v>155</v>
      </c>
      <c r="D1540">
        <v>2055</v>
      </c>
      <c r="E1540">
        <v>0</v>
      </c>
      <c r="F1540">
        <v>102.8</v>
      </c>
      <c r="G1540">
        <v>0</v>
      </c>
      <c r="H1540">
        <v>102.8</v>
      </c>
      <c r="J1540">
        <v>0</v>
      </c>
      <c r="K1540" t="s">
        <v>1415</v>
      </c>
      <c r="L1540" s="1"/>
      <c r="M1540" s="156"/>
    </row>
    <row r="1541" spans="1:13" ht="15" customHeight="1" x14ac:dyDescent="0.25">
      <c r="A1541">
        <v>115047</v>
      </c>
      <c r="B1541" t="s">
        <v>186</v>
      </c>
      <c r="C1541" t="s">
        <v>1433</v>
      </c>
      <c r="D1541">
        <v>2055</v>
      </c>
      <c r="E1541">
        <v>0</v>
      </c>
      <c r="F1541">
        <v>164.5</v>
      </c>
      <c r="G1541">
        <v>0</v>
      </c>
      <c r="H1541">
        <v>164.5</v>
      </c>
      <c r="J1541">
        <v>0</v>
      </c>
      <c r="K1541" t="s">
        <v>1415</v>
      </c>
      <c r="L1541" s="1"/>
      <c r="M1541" s="156"/>
    </row>
    <row r="1542" spans="1:13" ht="15" customHeight="1" x14ac:dyDescent="0.25">
      <c r="A1542">
        <v>115040</v>
      </c>
      <c r="B1542" t="s">
        <v>154</v>
      </c>
      <c r="C1542" t="s">
        <v>155</v>
      </c>
      <c r="D1542">
        <v>2055</v>
      </c>
      <c r="E1542">
        <v>0</v>
      </c>
      <c r="F1542">
        <v>113.1</v>
      </c>
      <c r="G1542">
        <v>0</v>
      </c>
      <c r="H1542">
        <v>113.1</v>
      </c>
      <c r="J1542">
        <v>0</v>
      </c>
      <c r="K1542" t="s">
        <v>1415</v>
      </c>
      <c r="L1542" s="1"/>
      <c r="M1542" s="156"/>
    </row>
    <row r="1543" spans="1:13" ht="15" customHeight="1" x14ac:dyDescent="0.25">
      <c r="A1543">
        <v>115006</v>
      </c>
      <c r="B1543" t="s">
        <v>167</v>
      </c>
      <c r="C1543" t="s">
        <v>168</v>
      </c>
      <c r="D1543">
        <v>2055</v>
      </c>
      <c r="E1543">
        <v>0</v>
      </c>
      <c r="F1543">
        <v>172</v>
      </c>
      <c r="G1543">
        <v>0</v>
      </c>
      <c r="H1543">
        <v>172</v>
      </c>
      <c r="J1543">
        <v>0</v>
      </c>
      <c r="K1543" t="s">
        <v>1415</v>
      </c>
      <c r="L1543" s="1"/>
      <c r="M1543" s="156"/>
    </row>
    <row r="1544" spans="1:13" ht="15" customHeight="1" x14ac:dyDescent="0.25">
      <c r="A1544">
        <v>115005</v>
      </c>
      <c r="B1544" t="s">
        <v>170</v>
      </c>
      <c r="C1544" t="s">
        <v>171</v>
      </c>
      <c r="D1544">
        <v>2055</v>
      </c>
      <c r="E1544">
        <v>0</v>
      </c>
      <c r="F1544">
        <v>200</v>
      </c>
      <c r="G1544">
        <v>0</v>
      </c>
      <c r="H1544">
        <v>200</v>
      </c>
      <c r="J1544">
        <v>0</v>
      </c>
      <c r="K1544" t="s">
        <v>1415</v>
      </c>
      <c r="L1544" s="1"/>
      <c r="M1544" s="156"/>
    </row>
    <row r="1545" spans="1:13" ht="15" customHeight="1" x14ac:dyDescent="0.25">
      <c r="A1545">
        <v>115001</v>
      </c>
      <c r="B1545" t="s">
        <v>186</v>
      </c>
      <c r="C1545" t="s">
        <v>1433</v>
      </c>
      <c r="D1545">
        <v>2055</v>
      </c>
      <c r="E1545">
        <v>0</v>
      </c>
      <c r="F1545">
        <v>170.9</v>
      </c>
      <c r="G1545">
        <v>0</v>
      </c>
      <c r="H1545">
        <v>170.9</v>
      </c>
      <c r="J1545">
        <v>0</v>
      </c>
      <c r="K1545" t="s">
        <v>1415</v>
      </c>
      <c r="L1545" s="1"/>
      <c r="M1545" s="156"/>
    </row>
    <row r="1546" spans="1:13" ht="15" customHeight="1" x14ac:dyDescent="0.25">
      <c r="A1546">
        <v>114999</v>
      </c>
      <c r="B1546" t="s">
        <v>167</v>
      </c>
      <c r="C1546" t="s">
        <v>168</v>
      </c>
      <c r="D1546">
        <v>2055</v>
      </c>
      <c r="E1546">
        <v>0</v>
      </c>
      <c r="F1546">
        <v>178.2</v>
      </c>
      <c r="G1546">
        <v>0</v>
      </c>
      <c r="H1546">
        <v>178.2</v>
      </c>
      <c r="J1546">
        <v>0</v>
      </c>
      <c r="K1546" t="s">
        <v>1415</v>
      </c>
      <c r="L1546" s="1"/>
      <c r="M1546" s="156"/>
    </row>
    <row r="1547" spans="1:13" ht="15" customHeight="1" x14ac:dyDescent="0.25">
      <c r="A1547">
        <v>114998</v>
      </c>
      <c r="B1547" t="s">
        <v>1658</v>
      </c>
      <c r="C1547" t="s">
        <v>1659</v>
      </c>
      <c r="D1547">
        <v>3535</v>
      </c>
      <c r="E1547">
        <v>9</v>
      </c>
      <c r="F1547">
        <v>9.5</v>
      </c>
      <c r="G1547">
        <v>0</v>
      </c>
      <c r="H1547">
        <v>9.1999999999999993</v>
      </c>
      <c r="K1547" t="s">
        <v>1415</v>
      </c>
      <c r="L1547" s="1"/>
      <c r="M1547" s="156"/>
    </row>
    <row r="1548" spans="1:13" ht="15" customHeight="1" x14ac:dyDescent="0.25">
      <c r="A1548">
        <v>114997</v>
      </c>
      <c r="B1548" t="s">
        <v>431</v>
      </c>
      <c r="C1548" t="s">
        <v>1439</v>
      </c>
      <c r="D1548">
        <v>3535</v>
      </c>
      <c r="E1548">
        <v>0</v>
      </c>
      <c r="F1548">
        <v>16.3</v>
      </c>
      <c r="G1548">
        <v>0</v>
      </c>
      <c r="H1548">
        <v>16.2</v>
      </c>
      <c r="I1548" t="s">
        <v>1440</v>
      </c>
      <c r="K1548" t="s">
        <v>1415</v>
      </c>
      <c r="L1548" s="1"/>
      <c r="M1548" s="156"/>
    </row>
    <row r="1549" spans="1:13" ht="15" customHeight="1" x14ac:dyDescent="0.25">
      <c r="A1549">
        <v>114996</v>
      </c>
      <c r="B1549" t="s">
        <v>131</v>
      </c>
      <c r="C1549" t="s">
        <v>132</v>
      </c>
      <c r="D1549">
        <v>2055</v>
      </c>
      <c r="E1549">
        <v>0</v>
      </c>
      <c r="F1549">
        <v>154.5</v>
      </c>
      <c r="G1549">
        <v>0</v>
      </c>
      <c r="H1549">
        <v>154.5</v>
      </c>
      <c r="J1549">
        <v>0</v>
      </c>
      <c r="K1549" t="s">
        <v>1415</v>
      </c>
      <c r="L1549" s="1"/>
      <c r="M1549" s="156"/>
    </row>
    <row r="1550" spans="1:13" ht="15" customHeight="1" x14ac:dyDescent="0.25">
      <c r="A1550">
        <v>114992</v>
      </c>
      <c r="B1550" t="s">
        <v>1515</v>
      </c>
      <c r="C1550" t="s">
        <v>1516</v>
      </c>
      <c r="D1550">
        <v>3535</v>
      </c>
      <c r="E1550">
        <v>0</v>
      </c>
      <c r="F1550">
        <v>38.5</v>
      </c>
      <c r="G1550">
        <v>0</v>
      </c>
      <c r="H1550">
        <v>38.1</v>
      </c>
      <c r="K1550" t="s">
        <v>1415</v>
      </c>
      <c r="L1550" s="1"/>
      <c r="M1550" s="156"/>
    </row>
    <row r="1551" spans="1:13" ht="15" customHeight="1" x14ac:dyDescent="0.25">
      <c r="A1551">
        <v>114991</v>
      </c>
      <c r="B1551" t="s">
        <v>167</v>
      </c>
      <c r="C1551" t="s">
        <v>168</v>
      </c>
      <c r="D1551">
        <v>2055</v>
      </c>
      <c r="E1551">
        <v>0</v>
      </c>
      <c r="F1551">
        <v>199.6</v>
      </c>
      <c r="G1551">
        <v>0</v>
      </c>
      <c r="H1551">
        <v>199.6</v>
      </c>
      <c r="J1551">
        <v>0</v>
      </c>
      <c r="K1551" t="s">
        <v>1415</v>
      </c>
      <c r="L1551" s="1"/>
      <c r="M1551" s="156"/>
    </row>
    <row r="1552" spans="1:13" ht="15" customHeight="1" x14ac:dyDescent="0.25">
      <c r="A1552">
        <v>114987</v>
      </c>
      <c r="B1552" t="s">
        <v>156</v>
      </c>
      <c r="C1552" t="s">
        <v>157</v>
      </c>
      <c r="D1552">
        <v>2055</v>
      </c>
      <c r="E1552">
        <v>0</v>
      </c>
      <c r="F1552">
        <v>141.19999999999999</v>
      </c>
      <c r="G1552">
        <v>0</v>
      </c>
      <c r="H1552">
        <v>141.19999999999999</v>
      </c>
      <c r="J1552">
        <v>0</v>
      </c>
      <c r="K1552" t="s">
        <v>1415</v>
      </c>
      <c r="L1552" s="1"/>
      <c r="M1552" s="156"/>
    </row>
    <row r="1553" spans="1:13" ht="15" customHeight="1" x14ac:dyDescent="0.25">
      <c r="A1553">
        <v>114986</v>
      </c>
      <c r="B1553" t="s">
        <v>477</v>
      </c>
      <c r="C1553" t="s">
        <v>478</v>
      </c>
      <c r="D1553">
        <v>3535</v>
      </c>
      <c r="E1553">
        <v>0</v>
      </c>
      <c r="F1553">
        <v>28.6</v>
      </c>
      <c r="G1553">
        <v>0</v>
      </c>
      <c r="H1553">
        <v>28.4</v>
      </c>
      <c r="K1553" t="s">
        <v>1415</v>
      </c>
      <c r="L1553" s="1"/>
      <c r="M1553" s="156"/>
    </row>
    <row r="1554" spans="1:13" ht="15" customHeight="1" x14ac:dyDescent="0.25">
      <c r="A1554">
        <v>114985</v>
      </c>
      <c r="B1554" t="s">
        <v>442</v>
      </c>
      <c r="C1554" t="s">
        <v>443</v>
      </c>
      <c r="D1554">
        <v>3535</v>
      </c>
      <c r="E1554">
        <v>0</v>
      </c>
      <c r="F1554">
        <v>86.3</v>
      </c>
      <c r="G1554">
        <v>0</v>
      </c>
      <c r="H1554">
        <v>86.7</v>
      </c>
      <c r="K1554" t="s">
        <v>1415</v>
      </c>
      <c r="L1554" s="1"/>
      <c r="M1554" s="156"/>
    </row>
    <row r="1555" spans="1:13" ht="15" customHeight="1" x14ac:dyDescent="0.25">
      <c r="A1555">
        <v>114984</v>
      </c>
      <c r="B1555" t="s">
        <v>477</v>
      </c>
      <c r="C1555" t="s">
        <v>478</v>
      </c>
      <c r="D1555">
        <v>3535</v>
      </c>
      <c r="E1555">
        <v>0</v>
      </c>
      <c r="F1555">
        <v>111.3</v>
      </c>
      <c r="G1555">
        <v>0</v>
      </c>
      <c r="H1555">
        <v>111.1</v>
      </c>
      <c r="K1555" t="s">
        <v>1415</v>
      </c>
      <c r="L1555" s="1"/>
      <c r="M1555" s="156"/>
    </row>
    <row r="1556" spans="1:13" ht="15" customHeight="1" x14ac:dyDescent="0.25">
      <c r="A1556">
        <v>114983</v>
      </c>
      <c r="B1556" t="s">
        <v>167</v>
      </c>
      <c r="C1556" t="s">
        <v>168</v>
      </c>
      <c r="D1556">
        <v>2055</v>
      </c>
      <c r="E1556">
        <v>0</v>
      </c>
      <c r="F1556">
        <v>210.8</v>
      </c>
      <c r="G1556">
        <v>0</v>
      </c>
      <c r="H1556">
        <v>210.8</v>
      </c>
      <c r="J1556">
        <v>0</v>
      </c>
      <c r="K1556" t="s">
        <v>1415</v>
      </c>
      <c r="L1556" s="1"/>
      <c r="M1556" s="156"/>
    </row>
    <row r="1557" spans="1:13" ht="15" customHeight="1" x14ac:dyDescent="0.25">
      <c r="A1557">
        <v>114982</v>
      </c>
      <c r="B1557" t="s">
        <v>442</v>
      </c>
      <c r="C1557" t="s">
        <v>443</v>
      </c>
      <c r="D1557">
        <v>3535</v>
      </c>
      <c r="E1557">
        <v>0</v>
      </c>
      <c r="F1557">
        <v>59.9</v>
      </c>
      <c r="G1557">
        <v>0</v>
      </c>
      <c r="H1557">
        <v>59.8</v>
      </c>
      <c r="K1557" t="s">
        <v>1415</v>
      </c>
      <c r="L1557" s="1"/>
      <c r="M1557" s="156"/>
    </row>
    <row r="1558" spans="1:13" ht="15" customHeight="1" x14ac:dyDescent="0.25">
      <c r="A1558">
        <v>114981</v>
      </c>
      <c r="B1558" t="s">
        <v>442</v>
      </c>
      <c r="C1558" t="s">
        <v>443</v>
      </c>
      <c r="D1558">
        <v>3535</v>
      </c>
      <c r="E1558">
        <v>0</v>
      </c>
      <c r="G1558">
        <v>0</v>
      </c>
      <c r="H1558">
        <v>0</v>
      </c>
      <c r="K1558" t="s">
        <v>1415</v>
      </c>
      <c r="L1558" s="1"/>
      <c r="M1558" s="156"/>
    </row>
    <row r="1559" spans="1:13" ht="15" customHeight="1" x14ac:dyDescent="0.25">
      <c r="A1559">
        <v>114978</v>
      </c>
      <c r="B1559" t="s">
        <v>431</v>
      </c>
      <c r="C1559" t="s">
        <v>1439</v>
      </c>
      <c r="D1559">
        <v>3535</v>
      </c>
      <c r="E1559">
        <v>0</v>
      </c>
      <c r="F1559">
        <v>1.7</v>
      </c>
      <c r="G1559">
        <v>0</v>
      </c>
      <c r="H1559">
        <v>1.7</v>
      </c>
      <c r="I1559" t="s">
        <v>1440</v>
      </c>
      <c r="K1559" t="s">
        <v>1415</v>
      </c>
      <c r="L1559" s="1"/>
      <c r="M1559" s="156"/>
    </row>
    <row r="1560" spans="1:13" ht="15" customHeight="1" x14ac:dyDescent="0.25">
      <c r="A1560">
        <v>114975</v>
      </c>
      <c r="B1560" t="s">
        <v>431</v>
      </c>
      <c r="C1560" t="s">
        <v>1439</v>
      </c>
      <c r="D1560">
        <v>3600</v>
      </c>
      <c r="E1560">
        <v>0</v>
      </c>
      <c r="F1560">
        <v>10.5</v>
      </c>
      <c r="G1560">
        <v>0</v>
      </c>
      <c r="H1560">
        <v>10.7</v>
      </c>
      <c r="I1560" t="s">
        <v>1465</v>
      </c>
      <c r="K1560" t="s">
        <v>1415</v>
      </c>
      <c r="L1560" s="1"/>
      <c r="M1560" s="156"/>
    </row>
    <row r="1561" spans="1:13" ht="15" customHeight="1" x14ac:dyDescent="0.25">
      <c r="A1561">
        <v>114972</v>
      </c>
      <c r="B1561" t="s">
        <v>452</v>
      </c>
      <c r="C1561" t="s">
        <v>453</v>
      </c>
      <c r="D1561">
        <v>3600</v>
      </c>
      <c r="E1561">
        <v>1</v>
      </c>
      <c r="F1561">
        <v>1</v>
      </c>
      <c r="G1561">
        <v>0</v>
      </c>
      <c r="H1561">
        <v>1</v>
      </c>
      <c r="I1561" t="s">
        <v>1665</v>
      </c>
      <c r="K1561" t="s">
        <v>1415</v>
      </c>
      <c r="L1561" s="1"/>
      <c r="M1561" s="156"/>
    </row>
    <row r="1562" spans="1:13" ht="15" customHeight="1" x14ac:dyDescent="0.25">
      <c r="A1562">
        <v>114968</v>
      </c>
      <c r="B1562" t="s">
        <v>452</v>
      </c>
      <c r="C1562" t="s">
        <v>453</v>
      </c>
      <c r="D1562">
        <v>3535</v>
      </c>
      <c r="E1562">
        <v>0</v>
      </c>
      <c r="F1562">
        <v>33.1</v>
      </c>
      <c r="G1562">
        <v>0</v>
      </c>
      <c r="H1562">
        <v>33.1</v>
      </c>
      <c r="K1562" t="s">
        <v>1415</v>
      </c>
      <c r="L1562" s="1"/>
      <c r="M1562" s="156"/>
    </row>
    <row r="1563" spans="1:13" ht="15" customHeight="1" x14ac:dyDescent="0.25">
      <c r="A1563">
        <v>114967</v>
      </c>
      <c r="B1563" t="s">
        <v>491</v>
      </c>
      <c r="C1563" t="s">
        <v>492</v>
      </c>
      <c r="D1563">
        <v>3600</v>
      </c>
      <c r="E1563">
        <v>0</v>
      </c>
      <c r="F1563">
        <v>58</v>
      </c>
      <c r="G1563">
        <v>0</v>
      </c>
      <c r="H1563">
        <v>57.8</v>
      </c>
      <c r="I1563" t="s">
        <v>1502</v>
      </c>
      <c r="K1563" t="s">
        <v>1415</v>
      </c>
      <c r="L1563" s="1"/>
      <c r="M1563" s="156"/>
    </row>
    <row r="1564" spans="1:13" ht="15" customHeight="1" x14ac:dyDescent="0.25">
      <c r="A1564">
        <v>114966</v>
      </c>
      <c r="B1564" t="s">
        <v>186</v>
      </c>
      <c r="C1564" t="s">
        <v>1433</v>
      </c>
      <c r="D1564">
        <v>2055</v>
      </c>
      <c r="E1564">
        <v>0</v>
      </c>
      <c r="F1564">
        <v>200.4</v>
      </c>
      <c r="G1564">
        <v>0</v>
      </c>
      <c r="H1564">
        <v>200.4</v>
      </c>
      <c r="J1564">
        <v>0</v>
      </c>
      <c r="K1564" t="s">
        <v>1415</v>
      </c>
      <c r="L1564" s="1"/>
      <c r="M1564" s="156"/>
    </row>
    <row r="1565" spans="1:13" ht="15" customHeight="1" x14ac:dyDescent="0.25">
      <c r="A1565">
        <v>114965</v>
      </c>
      <c r="B1565" t="s">
        <v>442</v>
      </c>
      <c r="C1565" t="s">
        <v>443</v>
      </c>
      <c r="D1565">
        <v>3535</v>
      </c>
      <c r="E1565">
        <v>0</v>
      </c>
      <c r="F1565">
        <v>120.7</v>
      </c>
      <c r="G1565">
        <v>0</v>
      </c>
      <c r="H1565">
        <v>120.6</v>
      </c>
      <c r="K1565" t="s">
        <v>1415</v>
      </c>
      <c r="L1565" s="1"/>
      <c r="M1565" s="156"/>
    </row>
    <row r="1566" spans="1:13" ht="15" customHeight="1" x14ac:dyDescent="0.25">
      <c r="A1566">
        <v>114964</v>
      </c>
      <c r="B1566" t="s">
        <v>459</v>
      </c>
      <c r="C1566" t="s">
        <v>191</v>
      </c>
      <c r="D1566">
        <v>3535</v>
      </c>
      <c r="E1566">
        <v>0</v>
      </c>
      <c r="F1566">
        <v>73.400000000000006</v>
      </c>
      <c r="G1566">
        <v>0</v>
      </c>
      <c r="H1566">
        <v>73.599999999999994</v>
      </c>
      <c r="K1566" t="s">
        <v>1415</v>
      </c>
      <c r="L1566" s="1"/>
      <c r="M1566" s="156"/>
    </row>
    <row r="1567" spans="1:13" ht="15" customHeight="1" x14ac:dyDescent="0.25">
      <c r="A1567">
        <v>114963</v>
      </c>
      <c r="B1567" t="s">
        <v>422</v>
      </c>
      <c r="C1567" t="s">
        <v>1429</v>
      </c>
      <c r="D1567">
        <v>3535</v>
      </c>
      <c r="E1567">
        <v>0</v>
      </c>
      <c r="F1567">
        <v>35.4</v>
      </c>
      <c r="G1567">
        <v>0</v>
      </c>
      <c r="H1567">
        <v>35.4</v>
      </c>
      <c r="K1567" t="s">
        <v>1415</v>
      </c>
      <c r="L1567" s="1"/>
      <c r="M1567" s="156"/>
    </row>
    <row r="1568" spans="1:13" ht="15" customHeight="1" x14ac:dyDescent="0.25">
      <c r="A1568">
        <v>114962</v>
      </c>
      <c r="B1568" t="s">
        <v>423</v>
      </c>
      <c r="C1568" t="s">
        <v>1430</v>
      </c>
      <c r="D1568">
        <v>3535</v>
      </c>
      <c r="E1568">
        <v>0</v>
      </c>
      <c r="F1568">
        <v>62.4</v>
      </c>
      <c r="G1568">
        <v>0</v>
      </c>
      <c r="H1568">
        <v>62.6</v>
      </c>
      <c r="I1568" t="s">
        <v>1452</v>
      </c>
      <c r="K1568" t="s">
        <v>1415</v>
      </c>
      <c r="L1568" s="1"/>
      <c r="M1568" s="156"/>
    </row>
    <row r="1569" spans="1:13" ht="15" customHeight="1" x14ac:dyDescent="0.25">
      <c r="A1569">
        <v>114961</v>
      </c>
      <c r="B1569" t="s">
        <v>417</v>
      </c>
      <c r="C1569" t="s">
        <v>1419</v>
      </c>
      <c r="D1569">
        <v>3535</v>
      </c>
      <c r="E1569">
        <v>55</v>
      </c>
      <c r="F1569">
        <v>55</v>
      </c>
      <c r="G1569">
        <v>0</v>
      </c>
      <c r="H1569">
        <v>55.1</v>
      </c>
      <c r="I1569" t="s">
        <v>1417</v>
      </c>
      <c r="K1569" t="s">
        <v>1415</v>
      </c>
      <c r="L1569" s="1"/>
      <c r="M1569" s="156"/>
    </row>
    <row r="1570" spans="1:13" ht="15" customHeight="1" x14ac:dyDescent="0.25">
      <c r="A1570">
        <v>114960</v>
      </c>
      <c r="B1570" t="s">
        <v>491</v>
      </c>
      <c r="C1570" t="s">
        <v>492</v>
      </c>
      <c r="D1570">
        <v>3600</v>
      </c>
      <c r="E1570">
        <v>0</v>
      </c>
      <c r="F1570">
        <v>99</v>
      </c>
      <c r="G1570">
        <v>0</v>
      </c>
      <c r="H1570">
        <v>99.3</v>
      </c>
      <c r="I1570" t="s">
        <v>1661</v>
      </c>
      <c r="K1570" t="s">
        <v>1415</v>
      </c>
      <c r="L1570" s="1"/>
      <c r="M1570" s="156"/>
    </row>
    <row r="1571" spans="1:13" ht="15" customHeight="1" x14ac:dyDescent="0.25">
      <c r="A1571">
        <v>114959</v>
      </c>
      <c r="B1571" t="s">
        <v>156</v>
      </c>
      <c r="C1571" t="s">
        <v>157</v>
      </c>
      <c r="D1571">
        <v>2055</v>
      </c>
      <c r="E1571">
        <v>0</v>
      </c>
      <c r="F1571">
        <v>139.19999999999999</v>
      </c>
      <c r="G1571">
        <v>0</v>
      </c>
      <c r="H1571">
        <v>139.19999999999999</v>
      </c>
      <c r="J1571">
        <v>0</v>
      </c>
      <c r="K1571" t="s">
        <v>1415</v>
      </c>
      <c r="L1571" s="1"/>
      <c r="M1571" s="156"/>
    </row>
    <row r="1572" spans="1:13" ht="15" customHeight="1" x14ac:dyDescent="0.25">
      <c r="A1572">
        <v>114958</v>
      </c>
      <c r="B1572" t="s">
        <v>491</v>
      </c>
      <c r="C1572" t="s">
        <v>492</v>
      </c>
      <c r="D1572">
        <v>3600</v>
      </c>
      <c r="E1572">
        <v>0</v>
      </c>
      <c r="F1572">
        <v>102.5</v>
      </c>
      <c r="G1572">
        <v>0</v>
      </c>
      <c r="H1572">
        <v>102.6</v>
      </c>
      <c r="I1572" t="s">
        <v>1661</v>
      </c>
      <c r="K1572" t="s">
        <v>1415</v>
      </c>
      <c r="L1572" s="1"/>
      <c r="M1572" s="156"/>
    </row>
    <row r="1573" spans="1:13" ht="15" customHeight="1" x14ac:dyDescent="0.25">
      <c r="A1573">
        <v>114955</v>
      </c>
      <c r="B1573" t="s">
        <v>442</v>
      </c>
      <c r="C1573" t="s">
        <v>443</v>
      </c>
      <c r="D1573">
        <v>3535</v>
      </c>
      <c r="E1573">
        <v>0</v>
      </c>
      <c r="F1573">
        <v>120.8</v>
      </c>
      <c r="G1573">
        <v>0</v>
      </c>
      <c r="H1573">
        <v>121.1</v>
      </c>
      <c r="K1573" t="s">
        <v>1415</v>
      </c>
      <c r="L1573" s="1"/>
      <c r="M1573" s="156"/>
    </row>
    <row r="1574" spans="1:13" ht="15" customHeight="1" x14ac:dyDescent="0.25">
      <c r="A1574">
        <v>114950</v>
      </c>
      <c r="B1574" t="s">
        <v>1447</v>
      </c>
      <c r="C1574" t="s">
        <v>1448</v>
      </c>
      <c r="D1574">
        <v>2055</v>
      </c>
      <c r="E1574">
        <v>0</v>
      </c>
      <c r="F1574">
        <v>26.5</v>
      </c>
      <c r="G1574">
        <v>0</v>
      </c>
      <c r="H1574">
        <v>26.5</v>
      </c>
      <c r="J1574">
        <v>0</v>
      </c>
      <c r="K1574" t="s">
        <v>1415</v>
      </c>
      <c r="L1574" s="1"/>
      <c r="M1574" s="156"/>
    </row>
    <row r="1575" spans="1:13" ht="15" customHeight="1" x14ac:dyDescent="0.25">
      <c r="A1575">
        <v>114944</v>
      </c>
      <c r="B1575" t="s">
        <v>186</v>
      </c>
      <c r="C1575" t="s">
        <v>1433</v>
      </c>
      <c r="D1575">
        <v>2055</v>
      </c>
      <c r="E1575">
        <v>0</v>
      </c>
      <c r="F1575">
        <v>215.2</v>
      </c>
      <c r="G1575">
        <v>0</v>
      </c>
      <c r="H1575">
        <v>215.2</v>
      </c>
      <c r="J1575">
        <v>0</v>
      </c>
      <c r="K1575" t="s">
        <v>1415</v>
      </c>
      <c r="L1575" s="1"/>
      <c r="M1575" s="156"/>
    </row>
    <row r="1576" spans="1:13" ht="15" customHeight="1" x14ac:dyDescent="0.25">
      <c r="A1576">
        <v>114943</v>
      </c>
      <c r="B1576" t="s">
        <v>1447</v>
      </c>
      <c r="C1576" t="s">
        <v>1448</v>
      </c>
      <c r="D1576">
        <v>2055</v>
      </c>
      <c r="E1576">
        <v>0</v>
      </c>
      <c r="F1576">
        <v>10.199999999999999</v>
      </c>
      <c r="G1576">
        <v>0</v>
      </c>
      <c r="H1576">
        <v>10.199999999999999</v>
      </c>
      <c r="J1576">
        <v>0</v>
      </c>
      <c r="K1576" t="s">
        <v>1415</v>
      </c>
      <c r="L1576" s="1"/>
      <c r="M1576" s="156"/>
    </row>
    <row r="1577" spans="1:13" ht="15" customHeight="1" x14ac:dyDescent="0.25">
      <c r="A1577">
        <v>114941</v>
      </c>
      <c r="B1577" t="s">
        <v>170</v>
      </c>
      <c r="C1577" t="s">
        <v>171</v>
      </c>
      <c r="D1577">
        <v>2055</v>
      </c>
      <c r="E1577">
        <v>0</v>
      </c>
      <c r="F1577">
        <v>160</v>
      </c>
      <c r="G1577">
        <v>0</v>
      </c>
      <c r="H1577">
        <v>160</v>
      </c>
      <c r="J1577">
        <v>0</v>
      </c>
      <c r="K1577" t="s">
        <v>1415</v>
      </c>
      <c r="L1577" s="1"/>
      <c r="M1577" s="156"/>
    </row>
    <row r="1578" spans="1:13" ht="15" customHeight="1" x14ac:dyDescent="0.25">
      <c r="A1578">
        <v>114939</v>
      </c>
      <c r="B1578" t="s">
        <v>186</v>
      </c>
      <c r="C1578" t="s">
        <v>1433</v>
      </c>
      <c r="D1578">
        <v>2055</v>
      </c>
      <c r="E1578">
        <v>0</v>
      </c>
      <c r="F1578">
        <v>163.30000000000001</v>
      </c>
      <c r="G1578">
        <v>0</v>
      </c>
      <c r="H1578">
        <v>163.30000000000001</v>
      </c>
      <c r="J1578">
        <v>0</v>
      </c>
      <c r="K1578" t="s">
        <v>1415</v>
      </c>
      <c r="L1578" s="1"/>
      <c r="M1578" s="156"/>
    </row>
    <row r="1579" spans="1:13" ht="15" customHeight="1" x14ac:dyDescent="0.25">
      <c r="A1579">
        <v>114935</v>
      </c>
      <c r="B1579" t="s">
        <v>186</v>
      </c>
      <c r="C1579" t="s">
        <v>1433</v>
      </c>
      <c r="D1579">
        <v>2055</v>
      </c>
      <c r="E1579">
        <v>0</v>
      </c>
      <c r="F1579">
        <v>210.9</v>
      </c>
      <c r="G1579">
        <v>0</v>
      </c>
      <c r="H1579">
        <v>210.9</v>
      </c>
      <c r="J1579">
        <v>0</v>
      </c>
      <c r="K1579" t="s">
        <v>1415</v>
      </c>
      <c r="L1579" s="1"/>
      <c r="M1579" s="156"/>
    </row>
    <row r="1580" spans="1:13" ht="15" customHeight="1" x14ac:dyDescent="0.25">
      <c r="A1580">
        <v>114933</v>
      </c>
      <c r="B1580" t="s">
        <v>170</v>
      </c>
      <c r="C1580" t="s">
        <v>171</v>
      </c>
      <c r="D1580">
        <v>2055</v>
      </c>
      <c r="E1580">
        <v>0</v>
      </c>
      <c r="F1580">
        <v>160</v>
      </c>
      <c r="G1580">
        <v>0</v>
      </c>
      <c r="H1580">
        <v>160</v>
      </c>
      <c r="J1580">
        <v>0</v>
      </c>
      <c r="K1580" t="s">
        <v>1415</v>
      </c>
      <c r="L1580" s="1"/>
      <c r="M1580" s="156"/>
    </row>
    <row r="1581" spans="1:13" ht="15" customHeight="1" x14ac:dyDescent="0.25">
      <c r="A1581">
        <v>114927</v>
      </c>
      <c r="B1581" t="s">
        <v>1435</v>
      </c>
      <c r="C1581" t="s">
        <v>1436</v>
      </c>
      <c r="D1581">
        <v>2055</v>
      </c>
      <c r="E1581">
        <v>0</v>
      </c>
      <c r="F1581">
        <v>135.5</v>
      </c>
      <c r="G1581">
        <v>0</v>
      </c>
      <c r="H1581">
        <v>135.5</v>
      </c>
      <c r="J1581">
        <v>0</v>
      </c>
      <c r="K1581" t="s">
        <v>1415</v>
      </c>
      <c r="L1581" s="1"/>
      <c r="M1581" s="156"/>
    </row>
    <row r="1582" spans="1:13" ht="15" customHeight="1" x14ac:dyDescent="0.25">
      <c r="A1582">
        <v>114919</v>
      </c>
      <c r="B1582" t="s">
        <v>186</v>
      </c>
      <c r="C1582" t="s">
        <v>1433</v>
      </c>
      <c r="D1582">
        <v>2055</v>
      </c>
      <c r="E1582">
        <v>0</v>
      </c>
      <c r="F1582">
        <v>196.9</v>
      </c>
      <c r="G1582">
        <v>0</v>
      </c>
      <c r="H1582">
        <v>196.9</v>
      </c>
      <c r="J1582">
        <v>0</v>
      </c>
      <c r="K1582" t="s">
        <v>1415</v>
      </c>
      <c r="L1582" s="1"/>
      <c r="M1582" s="156"/>
    </row>
    <row r="1583" spans="1:13" ht="15" customHeight="1" x14ac:dyDescent="0.25">
      <c r="A1583">
        <v>114917</v>
      </c>
      <c r="B1583" t="s">
        <v>442</v>
      </c>
      <c r="C1583" t="s">
        <v>443</v>
      </c>
      <c r="D1583">
        <v>3535</v>
      </c>
      <c r="E1583">
        <v>0</v>
      </c>
      <c r="F1583">
        <v>75.8</v>
      </c>
      <c r="G1583">
        <v>0</v>
      </c>
      <c r="H1583">
        <v>76</v>
      </c>
      <c r="K1583" t="s">
        <v>1415</v>
      </c>
      <c r="L1583" s="1"/>
      <c r="M1583" s="156"/>
    </row>
    <row r="1584" spans="1:13" ht="15" customHeight="1" x14ac:dyDescent="0.25">
      <c r="A1584">
        <v>114913</v>
      </c>
      <c r="B1584" t="s">
        <v>167</v>
      </c>
      <c r="C1584" t="s">
        <v>168</v>
      </c>
      <c r="D1584">
        <v>2055</v>
      </c>
      <c r="E1584">
        <v>0</v>
      </c>
      <c r="F1584">
        <v>203.4</v>
      </c>
      <c r="G1584">
        <v>0</v>
      </c>
      <c r="H1584">
        <v>203.4</v>
      </c>
      <c r="J1584">
        <v>0</v>
      </c>
      <c r="K1584" t="s">
        <v>1415</v>
      </c>
      <c r="L1584" s="1"/>
      <c r="M1584" s="156"/>
    </row>
    <row r="1585" spans="1:13" ht="15" customHeight="1" x14ac:dyDescent="0.25">
      <c r="A1585">
        <v>114912</v>
      </c>
      <c r="B1585" t="s">
        <v>167</v>
      </c>
      <c r="C1585" t="s">
        <v>168</v>
      </c>
      <c r="D1585">
        <v>2055</v>
      </c>
      <c r="E1585">
        <v>0</v>
      </c>
      <c r="F1585">
        <v>211.3</v>
      </c>
      <c r="G1585">
        <v>0</v>
      </c>
      <c r="H1585">
        <v>211.3</v>
      </c>
      <c r="J1585">
        <v>0</v>
      </c>
      <c r="K1585" t="s">
        <v>1415</v>
      </c>
      <c r="L1585" s="1"/>
      <c r="M1585" s="156"/>
    </row>
    <row r="1586" spans="1:13" ht="15" customHeight="1" x14ac:dyDescent="0.25">
      <c r="A1586">
        <v>114906</v>
      </c>
      <c r="B1586" t="s">
        <v>1435</v>
      </c>
      <c r="C1586" t="s">
        <v>1436</v>
      </c>
      <c r="D1586">
        <v>2055</v>
      </c>
      <c r="E1586">
        <v>0</v>
      </c>
      <c r="F1586">
        <v>132.80000000000001</v>
      </c>
      <c r="G1586">
        <v>0</v>
      </c>
      <c r="H1586">
        <v>132.80000000000001</v>
      </c>
      <c r="J1586">
        <v>0</v>
      </c>
      <c r="K1586" t="s">
        <v>1415</v>
      </c>
      <c r="L1586" s="1"/>
      <c r="M1586" s="156"/>
    </row>
    <row r="1587" spans="1:13" ht="15" customHeight="1" x14ac:dyDescent="0.25">
      <c r="A1587">
        <v>114900</v>
      </c>
      <c r="B1587" t="s">
        <v>186</v>
      </c>
      <c r="C1587" t="s">
        <v>1433</v>
      </c>
      <c r="D1587">
        <v>2055</v>
      </c>
      <c r="E1587">
        <v>0</v>
      </c>
      <c r="F1587">
        <v>196.3</v>
      </c>
      <c r="G1587">
        <v>0</v>
      </c>
      <c r="H1587">
        <v>196.3</v>
      </c>
      <c r="J1587">
        <v>0</v>
      </c>
      <c r="K1587" t="s">
        <v>1415</v>
      </c>
      <c r="L1587" s="1"/>
      <c r="M1587" s="156"/>
    </row>
    <row r="1588" spans="1:13" ht="15" customHeight="1" x14ac:dyDescent="0.25">
      <c r="A1588">
        <v>114898</v>
      </c>
      <c r="B1588" t="s">
        <v>156</v>
      </c>
      <c r="C1588" t="s">
        <v>157</v>
      </c>
      <c r="D1588">
        <v>2055</v>
      </c>
      <c r="E1588">
        <v>0</v>
      </c>
      <c r="F1588">
        <v>129.80000000000001</v>
      </c>
      <c r="G1588">
        <v>0</v>
      </c>
      <c r="H1588">
        <v>129.80000000000001</v>
      </c>
      <c r="J1588">
        <v>0</v>
      </c>
      <c r="K1588" t="s">
        <v>1415</v>
      </c>
      <c r="L1588" s="1"/>
      <c r="M1588" s="156"/>
    </row>
    <row r="1589" spans="1:13" ht="15" customHeight="1" x14ac:dyDescent="0.25">
      <c r="A1589">
        <v>114897</v>
      </c>
      <c r="B1589" t="s">
        <v>442</v>
      </c>
      <c r="C1589" t="s">
        <v>443</v>
      </c>
      <c r="D1589">
        <v>3535</v>
      </c>
      <c r="E1589">
        <v>0</v>
      </c>
      <c r="F1589">
        <v>70.400000000000006</v>
      </c>
      <c r="G1589">
        <v>0</v>
      </c>
      <c r="H1589">
        <v>70.5</v>
      </c>
      <c r="K1589" t="s">
        <v>1415</v>
      </c>
      <c r="L1589" s="1"/>
      <c r="M1589" s="156"/>
    </row>
    <row r="1590" spans="1:13" ht="15" customHeight="1" x14ac:dyDescent="0.25">
      <c r="A1590">
        <v>114896</v>
      </c>
      <c r="B1590" t="s">
        <v>1515</v>
      </c>
      <c r="C1590" t="s">
        <v>1516</v>
      </c>
      <c r="D1590">
        <v>3535</v>
      </c>
      <c r="E1590">
        <v>0</v>
      </c>
      <c r="F1590">
        <v>62.2</v>
      </c>
      <c r="G1590">
        <v>0</v>
      </c>
      <c r="H1590">
        <v>62.3</v>
      </c>
      <c r="K1590" t="s">
        <v>1415</v>
      </c>
      <c r="L1590" s="1"/>
      <c r="M1590" s="156"/>
    </row>
    <row r="1591" spans="1:13" ht="15" customHeight="1" x14ac:dyDescent="0.25">
      <c r="A1591">
        <v>114895</v>
      </c>
      <c r="B1591" t="s">
        <v>452</v>
      </c>
      <c r="C1591" t="s">
        <v>453</v>
      </c>
      <c r="D1591">
        <v>3535</v>
      </c>
      <c r="E1591">
        <v>0</v>
      </c>
      <c r="F1591">
        <v>56.4</v>
      </c>
      <c r="G1591">
        <v>0</v>
      </c>
      <c r="H1591">
        <v>56.3</v>
      </c>
      <c r="K1591" t="s">
        <v>1415</v>
      </c>
      <c r="L1591" s="1"/>
      <c r="M1591" s="156"/>
    </row>
    <row r="1592" spans="1:13" ht="15" customHeight="1" x14ac:dyDescent="0.25">
      <c r="A1592">
        <v>114894</v>
      </c>
      <c r="B1592" t="s">
        <v>483</v>
      </c>
      <c r="C1592" t="s">
        <v>1509</v>
      </c>
      <c r="D1592">
        <v>3535</v>
      </c>
      <c r="E1592">
        <v>0</v>
      </c>
      <c r="F1592">
        <v>107.2</v>
      </c>
      <c r="G1592">
        <v>0</v>
      </c>
      <c r="H1592">
        <v>107.5</v>
      </c>
      <c r="K1592" t="s">
        <v>1415</v>
      </c>
      <c r="L1592" s="1"/>
      <c r="M1592" s="156"/>
    </row>
    <row r="1593" spans="1:13" ht="15" customHeight="1" x14ac:dyDescent="0.25">
      <c r="A1593">
        <v>114893</v>
      </c>
      <c r="B1593" t="s">
        <v>448</v>
      </c>
      <c r="C1593" t="s">
        <v>1459</v>
      </c>
      <c r="D1593">
        <v>3535</v>
      </c>
      <c r="E1593">
        <v>0</v>
      </c>
      <c r="F1593">
        <v>4.5999999999999996</v>
      </c>
      <c r="G1593">
        <v>0</v>
      </c>
      <c r="H1593">
        <v>4.2</v>
      </c>
      <c r="K1593" t="s">
        <v>1415</v>
      </c>
      <c r="L1593" s="1"/>
      <c r="M1593" s="156"/>
    </row>
    <row r="1594" spans="1:13" ht="15" customHeight="1" x14ac:dyDescent="0.25">
      <c r="A1594">
        <v>114891</v>
      </c>
      <c r="B1594" t="s">
        <v>433</v>
      </c>
      <c r="C1594" t="s">
        <v>1441</v>
      </c>
      <c r="D1594">
        <v>3535</v>
      </c>
      <c r="E1594">
        <v>0</v>
      </c>
      <c r="F1594">
        <v>5.0999999999999996</v>
      </c>
      <c r="G1594">
        <v>0</v>
      </c>
      <c r="H1594">
        <v>5.2</v>
      </c>
      <c r="K1594" t="s">
        <v>1415</v>
      </c>
      <c r="L1594" s="1"/>
      <c r="M1594" s="156"/>
    </row>
    <row r="1595" spans="1:13" ht="15" customHeight="1" x14ac:dyDescent="0.25">
      <c r="A1595">
        <v>114888</v>
      </c>
      <c r="B1595" t="s">
        <v>449</v>
      </c>
      <c r="C1595" t="s">
        <v>1460</v>
      </c>
      <c r="D1595">
        <v>3535</v>
      </c>
      <c r="E1595">
        <v>0</v>
      </c>
      <c r="F1595">
        <v>19.7</v>
      </c>
      <c r="G1595">
        <v>0</v>
      </c>
      <c r="H1595">
        <v>19.7</v>
      </c>
      <c r="K1595" t="s">
        <v>1415</v>
      </c>
      <c r="L1595" s="1"/>
      <c r="M1595" s="156"/>
    </row>
    <row r="1596" spans="1:13" ht="15" customHeight="1" x14ac:dyDescent="0.25">
      <c r="A1596">
        <v>114887</v>
      </c>
      <c r="B1596" t="s">
        <v>433</v>
      </c>
      <c r="C1596" t="s">
        <v>1441</v>
      </c>
      <c r="D1596">
        <v>3535</v>
      </c>
      <c r="E1596">
        <v>0</v>
      </c>
      <c r="F1596">
        <v>61.6</v>
      </c>
      <c r="G1596">
        <v>0</v>
      </c>
      <c r="H1596">
        <v>61.4</v>
      </c>
      <c r="I1596" t="s">
        <v>1442</v>
      </c>
      <c r="K1596" t="s">
        <v>1415</v>
      </c>
      <c r="L1596" s="1"/>
      <c r="M1596" s="156"/>
    </row>
    <row r="1597" spans="1:13" ht="15" customHeight="1" x14ac:dyDescent="0.25">
      <c r="A1597">
        <v>114886</v>
      </c>
      <c r="B1597" t="s">
        <v>434</v>
      </c>
      <c r="C1597" t="s">
        <v>435</v>
      </c>
      <c r="D1597">
        <v>3535</v>
      </c>
      <c r="E1597">
        <v>0</v>
      </c>
      <c r="F1597">
        <v>17.899999999999999</v>
      </c>
      <c r="G1597">
        <v>0</v>
      </c>
      <c r="H1597">
        <v>18.2</v>
      </c>
      <c r="I1597" t="s">
        <v>1519</v>
      </c>
      <c r="K1597" t="s">
        <v>1415</v>
      </c>
      <c r="L1597" s="1"/>
      <c r="M1597" s="156"/>
    </row>
    <row r="1598" spans="1:13" ht="15" customHeight="1" x14ac:dyDescent="0.25">
      <c r="A1598">
        <v>114885</v>
      </c>
      <c r="B1598" t="s">
        <v>186</v>
      </c>
      <c r="C1598" t="s">
        <v>1433</v>
      </c>
      <c r="D1598">
        <v>2055</v>
      </c>
      <c r="E1598">
        <v>0</v>
      </c>
      <c r="F1598">
        <v>181.6</v>
      </c>
      <c r="G1598">
        <v>0</v>
      </c>
      <c r="H1598">
        <v>181.6</v>
      </c>
      <c r="J1598">
        <v>0</v>
      </c>
      <c r="K1598" t="s">
        <v>1415</v>
      </c>
      <c r="L1598" s="1"/>
      <c r="M1598" s="156"/>
    </row>
    <row r="1599" spans="1:13" ht="15" customHeight="1" x14ac:dyDescent="0.25">
      <c r="A1599">
        <v>114884</v>
      </c>
      <c r="B1599" t="s">
        <v>447</v>
      </c>
      <c r="C1599" t="s">
        <v>1458</v>
      </c>
      <c r="D1599">
        <v>3535</v>
      </c>
      <c r="E1599">
        <v>0</v>
      </c>
      <c r="F1599">
        <v>61.8</v>
      </c>
      <c r="G1599">
        <v>0</v>
      </c>
      <c r="H1599">
        <v>62.1</v>
      </c>
      <c r="I1599" t="s">
        <v>1463</v>
      </c>
      <c r="K1599" t="s">
        <v>1415</v>
      </c>
      <c r="L1599" s="1"/>
      <c r="M1599" s="156"/>
    </row>
    <row r="1600" spans="1:13" ht="15" customHeight="1" x14ac:dyDescent="0.25">
      <c r="A1600">
        <v>114882</v>
      </c>
      <c r="B1600" t="s">
        <v>156</v>
      </c>
      <c r="C1600" t="s">
        <v>157</v>
      </c>
      <c r="D1600">
        <v>2055</v>
      </c>
      <c r="E1600">
        <v>0</v>
      </c>
      <c r="F1600">
        <v>113.4</v>
      </c>
      <c r="G1600">
        <v>0</v>
      </c>
      <c r="H1600">
        <v>113.4</v>
      </c>
      <c r="J1600">
        <v>0</v>
      </c>
      <c r="K1600" t="s">
        <v>1415</v>
      </c>
      <c r="L1600" s="1"/>
      <c r="M1600" s="156"/>
    </row>
    <row r="1601" spans="1:13" ht="15" customHeight="1" x14ac:dyDescent="0.25">
      <c r="A1601">
        <v>114880</v>
      </c>
      <c r="B1601" t="s">
        <v>167</v>
      </c>
      <c r="C1601" t="s">
        <v>168</v>
      </c>
      <c r="D1601">
        <v>2055</v>
      </c>
      <c r="E1601">
        <v>0</v>
      </c>
      <c r="F1601">
        <v>212.8</v>
      </c>
      <c r="G1601">
        <v>0</v>
      </c>
      <c r="H1601">
        <v>212.8</v>
      </c>
      <c r="J1601">
        <v>0</v>
      </c>
      <c r="K1601" t="s">
        <v>1415</v>
      </c>
      <c r="L1601" s="1"/>
      <c r="M1601" s="156"/>
    </row>
    <row r="1602" spans="1:13" ht="15" customHeight="1" x14ac:dyDescent="0.25">
      <c r="A1602">
        <v>114878</v>
      </c>
      <c r="B1602" t="s">
        <v>439</v>
      </c>
      <c r="C1602" t="s">
        <v>1449</v>
      </c>
      <c r="D1602">
        <v>3535</v>
      </c>
      <c r="E1602">
        <v>0</v>
      </c>
      <c r="F1602">
        <v>117.2</v>
      </c>
      <c r="G1602">
        <v>0</v>
      </c>
      <c r="H1602">
        <v>117</v>
      </c>
      <c r="I1602" t="s">
        <v>1455</v>
      </c>
      <c r="K1602" t="s">
        <v>1415</v>
      </c>
      <c r="L1602" s="1"/>
      <c r="M1602" s="156"/>
    </row>
    <row r="1603" spans="1:13" ht="15" customHeight="1" x14ac:dyDescent="0.25">
      <c r="A1603">
        <v>114874</v>
      </c>
      <c r="B1603" t="s">
        <v>186</v>
      </c>
      <c r="C1603" t="s">
        <v>1433</v>
      </c>
      <c r="D1603">
        <v>2055</v>
      </c>
      <c r="E1603">
        <v>0</v>
      </c>
      <c r="F1603">
        <v>188.9</v>
      </c>
      <c r="G1603">
        <v>0</v>
      </c>
      <c r="H1603">
        <v>188.9</v>
      </c>
      <c r="J1603">
        <v>0</v>
      </c>
      <c r="K1603" t="s">
        <v>1415</v>
      </c>
      <c r="L1603" s="1"/>
      <c r="M1603" s="156"/>
    </row>
    <row r="1604" spans="1:13" ht="15" customHeight="1" x14ac:dyDescent="0.25">
      <c r="A1604">
        <v>114865</v>
      </c>
      <c r="B1604" t="s">
        <v>1515</v>
      </c>
      <c r="C1604" t="s">
        <v>1516</v>
      </c>
      <c r="D1604">
        <v>3535</v>
      </c>
      <c r="E1604">
        <v>0</v>
      </c>
      <c r="F1604">
        <v>77.7</v>
      </c>
      <c r="G1604">
        <v>0</v>
      </c>
      <c r="H1604">
        <v>78</v>
      </c>
      <c r="K1604" t="s">
        <v>1415</v>
      </c>
      <c r="L1604" s="1"/>
      <c r="M1604" s="156"/>
    </row>
    <row r="1605" spans="1:13" ht="15" customHeight="1" x14ac:dyDescent="0.25">
      <c r="A1605">
        <v>114862</v>
      </c>
      <c r="B1605" t="s">
        <v>167</v>
      </c>
      <c r="C1605" t="s">
        <v>168</v>
      </c>
      <c r="D1605">
        <v>2055</v>
      </c>
      <c r="E1605">
        <v>0</v>
      </c>
      <c r="F1605">
        <v>203.6</v>
      </c>
      <c r="G1605">
        <v>0</v>
      </c>
      <c r="H1605">
        <v>203.6</v>
      </c>
      <c r="J1605">
        <v>0</v>
      </c>
      <c r="K1605" t="s">
        <v>1415</v>
      </c>
      <c r="L1605" s="1"/>
      <c r="M1605" s="156"/>
    </row>
    <row r="1606" spans="1:13" ht="15" customHeight="1" x14ac:dyDescent="0.25">
      <c r="A1606">
        <v>114860</v>
      </c>
      <c r="B1606" t="s">
        <v>447</v>
      </c>
      <c r="C1606" t="s">
        <v>1458</v>
      </c>
      <c r="D1606">
        <v>3535</v>
      </c>
      <c r="E1606">
        <v>0</v>
      </c>
      <c r="F1606">
        <v>27</v>
      </c>
      <c r="G1606">
        <v>0</v>
      </c>
      <c r="H1606">
        <v>27.4</v>
      </c>
      <c r="K1606" t="s">
        <v>1415</v>
      </c>
      <c r="L1606" s="1"/>
      <c r="M1606" s="156"/>
    </row>
    <row r="1607" spans="1:13" ht="15" customHeight="1" x14ac:dyDescent="0.25">
      <c r="A1607">
        <v>114858</v>
      </c>
      <c r="B1607" t="s">
        <v>444</v>
      </c>
      <c r="C1607" t="s">
        <v>1451</v>
      </c>
      <c r="D1607">
        <v>3535</v>
      </c>
      <c r="E1607">
        <v>0</v>
      </c>
      <c r="F1607">
        <v>101.8</v>
      </c>
      <c r="G1607">
        <v>0</v>
      </c>
      <c r="H1607">
        <v>101.8</v>
      </c>
      <c r="I1607" t="s">
        <v>1452</v>
      </c>
      <c r="K1607" t="s">
        <v>1415</v>
      </c>
      <c r="L1607" s="1"/>
      <c r="M1607" s="156"/>
    </row>
    <row r="1608" spans="1:13" ht="15" customHeight="1" x14ac:dyDescent="0.25">
      <c r="A1608">
        <v>114856</v>
      </c>
      <c r="B1608" t="s">
        <v>444</v>
      </c>
      <c r="C1608" t="s">
        <v>1451</v>
      </c>
      <c r="D1608">
        <v>3535</v>
      </c>
      <c r="E1608">
        <v>0</v>
      </c>
      <c r="F1608">
        <v>205.7</v>
      </c>
      <c r="G1608">
        <v>0</v>
      </c>
      <c r="H1608">
        <v>205.6</v>
      </c>
      <c r="I1608" t="s">
        <v>1442</v>
      </c>
      <c r="K1608" t="s">
        <v>1415</v>
      </c>
      <c r="L1608" s="1"/>
      <c r="M1608" s="156"/>
    </row>
    <row r="1609" spans="1:13" ht="15" customHeight="1" x14ac:dyDescent="0.25">
      <c r="A1609">
        <v>114855</v>
      </c>
      <c r="B1609" t="s">
        <v>491</v>
      </c>
      <c r="C1609" t="s">
        <v>492</v>
      </c>
      <c r="D1609">
        <v>3600</v>
      </c>
      <c r="E1609">
        <v>0</v>
      </c>
      <c r="F1609">
        <v>53.5</v>
      </c>
      <c r="G1609">
        <v>0</v>
      </c>
      <c r="H1609">
        <v>53.3</v>
      </c>
      <c r="I1609" t="s">
        <v>1661</v>
      </c>
      <c r="K1609" t="s">
        <v>1415</v>
      </c>
      <c r="L1609" s="1"/>
      <c r="M1609" s="156"/>
    </row>
    <row r="1610" spans="1:13" ht="15" customHeight="1" x14ac:dyDescent="0.25">
      <c r="A1610">
        <v>114853</v>
      </c>
      <c r="B1610" t="s">
        <v>1435</v>
      </c>
      <c r="C1610" t="s">
        <v>1436</v>
      </c>
      <c r="D1610">
        <v>2055</v>
      </c>
      <c r="E1610">
        <v>0</v>
      </c>
      <c r="F1610">
        <v>159.19999999999999</v>
      </c>
      <c r="G1610">
        <v>0</v>
      </c>
      <c r="H1610">
        <v>159.19999999999999</v>
      </c>
      <c r="J1610">
        <v>0</v>
      </c>
      <c r="K1610" t="s">
        <v>1415</v>
      </c>
      <c r="L1610" s="1"/>
      <c r="M1610" s="156"/>
    </row>
    <row r="1611" spans="1:13" ht="15" customHeight="1" x14ac:dyDescent="0.25">
      <c r="A1611">
        <v>114841</v>
      </c>
      <c r="B1611" t="s">
        <v>186</v>
      </c>
      <c r="C1611" t="s">
        <v>1433</v>
      </c>
      <c r="D1611">
        <v>2055</v>
      </c>
      <c r="E1611">
        <v>0</v>
      </c>
      <c r="F1611">
        <v>183.4</v>
      </c>
      <c r="G1611">
        <v>0</v>
      </c>
      <c r="H1611">
        <v>183.4</v>
      </c>
      <c r="J1611">
        <v>0</v>
      </c>
      <c r="K1611" t="s">
        <v>1415</v>
      </c>
      <c r="L1611" s="1"/>
      <c r="M1611" s="156"/>
    </row>
    <row r="1612" spans="1:13" ht="15" customHeight="1" x14ac:dyDescent="0.25">
      <c r="A1612">
        <v>114838</v>
      </c>
      <c r="B1612" t="s">
        <v>1453</v>
      </c>
      <c r="C1612" t="s">
        <v>1454</v>
      </c>
      <c r="D1612">
        <v>3535</v>
      </c>
      <c r="E1612">
        <v>0</v>
      </c>
      <c r="F1612">
        <v>45.4</v>
      </c>
      <c r="G1612">
        <v>0</v>
      </c>
      <c r="H1612">
        <v>45.4</v>
      </c>
      <c r="I1612" t="s">
        <v>1455</v>
      </c>
      <c r="K1612" t="s">
        <v>1415</v>
      </c>
      <c r="L1612" s="1"/>
      <c r="M1612" s="156"/>
    </row>
    <row r="1613" spans="1:13" ht="15" customHeight="1" x14ac:dyDescent="0.25">
      <c r="A1613">
        <v>114836</v>
      </c>
      <c r="B1613" t="s">
        <v>167</v>
      </c>
      <c r="C1613" t="s">
        <v>168</v>
      </c>
      <c r="D1613">
        <v>2055</v>
      </c>
      <c r="E1613">
        <v>0</v>
      </c>
      <c r="F1613">
        <v>197.9</v>
      </c>
      <c r="G1613">
        <v>0</v>
      </c>
      <c r="H1613">
        <v>197.9</v>
      </c>
      <c r="J1613">
        <v>0</v>
      </c>
      <c r="K1613" t="s">
        <v>1415</v>
      </c>
      <c r="L1613" s="1"/>
      <c r="M1613" s="156"/>
    </row>
    <row r="1614" spans="1:13" ht="15" customHeight="1" x14ac:dyDescent="0.25">
      <c r="A1614">
        <v>114835</v>
      </c>
      <c r="B1614" t="s">
        <v>433</v>
      </c>
      <c r="C1614" t="s">
        <v>1441</v>
      </c>
      <c r="D1614">
        <v>3535</v>
      </c>
      <c r="E1614">
        <v>0</v>
      </c>
      <c r="F1614">
        <v>76</v>
      </c>
      <c r="G1614">
        <v>0</v>
      </c>
      <c r="H1614">
        <v>76.099999999999994</v>
      </c>
      <c r="I1614" t="s">
        <v>1455</v>
      </c>
      <c r="K1614" t="s">
        <v>1415</v>
      </c>
      <c r="L1614" s="1"/>
      <c r="M1614" s="156"/>
    </row>
    <row r="1615" spans="1:13" ht="15" customHeight="1" x14ac:dyDescent="0.25">
      <c r="A1615">
        <v>114834</v>
      </c>
      <c r="B1615" t="s">
        <v>445</v>
      </c>
      <c r="C1615" t="s">
        <v>1456</v>
      </c>
      <c r="D1615">
        <v>3535</v>
      </c>
      <c r="E1615">
        <v>0</v>
      </c>
      <c r="F1615">
        <v>121.8</v>
      </c>
      <c r="G1615">
        <v>0</v>
      </c>
      <c r="H1615">
        <v>121.5</v>
      </c>
      <c r="K1615" t="s">
        <v>1415</v>
      </c>
      <c r="L1615" s="1"/>
      <c r="M1615" s="156"/>
    </row>
    <row r="1616" spans="1:13" ht="15" customHeight="1" x14ac:dyDescent="0.25">
      <c r="A1616">
        <v>114833</v>
      </c>
      <c r="B1616" t="s">
        <v>186</v>
      </c>
      <c r="C1616" t="s">
        <v>1433</v>
      </c>
      <c r="D1616">
        <v>2055</v>
      </c>
      <c r="E1616">
        <v>0</v>
      </c>
      <c r="F1616">
        <v>202.3</v>
      </c>
      <c r="G1616">
        <v>0</v>
      </c>
      <c r="H1616">
        <v>202.3</v>
      </c>
      <c r="J1616">
        <v>0</v>
      </c>
      <c r="K1616" t="s">
        <v>1415</v>
      </c>
      <c r="L1616" s="1"/>
      <c r="M1616" s="156"/>
    </row>
    <row r="1617" spans="1:13" ht="15" customHeight="1" x14ac:dyDescent="0.25">
      <c r="A1617">
        <v>114832</v>
      </c>
      <c r="B1617" t="s">
        <v>439</v>
      </c>
      <c r="C1617" t="s">
        <v>1449</v>
      </c>
      <c r="D1617">
        <v>3535</v>
      </c>
      <c r="E1617">
        <v>0</v>
      </c>
      <c r="F1617">
        <v>148.30000000000001</v>
      </c>
      <c r="G1617">
        <v>0</v>
      </c>
      <c r="H1617">
        <v>141</v>
      </c>
      <c r="I1617" t="s">
        <v>1666</v>
      </c>
      <c r="K1617" t="s">
        <v>1415</v>
      </c>
      <c r="L1617" s="1"/>
      <c r="M1617" s="156"/>
    </row>
    <row r="1618" spans="1:13" ht="15" customHeight="1" x14ac:dyDescent="0.25">
      <c r="A1618">
        <v>114830</v>
      </c>
      <c r="B1618" t="s">
        <v>433</v>
      </c>
      <c r="C1618" t="s">
        <v>1441</v>
      </c>
      <c r="D1618">
        <v>3535</v>
      </c>
      <c r="E1618">
        <v>0</v>
      </c>
      <c r="F1618">
        <v>79.3</v>
      </c>
      <c r="G1618">
        <v>0</v>
      </c>
      <c r="H1618">
        <v>79.099999999999994</v>
      </c>
      <c r="K1618" t="s">
        <v>1415</v>
      </c>
      <c r="L1618" s="1"/>
      <c r="M1618" s="156"/>
    </row>
    <row r="1619" spans="1:13" ht="15" customHeight="1" x14ac:dyDescent="0.25">
      <c r="A1619">
        <v>114829</v>
      </c>
      <c r="B1619" t="s">
        <v>167</v>
      </c>
      <c r="C1619" t="s">
        <v>168</v>
      </c>
      <c r="D1619">
        <v>2055</v>
      </c>
      <c r="E1619">
        <v>0</v>
      </c>
      <c r="F1619">
        <v>207.1</v>
      </c>
      <c r="G1619">
        <v>0</v>
      </c>
      <c r="H1619">
        <v>207.1</v>
      </c>
      <c r="J1619">
        <v>0</v>
      </c>
      <c r="K1619" t="s">
        <v>1415</v>
      </c>
      <c r="L1619" s="1"/>
      <c r="M1619" s="156"/>
    </row>
    <row r="1620" spans="1:13" ht="15" customHeight="1" x14ac:dyDescent="0.25">
      <c r="A1620">
        <v>114828</v>
      </c>
      <c r="B1620" t="s">
        <v>1453</v>
      </c>
      <c r="C1620" t="s">
        <v>1454</v>
      </c>
      <c r="D1620">
        <v>3535</v>
      </c>
      <c r="E1620">
        <v>0</v>
      </c>
      <c r="F1620">
        <v>48</v>
      </c>
      <c r="G1620">
        <v>0</v>
      </c>
      <c r="H1620">
        <v>48.1</v>
      </c>
      <c r="I1620" t="s">
        <v>1431</v>
      </c>
      <c r="K1620" t="s">
        <v>1415</v>
      </c>
      <c r="L1620" s="1"/>
      <c r="M1620" s="156"/>
    </row>
    <row r="1621" spans="1:13" ht="15" customHeight="1" x14ac:dyDescent="0.25">
      <c r="A1621">
        <v>114827</v>
      </c>
      <c r="B1621" t="s">
        <v>1447</v>
      </c>
      <c r="C1621" t="s">
        <v>1448</v>
      </c>
      <c r="D1621">
        <v>2055</v>
      </c>
      <c r="E1621">
        <v>0</v>
      </c>
      <c r="F1621">
        <v>48.7</v>
      </c>
      <c r="G1621">
        <v>0</v>
      </c>
      <c r="H1621">
        <v>48.7</v>
      </c>
      <c r="J1621">
        <v>0</v>
      </c>
      <c r="K1621" t="s">
        <v>1415</v>
      </c>
      <c r="L1621" s="1"/>
      <c r="M1621" s="156"/>
    </row>
    <row r="1622" spans="1:13" ht="15" customHeight="1" x14ac:dyDescent="0.25">
      <c r="A1622">
        <v>114826</v>
      </c>
      <c r="B1622" t="s">
        <v>124</v>
      </c>
      <c r="C1622" t="s">
        <v>1413</v>
      </c>
      <c r="D1622">
        <v>2055</v>
      </c>
      <c r="E1622">
        <v>0</v>
      </c>
      <c r="F1622">
        <v>187.4</v>
      </c>
      <c r="G1622">
        <v>0</v>
      </c>
      <c r="H1622">
        <v>187.4</v>
      </c>
      <c r="J1622">
        <v>0</v>
      </c>
      <c r="K1622" t="s">
        <v>1415</v>
      </c>
      <c r="L1622" s="1"/>
      <c r="M1622" s="156"/>
    </row>
    <row r="1623" spans="1:13" ht="15" customHeight="1" x14ac:dyDescent="0.25">
      <c r="A1623">
        <v>114825</v>
      </c>
      <c r="B1623" t="s">
        <v>439</v>
      </c>
      <c r="C1623" t="s">
        <v>1449</v>
      </c>
      <c r="D1623">
        <v>3535</v>
      </c>
      <c r="E1623">
        <v>0</v>
      </c>
      <c r="F1623">
        <v>102</v>
      </c>
      <c r="G1623">
        <v>0</v>
      </c>
      <c r="H1623">
        <v>101.8</v>
      </c>
      <c r="I1623" t="s">
        <v>1654</v>
      </c>
      <c r="K1623" t="s">
        <v>1415</v>
      </c>
      <c r="L1623" s="1"/>
      <c r="M1623" s="156"/>
    </row>
    <row r="1624" spans="1:13" ht="15" customHeight="1" x14ac:dyDescent="0.25">
      <c r="A1624">
        <v>114824</v>
      </c>
      <c r="B1624" t="s">
        <v>458</v>
      </c>
      <c r="C1624" t="s">
        <v>1472</v>
      </c>
      <c r="D1624">
        <v>3535</v>
      </c>
      <c r="E1624">
        <v>0</v>
      </c>
      <c r="F1624">
        <v>168.3</v>
      </c>
      <c r="G1624">
        <v>0</v>
      </c>
      <c r="H1624">
        <v>167.9</v>
      </c>
      <c r="K1624" t="s">
        <v>1415</v>
      </c>
      <c r="L1624" s="1"/>
      <c r="M1624" s="156"/>
    </row>
    <row r="1625" spans="1:13" ht="15" customHeight="1" x14ac:dyDescent="0.25">
      <c r="A1625">
        <v>114823</v>
      </c>
      <c r="B1625" t="s">
        <v>457</v>
      </c>
      <c r="C1625" t="s">
        <v>1471</v>
      </c>
      <c r="D1625">
        <v>3535</v>
      </c>
      <c r="E1625">
        <v>0</v>
      </c>
      <c r="F1625">
        <v>84</v>
      </c>
      <c r="G1625">
        <v>0</v>
      </c>
      <c r="H1625">
        <v>84.1</v>
      </c>
      <c r="K1625" t="s">
        <v>1415</v>
      </c>
      <c r="L1625" s="1"/>
      <c r="M1625" s="156"/>
    </row>
    <row r="1626" spans="1:13" ht="15" customHeight="1" x14ac:dyDescent="0.25">
      <c r="A1626">
        <v>114822</v>
      </c>
      <c r="B1626" t="s">
        <v>469</v>
      </c>
      <c r="C1626" t="s">
        <v>1488</v>
      </c>
      <c r="D1626">
        <v>3600</v>
      </c>
      <c r="E1626">
        <v>0</v>
      </c>
      <c r="F1626">
        <v>18.5</v>
      </c>
      <c r="G1626">
        <v>0</v>
      </c>
      <c r="H1626">
        <v>18.7</v>
      </c>
      <c r="I1626" t="s">
        <v>1667</v>
      </c>
      <c r="K1626" t="s">
        <v>1415</v>
      </c>
      <c r="L1626" s="1"/>
      <c r="M1626" s="156"/>
    </row>
    <row r="1627" spans="1:13" ht="15" customHeight="1" x14ac:dyDescent="0.25">
      <c r="A1627">
        <v>114821</v>
      </c>
      <c r="B1627" t="s">
        <v>436</v>
      </c>
      <c r="C1627" t="s">
        <v>1443</v>
      </c>
      <c r="D1627">
        <v>3535</v>
      </c>
      <c r="E1627">
        <v>0</v>
      </c>
      <c r="F1627">
        <v>8.3000000000000007</v>
      </c>
      <c r="G1627">
        <v>0</v>
      </c>
      <c r="H1627">
        <v>8.1999999999999993</v>
      </c>
      <c r="J1627">
        <v>0</v>
      </c>
      <c r="K1627" t="s">
        <v>1415</v>
      </c>
      <c r="L1627" s="1"/>
      <c r="M1627" s="156"/>
    </row>
    <row r="1628" spans="1:13" ht="15" customHeight="1" x14ac:dyDescent="0.25">
      <c r="A1628">
        <v>114820</v>
      </c>
      <c r="B1628" t="s">
        <v>433</v>
      </c>
      <c r="C1628" t="s">
        <v>1441</v>
      </c>
      <c r="D1628">
        <v>3535</v>
      </c>
      <c r="E1628">
        <v>0</v>
      </c>
      <c r="F1628">
        <v>160.19999999999999</v>
      </c>
      <c r="G1628">
        <v>0</v>
      </c>
      <c r="H1628">
        <v>160.19999999999999</v>
      </c>
      <c r="K1628" t="s">
        <v>1415</v>
      </c>
      <c r="L1628" s="1"/>
      <c r="M1628" s="156"/>
    </row>
    <row r="1629" spans="1:13" ht="15" customHeight="1" x14ac:dyDescent="0.25">
      <c r="A1629">
        <v>114819</v>
      </c>
      <c r="B1629" t="s">
        <v>156</v>
      </c>
      <c r="C1629" t="s">
        <v>157</v>
      </c>
      <c r="D1629">
        <v>2055</v>
      </c>
      <c r="E1629">
        <v>0</v>
      </c>
      <c r="F1629">
        <v>126.8</v>
      </c>
      <c r="G1629">
        <v>0</v>
      </c>
      <c r="H1629">
        <v>126.8</v>
      </c>
      <c r="J1629">
        <v>0</v>
      </c>
      <c r="K1629" t="s">
        <v>1415</v>
      </c>
      <c r="L1629" s="1"/>
      <c r="M1629" s="156"/>
    </row>
    <row r="1630" spans="1:13" ht="15" customHeight="1" x14ac:dyDescent="0.25">
      <c r="A1630">
        <v>114818</v>
      </c>
      <c r="B1630" t="s">
        <v>461</v>
      </c>
      <c r="C1630" t="s">
        <v>1477</v>
      </c>
      <c r="D1630">
        <v>3535</v>
      </c>
      <c r="E1630">
        <v>0</v>
      </c>
      <c r="F1630">
        <v>172.1</v>
      </c>
      <c r="G1630">
        <v>0</v>
      </c>
      <c r="H1630">
        <v>171.9</v>
      </c>
      <c r="I1630" t="s">
        <v>1503</v>
      </c>
      <c r="K1630" t="s">
        <v>1415</v>
      </c>
      <c r="L1630" s="1"/>
      <c r="M1630" s="156"/>
    </row>
    <row r="1631" spans="1:13" ht="15" customHeight="1" x14ac:dyDescent="0.25">
      <c r="A1631">
        <v>114817</v>
      </c>
      <c r="B1631" t="s">
        <v>457</v>
      </c>
      <c r="C1631" t="s">
        <v>1471</v>
      </c>
      <c r="D1631">
        <v>3535</v>
      </c>
      <c r="E1631">
        <v>0</v>
      </c>
      <c r="G1631">
        <v>0</v>
      </c>
      <c r="H1631">
        <v>0</v>
      </c>
      <c r="K1631" t="s">
        <v>1415</v>
      </c>
      <c r="L1631" s="1"/>
      <c r="M1631" s="156"/>
    </row>
    <row r="1632" spans="1:13" ht="15" customHeight="1" x14ac:dyDescent="0.25">
      <c r="A1632">
        <v>114816</v>
      </c>
      <c r="B1632" t="s">
        <v>457</v>
      </c>
      <c r="C1632" t="s">
        <v>1471</v>
      </c>
      <c r="D1632">
        <v>3535</v>
      </c>
      <c r="E1632">
        <v>0</v>
      </c>
      <c r="F1632">
        <v>208.6</v>
      </c>
      <c r="G1632">
        <v>0</v>
      </c>
      <c r="H1632">
        <v>208.6</v>
      </c>
      <c r="K1632" t="s">
        <v>1415</v>
      </c>
      <c r="L1632" s="1"/>
      <c r="M1632" s="156"/>
    </row>
    <row r="1633" spans="1:13" ht="15" customHeight="1" x14ac:dyDescent="0.25">
      <c r="A1633">
        <v>114815</v>
      </c>
      <c r="B1633" t="s">
        <v>170</v>
      </c>
      <c r="C1633" t="s">
        <v>171</v>
      </c>
      <c r="D1633">
        <v>2055</v>
      </c>
      <c r="E1633">
        <v>0</v>
      </c>
      <c r="F1633">
        <v>160</v>
      </c>
      <c r="G1633">
        <v>0</v>
      </c>
      <c r="H1633">
        <v>160</v>
      </c>
      <c r="J1633">
        <v>0</v>
      </c>
      <c r="K1633" t="s">
        <v>1415</v>
      </c>
      <c r="L1633" s="1"/>
      <c r="M1633" s="156"/>
    </row>
    <row r="1634" spans="1:13" ht="15" customHeight="1" x14ac:dyDescent="0.25">
      <c r="A1634">
        <v>114814</v>
      </c>
      <c r="B1634" t="s">
        <v>417</v>
      </c>
      <c r="C1634" t="s">
        <v>1419</v>
      </c>
      <c r="D1634">
        <v>3535</v>
      </c>
      <c r="E1634">
        <v>80</v>
      </c>
      <c r="F1634">
        <v>83.8</v>
      </c>
      <c r="G1634">
        <v>0</v>
      </c>
      <c r="H1634">
        <v>83.5</v>
      </c>
      <c r="I1634" t="s">
        <v>1417</v>
      </c>
      <c r="K1634" t="s">
        <v>1415</v>
      </c>
      <c r="L1634" s="1"/>
      <c r="M1634" s="156"/>
    </row>
    <row r="1635" spans="1:13" ht="15" customHeight="1" x14ac:dyDescent="0.25">
      <c r="A1635">
        <v>114813</v>
      </c>
      <c r="B1635" t="s">
        <v>156</v>
      </c>
      <c r="C1635" t="s">
        <v>157</v>
      </c>
      <c r="D1635">
        <v>2055</v>
      </c>
      <c r="E1635">
        <v>0</v>
      </c>
      <c r="F1635">
        <v>121.7</v>
      </c>
      <c r="G1635">
        <v>0</v>
      </c>
      <c r="H1635">
        <v>121.7</v>
      </c>
      <c r="J1635">
        <v>0</v>
      </c>
      <c r="K1635" t="s">
        <v>1415</v>
      </c>
      <c r="L1635" s="1"/>
      <c r="M1635" s="156"/>
    </row>
    <row r="1636" spans="1:13" ht="15" customHeight="1" x14ac:dyDescent="0.25">
      <c r="A1636">
        <v>114812</v>
      </c>
      <c r="B1636" t="s">
        <v>434</v>
      </c>
      <c r="C1636" t="s">
        <v>435</v>
      </c>
      <c r="D1636">
        <v>3535</v>
      </c>
      <c r="E1636">
        <v>0</v>
      </c>
      <c r="F1636">
        <v>104</v>
      </c>
      <c r="G1636">
        <v>0</v>
      </c>
      <c r="H1636">
        <v>105</v>
      </c>
      <c r="K1636" t="s">
        <v>1415</v>
      </c>
      <c r="L1636" s="1"/>
      <c r="M1636" s="156"/>
    </row>
    <row r="1637" spans="1:13" ht="15" customHeight="1" x14ac:dyDescent="0.25">
      <c r="A1637">
        <v>114811</v>
      </c>
      <c r="B1637" t="s">
        <v>1447</v>
      </c>
      <c r="C1637" t="s">
        <v>1448</v>
      </c>
      <c r="D1637">
        <v>2055</v>
      </c>
      <c r="E1637">
        <v>0</v>
      </c>
      <c r="F1637">
        <v>107.3</v>
      </c>
      <c r="G1637">
        <v>0</v>
      </c>
      <c r="H1637">
        <v>107.3</v>
      </c>
      <c r="J1637">
        <v>0</v>
      </c>
      <c r="K1637" t="s">
        <v>1415</v>
      </c>
      <c r="L1637" s="1"/>
      <c r="M1637" s="156"/>
    </row>
    <row r="1638" spans="1:13" ht="15" customHeight="1" x14ac:dyDescent="0.25">
      <c r="A1638">
        <v>114810</v>
      </c>
      <c r="B1638" t="s">
        <v>409</v>
      </c>
      <c r="C1638" t="s">
        <v>1414</v>
      </c>
      <c r="D1638">
        <v>3535</v>
      </c>
      <c r="E1638">
        <v>0</v>
      </c>
      <c r="F1638">
        <v>148.30000000000001</v>
      </c>
      <c r="G1638">
        <v>0</v>
      </c>
      <c r="H1638">
        <v>147.9</v>
      </c>
      <c r="K1638" t="s">
        <v>1415</v>
      </c>
      <c r="L1638" s="1"/>
      <c r="M1638" s="156"/>
    </row>
    <row r="1639" spans="1:13" ht="15" customHeight="1" x14ac:dyDescent="0.25">
      <c r="A1639">
        <v>114809</v>
      </c>
      <c r="B1639" t="s">
        <v>414</v>
      </c>
      <c r="C1639" t="s">
        <v>1416</v>
      </c>
      <c r="D1639">
        <v>3535</v>
      </c>
      <c r="E1639">
        <v>50</v>
      </c>
      <c r="F1639">
        <v>52.3</v>
      </c>
      <c r="G1639">
        <v>0</v>
      </c>
      <c r="H1639">
        <v>52.6</v>
      </c>
      <c r="I1639" t="s">
        <v>1417</v>
      </c>
      <c r="K1639" t="s">
        <v>1415</v>
      </c>
      <c r="L1639" s="1"/>
      <c r="M1639" s="156"/>
    </row>
    <row r="1640" spans="1:13" ht="15" customHeight="1" x14ac:dyDescent="0.25">
      <c r="A1640">
        <v>114808</v>
      </c>
      <c r="B1640" t="s">
        <v>167</v>
      </c>
      <c r="C1640" t="s">
        <v>168</v>
      </c>
      <c r="D1640">
        <v>2055</v>
      </c>
      <c r="E1640">
        <v>0</v>
      </c>
      <c r="F1640">
        <v>191</v>
      </c>
      <c r="G1640">
        <v>0</v>
      </c>
      <c r="H1640">
        <v>191</v>
      </c>
      <c r="J1640">
        <v>0</v>
      </c>
      <c r="K1640" t="s">
        <v>1415</v>
      </c>
      <c r="L1640" s="1"/>
      <c r="M1640" s="156"/>
    </row>
    <row r="1641" spans="1:13" ht="15" customHeight="1" x14ac:dyDescent="0.25">
      <c r="A1641">
        <v>114802</v>
      </c>
      <c r="B1641" t="s">
        <v>177</v>
      </c>
      <c r="C1641" t="s">
        <v>178</v>
      </c>
      <c r="D1641">
        <v>2055</v>
      </c>
      <c r="E1641">
        <v>0</v>
      </c>
      <c r="F1641">
        <v>124.3</v>
      </c>
      <c r="G1641">
        <v>0</v>
      </c>
      <c r="H1641">
        <v>124.3</v>
      </c>
      <c r="J1641">
        <v>0</v>
      </c>
      <c r="K1641" t="s">
        <v>1415</v>
      </c>
      <c r="L1641" s="1"/>
      <c r="M1641" s="156"/>
    </row>
    <row r="1642" spans="1:13" ht="15" customHeight="1" x14ac:dyDescent="0.25">
      <c r="A1642">
        <v>114801</v>
      </c>
      <c r="B1642" t="s">
        <v>434</v>
      </c>
      <c r="C1642" t="s">
        <v>435</v>
      </c>
      <c r="D1642">
        <v>3535</v>
      </c>
      <c r="E1642">
        <v>0</v>
      </c>
      <c r="F1642">
        <v>176</v>
      </c>
      <c r="G1642">
        <v>0</v>
      </c>
      <c r="H1642">
        <v>176.1</v>
      </c>
      <c r="K1642" t="s">
        <v>1415</v>
      </c>
      <c r="L1642" s="1"/>
      <c r="M1642" s="156"/>
    </row>
    <row r="1643" spans="1:13" ht="15" customHeight="1" x14ac:dyDescent="0.25">
      <c r="A1643">
        <v>114800</v>
      </c>
      <c r="B1643" t="s">
        <v>167</v>
      </c>
      <c r="C1643" t="s">
        <v>168</v>
      </c>
      <c r="D1643">
        <v>2055</v>
      </c>
      <c r="E1643">
        <v>0</v>
      </c>
      <c r="F1643">
        <v>208.5</v>
      </c>
      <c r="G1643">
        <v>0</v>
      </c>
      <c r="H1643">
        <v>208.5</v>
      </c>
      <c r="J1643">
        <v>0</v>
      </c>
      <c r="K1643" t="s">
        <v>1415</v>
      </c>
      <c r="L1643" s="1"/>
      <c r="M1643" s="156"/>
    </row>
    <row r="1644" spans="1:13" ht="15" customHeight="1" x14ac:dyDescent="0.25">
      <c r="A1644">
        <v>114799</v>
      </c>
      <c r="B1644" t="s">
        <v>457</v>
      </c>
      <c r="C1644" t="s">
        <v>1471</v>
      </c>
      <c r="D1644">
        <v>3535</v>
      </c>
      <c r="E1644">
        <v>0</v>
      </c>
      <c r="F1644">
        <v>103.5</v>
      </c>
      <c r="G1644">
        <v>0</v>
      </c>
      <c r="H1644">
        <v>103.3</v>
      </c>
      <c r="K1644" t="s">
        <v>1415</v>
      </c>
      <c r="L1644" s="1"/>
      <c r="M1644" s="156"/>
    </row>
    <row r="1645" spans="1:13" ht="15" customHeight="1" x14ac:dyDescent="0.25">
      <c r="A1645">
        <v>114798</v>
      </c>
      <c r="B1645" t="s">
        <v>186</v>
      </c>
      <c r="C1645" t="s">
        <v>1433</v>
      </c>
      <c r="D1645">
        <v>2055</v>
      </c>
      <c r="E1645">
        <v>0</v>
      </c>
      <c r="F1645">
        <v>50.2</v>
      </c>
      <c r="G1645">
        <v>0</v>
      </c>
      <c r="H1645">
        <v>50.2</v>
      </c>
      <c r="J1645">
        <v>0</v>
      </c>
      <c r="K1645" t="s">
        <v>1415</v>
      </c>
      <c r="L1645" s="1"/>
      <c r="M1645" s="156"/>
    </row>
    <row r="1646" spans="1:13" ht="15" customHeight="1" x14ac:dyDescent="0.25">
      <c r="A1646">
        <v>114797</v>
      </c>
      <c r="B1646" t="s">
        <v>186</v>
      </c>
      <c r="C1646" t="s">
        <v>1433</v>
      </c>
      <c r="D1646">
        <v>2055</v>
      </c>
      <c r="E1646">
        <v>0</v>
      </c>
      <c r="F1646">
        <v>217.3</v>
      </c>
      <c r="G1646">
        <v>0</v>
      </c>
      <c r="H1646">
        <v>217.3</v>
      </c>
      <c r="J1646">
        <v>0</v>
      </c>
      <c r="K1646" t="s">
        <v>1415</v>
      </c>
      <c r="L1646" s="1"/>
      <c r="M1646" s="156"/>
    </row>
    <row r="1647" spans="1:13" ht="15" customHeight="1" x14ac:dyDescent="0.25">
      <c r="A1647">
        <v>114796</v>
      </c>
      <c r="B1647" t="s">
        <v>434</v>
      </c>
      <c r="C1647" t="s">
        <v>435</v>
      </c>
      <c r="D1647">
        <v>3535</v>
      </c>
      <c r="E1647">
        <v>0</v>
      </c>
      <c r="F1647">
        <v>179.1</v>
      </c>
      <c r="G1647">
        <v>0</v>
      </c>
      <c r="H1647">
        <v>179.1</v>
      </c>
      <c r="K1647" t="s">
        <v>1415</v>
      </c>
      <c r="L1647" s="1"/>
      <c r="M1647" s="156"/>
    </row>
    <row r="1648" spans="1:13" ht="15" customHeight="1" x14ac:dyDescent="0.25">
      <c r="A1648">
        <v>114795</v>
      </c>
      <c r="B1648" t="s">
        <v>417</v>
      </c>
      <c r="C1648" t="s">
        <v>1419</v>
      </c>
      <c r="D1648">
        <v>3535</v>
      </c>
      <c r="E1648">
        <v>78</v>
      </c>
      <c r="F1648">
        <v>78.900000000000006</v>
      </c>
      <c r="G1648">
        <v>0</v>
      </c>
      <c r="H1648">
        <v>78.8</v>
      </c>
      <c r="I1648" t="s">
        <v>1417</v>
      </c>
      <c r="K1648" t="s">
        <v>1415</v>
      </c>
      <c r="L1648" s="1"/>
      <c r="M1648" s="156"/>
    </row>
    <row r="1649" spans="1:13" ht="15" customHeight="1" x14ac:dyDescent="0.25">
      <c r="A1649">
        <v>114794</v>
      </c>
      <c r="B1649" t="s">
        <v>170</v>
      </c>
      <c r="C1649" t="s">
        <v>171</v>
      </c>
      <c r="D1649">
        <v>2055</v>
      </c>
      <c r="E1649">
        <v>0</v>
      </c>
      <c r="F1649">
        <v>240</v>
      </c>
      <c r="G1649">
        <v>0</v>
      </c>
      <c r="H1649">
        <v>240</v>
      </c>
      <c r="J1649">
        <v>0</v>
      </c>
      <c r="K1649" t="s">
        <v>1415</v>
      </c>
      <c r="L1649" s="1"/>
      <c r="M1649" s="156"/>
    </row>
    <row r="1650" spans="1:13" ht="15" customHeight="1" x14ac:dyDescent="0.25">
      <c r="A1650">
        <v>114793</v>
      </c>
      <c r="B1650" t="s">
        <v>124</v>
      </c>
      <c r="C1650" t="s">
        <v>1413</v>
      </c>
      <c r="D1650">
        <v>2055</v>
      </c>
      <c r="E1650">
        <v>0</v>
      </c>
      <c r="F1650">
        <v>191.5</v>
      </c>
      <c r="G1650">
        <v>0</v>
      </c>
      <c r="H1650">
        <v>191.5</v>
      </c>
      <c r="J1650">
        <v>0</v>
      </c>
      <c r="K1650" t="s">
        <v>1415</v>
      </c>
      <c r="L1650" s="1"/>
      <c r="M1650" s="156"/>
    </row>
    <row r="1651" spans="1:13" ht="15" customHeight="1" x14ac:dyDescent="0.25">
      <c r="A1651">
        <v>114792</v>
      </c>
      <c r="B1651" t="s">
        <v>469</v>
      </c>
      <c r="C1651" t="s">
        <v>1488</v>
      </c>
      <c r="D1651">
        <v>3600</v>
      </c>
      <c r="E1651">
        <v>0</v>
      </c>
      <c r="F1651">
        <v>68.7</v>
      </c>
      <c r="G1651">
        <v>0</v>
      </c>
      <c r="H1651">
        <v>68.8</v>
      </c>
      <c r="I1651" t="s">
        <v>1668</v>
      </c>
      <c r="K1651" t="s">
        <v>1415</v>
      </c>
      <c r="L1651" s="1"/>
      <c r="M1651" s="156"/>
    </row>
    <row r="1652" spans="1:13" ht="15" customHeight="1" x14ac:dyDescent="0.25">
      <c r="A1652">
        <v>114791</v>
      </c>
      <c r="B1652" t="s">
        <v>167</v>
      </c>
      <c r="C1652" t="s">
        <v>168</v>
      </c>
      <c r="D1652">
        <v>2055</v>
      </c>
      <c r="E1652">
        <v>0</v>
      </c>
      <c r="F1652">
        <v>210.2</v>
      </c>
      <c r="G1652">
        <v>0</v>
      </c>
      <c r="H1652">
        <v>210.2</v>
      </c>
      <c r="J1652">
        <v>0</v>
      </c>
      <c r="K1652" t="s">
        <v>1415</v>
      </c>
      <c r="L1652" s="1"/>
      <c r="M1652" s="156"/>
    </row>
    <row r="1653" spans="1:13" ht="15" customHeight="1" x14ac:dyDescent="0.25">
      <c r="A1653">
        <v>114790</v>
      </c>
      <c r="B1653" t="s">
        <v>167</v>
      </c>
      <c r="C1653" t="s">
        <v>168</v>
      </c>
      <c r="D1653">
        <v>2055</v>
      </c>
      <c r="E1653">
        <v>0</v>
      </c>
      <c r="F1653">
        <v>205.4</v>
      </c>
      <c r="G1653">
        <v>0</v>
      </c>
      <c r="H1653">
        <v>205.4</v>
      </c>
      <c r="J1653">
        <v>0</v>
      </c>
      <c r="K1653" t="s">
        <v>1415</v>
      </c>
      <c r="L1653" s="1"/>
      <c r="M1653" s="156"/>
    </row>
    <row r="1654" spans="1:13" ht="15" customHeight="1" x14ac:dyDescent="0.25">
      <c r="A1654">
        <v>114789</v>
      </c>
      <c r="B1654" t="s">
        <v>186</v>
      </c>
      <c r="C1654" t="s">
        <v>1433</v>
      </c>
      <c r="D1654">
        <v>2055</v>
      </c>
      <c r="E1654">
        <v>0</v>
      </c>
      <c r="F1654">
        <v>187</v>
      </c>
      <c r="G1654">
        <v>0</v>
      </c>
      <c r="H1654">
        <v>187</v>
      </c>
      <c r="J1654">
        <v>0</v>
      </c>
      <c r="K1654" t="s">
        <v>1415</v>
      </c>
      <c r="L1654" s="1"/>
      <c r="M1654" s="156"/>
    </row>
    <row r="1655" spans="1:13" ht="15" customHeight="1" x14ac:dyDescent="0.25">
      <c r="A1655">
        <v>114788</v>
      </c>
      <c r="B1655" t="s">
        <v>436</v>
      </c>
      <c r="C1655" t="s">
        <v>1443</v>
      </c>
      <c r="D1655">
        <v>3535</v>
      </c>
      <c r="E1655">
        <v>0</v>
      </c>
      <c r="F1655">
        <v>3.6</v>
      </c>
      <c r="G1655">
        <v>0</v>
      </c>
      <c r="H1655">
        <v>3.7</v>
      </c>
      <c r="J1655">
        <v>0</v>
      </c>
      <c r="K1655" t="s">
        <v>1415</v>
      </c>
      <c r="L1655" s="1"/>
      <c r="M1655" s="156"/>
    </row>
    <row r="1656" spans="1:13" ht="15" customHeight="1" x14ac:dyDescent="0.25">
      <c r="A1656">
        <v>114787</v>
      </c>
      <c r="B1656" t="s">
        <v>177</v>
      </c>
      <c r="C1656" t="s">
        <v>178</v>
      </c>
      <c r="D1656">
        <v>2055</v>
      </c>
      <c r="E1656">
        <v>0</v>
      </c>
      <c r="F1656">
        <v>195</v>
      </c>
      <c r="G1656">
        <v>0</v>
      </c>
      <c r="H1656">
        <v>195</v>
      </c>
      <c r="J1656">
        <v>0</v>
      </c>
      <c r="K1656" t="s">
        <v>1415</v>
      </c>
      <c r="L1656" s="1"/>
      <c r="M1656" s="156"/>
    </row>
    <row r="1657" spans="1:13" ht="15" customHeight="1" x14ac:dyDescent="0.25">
      <c r="A1657">
        <v>114786</v>
      </c>
      <c r="B1657" t="s">
        <v>461</v>
      </c>
      <c r="C1657" t="s">
        <v>1477</v>
      </c>
      <c r="D1657">
        <v>3600</v>
      </c>
      <c r="E1657">
        <v>0</v>
      </c>
      <c r="F1657">
        <v>190.2</v>
      </c>
      <c r="G1657">
        <v>0</v>
      </c>
      <c r="H1657">
        <v>188.8</v>
      </c>
      <c r="I1657" t="s">
        <v>1661</v>
      </c>
      <c r="K1657" t="s">
        <v>1415</v>
      </c>
      <c r="L1657" s="1"/>
      <c r="M1657" s="156"/>
    </row>
    <row r="1658" spans="1:13" ht="15" customHeight="1" x14ac:dyDescent="0.25">
      <c r="A1658">
        <v>114777</v>
      </c>
      <c r="B1658" t="s">
        <v>1435</v>
      </c>
      <c r="C1658" t="s">
        <v>1436</v>
      </c>
      <c r="D1658">
        <v>2055</v>
      </c>
      <c r="E1658">
        <v>0</v>
      </c>
      <c r="F1658">
        <v>141.4</v>
      </c>
      <c r="G1658">
        <v>0</v>
      </c>
      <c r="H1658">
        <v>141.4</v>
      </c>
      <c r="J1658">
        <v>0</v>
      </c>
      <c r="K1658" t="s">
        <v>1415</v>
      </c>
      <c r="L1658" s="1"/>
      <c r="M1658" s="156"/>
    </row>
    <row r="1659" spans="1:13" ht="15" customHeight="1" x14ac:dyDescent="0.25">
      <c r="A1659">
        <v>114775</v>
      </c>
      <c r="B1659" t="s">
        <v>167</v>
      </c>
      <c r="C1659" t="s">
        <v>168</v>
      </c>
      <c r="D1659">
        <v>2055</v>
      </c>
      <c r="E1659">
        <v>0</v>
      </c>
      <c r="F1659">
        <v>197.7</v>
      </c>
      <c r="G1659">
        <v>0</v>
      </c>
      <c r="H1659">
        <v>197.7</v>
      </c>
      <c r="J1659">
        <v>0</v>
      </c>
      <c r="K1659" t="s">
        <v>1415</v>
      </c>
      <c r="L1659" s="1"/>
      <c r="M1659" s="156"/>
    </row>
    <row r="1660" spans="1:13" ht="15" customHeight="1" x14ac:dyDescent="0.25">
      <c r="A1660">
        <v>114772</v>
      </c>
      <c r="B1660" t="s">
        <v>454</v>
      </c>
      <c r="C1660" t="s">
        <v>1468</v>
      </c>
      <c r="D1660">
        <v>3600</v>
      </c>
      <c r="E1660">
        <v>0</v>
      </c>
      <c r="F1660">
        <v>9.3000000000000007</v>
      </c>
      <c r="G1660">
        <v>0</v>
      </c>
      <c r="H1660">
        <v>7.2</v>
      </c>
      <c r="I1660" t="s">
        <v>1661</v>
      </c>
      <c r="K1660" t="s">
        <v>1415</v>
      </c>
      <c r="L1660" s="1"/>
      <c r="M1660" s="156"/>
    </row>
    <row r="1661" spans="1:13" ht="15" customHeight="1" x14ac:dyDescent="0.25">
      <c r="A1661">
        <v>114767</v>
      </c>
      <c r="B1661" t="s">
        <v>464</v>
      </c>
      <c r="C1661" t="s">
        <v>1482</v>
      </c>
      <c r="D1661">
        <v>3535</v>
      </c>
      <c r="E1661">
        <v>0</v>
      </c>
      <c r="F1661">
        <v>143.30000000000001</v>
      </c>
      <c r="G1661">
        <v>0</v>
      </c>
      <c r="H1661">
        <v>143.19999999999999</v>
      </c>
      <c r="I1661" t="s">
        <v>1495</v>
      </c>
      <c r="K1661" t="s">
        <v>1415</v>
      </c>
      <c r="L1661" s="1"/>
      <c r="M1661" s="156"/>
    </row>
    <row r="1662" spans="1:13" ht="15" customHeight="1" x14ac:dyDescent="0.25">
      <c r="A1662">
        <v>114765</v>
      </c>
      <c r="B1662" t="s">
        <v>458</v>
      </c>
      <c r="C1662" t="s">
        <v>1472</v>
      </c>
      <c r="D1662">
        <v>3535</v>
      </c>
      <c r="E1662">
        <v>0</v>
      </c>
      <c r="F1662">
        <v>126.6</v>
      </c>
      <c r="G1662">
        <v>0</v>
      </c>
      <c r="H1662">
        <v>126.7</v>
      </c>
      <c r="I1662" t="s">
        <v>1669</v>
      </c>
      <c r="K1662" t="s">
        <v>1415</v>
      </c>
      <c r="L1662" s="1"/>
      <c r="M1662" s="156"/>
    </row>
    <row r="1663" spans="1:13" ht="15" customHeight="1" x14ac:dyDescent="0.25">
      <c r="A1663">
        <v>114764</v>
      </c>
      <c r="B1663" t="s">
        <v>1435</v>
      </c>
      <c r="C1663" t="s">
        <v>1436</v>
      </c>
      <c r="D1663">
        <v>2055</v>
      </c>
      <c r="E1663">
        <v>0</v>
      </c>
      <c r="F1663">
        <v>128.19999999999999</v>
      </c>
      <c r="G1663">
        <v>0</v>
      </c>
      <c r="H1663">
        <v>128.19999999999999</v>
      </c>
      <c r="J1663">
        <v>0</v>
      </c>
      <c r="K1663" t="s">
        <v>1415</v>
      </c>
      <c r="L1663" s="1"/>
      <c r="M1663" s="156"/>
    </row>
    <row r="1664" spans="1:13" ht="15" customHeight="1" x14ac:dyDescent="0.25">
      <c r="A1664">
        <v>114763</v>
      </c>
      <c r="B1664" t="s">
        <v>186</v>
      </c>
      <c r="C1664" t="s">
        <v>1433</v>
      </c>
      <c r="D1664">
        <v>2055</v>
      </c>
      <c r="E1664">
        <v>0</v>
      </c>
      <c r="F1664">
        <v>77.400000000000006</v>
      </c>
      <c r="G1664">
        <v>0</v>
      </c>
      <c r="H1664">
        <v>77.400000000000006</v>
      </c>
      <c r="J1664">
        <v>0</v>
      </c>
      <c r="K1664" t="s">
        <v>1415</v>
      </c>
      <c r="L1664" s="1"/>
      <c r="M1664" s="156"/>
    </row>
    <row r="1665" spans="1:13" ht="15" customHeight="1" x14ac:dyDescent="0.25">
      <c r="A1665">
        <v>114762</v>
      </c>
      <c r="B1665" t="s">
        <v>167</v>
      </c>
      <c r="C1665" t="s">
        <v>168</v>
      </c>
      <c r="D1665">
        <v>2055</v>
      </c>
      <c r="E1665">
        <v>0</v>
      </c>
      <c r="F1665">
        <v>203.8</v>
      </c>
      <c r="G1665">
        <v>0</v>
      </c>
      <c r="H1665">
        <v>203.8</v>
      </c>
      <c r="J1665">
        <v>0</v>
      </c>
      <c r="K1665" t="s">
        <v>1415</v>
      </c>
      <c r="L1665" s="1"/>
      <c r="M1665" s="156"/>
    </row>
    <row r="1666" spans="1:13" ht="15" customHeight="1" x14ac:dyDescent="0.25">
      <c r="A1666">
        <v>114761</v>
      </c>
      <c r="B1666" t="s">
        <v>409</v>
      </c>
      <c r="C1666" t="s">
        <v>1414</v>
      </c>
      <c r="D1666">
        <v>3535</v>
      </c>
      <c r="E1666">
        <v>0</v>
      </c>
      <c r="F1666">
        <v>164.4</v>
      </c>
      <c r="G1666">
        <v>0</v>
      </c>
      <c r="H1666">
        <v>164.6</v>
      </c>
      <c r="K1666" t="s">
        <v>1415</v>
      </c>
      <c r="L1666" s="1"/>
      <c r="M1666" s="156"/>
    </row>
    <row r="1667" spans="1:13" ht="15" customHeight="1" x14ac:dyDescent="0.25">
      <c r="A1667">
        <v>114760</v>
      </c>
      <c r="B1667" t="s">
        <v>124</v>
      </c>
      <c r="C1667" t="s">
        <v>1413</v>
      </c>
      <c r="D1667">
        <v>2055</v>
      </c>
      <c r="E1667">
        <v>0</v>
      </c>
      <c r="F1667">
        <v>180.7</v>
      </c>
      <c r="G1667">
        <v>0</v>
      </c>
      <c r="H1667">
        <v>180.7</v>
      </c>
      <c r="J1667">
        <v>0</v>
      </c>
      <c r="K1667" t="s">
        <v>1415</v>
      </c>
      <c r="L1667" s="1"/>
      <c r="M1667" s="156"/>
    </row>
    <row r="1668" spans="1:13" ht="15" customHeight="1" x14ac:dyDescent="0.25">
      <c r="A1668">
        <v>114759</v>
      </c>
      <c r="B1668" t="s">
        <v>186</v>
      </c>
      <c r="C1668" t="s">
        <v>1433</v>
      </c>
      <c r="D1668">
        <v>2055</v>
      </c>
      <c r="E1668">
        <v>0</v>
      </c>
      <c r="F1668">
        <v>189.6</v>
      </c>
      <c r="G1668">
        <v>0</v>
      </c>
      <c r="H1668">
        <v>189.6</v>
      </c>
      <c r="J1668">
        <v>0</v>
      </c>
      <c r="K1668" t="s">
        <v>1415</v>
      </c>
      <c r="L1668" s="1"/>
      <c r="M1668" s="156"/>
    </row>
    <row r="1669" spans="1:13" ht="15" customHeight="1" x14ac:dyDescent="0.25">
      <c r="A1669">
        <v>114758</v>
      </c>
      <c r="B1669" t="s">
        <v>167</v>
      </c>
      <c r="C1669" t="s">
        <v>168</v>
      </c>
      <c r="D1669">
        <v>2055</v>
      </c>
      <c r="E1669">
        <v>0</v>
      </c>
      <c r="F1669">
        <v>188.2</v>
      </c>
      <c r="G1669">
        <v>0</v>
      </c>
      <c r="H1669">
        <v>188.2</v>
      </c>
      <c r="J1669">
        <v>0</v>
      </c>
      <c r="K1669" t="s">
        <v>1415</v>
      </c>
      <c r="L1669" s="1"/>
      <c r="M1669" s="156"/>
    </row>
    <row r="1670" spans="1:13" ht="15" customHeight="1" x14ac:dyDescent="0.25">
      <c r="A1670">
        <v>114757</v>
      </c>
      <c r="B1670" t="s">
        <v>167</v>
      </c>
      <c r="C1670" t="s">
        <v>168</v>
      </c>
      <c r="D1670">
        <v>2055</v>
      </c>
      <c r="E1670">
        <v>0</v>
      </c>
      <c r="F1670">
        <v>214.8</v>
      </c>
      <c r="G1670">
        <v>0</v>
      </c>
      <c r="H1670">
        <v>214.8</v>
      </c>
      <c r="J1670">
        <v>0</v>
      </c>
      <c r="K1670" t="s">
        <v>1415</v>
      </c>
      <c r="L1670" s="1"/>
      <c r="M1670" s="156"/>
    </row>
    <row r="1671" spans="1:13" ht="15" customHeight="1" x14ac:dyDescent="0.25">
      <c r="A1671">
        <v>114756</v>
      </c>
      <c r="B1671" t="s">
        <v>121</v>
      </c>
      <c r="C1671" t="s">
        <v>122</v>
      </c>
      <c r="D1671">
        <v>2055</v>
      </c>
      <c r="E1671">
        <v>0</v>
      </c>
      <c r="F1671">
        <v>163.80000000000001</v>
      </c>
      <c r="G1671">
        <v>0</v>
      </c>
      <c r="H1671">
        <v>163.80000000000001</v>
      </c>
      <c r="J1671">
        <v>0</v>
      </c>
      <c r="K1671" t="s">
        <v>1415</v>
      </c>
      <c r="L1671" s="1"/>
      <c r="M1671" s="156"/>
    </row>
    <row r="1672" spans="1:13" ht="15" customHeight="1" x14ac:dyDescent="0.25">
      <c r="A1672">
        <v>114755</v>
      </c>
      <c r="B1672" t="s">
        <v>170</v>
      </c>
      <c r="C1672" t="s">
        <v>171</v>
      </c>
      <c r="D1672">
        <v>2055</v>
      </c>
      <c r="E1672">
        <v>0</v>
      </c>
      <c r="F1672">
        <v>240</v>
      </c>
      <c r="G1672">
        <v>0</v>
      </c>
      <c r="H1672">
        <v>240</v>
      </c>
      <c r="J1672">
        <v>0</v>
      </c>
      <c r="K1672" t="s">
        <v>1415</v>
      </c>
      <c r="L1672" s="1"/>
      <c r="M1672" s="156"/>
    </row>
    <row r="1673" spans="1:13" ht="15" customHeight="1" x14ac:dyDescent="0.25">
      <c r="A1673">
        <v>114754</v>
      </c>
      <c r="B1673" t="s">
        <v>121</v>
      </c>
      <c r="C1673" t="s">
        <v>122</v>
      </c>
      <c r="D1673">
        <v>2055</v>
      </c>
      <c r="E1673">
        <v>0</v>
      </c>
      <c r="F1673">
        <v>56.5</v>
      </c>
      <c r="G1673">
        <v>0</v>
      </c>
      <c r="H1673">
        <v>56.5</v>
      </c>
      <c r="J1673">
        <v>0</v>
      </c>
      <c r="K1673" t="s">
        <v>1415</v>
      </c>
      <c r="L1673" s="1"/>
      <c r="M1673" s="156"/>
    </row>
    <row r="1674" spans="1:13" ht="15" customHeight="1" x14ac:dyDescent="0.25">
      <c r="A1674">
        <v>114753</v>
      </c>
      <c r="B1674" t="s">
        <v>167</v>
      </c>
      <c r="C1674" t="s">
        <v>168</v>
      </c>
      <c r="D1674">
        <v>2055</v>
      </c>
      <c r="E1674">
        <v>0</v>
      </c>
      <c r="F1674">
        <v>189.9</v>
      </c>
      <c r="G1674">
        <v>0</v>
      </c>
      <c r="H1674">
        <v>189.9</v>
      </c>
      <c r="J1674">
        <v>0</v>
      </c>
      <c r="K1674" t="s">
        <v>1415</v>
      </c>
      <c r="L1674" s="1"/>
      <c r="M1674" s="156"/>
    </row>
    <row r="1675" spans="1:13" ht="15" customHeight="1" x14ac:dyDescent="0.25">
      <c r="A1675">
        <v>114752</v>
      </c>
      <c r="B1675" t="s">
        <v>431</v>
      </c>
      <c r="C1675" t="s">
        <v>1439</v>
      </c>
      <c r="D1675">
        <v>3600</v>
      </c>
      <c r="E1675">
        <v>0</v>
      </c>
      <c r="F1675">
        <v>94.9</v>
      </c>
      <c r="G1675">
        <v>0</v>
      </c>
      <c r="H1675">
        <v>94.7</v>
      </c>
      <c r="I1675" t="s">
        <v>1661</v>
      </c>
      <c r="K1675" t="s">
        <v>1415</v>
      </c>
      <c r="L1675" s="1"/>
      <c r="M1675" s="156"/>
    </row>
    <row r="1676" spans="1:13" ht="15" customHeight="1" x14ac:dyDescent="0.25">
      <c r="A1676">
        <v>114751</v>
      </c>
      <c r="B1676" t="s">
        <v>156</v>
      </c>
      <c r="C1676" t="s">
        <v>157</v>
      </c>
      <c r="D1676">
        <v>2055</v>
      </c>
      <c r="E1676">
        <v>0</v>
      </c>
      <c r="F1676">
        <v>133.5</v>
      </c>
      <c r="G1676">
        <v>0</v>
      </c>
      <c r="H1676">
        <v>133.5</v>
      </c>
      <c r="J1676">
        <v>0</v>
      </c>
      <c r="K1676" t="s">
        <v>1415</v>
      </c>
      <c r="L1676" s="1"/>
      <c r="M1676" s="156"/>
    </row>
    <row r="1677" spans="1:13" ht="15" customHeight="1" x14ac:dyDescent="0.25">
      <c r="A1677">
        <v>114750</v>
      </c>
      <c r="B1677" t="s">
        <v>186</v>
      </c>
      <c r="C1677" t="s">
        <v>1433</v>
      </c>
      <c r="D1677">
        <v>2055</v>
      </c>
      <c r="E1677">
        <v>0</v>
      </c>
      <c r="F1677">
        <v>195.4</v>
      </c>
      <c r="G1677">
        <v>0</v>
      </c>
      <c r="H1677">
        <v>195.4</v>
      </c>
      <c r="J1677">
        <v>0</v>
      </c>
      <c r="K1677" t="s">
        <v>1415</v>
      </c>
      <c r="L1677" s="1"/>
      <c r="M1677" s="156"/>
    </row>
    <row r="1678" spans="1:13" ht="15" customHeight="1" x14ac:dyDescent="0.25">
      <c r="A1678">
        <v>114748</v>
      </c>
      <c r="B1678" t="s">
        <v>430</v>
      </c>
      <c r="C1678" t="s">
        <v>1438</v>
      </c>
      <c r="D1678">
        <v>3535</v>
      </c>
      <c r="E1678">
        <v>15</v>
      </c>
      <c r="F1678">
        <v>16</v>
      </c>
      <c r="G1678">
        <v>0</v>
      </c>
      <c r="H1678">
        <v>15.7</v>
      </c>
      <c r="I1678" t="s">
        <v>1417</v>
      </c>
      <c r="K1678" t="s">
        <v>1415</v>
      </c>
      <c r="L1678" s="1"/>
      <c r="M1678" s="156"/>
    </row>
    <row r="1679" spans="1:13" ht="15" customHeight="1" x14ac:dyDescent="0.25">
      <c r="A1679">
        <v>114734</v>
      </c>
      <c r="B1679" t="s">
        <v>167</v>
      </c>
      <c r="C1679" t="s">
        <v>168</v>
      </c>
      <c r="D1679">
        <v>2055</v>
      </c>
      <c r="E1679">
        <v>0</v>
      </c>
      <c r="F1679">
        <v>208.6</v>
      </c>
      <c r="G1679">
        <v>0</v>
      </c>
      <c r="H1679">
        <v>208.6</v>
      </c>
      <c r="J1679">
        <v>0</v>
      </c>
      <c r="K1679" t="s">
        <v>1415</v>
      </c>
      <c r="L1679" s="1"/>
      <c r="M1679" s="156"/>
    </row>
    <row r="1680" spans="1:13" ht="15" customHeight="1" x14ac:dyDescent="0.25">
      <c r="A1680">
        <v>114726</v>
      </c>
      <c r="B1680" t="s">
        <v>177</v>
      </c>
      <c r="C1680" t="s">
        <v>178</v>
      </c>
      <c r="D1680">
        <v>2055</v>
      </c>
      <c r="E1680">
        <v>0</v>
      </c>
      <c r="F1680">
        <v>191.5</v>
      </c>
      <c r="G1680">
        <v>0</v>
      </c>
      <c r="H1680">
        <v>191.5</v>
      </c>
      <c r="J1680">
        <v>0</v>
      </c>
      <c r="K1680" t="s">
        <v>1415</v>
      </c>
      <c r="L1680" s="1"/>
      <c r="M1680" s="156"/>
    </row>
    <row r="1681" spans="1:13" ht="15" customHeight="1" x14ac:dyDescent="0.25">
      <c r="A1681">
        <v>114719</v>
      </c>
      <c r="B1681" t="s">
        <v>431</v>
      </c>
      <c r="C1681" t="s">
        <v>1439</v>
      </c>
      <c r="D1681">
        <v>3535</v>
      </c>
      <c r="E1681">
        <v>0</v>
      </c>
      <c r="F1681">
        <v>56.2</v>
      </c>
      <c r="G1681">
        <v>0</v>
      </c>
      <c r="H1681">
        <v>55.8</v>
      </c>
      <c r="I1681" t="s">
        <v>1440</v>
      </c>
      <c r="K1681" t="s">
        <v>1415</v>
      </c>
      <c r="L1681" s="1"/>
      <c r="M1681" s="156"/>
    </row>
    <row r="1682" spans="1:13" ht="15" customHeight="1" x14ac:dyDescent="0.25">
      <c r="A1682">
        <v>114717</v>
      </c>
      <c r="B1682" t="s">
        <v>186</v>
      </c>
      <c r="C1682" t="s">
        <v>1433</v>
      </c>
      <c r="D1682">
        <v>2055</v>
      </c>
      <c r="E1682">
        <v>0</v>
      </c>
      <c r="F1682">
        <v>188.9</v>
      </c>
      <c r="G1682">
        <v>0</v>
      </c>
      <c r="H1682">
        <v>188.9</v>
      </c>
      <c r="J1682">
        <v>0</v>
      </c>
      <c r="K1682" t="s">
        <v>1415</v>
      </c>
      <c r="L1682" s="1"/>
      <c r="M1682" s="156"/>
    </row>
    <row r="1683" spans="1:13" ht="15" customHeight="1" x14ac:dyDescent="0.25">
      <c r="A1683">
        <v>114716</v>
      </c>
      <c r="B1683" t="s">
        <v>167</v>
      </c>
      <c r="C1683" t="s">
        <v>168</v>
      </c>
      <c r="D1683">
        <v>2055</v>
      </c>
      <c r="E1683">
        <v>0</v>
      </c>
      <c r="F1683">
        <v>213.8</v>
      </c>
      <c r="G1683">
        <v>0</v>
      </c>
      <c r="H1683">
        <v>213.8</v>
      </c>
      <c r="J1683">
        <v>0</v>
      </c>
      <c r="K1683" t="s">
        <v>1415</v>
      </c>
      <c r="L1683" s="1"/>
      <c r="M1683" s="156"/>
    </row>
    <row r="1684" spans="1:13" ht="15" customHeight="1" x14ac:dyDescent="0.25">
      <c r="A1684">
        <v>114711</v>
      </c>
      <c r="B1684" t="s">
        <v>409</v>
      </c>
      <c r="C1684" t="s">
        <v>1414</v>
      </c>
      <c r="D1684">
        <v>3535</v>
      </c>
      <c r="E1684">
        <v>0</v>
      </c>
      <c r="F1684">
        <v>80.3</v>
      </c>
      <c r="G1684">
        <v>0</v>
      </c>
      <c r="H1684">
        <v>80.3</v>
      </c>
      <c r="K1684" t="s">
        <v>1415</v>
      </c>
      <c r="L1684" s="1"/>
      <c r="M1684" s="156"/>
    </row>
    <row r="1685" spans="1:13" ht="15" customHeight="1" x14ac:dyDescent="0.25">
      <c r="A1685">
        <v>114710</v>
      </c>
      <c r="B1685" t="s">
        <v>1435</v>
      </c>
      <c r="C1685" t="s">
        <v>1436</v>
      </c>
      <c r="D1685">
        <v>2055</v>
      </c>
      <c r="E1685">
        <v>0</v>
      </c>
      <c r="F1685">
        <v>132.4</v>
      </c>
      <c r="G1685">
        <v>0</v>
      </c>
      <c r="H1685">
        <v>132.4</v>
      </c>
      <c r="J1685">
        <v>0</v>
      </c>
      <c r="K1685" t="s">
        <v>1415</v>
      </c>
      <c r="L1685" s="1"/>
      <c r="M1685" s="156"/>
    </row>
    <row r="1686" spans="1:13" ht="15" customHeight="1" x14ac:dyDescent="0.25">
      <c r="A1686">
        <v>114709</v>
      </c>
      <c r="B1686" t="s">
        <v>454</v>
      </c>
      <c r="C1686" t="s">
        <v>1468</v>
      </c>
      <c r="D1686">
        <v>3600</v>
      </c>
      <c r="E1686">
        <v>0</v>
      </c>
      <c r="F1686">
        <v>72.5</v>
      </c>
      <c r="G1686">
        <v>0</v>
      </c>
      <c r="H1686">
        <v>72.5</v>
      </c>
      <c r="I1686" t="s">
        <v>1661</v>
      </c>
      <c r="K1686" t="s">
        <v>1415</v>
      </c>
      <c r="L1686" s="1"/>
      <c r="M1686" s="156"/>
    </row>
    <row r="1687" spans="1:13" ht="15" customHeight="1" x14ac:dyDescent="0.25">
      <c r="A1687">
        <v>114708</v>
      </c>
      <c r="B1687" t="s">
        <v>458</v>
      </c>
      <c r="C1687" t="s">
        <v>1472</v>
      </c>
      <c r="D1687">
        <v>3535</v>
      </c>
      <c r="E1687">
        <v>0</v>
      </c>
      <c r="F1687">
        <v>16</v>
      </c>
      <c r="G1687">
        <v>0</v>
      </c>
      <c r="H1687">
        <v>15.7</v>
      </c>
      <c r="K1687" t="s">
        <v>1415</v>
      </c>
      <c r="L1687" s="1"/>
      <c r="M1687" s="156"/>
    </row>
    <row r="1688" spans="1:13" ht="15" customHeight="1" x14ac:dyDescent="0.25">
      <c r="A1688">
        <v>114706</v>
      </c>
      <c r="B1688" t="s">
        <v>464</v>
      </c>
      <c r="C1688" t="s">
        <v>1482</v>
      </c>
      <c r="D1688">
        <v>3535</v>
      </c>
      <c r="E1688">
        <v>0</v>
      </c>
      <c r="F1688">
        <v>84.5</v>
      </c>
      <c r="G1688">
        <v>0</v>
      </c>
      <c r="H1688">
        <v>84.6</v>
      </c>
      <c r="I1688" t="s">
        <v>1497</v>
      </c>
      <c r="K1688" t="s">
        <v>1415</v>
      </c>
      <c r="L1688" s="1"/>
      <c r="M1688" s="156"/>
    </row>
    <row r="1689" spans="1:13" ht="15" customHeight="1" x14ac:dyDescent="0.25">
      <c r="A1689">
        <v>114704</v>
      </c>
      <c r="B1689" t="s">
        <v>167</v>
      </c>
      <c r="C1689" t="s">
        <v>168</v>
      </c>
      <c r="D1689">
        <v>2055</v>
      </c>
      <c r="E1689">
        <v>0</v>
      </c>
      <c r="F1689">
        <v>202.3</v>
      </c>
      <c r="G1689">
        <v>0</v>
      </c>
      <c r="H1689">
        <v>202.3</v>
      </c>
      <c r="J1689">
        <v>0</v>
      </c>
      <c r="K1689" t="s">
        <v>1415</v>
      </c>
      <c r="L1689" s="1"/>
      <c r="M1689" s="156"/>
    </row>
    <row r="1690" spans="1:13" ht="15" customHeight="1" x14ac:dyDescent="0.25">
      <c r="A1690">
        <v>114703</v>
      </c>
      <c r="B1690" t="s">
        <v>121</v>
      </c>
      <c r="C1690" t="s">
        <v>122</v>
      </c>
      <c r="D1690">
        <v>2055</v>
      </c>
      <c r="E1690">
        <v>0</v>
      </c>
      <c r="F1690">
        <v>196.2</v>
      </c>
      <c r="G1690">
        <v>0</v>
      </c>
      <c r="H1690">
        <v>196.2</v>
      </c>
      <c r="J1690">
        <v>0</v>
      </c>
      <c r="K1690" t="s">
        <v>1415</v>
      </c>
      <c r="L1690" s="1"/>
      <c r="M1690" s="156"/>
    </row>
    <row r="1691" spans="1:13" ht="15" customHeight="1" x14ac:dyDescent="0.25">
      <c r="A1691">
        <v>114702</v>
      </c>
      <c r="B1691" t="s">
        <v>468</v>
      </c>
      <c r="C1691" t="s">
        <v>1487</v>
      </c>
      <c r="D1691">
        <v>3535</v>
      </c>
      <c r="E1691">
        <v>0</v>
      </c>
      <c r="F1691">
        <v>33.4</v>
      </c>
      <c r="G1691">
        <v>0</v>
      </c>
      <c r="H1691">
        <v>35.4</v>
      </c>
      <c r="I1691" t="s">
        <v>1497</v>
      </c>
      <c r="K1691" t="s">
        <v>1415</v>
      </c>
      <c r="L1691" s="1"/>
      <c r="M1691" s="156"/>
    </row>
    <row r="1692" spans="1:13" ht="15" customHeight="1" x14ac:dyDescent="0.25">
      <c r="A1692">
        <v>114700</v>
      </c>
      <c r="B1692" t="s">
        <v>124</v>
      </c>
      <c r="C1692" t="s">
        <v>1413</v>
      </c>
      <c r="D1692">
        <v>2055</v>
      </c>
      <c r="E1692">
        <v>0</v>
      </c>
      <c r="F1692">
        <v>177.7</v>
      </c>
      <c r="G1692">
        <v>0</v>
      </c>
      <c r="H1692">
        <v>177.7</v>
      </c>
      <c r="J1692">
        <v>0</v>
      </c>
      <c r="K1692" t="s">
        <v>1415</v>
      </c>
      <c r="L1692" s="1"/>
      <c r="M1692" s="156"/>
    </row>
    <row r="1693" spans="1:13" ht="15" customHeight="1" x14ac:dyDescent="0.25">
      <c r="A1693">
        <v>114699</v>
      </c>
      <c r="B1693" t="s">
        <v>416</v>
      </c>
      <c r="C1693" t="s">
        <v>1418</v>
      </c>
      <c r="D1693">
        <v>3535</v>
      </c>
      <c r="E1693">
        <v>75</v>
      </c>
      <c r="F1693">
        <v>78.099999999999994</v>
      </c>
      <c r="G1693">
        <v>0</v>
      </c>
      <c r="H1693">
        <v>76.3</v>
      </c>
      <c r="I1693" t="s">
        <v>1492</v>
      </c>
      <c r="K1693" t="s">
        <v>1415</v>
      </c>
      <c r="L1693" s="1"/>
      <c r="M1693" s="156"/>
    </row>
    <row r="1694" spans="1:13" ht="15" customHeight="1" x14ac:dyDescent="0.25">
      <c r="A1694">
        <v>114698</v>
      </c>
      <c r="B1694" t="s">
        <v>409</v>
      </c>
      <c r="C1694" t="s">
        <v>1414</v>
      </c>
      <c r="D1694">
        <v>3535</v>
      </c>
      <c r="E1694">
        <v>0</v>
      </c>
      <c r="F1694">
        <v>83.6</v>
      </c>
      <c r="G1694">
        <v>0</v>
      </c>
      <c r="H1694">
        <v>83.8</v>
      </c>
      <c r="K1694" t="s">
        <v>1415</v>
      </c>
      <c r="L1694" s="1"/>
      <c r="M1694" s="156"/>
    </row>
    <row r="1695" spans="1:13" ht="15" customHeight="1" x14ac:dyDescent="0.25">
      <c r="A1695">
        <v>114697</v>
      </c>
      <c r="B1695" t="s">
        <v>461</v>
      </c>
      <c r="C1695" t="s">
        <v>1477</v>
      </c>
      <c r="D1695">
        <v>3535</v>
      </c>
      <c r="E1695">
        <v>0</v>
      </c>
      <c r="F1695">
        <v>10.199999999999999</v>
      </c>
      <c r="G1695">
        <v>0</v>
      </c>
      <c r="H1695">
        <v>10.199999999999999</v>
      </c>
      <c r="I1695" t="s">
        <v>1497</v>
      </c>
      <c r="K1695" t="s">
        <v>1415</v>
      </c>
      <c r="L1695" s="1"/>
      <c r="M1695" s="156"/>
    </row>
    <row r="1696" spans="1:13" ht="15" customHeight="1" x14ac:dyDescent="0.25">
      <c r="A1696">
        <v>114696</v>
      </c>
      <c r="B1696" t="s">
        <v>458</v>
      </c>
      <c r="C1696" t="s">
        <v>1472</v>
      </c>
      <c r="D1696">
        <v>3535</v>
      </c>
      <c r="E1696">
        <v>0</v>
      </c>
      <c r="F1696">
        <v>59.7</v>
      </c>
      <c r="G1696">
        <v>0</v>
      </c>
      <c r="H1696">
        <v>59.6</v>
      </c>
      <c r="K1696" t="s">
        <v>1415</v>
      </c>
      <c r="L1696" s="1"/>
      <c r="M1696" s="156"/>
    </row>
    <row r="1697" spans="1:13" ht="15" customHeight="1" x14ac:dyDescent="0.25">
      <c r="A1697">
        <v>114695</v>
      </c>
      <c r="B1697" t="s">
        <v>167</v>
      </c>
      <c r="C1697" t="s">
        <v>168</v>
      </c>
      <c r="D1697">
        <v>2055</v>
      </c>
      <c r="E1697">
        <v>0</v>
      </c>
      <c r="F1697">
        <v>215.3</v>
      </c>
      <c r="G1697">
        <v>0</v>
      </c>
      <c r="H1697">
        <v>215.3</v>
      </c>
      <c r="J1697">
        <v>0</v>
      </c>
      <c r="K1697" t="s">
        <v>1415</v>
      </c>
      <c r="L1697" s="1"/>
      <c r="M1697" s="156"/>
    </row>
    <row r="1698" spans="1:13" ht="15" customHeight="1" x14ac:dyDescent="0.25">
      <c r="A1698">
        <v>114694</v>
      </c>
      <c r="B1698" t="s">
        <v>417</v>
      </c>
      <c r="C1698" t="s">
        <v>1419</v>
      </c>
      <c r="D1698">
        <v>3535</v>
      </c>
      <c r="E1698">
        <v>45</v>
      </c>
      <c r="F1698">
        <v>45.6</v>
      </c>
      <c r="G1698">
        <v>0</v>
      </c>
      <c r="H1698">
        <v>45.6</v>
      </c>
      <c r="I1698" t="s">
        <v>1417</v>
      </c>
      <c r="K1698" t="s">
        <v>1415</v>
      </c>
      <c r="L1698" s="1"/>
      <c r="M1698" s="156"/>
    </row>
    <row r="1699" spans="1:13" ht="15" customHeight="1" x14ac:dyDescent="0.25">
      <c r="A1699">
        <v>114693</v>
      </c>
      <c r="B1699" t="s">
        <v>458</v>
      </c>
      <c r="C1699" t="s">
        <v>1472</v>
      </c>
      <c r="D1699">
        <v>3535</v>
      </c>
      <c r="E1699">
        <v>0</v>
      </c>
      <c r="F1699">
        <v>43.4</v>
      </c>
      <c r="G1699">
        <v>0</v>
      </c>
      <c r="H1699">
        <v>43.1</v>
      </c>
      <c r="I1699" t="s">
        <v>1495</v>
      </c>
      <c r="K1699" t="s">
        <v>1415</v>
      </c>
      <c r="L1699" s="1"/>
      <c r="M1699" s="156"/>
    </row>
    <row r="1700" spans="1:13" ht="15" customHeight="1" x14ac:dyDescent="0.25">
      <c r="A1700">
        <v>114692</v>
      </c>
      <c r="B1700" t="s">
        <v>431</v>
      </c>
      <c r="C1700" t="s">
        <v>1439</v>
      </c>
      <c r="D1700">
        <v>3535</v>
      </c>
      <c r="E1700">
        <v>0</v>
      </c>
      <c r="F1700">
        <v>50.6</v>
      </c>
      <c r="G1700">
        <v>0</v>
      </c>
      <c r="H1700">
        <v>50.3</v>
      </c>
      <c r="I1700" t="s">
        <v>1512</v>
      </c>
      <c r="K1700" t="s">
        <v>1415</v>
      </c>
      <c r="L1700" s="1"/>
      <c r="M1700" s="156"/>
    </row>
    <row r="1701" spans="1:13" ht="15" customHeight="1" x14ac:dyDescent="0.25">
      <c r="A1701">
        <v>114691</v>
      </c>
      <c r="B1701" t="s">
        <v>459</v>
      </c>
      <c r="C1701" t="s">
        <v>191</v>
      </c>
      <c r="D1701">
        <v>3535</v>
      </c>
      <c r="E1701">
        <v>0</v>
      </c>
      <c r="F1701">
        <v>92.4</v>
      </c>
      <c r="G1701">
        <v>0</v>
      </c>
      <c r="H1701">
        <v>91.8</v>
      </c>
      <c r="K1701" t="s">
        <v>1415</v>
      </c>
      <c r="L1701" s="1"/>
      <c r="M1701" s="156"/>
    </row>
    <row r="1702" spans="1:13" ht="15" customHeight="1" x14ac:dyDescent="0.25">
      <c r="A1702">
        <v>114690</v>
      </c>
      <c r="B1702" t="s">
        <v>1435</v>
      </c>
      <c r="C1702" t="s">
        <v>1436</v>
      </c>
      <c r="D1702">
        <v>2055</v>
      </c>
      <c r="E1702">
        <v>0</v>
      </c>
      <c r="F1702">
        <v>129.69999999999999</v>
      </c>
      <c r="G1702">
        <v>0</v>
      </c>
      <c r="H1702">
        <v>129.69999999999999</v>
      </c>
      <c r="J1702">
        <v>0</v>
      </c>
      <c r="K1702" t="s">
        <v>1415</v>
      </c>
      <c r="L1702" s="1"/>
      <c r="M1702" s="156"/>
    </row>
    <row r="1703" spans="1:13" ht="15" customHeight="1" x14ac:dyDescent="0.25">
      <c r="A1703">
        <v>114689</v>
      </c>
      <c r="B1703" t="s">
        <v>460</v>
      </c>
      <c r="C1703" t="s">
        <v>1475</v>
      </c>
      <c r="D1703">
        <v>3535</v>
      </c>
      <c r="E1703">
        <v>0</v>
      </c>
      <c r="F1703">
        <v>58.3</v>
      </c>
      <c r="G1703">
        <v>0</v>
      </c>
      <c r="H1703">
        <v>58.1</v>
      </c>
      <c r="K1703" t="s">
        <v>1415</v>
      </c>
      <c r="L1703" s="1"/>
      <c r="M1703" s="156"/>
    </row>
    <row r="1704" spans="1:13" ht="15" customHeight="1" x14ac:dyDescent="0.25">
      <c r="A1704">
        <v>114687</v>
      </c>
      <c r="B1704" t="s">
        <v>409</v>
      </c>
      <c r="C1704" t="s">
        <v>1414</v>
      </c>
      <c r="D1704">
        <v>3535</v>
      </c>
      <c r="E1704">
        <v>0</v>
      </c>
      <c r="F1704">
        <v>77.400000000000006</v>
      </c>
      <c r="G1704">
        <v>0</v>
      </c>
      <c r="H1704">
        <v>77.8</v>
      </c>
      <c r="K1704" t="s">
        <v>1415</v>
      </c>
      <c r="L1704" s="1"/>
      <c r="M1704" s="156"/>
    </row>
    <row r="1705" spans="1:13" ht="15" customHeight="1" x14ac:dyDescent="0.25">
      <c r="A1705">
        <v>114685</v>
      </c>
      <c r="B1705" t="s">
        <v>468</v>
      </c>
      <c r="C1705" t="s">
        <v>1487</v>
      </c>
      <c r="D1705">
        <v>3535</v>
      </c>
      <c r="E1705">
        <v>0</v>
      </c>
      <c r="F1705">
        <v>42.7</v>
      </c>
      <c r="G1705">
        <v>0</v>
      </c>
      <c r="H1705">
        <v>42.4</v>
      </c>
      <c r="I1705" t="s">
        <v>1495</v>
      </c>
      <c r="K1705" t="s">
        <v>1415</v>
      </c>
      <c r="L1705" s="1"/>
      <c r="M1705" s="156"/>
    </row>
    <row r="1706" spans="1:13" ht="15" customHeight="1" x14ac:dyDescent="0.25">
      <c r="A1706">
        <v>114683</v>
      </c>
      <c r="B1706" t="s">
        <v>167</v>
      </c>
      <c r="C1706" t="s">
        <v>168</v>
      </c>
      <c r="D1706">
        <v>2055</v>
      </c>
      <c r="E1706">
        <v>0</v>
      </c>
      <c r="F1706">
        <v>206.4</v>
      </c>
      <c r="G1706">
        <v>0</v>
      </c>
      <c r="H1706">
        <v>206.4</v>
      </c>
      <c r="J1706">
        <v>0</v>
      </c>
      <c r="K1706" t="s">
        <v>1415</v>
      </c>
      <c r="L1706" s="1"/>
      <c r="M1706" s="156"/>
    </row>
    <row r="1707" spans="1:13" ht="15" customHeight="1" x14ac:dyDescent="0.25">
      <c r="A1707">
        <v>114677</v>
      </c>
      <c r="B1707" t="s">
        <v>441</v>
      </c>
      <c r="C1707" t="s">
        <v>1450</v>
      </c>
      <c r="D1707">
        <v>3535</v>
      </c>
      <c r="E1707">
        <v>0</v>
      </c>
      <c r="F1707">
        <v>75.8</v>
      </c>
      <c r="G1707">
        <v>0</v>
      </c>
      <c r="H1707">
        <v>75.5</v>
      </c>
      <c r="K1707" t="s">
        <v>1415</v>
      </c>
      <c r="L1707" s="1"/>
      <c r="M1707" s="156"/>
    </row>
    <row r="1708" spans="1:13" ht="15" customHeight="1" x14ac:dyDescent="0.25">
      <c r="A1708">
        <v>114674</v>
      </c>
      <c r="B1708" t="s">
        <v>177</v>
      </c>
      <c r="C1708" t="s">
        <v>178</v>
      </c>
      <c r="D1708">
        <v>2055</v>
      </c>
      <c r="E1708">
        <v>0</v>
      </c>
      <c r="F1708">
        <v>207.9</v>
      </c>
      <c r="G1708">
        <v>0</v>
      </c>
      <c r="H1708">
        <v>207.9</v>
      </c>
      <c r="J1708">
        <v>0</v>
      </c>
      <c r="K1708" t="s">
        <v>1415</v>
      </c>
      <c r="L1708" s="1"/>
      <c r="M1708" s="156"/>
    </row>
    <row r="1709" spans="1:13" ht="15" customHeight="1" x14ac:dyDescent="0.25">
      <c r="A1709">
        <v>114672</v>
      </c>
      <c r="B1709" t="s">
        <v>409</v>
      </c>
      <c r="C1709" t="s">
        <v>1414</v>
      </c>
      <c r="D1709">
        <v>3535</v>
      </c>
      <c r="E1709">
        <v>0</v>
      </c>
      <c r="G1709">
        <v>0</v>
      </c>
      <c r="H1709">
        <v>0</v>
      </c>
      <c r="K1709" t="s">
        <v>1415</v>
      </c>
      <c r="L1709" s="1"/>
      <c r="M1709" s="156"/>
    </row>
    <row r="1710" spans="1:13" ht="15" customHeight="1" x14ac:dyDescent="0.25">
      <c r="A1710">
        <v>114671</v>
      </c>
      <c r="B1710" t="s">
        <v>433</v>
      </c>
      <c r="C1710" t="s">
        <v>1441</v>
      </c>
      <c r="D1710">
        <v>3600</v>
      </c>
      <c r="E1710">
        <v>0</v>
      </c>
      <c r="F1710">
        <v>101.2</v>
      </c>
      <c r="G1710">
        <v>0</v>
      </c>
      <c r="H1710">
        <v>101.1</v>
      </c>
      <c r="I1710" t="s">
        <v>1661</v>
      </c>
      <c r="K1710" t="s">
        <v>1415</v>
      </c>
      <c r="L1710" s="1"/>
      <c r="M1710" s="156"/>
    </row>
    <row r="1711" spans="1:13" ht="15" customHeight="1" x14ac:dyDescent="0.25">
      <c r="A1711">
        <v>114670</v>
      </c>
      <c r="B1711" t="s">
        <v>167</v>
      </c>
      <c r="C1711" t="s">
        <v>168</v>
      </c>
      <c r="D1711">
        <v>2055</v>
      </c>
      <c r="E1711">
        <v>0</v>
      </c>
      <c r="F1711">
        <v>196</v>
      </c>
      <c r="G1711">
        <v>0</v>
      </c>
      <c r="H1711">
        <v>196</v>
      </c>
      <c r="J1711">
        <v>0</v>
      </c>
      <c r="K1711" t="s">
        <v>1415</v>
      </c>
      <c r="L1711" s="1"/>
      <c r="M1711" s="156"/>
    </row>
    <row r="1712" spans="1:13" ht="15" customHeight="1" x14ac:dyDescent="0.25">
      <c r="A1712">
        <v>114669</v>
      </c>
      <c r="B1712" t="s">
        <v>449</v>
      </c>
      <c r="C1712" t="s">
        <v>1460</v>
      </c>
      <c r="D1712">
        <v>3535</v>
      </c>
      <c r="E1712">
        <v>0</v>
      </c>
      <c r="F1712">
        <v>65.7</v>
      </c>
      <c r="G1712">
        <v>0</v>
      </c>
      <c r="H1712">
        <v>65.599999999999994</v>
      </c>
      <c r="K1712" t="s">
        <v>1415</v>
      </c>
      <c r="L1712" s="1"/>
      <c r="M1712" s="156"/>
    </row>
    <row r="1713" spans="1:13" ht="15" customHeight="1" x14ac:dyDescent="0.25">
      <c r="A1713">
        <v>114668</v>
      </c>
      <c r="B1713" t="s">
        <v>449</v>
      </c>
      <c r="C1713" t="s">
        <v>1460</v>
      </c>
      <c r="D1713">
        <v>3535</v>
      </c>
      <c r="E1713">
        <v>0</v>
      </c>
      <c r="F1713">
        <v>229.3</v>
      </c>
      <c r="G1713">
        <v>0</v>
      </c>
      <c r="H1713">
        <v>229.6</v>
      </c>
      <c r="K1713" t="s">
        <v>1415</v>
      </c>
      <c r="L1713" s="1"/>
      <c r="M1713" s="156"/>
    </row>
    <row r="1714" spans="1:13" ht="15" customHeight="1" x14ac:dyDescent="0.25">
      <c r="A1714">
        <v>114667</v>
      </c>
      <c r="B1714" t="s">
        <v>124</v>
      </c>
      <c r="C1714" t="s">
        <v>1413</v>
      </c>
      <c r="D1714">
        <v>2055</v>
      </c>
      <c r="E1714">
        <v>0</v>
      </c>
      <c r="F1714">
        <v>181.5</v>
      </c>
      <c r="G1714">
        <v>0</v>
      </c>
      <c r="H1714">
        <v>181.5</v>
      </c>
      <c r="J1714">
        <v>0</v>
      </c>
      <c r="K1714" t="s">
        <v>1415</v>
      </c>
      <c r="L1714" s="1"/>
      <c r="M1714" s="156"/>
    </row>
    <row r="1715" spans="1:13" ht="15" customHeight="1" x14ac:dyDescent="0.25">
      <c r="A1715">
        <v>114666</v>
      </c>
      <c r="B1715" t="s">
        <v>121</v>
      </c>
      <c r="C1715" t="s">
        <v>122</v>
      </c>
      <c r="D1715">
        <v>2055</v>
      </c>
      <c r="E1715">
        <v>0</v>
      </c>
      <c r="F1715">
        <v>205.3</v>
      </c>
      <c r="G1715">
        <v>0</v>
      </c>
      <c r="H1715">
        <v>205.3</v>
      </c>
      <c r="J1715">
        <v>0</v>
      </c>
      <c r="K1715" t="s">
        <v>1415</v>
      </c>
      <c r="L1715" s="1"/>
      <c r="M1715" s="156"/>
    </row>
    <row r="1716" spans="1:13" ht="15" customHeight="1" x14ac:dyDescent="0.25">
      <c r="A1716">
        <v>114665</v>
      </c>
      <c r="B1716" t="s">
        <v>447</v>
      </c>
      <c r="C1716" t="s">
        <v>1458</v>
      </c>
      <c r="D1716">
        <v>3535</v>
      </c>
      <c r="E1716">
        <v>0</v>
      </c>
      <c r="F1716">
        <v>206.1</v>
      </c>
      <c r="G1716">
        <v>0</v>
      </c>
      <c r="H1716">
        <v>206.1</v>
      </c>
      <c r="K1716" t="s">
        <v>1415</v>
      </c>
      <c r="L1716" s="1"/>
      <c r="M1716" s="156"/>
    </row>
    <row r="1717" spans="1:13" ht="15" customHeight="1" x14ac:dyDescent="0.25">
      <c r="A1717">
        <v>114663</v>
      </c>
      <c r="B1717" t="s">
        <v>433</v>
      </c>
      <c r="C1717" t="s">
        <v>1441</v>
      </c>
      <c r="D1717">
        <v>3600</v>
      </c>
      <c r="E1717">
        <v>0</v>
      </c>
      <c r="F1717">
        <v>199.9</v>
      </c>
      <c r="G1717">
        <v>0</v>
      </c>
      <c r="H1717">
        <v>199.9</v>
      </c>
      <c r="I1717" t="s">
        <v>1661</v>
      </c>
      <c r="K1717" t="s">
        <v>1415</v>
      </c>
      <c r="L1717" s="1"/>
      <c r="M1717" s="156"/>
    </row>
    <row r="1718" spans="1:13" ht="15" customHeight="1" x14ac:dyDescent="0.25">
      <c r="A1718">
        <v>114661</v>
      </c>
      <c r="B1718" t="s">
        <v>461</v>
      </c>
      <c r="C1718" t="s">
        <v>1477</v>
      </c>
      <c r="D1718">
        <v>3535</v>
      </c>
      <c r="E1718">
        <v>0</v>
      </c>
      <c r="F1718">
        <v>78.7</v>
      </c>
      <c r="G1718">
        <v>0</v>
      </c>
      <c r="H1718">
        <v>78.3</v>
      </c>
      <c r="I1718" t="s">
        <v>1492</v>
      </c>
      <c r="K1718" t="s">
        <v>1415</v>
      </c>
      <c r="L1718" s="1"/>
      <c r="M1718" s="156"/>
    </row>
    <row r="1719" spans="1:13" ht="15" customHeight="1" x14ac:dyDescent="0.25">
      <c r="A1719">
        <v>114660</v>
      </c>
      <c r="B1719" t="s">
        <v>475</v>
      </c>
      <c r="C1719" t="s">
        <v>1496</v>
      </c>
      <c r="D1719">
        <v>3535</v>
      </c>
      <c r="E1719">
        <v>0</v>
      </c>
      <c r="F1719">
        <v>42.3</v>
      </c>
      <c r="G1719">
        <v>0</v>
      </c>
      <c r="H1719">
        <v>42.4</v>
      </c>
      <c r="I1719" t="s">
        <v>1495</v>
      </c>
      <c r="K1719" t="s">
        <v>1415</v>
      </c>
      <c r="L1719" s="1"/>
      <c r="M1719" s="156"/>
    </row>
    <row r="1720" spans="1:13" ht="15" customHeight="1" x14ac:dyDescent="0.25">
      <c r="A1720">
        <v>114659</v>
      </c>
      <c r="B1720" t="s">
        <v>473</v>
      </c>
      <c r="C1720" t="s">
        <v>1493</v>
      </c>
      <c r="D1720">
        <v>3535</v>
      </c>
      <c r="E1720">
        <v>0</v>
      </c>
      <c r="F1720">
        <v>30.2</v>
      </c>
      <c r="G1720">
        <v>0</v>
      </c>
      <c r="H1720">
        <v>29.9</v>
      </c>
      <c r="I1720" t="s">
        <v>1495</v>
      </c>
      <c r="K1720" t="s">
        <v>1415</v>
      </c>
      <c r="L1720" s="1"/>
      <c r="M1720" s="156"/>
    </row>
    <row r="1721" spans="1:13" ht="15" customHeight="1" x14ac:dyDescent="0.25">
      <c r="A1721">
        <v>114658</v>
      </c>
      <c r="B1721" t="s">
        <v>416</v>
      </c>
      <c r="C1721" t="s">
        <v>1418</v>
      </c>
      <c r="D1721">
        <v>3535</v>
      </c>
      <c r="E1721">
        <v>0</v>
      </c>
      <c r="F1721">
        <v>40.5</v>
      </c>
      <c r="G1721">
        <v>0</v>
      </c>
      <c r="H1721">
        <v>40.4</v>
      </c>
      <c r="I1721" t="s">
        <v>1495</v>
      </c>
      <c r="K1721" t="s">
        <v>1415</v>
      </c>
      <c r="L1721" s="1"/>
      <c r="M1721" s="156"/>
    </row>
    <row r="1722" spans="1:13" ht="15" customHeight="1" x14ac:dyDescent="0.25">
      <c r="A1722">
        <v>114657</v>
      </c>
      <c r="B1722" t="s">
        <v>466</v>
      </c>
      <c r="C1722" t="s">
        <v>1484</v>
      </c>
      <c r="D1722">
        <v>3535</v>
      </c>
      <c r="E1722">
        <v>0</v>
      </c>
      <c r="F1722">
        <v>132.9</v>
      </c>
      <c r="G1722">
        <v>0</v>
      </c>
      <c r="H1722">
        <v>133.19999999999999</v>
      </c>
      <c r="K1722" t="s">
        <v>1415</v>
      </c>
      <c r="L1722" s="1"/>
      <c r="M1722" s="156"/>
    </row>
    <row r="1723" spans="1:13" ht="15" customHeight="1" x14ac:dyDescent="0.25">
      <c r="A1723">
        <v>114654</v>
      </c>
      <c r="B1723" t="s">
        <v>167</v>
      </c>
      <c r="C1723" t="s">
        <v>168</v>
      </c>
      <c r="D1723">
        <v>2055</v>
      </c>
      <c r="E1723">
        <v>0</v>
      </c>
      <c r="F1723">
        <v>191.7</v>
      </c>
      <c r="G1723">
        <v>0</v>
      </c>
      <c r="H1723">
        <v>191.7</v>
      </c>
      <c r="J1723">
        <v>0</v>
      </c>
      <c r="K1723" t="s">
        <v>1415</v>
      </c>
      <c r="L1723" s="1"/>
      <c r="M1723" s="156"/>
    </row>
    <row r="1724" spans="1:13" ht="15" customHeight="1" x14ac:dyDescent="0.25">
      <c r="A1724">
        <v>114652</v>
      </c>
      <c r="B1724" t="s">
        <v>154</v>
      </c>
      <c r="C1724" t="s">
        <v>155</v>
      </c>
      <c r="D1724">
        <v>2055</v>
      </c>
      <c r="E1724">
        <v>0</v>
      </c>
      <c r="F1724">
        <v>101.6</v>
      </c>
      <c r="G1724">
        <v>0</v>
      </c>
      <c r="H1724">
        <v>101.6</v>
      </c>
      <c r="J1724">
        <v>0</v>
      </c>
      <c r="K1724" t="s">
        <v>1415</v>
      </c>
      <c r="L1724" s="1"/>
      <c r="M1724" s="156"/>
    </row>
    <row r="1725" spans="1:13" ht="15" customHeight="1" x14ac:dyDescent="0.25">
      <c r="A1725">
        <v>114651</v>
      </c>
      <c r="B1725" t="s">
        <v>409</v>
      </c>
      <c r="C1725" t="s">
        <v>1414</v>
      </c>
      <c r="D1725">
        <v>3535</v>
      </c>
      <c r="E1725">
        <v>0</v>
      </c>
      <c r="F1725">
        <v>160.80000000000001</v>
      </c>
      <c r="G1725">
        <v>0</v>
      </c>
      <c r="H1725">
        <v>160.1</v>
      </c>
      <c r="K1725" t="s">
        <v>1415</v>
      </c>
      <c r="L1725" s="1"/>
      <c r="M1725" s="156"/>
    </row>
    <row r="1726" spans="1:13" ht="15" customHeight="1" x14ac:dyDescent="0.25">
      <c r="A1726">
        <v>114648</v>
      </c>
      <c r="B1726" t="s">
        <v>469</v>
      </c>
      <c r="C1726" t="s">
        <v>1488</v>
      </c>
      <c r="D1726">
        <v>3535</v>
      </c>
      <c r="E1726">
        <v>0</v>
      </c>
      <c r="F1726">
        <v>106</v>
      </c>
      <c r="G1726">
        <v>0</v>
      </c>
      <c r="H1726">
        <v>105.7</v>
      </c>
      <c r="K1726" t="s">
        <v>1415</v>
      </c>
      <c r="L1726" s="1"/>
      <c r="M1726" s="156"/>
    </row>
    <row r="1727" spans="1:13" ht="15" customHeight="1" x14ac:dyDescent="0.25">
      <c r="A1727">
        <v>114645</v>
      </c>
      <c r="B1727" t="s">
        <v>466</v>
      </c>
      <c r="C1727" t="s">
        <v>1484</v>
      </c>
      <c r="D1727">
        <v>3535</v>
      </c>
      <c r="E1727">
        <v>0</v>
      </c>
      <c r="F1727">
        <v>187.8</v>
      </c>
      <c r="G1727">
        <v>0</v>
      </c>
      <c r="H1727">
        <v>187.6</v>
      </c>
      <c r="K1727" t="s">
        <v>1415</v>
      </c>
      <c r="L1727" s="1"/>
      <c r="M1727" s="156"/>
    </row>
    <row r="1728" spans="1:13" ht="15" customHeight="1" x14ac:dyDescent="0.25">
      <c r="A1728">
        <v>114644</v>
      </c>
      <c r="B1728" t="s">
        <v>186</v>
      </c>
      <c r="C1728" t="s">
        <v>1433</v>
      </c>
      <c r="D1728">
        <v>2055</v>
      </c>
      <c r="E1728">
        <v>0</v>
      </c>
      <c r="F1728">
        <v>165</v>
      </c>
      <c r="G1728">
        <v>0</v>
      </c>
      <c r="H1728">
        <v>165</v>
      </c>
      <c r="J1728">
        <v>0</v>
      </c>
      <c r="K1728" t="s">
        <v>1415</v>
      </c>
      <c r="L1728" s="1"/>
      <c r="M1728" s="156"/>
    </row>
    <row r="1729" spans="1:13" ht="15" customHeight="1" x14ac:dyDescent="0.25">
      <c r="A1729">
        <v>114642</v>
      </c>
      <c r="B1729" t="s">
        <v>462</v>
      </c>
      <c r="C1729" t="s">
        <v>1478</v>
      </c>
      <c r="D1729">
        <v>3535</v>
      </c>
      <c r="E1729">
        <v>0</v>
      </c>
      <c r="F1729">
        <v>11.7</v>
      </c>
      <c r="G1729">
        <v>0</v>
      </c>
      <c r="H1729">
        <v>11.7</v>
      </c>
      <c r="K1729" t="s">
        <v>1415</v>
      </c>
      <c r="L1729" s="1"/>
      <c r="M1729" s="156"/>
    </row>
    <row r="1730" spans="1:13" ht="15" customHeight="1" x14ac:dyDescent="0.25">
      <c r="A1730">
        <v>114639</v>
      </c>
      <c r="B1730" t="s">
        <v>441</v>
      </c>
      <c r="C1730" t="s">
        <v>1450</v>
      </c>
      <c r="D1730">
        <v>3535</v>
      </c>
      <c r="E1730">
        <v>0</v>
      </c>
      <c r="F1730">
        <v>45.3</v>
      </c>
      <c r="G1730">
        <v>0</v>
      </c>
      <c r="H1730">
        <v>45.1</v>
      </c>
      <c r="I1730" t="s">
        <v>1452</v>
      </c>
      <c r="K1730" t="s">
        <v>1415</v>
      </c>
      <c r="L1730" s="1"/>
      <c r="M1730" s="156"/>
    </row>
    <row r="1731" spans="1:13" ht="15" customHeight="1" x14ac:dyDescent="0.25">
      <c r="A1731">
        <v>114635</v>
      </c>
      <c r="B1731" t="s">
        <v>425</v>
      </c>
      <c r="C1731" t="s">
        <v>1434</v>
      </c>
      <c r="D1731">
        <v>3535</v>
      </c>
      <c r="E1731">
        <v>0</v>
      </c>
      <c r="F1731">
        <v>53.7</v>
      </c>
      <c r="G1731">
        <v>0</v>
      </c>
      <c r="H1731">
        <v>53.6</v>
      </c>
      <c r="I1731" t="s">
        <v>1431</v>
      </c>
      <c r="K1731" t="s">
        <v>1415</v>
      </c>
      <c r="L1731" s="1"/>
      <c r="M1731" s="156"/>
    </row>
    <row r="1732" spans="1:13" ht="15" customHeight="1" x14ac:dyDescent="0.25">
      <c r="A1732">
        <v>114633</v>
      </c>
      <c r="B1732" t="s">
        <v>423</v>
      </c>
      <c r="C1732" t="s">
        <v>1430</v>
      </c>
      <c r="D1732">
        <v>3535</v>
      </c>
      <c r="E1732">
        <v>0</v>
      </c>
      <c r="F1732">
        <v>50.5</v>
      </c>
      <c r="G1732">
        <v>0</v>
      </c>
      <c r="H1732">
        <v>50.4</v>
      </c>
      <c r="I1732" t="s">
        <v>1431</v>
      </c>
      <c r="K1732" t="s">
        <v>1415</v>
      </c>
      <c r="L1732" s="1"/>
      <c r="M1732" s="156"/>
    </row>
    <row r="1733" spans="1:13" ht="15" customHeight="1" x14ac:dyDescent="0.25">
      <c r="A1733">
        <v>114631</v>
      </c>
      <c r="B1733" t="s">
        <v>466</v>
      </c>
      <c r="C1733" t="s">
        <v>1484</v>
      </c>
      <c r="D1733">
        <v>3535</v>
      </c>
      <c r="E1733">
        <v>0</v>
      </c>
      <c r="F1733">
        <v>37.299999999999997</v>
      </c>
      <c r="G1733">
        <v>0</v>
      </c>
      <c r="H1733">
        <v>37.4</v>
      </c>
      <c r="I1733" t="s">
        <v>1495</v>
      </c>
      <c r="K1733" t="s">
        <v>1415</v>
      </c>
      <c r="L1733" s="1"/>
      <c r="M1733" s="156"/>
    </row>
    <row r="1734" spans="1:13" ht="15" customHeight="1" x14ac:dyDescent="0.25">
      <c r="A1734">
        <v>114628</v>
      </c>
      <c r="B1734" t="s">
        <v>412</v>
      </c>
      <c r="C1734" t="s">
        <v>413</v>
      </c>
      <c r="D1734">
        <v>3535</v>
      </c>
      <c r="E1734">
        <v>0</v>
      </c>
      <c r="F1734">
        <v>59.4</v>
      </c>
      <c r="G1734">
        <v>0</v>
      </c>
      <c r="H1734">
        <v>59.6</v>
      </c>
      <c r="K1734" t="s">
        <v>1415</v>
      </c>
      <c r="L1734" s="1"/>
      <c r="M1734" s="156"/>
    </row>
    <row r="1735" spans="1:13" ht="15" customHeight="1" x14ac:dyDescent="0.25">
      <c r="A1735">
        <v>114627</v>
      </c>
      <c r="B1735" t="s">
        <v>412</v>
      </c>
      <c r="C1735" t="s">
        <v>413</v>
      </c>
      <c r="D1735">
        <v>3535</v>
      </c>
      <c r="E1735">
        <v>0</v>
      </c>
      <c r="G1735">
        <v>0</v>
      </c>
      <c r="H1735">
        <v>0</v>
      </c>
      <c r="K1735" t="s">
        <v>1415</v>
      </c>
      <c r="L1735" s="1"/>
      <c r="M1735" s="156"/>
    </row>
    <row r="1736" spans="1:13" ht="15" customHeight="1" x14ac:dyDescent="0.25">
      <c r="A1736">
        <v>114626</v>
      </c>
      <c r="B1736" t="s">
        <v>156</v>
      </c>
      <c r="C1736" t="s">
        <v>157</v>
      </c>
      <c r="D1736">
        <v>2055</v>
      </c>
      <c r="E1736">
        <v>0</v>
      </c>
      <c r="F1736">
        <v>132.80000000000001</v>
      </c>
      <c r="G1736">
        <v>0</v>
      </c>
      <c r="H1736">
        <v>132.80000000000001</v>
      </c>
      <c r="J1736">
        <v>0</v>
      </c>
      <c r="K1736" t="s">
        <v>1415</v>
      </c>
      <c r="L1736" s="1"/>
      <c r="M1736" s="156"/>
    </row>
    <row r="1737" spans="1:13" ht="15" customHeight="1" x14ac:dyDescent="0.25">
      <c r="A1737">
        <v>114625</v>
      </c>
      <c r="B1737" t="s">
        <v>167</v>
      </c>
      <c r="C1737" t="s">
        <v>168</v>
      </c>
      <c r="D1737">
        <v>2055</v>
      </c>
      <c r="E1737">
        <v>0</v>
      </c>
      <c r="F1737">
        <v>189.9</v>
      </c>
      <c r="G1737">
        <v>0</v>
      </c>
      <c r="H1737">
        <v>189.9</v>
      </c>
      <c r="J1737">
        <v>0</v>
      </c>
      <c r="K1737" t="s">
        <v>1415</v>
      </c>
      <c r="L1737" s="1"/>
      <c r="M1737" s="156"/>
    </row>
    <row r="1738" spans="1:13" ht="15" customHeight="1" x14ac:dyDescent="0.25">
      <c r="A1738">
        <v>114624</v>
      </c>
      <c r="B1738" t="s">
        <v>156</v>
      </c>
      <c r="C1738" t="s">
        <v>157</v>
      </c>
      <c r="D1738">
        <v>2055</v>
      </c>
      <c r="E1738">
        <v>0</v>
      </c>
      <c r="F1738">
        <v>122.9</v>
      </c>
      <c r="G1738">
        <v>0</v>
      </c>
      <c r="H1738">
        <v>122.9</v>
      </c>
      <c r="J1738">
        <v>0</v>
      </c>
      <c r="K1738" t="s">
        <v>1415</v>
      </c>
      <c r="L1738" s="1"/>
      <c r="M1738" s="156"/>
    </row>
    <row r="1739" spans="1:13" ht="15" customHeight="1" x14ac:dyDescent="0.25">
      <c r="A1739">
        <v>114623</v>
      </c>
      <c r="B1739" t="s">
        <v>167</v>
      </c>
      <c r="C1739" t="s">
        <v>168</v>
      </c>
      <c r="D1739">
        <v>2055</v>
      </c>
      <c r="E1739">
        <v>0</v>
      </c>
      <c r="F1739">
        <v>208.8</v>
      </c>
      <c r="G1739">
        <v>0</v>
      </c>
      <c r="H1739">
        <v>208.8</v>
      </c>
      <c r="J1739">
        <v>0</v>
      </c>
      <c r="K1739" t="s">
        <v>1415</v>
      </c>
      <c r="L1739" s="1"/>
      <c r="M1739" s="156"/>
    </row>
    <row r="1740" spans="1:13" ht="15" customHeight="1" x14ac:dyDescent="0.25">
      <c r="A1740">
        <v>114622</v>
      </c>
      <c r="B1740" t="s">
        <v>167</v>
      </c>
      <c r="C1740" t="s">
        <v>168</v>
      </c>
      <c r="D1740">
        <v>2055</v>
      </c>
      <c r="E1740">
        <v>0</v>
      </c>
      <c r="F1740">
        <v>214.7</v>
      </c>
      <c r="G1740">
        <v>0</v>
      </c>
      <c r="H1740">
        <v>214.7</v>
      </c>
      <c r="J1740">
        <v>0</v>
      </c>
      <c r="K1740" t="s">
        <v>1415</v>
      </c>
      <c r="L1740" s="1"/>
      <c r="M1740" s="156"/>
    </row>
    <row r="1741" spans="1:13" ht="15" customHeight="1" x14ac:dyDescent="0.25">
      <c r="A1741">
        <v>114619</v>
      </c>
      <c r="B1741" t="s">
        <v>177</v>
      </c>
      <c r="C1741" t="s">
        <v>178</v>
      </c>
      <c r="D1741">
        <v>2055</v>
      </c>
      <c r="E1741">
        <v>0</v>
      </c>
      <c r="F1741">
        <v>183.3</v>
      </c>
      <c r="G1741">
        <v>0</v>
      </c>
      <c r="H1741">
        <v>183.3</v>
      </c>
      <c r="J1741">
        <v>0</v>
      </c>
      <c r="K1741" t="s">
        <v>1415</v>
      </c>
      <c r="L1741" s="1"/>
      <c r="M1741" s="156"/>
    </row>
    <row r="1742" spans="1:13" ht="15" customHeight="1" x14ac:dyDescent="0.25">
      <c r="A1742">
        <v>114618</v>
      </c>
      <c r="B1742" t="s">
        <v>1435</v>
      </c>
      <c r="C1742" t="s">
        <v>1436</v>
      </c>
      <c r="D1742">
        <v>2055</v>
      </c>
      <c r="E1742">
        <v>0</v>
      </c>
      <c r="F1742">
        <v>123</v>
      </c>
      <c r="G1742">
        <v>0</v>
      </c>
      <c r="H1742">
        <v>123</v>
      </c>
      <c r="J1742">
        <v>0</v>
      </c>
      <c r="K1742" t="s">
        <v>1415</v>
      </c>
      <c r="L1742" s="1"/>
      <c r="M1742" s="156"/>
    </row>
    <row r="1743" spans="1:13" ht="15" customHeight="1" x14ac:dyDescent="0.25">
      <c r="A1743">
        <v>114617</v>
      </c>
      <c r="B1743" t="s">
        <v>124</v>
      </c>
      <c r="C1743" t="s">
        <v>1413</v>
      </c>
      <c r="D1743">
        <v>2055</v>
      </c>
      <c r="E1743">
        <v>0</v>
      </c>
      <c r="F1743">
        <v>175.5</v>
      </c>
      <c r="G1743">
        <v>0</v>
      </c>
      <c r="H1743">
        <v>175.5</v>
      </c>
      <c r="J1743">
        <v>0</v>
      </c>
      <c r="K1743" t="s">
        <v>1415</v>
      </c>
      <c r="L1743" s="1"/>
      <c r="M1743" s="156"/>
    </row>
    <row r="1744" spans="1:13" ht="15" customHeight="1" x14ac:dyDescent="0.25">
      <c r="A1744">
        <v>114614</v>
      </c>
      <c r="B1744" t="s">
        <v>186</v>
      </c>
      <c r="C1744" t="s">
        <v>1433</v>
      </c>
      <c r="D1744">
        <v>2055</v>
      </c>
      <c r="E1744">
        <v>0</v>
      </c>
      <c r="F1744">
        <v>128.30000000000001</v>
      </c>
      <c r="G1744">
        <v>0</v>
      </c>
      <c r="H1744">
        <v>128.30000000000001</v>
      </c>
      <c r="J1744">
        <v>0</v>
      </c>
      <c r="K1744" t="s">
        <v>1415</v>
      </c>
      <c r="L1744" s="1"/>
      <c r="M1744" s="156"/>
    </row>
    <row r="1745" spans="1:13" ht="15" customHeight="1" x14ac:dyDescent="0.25">
      <c r="A1745">
        <v>114606</v>
      </c>
      <c r="B1745" t="s">
        <v>167</v>
      </c>
      <c r="C1745" t="s">
        <v>168</v>
      </c>
      <c r="D1745">
        <v>2055</v>
      </c>
      <c r="E1745">
        <v>0</v>
      </c>
      <c r="F1745">
        <v>172.3</v>
      </c>
      <c r="G1745">
        <v>0</v>
      </c>
      <c r="H1745">
        <v>172.3</v>
      </c>
      <c r="J1745">
        <v>0</v>
      </c>
      <c r="K1745" t="s">
        <v>1415</v>
      </c>
      <c r="L1745" s="1"/>
      <c r="M1745" s="156"/>
    </row>
    <row r="1746" spans="1:13" ht="15" customHeight="1" x14ac:dyDescent="0.25">
      <c r="A1746">
        <v>114600</v>
      </c>
      <c r="B1746" t="s">
        <v>167</v>
      </c>
      <c r="C1746" t="s">
        <v>168</v>
      </c>
      <c r="D1746">
        <v>2055</v>
      </c>
      <c r="E1746">
        <v>0</v>
      </c>
      <c r="F1746">
        <v>179.5</v>
      </c>
      <c r="G1746">
        <v>0</v>
      </c>
      <c r="H1746">
        <v>179.5</v>
      </c>
      <c r="J1746">
        <v>0</v>
      </c>
      <c r="K1746" t="s">
        <v>1415</v>
      </c>
      <c r="L1746" s="1"/>
      <c r="M1746" s="156"/>
    </row>
    <row r="1747" spans="1:13" ht="15" customHeight="1" x14ac:dyDescent="0.25">
      <c r="A1747">
        <v>114599</v>
      </c>
      <c r="B1747" t="s">
        <v>167</v>
      </c>
      <c r="C1747" t="s">
        <v>168</v>
      </c>
      <c r="D1747">
        <v>2055</v>
      </c>
      <c r="E1747">
        <v>0</v>
      </c>
      <c r="F1747">
        <v>182.1</v>
      </c>
      <c r="G1747">
        <v>0</v>
      </c>
      <c r="H1747">
        <v>182.1</v>
      </c>
      <c r="J1747">
        <v>0</v>
      </c>
      <c r="K1747" t="s">
        <v>1415</v>
      </c>
      <c r="L1747" s="1"/>
      <c r="M1747" s="156"/>
    </row>
    <row r="1748" spans="1:13" ht="15" customHeight="1" x14ac:dyDescent="0.25">
      <c r="A1748">
        <v>114598</v>
      </c>
      <c r="B1748" t="s">
        <v>412</v>
      </c>
      <c r="C1748" t="s">
        <v>413</v>
      </c>
      <c r="D1748">
        <v>3535</v>
      </c>
      <c r="E1748">
        <v>0</v>
      </c>
      <c r="F1748">
        <v>129.19999999999999</v>
      </c>
      <c r="G1748">
        <v>0</v>
      </c>
      <c r="H1748">
        <v>129.19999999999999</v>
      </c>
      <c r="K1748" t="s">
        <v>1415</v>
      </c>
      <c r="L1748" s="1"/>
      <c r="M1748" s="156"/>
    </row>
    <row r="1749" spans="1:13" ht="15" customHeight="1" x14ac:dyDescent="0.25">
      <c r="A1749">
        <v>114597</v>
      </c>
      <c r="B1749" t="s">
        <v>412</v>
      </c>
      <c r="C1749" t="s">
        <v>413</v>
      </c>
      <c r="D1749">
        <v>3600</v>
      </c>
      <c r="E1749">
        <v>0</v>
      </c>
      <c r="F1749">
        <v>155.5</v>
      </c>
      <c r="G1749">
        <v>0</v>
      </c>
      <c r="H1749">
        <v>154.9</v>
      </c>
      <c r="I1749" t="s">
        <v>1661</v>
      </c>
      <c r="K1749" t="s">
        <v>1415</v>
      </c>
      <c r="L1749" s="1"/>
      <c r="M1749" s="156"/>
    </row>
    <row r="1750" spans="1:13" ht="15" customHeight="1" x14ac:dyDescent="0.25">
      <c r="A1750">
        <v>114596</v>
      </c>
      <c r="B1750" t="s">
        <v>410</v>
      </c>
      <c r="C1750" t="s">
        <v>1474</v>
      </c>
      <c r="D1750">
        <v>3535</v>
      </c>
      <c r="E1750">
        <v>0</v>
      </c>
      <c r="F1750">
        <v>63.1</v>
      </c>
      <c r="G1750">
        <v>0</v>
      </c>
      <c r="H1750">
        <v>62.8</v>
      </c>
      <c r="K1750" t="s">
        <v>1415</v>
      </c>
      <c r="L1750" s="1"/>
      <c r="M1750" s="156"/>
    </row>
    <row r="1751" spans="1:13" ht="15" customHeight="1" x14ac:dyDescent="0.25">
      <c r="A1751">
        <v>114594</v>
      </c>
      <c r="B1751" t="s">
        <v>124</v>
      </c>
      <c r="C1751" t="s">
        <v>1413</v>
      </c>
      <c r="D1751">
        <v>2055</v>
      </c>
      <c r="E1751">
        <v>0</v>
      </c>
      <c r="F1751">
        <v>173.6</v>
      </c>
      <c r="G1751">
        <v>0</v>
      </c>
      <c r="H1751">
        <v>173.6</v>
      </c>
      <c r="J1751">
        <v>0</v>
      </c>
      <c r="K1751" t="s">
        <v>1415</v>
      </c>
      <c r="L1751" s="1"/>
      <c r="M1751" s="156"/>
    </row>
    <row r="1752" spans="1:13" ht="15" customHeight="1" x14ac:dyDescent="0.25">
      <c r="A1752">
        <v>114593</v>
      </c>
      <c r="B1752" t="s">
        <v>409</v>
      </c>
      <c r="C1752" t="s">
        <v>1414</v>
      </c>
      <c r="D1752">
        <v>3535</v>
      </c>
      <c r="E1752">
        <v>0</v>
      </c>
      <c r="F1752">
        <v>88.7</v>
      </c>
      <c r="G1752">
        <v>0</v>
      </c>
      <c r="H1752">
        <v>88.3</v>
      </c>
      <c r="K1752" t="s">
        <v>1415</v>
      </c>
      <c r="L1752" s="1"/>
      <c r="M1752" s="156"/>
    </row>
    <row r="1753" spans="1:13" ht="15" customHeight="1" x14ac:dyDescent="0.25">
      <c r="A1753">
        <v>114592</v>
      </c>
      <c r="B1753" t="s">
        <v>467</v>
      </c>
      <c r="C1753" t="s">
        <v>1486</v>
      </c>
      <c r="D1753">
        <v>3535</v>
      </c>
      <c r="E1753">
        <v>0</v>
      </c>
      <c r="F1753">
        <v>18.2</v>
      </c>
      <c r="G1753">
        <v>0</v>
      </c>
      <c r="H1753">
        <v>18.2</v>
      </c>
      <c r="K1753" t="s">
        <v>1415</v>
      </c>
      <c r="L1753" s="1"/>
      <c r="M1753" s="156"/>
    </row>
    <row r="1754" spans="1:13" ht="15" customHeight="1" x14ac:dyDescent="0.25">
      <c r="A1754">
        <v>114591</v>
      </c>
      <c r="B1754" t="s">
        <v>408</v>
      </c>
      <c r="C1754" t="s">
        <v>1424</v>
      </c>
      <c r="D1754">
        <v>3600</v>
      </c>
      <c r="E1754">
        <v>0</v>
      </c>
      <c r="F1754">
        <v>10.7</v>
      </c>
      <c r="G1754">
        <v>0</v>
      </c>
      <c r="H1754">
        <v>10.7</v>
      </c>
      <c r="I1754" t="s">
        <v>1661</v>
      </c>
      <c r="K1754" t="s">
        <v>1415</v>
      </c>
      <c r="L1754" s="1"/>
      <c r="M1754" s="156"/>
    </row>
    <row r="1755" spans="1:13" ht="15" customHeight="1" x14ac:dyDescent="0.25">
      <c r="A1755">
        <v>114590</v>
      </c>
      <c r="B1755" t="s">
        <v>1099</v>
      </c>
      <c r="C1755" t="s">
        <v>1520</v>
      </c>
      <c r="D1755">
        <v>3600</v>
      </c>
      <c r="E1755">
        <v>0</v>
      </c>
      <c r="F1755">
        <v>76.099999999999994</v>
      </c>
      <c r="G1755">
        <v>0</v>
      </c>
      <c r="H1755">
        <v>76.3</v>
      </c>
      <c r="I1755" t="s">
        <v>1465</v>
      </c>
      <c r="K1755" t="s">
        <v>1415</v>
      </c>
      <c r="L1755" s="1"/>
      <c r="M1755" s="156"/>
    </row>
    <row r="1756" spans="1:13" ht="15" customHeight="1" x14ac:dyDescent="0.25">
      <c r="A1756">
        <v>114588</v>
      </c>
      <c r="B1756" t="s">
        <v>121</v>
      </c>
      <c r="C1756" t="s">
        <v>122</v>
      </c>
      <c r="D1756">
        <v>2055</v>
      </c>
      <c r="E1756">
        <v>0</v>
      </c>
      <c r="F1756">
        <v>189.8</v>
      </c>
      <c r="G1756">
        <v>0</v>
      </c>
      <c r="H1756">
        <v>189.8</v>
      </c>
      <c r="J1756">
        <v>0</v>
      </c>
      <c r="K1756" t="s">
        <v>1415</v>
      </c>
      <c r="L1756" s="1"/>
      <c r="M1756" s="156"/>
    </row>
    <row r="1757" spans="1:13" ht="15" customHeight="1" x14ac:dyDescent="0.25">
      <c r="A1757">
        <v>114587</v>
      </c>
      <c r="B1757" t="s">
        <v>461</v>
      </c>
      <c r="C1757" t="s">
        <v>1477</v>
      </c>
      <c r="D1757">
        <v>3535</v>
      </c>
      <c r="E1757">
        <v>0</v>
      </c>
      <c r="F1757">
        <v>34.200000000000003</v>
      </c>
      <c r="G1757">
        <v>0</v>
      </c>
      <c r="H1757">
        <v>33.9</v>
      </c>
      <c r="I1757" t="s">
        <v>1495</v>
      </c>
      <c r="K1757" t="s">
        <v>1415</v>
      </c>
      <c r="L1757" s="1"/>
      <c r="M1757" s="156"/>
    </row>
    <row r="1758" spans="1:13" ht="15" customHeight="1" x14ac:dyDescent="0.25">
      <c r="A1758">
        <v>114586</v>
      </c>
      <c r="B1758" t="s">
        <v>420</v>
      </c>
      <c r="C1758" t="s">
        <v>1422</v>
      </c>
      <c r="D1758">
        <v>3600</v>
      </c>
      <c r="E1758">
        <v>0</v>
      </c>
      <c r="F1758">
        <v>35.799999999999997</v>
      </c>
      <c r="G1758">
        <v>0</v>
      </c>
      <c r="H1758">
        <v>35.9</v>
      </c>
      <c r="I1758" t="s">
        <v>1423</v>
      </c>
      <c r="K1758" t="s">
        <v>1415</v>
      </c>
      <c r="L1758" s="1"/>
      <c r="M1758" s="156"/>
    </row>
    <row r="1759" spans="1:13" ht="15" customHeight="1" x14ac:dyDescent="0.25">
      <c r="A1759">
        <v>114585</v>
      </c>
      <c r="B1759" t="s">
        <v>418</v>
      </c>
      <c r="C1759" t="s">
        <v>1420</v>
      </c>
      <c r="D1759">
        <v>3535</v>
      </c>
      <c r="E1759">
        <v>0</v>
      </c>
      <c r="F1759">
        <v>10.1</v>
      </c>
      <c r="G1759">
        <v>0</v>
      </c>
      <c r="H1759">
        <v>9.1999999999999993</v>
      </c>
      <c r="K1759" t="s">
        <v>1415</v>
      </c>
      <c r="L1759" s="1"/>
      <c r="M1759" s="156"/>
    </row>
    <row r="1760" spans="1:13" ht="15" customHeight="1" x14ac:dyDescent="0.25">
      <c r="A1760">
        <v>114584</v>
      </c>
      <c r="B1760" t="s">
        <v>417</v>
      </c>
      <c r="C1760" t="s">
        <v>1419</v>
      </c>
      <c r="D1760">
        <v>3535</v>
      </c>
      <c r="E1760">
        <v>0</v>
      </c>
      <c r="F1760">
        <v>71.8</v>
      </c>
      <c r="G1760">
        <v>0</v>
      </c>
      <c r="H1760">
        <v>71.8</v>
      </c>
      <c r="K1760" t="s">
        <v>1415</v>
      </c>
      <c r="L1760" s="1"/>
      <c r="M1760" s="156"/>
    </row>
    <row r="1761" spans="1:13" ht="15" customHeight="1" x14ac:dyDescent="0.25">
      <c r="A1761">
        <v>114583</v>
      </c>
      <c r="B1761" t="s">
        <v>167</v>
      </c>
      <c r="C1761" t="s">
        <v>168</v>
      </c>
      <c r="D1761">
        <v>2055</v>
      </c>
      <c r="E1761">
        <v>0</v>
      </c>
      <c r="F1761">
        <v>194.4</v>
      </c>
      <c r="G1761">
        <v>0</v>
      </c>
      <c r="H1761">
        <v>194.4</v>
      </c>
      <c r="J1761">
        <v>0</v>
      </c>
      <c r="K1761" t="s">
        <v>1415</v>
      </c>
      <c r="L1761" s="1"/>
      <c r="M1761" s="156"/>
    </row>
    <row r="1762" spans="1:13" ht="15" customHeight="1" x14ac:dyDescent="0.25">
      <c r="A1762">
        <v>114582</v>
      </c>
      <c r="B1762" t="s">
        <v>154</v>
      </c>
      <c r="C1762" t="s">
        <v>155</v>
      </c>
      <c r="D1762">
        <v>2055</v>
      </c>
      <c r="E1762">
        <v>0</v>
      </c>
      <c r="F1762">
        <v>116.9</v>
      </c>
      <c r="G1762">
        <v>0</v>
      </c>
      <c r="H1762">
        <v>116.9</v>
      </c>
      <c r="J1762">
        <v>0</v>
      </c>
      <c r="K1762" t="s">
        <v>1415</v>
      </c>
      <c r="L1762" s="1"/>
      <c r="M1762" s="156"/>
    </row>
    <row r="1763" spans="1:13" ht="15" customHeight="1" x14ac:dyDescent="0.25">
      <c r="A1763">
        <v>114581</v>
      </c>
      <c r="B1763" t="s">
        <v>177</v>
      </c>
      <c r="C1763" t="s">
        <v>178</v>
      </c>
      <c r="D1763">
        <v>2055</v>
      </c>
      <c r="E1763">
        <v>0</v>
      </c>
      <c r="F1763">
        <v>190.1</v>
      </c>
      <c r="G1763">
        <v>0</v>
      </c>
      <c r="H1763">
        <v>190.1</v>
      </c>
      <c r="J1763">
        <v>0</v>
      </c>
      <c r="K1763" t="s">
        <v>1415</v>
      </c>
      <c r="L1763" s="1"/>
      <c r="M1763" s="156"/>
    </row>
    <row r="1764" spans="1:13" ht="15" customHeight="1" x14ac:dyDescent="0.25">
      <c r="A1764">
        <v>114580</v>
      </c>
      <c r="B1764" t="s">
        <v>462</v>
      </c>
      <c r="C1764" t="s">
        <v>1478</v>
      </c>
      <c r="D1764">
        <v>3535</v>
      </c>
      <c r="E1764">
        <v>0</v>
      </c>
      <c r="F1764">
        <v>81.5</v>
      </c>
      <c r="G1764">
        <v>0</v>
      </c>
      <c r="H1764">
        <v>81.3</v>
      </c>
      <c r="K1764" t="s">
        <v>1415</v>
      </c>
      <c r="L1764" s="1"/>
      <c r="M1764" s="156"/>
    </row>
    <row r="1765" spans="1:13" ht="15" customHeight="1" x14ac:dyDescent="0.25">
      <c r="A1765">
        <v>114579</v>
      </c>
      <c r="B1765" t="s">
        <v>420</v>
      </c>
      <c r="C1765" t="s">
        <v>1422</v>
      </c>
      <c r="D1765">
        <v>3600</v>
      </c>
      <c r="E1765">
        <v>0</v>
      </c>
      <c r="F1765">
        <v>15</v>
      </c>
      <c r="G1765">
        <v>0</v>
      </c>
      <c r="H1765">
        <v>14.7</v>
      </c>
      <c r="I1765" t="s">
        <v>1423</v>
      </c>
      <c r="K1765" t="s">
        <v>1415</v>
      </c>
      <c r="L1765" s="1"/>
      <c r="M1765" s="156"/>
    </row>
    <row r="1766" spans="1:13" ht="15" customHeight="1" x14ac:dyDescent="0.25">
      <c r="A1766">
        <v>114578</v>
      </c>
      <c r="B1766" t="s">
        <v>458</v>
      </c>
      <c r="C1766" t="s">
        <v>1472</v>
      </c>
      <c r="D1766">
        <v>3535</v>
      </c>
      <c r="E1766">
        <v>0</v>
      </c>
      <c r="F1766">
        <v>77.099999999999994</v>
      </c>
      <c r="G1766">
        <v>0</v>
      </c>
      <c r="H1766">
        <v>77.3</v>
      </c>
      <c r="I1766" t="s">
        <v>1492</v>
      </c>
      <c r="K1766" t="s">
        <v>1415</v>
      </c>
      <c r="L1766" s="1"/>
      <c r="M1766" s="156"/>
    </row>
    <row r="1767" spans="1:13" ht="15" customHeight="1" x14ac:dyDescent="0.25">
      <c r="A1767">
        <v>114576</v>
      </c>
      <c r="B1767" t="s">
        <v>186</v>
      </c>
      <c r="C1767" t="s">
        <v>1433</v>
      </c>
      <c r="D1767">
        <v>2055</v>
      </c>
      <c r="E1767">
        <v>0</v>
      </c>
      <c r="F1767">
        <v>187.1</v>
      </c>
      <c r="G1767">
        <v>0</v>
      </c>
      <c r="H1767">
        <v>187.1</v>
      </c>
      <c r="J1767">
        <v>0</v>
      </c>
      <c r="K1767" t="s">
        <v>1415</v>
      </c>
      <c r="L1767" s="1"/>
      <c r="M1767" s="156"/>
    </row>
    <row r="1768" spans="1:13" ht="15" customHeight="1" x14ac:dyDescent="0.25">
      <c r="A1768">
        <v>114575</v>
      </c>
      <c r="B1768" t="s">
        <v>167</v>
      </c>
      <c r="C1768" t="s">
        <v>168</v>
      </c>
      <c r="D1768">
        <v>2055</v>
      </c>
      <c r="E1768">
        <v>0</v>
      </c>
      <c r="F1768">
        <v>207.2</v>
      </c>
      <c r="G1768">
        <v>0</v>
      </c>
      <c r="H1768">
        <v>207.2</v>
      </c>
      <c r="J1768">
        <v>0</v>
      </c>
      <c r="K1768" t="s">
        <v>1415</v>
      </c>
      <c r="L1768" s="1"/>
      <c r="M1768" s="156"/>
    </row>
    <row r="1769" spans="1:13" ht="15" customHeight="1" x14ac:dyDescent="0.25">
      <c r="A1769">
        <v>114574</v>
      </c>
      <c r="B1769" t="s">
        <v>426</v>
      </c>
      <c r="C1769" t="s">
        <v>427</v>
      </c>
      <c r="D1769">
        <v>3535</v>
      </c>
      <c r="E1769">
        <v>0</v>
      </c>
      <c r="F1769">
        <v>80.7</v>
      </c>
      <c r="G1769">
        <v>0</v>
      </c>
      <c r="H1769">
        <v>81</v>
      </c>
      <c r="K1769" t="s">
        <v>1415</v>
      </c>
      <c r="L1769" s="1"/>
      <c r="M1769" s="156"/>
    </row>
    <row r="1770" spans="1:13" ht="15" customHeight="1" x14ac:dyDescent="0.25">
      <c r="A1770">
        <v>114571</v>
      </c>
      <c r="B1770" t="s">
        <v>474</v>
      </c>
      <c r="C1770" t="s">
        <v>1494</v>
      </c>
      <c r="D1770">
        <v>3535</v>
      </c>
      <c r="E1770">
        <v>0</v>
      </c>
      <c r="F1770">
        <v>36.299999999999997</v>
      </c>
      <c r="G1770">
        <v>0</v>
      </c>
      <c r="H1770">
        <v>36.1</v>
      </c>
      <c r="K1770" t="s">
        <v>1415</v>
      </c>
      <c r="L1770" s="1"/>
      <c r="M1770" s="156"/>
    </row>
    <row r="1771" spans="1:13" ht="15" customHeight="1" x14ac:dyDescent="0.25">
      <c r="A1771">
        <v>114568</v>
      </c>
      <c r="B1771" t="s">
        <v>409</v>
      </c>
      <c r="C1771" t="s">
        <v>1414</v>
      </c>
      <c r="D1771">
        <v>3535</v>
      </c>
      <c r="E1771">
        <v>0</v>
      </c>
      <c r="F1771">
        <v>87.1</v>
      </c>
      <c r="G1771">
        <v>0</v>
      </c>
      <c r="H1771">
        <v>86.8</v>
      </c>
      <c r="K1771" t="s">
        <v>1415</v>
      </c>
      <c r="L1771" s="1"/>
      <c r="M1771" s="156"/>
    </row>
    <row r="1772" spans="1:13" ht="15" customHeight="1" x14ac:dyDescent="0.25">
      <c r="A1772">
        <v>114563</v>
      </c>
      <c r="B1772" t="s">
        <v>170</v>
      </c>
      <c r="C1772" t="s">
        <v>171</v>
      </c>
      <c r="D1772">
        <v>2055</v>
      </c>
      <c r="E1772">
        <v>0</v>
      </c>
      <c r="F1772">
        <v>160</v>
      </c>
      <c r="G1772">
        <v>0</v>
      </c>
      <c r="H1772">
        <v>160</v>
      </c>
      <c r="J1772">
        <v>0</v>
      </c>
      <c r="K1772" t="s">
        <v>1415</v>
      </c>
      <c r="L1772" s="1"/>
      <c r="M1772" s="156"/>
    </row>
    <row r="1773" spans="1:13" ht="15" customHeight="1" x14ac:dyDescent="0.25">
      <c r="A1773">
        <v>114562</v>
      </c>
      <c r="B1773" t="s">
        <v>124</v>
      </c>
      <c r="C1773" t="s">
        <v>1413</v>
      </c>
      <c r="D1773">
        <v>2055</v>
      </c>
      <c r="E1773">
        <v>0</v>
      </c>
      <c r="F1773">
        <v>158.69999999999999</v>
      </c>
      <c r="G1773">
        <v>0</v>
      </c>
      <c r="H1773">
        <v>158.69999999999999</v>
      </c>
      <c r="J1773">
        <v>0</v>
      </c>
      <c r="K1773" t="s">
        <v>1415</v>
      </c>
      <c r="L1773" s="1"/>
      <c r="M1773" s="156"/>
    </row>
    <row r="1774" spans="1:13" ht="15" customHeight="1" x14ac:dyDescent="0.25">
      <c r="A1774">
        <v>114557</v>
      </c>
      <c r="B1774" t="s">
        <v>408</v>
      </c>
      <c r="C1774" t="s">
        <v>1424</v>
      </c>
      <c r="D1774">
        <v>3535</v>
      </c>
      <c r="E1774">
        <v>0</v>
      </c>
      <c r="F1774">
        <v>52</v>
      </c>
      <c r="G1774">
        <v>0</v>
      </c>
      <c r="H1774">
        <v>51.8</v>
      </c>
      <c r="I1774" t="s">
        <v>1425</v>
      </c>
      <c r="K1774" t="s">
        <v>1415</v>
      </c>
      <c r="L1774" s="1"/>
      <c r="M1774" s="156"/>
    </row>
    <row r="1775" spans="1:13" ht="15" customHeight="1" x14ac:dyDescent="0.25">
      <c r="A1775">
        <v>114556</v>
      </c>
      <c r="B1775" t="s">
        <v>421</v>
      </c>
      <c r="C1775" t="s">
        <v>1426</v>
      </c>
      <c r="D1775">
        <v>3535</v>
      </c>
      <c r="E1775">
        <v>0</v>
      </c>
      <c r="F1775">
        <v>78.5</v>
      </c>
      <c r="G1775">
        <v>0</v>
      </c>
      <c r="H1775">
        <v>77.8</v>
      </c>
      <c r="K1775" t="s">
        <v>1415</v>
      </c>
      <c r="L1775" s="1"/>
      <c r="M1775" s="156"/>
    </row>
    <row r="1776" spans="1:13" ht="15" customHeight="1" x14ac:dyDescent="0.25">
      <c r="A1776">
        <v>114555</v>
      </c>
      <c r="B1776" t="s">
        <v>423</v>
      </c>
      <c r="C1776" t="s">
        <v>1430</v>
      </c>
      <c r="D1776">
        <v>3535</v>
      </c>
      <c r="E1776">
        <v>0</v>
      </c>
      <c r="G1776">
        <v>0</v>
      </c>
      <c r="H1776">
        <v>0</v>
      </c>
      <c r="K1776" t="s">
        <v>1415</v>
      </c>
      <c r="L1776" s="1"/>
      <c r="M1776" s="156"/>
    </row>
    <row r="1777" spans="1:13" ht="15" customHeight="1" x14ac:dyDescent="0.25">
      <c r="A1777">
        <v>114554</v>
      </c>
      <c r="B1777" t="s">
        <v>186</v>
      </c>
      <c r="C1777" t="s">
        <v>1433</v>
      </c>
      <c r="D1777">
        <v>2055</v>
      </c>
      <c r="E1777">
        <v>0</v>
      </c>
      <c r="F1777">
        <v>190.5</v>
      </c>
      <c r="G1777">
        <v>0</v>
      </c>
      <c r="H1777">
        <v>190.5</v>
      </c>
      <c r="J1777">
        <v>0</v>
      </c>
      <c r="K1777" t="s">
        <v>1415</v>
      </c>
      <c r="L1777" s="1"/>
      <c r="M1777" s="156"/>
    </row>
    <row r="1778" spans="1:13" ht="15" customHeight="1" x14ac:dyDescent="0.25">
      <c r="A1778">
        <v>114553</v>
      </c>
      <c r="B1778" t="s">
        <v>424</v>
      </c>
      <c r="C1778" t="s">
        <v>1432</v>
      </c>
      <c r="D1778">
        <v>3535</v>
      </c>
      <c r="E1778">
        <v>0</v>
      </c>
      <c r="F1778">
        <v>98.1</v>
      </c>
      <c r="G1778">
        <v>0</v>
      </c>
      <c r="H1778">
        <v>98</v>
      </c>
      <c r="K1778" t="s">
        <v>1415</v>
      </c>
      <c r="L1778" s="1"/>
      <c r="M1778" s="156"/>
    </row>
    <row r="1779" spans="1:13" ht="15" customHeight="1" x14ac:dyDescent="0.25">
      <c r="A1779">
        <v>114552</v>
      </c>
      <c r="B1779" t="s">
        <v>170</v>
      </c>
      <c r="C1779" t="s">
        <v>171</v>
      </c>
      <c r="D1779">
        <v>2055</v>
      </c>
      <c r="E1779">
        <v>0</v>
      </c>
      <c r="F1779">
        <v>160</v>
      </c>
      <c r="G1779">
        <v>0</v>
      </c>
      <c r="H1779">
        <v>160</v>
      </c>
      <c r="J1779">
        <v>0</v>
      </c>
      <c r="K1779" t="s">
        <v>1415</v>
      </c>
      <c r="L1779" s="1"/>
      <c r="M1779" s="156"/>
    </row>
    <row r="1780" spans="1:13" ht="15" customHeight="1" x14ac:dyDescent="0.25">
      <c r="A1780">
        <v>114551</v>
      </c>
      <c r="B1780" t="s">
        <v>1435</v>
      </c>
      <c r="C1780" t="s">
        <v>1436</v>
      </c>
      <c r="D1780">
        <v>2055</v>
      </c>
      <c r="E1780">
        <v>0</v>
      </c>
      <c r="F1780">
        <v>117.4</v>
      </c>
      <c r="G1780">
        <v>0</v>
      </c>
      <c r="H1780">
        <v>117.4</v>
      </c>
      <c r="J1780">
        <v>0</v>
      </c>
      <c r="K1780" t="s">
        <v>1415</v>
      </c>
      <c r="L1780" s="1"/>
      <c r="M1780" s="156"/>
    </row>
    <row r="1781" spans="1:13" ht="15" customHeight="1" x14ac:dyDescent="0.25">
      <c r="A1781">
        <v>114550</v>
      </c>
      <c r="B1781" t="s">
        <v>474</v>
      </c>
      <c r="C1781" t="s">
        <v>1494</v>
      </c>
      <c r="D1781">
        <v>3535</v>
      </c>
      <c r="E1781">
        <v>0</v>
      </c>
      <c r="F1781">
        <v>122.7</v>
      </c>
      <c r="G1781">
        <v>0</v>
      </c>
      <c r="H1781">
        <v>122.6</v>
      </c>
      <c r="K1781" t="s">
        <v>1415</v>
      </c>
      <c r="L1781" s="1"/>
      <c r="M1781" s="156"/>
    </row>
    <row r="1782" spans="1:13" ht="15" customHeight="1" x14ac:dyDescent="0.25">
      <c r="A1782">
        <v>114549</v>
      </c>
      <c r="B1782" t="s">
        <v>409</v>
      </c>
      <c r="C1782" t="s">
        <v>1414</v>
      </c>
      <c r="D1782">
        <v>3535</v>
      </c>
      <c r="E1782">
        <v>0</v>
      </c>
      <c r="F1782">
        <v>157</v>
      </c>
      <c r="G1782">
        <v>0</v>
      </c>
      <c r="H1782">
        <v>157.1</v>
      </c>
      <c r="K1782" t="s">
        <v>1415</v>
      </c>
      <c r="L1782" s="1"/>
      <c r="M1782" s="156"/>
    </row>
    <row r="1783" spans="1:13" ht="15" customHeight="1" x14ac:dyDescent="0.25">
      <c r="A1783">
        <v>114548</v>
      </c>
      <c r="B1783" t="s">
        <v>408</v>
      </c>
      <c r="C1783" t="s">
        <v>1424</v>
      </c>
      <c r="D1783">
        <v>3535</v>
      </c>
      <c r="E1783">
        <v>0</v>
      </c>
      <c r="F1783">
        <v>53.5</v>
      </c>
      <c r="G1783">
        <v>0</v>
      </c>
      <c r="H1783">
        <v>53.3</v>
      </c>
      <c r="I1783" t="s">
        <v>1428</v>
      </c>
      <c r="K1783" t="s">
        <v>1415</v>
      </c>
      <c r="L1783" s="1"/>
      <c r="M1783" s="156"/>
    </row>
    <row r="1784" spans="1:13" ht="15" customHeight="1" x14ac:dyDescent="0.25">
      <c r="A1784">
        <v>114547</v>
      </c>
      <c r="B1784" t="s">
        <v>186</v>
      </c>
      <c r="C1784" t="s">
        <v>1433</v>
      </c>
      <c r="D1784">
        <v>2055</v>
      </c>
      <c r="E1784">
        <v>0</v>
      </c>
      <c r="F1784">
        <v>174</v>
      </c>
      <c r="G1784">
        <v>0</v>
      </c>
      <c r="H1784">
        <v>174</v>
      </c>
      <c r="J1784">
        <v>0</v>
      </c>
      <c r="K1784" t="s">
        <v>1415</v>
      </c>
      <c r="L1784" s="1"/>
      <c r="M1784" s="156"/>
    </row>
    <row r="1785" spans="1:13" ht="15" customHeight="1" x14ac:dyDescent="0.25">
      <c r="A1785">
        <v>114538</v>
      </c>
      <c r="B1785" t="s">
        <v>167</v>
      </c>
      <c r="C1785" t="s">
        <v>168</v>
      </c>
      <c r="D1785">
        <v>2055</v>
      </c>
      <c r="E1785">
        <v>0</v>
      </c>
      <c r="F1785">
        <v>181.5</v>
      </c>
      <c r="G1785">
        <v>0</v>
      </c>
      <c r="H1785">
        <v>181.5</v>
      </c>
      <c r="J1785">
        <v>0</v>
      </c>
      <c r="K1785" t="s">
        <v>1415</v>
      </c>
      <c r="L1785" s="1"/>
      <c r="M1785" s="156"/>
    </row>
    <row r="1786" spans="1:13" ht="15" customHeight="1" x14ac:dyDescent="0.25">
      <c r="A1786">
        <v>114531</v>
      </c>
      <c r="B1786" t="s">
        <v>177</v>
      </c>
      <c r="C1786" t="s">
        <v>178</v>
      </c>
      <c r="D1786">
        <v>2055</v>
      </c>
      <c r="E1786">
        <v>0</v>
      </c>
      <c r="F1786">
        <v>192.1</v>
      </c>
      <c r="G1786">
        <v>0</v>
      </c>
      <c r="H1786">
        <v>192.1</v>
      </c>
      <c r="J1786">
        <v>0</v>
      </c>
      <c r="K1786" t="s">
        <v>1415</v>
      </c>
      <c r="L1786" s="1"/>
      <c r="M1786" s="156"/>
    </row>
    <row r="1787" spans="1:13" ht="15" customHeight="1" x14ac:dyDescent="0.25">
      <c r="A1787">
        <v>114529</v>
      </c>
      <c r="B1787" t="s">
        <v>124</v>
      </c>
      <c r="C1787" t="s">
        <v>1413</v>
      </c>
      <c r="D1787">
        <v>2055</v>
      </c>
      <c r="E1787">
        <v>0</v>
      </c>
      <c r="F1787">
        <v>172.1</v>
      </c>
      <c r="G1787">
        <v>0</v>
      </c>
      <c r="H1787">
        <v>172.1</v>
      </c>
      <c r="J1787">
        <v>0</v>
      </c>
      <c r="K1787" t="s">
        <v>1415</v>
      </c>
      <c r="L1787" s="1"/>
      <c r="M1787" s="156"/>
    </row>
    <row r="1788" spans="1:13" ht="15" customHeight="1" x14ac:dyDescent="0.25">
      <c r="A1788">
        <v>114528</v>
      </c>
      <c r="B1788" t="s">
        <v>167</v>
      </c>
      <c r="C1788" t="s">
        <v>168</v>
      </c>
      <c r="D1788">
        <v>2055</v>
      </c>
      <c r="E1788">
        <v>0</v>
      </c>
      <c r="F1788">
        <v>199.2</v>
      </c>
      <c r="G1788">
        <v>0</v>
      </c>
      <c r="H1788">
        <v>199.2</v>
      </c>
      <c r="J1788">
        <v>0</v>
      </c>
      <c r="K1788" t="s">
        <v>1415</v>
      </c>
      <c r="L1788" s="1"/>
      <c r="M1788" s="156"/>
    </row>
    <row r="1789" spans="1:13" ht="15" customHeight="1" x14ac:dyDescent="0.25">
      <c r="A1789">
        <v>114527</v>
      </c>
      <c r="B1789" t="s">
        <v>186</v>
      </c>
      <c r="C1789" t="s">
        <v>1433</v>
      </c>
      <c r="D1789">
        <v>2055</v>
      </c>
      <c r="E1789">
        <v>0</v>
      </c>
      <c r="F1789">
        <v>191.7</v>
      </c>
      <c r="G1789">
        <v>0</v>
      </c>
      <c r="H1789">
        <v>191.7</v>
      </c>
      <c r="J1789">
        <v>0</v>
      </c>
      <c r="K1789" t="s">
        <v>1415</v>
      </c>
      <c r="L1789" s="1"/>
      <c r="M1789" s="156"/>
    </row>
    <row r="1790" spans="1:13" ht="15" customHeight="1" x14ac:dyDescent="0.25">
      <c r="A1790">
        <v>114519</v>
      </c>
      <c r="B1790" t="s">
        <v>156</v>
      </c>
      <c r="C1790" t="s">
        <v>157</v>
      </c>
      <c r="D1790">
        <v>2055</v>
      </c>
      <c r="E1790">
        <v>0</v>
      </c>
      <c r="F1790">
        <v>124</v>
      </c>
      <c r="G1790">
        <v>0</v>
      </c>
      <c r="H1790">
        <v>124</v>
      </c>
      <c r="J1790">
        <v>0</v>
      </c>
      <c r="K1790" t="s">
        <v>1415</v>
      </c>
      <c r="L1790" s="1"/>
      <c r="M1790" s="156"/>
    </row>
    <row r="1791" spans="1:13" ht="15" customHeight="1" x14ac:dyDescent="0.25">
      <c r="A1791">
        <v>114493</v>
      </c>
      <c r="B1791" t="s">
        <v>186</v>
      </c>
      <c r="C1791" t="s">
        <v>1433</v>
      </c>
      <c r="D1791">
        <v>2055</v>
      </c>
      <c r="E1791">
        <v>0</v>
      </c>
      <c r="F1791">
        <v>195.5</v>
      </c>
      <c r="G1791">
        <v>0</v>
      </c>
      <c r="H1791">
        <v>195.5</v>
      </c>
      <c r="J1791">
        <v>0</v>
      </c>
      <c r="K1791" t="s">
        <v>1415</v>
      </c>
      <c r="L1791" s="1"/>
      <c r="M1791" s="156"/>
    </row>
    <row r="1792" spans="1:13" ht="15" customHeight="1" x14ac:dyDescent="0.25">
      <c r="A1792">
        <v>114477</v>
      </c>
      <c r="B1792" t="s">
        <v>408</v>
      </c>
      <c r="C1792" t="s">
        <v>1424</v>
      </c>
      <c r="D1792">
        <v>3535</v>
      </c>
      <c r="E1792">
        <v>0</v>
      </c>
      <c r="F1792">
        <v>76.7</v>
      </c>
      <c r="G1792">
        <v>0</v>
      </c>
      <c r="H1792">
        <v>76.5</v>
      </c>
      <c r="I1792" t="s">
        <v>1428</v>
      </c>
      <c r="K1792" t="s">
        <v>1415</v>
      </c>
      <c r="L1792" s="1"/>
      <c r="M1792" s="156"/>
    </row>
    <row r="1793" spans="1:13" ht="15" customHeight="1" x14ac:dyDescent="0.25">
      <c r="A1793">
        <v>114472</v>
      </c>
      <c r="B1793" t="s">
        <v>462</v>
      </c>
      <c r="C1793" t="s">
        <v>1478</v>
      </c>
      <c r="D1793">
        <v>3535</v>
      </c>
      <c r="E1793">
        <v>0</v>
      </c>
      <c r="F1793">
        <v>99.7</v>
      </c>
      <c r="G1793">
        <v>0</v>
      </c>
      <c r="H1793">
        <v>99.3</v>
      </c>
      <c r="K1793" t="s">
        <v>1415</v>
      </c>
      <c r="L1793" s="1"/>
      <c r="M1793" s="156"/>
    </row>
    <row r="1794" spans="1:13" ht="15" customHeight="1" x14ac:dyDescent="0.25">
      <c r="A1794">
        <v>114464</v>
      </c>
      <c r="B1794" t="s">
        <v>1435</v>
      </c>
      <c r="C1794" t="s">
        <v>1436</v>
      </c>
      <c r="D1794">
        <v>2055</v>
      </c>
      <c r="E1794">
        <v>0</v>
      </c>
      <c r="F1794">
        <v>120.4</v>
      </c>
      <c r="G1794">
        <v>0</v>
      </c>
      <c r="H1794">
        <v>120.4</v>
      </c>
      <c r="J1794">
        <v>0</v>
      </c>
      <c r="K1794" t="s">
        <v>1415</v>
      </c>
      <c r="L1794" s="1"/>
      <c r="M1794" s="156"/>
    </row>
    <row r="1795" spans="1:13" ht="15" customHeight="1" x14ac:dyDescent="0.25">
      <c r="A1795">
        <v>114455</v>
      </c>
      <c r="B1795" t="s">
        <v>408</v>
      </c>
      <c r="C1795" t="s">
        <v>1424</v>
      </c>
      <c r="D1795">
        <v>3535</v>
      </c>
      <c r="E1795">
        <v>0</v>
      </c>
      <c r="F1795">
        <v>133.9</v>
      </c>
      <c r="G1795">
        <v>0</v>
      </c>
      <c r="H1795">
        <v>133.6</v>
      </c>
      <c r="I1795" t="s">
        <v>1428</v>
      </c>
      <c r="K1795" t="s">
        <v>1415</v>
      </c>
      <c r="L1795" s="1"/>
      <c r="M1795" s="156"/>
    </row>
    <row r="1796" spans="1:13" ht="15" customHeight="1" x14ac:dyDescent="0.25">
      <c r="A1796">
        <v>114454</v>
      </c>
      <c r="B1796" t="s">
        <v>467</v>
      </c>
      <c r="C1796" t="s">
        <v>1486</v>
      </c>
      <c r="D1796">
        <v>3535</v>
      </c>
      <c r="E1796">
        <v>0</v>
      </c>
      <c r="F1796">
        <v>80.400000000000006</v>
      </c>
      <c r="G1796">
        <v>0</v>
      </c>
      <c r="H1796">
        <v>79.8</v>
      </c>
      <c r="K1796" t="s">
        <v>1415</v>
      </c>
      <c r="L1796" s="1"/>
      <c r="M1796" s="156"/>
    </row>
    <row r="1797" spans="1:13" ht="15" customHeight="1" x14ac:dyDescent="0.25">
      <c r="A1797">
        <v>114453</v>
      </c>
      <c r="B1797" t="s">
        <v>167</v>
      </c>
      <c r="C1797" t="s">
        <v>168</v>
      </c>
      <c r="D1797">
        <v>2055</v>
      </c>
      <c r="E1797">
        <v>0</v>
      </c>
      <c r="F1797">
        <v>179.3</v>
      </c>
      <c r="G1797">
        <v>0</v>
      </c>
      <c r="H1797">
        <v>179.3</v>
      </c>
      <c r="J1797">
        <v>0</v>
      </c>
      <c r="K1797" t="s">
        <v>1415</v>
      </c>
      <c r="L1797" s="1"/>
      <c r="M1797" s="156"/>
    </row>
    <row r="1798" spans="1:13" ht="15" customHeight="1" x14ac:dyDescent="0.25">
      <c r="A1798">
        <v>114452</v>
      </c>
      <c r="B1798" t="s">
        <v>418</v>
      </c>
      <c r="C1798" t="s">
        <v>1420</v>
      </c>
      <c r="D1798">
        <v>3535</v>
      </c>
      <c r="E1798">
        <v>0</v>
      </c>
      <c r="F1798">
        <v>30.6</v>
      </c>
      <c r="G1798">
        <v>0</v>
      </c>
      <c r="H1798">
        <v>30.4</v>
      </c>
      <c r="K1798" t="s">
        <v>1415</v>
      </c>
      <c r="L1798" s="1"/>
      <c r="M1798" s="156"/>
    </row>
    <row r="1799" spans="1:13" ht="15" customHeight="1" x14ac:dyDescent="0.25">
      <c r="A1799">
        <v>114451</v>
      </c>
      <c r="B1799" t="s">
        <v>154</v>
      </c>
      <c r="C1799" t="s">
        <v>155</v>
      </c>
      <c r="D1799">
        <v>2055</v>
      </c>
      <c r="E1799">
        <v>0</v>
      </c>
      <c r="F1799">
        <v>101.7</v>
      </c>
      <c r="G1799">
        <v>0</v>
      </c>
      <c r="H1799">
        <v>101.7</v>
      </c>
      <c r="J1799">
        <v>0</v>
      </c>
      <c r="K1799" t="s">
        <v>1415</v>
      </c>
      <c r="L1799" s="1"/>
      <c r="M1799" s="156"/>
    </row>
    <row r="1800" spans="1:13" ht="15" customHeight="1" x14ac:dyDescent="0.25">
      <c r="A1800">
        <v>114450</v>
      </c>
      <c r="B1800" t="s">
        <v>409</v>
      </c>
      <c r="C1800" t="s">
        <v>1414</v>
      </c>
      <c r="D1800">
        <v>3535</v>
      </c>
      <c r="E1800">
        <v>0</v>
      </c>
      <c r="F1800">
        <v>83</v>
      </c>
      <c r="G1800">
        <v>0</v>
      </c>
      <c r="H1800">
        <v>83.3</v>
      </c>
      <c r="K1800" t="s">
        <v>1415</v>
      </c>
      <c r="L1800" s="1"/>
      <c r="M1800" s="156"/>
    </row>
    <row r="1801" spans="1:13" ht="15" customHeight="1" x14ac:dyDescent="0.25">
      <c r="A1801">
        <v>114449</v>
      </c>
      <c r="B1801" t="s">
        <v>450</v>
      </c>
      <c r="C1801" t="s">
        <v>1461</v>
      </c>
      <c r="D1801">
        <v>3600</v>
      </c>
      <c r="E1801">
        <v>0</v>
      </c>
      <c r="F1801">
        <v>21.4</v>
      </c>
      <c r="G1801">
        <v>0</v>
      </c>
      <c r="H1801">
        <v>20.9</v>
      </c>
      <c r="I1801" t="s">
        <v>1661</v>
      </c>
      <c r="K1801" t="s">
        <v>1415</v>
      </c>
      <c r="L1801" s="1"/>
      <c r="M1801" s="156"/>
    </row>
    <row r="1802" spans="1:13" ht="15" customHeight="1" x14ac:dyDescent="0.25">
      <c r="A1802">
        <v>114448</v>
      </c>
      <c r="B1802" t="s">
        <v>450</v>
      </c>
      <c r="C1802" t="s">
        <v>1461</v>
      </c>
      <c r="D1802">
        <v>3535</v>
      </c>
      <c r="E1802">
        <v>0</v>
      </c>
      <c r="F1802">
        <v>1.4</v>
      </c>
      <c r="G1802">
        <v>0</v>
      </c>
      <c r="H1802">
        <v>1.4</v>
      </c>
      <c r="K1802" t="s">
        <v>1415</v>
      </c>
      <c r="L1802" s="1"/>
      <c r="M1802" s="156"/>
    </row>
    <row r="1803" spans="1:13" ht="15" customHeight="1" x14ac:dyDescent="0.25">
      <c r="A1803">
        <v>114447</v>
      </c>
      <c r="B1803" t="s">
        <v>420</v>
      </c>
      <c r="C1803" t="s">
        <v>1422</v>
      </c>
      <c r="D1803">
        <v>3600</v>
      </c>
      <c r="E1803">
        <v>0</v>
      </c>
      <c r="F1803">
        <v>158</v>
      </c>
      <c r="G1803">
        <v>0</v>
      </c>
      <c r="H1803">
        <v>158.1</v>
      </c>
      <c r="I1803" t="s">
        <v>1502</v>
      </c>
      <c r="K1803" t="s">
        <v>1415</v>
      </c>
      <c r="L1803" s="1"/>
      <c r="M1803" s="156"/>
    </row>
    <row r="1804" spans="1:13" ht="15" customHeight="1" x14ac:dyDescent="0.25">
      <c r="A1804">
        <v>114446</v>
      </c>
      <c r="B1804" t="s">
        <v>121</v>
      </c>
      <c r="C1804" t="s">
        <v>122</v>
      </c>
      <c r="D1804">
        <v>2055</v>
      </c>
      <c r="E1804">
        <v>0</v>
      </c>
      <c r="F1804">
        <v>190.9</v>
      </c>
      <c r="G1804">
        <v>0</v>
      </c>
      <c r="H1804">
        <v>190.9</v>
      </c>
      <c r="J1804">
        <v>0</v>
      </c>
      <c r="K1804" t="s">
        <v>1415</v>
      </c>
      <c r="L1804" s="1"/>
      <c r="M1804" s="156"/>
    </row>
    <row r="1805" spans="1:13" ht="15" customHeight="1" x14ac:dyDescent="0.25">
      <c r="A1805">
        <v>114445</v>
      </c>
      <c r="B1805" t="s">
        <v>450</v>
      </c>
      <c r="C1805" t="s">
        <v>1461</v>
      </c>
      <c r="D1805">
        <v>3535</v>
      </c>
      <c r="E1805">
        <v>0</v>
      </c>
      <c r="F1805">
        <v>51</v>
      </c>
      <c r="G1805">
        <v>0</v>
      </c>
      <c r="H1805">
        <v>50.8</v>
      </c>
      <c r="I1805" t="s">
        <v>1670</v>
      </c>
      <c r="K1805" t="s">
        <v>1415</v>
      </c>
      <c r="L1805" s="1"/>
      <c r="M1805" s="156"/>
    </row>
    <row r="1806" spans="1:13" ht="15" customHeight="1" x14ac:dyDescent="0.25">
      <c r="A1806">
        <v>114444</v>
      </c>
      <c r="B1806" t="s">
        <v>186</v>
      </c>
      <c r="C1806" t="s">
        <v>1433</v>
      </c>
      <c r="D1806">
        <v>2055</v>
      </c>
      <c r="E1806">
        <v>0</v>
      </c>
      <c r="F1806">
        <v>177.3</v>
      </c>
      <c r="G1806">
        <v>0</v>
      </c>
      <c r="H1806">
        <v>177.3</v>
      </c>
      <c r="J1806">
        <v>0</v>
      </c>
      <c r="K1806" t="s">
        <v>1415</v>
      </c>
      <c r="L1806" s="1"/>
      <c r="M1806" s="156"/>
    </row>
    <row r="1807" spans="1:13" ht="15" customHeight="1" x14ac:dyDescent="0.25">
      <c r="A1807">
        <v>114443</v>
      </c>
      <c r="B1807" t="s">
        <v>418</v>
      </c>
      <c r="C1807" t="s">
        <v>1420</v>
      </c>
      <c r="D1807">
        <v>3535</v>
      </c>
      <c r="E1807">
        <v>0</v>
      </c>
      <c r="F1807">
        <v>30.5</v>
      </c>
      <c r="G1807">
        <v>0</v>
      </c>
      <c r="H1807">
        <v>30.4</v>
      </c>
      <c r="K1807" t="s">
        <v>1415</v>
      </c>
      <c r="L1807" s="1"/>
      <c r="M1807" s="156"/>
    </row>
    <row r="1808" spans="1:13" ht="15" customHeight="1" x14ac:dyDescent="0.25">
      <c r="A1808">
        <v>114442</v>
      </c>
      <c r="B1808" t="s">
        <v>416</v>
      </c>
      <c r="C1808" t="s">
        <v>1418</v>
      </c>
      <c r="D1808">
        <v>3535</v>
      </c>
      <c r="E1808">
        <v>0</v>
      </c>
      <c r="F1808">
        <v>53.7</v>
      </c>
      <c r="G1808">
        <v>0</v>
      </c>
      <c r="H1808">
        <v>53.8</v>
      </c>
      <c r="K1808" t="s">
        <v>1415</v>
      </c>
      <c r="L1808" s="1"/>
      <c r="M1808" s="156"/>
    </row>
    <row r="1809" spans="1:13" ht="15" customHeight="1" x14ac:dyDescent="0.25">
      <c r="A1809">
        <v>114441</v>
      </c>
      <c r="B1809" t="s">
        <v>127</v>
      </c>
      <c r="C1809" t="s">
        <v>128</v>
      </c>
      <c r="D1809">
        <v>2055</v>
      </c>
      <c r="E1809">
        <v>0</v>
      </c>
      <c r="F1809">
        <v>161.80000000000001</v>
      </c>
      <c r="G1809">
        <v>0</v>
      </c>
      <c r="H1809">
        <v>161.80000000000001</v>
      </c>
      <c r="J1809">
        <v>0</v>
      </c>
      <c r="K1809" t="s">
        <v>1415</v>
      </c>
      <c r="L1809" s="1"/>
      <c r="M1809" s="156"/>
    </row>
    <row r="1810" spans="1:13" ht="15" customHeight="1" x14ac:dyDescent="0.25">
      <c r="A1810">
        <v>114440</v>
      </c>
      <c r="B1810" t="s">
        <v>175</v>
      </c>
      <c r="C1810" t="s">
        <v>176</v>
      </c>
      <c r="D1810">
        <v>2055</v>
      </c>
      <c r="E1810">
        <v>0</v>
      </c>
      <c r="F1810">
        <v>207.1</v>
      </c>
      <c r="G1810">
        <v>0</v>
      </c>
      <c r="H1810">
        <v>207.1</v>
      </c>
      <c r="J1810">
        <v>0</v>
      </c>
      <c r="K1810" t="s">
        <v>1415</v>
      </c>
      <c r="L1810" s="1"/>
      <c r="M1810" s="156"/>
    </row>
    <row r="1811" spans="1:13" ht="15" customHeight="1" x14ac:dyDescent="0.25">
      <c r="A1811">
        <v>114439</v>
      </c>
      <c r="B1811" t="s">
        <v>429</v>
      </c>
      <c r="C1811" t="s">
        <v>1437</v>
      </c>
      <c r="D1811">
        <v>3535</v>
      </c>
      <c r="E1811">
        <v>0</v>
      </c>
      <c r="F1811">
        <v>50.1</v>
      </c>
      <c r="G1811">
        <v>0</v>
      </c>
      <c r="H1811">
        <v>49.8</v>
      </c>
      <c r="K1811" t="s">
        <v>1415</v>
      </c>
      <c r="L1811" s="1"/>
      <c r="M1811" s="156"/>
    </row>
    <row r="1812" spans="1:13" ht="15" customHeight="1" x14ac:dyDescent="0.25">
      <c r="A1812">
        <v>114438</v>
      </c>
      <c r="B1812" t="s">
        <v>167</v>
      </c>
      <c r="C1812" t="s">
        <v>168</v>
      </c>
      <c r="D1812">
        <v>2055</v>
      </c>
      <c r="E1812">
        <v>0</v>
      </c>
      <c r="F1812">
        <v>190</v>
      </c>
      <c r="G1812">
        <v>0</v>
      </c>
      <c r="H1812">
        <v>190</v>
      </c>
      <c r="J1812">
        <v>0</v>
      </c>
      <c r="K1812" t="s">
        <v>1415</v>
      </c>
      <c r="L1812" s="1"/>
      <c r="M1812" s="156"/>
    </row>
    <row r="1813" spans="1:13" ht="15" customHeight="1" x14ac:dyDescent="0.25">
      <c r="A1813">
        <v>114437</v>
      </c>
      <c r="B1813" t="s">
        <v>429</v>
      </c>
      <c r="C1813" t="s">
        <v>1437</v>
      </c>
      <c r="D1813">
        <v>3535</v>
      </c>
      <c r="E1813">
        <v>0</v>
      </c>
      <c r="F1813">
        <v>60.5</v>
      </c>
      <c r="G1813">
        <v>0</v>
      </c>
      <c r="H1813">
        <v>60.8</v>
      </c>
      <c r="K1813" t="s">
        <v>1415</v>
      </c>
      <c r="L1813" s="1"/>
      <c r="M1813" s="156"/>
    </row>
    <row r="1814" spans="1:13" ht="15" customHeight="1" x14ac:dyDescent="0.25">
      <c r="A1814">
        <v>114436</v>
      </c>
      <c r="B1814" t="s">
        <v>429</v>
      </c>
      <c r="C1814" t="s">
        <v>1437</v>
      </c>
      <c r="D1814">
        <v>3535</v>
      </c>
      <c r="E1814">
        <v>0</v>
      </c>
      <c r="F1814">
        <v>60.6</v>
      </c>
      <c r="G1814">
        <v>0</v>
      </c>
      <c r="H1814">
        <v>60.8</v>
      </c>
      <c r="K1814" t="s">
        <v>1415</v>
      </c>
      <c r="L1814" s="1"/>
      <c r="M1814" s="156"/>
    </row>
    <row r="1815" spans="1:13" ht="15" customHeight="1" x14ac:dyDescent="0.25">
      <c r="A1815">
        <v>114435</v>
      </c>
      <c r="B1815" t="s">
        <v>1435</v>
      </c>
      <c r="C1815" t="s">
        <v>1436</v>
      </c>
      <c r="D1815">
        <v>2055</v>
      </c>
      <c r="E1815">
        <v>0</v>
      </c>
      <c r="F1815">
        <v>104.5</v>
      </c>
      <c r="G1815">
        <v>0</v>
      </c>
      <c r="H1815">
        <v>104.5</v>
      </c>
      <c r="J1815">
        <v>0</v>
      </c>
      <c r="K1815" t="s">
        <v>1415</v>
      </c>
      <c r="L1815" s="1"/>
      <c r="M1815" s="156"/>
    </row>
    <row r="1816" spans="1:13" ht="15" customHeight="1" x14ac:dyDescent="0.25">
      <c r="A1816">
        <v>114433</v>
      </c>
      <c r="B1816" t="s">
        <v>426</v>
      </c>
      <c r="C1816" t="s">
        <v>427</v>
      </c>
      <c r="D1816">
        <v>3535</v>
      </c>
      <c r="E1816">
        <v>44</v>
      </c>
      <c r="F1816">
        <v>44.4</v>
      </c>
      <c r="G1816">
        <v>0</v>
      </c>
      <c r="H1816">
        <v>44.1</v>
      </c>
      <c r="I1816" t="s">
        <v>1417</v>
      </c>
      <c r="K1816" t="s">
        <v>1415</v>
      </c>
      <c r="L1816" s="1"/>
      <c r="M1816" s="156"/>
    </row>
    <row r="1817" spans="1:13" ht="15" customHeight="1" x14ac:dyDescent="0.25">
      <c r="A1817">
        <v>114431</v>
      </c>
      <c r="B1817" t="s">
        <v>186</v>
      </c>
      <c r="C1817" t="s">
        <v>1433</v>
      </c>
      <c r="D1817">
        <v>2055</v>
      </c>
      <c r="E1817">
        <v>0</v>
      </c>
      <c r="F1817">
        <v>194.8</v>
      </c>
      <c r="G1817">
        <v>0</v>
      </c>
      <c r="H1817">
        <v>194.8</v>
      </c>
      <c r="J1817">
        <v>0</v>
      </c>
      <c r="K1817" t="s">
        <v>1415</v>
      </c>
      <c r="L1817" s="1"/>
      <c r="M1817" s="156"/>
    </row>
    <row r="1818" spans="1:13" ht="15" customHeight="1" x14ac:dyDescent="0.25">
      <c r="A1818">
        <v>114430</v>
      </c>
      <c r="B1818" t="s">
        <v>416</v>
      </c>
      <c r="C1818" t="s">
        <v>1418</v>
      </c>
      <c r="D1818">
        <v>3535</v>
      </c>
      <c r="E1818">
        <v>33</v>
      </c>
      <c r="F1818">
        <v>33.299999999999997</v>
      </c>
      <c r="G1818">
        <v>0</v>
      </c>
      <c r="H1818">
        <v>33.1</v>
      </c>
      <c r="I1818" t="s">
        <v>1417</v>
      </c>
      <c r="K1818" t="s">
        <v>1415</v>
      </c>
      <c r="L1818" s="1"/>
      <c r="M1818" s="156"/>
    </row>
    <row r="1819" spans="1:13" ht="15" customHeight="1" x14ac:dyDescent="0.25">
      <c r="A1819">
        <v>114428</v>
      </c>
      <c r="B1819" t="s">
        <v>409</v>
      </c>
      <c r="C1819" t="s">
        <v>1414</v>
      </c>
      <c r="D1819">
        <v>3535</v>
      </c>
      <c r="E1819">
        <v>0</v>
      </c>
      <c r="F1819">
        <v>152.80000000000001</v>
      </c>
      <c r="G1819">
        <v>0</v>
      </c>
      <c r="H1819">
        <v>152.6</v>
      </c>
      <c r="K1819" t="s">
        <v>1415</v>
      </c>
      <c r="L1819" s="1"/>
      <c r="M1819" s="156"/>
    </row>
    <row r="1820" spans="1:13" ht="15" customHeight="1" x14ac:dyDescent="0.25">
      <c r="A1820">
        <v>114426</v>
      </c>
      <c r="B1820" t="s">
        <v>458</v>
      </c>
      <c r="C1820" t="s">
        <v>1472</v>
      </c>
      <c r="D1820">
        <v>3535</v>
      </c>
      <c r="E1820">
        <v>0</v>
      </c>
      <c r="F1820">
        <v>103.1</v>
      </c>
      <c r="G1820">
        <v>0</v>
      </c>
      <c r="H1820">
        <v>102.8</v>
      </c>
      <c r="K1820" t="s">
        <v>1415</v>
      </c>
      <c r="L1820" s="1"/>
      <c r="M1820" s="156"/>
    </row>
    <row r="1821" spans="1:13" ht="15" customHeight="1" x14ac:dyDescent="0.25">
      <c r="A1821">
        <v>114423</v>
      </c>
      <c r="B1821" t="s">
        <v>167</v>
      </c>
      <c r="C1821" t="s">
        <v>168</v>
      </c>
      <c r="D1821">
        <v>2055</v>
      </c>
      <c r="E1821">
        <v>0</v>
      </c>
      <c r="F1821">
        <v>189.4</v>
      </c>
      <c r="G1821">
        <v>0</v>
      </c>
      <c r="H1821">
        <v>189.4</v>
      </c>
      <c r="J1821">
        <v>0</v>
      </c>
      <c r="K1821" t="s">
        <v>1415</v>
      </c>
      <c r="L1821" s="1"/>
      <c r="M1821" s="156"/>
    </row>
    <row r="1822" spans="1:13" ht="15" customHeight="1" x14ac:dyDescent="0.25">
      <c r="A1822">
        <v>114421</v>
      </c>
      <c r="B1822" t="s">
        <v>458</v>
      </c>
      <c r="C1822" t="s">
        <v>1472</v>
      </c>
      <c r="D1822">
        <v>3535</v>
      </c>
      <c r="E1822">
        <v>0</v>
      </c>
      <c r="F1822">
        <v>210.8</v>
      </c>
      <c r="G1822">
        <v>0</v>
      </c>
      <c r="H1822">
        <v>210.6</v>
      </c>
      <c r="K1822" t="s">
        <v>1415</v>
      </c>
      <c r="L1822" s="1"/>
      <c r="M1822" s="156"/>
    </row>
    <row r="1823" spans="1:13" ht="15" customHeight="1" x14ac:dyDescent="0.25">
      <c r="A1823">
        <v>114420</v>
      </c>
      <c r="B1823" t="s">
        <v>121</v>
      </c>
      <c r="C1823" t="s">
        <v>122</v>
      </c>
      <c r="D1823">
        <v>2055</v>
      </c>
      <c r="E1823">
        <v>0</v>
      </c>
      <c r="F1823">
        <v>188.4</v>
      </c>
      <c r="G1823">
        <v>0</v>
      </c>
      <c r="H1823">
        <v>188.4</v>
      </c>
      <c r="J1823">
        <v>0</v>
      </c>
      <c r="K1823" t="s">
        <v>1415</v>
      </c>
      <c r="L1823" s="1"/>
      <c r="M1823" s="156"/>
    </row>
    <row r="1824" spans="1:13" ht="15" customHeight="1" x14ac:dyDescent="0.25">
      <c r="A1824">
        <v>114419</v>
      </c>
      <c r="B1824" t="s">
        <v>186</v>
      </c>
      <c r="C1824" t="s">
        <v>1433</v>
      </c>
      <c r="D1824">
        <v>2055</v>
      </c>
      <c r="E1824">
        <v>0</v>
      </c>
      <c r="F1824">
        <v>181.2</v>
      </c>
      <c r="G1824">
        <v>0</v>
      </c>
      <c r="H1824">
        <v>181.2</v>
      </c>
      <c r="J1824">
        <v>0</v>
      </c>
      <c r="K1824" t="s">
        <v>1415</v>
      </c>
      <c r="L1824" s="1"/>
      <c r="M1824" s="156"/>
    </row>
    <row r="1825" spans="1:13" ht="15" customHeight="1" x14ac:dyDescent="0.25">
      <c r="A1825">
        <v>114418</v>
      </c>
      <c r="B1825" t="s">
        <v>420</v>
      </c>
      <c r="C1825" t="s">
        <v>1422</v>
      </c>
      <c r="D1825">
        <v>3600</v>
      </c>
      <c r="E1825">
        <v>0</v>
      </c>
      <c r="F1825">
        <v>124.5</v>
      </c>
      <c r="G1825">
        <v>0</v>
      </c>
      <c r="H1825">
        <v>122.9</v>
      </c>
      <c r="I1825" t="s">
        <v>1502</v>
      </c>
      <c r="K1825" t="s">
        <v>1415</v>
      </c>
      <c r="L1825" s="1"/>
      <c r="M1825" s="156"/>
    </row>
    <row r="1826" spans="1:13" ht="15" customHeight="1" x14ac:dyDescent="0.25">
      <c r="A1826">
        <v>114417</v>
      </c>
      <c r="B1826" t="s">
        <v>186</v>
      </c>
      <c r="C1826" t="s">
        <v>1433</v>
      </c>
      <c r="D1826">
        <v>2055</v>
      </c>
      <c r="E1826">
        <v>0</v>
      </c>
      <c r="F1826">
        <v>96.7</v>
      </c>
      <c r="G1826">
        <v>0</v>
      </c>
      <c r="H1826">
        <v>96.7</v>
      </c>
      <c r="J1826">
        <v>0</v>
      </c>
      <c r="K1826" t="s">
        <v>1415</v>
      </c>
      <c r="L1826" s="1"/>
      <c r="M1826" s="156"/>
    </row>
    <row r="1827" spans="1:13" ht="15" customHeight="1" x14ac:dyDescent="0.25">
      <c r="A1827">
        <v>114416</v>
      </c>
      <c r="B1827" t="s">
        <v>459</v>
      </c>
      <c r="C1827" t="s">
        <v>191</v>
      </c>
      <c r="D1827">
        <v>3535</v>
      </c>
      <c r="E1827">
        <v>0</v>
      </c>
      <c r="F1827">
        <v>32.799999999999997</v>
      </c>
      <c r="G1827">
        <v>0</v>
      </c>
      <c r="H1827">
        <v>32.9</v>
      </c>
      <c r="K1827" t="s">
        <v>1415</v>
      </c>
      <c r="L1827" s="1"/>
      <c r="M1827" s="156"/>
    </row>
    <row r="1828" spans="1:13" ht="15" customHeight="1" x14ac:dyDescent="0.25">
      <c r="A1828">
        <v>114415</v>
      </c>
      <c r="B1828" t="s">
        <v>124</v>
      </c>
      <c r="C1828" t="s">
        <v>1413</v>
      </c>
      <c r="D1828">
        <v>2055</v>
      </c>
      <c r="E1828">
        <v>0</v>
      </c>
      <c r="F1828">
        <v>169.2</v>
      </c>
      <c r="G1828">
        <v>0</v>
      </c>
      <c r="H1828">
        <v>169.2</v>
      </c>
      <c r="J1828">
        <v>0</v>
      </c>
      <c r="K1828" t="s">
        <v>1415</v>
      </c>
      <c r="L1828" s="1"/>
      <c r="M1828" s="156"/>
    </row>
    <row r="1829" spans="1:13" ht="15" customHeight="1" x14ac:dyDescent="0.25">
      <c r="A1829">
        <v>114414</v>
      </c>
      <c r="B1829" t="s">
        <v>186</v>
      </c>
      <c r="C1829" t="s">
        <v>1433</v>
      </c>
      <c r="D1829">
        <v>2055</v>
      </c>
      <c r="E1829">
        <v>0</v>
      </c>
      <c r="F1829">
        <v>182.7</v>
      </c>
      <c r="G1829">
        <v>0</v>
      </c>
      <c r="H1829">
        <v>182.7</v>
      </c>
      <c r="J1829">
        <v>0</v>
      </c>
      <c r="K1829" t="s">
        <v>1415</v>
      </c>
      <c r="L1829" s="1"/>
      <c r="M1829" s="156"/>
    </row>
    <row r="1830" spans="1:13" ht="15" customHeight="1" x14ac:dyDescent="0.25">
      <c r="A1830">
        <v>114413</v>
      </c>
      <c r="B1830" t="s">
        <v>437</v>
      </c>
      <c r="C1830" t="s">
        <v>438</v>
      </c>
      <c r="D1830">
        <v>3535</v>
      </c>
      <c r="E1830">
        <v>0</v>
      </c>
      <c r="F1830">
        <v>101.9</v>
      </c>
      <c r="G1830">
        <v>0</v>
      </c>
      <c r="H1830">
        <v>102</v>
      </c>
      <c r="K1830" t="s">
        <v>1415</v>
      </c>
      <c r="L1830" s="1"/>
      <c r="M1830" s="156"/>
    </row>
    <row r="1831" spans="1:13" ht="15" customHeight="1" x14ac:dyDescent="0.25">
      <c r="A1831">
        <v>114412</v>
      </c>
      <c r="B1831" t="s">
        <v>409</v>
      </c>
      <c r="C1831" t="s">
        <v>1414</v>
      </c>
      <c r="D1831">
        <v>3535</v>
      </c>
      <c r="E1831">
        <v>0</v>
      </c>
      <c r="F1831">
        <v>56.2</v>
      </c>
      <c r="G1831">
        <v>0</v>
      </c>
      <c r="H1831">
        <v>56.1</v>
      </c>
      <c r="K1831" t="s">
        <v>1415</v>
      </c>
      <c r="L1831" s="1"/>
      <c r="M1831" s="156"/>
    </row>
    <row r="1832" spans="1:13" ht="15" customHeight="1" x14ac:dyDescent="0.25">
      <c r="A1832">
        <v>114411</v>
      </c>
      <c r="B1832" t="s">
        <v>416</v>
      </c>
      <c r="C1832" t="s">
        <v>1418</v>
      </c>
      <c r="D1832">
        <v>3535</v>
      </c>
      <c r="E1832">
        <v>33</v>
      </c>
      <c r="F1832">
        <v>33.9</v>
      </c>
      <c r="G1832">
        <v>0</v>
      </c>
      <c r="H1832">
        <v>33.6</v>
      </c>
      <c r="I1832" t="s">
        <v>1417</v>
      </c>
      <c r="K1832" t="s">
        <v>1415</v>
      </c>
      <c r="L1832" s="1"/>
      <c r="M1832" s="156"/>
    </row>
    <row r="1833" spans="1:13" ht="15" customHeight="1" x14ac:dyDescent="0.25">
      <c r="A1833">
        <v>114410</v>
      </c>
      <c r="B1833" t="s">
        <v>416</v>
      </c>
      <c r="C1833" t="s">
        <v>1418</v>
      </c>
      <c r="D1833">
        <v>3535</v>
      </c>
      <c r="E1833">
        <v>97</v>
      </c>
      <c r="F1833">
        <v>97.9</v>
      </c>
      <c r="G1833">
        <v>0</v>
      </c>
      <c r="H1833">
        <v>98.1</v>
      </c>
      <c r="I1833" t="s">
        <v>1417</v>
      </c>
      <c r="K1833" t="s">
        <v>1415</v>
      </c>
      <c r="L1833" s="1"/>
      <c r="M1833" s="156"/>
    </row>
    <row r="1834" spans="1:13" ht="15" customHeight="1" x14ac:dyDescent="0.25">
      <c r="A1834">
        <v>114409</v>
      </c>
      <c r="B1834" t="s">
        <v>167</v>
      </c>
      <c r="C1834" t="s">
        <v>168</v>
      </c>
      <c r="D1834">
        <v>2055</v>
      </c>
      <c r="E1834">
        <v>0</v>
      </c>
      <c r="F1834">
        <v>202.7</v>
      </c>
      <c r="G1834">
        <v>0</v>
      </c>
      <c r="H1834">
        <v>202.7</v>
      </c>
      <c r="J1834">
        <v>0</v>
      </c>
      <c r="K1834" t="s">
        <v>1415</v>
      </c>
      <c r="L1834" s="1"/>
      <c r="M1834" s="156"/>
    </row>
    <row r="1835" spans="1:13" ht="15" customHeight="1" x14ac:dyDescent="0.25">
      <c r="A1835">
        <v>114408</v>
      </c>
      <c r="B1835" t="s">
        <v>177</v>
      </c>
      <c r="C1835" t="s">
        <v>178</v>
      </c>
      <c r="D1835">
        <v>2055</v>
      </c>
      <c r="E1835">
        <v>0</v>
      </c>
      <c r="F1835">
        <v>194</v>
      </c>
      <c r="G1835">
        <v>0</v>
      </c>
      <c r="H1835">
        <v>194</v>
      </c>
      <c r="J1835">
        <v>0</v>
      </c>
      <c r="K1835" t="s">
        <v>1415</v>
      </c>
      <c r="L1835" s="1"/>
      <c r="M1835" s="156"/>
    </row>
    <row r="1836" spans="1:13" ht="15" customHeight="1" x14ac:dyDescent="0.25">
      <c r="A1836">
        <v>114407</v>
      </c>
      <c r="B1836" t="s">
        <v>186</v>
      </c>
      <c r="C1836" t="s">
        <v>1433</v>
      </c>
      <c r="D1836">
        <v>2055</v>
      </c>
      <c r="E1836">
        <v>0</v>
      </c>
      <c r="F1836">
        <v>175.6</v>
      </c>
      <c r="G1836">
        <v>0</v>
      </c>
      <c r="H1836">
        <v>175.6</v>
      </c>
      <c r="J1836">
        <v>0</v>
      </c>
      <c r="K1836" t="s">
        <v>1415</v>
      </c>
      <c r="L1836" s="1"/>
      <c r="M1836" s="156"/>
    </row>
    <row r="1837" spans="1:13" ht="15" customHeight="1" x14ac:dyDescent="0.25">
      <c r="A1837">
        <v>114406</v>
      </c>
      <c r="B1837" t="s">
        <v>1435</v>
      </c>
      <c r="C1837" t="s">
        <v>1436</v>
      </c>
      <c r="D1837">
        <v>2055</v>
      </c>
      <c r="E1837">
        <v>0</v>
      </c>
      <c r="F1837">
        <v>128.19999999999999</v>
      </c>
      <c r="G1837">
        <v>0</v>
      </c>
      <c r="H1837">
        <v>128.19999999999999</v>
      </c>
      <c r="J1837">
        <v>0</v>
      </c>
      <c r="K1837" t="s">
        <v>1415</v>
      </c>
      <c r="L1837" s="1"/>
      <c r="M1837" s="156"/>
    </row>
    <row r="1838" spans="1:13" ht="15" customHeight="1" x14ac:dyDescent="0.25">
      <c r="A1838">
        <v>114404</v>
      </c>
      <c r="B1838" t="s">
        <v>186</v>
      </c>
      <c r="C1838" t="s">
        <v>1433</v>
      </c>
      <c r="D1838">
        <v>2055</v>
      </c>
      <c r="E1838">
        <v>0</v>
      </c>
      <c r="F1838">
        <v>180.3</v>
      </c>
      <c r="G1838">
        <v>0</v>
      </c>
      <c r="H1838">
        <v>180.3</v>
      </c>
      <c r="J1838">
        <v>0</v>
      </c>
      <c r="K1838" t="s">
        <v>1415</v>
      </c>
      <c r="L1838" s="1"/>
      <c r="M1838" s="156"/>
    </row>
    <row r="1839" spans="1:13" ht="15" customHeight="1" x14ac:dyDescent="0.25">
      <c r="A1839">
        <v>114403</v>
      </c>
      <c r="B1839" t="s">
        <v>1435</v>
      </c>
      <c r="C1839" t="s">
        <v>1436</v>
      </c>
      <c r="D1839">
        <v>2055</v>
      </c>
      <c r="E1839">
        <v>0</v>
      </c>
      <c r="F1839">
        <v>97.3</v>
      </c>
      <c r="G1839">
        <v>0</v>
      </c>
      <c r="H1839">
        <v>97.3</v>
      </c>
      <c r="J1839">
        <v>0</v>
      </c>
      <c r="K1839" t="s">
        <v>1415</v>
      </c>
      <c r="L1839" s="1"/>
      <c r="M1839" s="156"/>
    </row>
    <row r="1840" spans="1:13" ht="15" customHeight="1" x14ac:dyDescent="0.25">
      <c r="A1840">
        <v>114402</v>
      </c>
      <c r="B1840" t="s">
        <v>167</v>
      </c>
      <c r="C1840" t="s">
        <v>168</v>
      </c>
      <c r="D1840">
        <v>2055</v>
      </c>
      <c r="E1840">
        <v>0</v>
      </c>
      <c r="F1840">
        <v>193.2</v>
      </c>
      <c r="G1840">
        <v>0</v>
      </c>
      <c r="H1840">
        <v>193.2</v>
      </c>
      <c r="J1840">
        <v>0</v>
      </c>
      <c r="K1840" t="s">
        <v>1415</v>
      </c>
      <c r="L1840" s="1"/>
      <c r="M1840" s="156"/>
    </row>
    <row r="1841" spans="1:13" ht="15" customHeight="1" x14ac:dyDescent="0.25">
      <c r="A1841">
        <v>114401</v>
      </c>
      <c r="B1841" t="s">
        <v>450</v>
      </c>
      <c r="C1841" t="s">
        <v>1461</v>
      </c>
      <c r="D1841">
        <v>3535</v>
      </c>
      <c r="E1841">
        <v>0</v>
      </c>
      <c r="F1841">
        <v>61.1</v>
      </c>
      <c r="G1841">
        <v>0</v>
      </c>
      <c r="H1841">
        <v>61.3</v>
      </c>
      <c r="I1841" t="s">
        <v>1670</v>
      </c>
      <c r="K1841" t="s">
        <v>1415</v>
      </c>
      <c r="L1841" s="1"/>
      <c r="M1841" s="156"/>
    </row>
    <row r="1842" spans="1:13" ht="15" customHeight="1" x14ac:dyDescent="0.25">
      <c r="A1842">
        <v>114400</v>
      </c>
      <c r="B1842" t="s">
        <v>186</v>
      </c>
      <c r="C1842" t="s">
        <v>1433</v>
      </c>
      <c r="D1842">
        <v>2055</v>
      </c>
      <c r="E1842">
        <v>0</v>
      </c>
      <c r="F1842">
        <v>179.9</v>
      </c>
      <c r="G1842">
        <v>0</v>
      </c>
      <c r="H1842">
        <v>179.9</v>
      </c>
      <c r="J1842">
        <v>0</v>
      </c>
      <c r="K1842" t="s">
        <v>1415</v>
      </c>
      <c r="L1842" s="1"/>
      <c r="M1842" s="156"/>
    </row>
    <row r="1843" spans="1:13" ht="15" customHeight="1" x14ac:dyDescent="0.25">
      <c r="A1843">
        <v>114399</v>
      </c>
      <c r="B1843" t="s">
        <v>429</v>
      </c>
      <c r="C1843" t="s">
        <v>1437</v>
      </c>
      <c r="D1843">
        <v>3535</v>
      </c>
      <c r="E1843">
        <v>0</v>
      </c>
      <c r="F1843">
        <v>60.1</v>
      </c>
      <c r="G1843">
        <v>0</v>
      </c>
      <c r="H1843">
        <v>60.3</v>
      </c>
      <c r="K1843" t="s">
        <v>1415</v>
      </c>
      <c r="L1843" s="1"/>
      <c r="M1843" s="156"/>
    </row>
    <row r="1844" spans="1:13" ht="15" customHeight="1" x14ac:dyDescent="0.25">
      <c r="A1844">
        <v>114398</v>
      </c>
      <c r="B1844" t="s">
        <v>459</v>
      </c>
      <c r="C1844" t="s">
        <v>191</v>
      </c>
      <c r="D1844">
        <v>3535</v>
      </c>
      <c r="E1844">
        <v>0</v>
      </c>
      <c r="F1844">
        <v>185.8</v>
      </c>
      <c r="G1844">
        <v>0</v>
      </c>
      <c r="H1844">
        <v>185.1</v>
      </c>
      <c r="K1844" t="s">
        <v>1415</v>
      </c>
      <c r="L1844" s="1"/>
      <c r="M1844" s="156"/>
    </row>
    <row r="1845" spans="1:13" ht="15" customHeight="1" x14ac:dyDescent="0.25">
      <c r="A1845">
        <v>114397</v>
      </c>
      <c r="B1845" t="s">
        <v>167</v>
      </c>
      <c r="C1845" t="s">
        <v>168</v>
      </c>
      <c r="D1845">
        <v>2055</v>
      </c>
      <c r="E1845">
        <v>0</v>
      </c>
      <c r="F1845">
        <v>198.1</v>
      </c>
      <c r="G1845">
        <v>0</v>
      </c>
      <c r="H1845">
        <v>198.1</v>
      </c>
      <c r="J1845">
        <v>0</v>
      </c>
      <c r="K1845" t="s">
        <v>1415</v>
      </c>
      <c r="L1845" s="1"/>
      <c r="M1845" s="156"/>
    </row>
    <row r="1846" spans="1:13" ht="15" customHeight="1" x14ac:dyDescent="0.25">
      <c r="A1846">
        <v>114396</v>
      </c>
      <c r="B1846" t="s">
        <v>121</v>
      </c>
      <c r="C1846" t="s">
        <v>122</v>
      </c>
      <c r="D1846">
        <v>2055</v>
      </c>
      <c r="E1846">
        <v>0</v>
      </c>
      <c r="F1846">
        <v>194.6</v>
      </c>
      <c r="G1846">
        <v>0</v>
      </c>
      <c r="H1846">
        <v>194.6</v>
      </c>
      <c r="J1846">
        <v>0</v>
      </c>
      <c r="K1846" t="s">
        <v>1415</v>
      </c>
      <c r="L1846" s="1"/>
      <c r="M1846" s="156"/>
    </row>
    <row r="1847" spans="1:13" ht="15" customHeight="1" x14ac:dyDescent="0.25">
      <c r="A1847">
        <v>114395</v>
      </c>
      <c r="B1847" t="s">
        <v>409</v>
      </c>
      <c r="C1847" t="s">
        <v>1414</v>
      </c>
      <c r="D1847">
        <v>3535</v>
      </c>
      <c r="E1847">
        <v>0</v>
      </c>
      <c r="F1847">
        <v>51.6</v>
      </c>
      <c r="G1847">
        <v>0</v>
      </c>
      <c r="H1847">
        <v>51.6</v>
      </c>
      <c r="K1847" t="s">
        <v>1415</v>
      </c>
      <c r="L1847" s="1"/>
      <c r="M1847" s="156"/>
    </row>
    <row r="1848" spans="1:13" ht="15" customHeight="1" x14ac:dyDescent="0.25">
      <c r="A1848">
        <v>114394</v>
      </c>
      <c r="B1848" t="s">
        <v>418</v>
      </c>
      <c r="C1848" t="s">
        <v>1420</v>
      </c>
      <c r="D1848">
        <v>3600</v>
      </c>
      <c r="E1848">
        <v>0</v>
      </c>
      <c r="F1848">
        <v>77.099999999999994</v>
      </c>
      <c r="G1848">
        <v>0</v>
      </c>
      <c r="H1848">
        <v>77</v>
      </c>
      <c r="I1848" t="s">
        <v>1485</v>
      </c>
      <c r="K1848" t="s">
        <v>1415</v>
      </c>
      <c r="L1848" s="1"/>
      <c r="M1848" s="156"/>
    </row>
    <row r="1849" spans="1:13" ht="15" customHeight="1" x14ac:dyDescent="0.25">
      <c r="A1849">
        <v>114393</v>
      </c>
      <c r="B1849" t="s">
        <v>429</v>
      </c>
      <c r="C1849" t="s">
        <v>1437</v>
      </c>
      <c r="D1849">
        <v>3535</v>
      </c>
      <c r="E1849">
        <v>0</v>
      </c>
      <c r="F1849">
        <v>120.5</v>
      </c>
      <c r="G1849">
        <v>0</v>
      </c>
      <c r="H1849">
        <v>120.6</v>
      </c>
      <c r="K1849" t="s">
        <v>1415</v>
      </c>
      <c r="L1849" s="1"/>
      <c r="M1849" s="156"/>
    </row>
    <row r="1850" spans="1:13" ht="15" customHeight="1" x14ac:dyDescent="0.25">
      <c r="A1850">
        <v>114392</v>
      </c>
      <c r="B1850" t="s">
        <v>186</v>
      </c>
      <c r="C1850" t="s">
        <v>1433</v>
      </c>
      <c r="D1850">
        <v>2055</v>
      </c>
      <c r="E1850">
        <v>0</v>
      </c>
      <c r="F1850">
        <v>170.5</v>
      </c>
      <c r="G1850">
        <v>0</v>
      </c>
      <c r="H1850">
        <v>170.5</v>
      </c>
      <c r="J1850">
        <v>0</v>
      </c>
      <c r="K1850" t="s">
        <v>1415</v>
      </c>
      <c r="L1850" s="1"/>
      <c r="M1850" s="156"/>
    </row>
    <row r="1851" spans="1:13" ht="15" customHeight="1" x14ac:dyDescent="0.25">
      <c r="A1851">
        <v>114391</v>
      </c>
      <c r="B1851" t="s">
        <v>429</v>
      </c>
      <c r="C1851" t="s">
        <v>1437</v>
      </c>
      <c r="D1851">
        <v>3535</v>
      </c>
      <c r="E1851">
        <v>100</v>
      </c>
      <c r="F1851">
        <v>103.5</v>
      </c>
      <c r="G1851">
        <v>0</v>
      </c>
      <c r="H1851">
        <v>103</v>
      </c>
      <c r="I1851" t="s">
        <v>1417</v>
      </c>
      <c r="K1851" t="s">
        <v>1415</v>
      </c>
      <c r="L1851" s="1"/>
      <c r="M1851" s="156"/>
    </row>
    <row r="1852" spans="1:13" ht="15" customHeight="1" x14ac:dyDescent="0.25">
      <c r="A1852">
        <v>114389</v>
      </c>
      <c r="B1852" t="s">
        <v>154</v>
      </c>
      <c r="C1852" t="s">
        <v>155</v>
      </c>
      <c r="D1852">
        <v>2055</v>
      </c>
      <c r="E1852">
        <v>0</v>
      </c>
      <c r="F1852">
        <v>98.2</v>
      </c>
      <c r="G1852">
        <v>0</v>
      </c>
      <c r="H1852">
        <v>98.2</v>
      </c>
      <c r="J1852">
        <v>0</v>
      </c>
      <c r="K1852" t="s">
        <v>1415</v>
      </c>
      <c r="L1852" s="1"/>
      <c r="M1852" s="156"/>
    </row>
    <row r="1853" spans="1:13" ht="15" customHeight="1" x14ac:dyDescent="0.25">
      <c r="A1853">
        <v>114386</v>
      </c>
      <c r="B1853" t="s">
        <v>177</v>
      </c>
      <c r="C1853" t="s">
        <v>178</v>
      </c>
      <c r="D1853">
        <v>2055</v>
      </c>
      <c r="E1853">
        <v>0</v>
      </c>
      <c r="F1853">
        <v>187.9</v>
      </c>
      <c r="G1853">
        <v>0</v>
      </c>
      <c r="H1853">
        <v>187.9</v>
      </c>
      <c r="J1853">
        <v>0</v>
      </c>
      <c r="K1853" t="s">
        <v>1415</v>
      </c>
      <c r="L1853" s="1"/>
      <c r="M1853" s="156"/>
    </row>
    <row r="1854" spans="1:13" ht="15" customHeight="1" x14ac:dyDescent="0.25">
      <c r="A1854">
        <v>114385</v>
      </c>
      <c r="B1854" t="s">
        <v>418</v>
      </c>
      <c r="C1854" t="s">
        <v>1420</v>
      </c>
      <c r="D1854">
        <v>3600</v>
      </c>
      <c r="E1854">
        <v>0</v>
      </c>
      <c r="F1854">
        <v>138.30000000000001</v>
      </c>
      <c r="G1854">
        <v>0</v>
      </c>
      <c r="H1854">
        <v>137.6</v>
      </c>
      <c r="I1854" t="s">
        <v>1485</v>
      </c>
      <c r="K1854" t="s">
        <v>1415</v>
      </c>
      <c r="L1854" s="1"/>
      <c r="M1854" s="156"/>
    </row>
    <row r="1855" spans="1:13" ht="15" customHeight="1" x14ac:dyDescent="0.25">
      <c r="A1855">
        <v>114376</v>
      </c>
      <c r="B1855" t="s">
        <v>167</v>
      </c>
      <c r="C1855" t="s">
        <v>168</v>
      </c>
      <c r="D1855">
        <v>2055</v>
      </c>
      <c r="E1855">
        <v>0</v>
      </c>
      <c r="F1855">
        <v>206.2</v>
      </c>
      <c r="G1855">
        <v>0</v>
      </c>
      <c r="H1855">
        <v>206.2</v>
      </c>
      <c r="J1855">
        <v>0</v>
      </c>
      <c r="K1855" t="s">
        <v>1415</v>
      </c>
      <c r="L1855" s="1"/>
      <c r="M1855" s="156"/>
    </row>
    <row r="1856" spans="1:13" ht="15" customHeight="1" x14ac:dyDescent="0.25">
      <c r="A1856">
        <v>114375</v>
      </c>
      <c r="B1856" t="s">
        <v>429</v>
      </c>
      <c r="C1856" t="s">
        <v>1437</v>
      </c>
      <c r="D1856">
        <v>3535</v>
      </c>
      <c r="E1856">
        <v>0</v>
      </c>
      <c r="F1856">
        <v>73.5</v>
      </c>
      <c r="G1856">
        <v>0</v>
      </c>
      <c r="H1856">
        <v>80.7</v>
      </c>
      <c r="I1856" t="s">
        <v>1442</v>
      </c>
      <c r="K1856" t="s">
        <v>1415</v>
      </c>
      <c r="L1856" s="1"/>
      <c r="M1856" s="156"/>
    </row>
    <row r="1857" spans="1:13" ht="15" customHeight="1" x14ac:dyDescent="0.25">
      <c r="A1857">
        <v>114372</v>
      </c>
      <c r="B1857" t="s">
        <v>429</v>
      </c>
      <c r="C1857" t="s">
        <v>1437</v>
      </c>
      <c r="D1857">
        <v>3535</v>
      </c>
      <c r="E1857">
        <v>0</v>
      </c>
      <c r="G1857">
        <v>0</v>
      </c>
      <c r="H1857">
        <v>0</v>
      </c>
      <c r="I1857" t="s">
        <v>1442</v>
      </c>
      <c r="K1857" t="s">
        <v>1415</v>
      </c>
      <c r="L1857" s="1"/>
      <c r="M1857" s="156"/>
    </row>
    <row r="1858" spans="1:13" ht="15" customHeight="1" x14ac:dyDescent="0.25">
      <c r="A1858">
        <v>114371</v>
      </c>
      <c r="B1858" t="s">
        <v>154</v>
      </c>
      <c r="C1858" t="s">
        <v>155</v>
      </c>
      <c r="D1858">
        <v>2055</v>
      </c>
      <c r="E1858">
        <v>0</v>
      </c>
      <c r="F1858">
        <v>103.8</v>
      </c>
      <c r="G1858">
        <v>0</v>
      </c>
      <c r="H1858">
        <v>103.8</v>
      </c>
      <c r="J1858">
        <v>0</v>
      </c>
      <c r="K1858" t="s">
        <v>1415</v>
      </c>
      <c r="L1858" s="1"/>
      <c r="M1858" s="156"/>
    </row>
    <row r="1859" spans="1:13" ht="15" customHeight="1" x14ac:dyDescent="0.25">
      <c r="A1859">
        <v>114370</v>
      </c>
      <c r="B1859" t="s">
        <v>409</v>
      </c>
      <c r="C1859" t="s">
        <v>1414</v>
      </c>
      <c r="D1859">
        <v>3535</v>
      </c>
      <c r="E1859">
        <v>0</v>
      </c>
      <c r="F1859">
        <v>116.6</v>
      </c>
      <c r="G1859">
        <v>0</v>
      </c>
      <c r="H1859">
        <v>116.2</v>
      </c>
      <c r="K1859" t="s">
        <v>1415</v>
      </c>
      <c r="L1859" s="1"/>
      <c r="M1859" s="156"/>
    </row>
    <row r="1860" spans="1:13" ht="15" customHeight="1" x14ac:dyDescent="0.25">
      <c r="A1860">
        <v>114369</v>
      </c>
      <c r="B1860" t="s">
        <v>429</v>
      </c>
      <c r="C1860" t="s">
        <v>1437</v>
      </c>
      <c r="D1860">
        <v>3535</v>
      </c>
      <c r="E1860">
        <v>0</v>
      </c>
      <c r="F1860">
        <v>121</v>
      </c>
      <c r="G1860">
        <v>0</v>
      </c>
      <c r="H1860">
        <v>121.1</v>
      </c>
      <c r="I1860" t="s">
        <v>1442</v>
      </c>
      <c r="K1860" t="s">
        <v>1415</v>
      </c>
      <c r="L1860" s="1"/>
      <c r="M1860" s="156"/>
    </row>
    <row r="1861" spans="1:13" ht="15" customHeight="1" x14ac:dyDescent="0.25">
      <c r="A1861">
        <v>114368</v>
      </c>
      <c r="B1861" t="s">
        <v>121</v>
      </c>
      <c r="C1861" t="s">
        <v>122</v>
      </c>
      <c r="D1861">
        <v>2055</v>
      </c>
      <c r="E1861">
        <v>0</v>
      </c>
      <c r="F1861">
        <v>165.4</v>
      </c>
      <c r="G1861">
        <v>0</v>
      </c>
      <c r="H1861">
        <v>165.4</v>
      </c>
      <c r="J1861">
        <v>0</v>
      </c>
      <c r="K1861" t="s">
        <v>1415</v>
      </c>
      <c r="L1861" s="1"/>
      <c r="M1861" s="156"/>
    </row>
    <row r="1862" spans="1:13" ht="15" customHeight="1" x14ac:dyDescent="0.25">
      <c r="A1862">
        <v>114367</v>
      </c>
      <c r="B1862" t="s">
        <v>186</v>
      </c>
      <c r="C1862" t="s">
        <v>1433</v>
      </c>
      <c r="D1862">
        <v>2055</v>
      </c>
      <c r="E1862">
        <v>0</v>
      </c>
      <c r="F1862">
        <v>180</v>
      </c>
      <c r="G1862">
        <v>0</v>
      </c>
      <c r="H1862">
        <v>180</v>
      </c>
      <c r="J1862">
        <v>0</v>
      </c>
      <c r="K1862" t="s">
        <v>1415</v>
      </c>
      <c r="L1862" s="1"/>
      <c r="M1862" s="156"/>
    </row>
    <row r="1863" spans="1:13" ht="15" customHeight="1" x14ac:dyDescent="0.25">
      <c r="A1863">
        <v>114366</v>
      </c>
      <c r="B1863" t="s">
        <v>1435</v>
      </c>
      <c r="C1863" t="s">
        <v>1436</v>
      </c>
      <c r="D1863">
        <v>2055</v>
      </c>
      <c r="E1863">
        <v>0</v>
      </c>
      <c r="F1863">
        <v>153.1</v>
      </c>
      <c r="G1863">
        <v>0</v>
      </c>
      <c r="H1863">
        <v>153.1</v>
      </c>
      <c r="J1863">
        <v>0</v>
      </c>
      <c r="K1863" t="s">
        <v>1415</v>
      </c>
      <c r="L1863" s="1"/>
      <c r="M1863" s="156"/>
    </row>
    <row r="1864" spans="1:13" ht="15" customHeight="1" x14ac:dyDescent="0.25">
      <c r="A1864">
        <v>114365</v>
      </c>
      <c r="B1864" t="s">
        <v>186</v>
      </c>
      <c r="C1864" t="s">
        <v>1433</v>
      </c>
      <c r="D1864">
        <v>2055</v>
      </c>
      <c r="E1864">
        <v>0</v>
      </c>
      <c r="F1864">
        <v>187.5</v>
      </c>
      <c r="G1864">
        <v>0</v>
      </c>
      <c r="H1864">
        <v>187.5</v>
      </c>
      <c r="J1864">
        <v>0</v>
      </c>
      <c r="K1864" t="s">
        <v>1415</v>
      </c>
      <c r="L1864" s="1"/>
      <c r="M1864" s="156"/>
    </row>
    <row r="1865" spans="1:13" ht="15" customHeight="1" x14ac:dyDescent="0.25">
      <c r="A1865">
        <v>114364</v>
      </c>
      <c r="B1865" t="s">
        <v>186</v>
      </c>
      <c r="C1865" t="s">
        <v>1433</v>
      </c>
      <c r="D1865">
        <v>2055</v>
      </c>
      <c r="E1865">
        <v>0</v>
      </c>
      <c r="F1865">
        <v>118.6</v>
      </c>
      <c r="G1865">
        <v>0</v>
      </c>
      <c r="H1865">
        <v>118.6</v>
      </c>
      <c r="J1865">
        <v>0</v>
      </c>
      <c r="K1865" t="s">
        <v>1415</v>
      </c>
      <c r="L1865" s="1"/>
      <c r="M1865" s="156"/>
    </row>
    <row r="1866" spans="1:13" ht="15" customHeight="1" x14ac:dyDescent="0.25">
      <c r="A1866">
        <v>114363</v>
      </c>
      <c r="B1866" t="s">
        <v>167</v>
      </c>
      <c r="C1866" t="s">
        <v>168</v>
      </c>
      <c r="D1866">
        <v>2055</v>
      </c>
      <c r="E1866">
        <v>0</v>
      </c>
      <c r="F1866">
        <v>191.3</v>
      </c>
      <c r="G1866">
        <v>0</v>
      </c>
      <c r="H1866">
        <v>191.3</v>
      </c>
      <c r="J1866">
        <v>0</v>
      </c>
      <c r="K1866" t="s">
        <v>1415</v>
      </c>
      <c r="L1866" s="1"/>
      <c r="M1866" s="156"/>
    </row>
    <row r="1867" spans="1:13" ht="15" customHeight="1" x14ac:dyDescent="0.25">
      <c r="A1867">
        <v>114362</v>
      </c>
      <c r="B1867" t="s">
        <v>186</v>
      </c>
      <c r="C1867" t="s">
        <v>1433</v>
      </c>
      <c r="D1867">
        <v>2055</v>
      </c>
      <c r="E1867">
        <v>0</v>
      </c>
      <c r="F1867">
        <v>180.1</v>
      </c>
      <c r="G1867">
        <v>0</v>
      </c>
      <c r="H1867">
        <v>180.1</v>
      </c>
      <c r="J1867">
        <v>0</v>
      </c>
      <c r="K1867" t="s">
        <v>1415</v>
      </c>
      <c r="L1867" s="1"/>
      <c r="M1867" s="156"/>
    </row>
    <row r="1868" spans="1:13" ht="15" customHeight="1" x14ac:dyDescent="0.25">
      <c r="A1868">
        <v>114361</v>
      </c>
      <c r="B1868" t="s">
        <v>186</v>
      </c>
      <c r="C1868" t="s">
        <v>1433</v>
      </c>
      <c r="D1868">
        <v>2055</v>
      </c>
      <c r="E1868">
        <v>0</v>
      </c>
      <c r="F1868">
        <v>162.6</v>
      </c>
      <c r="G1868">
        <v>0</v>
      </c>
      <c r="H1868">
        <v>162.6</v>
      </c>
      <c r="J1868">
        <v>0</v>
      </c>
      <c r="K1868" t="s">
        <v>1415</v>
      </c>
      <c r="L1868" s="1"/>
      <c r="M1868" s="156"/>
    </row>
    <row r="1869" spans="1:13" ht="15" customHeight="1" x14ac:dyDescent="0.25">
      <c r="A1869">
        <v>114360</v>
      </c>
      <c r="B1869" t="s">
        <v>156</v>
      </c>
      <c r="C1869" t="s">
        <v>157</v>
      </c>
      <c r="D1869">
        <v>2055</v>
      </c>
      <c r="E1869">
        <v>0</v>
      </c>
      <c r="F1869">
        <v>136.19999999999999</v>
      </c>
      <c r="G1869">
        <v>0</v>
      </c>
      <c r="H1869">
        <v>136.19999999999999</v>
      </c>
      <c r="J1869">
        <v>0</v>
      </c>
      <c r="K1869" t="s">
        <v>1415</v>
      </c>
      <c r="L1869" s="1"/>
      <c r="M1869" s="156"/>
    </row>
    <row r="1870" spans="1:13" ht="15" customHeight="1" x14ac:dyDescent="0.25">
      <c r="A1870">
        <v>114359</v>
      </c>
      <c r="B1870" t="s">
        <v>186</v>
      </c>
      <c r="C1870" t="s">
        <v>1433</v>
      </c>
      <c r="D1870">
        <v>2055</v>
      </c>
      <c r="E1870">
        <v>0</v>
      </c>
      <c r="F1870">
        <v>185.4</v>
      </c>
      <c r="G1870">
        <v>0</v>
      </c>
      <c r="H1870">
        <v>185.4</v>
      </c>
      <c r="J1870">
        <v>0</v>
      </c>
      <c r="K1870" t="s">
        <v>1415</v>
      </c>
      <c r="L1870" s="1"/>
      <c r="M1870" s="156"/>
    </row>
    <row r="1871" spans="1:13" ht="15" customHeight="1" x14ac:dyDescent="0.25">
      <c r="A1871">
        <v>114358</v>
      </c>
      <c r="B1871" t="s">
        <v>1435</v>
      </c>
      <c r="C1871" t="s">
        <v>1436</v>
      </c>
      <c r="D1871">
        <v>2055</v>
      </c>
      <c r="E1871">
        <v>0</v>
      </c>
      <c r="F1871">
        <v>99.3</v>
      </c>
      <c r="G1871">
        <v>0</v>
      </c>
      <c r="H1871">
        <v>99.3</v>
      </c>
      <c r="J1871">
        <v>0</v>
      </c>
      <c r="K1871" t="s">
        <v>1415</v>
      </c>
      <c r="L1871" s="1"/>
      <c r="M1871" s="156"/>
    </row>
    <row r="1872" spans="1:13" ht="15" customHeight="1" x14ac:dyDescent="0.25">
      <c r="A1872">
        <v>114357</v>
      </c>
      <c r="B1872" t="s">
        <v>167</v>
      </c>
      <c r="C1872" t="s">
        <v>168</v>
      </c>
      <c r="D1872">
        <v>2055</v>
      </c>
      <c r="E1872">
        <v>0</v>
      </c>
      <c r="F1872">
        <v>169.3</v>
      </c>
      <c r="G1872">
        <v>0</v>
      </c>
      <c r="H1872">
        <v>169.3</v>
      </c>
      <c r="J1872">
        <v>0</v>
      </c>
      <c r="K1872" t="s">
        <v>1415</v>
      </c>
      <c r="L1872" s="1"/>
      <c r="M1872" s="156"/>
    </row>
    <row r="1873" spans="1:13" ht="15" customHeight="1" x14ac:dyDescent="0.25">
      <c r="A1873">
        <v>114356</v>
      </c>
      <c r="B1873" t="s">
        <v>186</v>
      </c>
      <c r="C1873" t="s">
        <v>1433</v>
      </c>
      <c r="D1873">
        <v>2055</v>
      </c>
      <c r="E1873">
        <v>0</v>
      </c>
      <c r="F1873">
        <v>168.3</v>
      </c>
      <c r="G1873">
        <v>0</v>
      </c>
      <c r="H1873">
        <v>168.3</v>
      </c>
      <c r="J1873">
        <v>0</v>
      </c>
      <c r="K1873" t="s">
        <v>1415</v>
      </c>
      <c r="L1873" s="1"/>
      <c r="M1873" s="156"/>
    </row>
    <row r="1874" spans="1:13" ht="15" customHeight="1" x14ac:dyDescent="0.25">
      <c r="A1874">
        <v>114355</v>
      </c>
      <c r="B1874" t="s">
        <v>186</v>
      </c>
      <c r="C1874" t="s">
        <v>1433</v>
      </c>
      <c r="D1874">
        <v>2055</v>
      </c>
      <c r="E1874">
        <v>0</v>
      </c>
      <c r="F1874">
        <v>176.9</v>
      </c>
      <c r="G1874">
        <v>0</v>
      </c>
      <c r="H1874">
        <v>176.9</v>
      </c>
      <c r="J1874">
        <v>0</v>
      </c>
      <c r="K1874" t="s">
        <v>1415</v>
      </c>
      <c r="L1874" s="1"/>
      <c r="M1874" s="156"/>
    </row>
    <row r="1875" spans="1:13" ht="15" customHeight="1" x14ac:dyDescent="0.25">
      <c r="A1875">
        <v>114354</v>
      </c>
      <c r="B1875" t="s">
        <v>154</v>
      </c>
      <c r="C1875" t="s">
        <v>155</v>
      </c>
      <c r="D1875">
        <v>2055</v>
      </c>
      <c r="E1875">
        <v>0</v>
      </c>
      <c r="F1875">
        <v>100.8</v>
      </c>
      <c r="G1875">
        <v>0</v>
      </c>
      <c r="H1875">
        <v>100.8</v>
      </c>
      <c r="J1875">
        <v>0</v>
      </c>
      <c r="K1875" t="s">
        <v>1415</v>
      </c>
      <c r="L1875" s="1"/>
      <c r="M1875" s="156"/>
    </row>
    <row r="1876" spans="1:13" ht="15" customHeight="1" x14ac:dyDescent="0.25">
      <c r="A1876">
        <v>114353</v>
      </c>
      <c r="B1876" t="s">
        <v>154</v>
      </c>
      <c r="C1876" t="s">
        <v>155</v>
      </c>
      <c r="D1876">
        <v>2055</v>
      </c>
      <c r="E1876">
        <v>0</v>
      </c>
      <c r="F1876">
        <v>123.4</v>
      </c>
      <c r="G1876">
        <v>0</v>
      </c>
      <c r="H1876">
        <v>123.4</v>
      </c>
      <c r="J1876">
        <v>0</v>
      </c>
      <c r="K1876" t="s">
        <v>1415</v>
      </c>
      <c r="L1876" s="1"/>
      <c r="M1876" s="156"/>
    </row>
    <row r="1877" spans="1:13" ht="15" customHeight="1" x14ac:dyDescent="0.25">
      <c r="A1877">
        <v>114352</v>
      </c>
      <c r="B1877" t="s">
        <v>127</v>
      </c>
      <c r="C1877" t="s">
        <v>128</v>
      </c>
      <c r="D1877">
        <v>2055</v>
      </c>
      <c r="E1877">
        <v>0</v>
      </c>
      <c r="F1877">
        <v>121.9</v>
      </c>
      <c r="G1877">
        <v>0</v>
      </c>
      <c r="H1877">
        <v>121.9</v>
      </c>
      <c r="J1877">
        <v>0</v>
      </c>
      <c r="K1877" t="s">
        <v>1415</v>
      </c>
      <c r="L1877" s="1"/>
      <c r="M1877" s="156"/>
    </row>
    <row r="1878" spans="1:13" ht="15" customHeight="1" x14ac:dyDescent="0.25">
      <c r="A1878">
        <v>114351</v>
      </c>
      <c r="B1878" t="s">
        <v>186</v>
      </c>
      <c r="C1878" t="s">
        <v>1433</v>
      </c>
      <c r="D1878">
        <v>2055</v>
      </c>
      <c r="E1878">
        <v>0</v>
      </c>
      <c r="F1878">
        <v>159.30000000000001</v>
      </c>
      <c r="G1878">
        <v>0</v>
      </c>
      <c r="H1878">
        <v>159.30000000000001</v>
      </c>
      <c r="J1878">
        <v>0</v>
      </c>
      <c r="K1878" t="s">
        <v>1415</v>
      </c>
      <c r="L1878" s="1"/>
      <c r="M1878" s="156"/>
    </row>
    <row r="1879" spans="1:13" ht="15" customHeight="1" x14ac:dyDescent="0.25">
      <c r="A1879">
        <v>114350</v>
      </c>
      <c r="B1879" t="s">
        <v>154</v>
      </c>
      <c r="C1879" t="s">
        <v>155</v>
      </c>
      <c r="D1879">
        <v>2055</v>
      </c>
      <c r="E1879">
        <v>0</v>
      </c>
      <c r="F1879">
        <v>102.8</v>
      </c>
      <c r="G1879">
        <v>0</v>
      </c>
      <c r="H1879">
        <v>102.8</v>
      </c>
      <c r="J1879">
        <v>0</v>
      </c>
      <c r="K1879" t="s">
        <v>1415</v>
      </c>
      <c r="L1879" s="1"/>
      <c r="M1879" s="156"/>
    </row>
    <row r="1880" spans="1:13" ht="15" customHeight="1" x14ac:dyDescent="0.25">
      <c r="A1880">
        <v>114349</v>
      </c>
      <c r="B1880" t="s">
        <v>186</v>
      </c>
      <c r="C1880" t="s">
        <v>1433</v>
      </c>
      <c r="D1880">
        <v>2055</v>
      </c>
      <c r="E1880">
        <v>0</v>
      </c>
      <c r="F1880">
        <v>53.7</v>
      </c>
      <c r="G1880">
        <v>0</v>
      </c>
      <c r="H1880">
        <v>53.7</v>
      </c>
      <c r="J1880">
        <v>0</v>
      </c>
      <c r="K1880" t="s">
        <v>1415</v>
      </c>
      <c r="L1880" s="1"/>
      <c r="M1880" s="156"/>
    </row>
    <row r="1881" spans="1:13" ht="15" customHeight="1" x14ac:dyDescent="0.25">
      <c r="A1881">
        <v>114348</v>
      </c>
      <c r="B1881" t="s">
        <v>167</v>
      </c>
      <c r="C1881" t="s">
        <v>168</v>
      </c>
      <c r="D1881">
        <v>2055</v>
      </c>
      <c r="E1881">
        <v>0</v>
      </c>
      <c r="F1881">
        <v>207.2</v>
      </c>
      <c r="G1881">
        <v>0</v>
      </c>
      <c r="H1881">
        <v>207.2</v>
      </c>
      <c r="J1881">
        <v>0</v>
      </c>
      <c r="K1881" t="s">
        <v>1415</v>
      </c>
      <c r="L1881" s="1"/>
      <c r="M1881" s="156"/>
    </row>
    <row r="1882" spans="1:13" ht="15" customHeight="1" x14ac:dyDescent="0.25">
      <c r="A1882">
        <v>114347</v>
      </c>
      <c r="B1882" t="s">
        <v>186</v>
      </c>
      <c r="C1882" t="s">
        <v>1433</v>
      </c>
      <c r="D1882">
        <v>2055</v>
      </c>
      <c r="E1882">
        <v>0</v>
      </c>
      <c r="F1882">
        <v>57.8</v>
      </c>
      <c r="G1882">
        <v>0</v>
      </c>
      <c r="H1882">
        <v>57.8</v>
      </c>
      <c r="J1882">
        <v>0</v>
      </c>
      <c r="K1882" t="s">
        <v>1415</v>
      </c>
      <c r="L1882" s="1"/>
      <c r="M1882" s="156"/>
    </row>
    <row r="1883" spans="1:13" ht="15" customHeight="1" x14ac:dyDescent="0.25">
      <c r="A1883">
        <v>114346</v>
      </c>
      <c r="B1883" t="s">
        <v>186</v>
      </c>
      <c r="C1883" t="s">
        <v>1433</v>
      </c>
      <c r="D1883">
        <v>2055</v>
      </c>
      <c r="E1883">
        <v>0</v>
      </c>
      <c r="F1883">
        <v>52.7</v>
      </c>
      <c r="G1883">
        <v>0</v>
      </c>
      <c r="H1883">
        <v>52.7</v>
      </c>
      <c r="J1883">
        <v>0</v>
      </c>
      <c r="K1883" t="s">
        <v>1415</v>
      </c>
      <c r="L1883" s="1"/>
      <c r="M1883" s="156"/>
    </row>
    <row r="1884" spans="1:13" ht="15" customHeight="1" x14ac:dyDescent="0.25">
      <c r="A1884">
        <v>114345</v>
      </c>
      <c r="B1884" t="s">
        <v>186</v>
      </c>
      <c r="C1884" t="s">
        <v>1433</v>
      </c>
      <c r="D1884">
        <v>2055</v>
      </c>
      <c r="E1884">
        <v>0</v>
      </c>
      <c r="F1884">
        <v>56.5</v>
      </c>
      <c r="G1884">
        <v>0</v>
      </c>
      <c r="H1884">
        <v>56.5</v>
      </c>
      <c r="J1884">
        <v>0</v>
      </c>
      <c r="K1884" t="s">
        <v>1415</v>
      </c>
      <c r="L1884" s="1"/>
      <c r="M1884" s="156"/>
    </row>
    <row r="1885" spans="1:13" ht="15" customHeight="1" x14ac:dyDescent="0.25">
      <c r="A1885">
        <v>114344</v>
      </c>
      <c r="B1885" t="s">
        <v>186</v>
      </c>
      <c r="C1885" t="s">
        <v>1433</v>
      </c>
      <c r="D1885">
        <v>2055</v>
      </c>
      <c r="E1885">
        <v>0</v>
      </c>
      <c r="F1885">
        <v>208.7</v>
      </c>
      <c r="G1885">
        <v>0</v>
      </c>
      <c r="H1885">
        <v>208.7</v>
      </c>
      <c r="J1885">
        <v>0</v>
      </c>
      <c r="K1885" t="s">
        <v>1415</v>
      </c>
      <c r="L1885" s="1"/>
      <c r="M1885" s="156"/>
    </row>
    <row r="1886" spans="1:13" ht="15" customHeight="1" x14ac:dyDescent="0.25">
      <c r="A1886">
        <v>114343</v>
      </c>
      <c r="B1886" t="s">
        <v>167</v>
      </c>
      <c r="C1886" t="s">
        <v>168</v>
      </c>
      <c r="D1886">
        <v>2055</v>
      </c>
      <c r="E1886">
        <v>0</v>
      </c>
      <c r="F1886">
        <v>188.9</v>
      </c>
      <c r="G1886">
        <v>0</v>
      </c>
      <c r="H1886">
        <v>188.9</v>
      </c>
      <c r="J1886">
        <v>0</v>
      </c>
      <c r="K1886" t="s">
        <v>1415</v>
      </c>
      <c r="L1886" s="1"/>
      <c r="M1886" s="156"/>
    </row>
    <row r="1887" spans="1:13" ht="15" customHeight="1" x14ac:dyDescent="0.25">
      <c r="A1887">
        <v>114342</v>
      </c>
      <c r="B1887" t="s">
        <v>186</v>
      </c>
      <c r="C1887" t="s">
        <v>1433</v>
      </c>
      <c r="D1887">
        <v>2055</v>
      </c>
      <c r="E1887">
        <v>0</v>
      </c>
      <c r="F1887">
        <v>194.5</v>
      </c>
      <c r="G1887">
        <v>0</v>
      </c>
      <c r="H1887">
        <v>194.5</v>
      </c>
      <c r="J1887">
        <v>0</v>
      </c>
      <c r="K1887" t="s">
        <v>1415</v>
      </c>
      <c r="L1887" s="1"/>
      <c r="M1887" s="156"/>
    </row>
    <row r="1888" spans="1:13" ht="15" customHeight="1" x14ac:dyDescent="0.25">
      <c r="A1888">
        <v>114341</v>
      </c>
      <c r="B1888" t="s">
        <v>124</v>
      </c>
      <c r="C1888" t="s">
        <v>1413</v>
      </c>
      <c r="D1888">
        <v>2055</v>
      </c>
      <c r="E1888">
        <v>0</v>
      </c>
      <c r="F1888">
        <v>169.4</v>
      </c>
      <c r="G1888">
        <v>0</v>
      </c>
      <c r="H1888">
        <v>169.4</v>
      </c>
      <c r="J1888">
        <v>0</v>
      </c>
      <c r="K1888" t="s">
        <v>1415</v>
      </c>
      <c r="L1888" s="1"/>
      <c r="M1888" s="156"/>
    </row>
    <row r="1889" spans="1:13" ht="15" customHeight="1" x14ac:dyDescent="0.25">
      <c r="A1889">
        <v>114340</v>
      </c>
      <c r="B1889" t="s">
        <v>186</v>
      </c>
      <c r="C1889" t="s">
        <v>1433</v>
      </c>
      <c r="D1889">
        <v>2055</v>
      </c>
      <c r="E1889">
        <v>0</v>
      </c>
      <c r="F1889">
        <v>196.7</v>
      </c>
      <c r="G1889">
        <v>0</v>
      </c>
      <c r="H1889">
        <v>196.7</v>
      </c>
      <c r="J1889">
        <v>0</v>
      </c>
      <c r="K1889" t="s">
        <v>1415</v>
      </c>
      <c r="L1889" s="1"/>
      <c r="M1889" s="156"/>
    </row>
    <row r="1890" spans="1:13" ht="15" customHeight="1" x14ac:dyDescent="0.25">
      <c r="A1890">
        <v>114339</v>
      </c>
      <c r="B1890" t="s">
        <v>186</v>
      </c>
      <c r="C1890" t="s">
        <v>1433</v>
      </c>
      <c r="D1890">
        <v>2055</v>
      </c>
      <c r="E1890">
        <v>0</v>
      </c>
      <c r="F1890">
        <v>183.8</v>
      </c>
      <c r="G1890">
        <v>0</v>
      </c>
      <c r="H1890">
        <v>183.8</v>
      </c>
      <c r="J1890">
        <v>0</v>
      </c>
      <c r="K1890" t="s">
        <v>1415</v>
      </c>
      <c r="L1890" s="1"/>
      <c r="M1890" s="156"/>
    </row>
    <row r="1891" spans="1:13" ht="15" customHeight="1" x14ac:dyDescent="0.25">
      <c r="A1891">
        <v>114338</v>
      </c>
      <c r="B1891" t="s">
        <v>124</v>
      </c>
      <c r="C1891" t="s">
        <v>1413</v>
      </c>
      <c r="D1891">
        <v>2055</v>
      </c>
      <c r="E1891">
        <v>0</v>
      </c>
      <c r="F1891">
        <v>159.30000000000001</v>
      </c>
      <c r="G1891">
        <v>0</v>
      </c>
      <c r="H1891">
        <v>159.30000000000001</v>
      </c>
      <c r="J1891">
        <v>0</v>
      </c>
      <c r="K1891" t="s">
        <v>1415</v>
      </c>
      <c r="L1891" s="1"/>
      <c r="M1891" s="156"/>
    </row>
    <row r="1892" spans="1:13" ht="15" customHeight="1" x14ac:dyDescent="0.25">
      <c r="A1892">
        <v>114337</v>
      </c>
      <c r="B1892" t="s">
        <v>167</v>
      </c>
      <c r="C1892" t="s">
        <v>168</v>
      </c>
      <c r="D1892">
        <v>2055</v>
      </c>
      <c r="E1892">
        <v>0</v>
      </c>
      <c r="F1892">
        <v>191</v>
      </c>
      <c r="G1892">
        <v>0</v>
      </c>
      <c r="H1892">
        <v>191</v>
      </c>
      <c r="J1892">
        <v>0</v>
      </c>
      <c r="K1892" t="s">
        <v>1415</v>
      </c>
      <c r="L1892" s="1"/>
      <c r="M1892" s="156"/>
    </row>
    <row r="1893" spans="1:13" ht="15" customHeight="1" x14ac:dyDescent="0.25">
      <c r="A1893">
        <v>114292</v>
      </c>
      <c r="B1893" t="s">
        <v>167</v>
      </c>
      <c r="C1893" t="s">
        <v>168</v>
      </c>
      <c r="D1893">
        <v>2055</v>
      </c>
      <c r="E1893">
        <v>0</v>
      </c>
      <c r="F1893">
        <v>211.3</v>
      </c>
      <c r="G1893">
        <v>0</v>
      </c>
      <c r="H1893">
        <v>211.3</v>
      </c>
      <c r="J1893">
        <v>0</v>
      </c>
      <c r="K1893" t="s">
        <v>1444</v>
      </c>
      <c r="L1893" s="1"/>
      <c r="M1893" s="156"/>
    </row>
    <row r="1894" spans="1:13" ht="15" customHeight="1" x14ac:dyDescent="0.25">
      <c r="A1894">
        <v>114291</v>
      </c>
      <c r="B1894" t="s">
        <v>167</v>
      </c>
      <c r="C1894" t="s">
        <v>168</v>
      </c>
      <c r="D1894">
        <v>2055</v>
      </c>
      <c r="E1894">
        <v>0</v>
      </c>
      <c r="F1894">
        <v>199.4</v>
      </c>
      <c r="G1894">
        <v>0</v>
      </c>
      <c r="H1894">
        <v>199.4</v>
      </c>
      <c r="J1894">
        <v>0</v>
      </c>
      <c r="K1894" t="s">
        <v>1444</v>
      </c>
      <c r="L1894" s="1"/>
      <c r="M1894" s="156"/>
    </row>
    <row r="1895" spans="1:13" ht="15" customHeight="1" x14ac:dyDescent="0.25">
      <c r="A1895">
        <v>114290</v>
      </c>
      <c r="B1895" t="s">
        <v>167</v>
      </c>
      <c r="C1895" t="s">
        <v>168</v>
      </c>
      <c r="D1895">
        <v>2055</v>
      </c>
      <c r="E1895">
        <v>0</v>
      </c>
      <c r="F1895">
        <v>206.8</v>
      </c>
      <c r="G1895">
        <v>0</v>
      </c>
      <c r="H1895">
        <v>206.8</v>
      </c>
      <c r="J1895">
        <v>0</v>
      </c>
      <c r="K1895" t="s">
        <v>1444</v>
      </c>
      <c r="L1895" s="1"/>
      <c r="M1895" s="156"/>
    </row>
    <row r="1896" spans="1:13" ht="15" customHeight="1" x14ac:dyDescent="0.25">
      <c r="A1896">
        <v>114289</v>
      </c>
      <c r="B1896" t="s">
        <v>167</v>
      </c>
      <c r="C1896" t="s">
        <v>168</v>
      </c>
      <c r="D1896">
        <v>2055</v>
      </c>
      <c r="E1896">
        <v>0</v>
      </c>
      <c r="F1896">
        <v>201.9</v>
      </c>
      <c r="G1896">
        <v>0</v>
      </c>
      <c r="H1896">
        <v>201.9</v>
      </c>
      <c r="J1896">
        <v>0</v>
      </c>
      <c r="K1896" t="s">
        <v>1444</v>
      </c>
      <c r="L1896" s="1"/>
      <c r="M1896" s="156"/>
    </row>
    <row r="1897" spans="1:13" ht="15" customHeight="1" x14ac:dyDescent="0.25">
      <c r="A1897">
        <v>114288</v>
      </c>
      <c r="B1897" t="s">
        <v>167</v>
      </c>
      <c r="C1897" t="s">
        <v>168</v>
      </c>
      <c r="D1897">
        <v>2055</v>
      </c>
      <c r="E1897">
        <v>0</v>
      </c>
      <c r="F1897">
        <v>98.4</v>
      </c>
      <c r="G1897">
        <v>0</v>
      </c>
      <c r="H1897">
        <v>98.4</v>
      </c>
      <c r="J1897">
        <v>0</v>
      </c>
      <c r="K1897" t="s">
        <v>1444</v>
      </c>
      <c r="L1897" s="1"/>
      <c r="M1897" s="156"/>
    </row>
    <row r="1898" spans="1:13" ht="15" customHeight="1" x14ac:dyDescent="0.25">
      <c r="A1898">
        <v>114287</v>
      </c>
      <c r="B1898" t="s">
        <v>167</v>
      </c>
      <c r="C1898" t="s">
        <v>168</v>
      </c>
      <c r="D1898">
        <v>2055</v>
      </c>
      <c r="E1898">
        <v>0</v>
      </c>
      <c r="F1898">
        <v>208.3</v>
      </c>
      <c r="G1898">
        <v>0</v>
      </c>
      <c r="H1898">
        <v>208.3</v>
      </c>
      <c r="J1898">
        <v>0</v>
      </c>
      <c r="K1898" t="s">
        <v>1444</v>
      </c>
      <c r="L1898" s="1"/>
      <c r="M1898" s="156"/>
    </row>
    <row r="1899" spans="1:13" ht="15" customHeight="1" x14ac:dyDescent="0.25">
      <c r="A1899">
        <v>114229</v>
      </c>
      <c r="B1899" t="s">
        <v>167</v>
      </c>
      <c r="C1899" t="s">
        <v>168</v>
      </c>
      <c r="D1899">
        <v>2055</v>
      </c>
      <c r="E1899">
        <v>0</v>
      </c>
      <c r="F1899">
        <v>182</v>
      </c>
      <c r="G1899">
        <v>0</v>
      </c>
      <c r="H1899">
        <v>182</v>
      </c>
      <c r="J1899">
        <v>0</v>
      </c>
      <c r="K1899" t="s">
        <v>1444</v>
      </c>
      <c r="L1899" s="1"/>
      <c r="M1899" s="156"/>
    </row>
    <row r="1900" spans="1:13" ht="15" customHeight="1" x14ac:dyDescent="0.25">
      <c r="A1900">
        <v>114228</v>
      </c>
      <c r="B1900" t="s">
        <v>167</v>
      </c>
      <c r="C1900" t="s">
        <v>168</v>
      </c>
      <c r="D1900">
        <v>2055</v>
      </c>
      <c r="E1900">
        <v>0</v>
      </c>
      <c r="F1900">
        <v>199.4</v>
      </c>
      <c r="G1900">
        <v>0</v>
      </c>
      <c r="H1900">
        <v>199.4</v>
      </c>
      <c r="J1900">
        <v>0</v>
      </c>
      <c r="K1900" t="s">
        <v>1444</v>
      </c>
      <c r="L1900" s="1"/>
      <c r="M1900" s="156"/>
    </row>
    <row r="1901" spans="1:13" ht="15" customHeight="1" x14ac:dyDescent="0.25">
      <c r="A1901">
        <v>114227</v>
      </c>
      <c r="B1901" t="s">
        <v>167</v>
      </c>
      <c r="C1901" t="s">
        <v>168</v>
      </c>
      <c r="D1901">
        <v>2055</v>
      </c>
      <c r="E1901">
        <v>0</v>
      </c>
      <c r="F1901">
        <v>217.6</v>
      </c>
      <c r="G1901">
        <v>0</v>
      </c>
      <c r="H1901">
        <v>217.6</v>
      </c>
      <c r="J1901">
        <v>0</v>
      </c>
      <c r="K1901" t="s">
        <v>1444</v>
      </c>
      <c r="L1901" s="1"/>
      <c r="M1901" s="156"/>
    </row>
    <row r="1902" spans="1:13" ht="15" customHeight="1" x14ac:dyDescent="0.25">
      <c r="A1902">
        <v>114226</v>
      </c>
      <c r="B1902" t="s">
        <v>167</v>
      </c>
      <c r="C1902" t="s">
        <v>168</v>
      </c>
      <c r="D1902">
        <v>2055</v>
      </c>
      <c r="E1902">
        <v>0</v>
      </c>
      <c r="F1902">
        <v>223.1</v>
      </c>
      <c r="G1902">
        <v>0</v>
      </c>
      <c r="H1902">
        <v>223.1</v>
      </c>
      <c r="J1902">
        <v>0</v>
      </c>
      <c r="K1902" t="s">
        <v>1444</v>
      </c>
      <c r="L1902" s="1"/>
      <c r="M1902" s="156"/>
    </row>
    <row r="1903" spans="1:13" ht="15" customHeight="1" x14ac:dyDescent="0.25">
      <c r="A1903">
        <v>114222</v>
      </c>
      <c r="B1903" t="s">
        <v>186</v>
      </c>
      <c r="C1903" t="s">
        <v>1433</v>
      </c>
      <c r="D1903">
        <v>2055</v>
      </c>
      <c r="E1903">
        <v>0</v>
      </c>
      <c r="F1903">
        <v>188.4</v>
      </c>
      <c r="G1903">
        <v>0</v>
      </c>
      <c r="H1903">
        <v>188.4</v>
      </c>
      <c r="J1903">
        <v>0</v>
      </c>
      <c r="K1903" t="s">
        <v>1444</v>
      </c>
      <c r="L1903" s="1"/>
      <c r="M1903" s="156"/>
    </row>
    <row r="1904" spans="1:13" ht="15" customHeight="1" x14ac:dyDescent="0.25">
      <c r="A1904">
        <v>114211</v>
      </c>
      <c r="B1904" t="s">
        <v>167</v>
      </c>
      <c r="C1904" t="s">
        <v>168</v>
      </c>
      <c r="D1904">
        <v>2055</v>
      </c>
      <c r="E1904">
        <v>0</v>
      </c>
      <c r="F1904">
        <v>208.1</v>
      </c>
      <c r="G1904">
        <v>0</v>
      </c>
      <c r="H1904">
        <v>208.1</v>
      </c>
      <c r="J1904">
        <v>0</v>
      </c>
      <c r="K1904" t="s">
        <v>1444</v>
      </c>
      <c r="L1904" s="1"/>
      <c r="M1904" s="156"/>
    </row>
    <row r="1905" spans="1:13" ht="15" customHeight="1" x14ac:dyDescent="0.25">
      <c r="A1905">
        <v>114206</v>
      </c>
      <c r="B1905" t="s">
        <v>156</v>
      </c>
      <c r="C1905" t="s">
        <v>157</v>
      </c>
      <c r="D1905">
        <v>2055</v>
      </c>
      <c r="E1905">
        <v>0</v>
      </c>
      <c r="F1905">
        <v>125.2</v>
      </c>
      <c r="G1905">
        <v>0</v>
      </c>
      <c r="H1905">
        <v>125.2</v>
      </c>
      <c r="J1905">
        <v>0</v>
      </c>
      <c r="K1905" t="s">
        <v>1444</v>
      </c>
      <c r="L1905" s="1"/>
      <c r="M1905" s="156"/>
    </row>
    <row r="1906" spans="1:13" ht="15" customHeight="1" x14ac:dyDescent="0.25">
      <c r="A1906">
        <v>114205</v>
      </c>
      <c r="B1906" t="s">
        <v>124</v>
      </c>
      <c r="C1906" t="s">
        <v>1413</v>
      </c>
      <c r="D1906">
        <v>2055</v>
      </c>
      <c r="E1906">
        <v>0</v>
      </c>
      <c r="F1906">
        <v>181.1</v>
      </c>
      <c r="G1906">
        <v>0</v>
      </c>
      <c r="H1906">
        <v>181.1</v>
      </c>
      <c r="J1906">
        <v>0</v>
      </c>
      <c r="K1906" t="s">
        <v>1444</v>
      </c>
      <c r="L1906" s="1"/>
      <c r="M1906" s="156"/>
    </row>
    <row r="1907" spans="1:13" ht="15" customHeight="1" x14ac:dyDescent="0.25">
      <c r="A1907">
        <v>114204</v>
      </c>
      <c r="B1907" t="s">
        <v>167</v>
      </c>
      <c r="C1907" t="s">
        <v>168</v>
      </c>
      <c r="D1907">
        <v>2055</v>
      </c>
      <c r="E1907">
        <v>0</v>
      </c>
      <c r="F1907">
        <v>210.3</v>
      </c>
      <c r="G1907">
        <v>0</v>
      </c>
      <c r="H1907">
        <v>210.3</v>
      </c>
      <c r="J1907">
        <v>0</v>
      </c>
      <c r="K1907" t="s">
        <v>1444</v>
      </c>
      <c r="L1907" s="1"/>
      <c r="M1907" s="156"/>
    </row>
    <row r="1908" spans="1:13" ht="15" customHeight="1" x14ac:dyDescent="0.25">
      <c r="A1908">
        <v>114203</v>
      </c>
      <c r="B1908" t="s">
        <v>1435</v>
      </c>
      <c r="C1908" t="s">
        <v>1436</v>
      </c>
      <c r="D1908">
        <v>2055</v>
      </c>
      <c r="E1908">
        <v>0</v>
      </c>
      <c r="F1908">
        <v>146.30000000000001</v>
      </c>
      <c r="G1908">
        <v>0</v>
      </c>
      <c r="H1908">
        <v>146.30000000000001</v>
      </c>
      <c r="J1908">
        <v>0</v>
      </c>
      <c r="K1908" t="s">
        <v>1444</v>
      </c>
      <c r="L1908" s="1"/>
      <c r="M1908" s="156"/>
    </row>
    <row r="1909" spans="1:13" ht="15" customHeight="1" x14ac:dyDescent="0.25">
      <c r="A1909">
        <v>113879</v>
      </c>
      <c r="B1909" t="s">
        <v>167</v>
      </c>
      <c r="C1909" t="s">
        <v>168</v>
      </c>
      <c r="D1909">
        <v>2055</v>
      </c>
      <c r="E1909">
        <v>0</v>
      </c>
      <c r="F1909">
        <v>219.6</v>
      </c>
      <c r="G1909">
        <v>0</v>
      </c>
      <c r="H1909">
        <v>219.6</v>
      </c>
      <c r="J1909">
        <v>0</v>
      </c>
      <c r="K1909" t="s">
        <v>1415</v>
      </c>
      <c r="L1909" s="1"/>
      <c r="M1909" s="156"/>
    </row>
    <row r="1910" spans="1:13" ht="15" customHeight="1" x14ac:dyDescent="0.25">
      <c r="A1910">
        <v>113878</v>
      </c>
      <c r="B1910" t="s">
        <v>408</v>
      </c>
      <c r="C1910" t="s">
        <v>1424</v>
      </c>
      <c r="D1910">
        <v>3535</v>
      </c>
      <c r="E1910">
        <v>0</v>
      </c>
      <c r="F1910">
        <v>89.9</v>
      </c>
      <c r="G1910">
        <v>0</v>
      </c>
      <c r="H1910">
        <v>0</v>
      </c>
      <c r="I1910" t="s">
        <v>1425</v>
      </c>
      <c r="K1910" t="s">
        <v>1415</v>
      </c>
      <c r="L1910" s="1"/>
      <c r="M1910" s="156"/>
    </row>
    <row r="1911" spans="1:13" ht="15" customHeight="1" x14ac:dyDescent="0.25">
      <c r="A1911">
        <v>113877</v>
      </c>
      <c r="B1911" t="s">
        <v>170</v>
      </c>
      <c r="C1911" t="s">
        <v>171</v>
      </c>
      <c r="D1911">
        <v>2055</v>
      </c>
      <c r="E1911">
        <v>0</v>
      </c>
      <c r="F1911">
        <v>280</v>
      </c>
      <c r="G1911">
        <v>0</v>
      </c>
      <c r="H1911">
        <v>280</v>
      </c>
      <c r="J1911">
        <v>0</v>
      </c>
      <c r="K1911" t="s">
        <v>1415</v>
      </c>
      <c r="L1911" s="1"/>
      <c r="M1911" s="156"/>
    </row>
    <row r="1912" spans="1:13" ht="15" customHeight="1" x14ac:dyDescent="0.25">
      <c r="A1912">
        <v>113876</v>
      </c>
      <c r="B1912" t="s">
        <v>167</v>
      </c>
      <c r="C1912" t="s">
        <v>168</v>
      </c>
      <c r="D1912">
        <v>2055</v>
      </c>
      <c r="E1912">
        <v>0</v>
      </c>
      <c r="F1912">
        <v>201.7</v>
      </c>
      <c r="G1912">
        <v>0</v>
      </c>
      <c r="H1912">
        <v>201.7</v>
      </c>
      <c r="J1912">
        <v>0</v>
      </c>
      <c r="K1912" t="s">
        <v>1415</v>
      </c>
      <c r="L1912" s="1"/>
      <c r="M1912" s="156"/>
    </row>
    <row r="1913" spans="1:13" ht="15" customHeight="1" x14ac:dyDescent="0.25">
      <c r="A1913">
        <v>113875</v>
      </c>
      <c r="B1913" t="s">
        <v>167</v>
      </c>
      <c r="C1913" t="s">
        <v>168</v>
      </c>
      <c r="D1913">
        <v>2055</v>
      </c>
      <c r="E1913">
        <v>0</v>
      </c>
      <c r="F1913">
        <v>209.4</v>
      </c>
      <c r="G1913">
        <v>0</v>
      </c>
      <c r="H1913">
        <v>209.4</v>
      </c>
      <c r="J1913">
        <v>0</v>
      </c>
      <c r="K1913" t="s">
        <v>1415</v>
      </c>
      <c r="L1913" s="1"/>
      <c r="M1913" s="156"/>
    </row>
    <row r="1914" spans="1:13" ht="15" customHeight="1" x14ac:dyDescent="0.25">
      <c r="A1914">
        <v>113874</v>
      </c>
      <c r="B1914" t="s">
        <v>167</v>
      </c>
      <c r="C1914" t="s">
        <v>168</v>
      </c>
      <c r="D1914">
        <v>2055</v>
      </c>
      <c r="E1914">
        <v>0</v>
      </c>
      <c r="F1914">
        <v>200.1</v>
      </c>
      <c r="G1914">
        <v>0</v>
      </c>
      <c r="H1914">
        <v>200.1</v>
      </c>
      <c r="J1914">
        <v>0</v>
      </c>
      <c r="K1914" t="s">
        <v>1415</v>
      </c>
      <c r="L1914" s="1"/>
      <c r="M1914" s="156"/>
    </row>
    <row r="1915" spans="1:13" ht="15" customHeight="1" x14ac:dyDescent="0.25">
      <c r="A1915">
        <v>113873</v>
      </c>
      <c r="B1915" t="s">
        <v>186</v>
      </c>
      <c r="C1915" t="s">
        <v>1433</v>
      </c>
      <c r="D1915">
        <v>2055</v>
      </c>
      <c r="E1915">
        <v>0</v>
      </c>
      <c r="F1915">
        <v>207.3</v>
      </c>
      <c r="G1915">
        <v>0</v>
      </c>
      <c r="H1915">
        <v>207.3</v>
      </c>
      <c r="J1915">
        <v>0</v>
      </c>
      <c r="K1915" t="s">
        <v>1415</v>
      </c>
      <c r="L1915" s="1"/>
      <c r="M1915" s="156"/>
    </row>
    <row r="1916" spans="1:13" ht="15" customHeight="1" x14ac:dyDescent="0.25">
      <c r="A1916">
        <v>113872</v>
      </c>
      <c r="B1916" t="s">
        <v>1435</v>
      </c>
      <c r="C1916" t="s">
        <v>1436</v>
      </c>
      <c r="D1916">
        <v>2055</v>
      </c>
      <c r="E1916">
        <v>0</v>
      </c>
      <c r="F1916">
        <v>167</v>
      </c>
      <c r="G1916">
        <v>0</v>
      </c>
      <c r="H1916">
        <v>167</v>
      </c>
      <c r="J1916">
        <v>0</v>
      </c>
      <c r="K1916" t="s">
        <v>1415</v>
      </c>
      <c r="L1916" s="1"/>
      <c r="M1916" s="156"/>
    </row>
    <row r="1917" spans="1:13" ht="15" customHeight="1" x14ac:dyDescent="0.25">
      <c r="A1917">
        <v>113871</v>
      </c>
      <c r="B1917" t="s">
        <v>121</v>
      </c>
      <c r="C1917" t="s">
        <v>122</v>
      </c>
      <c r="D1917">
        <v>2055</v>
      </c>
      <c r="E1917">
        <v>0</v>
      </c>
      <c r="F1917">
        <v>211.8</v>
      </c>
      <c r="G1917">
        <v>0</v>
      </c>
      <c r="H1917">
        <v>211.8</v>
      </c>
      <c r="J1917">
        <v>0</v>
      </c>
      <c r="K1917" t="s">
        <v>1415</v>
      </c>
      <c r="L1917" s="1"/>
      <c r="M1917" s="156"/>
    </row>
    <row r="1918" spans="1:13" ht="15" customHeight="1" x14ac:dyDescent="0.25">
      <c r="A1918">
        <v>113870</v>
      </c>
      <c r="B1918" t="s">
        <v>156</v>
      </c>
      <c r="C1918" t="s">
        <v>157</v>
      </c>
      <c r="D1918">
        <v>2055</v>
      </c>
      <c r="E1918">
        <v>0</v>
      </c>
      <c r="F1918">
        <v>119.2</v>
      </c>
      <c r="G1918">
        <v>0</v>
      </c>
      <c r="H1918">
        <v>119.2</v>
      </c>
      <c r="J1918">
        <v>0</v>
      </c>
      <c r="K1918" t="s">
        <v>1415</v>
      </c>
      <c r="L1918" s="1"/>
      <c r="M1918" s="156"/>
    </row>
    <row r="1919" spans="1:13" ht="15" customHeight="1" x14ac:dyDescent="0.25">
      <c r="A1919">
        <v>113869</v>
      </c>
      <c r="B1919" t="s">
        <v>186</v>
      </c>
      <c r="C1919" t="s">
        <v>1433</v>
      </c>
      <c r="D1919">
        <v>2055</v>
      </c>
      <c r="E1919">
        <v>0</v>
      </c>
      <c r="F1919">
        <v>198.2</v>
      </c>
      <c r="G1919">
        <v>0</v>
      </c>
      <c r="H1919">
        <v>198.2</v>
      </c>
      <c r="J1919">
        <v>0</v>
      </c>
      <c r="K1919" t="s">
        <v>1415</v>
      </c>
      <c r="L1919" s="1"/>
      <c r="M1919" s="156"/>
    </row>
    <row r="1920" spans="1:13" ht="15" customHeight="1" x14ac:dyDescent="0.25">
      <c r="A1920">
        <v>113868</v>
      </c>
      <c r="B1920" t="s">
        <v>167</v>
      </c>
      <c r="C1920" t="s">
        <v>168</v>
      </c>
      <c r="D1920">
        <v>2055</v>
      </c>
      <c r="E1920">
        <v>0</v>
      </c>
      <c r="F1920">
        <v>210.5</v>
      </c>
      <c r="G1920">
        <v>0</v>
      </c>
      <c r="H1920">
        <v>210.5</v>
      </c>
      <c r="J1920">
        <v>0</v>
      </c>
      <c r="K1920" t="s">
        <v>1415</v>
      </c>
      <c r="L1920" s="1"/>
      <c r="M1920" s="156"/>
    </row>
    <row r="1921" spans="1:13" ht="15" customHeight="1" x14ac:dyDescent="0.25">
      <c r="A1921">
        <v>113867</v>
      </c>
      <c r="B1921" t="s">
        <v>154</v>
      </c>
      <c r="C1921" t="s">
        <v>155</v>
      </c>
      <c r="D1921">
        <v>2055</v>
      </c>
      <c r="E1921">
        <v>0</v>
      </c>
      <c r="F1921">
        <v>90.5</v>
      </c>
      <c r="G1921">
        <v>0</v>
      </c>
      <c r="H1921">
        <v>90.5</v>
      </c>
      <c r="J1921">
        <v>0</v>
      </c>
      <c r="K1921" t="s">
        <v>1415</v>
      </c>
      <c r="L1921" s="1"/>
      <c r="M1921" s="156"/>
    </row>
    <row r="1922" spans="1:13" ht="15" customHeight="1" x14ac:dyDescent="0.25">
      <c r="A1922">
        <v>113866</v>
      </c>
      <c r="B1922" t="s">
        <v>430</v>
      </c>
      <c r="C1922" t="s">
        <v>1438</v>
      </c>
      <c r="D1922">
        <v>3535</v>
      </c>
      <c r="E1922">
        <v>2</v>
      </c>
      <c r="F1922">
        <v>2</v>
      </c>
      <c r="G1922">
        <v>0</v>
      </c>
      <c r="H1922">
        <v>2</v>
      </c>
      <c r="I1922" t="s">
        <v>1417</v>
      </c>
      <c r="K1922" t="s">
        <v>1415</v>
      </c>
      <c r="L1922" s="1"/>
      <c r="M1922" s="156"/>
    </row>
    <row r="1923" spans="1:13" ht="15" customHeight="1" x14ac:dyDescent="0.25">
      <c r="A1923">
        <v>113865</v>
      </c>
      <c r="B1923" t="s">
        <v>410</v>
      </c>
      <c r="C1923" t="s">
        <v>1474</v>
      </c>
      <c r="D1923">
        <v>3535</v>
      </c>
      <c r="E1923">
        <v>0</v>
      </c>
      <c r="F1923">
        <v>100.7</v>
      </c>
      <c r="G1923">
        <v>0</v>
      </c>
      <c r="H1923">
        <v>0</v>
      </c>
      <c r="K1923" t="s">
        <v>1415</v>
      </c>
      <c r="L1923" s="1"/>
      <c r="M1923" s="156"/>
    </row>
    <row r="1924" spans="1:13" ht="15" customHeight="1" x14ac:dyDescent="0.25">
      <c r="A1924">
        <v>113864</v>
      </c>
      <c r="B1924" t="s">
        <v>409</v>
      </c>
      <c r="C1924" t="s">
        <v>1414</v>
      </c>
      <c r="D1924">
        <v>3535</v>
      </c>
      <c r="E1924">
        <v>0</v>
      </c>
      <c r="F1924">
        <v>77.099999999999994</v>
      </c>
      <c r="G1924">
        <v>0</v>
      </c>
      <c r="H1924">
        <v>0</v>
      </c>
      <c r="K1924" t="s">
        <v>1415</v>
      </c>
      <c r="L1924" s="1"/>
      <c r="M1924" s="156"/>
    </row>
    <row r="1925" spans="1:13" ht="15" customHeight="1" x14ac:dyDescent="0.25">
      <c r="A1925">
        <v>113852</v>
      </c>
      <c r="B1925" t="s">
        <v>1101</v>
      </c>
      <c r="C1925" t="s">
        <v>1590</v>
      </c>
      <c r="D1925">
        <v>3600</v>
      </c>
      <c r="E1925">
        <v>0</v>
      </c>
      <c r="F1925">
        <v>79.900000000000006</v>
      </c>
      <c r="G1925">
        <v>0</v>
      </c>
      <c r="H1925">
        <v>79.900000000000006</v>
      </c>
      <c r="I1925" t="s">
        <v>1462</v>
      </c>
      <c r="K1925" t="s">
        <v>1415</v>
      </c>
      <c r="L1925" s="1"/>
      <c r="M1925" s="156"/>
    </row>
    <row r="1926" spans="1:13" ht="15" customHeight="1" x14ac:dyDescent="0.25">
      <c r="A1926">
        <v>113850</v>
      </c>
      <c r="B1926" t="s">
        <v>177</v>
      </c>
      <c r="C1926" t="s">
        <v>178</v>
      </c>
      <c r="D1926">
        <v>2055</v>
      </c>
      <c r="E1926">
        <v>0</v>
      </c>
      <c r="F1926">
        <v>172.1</v>
      </c>
      <c r="G1926">
        <v>0</v>
      </c>
      <c r="H1926">
        <v>172.1</v>
      </c>
      <c r="J1926">
        <v>0</v>
      </c>
      <c r="K1926" t="s">
        <v>1415</v>
      </c>
      <c r="L1926" s="1"/>
      <c r="M1926" s="156"/>
    </row>
    <row r="1927" spans="1:13" ht="15" customHeight="1" x14ac:dyDescent="0.25">
      <c r="A1927">
        <v>113848</v>
      </c>
      <c r="B1927" t="s">
        <v>167</v>
      </c>
      <c r="C1927" t="s">
        <v>168</v>
      </c>
      <c r="D1927">
        <v>2055</v>
      </c>
      <c r="E1927">
        <v>0</v>
      </c>
      <c r="F1927">
        <v>213.3</v>
      </c>
      <c r="G1927">
        <v>0</v>
      </c>
      <c r="H1927">
        <v>213.3</v>
      </c>
      <c r="J1927">
        <v>0</v>
      </c>
      <c r="K1927" t="s">
        <v>1415</v>
      </c>
      <c r="L1927" s="1"/>
      <c r="M1927" s="156"/>
    </row>
    <row r="1928" spans="1:13" ht="15" customHeight="1" x14ac:dyDescent="0.25">
      <c r="A1928">
        <v>113840</v>
      </c>
      <c r="B1928" t="s">
        <v>408</v>
      </c>
      <c r="C1928" t="s">
        <v>1424</v>
      </c>
      <c r="D1928">
        <v>3535</v>
      </c>
      <c r="E1928">
        <v>0</v>
      </c>
      <c r="F1928">
        <v>57.8</v>
      </c>
      <c r="G1928">
        <v>0</v>
      </c>
      <c r="H1928">
        <v>57.5</v>
      </c>
      <c r="I1928" t="s">
        <v>1425</v>
      </c>
      <c r="K1928" t="s">
        <v>1415</v>
      </c>
      <c r="L1928" s="1"/>
      <c r="M1928" s="156"/>
    </row>
    <row r="1929" spans="1:13" ht="15" customHeight="1" x14ac:dyDescent="0.25">
      <c r="A1929">
        <v>113838</v>
      </c>
      <c r="B1929" t="s">
        <v>124</v>
      </c>
      <c r="C1929" t="s">
        <v>1413</v>
      </c>
      <c r="D1929">
        <v>2055</v>
      </c>
      <c r="E1929">
        <v>0</v>
      </c>
      <c r="F1929">
        <v>175.3</v>
      </c>
      <c r="G1929">
        <v>0</v>
      </c>
      <c r="H1929">
        <v>175.3</v>
      </c>
      <c r="J1929">
        <v>0</v>
      </c>
      <c r="K1929" t="s">
        <v>1415</v>
      </c>
      <c r="L1929" s="1"/>
      <c r="M1929" s="156"/>
    </row>
    <row r="1930" spans="1:13" ht="15" customHeight="1" x14ac:dyDescent="0.25">
      <c r="A1930">
        <v>113837</v>
      </c>
      <c r="B1930" t="s">
        <v>186</v>
      </c>
      <c r="C1930" t="s">
        <v>1433</v>
      </c>
      <c r="D1930">
        <v>2055</v>
      </c>
      <c r="E1930">
        <v>0</v>
      </c>
      <c r="F1930">
        <v>184.7</v>
      </c>
      <c r="G1930">
        <v>0</v>
      </c>
      <c r="H1930">
        <v>184.7</v>
      </c>
      <c r="J1930">
        <v>0</v>
      </c>
      <c r="K1930" t="s">
        <v>1415</v>
      </c>
      <c r="L1930" s="1"/>
      <c r="M1930" s="156"/>
    </row>
    <row r="1931" spans="1:13" ht="15" customHeight="1" x14ac:dyDescent="0.25">
      <c r="A1931">
        <v>113835</v>
      </c>
      <c r="B1931" t="s">
        <v>472</v>
      </c>
      <c r="C1931" t="s">
        <v>1490</v>
      </c>
      <c r="D1931">
        <v>3535</v>
      </c>
      <c r="E1931">
        <v>0</v>
      </c>
      <c r="F1931">
        <v>105.5</v>
      </c>
      <c r="G1931">
        <v>0</v>
      </c>
      <c r="H1931">
        <v>105</v>
      </c>
      <c r="I1931" t="s">
        <v>1452</v>
      </c>
      <c r="K1931" t="s">
        <v>1415</v>
      </c>
      <c r="L1931" s="1"/>
      <c r="M1931" s="156"/>
    </row>
    <row r="1932" spans="1:13" ht="15" customHeight="1" x14ac:dyDescent="0.25">
      <c r="A1932">
        <v>113834</v>
      </c>
      <c r="B1932" t="s">
        <v>484</v>
      </c>
      <c r="C1932" t="s">
        <v>1412</v>
      </c>
      <c r="D1932">
        <v>3535</v>
      </c>
      <c r="E1932">
        <v>0</v>
      </c>
      <c r="F1932">
        <v>39.1</v>
      </c>
      <c r="G1932">
        <v>0</v>
      </c>
      <c r="H1932">
        <v>39.1</v>
      </c>
      <c r="I1932" t="s">
        <v>1591</v>
      </c>
      <c r="J1932">
        <v>0</v>
      </c>
      <c r="K1932" t="s">
        <v>1415</v>
      </c>
      <c r="L1932" s="1"/>
      <c r="M1932" s="156"/>
    </row>
    <row r="1933" spans="1:13" ht="15" customHeight="1" x14ac:dyDescent="0.25">
      <c r="A1933">
        <v>113833</v>
      </c>
      <c r="B1933" t="s">
        <v>167</v>
      </c>
      <c r="C1933" t="s">
        <v>168</v>
      </c>
      <c r="D1933">
        <v>2055</v>
      </c>
      <c r="E1933">
        <v>0</v>
      </c>
      <c r="F1933">
        <v>212.5</v>
      </c>
      <c r="G1933">
        <v>0</v>
      </c>
      <c r="H1933">
        <v>212.5</v>
      </c>
      <c r="J1933">
        <v>0</v>
      </c>
      <c r="K1933" t="s">
        <v>1415</v>
      </c>
      <c r="L1933" s="1"/>
      <c r="M1933" s="156"/>
    </row>
    <row r="1934" spans="1:13" ht="15" customHeight="1" x14ac:dyDescent="0.25">
      <c r="A1934">
        <v>113832</v>
      </c>
      <c r="B1934" t="s">
        <v>424</v>
      </c>
      <c r="C1934" t="s">
        <v>1432</v>
      </c>
      <c r="D1934">
        <v>3535</v>
      </c>
      <c r="E1934">
        <v>0</v>
      </c>
      <c r="F1934">
        <v>129.9</v>
      </c>
      <c r="G1934">
        <v>0</v>
      </c>
      <c r="H1934">
        <v>130.69999999999999</v>
      </c>
      <c r="K1934" t="s">
        <v>1415</v>
      </c>
      <c r="L1934" s="1"/>
      <c r="M1934" s="156"/>
    </row>
    <row r="1935" spans="1:13" ht="15" customHeight="1" x14ac:dyDescent="0.25">
      <c r="A1935">
        <v>113831</v>
      </c>
      <c r="B1935" t="s">
        <v>408</v>
      </c>
      <c r="C1935" t="s">
        <v>1424</v>
      </c>
      <c r="D1935">
        <v>3535</v>
      </c>
      <c r="E1935">
        <v>0</v>
      </c>
      <c r="F1935">
        <v>120.8</v>
      </c>
      <c r="G1935">
        <v>0</v>
      </c>
      <c r="H1935">
        <v>120.8</v>
      </c>
      <c r="I1935" t="s">
        <v>1428</v>
      </c>
      <c r="K1935" t="s">
        <v>1415</v>
      </c>
      <c r="L1935" s="1"/>
      <c r="M1935" s="156"/>
    </row>
    <row r="1936" spans="1:13" ht="15" customHeight="1" x14ac:dyDescent="0.25">
      <c r="A1936">
        <v>113830</v>
      </c>
      <c r="B1936" t="s">
        <v>436</v>
      </c>
      <c r="C1936" t="s">
        <v>1443</v>
      </c>
      <c r="D1936">
        <v>3535</v>
      </c>
      <c r="E1936">
        <v>0</v>
      </c>
      <c r="F1936">
        <v>10.199999999999999</v>
      </c>
      <c r="G1936">
        <v>0</v>
      </c>
      <c r="H1936">
        <v>9.6999999999999993</v>
      </c>
      <c r="J1936">
        <v>0</v>
      </c>
      <c r="K1936" t="s">
        <v>1415</v>
      </c>
      <c r="L1936" s="1"/>
      <c r="M1936" s="156"/>
    </row>
    <row r="1937" spans="1:13" ht="15" customHeight="1" x14ac:dyDescent="0.25">
      <c r="A1937">
        <v>113828</v>
      </c>
      <c r="B1937" t="s">
        <v>409</v>
      </c>
      <c r="C1937" t="s">
        <v>1414</v>
      </c>
      <c r="D1937">
        <v>3535</v>
      </c>
      <c r="E1937">
        <v>0</v>
      </c>
      <c r="F1937">
        <v>79</v>
      </c>
      <c r="G1937">
        <v>0</v>
      </c>
      <c r="H1937">
        <v>79.3</v>
      </c>
      <c r="K1937" t="s">
        <v>1415</v>
      </c>
      <c r="L1937" s="1"/>
      <c r="M1937" s="156"/>
    </row>
    <row r="1938" spans="1:13" ht="15" customHeight="1" x14ac:dyDescent="0.25">
      <c r="A1938">
        <v>113827</v>
      </c>
      <c r="B1938" t="s">
        <v>458</v>
      </c>
      <c r="C1938" t="s">
        <v>1472</v>
      </c>
      <c r="D1938">
        <v>3535</v>
      </c>
      <c r="E1938">
        <v>0</v>
      </c>
      <c r="F1938">
        <v>46</v>
      </c>
      <c r="G1938">
        <v>0</v>
      </c>
      <c r="H1938">
        <v>45.9</v>
      </c>
      <c r="K1938" t="s">
        <v>1415</v>
      </c>
      <c r="L1938" s="1"/>
      <c r="M1938" s="156"/>
    </row>
    <row r="1939" spans="1:13" ht="15" customHeight="1" x14ac:dyDescent="0.25">
      <c r="A1939">
        <v>113826</v>
      </c>
      <c r="B1939" t="s">
        <v>466</v>
      </c>
      <c r="C1939" t="s">
        <v>1484</v>
      </c>
      <c r="D1939">
        <v>3535</v>
      </c>
      <c r="E1939">
        <v>0</v>
      </c>
      <c r="F1939">
        <v>133.80000000000001</v>
      </c>
      <c r="G1939">
        <v>0</v>
      </c>
      <c r="H1939">
        <v>133.19999999999999</v>
      </c>
      <c r="K1939" t="s">
        <v>1415</v>
      </c>
      <c r="L1939" s="1"/>
      <c r="M1939" s="156"/>
    </row>
    <row r="1940" spans="1:13" ht="15" customHeight="1" x14ac:dyDescent="0.25">
      <c r="A1940">
        <v>113825</v>
      </c>
      <c r="B1940" t="s">
        <v>167</v>
      </c>
      <c r="C1940" t="s">
        <v>168</v>
      </c>
      <c r="D1940">
        <v>2055</v>
      </c>
      <c r="E1940">
        <v>0</v>
      </c>
      <c r="F1940">
        <v>193.9</v>
      </c>
      <c r="G1940">
        <v>0</v>
      </c>
      <c r="H1940">
        <v>193.9</v>
      </c>
      <c r="J1940">
        <v>0</v>
      </c>
      <c r="K1940" t="s">
        <v>1415</v>
      </c>
      <c r="L1940" s="1"/>
      <c r="M1940" s="156"/>
    </row>
    <row r="1941" spans="1:13" ht="15" customHeight="1" x14ac:dyDescent="0.25">
      <c r="A1941">
        <v>113824</v>
      </c>
      <c r="B1941" t="s">
        <v>410</v>
      </c>
      <c r="C1941" t="s">
        <v>1474</v>
      </c>
      <c r="D1941">
        <v>3535</v>
      </c>
      <c r="E1941">
        <v>0</v>
      </c>
      <c r="F1941">
        <v>75.099999999999994</v>
      </c>
      <c r="G1941">
        <v>0</v>
      </c>
      <c r="H1941">
        <v>75.3</v>
      </c>
      <c r="K1941" t="s">
        <v>1415</v>
      </c>
      <c r="L1941" s="1"/>
      <c r="M1941" s="156"/>
    </row>
    <row r="1942" spans="1:13" ht="15" customHeight="1" x14ac:dyDescent="0.25">
      <c r="A1942">
        <v>113823</v>
      </c>
      <c r="B1942" t="s">
        <v>421</v>
      </c>
      <c r="C1942" t="s">
        <v>1426</v>
      </c>
      <c r="D1942">
        <v>3535</v>
      </c>
      <c r="E1942">
        <v>0</v>
      </c>
      <c r="F1942">
        <v>50</v>
      </c>
      <c r="G1942">
        <v>0</v>
      </c>
      <c r="H1942">
        <v>50.1</v>
      </c>
      <c r="K1942" t="s">
        <v>1415</v>
      </c>
      <c r="L1942" s="1"/>
      <c r="M1942" s="156"/>
    </row>
    <row r="1943" spans="1:13" ht="15" customHeight="1" x14ac:dyDescent="0.25">
      <c r="A1943">
        <v>113822</v>
      </c>
      <c r="B1943" t="s">
        <v>408</v>
      </c>
      <c r="C1943" t="s">
        <v>1424</v>
      </c>
      <c r="D1943">
        <v>3535</v>
      </c>
      <c r="E1943">
        <v>0</v>
      </c>
      <c r="F1943">
        <v>92.2</v>
      </c>
      <c r="G1943">
        <v>0</v>
      </c>
      <c r="H1943">
        <v>92.1</v>
      </c>
      <c r="I1943" t="s">
        <v>1428</v>
      </c>
      <c r="K1943" t="s">
        <v>1415</v>
      </c>
      <c r="L1943" s="1"/>
      <c r="M1943" s="156"/>
    </row>
    <row r="1944" spans="1:13" ht="15" customHeight="1" x14ac:dyDescent="0.25">
      <c r="A1944">
        <v>113821</v>
      </c>
      <c r="B1944" t="s">
        <v>124</v>
      </c>
      <c r="C1944" t="s">
        <v>1413</v>
      </c>
      <c r="D1944">
        <v>2055</v>
      </c>
      <c r="E1944">
        <v>0</v>
      </c>
      <c r="F1944">
        <v>165.7</v>
      </c>
      <c r="G1944">
        <v>0</v>
      </c>
      <c r="H1944">
        <v>165.7</v>
      </c>
      <c r="J1944">
        <v>0</v>
      </c>
      <c r="K1944" t="s">
        <v>1415</v>
      </c>
      <c r="L1944" s="1"/>
      <c r="M1944" s="156"/>
    </row>
    <row r="1945" spans="1:13" ht="15" customHeight="1" x14ac:dyDescent="0.25">
      <c r="A1945">
        <v>113820</v>
      </c>
      <c r="B1945" t="s">
        <v>462</v>
      </c>
      <c r="C1945" t="s">
        <v>1478</v>
      </c>
      <c r="D1945">
        <v>3600</v>
      </c>
      <c r="E1945">
        <v>0</v>
      </c>
      <c r="F1945">
        <v>36.1</v>
      </c>
      <c r="G1945">
        <v>0</v>
      </c>
      <c r="H1945">
        <v>35.9</v>
      </c>
      <c r="I1945" t="s">
        <v>1465</v>
      </c>
      <c r="K1945" t="s">
        <v>1415</v>
      </c>
      <c r="L1945" s="1"/>
      <c r="M1945" s="156"/>
    </row>
    <row r="1946" spans="1:13" ht="15" customHeight="1" x14ac:dyDescent="0.25">
      <c r="A1946">
        <v>113819</v>
      </c>
      <c r="B1946" t="s">
        <v>421</v>
      </c>
      <c r="C1946" t="s">
        <v>1426</v>
      </c>
      <c r="D1946">
        <v>3535</v>
      </c>
      <c r="E1946">
        <v>0</v>
      </c>
      <c r="F1946">
        <v>38.200000000000003</v>
      </c>
      <c r="G1946">
        <v>0</v>
      </c>
      <c r="H1946">
        <v>38.1</v>
      </c>
      <c r="I1946" t="s">
        <v>1427</v>
      </c>
      <c r="K1946" t="s">
        <v>1415</v>
      </c>
      <c r="L1946" s="1"/>
      <c r="M1946" s="156"/>
    </row>
    <row r="1947" spans="1:13" ht="15" customHeight="1" x14ac:dyDescent="0.25">
      <c r="A1947">
        <v>113817</v>
      </c>
      <c r="B1947" t="s">
        <v>466</v>
      </c>
      <c r="C1947" t="s">
        <v>1484</v>
      </c>
      <c r="D1947">
        <v>3535</v>
      </c>
      <c r="E1947">
        <v>0</v>
      </c>
      <c r="F1947">
        <v>174.1</v>
      </c>
      <c r="G1947">
        <v>0</v>
      </c>
      <c r="H1947">
        <v>174.1</v>
      </c>
      <c r="K1947" t="s">
        <v>1415</v>
      </c>
      <c r="L1947" s="1"/>
      <c r="M1947" s="156"/>
    </row>
    <row r="1948" spans="1:13" ht="15" customHeight="1" x14ac:dyDescent="0.25">
      <c r="A1948">
        <v>113815</v>
      </c>
      <c r="B1948" t="s">
        <v>411</v>
      </c>
      <c r="C1948" t="s">
        <v>1505</v>
      </c>
      <c r="D1948">
        <v>3600</v>
      </c>
      <c r="E1948">
        <v>0</v>
      </c>
      <c r="G1948">
        <v>0</v>
      </c>
      <c r="H1948">
        <v>0.3</v>
      </c>
      <c r="I1948" t="s">
        <v>1462</v>
      </c>
      <c r="K1948" t="s">
        <v>1415</v>
      </c>
      <c r="L1948" s="1"/>
      <c r="M1948" s="156"/>
    </row>
    <row r="1949" spans="1:13" ht="15" customHeight="1" x14ac:dyDescent="0.25">
      <c r="A1949">
        <v>113811</v>
      </c>
      <c r="B1949" t="s">
        <v>462</v>
      </c>
      <c r="C1949" t="s">
        <v>1478</v>
      </c>
      <c r="D1949">
        <v>3600</v>
      </c>
      <c r="E1949">
        <v>0</v>
      </c>
      <c r="F1949">
        <v>99.9</v>
      </c>
      <c r="G1949">
        <v>0</v>
      </c>
      <c r="H1949">
        <v>100.3</v>
      </c>
      <c r="I1949" t="s">
        <v>1465</v>
      </c>
      <c r="K1949" t="s">
        <v>1415</v>
      </c>
      <c r="L1949" s="1"/>
      <c r="M1949" s="156"/>
    </row>
    <row r="1950" spans="1:13" ht="15" customHeight="1" x14ac:dyDescent="0.25">
      <c r="A1950">
        <v>113809</v>
      </c>
      <c r="B1950" t="s">
        <v>186</v>
      </c>
      <c r="C1950" t="s">
        <v>1433</v>
      </c>
      <c r="D1950">
        <v>2055</v>
      </c>
      <c r="E1950">
        <v>0</v>
      </c>
      <c r="F1950">
        <v>97.9</v>
      </c>
      <c r="G1950">
        <v>0</v>
      </c>
      <c r="H1950">
        <v>97.9</v>
      </c>
      <c r="J1950">
        <v>0</v>
      </c>
      <c r="K1950" t="s">
        <v>1415</v>
      </c>
      <c r="L1950" s="1"/>
      <c r="M1950" s="156"/>
    </row>
    <row r="1951" spans="1:13" ht="15" customHeight="1" x14ac:dyDescent="0.25">
      <c r="A1951">
        <v>113808</v>
      </c>
      <c r="B1951" t="s">
        <v>1435</v>
      </c>
      <c r="C1951" t="s">
        <v>1436</v>
      </c>
      <c r="D1951">
        <v>2055</v>
      </c>
      <c r="E1951">
        <v>0</v>
      </c>
      <c r="F1951">
        <v>150.69999999999999</v>
      </c>
      <c r="G1951">
        <v>0</v>
      </c>
      <c r="H1951">
        <v>150.69999999999999</v>
      </c>
      <c r="J1951">
        <v>0</v>
      </c>
      <c r="K1951" t="s">
        <v>1415</v>
      </c>
      <c r="L1951" s="1"/>
      <c r="M1951" s="156"/>
    </row>
    <row r="1952" spans="1:13" ht="15" customHeight="1" x14ac:dyDescent="0.25">
      <c r="A1952">
        <v>113796</v>
      </c>
      <c r="B1952" t="s">
        <v>167</v>
      </c>
      <c r="C1952" t="s">
        <v>168</v>
      </c>
      <c r="D1952">
        <v>2055</v>
      </c>
      <c r="E1952">
        <v>0</v>
      </c>
      <c r="F1952">
        <v>185.9</v>
      </c>
      <c r="G1952">
        <v>0</v>
      </c>
      <c r="H1952">
        <v>185.9</v>
      </c>
      <c r="J1952">
        <v>0</v>
      </c>
      <c r="K1952" t="s">
        <v>1415</v>
      </c>
      <c r="L1952" s="1"/>
      <c r="M1952" s="156"/>
    </row>
    <row r="1953" spans="1:13" ht="15" customHeight="1" x14ac:dyDescent="0.25">
      <c r="A1953">
        <v>113795</v>
      </c>
      <c r="B1953" t="s">
        <v>177</v>
      </c>
      <c r="C1953" t="s">
        <v>178</v>
      </c>
      <c r="D1953">
        <v>2055</v>
      </c>
      <c r="E1953">
        <v>0</v>
      </c>
      <c r="F1953">
        <v>198</v>
      </c>
      <c r="G1953">
        <v>0</v>
      </c>
      <c r="H1953">
        <v>198</v>
      </c>
      <c r="J1953">
        <v>0</v>
      </c>
      <c r="K1953" t="s">
        <v>1415</v>
      </c>
      <c r="L1953" s="1"/>
      <c r="M1953" s="156"/>
    </row>
    <row r="1954" spans="1:13" ht="15" customHeight="1" x14ac:dyDescent="0.25">
      <c r="A1954">
        <v>113790</v>
      </c>
      <c r="B1954" t="s">
        <v>436</v>
      </c>
      <c r="C1954" t="s">
        <v>1443</v>
      </c>
      <c r="D1954">
        <v>3535</v>
      </c>
      <c r="E1954">
        <v>0</v>
      </c>
      <c r="F1954">
        <v>10.1</v>
      </c>
      <c r="G1954">
        <v>0</v>
      </c>
      <c r="H1954">
        <v>10</v>
      </c>
      <c r="J1954">
        <v>0</v>
      </c>
      <c r="K1954" t="s">
        <v>1415</v>
      </c>
      <c r="L1954" s="1"/>
      <c r="M1954" s="156"/>
    </row>
    <row r="1955" spans="1:13" ht="15" customHeight="1" x14ac:dyDescent="0.25">
      <c r="A1955">
        <v>113789</v>
      </c>
      <c r="B1955" t="s">
        <v>480</v>
      </c>
      <c r="C1955" t="s">
        <v>1504</v>
      </c>
      <c r="D1955">
        <v>3600</v>
      </c>
      <c r="E1955">
        <v>0</v>
      </c>
      <c r="F1955">
        <v>27.4</v>
      </c>
      <c r="G1955">
        <v>0</v>
      </c>
      <c r="H1955">
        <v>27.4</v>
      </c>
      <c r="I1955" t="s">
        <v>1592</v>
      </c>
      <c r="K1955" t="s">
        <v>1415</v>
      </c>
      <c r="L1955" s="1"/>
      <c r="M1955" s="156"/>
    </row>
    <row r="1956" spans="1:13" ht="15" customHeight="1" x14ac:dyDescent="0.25">
      <c r="A1956">
        <v>113788</v>
      </c>
      <c r="B1956" t="s">
        <v>167</v>
      </c>
      <c r="C1956" t="s">
        <v>168</v>
      </c>
      <c r="D1956">
        <v>2055</v>
      </c>
      <c r="E1956">
        <v>0</v>
      </c>
      <c r="F1956">
        <v>190.2</v>
      </c>
      <c r="G1956">
        <v>0</v>
      </c>
      <c r="H1956">
        <v>190.2</v>
      </c>
      <c r="J1956">
        <v>0</v>
      </c>
      <c r="K1956" t="s">
        <v>1415</v>
      </c>
      <c r="L1956" s="1"/>
      <c r="M1956" s="156"/>
    </row>
    <row r="1957" spans="1:13" ht="15" customHeight="1" x14ac:dyDescent="0.25">
      <c r="A1957">
        <v>113784</v>
      </c>
      <c r="B1957" t="s">
        <v>458</v>
      </c>
      <c r="C1957" t="s">
        <v>1472</v>
      </c>
      <c r="D1957">
        <v>3535</v>
      </c>
      <c r="E1957">
        <v>0</v>
      </c>
      <c r="F1957">
        <v>185</v>
      </c>
      <c r="G1957">
        <v>0</v>
      </c>
      <c r="H1957">
        <v>183.6</v>
      </c>
      <c r="K1957" t="s">
        <v>1415</v>
      </c>
      <c r="L1957" s="1"/>
      <c r="M1957" s="156"/>
    </row>
    <row r="1958" spans="1:13" ht="15" customHeight="1" x14ac:dyDescent="0.25">
      <c r="A1958">
        <v>113781</v>
      </c>
      <c r="B1958" t="s">
        <v>156</v>
      </c>
      <c r="C1958" t="s">
        <v>157</v>
      </c>
      <c r="D1958">
        <v>2055</v>
      </c>
      <c r="E1958">
        <v>0</v>
      </c>
      <c r="F1958">
        <v>123.7</v>
      </c>
      <c r="G1958">
        <v>0</v>
      </c>
      <c r="H1958">
        <v>123.7</v>
      </c>
      <c r="J1958">
        <v>0</v>
      </c>
      <c r="K1958" t="s">
        <v>1415</v>
      </c>
      <c r="L1958" s="1"/>
      <c r="M1958" s="156"/>
    </row>
    <row r="1959" spans="1:13" ht="15" customHeight="1" x14ac:dyDescent="0.25">
      <c r="A1959">
        <v>113777</v>
      </c>
      <c r="B1959" t="s">
        <v>429</v>
      </c>
      <c r="C1959" t="s">
        <v>1437</v>
      </c>
      <c r="D1959">
        <v>3535</v>
      </c>
      <c r="E1959">
        <v>0</v>
      </c>
      <c r="F1959">
        <v>89.9</v>
      </c>
      <c r="G1959">
        <v>0</v>
      </c>
      <c r="H1959">
        <v>89.2</v>
      </c>
      <c r="K1959" t="s">
        <v>1415</v>
      </c>
      <c r="L1959" s="1"/>
      <c r="M1959" s="156"/>
    </row>
    <row r="1960" spans="1:13" ht="15" customHeight="1" x14ac:dyDescent="0.25">
      <c r="A1960">
        <v>113775</v>
      </c>
      <c r="B1960" t="s">
        <v>1453</v>
      </c>
      <c r="C1960" t="s">
        <v>1454</v>
      </c>
      <c r="D1960">
        <v>3535</v>
      </c>
      <c r="E1960">
        <v>0</v>
      </c>
      <c r="F1960">
        <v>58.9</v>
      </c>
      <c r="G1960">
        <v>0</v>
      </c>
      <c r="H1960">
        <v>58.6</v>
      </c>
      <c r="I1960" t="s">
        <v>1455</v>
      </c>
      <c r="K1960" t="s">
        <v>1415</v>
      </c>
      <c r="L1960" s="1"/>
      <c r="M1960" s="156"/>
    </row>
    <row r="1961" spans="1:13" ht="15" customHeight="1" x14ac:dyDescent="0.25">
      <c r="A1961">
        <v>113774</v>
      </c>
      <c r="B1961" t="s">
        <v>458</v>
      </c>
      <c r="C1961" t="s">
        <v>1472</v>
      </c>
      <c r="D1961">
        <v>3535</v>
      </c>
      <c r="E1961">
        <v>0</v>
      </c>
      <c r="F1961">
        <v>96.8</v>
      </c>
      <c r="G1961">
        <v>0</v>
      </c>
      <c r="H1961">
        <v>97.3</v>
      </c>
      <c r="K1961" t="s">
        <v>1415</v>
      </c>
      <c r="L1961" s="1"/>
      <c r="M1961" s="156"/>
    </row>
    <row r="1962" spans="1:13" ht="15" customHeight="1" x14ac:dyDescent="0.25">
      <c r="A1962">
        <v>113773</v>
      </c>
      <c r="B1962" t="s">
        <v>429</v>
      </c>
      <c r="C1962" t="s">
        <v>1437</v>
      </c>
      <c r="D1962">
        <v>3535</v>
      </c>
      <c r="E1962">
        <v>0</v>
      </c>
      <c r="F1962">
        <v>120.1</v>
      </c>
      <c r="G1962">
        <v>0</v>
      </c>
      <c r="H1962">
        <v>120.1</v>
      </c>
      <c r="K1962" t="s">
        <v>1415</v>
      </c>
      <c r="L1962" s="1"/>
      <c r="M1962" s="156"/>
    </row>
    <row r="1963" spans="1:13" ht="15" customHeight="1" x14ac:dyDescent="0.25">
      <c r="A1963">
        <v>113772</v>
      </c>
      <c r="B1963" t="s">
        <v>433</v>
      </c>
      <c r="C1963" t="s">
        <v>1441</v>
      </c>
      <c r="D1963">
        <v>3600</v>
      </c>
      <c r="E1963">
        <v>0</v>
      </c>
      <c r="F1963">
        <v>202.4</v>
      </c>
      <c r="G1963">
        <v>0</v>
      </c>
      <c r="H1963">
        <v>202.4</v>
      </c>
      <c r="I1963" t="s">
        <v>1465</v>
      </c>
      <c r="K1963" t="s">
        <v>1415</v>
      </c>
      <c r="L1963" s="1"/>
      <c r="M1963" s="156"/>
    </row>
    <row r="1964" spans="1:13" ht="15" customHeight="1" x14ac:dyDescent="0.25">
      <c r="A1964">
        <v>113770</v>
      </c>
      <c r="B1964" t="s">
        <v>124</v>
      </c>
      <c r="C1964" t="s">
        <v>1413</v>
      </c>
      <c r="D1964">
        <v>2055</v>
      </c>
      <c r="E1964">
        <v>0</v>
      </c>
      <c r="F1964">
        <v>187.8</v>
      </c>
      <c r="G1964">
        <v>0</v>
      </c>
      <c r="H1964">
        <v>187.8</v>
      </c>
      <c r="J1964">
        <v>0</v>
      </c>
      <c r="K1964" t="s">
        <v>1415</v>
      </c>
      <c r="L1964" s="1"/>
      <c r="M1964" s="156"/>
    </row>
    <row r="1965" spans="1:13" ht="15" customHeight="1" x14ac:dyDescent="0.25">
      <c r="A1965">
        <v>113767</v>
      </c>
      <c r="B1965" t="s">
        <v>418</v>
      </c>
      <c r="C1965" t="s">
        <v>1420</v>
      </c>
      <c r="D1965">
        <v>3535</v>
      </c>
      <c r="E1965">
        <v>0</v>
      </c>
      <c r="F1965">
        <v>45.8</v>
      </c>
      <c r="G1965">
        <v>0</v>
      </c>
      <c r="H1965">
        <v>45.6</v>
      </c>
      <c r="K1965" t="s">
        <v>1415</v>
      </c>
      <c r="L1965" s="1"/>
      <c r="M1965" s="156"/>
    </row>
    <row r="1966" spans="1:13" ht="15" customHeight="1" x14ac:dyDescent="0.25">
      <c r="A1966">
        <v>113765</v>
      </c>
      <c r="B1966" t="s">
        <v>409</v>
      </c>
      <c r="C1966" t="s">
        <v>1414</v>
      </c>
      <c r="D1966">
        <v>3535</v>
      </c>
      <c r="E1966">
        <v>0</v>
      </c>
      <c r="F1966">
        <v>74.599999999999994</v>
      </c>
      <c r="G1966">
        <v>0</v>
      </c>
      <c r="H1966">
        <v>74.3</v>
      </c>
      <c r="K1966" t="s">
        <v>1415</v>
      </c>
      <c r="L1966" s="1"/>
      <c r="M1966" s="156"/>
    </row>
    <row r="1967" spans="1:13" ht="15" customHeight="1" x14ac:dyDescent="0.25">
      <c r="A1967">
        <v>113764</v>
      </c>
      <c r="B1967" t="s">
        <v>167</v>
      </c>
      <c r="C1967" t="s">
        <v>168</v>
      </c>
      <c r="D1967">
        <v>2055</v>
      </c>
      <c r="E1967">
        <v>0</v>
      </c>
      <c r="F1967">
        <v>203.2</v>
      </c>
      <c r="G1967">
        <v>0</v>
      </c>
      <c r="H1967">
        <v>203.2</v>
      </c>
      <c r="J1967">
        <v>0</v>
      </c>
      <c r="K1967" t="s">
        <v>1415</v>
      </c>
      <c r="L1967" s="1"/>
      <c r="M1967" s="156"/>
    </row>
    <row r="1968" spans="1:13" ht="15" customHeight="1" x14ac:dyDescent="0.25">
      <c r="A1968">
        <v>113763</v>
      </c>
      <c r="B1968" t="s">
        <v>417</v>
      </c>
      <c r="C1968" t="s">
        <v>1419</v>
      </c>
      <c r="D1968">
        <v>3535</v>
      </c>
      <c r="E1968">
        <v>0</v>
      </c>
      <c r="F1968">
        <v>54.3</v>
      </c>
      <c r="G1968">
        <v>0</v>
      </c>
      <c r="H1968">
        <v>54.1</v>
      </c>
      <c r="K1968" t="s">
        <v>1415</v>
      </c>
      <c r="L1968" s="1"/>
      <c r="M1968" s="156"/>
    </row>
    <row r="1969" spans="1:13" ht="15" customHeight="1" x14ac:dyDescent="0.25">
      <c r="A1969">
        <v>113761</v>
      </c>
      <c r="B1969" t="s">
        <v>167</v>
      </c>
      <c r="C1969" t="s">
        <v>168</v>
      </c>
      <c r="D1969">
        <v>2055</v>
      </c>
      <c r="E1969">
        <v>0</v>
      </c>
      <c r="F1969">
        <v>202.7</v>
      </c>
      <c r="G1969">
        <v>0</v>
      </c>
      <c r="H1969">
        <v>202.7</v>
      </c>
      <c r="J1969">
        <v>0</v>
      </c>
      <c r="K1969" t="s">
        <v>1415</v>
      </c>
      <c r="L1969" s="1"/>
      <c r="M1969" s="156"/>
    </row>
    <row r="1970" spans="1:13" ht="15" customHeight="1" x14ac:dyDescent="0.25">
      <c r="A1970">
        <v>113760</v>
      </c>
      <c r="B1970" t="s">
        <v>424</v>
      </c>
      <c r="C1970" t="s">
        <v>1432</v>
      </c>
      <c r="D1970">
        <v>3535</v>
      </c>
      <c r="E1970">
        <v>0</v>
      </c>
      <c r="F1970">
        <v>151.6</v>
      </c>
      <c r="G1970">
        <v>0</v>
      </c>
      <c r="H1970">
        <v>151.6</v>
      </c>
      <c r="K1970" t="s">
        <v>1415</v>
      </c>
      <c r="L1970" s="1"/>
      <c r="M1970" s="156"/>
    </row>
    <row r="1971" spans="1:13" ht="15" customHeight="1" x14ac:dyDescent="0.25">
      <c r="A1971">
        <v>113759</v>
      </c>
      <c r="B1971" t="s">
        <v>458</v>
      </c>
      <c r="C1971" t="s">
        <v>1472</v>
      </c>
      <c r="D1971">
        <v>3535</v>
      </c>
      <c r="E1971">
        <v>0</v>
      </c>
      <c r="F1971">
        <v>106.7</v>
      </c>
      <c r="G1971">
        <v>0</v>
      </c>
      <c r="H1971">
        <v>106.8</v>
      </c>
      <c r="K1971" t="s">
        <v>1415</v>
      </c>
      <c r="L1971" s="1"/>
      <c r="M1971" s="156"/>
    </row>
    <row r="1972" spans="1:13" ht="15" customHeight="1" x14ac:dyDescent="0.25">
      <c r="A1972">
        <v>113758</v>
      </c>
      <c r="B1972" t="s">
        <v>167</v>
      </c>
      <c r="C1972" t="s">
        <v>168</v>
      </c>
      <c r="D1972">
        <v>2055</v>
      </c>
      <c r="E1972">
        <v>0</v>
      </c>
      <c r="F1972">
        <v>207.7</v>
      </c>
      <c r="G1972">
        <v>0</v>
      </c>
      <c r="H1972">
        <v>207.7</v>
      </c>
      <c r="J1972">
        <v>0</v>
      </c>
      <c r="K1972" t="s">
        <v>1415</v>
      </c>
      <c r="L1972" s="1"/>
      <c r="M1972" s="156"/>
    </row>
    <row r="1973" spans="1:13" ht="15" customHeight="1" x14ac:dyDescent="0.25">
      <c r="A1973">
        <v>113757</v>
      </c>
      <c r="B1973" t="s">
        <v>424</v>
      </c>
      <c r="C1973" t="s">
        <v>1432</v>
      </c>
      <c r="D1973">
        <v>3535</v>
      </c>
      <c r="E1973">
        <v>0</v>
      </c>
      <c r="F1973">
        <v>56</v>
      </c>
      <c r="G1973">
        <v>0</v>
      </c>
      <c r="H1973">
        <v>56.1</v>
      </c>
      <c r="K1973" t="s">
        <v>1415</v>
      </c>
      <c r="L1973" s="1"/>
      <c r="M1973" s="156"/>
    </row>
    <row r="1974" spans="1:13" ht="15" customHeight="1" x14ac:dyDescent="0.25">
      <c r="A1974">
        <v>113756</v>
      </c>
      <c r="B1974" t="s">
        <v>409</v>
      </c>
      <c r="C1974" t="s">
        <v>1414</v>
      </c>
      <c r="D1974">
        <v>3535</v>
      </c>
      <c r="E1974">
        <v>0</v>
      </c>
      <c r="F1974">
        <v>83.7</v>
      </c>
      <c r="G1974">
        <v>0</v>
      </c>
      <c r="H1974">
        <v>83.8</v>
      </c>
      <c r="K1974" t="s">
        <v>1415</v>
      </c>
      <c r="L1974" s="1"/>
      <c r="M1974" s="156"/>
    </row>
    <row r="1975" spans="1:13" ht="15" customHeight="1" x14ac:dyDescent="0.25">
      <c r="A1975">
        <v>113755</v>
      </c>
      <c r="B1975" t="s">
        <v>186</v>
      </c>
      <c r="C1975" t="s">
        <v>1433</v>
      </c>
      <c r="D1975">
        <v>2055</v>
      </c>
      <c r="E1975">
        <v>0</v>
      </c>
      <c r="F1975">
        <v>194.5</v>
      </c>
      <c r="G1975">
        <v>0</v>
      </c>
      <c r="H1975">
        <v>194.5</v>
      </c>
      <c r="J1975">
        <v>0</v>
      </c>
      <c r="K1975" t="s">
        <v>1415</v>
      </c>
      <c r="L1975" s="1"/>
      <c r="M1975" s="156"/>
    </row>
    <row r="1976" spans="1:13" ht="15" customHeight="1" x14ac:dyDescent="0.25">
      <c r="A1976">
        <v>113754</v>
      </c>
      <c r="B1976" t="s">
        <v>409</v>
      </c>
      <c r="C1976" t="s">
        <v>1414</v>
      </c>
      <c r="D1976">
        <v>3535</v>
      </c>
      <c r="E1976">
        <v>0</v>
      </c>
      <c r="F1976">
        <v>157.1</v>
      </c>
      <c r="G1976">
        <v>0</v>
      </c>
      <c r="H1976">
        <v>156.6</v>
      </c>
      <c r="K1976" t="s">
        <v>1415</v>
      </c>
      <c r="L1976" s="1"/>
      <c r="M1976" s="156"/>
    </row>
    <row r="1977" spans="1:13" ht="15" customHeight="1" x14ac:dyDescent="0.25">
      <c r="A1977">
        <v>113753</v>
      </c>
      <c r="B1977" t="s">
        <v>423</v>
      </c>
      <c r="C1977" t="s">
        <v>1430</v>
      </c>
      <c r="D1977">
        <v>3535</v>
      </c>
      <c r="E1977">
        <v>0</v>
      </c>
      <c r="F1977">
        <v>10.5</v>
      </c>
      <c r="G1977">
        <v>0</v>
      </c>
      <c r="H1977">
        <v>10.7</v>
      </c>
      <c r="K1977" t="s">
        <v>1415</v>
      </c>
      <c r="L1977" s="1"/>
      <c r="M1977" s="156"/>
    </row>
    <row r="1978" spans="1:13" ht="15" customHeight="1" x14ac:dyDescent="0.25">
      <c r="A1978">
        <v>113752</v>
      </c>
      <c r="B1978" t="s">
        <v>433</v>
      </c>
      <c r="C1978" t="s">
        <v>1441</v>
      </c>
      <c r="D1978">
        <v>3535</v>
      </c>
      <c r="E1978">
        <v>0</v>
      </c>
      <c r="F1978">
        <v>61.6</v>
      </c>
      <c r="G1978">
        <v>0</v>
      </c>
      <c r="H1978">
        <v>61.6</v>
      </c>
      <c r="I1978" t="s">
        <v>1455</v>
      </c>
      <c r="K1978" t="s">
        <v>1415</v>
      </c>
      <c r="L1978" s="1"/>
      <c r="M1978" s="156"/>
    </row>
    <row r="1979" spans="1:13" ht="15" customHeight="1" x14ac:dyDescent="0.25">
      <c r="A1979">
        <v>113750</v>
      </c>
      <c r="B1979" t="s">
        <v>445</v>
      </c>
      <c r="C1979" t="s">
        <v>1456</v>
      </c>
      <c r="D1979">
        <v>3535</v>
      </c>
      <c r="E1979">
        <v>0</v>
      </c>
      <c r="F1979">
        <v>45.3</v>
      </c>
      <c r="G1979">
        <v>0</v>
      </c>
      <c r="H1979">
        <v>45.1</v>
      </c>
      <c r="K1979" t="s">
        <v>1415</v>
      </c>
      <c r="L1979" s="1"/>
      <c r="M1979" s="156"/>
    </row>
    <row r="1980" spans="1:13" ht="15" customHeight="1" x14ac:dyDescent="0.25">
      <c r="A1980">
        <v>113747</v>
      </c>
      <c r="B1980" t="s">
        <v>433</v>
      </c>
      <c r="C1980" t="s">
        <v>1441</v>
      </c>
      <c r="D1980">
        <v>3535</v>
      </c>
      <c r="E1980">
        <v>0</v>
      </c>
      <c r="F1980">
        <v>55.3</v>
      </c>
      <c r="G1980">
        <v>0</v>
      </c>
      <c r="H1980">
        <v>54.9</v>
      </c>
      <c r="K1980" t="s">
        <v>1415</v>
      </c>
      <c r="L1980" s="1"/>
      <c r="M1980" s="156"/>
    </row>
    <row r="1981" spans="1:13" ht="15" customHeight="1" x14ac:dyDescent="0.25">
      <c r="A1981">
        <v>113745</v>
      </c>
      <c r="B1981" t="s">
        <v>449</v>
      </c>
      <c r="C1981" t="s">
        <v>1460</v>
      </c>
      <c r="D1981">
        <v>3535</v>
      </c>
      <c r="E1981">
        <v>0</v>
      </c>
      <c r="F1981">
        <v>209</v>
      </c>
      <c r="G1981">
        <v>0</v>
      </c>
      <c r="H1981">
        <v>208.3</v>
      </c>
      <c r="K1981" t="s">
        <v>1415</v>
      </c>
      <c r="L1981" s="1"/>
      <c r="M1981" s="156"/>
    </row>
    <row r="1982" spans="1:13" ht="15" customHeight="1" x14ac:dyDescent="0.25">
      <c r="A1982">
        <v>113741</v>
      </c>
      <c r="B1982" t="s">
        <v>167</v>
      </c>
      <c r="C1982" t="s">
        <v>168</v>
      </c>
      <c r="D1982">
        <v>2055</v>
      </c>
      <c r="E1982">
        <v>0</v>
      </c>
      <c r="F1982">
        <v>212.4</v>
      </c>
      <c r="G1982">
        <v>0</v>
      </c>
      <c r="H1982">
        <v>212.4</v>
      </c>
      <c r="J1982">
        <v>0</v>
      </c>
      <c r="K1982" t="s">
        <v>1415</v>
      </c>
      <c r="L1982" s="1"/>
      <c r="M1982" s="156"/>
    </row>
    <row r="1983" spans="1:13" ht="15" customHeight="1" x14ac:dyDescent="0.25">
      <c r="A1983">
        <v>113739</v>
      </c>
      <c r="B1983" t="s">
        <v>433</v>
      </c>
      <c r="C1983" t="s">
        <v>1441</v>
      </c>
      <c r="D1983">
        <v>3535</v>
      </c>
      <c r="E1983">
        <v>0</v>
      </c>
      <c r="F1983">
        <v>199.7</v>
      </c>
      <c r="G1983">
        <v>0</v>
      </c>
      <c r="H1983">
        <v>199.6</v>
      </c>
      <c r="K1983" t="s">
        <v>1415</v>
      </c>
      <c r="L1983" s="1"/>
      <c r="M1983" s="156"/>
    </row>
    <row r="1984" spans="1:13" ht="15" customHeight="1" x14ac:dyDescent="0.25">
      <c r="A1984">
        <v>113738</v>
      </c>
      <c r="B1984" t="s">
        <v>167</v>
      </c>
      <c r="C1984" t="s">
        <v>168</v>
      </c>
      <c r="D1984">
        <v>2055</v>
      </c>
      <c r="E1984">
        <v>0</v>
      </c>
      <c r="F1984">
        <v>208.5</v>
      </c>
      <c r="G1984">
        <v>0</v>
      </c>
      <c r="H1984">
        <v>208.5</v>
      </c>
      <c r="J1984">
        <v>0</v>
      </c>
      <c r="K1984" t="s">
        <v>1415</v>
      </c>
      <c r="L1984" s="1"/>
      <c r="M1984" s="156"/>
    </row>
    <row r="1985" spans="1:13" ht="15" customHeight="1" x14ac:dyDescent="0.25">
      <c r="A1985">
        <v>113737</v>
      </c>
      <c r="B1985" t="s">
        <v>177</v>
      </c>
      <c r="C1985" t="s">
        <v>178</v>
      </c>
      <c r="D1985">
        <v>2055</v>
      </c>
      <c r="E1985">
        <v>0</v>
      </c>
      <c r="F1985">
        <v>201.2</v>
      </c>
      <c r="G1985">
        <v>0</v>
      </c>
      <c r="H1985">
        <v>201.2</v>
      </c>
      <c r="J1985">
        <v>0</v>
      </c>
      <c r="K1985" t="s">
        <v>1415</v>
      </c>
      <c r="L1985" s="1"/>
      <c r="M1985" s="156"/>
    </row>
    <row r="1986" spans="1:13" ht="15" customHeight="1" x14ac:dyDescent="0.25">
      <c r="A1986">
        <v>113736</v>
      </c>
      <c r="B1986" t="s">
        <v>121</v>
      </c>
      <c r="C1986" t="s">
        <v>122</v>
      </c>
      <c r="D1986">
        <v>2055</v>
      </c>
      <c r="E1986">
        <v>0</v>
      </c>
      <c r="F1986">
        <v>174.4</v>
      </c>
      <c r="G1986">
        <v>0</v>
      </c>
      <c r="H1986">
        <v>174.4</v>
      </c>
      <c r="J1986">
        <v>0</v>
      </c>
      <c r="K1986" t="s">
        <v>1415</v>
      </c>
      <c r="L1986" s="1"/>
      <c r="M1986" s="156"/>
    </row>
    <row r="1987" spans="1:13" ht="15" customHeight="1" x14ac:dyDescent="0.25">
      <c r="A1987">
        <v>113735</v>
      </c>
      <c r="B1987" t="s">
        <v>167</v>
      </c>
      <c r="C1987" t="s">
        <v>168</v>
      </c>
      <c r="D1987">
        <v>2055</v>
      </c>
      <c r="E1987">
        <v>0</v>
      </c>
      <c r="F1987">
        <v>211.7</v>
      </c>
      <c r="G1987">
        <v>0</v>
      </c>
      <c r="H1987">
        <v>211.7</v>
      </c>
      <c r="J1987">
        <v>0</v>
      </c>
      <c r="K1987" t="s">
        <v>1415</v>
      </c>
      <c r="L1987" s="1"/>
      <c r="M1987" s="156"/>
    </row>
    <row r="1988" spans="1:13" ht="15" customHeight="1" x14ac:dyDescent="0.25">
      <c r="A1988">
        <v>113734</v>
      </c>
      <c r="B1988" t="s">
        <v>170</v>
      </c>
      <c r="C1988" t="s">
        <v>171</v>
      </c>
      <c r="D1988">
        <v>2055</v>
      </c>
      <c r="E1988">
        <v>0</v>
      </c>
      <c r="F1988">
        <v>200</v>
      </c>
      <c r="G1988">
        <v>0</v>
      </c>
      <c r="H1988">
        <v>200</v>
      </c>
      <c r="J1988">
        <v>0</v>
      </c>
      <c r="K1988" t="s">
        <v>1415</v>
      </c>
      <c r="L1988" s="1"/>
      <c r="M1988" s="156"/>
    </row>
    <row r="1989" spans="1:13" ht="15" customHeight="1" x14ac:dyDescent="0.25">
      <c r="A1989">
        <v>113733</v>
      </c>
      <c r="B1989" t="s">
        <v>1435</v>
      </c>
      <c r="C1989" t="s">
        <v>1436</v>
      </c>
      <c r="D1989">
        <v>2055</v>
      </c>
      <c r="E1989">
        <v>0</v>
      </c>
      <c r="F1989">
        <v>181.5</v>
      </c>
      <c r="G1989">
        <v>0</v>
      </c>
      <c r="H1989">
        <v>181.5</v>
      </c>
      <c r="J1989">
        <v>0</v>
      </c>
      <c r="K1989" t="s">
        <v>1415</v>
      </c>
      <c r="L1989" s="1"/>
      <c r="M1989" s="156"/>
    </row>
    <row r="1990" spans="1:13" ht="15" customHeight="1" x14ac:dyDescent="0.25">
      <c r="A1990">
        <v>113732</v>
      </c>
      <c r="B1990" t="s">
        <v>154</v>
      </c>
      <c r="C1990" t="s">
        <v>155</v>
      </c>
      <c r="D1990">
        <v>2055</v>
      </c>
      <c r="E1990">
        <v>0</v>
      </c>
      <c r="F1990">
        <v>105.4</v>
      </c>
      <c r="G1990">
        <v>0</v>
      </c>
      <c r="H1990">
        <v>105.4</v>
      </c>
      <c r="J1990">
        <v>0</v>
      </c>
      <c r="K1990" t="s">
        <v>1415</v>
      </c>
      <c r="L1990" s="1"/>
      <c r="M1990" s="156"/>
    </row>
    <row r="1991" spans="1:13" ht="15" customHeight="1" x14ac:dyDescent="0.25">
      <c r="A1991">
        <v>113721</v>
      </c>
      <c r="B1991" t="s">
        <v>167</v>
      </c>
      <c r="C1991" t="s">
        <v>168</v>
      </c>
      <c r="D1991">
        <v>2055</v>
      </c>
      <c r="E1991">
        <v>0</v>
      </c>
      <c r="F1991">
        <v>201.5</v>
      </c>
      <c r="G1991">
        <v>0</v>
      </c>
      <c r="H1991">
        <v>201.5</v>
      </c>
      <c r="J1991">
        <v>0</v>
      </c>
      <c r="K1991" t="s">
        <v>1415</v>
      </c>
      <c r="L1991" s="1"/>
      <c r="M1991" s="156"/>
    </row>
    <row r="1992" spans="1:13" ht="15" customHeight="1" x14ac:dyDescent="0.25">
      <c r="A1992">
        <v>113720</v>
      </c>
      <c r="B1992" t="s">
        <v>167</v>
      </c>
      <c r="C1992" t="s">
        <v>168</v>
      </c>
      <c r="D1992">
        <v>2055</v>
      </c>
      <c r="E1992">
        <v>0</v>
      </c>
      <c r="F1992">
        <v>187</v>
      </c>
      <c r="G1992">
        <v>0</v>
      </c>
      <c r="H1992">
        <v>187</v>
      </c>
      <c r="J1992">
        <v>0</v>
      </c>
      <c r="K1992" t="s">
        <v>1415</v>
      </c>
      <c r="L1992" s="1"/>
      <c r="M1992" s="156"/>
    </row>
    <row r="1993" spans="1:13" ht="15" customHeight="1" x14ac:dyDescent="0.25">
      <c r="A1993">
        <v>113708</v>
      </c>
      <c r="B1993" t="s">
        <v>156</v>
      </c>
      <c r="C1993" t="s">
        <v>157</v>
      </c>
      <c r="D1993">
        <v>2055</v>
      </c>
      <c r="E1993">
        <v>0</v>
      </c>
      <c r="F1993">
        <v>121.5</v>
      </c>
      <c r="G1993">
        <v>0</v>
      </c>
      <c r="H1993">
        <v>121.5</v>
      </c>
      <c r="J1993">
        <v>0</v>
      </c>
      <c r="K1993" t="s">
        <v>1415</v>
      </c>
      <c r="L1993" s="1"/>
      <c r="M1993" s="156"/>
    </row>
    <row r="1994" spans="1:13" ht="15" customHeight="1" x14ac:dyDescent="0.25">
      <c r="A1994">
        <v>113705</v>
      </c>
      <c r="B1994" t="s">
        <v>121</v>
      </c>
      <c r="C1994" t="s">
        <v>122</v>
      </c>
      <c r="D1994">
        <v>2055</v>
      </c>
      <c r="E1994">
        <v>0</v>
      </c>
      <c r="F1994">
        <v>187</v>
      </c>
      <c r="G1994">
        <v>0</v>
      </c>
      <c r="H1994">
        <v>187</v>
      </c>
      <c r="J1994">
        <v>0</v>
      </c>
      <c r="K1994" t="s">
        <v>1415</v>
      </c>
      <c r="L1994" s="1"/>
      <c r="M1994" s="156"/>
    </row>
    <row r="1995" spans="1:13" ht="15" customHeight="1" x14ac:dyDescent="0.25">
      <c r="A1995">
        <v>113695</v>
      </c>
      <c r="B1995" t="s">
        <v>121</v>
      </c>
      <c r="C1995" t="s">
        <v>122</v>
      </c>
      <c r="D1995">
        <v>2055</v>
      </c>
      <c r="E1995">
        <v>0</v>
      </c>
      <c r="F1995">
        <v>170.7</v>
      </c>
      <c r="G1995">
        <v>0</v>
      </c>
      <c r="H1995">
        <v>170.7</v>
      </c>
      <c r="J1995">
        <v>0</v>
      </c>
      <c r="K1995" t="s">
        <v>1415</v>
      </c>
      <c r="L1995" s="1"/>
      <c r="M1995" s="156"/>
    </row>
    <row r="1996" spans="1:13" ht="15" customHeight="1" x14ac:dyDescent="0.25">
      <c r="A1996">
        <v>113690</v>
      </c>
      <c r="B1996" t="s">
        <v>429</v>
      </c>
      <c r="C1996" t="s">
        <v>1437</v>
      </c>
      <c r="D1996">
        <v>3535</v>
      </c>
      <c r="E1996">
        <v>0</v>
      </c>
      <c r="F1996">
        <v>25</v>
      </c>
      <c r="G1996">
        <v>0</v>
      </c>
      <c r="H1996">
        <v>24.9</v>
      </c>
      <c r="K1996" t="s">
        <v>1415</v>
      </c>
      <c r="L1996" s="1"/>
      <c r="M1996" s="156"/>
    </row>
    <row r="1997" spans="1:13" ht="15" customHeight="1" x14ac:dyDescent="0.25">
      <c r="A1997">
        <v>113689</v>
      </c>
      <c r="B1997" t="s">
        <v>167</v>
      </c>
      <c r="C1997" t="s">
        <v>168</v>
      </c>
      <c r="D1997">
        <v>2055</v>
      </c>
      <c r="E1997">
        <v>0</v>
      </c>
      <c r="F1997">
        <v>196.5</v>
      </c>
      <c r="G1997">
        <v>0</v>
      </c>
      <c r="H1997">
        <v>196.5</v>
      </c>
      <c r="J1997">
        <v>0</v>
      </c>
      <c r="K1997" t="s">
        <v>1415</v>
      </c>
      <c r="L1997" s="1"/>
      <c r="M1997" s="156"/>
    </row>
    <row r="1998" spans="1:13" ht="15" customHeight="1" x14ac:dyDescent="0.25">
      <c r="A1998">
        <v>113688</v>
      </c>
      <c r="B1998" t="s">
        <v>463</v>
      </c>
      <c r="C1998" t="s">
        <v>1479</v>
      </c>
      <c r="D1998">
        <v>3535</v>
      </c>
      <c r="E1998">
        <v>5</v>
      </c>
      <c r="F1998">
        <v>5</v>
      </c>
      <c r="G1998">
        <v>0</v>
      </c>
      <c r="H1998">
        <v>5</v>
      </c>
      <c r="I1998" t="s">
        <v>1417</v>
      </c>
      <c r="K1998" t="s">
        <v>1415</v>
      </c>
      <c r="L1998" s="1"/>
      <c r="M1998" s="156"/>
    </row>
    <row r="1999" spans="1:13" ht="15" customHeight="1" x14ac:dyDescent="0.25">
      <c r="A1999">
        <v>113687</v>
      </c>
      <c r="B1999" t="s">
        <v>417</v>
      </c>
      <c r="C1999" t="s">
        <v>1419</v>
      </c>
      <c r="D1999">
        <v>3535</v>
      </c>
      <c r="E1999">
        <v>0</v>
      </c>
      <c r="F1999">
        <v>125.3</v>
      </c>
      <c r="G1999">
        <v>0</v>
      </c>
      <c r="H1999">
        <v>124.9</v>
      </c>
      <c r="K1999" t="s">
        <v>1415</v>
      </c>
      <c r="L1999" s="1"/>
      <c r="M1999" s="156"/>
    </row>
    <row r="2000" spans="1:13" ht="15" customHeight="1" x14ac:dyDescent="0.25">
      <c r="A2000">
        <v>113686</v>
      </c>
      <c r="B2000" t="s">
        <v>167</v>
      </c>
      <c r="C2000" t="s">
        <v>168</v>
      </c>
      <c r="D2000">
        <v>2055</v>
      </c>
      <c r="E2000">
        <v>0</v>
      </c>
      <c r="F2000">
        <v>198.8</v>
      </c>
      <c r="G2000">
        <v>0</v>
      </c>
      <c r="H2000">
        <v>198.8</v>
      </c>
      <c r="J2000">
        <v>0</v>
      </c>
      <c r="K2000" t="s">
        <v>1415</v>
      </c>
      <c r="L2000" s="1"/>
      <c r="M2000" s="156"/>
    </row>
    <row r="2001" spans="1:13" ht="15" customHeight="1" x14ac:dyDescent="0.25">
      <c r="A2001">
        <v>113685</v>
      </c>
      <c r="B2001" t="s">
        <v>433</v>
      </c>
      <c r="C2001" t="s">
        <v>1441</v>
      </c>
      <c r="D2001">
        <v>3535</v>
      </c>
      <c r="E2001">
        <v>0</v>
      </c>
      <c r="F2001">
        <v>118.4</v>
      </c>
      <c r="G2001">
        <v>0</v>
      </c>
      <c r="H2001">
        <v>118.3</v>
      </c>
      <c r="K2001" t="s">
        <v>1415</v>
      </c>
      <c r="L2001" s="1"/>
      <c r="M2001" s="156"/>
    </row>
    <row r="2002" spans="1:13" ht="15" customHeight="1" x14ac:dyDescent="0.25">
      <c r="A2002">
        <v>113684</v>
      </c>
      <c r="B2002" t="s">
        <v>429</v>
      </c>
      <c r="C2002" t="s">
        <v>1437</v>
      </c>
      <c r="D2002">
        <v>3535</v>
      </c>
      <c r="E2002">
        <v>70</v>
      </c>
      <c r="F2002">
        <v>73.900000000000006</v>
      </c>
      <c r="G2002">
        <v>0</v>
      </c>
      <c r="H2002">
        <v>73.5</v>
      </c>
      <c r="I2002" t="s">
        <v>1417</v>
      </c>
      <c r="K2002" t="s">
        <v>1415</v>
      </c>
      <c r="L2002" s="1"/>
      <c r="M2002" s="156"/>
    </row>
    <row r="2003" spans="1:13" ht="15" customHeight="1" x14ac:dyDescent="0.25">
      <c r="A2003">
        <v>113682</v>
      </c>
      <c r="B2003" t="s">
        <v>429</v>
      </c>
      <c r="C2003" t="s">
        <v>1437</v>
      </c>
      <c r="D2003">
        <v>3535</v>
      </c>
      <c r="E2003">
        <v>0</v>
      </c>
      <c r="F2003">
        <v>30.2</v>
      </c>
      <c r="G2003">
        <v>0</v>
      </c>
      <c r="H2003">
        <v>29.9</v>
      </c>
      <c r="I2003" t="s">
        <v>1442</v>
      </c>
      <c r="K2003" t="s">
        <v>1415</v>
      </c>
      <c r="L2003" s="1"/>
      <c r="M2003" s="156"/>
    </row>
    <row r="2004" spans="1:13" ht="15" customHeight="1" x14ac:dyDescent="0.25">
      <c r="A2004">
        <v>113680</v>
      </c>
      <c r="B2004" t="s">
        <v>167</v>
      </c>
      <c r="C2004" t="s">
        <v>168</v>
      </c>
      <c r="D2004">
        <v>2055</v>
      </c>
      <c r="E2004">
        <v>0</v>
      </c>
      <c r="F2004">
        <v>201</v>
      </c>
      <c r="G2004">
        <v>0</v>
      </c>
      <c r="H2004">
        <v>201</v>
      </c>
      <c r="J2004">
        <v>0</v>
      </c>
      <c r="K2004" t="s">
        <v>1415</v>
      </c>
      <c r="L2004" s="1"/>
      <c r="M2004" s="156"/>
    </row>
    <row r="2005" spans="1:13" ht="15" customHeight="1" x14ac:dyDescent="0.25">
      <c r="A2005">
        <v>113678</v>
      </c>
      <c r="B2005" t="s">
        <v>186</v>
      </c>
      <c r="C2005" t="s">
        <v>1433</v>
      </c>
      <c r="D2005">
        <v>2055</v>
      </c>
      <c r="E2005">
        <v>0</v>
      </c>
      <c r="F2005">
        <v>200.7</v>
      </c>
      <c r="G2005">
        <v>0</v>
      </c>
      <c r="H2005">
        <v>200.7</v>
      </c>
      <c r="I2005" t="s">
        <v>1514</v>
      </c>
      <c r="J2005">
        <v>0</v>
      </c>
      <c r="K2005" t="s">
        <v>1415</v>
      </c>
      <c r="L2005" s="1"/>
      <c r="M2005" s="156"/>
    </row>
    <row r="2006" spans="1:13" ht="15" customHeight="1" x14ac:dyDescent="0.25">
      <c r="A2006">
        <v>113677</v>
      </c>
      <c r="B2006" t="s">
        <v>124</v>
      </c>
      <c r="C2006" t="s">
        <v>1413</v>
      </c>
      <c r="D2006">
        <v>2055</v>
      </c>
      <c r="E2006">
        <v>0</v>
      </c>
      <c r="F2006">
        <v>151.19999999999999</v>
      </c>
      <c r="G2006">
        <v>0</v>
      </c>
      <c r="H2006">
        <v>151.19999999999999</v>
      </c>
      <c r="J2006">
        <v>0</v>
      </c>
      <c r="K2006" t="s">
        <v>1415</v>
      </c>
      <c r="L2006" s="1"/>
      <c r="M2006" s="156"/>
    </row>
    <row r="2007" spans="1:13" ht="15" customHeight="1" x14ac:dyDescent="0.25">
      <c r="A2007">
        <v>113676</v>
      </c>
      <c r="B2007" t="s">
        <v>486</v>
      </c>
      <c r="C2007" t="s">
        <v>1593</v>
      </c>
      <c r="D2007">
        <v>3535</v>
      </c>
      <c r="E2007">
        <v>0</v>
      </c>
      <c r="G2007">
        <v>0</v>
      </c>
      <c r="H2007">
        <v>0</v>
      </c>
      <c r="I2007" t="s">
        <v>1452</v>
      </c>
      <c r="K2007" t="s">
        <v>1415</v>
      </c>
      <c r="L2007" s="1"/>
      <c r="M2007" s="156"/>
    </row>
    <row r="2008" spans="1:13" ht="15" customHeight="1" x14ac:dyDescent="0.25">
      <c r="A2008">
        <v>113675</v>
      </c>
      <c r="B2008" t="s">
        <v>429</v>
      </c>
      <c r="C2008" t="s">
        <v>1437</v>
      </c>
      <c r="D2008">
        <v>3535</v>
      </c>
      <c r="E2008">
        <v>0</v>
      </c>
      <c r="F2008">
        <v>121.2</v>
      </c>
      <c r="G2008">
        <v>0</v>
      </c>
      <c r="H2008">
        <v>120.6</v>
      </c>
      <c r="I2008" t="s">
        <v>1442</v>
      </c>
      <c r="K2008" t="s">
        <v>1415</v>
      </c>
      <c r="L2008" s="1"/>
      <c r="M2008" s="156"/>
    </row>
    <row r="2009" spans="1:13" ht="15" customHeight="1" x14ac:dyDescent="0.25">
      <c r="A2009">
        <v>113674</v>
      </c>
      <c r="B2009" t="s">
        <v>156</v>
      </c>
      <c r="C2009" t="s">
        <v>157</v>
      </c>
      <c r="D2009">
        <v>2055</v>
      </c>
      <c r="E2009">
        <v>0</v>
      </c>
      <c r="F2009">
        <v>107.8</v>
      </c>
      <c r="G2009">
        <v>0</v>
      </c>
      <c r="H2009">
        <v>107.8</v>
      </c>
      <c r="J2009">
        <v>0</v>
      </c>
      <c r="K2009" t="s">
        <v>1415</v>
      </c>
      <c r="L2009" s="1"/>
      <c r="M2009" s="156"/>
    </row>
    <row r="2010" spans="1:13" ht="15" customHeight="1" x14ac:dyDescent="0.25">
      <c r="A2010">
        <v>113673</v>
      </c>
      <c r="B2010" t="s">
        <v>416</v>
      </c>
      <c r="C2010" t="s">
        <v>1418</v>
      </c>
      <c r="D2010">
        <v>3535</v>
      </c>
      <c r="E2010">
        <v>0</v>
      </c>
      <c r="F2010">
        <v>19.100000000000001</v>
      </c>
      <c r="G2010">
        <v>0</v>
      </c>
      <c r="H2010">
        <v>18.399999999999999</v>
      </c>
      <c r="K2010" t="s">
        <v>1415</v>
      </c>
      <c r="L2010" s="1"/>
      <c r="M2010" s="156"/>
    </row>
    <row r="2011" spans="1:13" ht="15" customHeight="1" x14ac:dyDescent="0.25">
      <c r="A2011">
        <v>113672</v>
      </c>
      <c r="B2011" t="s">
        <v>505</v>
      </c>
      <c r="C2011" t="s">
        <v>506</v>
      </c>
      <c r="D2011">
        <v>3535</v>
      </c>
      <c r="E2011">
        <v>0</v>
      </c>
      <c r="F2011">
        <v>21.1</v>
      </c>
      <c r="G2011">
        <v>0</v>
      </c>
      <c r="H2011">
        <v>20.9</v>
      </c>
      <c r="I2011" t="s">
        <v>1594</v>
      </c>
      <c r="K2011" t="s">
        <v>1415</v>
      </c>
      <c r="L2011" s="1"/>
      <c r="M2011" s="156"/>
    </row>
    <row r="2012" spans="1:13" ht="15" customHeight="1" x14ac:dyDescent="0.25">
      <c r="A2012">
        <v>113671</v>
      </c>
      <c r="B2012" t="s">
        <v>409</v>
      </c>
      <c r="C2012" t="s">
        <v>1414</v>
      </c>
      <c r="D2012">
        <v>3535</v>
      </c>
      <c r="E2012">
        <v>0</v>
      </c>
      <c r="F2012">
        <v>82</v>
      </c>
      <c r="G2012">
        <v>0</v>
      </c>
      <c r="H2012">
        <v>81.8</v>
      </c>
      <c r="K2012" t="s">
        <v>1415</v>
      </c>
      <c r="L2012" s="1"/>
      <c r="M2012" s="156"/>
    </row>
    <row r="2013" spans="1:13" ht="15" customHeight="1" x14ac:dyDescent="0.25">
      <c r="A2013">
        <v>113670</v>
      </c>
      <c r="B2013" t="s">
        <v>167</v>
      </c>
      <c r="C2013" t="s">
        <v>168</v>
      </c>
      <c r="D2013">
        <v>2055</v>
      </c>
      <c r="E2013">
        <v>0</v>
      </c>
      <c r="F2013">
        <v>173.9</v>
      </c>
      <c r="G2013">
        <v>0</v>
      </c>
      <c r="H2013">
        <v>173.9</v>
      </c>
      <c r="J2013">
        <v>0</v>
      </c>
      <c r="K2013" t="s">
        <v>1415</v>
      </c>
      <c r="L2013" s="1"/>
      <c r="M2013" s="156"/>
    </row>
    <row r="2014" spans="1:13" ht="15" customHeight="1" x14ac:dyDescent="0.25">
      <c r="A2014">
        <v>113669</v>
      </c>
      <c r="B2014" t="s">
        <v>416</v>
      </c>
      <c r="C2014" t="s">
        <v>1418</v>
      </c>
      <c r="D2014">
        <v>3535</v>
      </c>
      <c r="E2014">
        <v>0</v>
      </c>
      <c r="F2014">
        <v>47.9</v>
      </c>
      <c r="G2014">
        <v>0</v>
      </c>
      <c r="H2014">
        <v>47.8</v>
      </c>
      <c r="I2014" t="s">
        <v>1417</v>
      </c>
      <c r="K2014" t="s">
        <v>1415</v>
      </c>
      <c r="L2014" s="1"/>
      <c r="M2014" s="156"/>
    </row>
    <row r="2015" spans="1:13" ht="15" customHeight="1" x14ac:dyDescent="0.25">
      <c r="A2015">
        <v>113668</v>
      </c>
      <c r="B2015" t="s">
        <v>167</v>
      </c>
      <c r="C2015" t="s">
        <v>168</v>
      </c>
      <c r="D2015">
        <v>2055</v>
      </c>
      <c r="E2015">
        <v>0</v>
      </c>
      <c r="F2015">
        <v>199.4</v>
      </c>
      <c r="G2015">
        <v>0</v>
      </c>
      <c r="H2015">
        <v>199.4</v>
      </c>
      <c r="J2015">
        <v>0</v>
      </c>
      <c r="K2015" t="s">
        <v>1415</v>
      </c>
      <c r="L2015" s="1"/>
      <c r="M2015" s="156"/>
    </row>
    <row r="2016" spans="1:13" ht="15" customHeight="1" x14ac:dyDescent="0.25">
      <c r="A2016">
        <v>113667</v>
      </c>
      <c r="B2016" t="s">
        <v>515</v>
      </c>
      <c r="C2016" t="s">
        <v>1595</v>
      </c>
      <c r="D2016">
        <v>3600</v>
      </c>
      <c r="E2016">
        <v>0</v>
      </c>
      <c r="F2016">
        <v>48.2</v>
      </c>
      <c r="G2016">
        <v>0</v>
      </c>
      <c r="H2016">
        <v>48.1</v>
      </c>
      <c r="I2016" t="s">
        <v>1592</v>
      </c>
      <c r="K2016" t="s">
        <v>1415</v>
      </c>
      <c r="L2016" s="1"/>
      <c r="M2016" s="156"/>
    </row>
    <row r="2017" spans="1:13" ht="15" customHeight="1" x14ac:dyDescent="0.25">
      <c r="A2017">
        <v>113666</v>
      </c>
      <c r="B2017" t="s">
        <v>416</v>
      </c>
      <c r="C2017" t="s">
        <v>1418</v>
      </c>
      <c r="D2017">
        <v>3535</v>
      </c>
      <c r="E2017">
        <v>0</v>
      </c>
      <c r="F2017">
        <v>43.9</v>
      </c>
      <c r="G2017">
        <v>0</v>
      </c>
      <c r="H2017">
        <v>43.8</v>
      </c>
      <c r="K2017" t="s">
        <v>1415</v>
      </c>
      <c r="L2017" s="1"/>
      <c r="M2017" s="156"/>
    </row>
    <row r="2018" spans="1:13" ht="15" customHeight="1" x14ac:dyDescent="0.25">
      <c r="A2018">
        <v>113665</v>
      </c>
      <c r="B2018" t="s">
        <v>121</v>
      </c>
      <c r="C2018" t="s">
        <v>122</v>
      </c>
      <c r="D2018">
        <v>2055</v>
      </c>
      <c r="E2018">
        <v>0</v>
      </c>
      <c r="F2018">
        <v>204.3</v>
      </c>
      <c r="G2018">
        <v>0</v>
      </c>
      <c r="H2018">
        <v>204.3</v>
      </c>
      <c r="J2018">
        <v>0</v>
      </c>
      <c r="K2018" t="s">
        <v>1415</v>
      </c>
      <c r="L2018" s="1"/>
      <c r="M2018" s="156"/>
    </row>
    <row r="2019" spans="1:13" ht="15" customHeight="1" x14ac:dyDescent="0.25">
      <c r="A2019">
        <v>113664</v>
      </c>
      <c r="B2019" t="s">
        <v>156</v>
      </c>
      <c r="C2019" t="s">
        <v>157</v>
      </c>
      <c r="D2019">
        <v>2055</v>
      </c>
      <c r="E2019">
        <v>0</v>
      </c>
      <c r="F2019">
        <v>121.8</v>
      </c>
      <c r="G2019">
        <v>0</v>
      </c>
      <c r="H2019">
        <v>121.8</v>
      </c>
      <c r="J2019">
        <v>0</v>
      </c>
      <c r="K2019" t="s">
        <v>1415</v>
      </c>
      <c r="L2019" s="1"/>
      <c r="M2019" s="156"/>
    </row>
    <row r="2020" spans="1:13" ht="15" customHeight="1" x14ac:dyDescent="0.25">
      <c r="A2020">
        <v>113662</v>
      </c>
      <c r="B2020" t="s">
        <v>447</v>
      </c>
      <c r="C2020" t="s">
        <v>1458</v>
      </c>
      <c r="D2020">
        <v>3535</v>
      </c>
      <c r="E2020">
        <v>0</v>
      </c>
      <c r="F2020">
        <v>155.1</v>
      </c>
      <c r="G2020">
        <v>0</v>
      </c>
      <c r="H2020">
        <v>155.4</v>
      </c>
      <c r="K2020" t="s">
        <v>1415</v>
      </c>
      <c r="L2020" s="1"/>
      <c r="M2020" s="156"/>
    </row>
    <row r="2021" spans="1:13" ht="15" customHeight="1" x14ac:dyDescent="0.25">
      <c r="A2021">
        <v>113661</v>
      </c>
      <c r="B2021" t="s">
        <v>127</v>
      </c>
      <c r="C2021" t="s">
        <v>128</v>
      </c>
      <c r="D2021">
        <v>2055</v>
      </c>
      <c r="E2021">
        <v>0</v>
      </c>
      <c r="F2021">
        <v>139.19999999999999</v>
      </c>
      <c r="G2021">
        <v>0</v>
      </c>
      <c r="H2021">
        <v>139.19999999999999</v>
      </c>
      <c r="J2021">
        <v>0</v>
      </c>
      <c r="K2021" t="s">
        <v>1415</v>
      </c>
      <c r="L2021" s="1"/>
      <c r="M2021" s="156"/>
    </row>
    <row r="2022" spans="1:13" ht="15" customHeight="1" x14ac:dyDescent="0.25">
      <c r="A2022">
        <v>113660</v>
      </c>
      <c r="B2022" t="s">
        <v>170</v>
      </c>
      <c r="C2022" t="s">
        <v>171</v>
      </c>
      <c r="D2022">
        <v>2055</v>
      </c>
      <c r="E2022">
        <v>0</v>
      </c>
      <c r="F2022">
        <v>160</v>
      </c>
      <c r="G2022">
        <v>0</v>
      </c>
      <c r="H2022">
        <v>160</v>
      </c>
      <c r="J2022">
        <v>0</v>
      </c>
      <c r="K2022" t="s">
        <v>1415</v>
      </c>
      <c r="L2022" s="1"/>
      <c r="M2022" s="156"/>
    </row>
    <row r="2023" spans="1:13" ht="15" customHeight="1" x14ac:dyDescent="0.25">
      <c r="A2023">
        <v>113659</v>
      </c>
      <c r="B2023" t="s">
        <v>467</v>
      </c>
      <c r="C2023" t="s">
        <v>1486</v>
      </c>
      <c r="D2023">
        <v>3600</v>
      </c>
      <c r="E2023">
        <v>0</v>
      </c>
      <c r="F2023">
        <v>10</v>
      </c>
      <c r="G2023">
        <v>0</v>
      </c>
      <c r="H2023">
        <v>10.199999999999999</v>
      </c>
      <c r="I2023" t="s">
        <v>1462</v>
      </c>
      <c r="K2023" t="s">
        <v>1415</v>
      </c>
      <c r="L2023" s="1"/>
      <c r="M2023" s="156"/>
    </row>
    <row r="2024" spans="1:13" ht="15" customHeight="1" x14ac:dyDescent="0.25">
      <c r="A2024">
        <v>113657</v>
      </c>
      <c r="B2024" t="s">
        <v>465</v>
      </c>
      <c r="C2024" t="s">
        <v>1483</v>
      </c>
      <c r="D2024">
        <v>3535</v>
      </c>
      <c r="E2024">
        <v>0</v>
      </c>
      <c r="F2024">
        <v>15.4</v>
      </c>
      <c r="G2024">
        <v>0</v>
      </c>
      <c r="H2024">
        <v>15.7</v>
      </c>
      <c r="K2024" t="s">
        <v>1415</v>
      </c>
      <c r="L2024" s="1"/>
      <c r="M2024" s="156"/>
    </row>
    <row r="2025" spans="1:13" ht="15" customHeight="1" x14ac:dyDescent="0.25">
      <c r="A2025">
        <v>113655</v>
      </c>
      <c r="B2025" t="s">
        <v>1435</v>
      </c>
      <c r="C2025" t="s">
        <v>1436</v>
      </c>
      <c r="D2025">
        <v>2055</v>
      </c>
      <c r="E2025">
        <v>0</v>
      </c>
      <c r="F2025">
        <v>162.19999999999999</v>
      </c>
      <c r="G2025">
        <v>0</v>
      </c>
      <c r="H2025">
        <v>162.19999999999999</v>
      </c>
      <c r="J2025">
        <v>0</v>
      </c>
      <c r="K2025" t="s">
        <v>1415</v>
      </c>
      <c r="L2025" s="1"/>
      <c r="M2025" s="156"/>
    </row>
    <row r="2026" spans="1:13" ht="15" customHeight="1" x14ac:dyDescent="0.25">
      <c r="A2026">
        <v>113654</v>
      </c>
      <c r="B2026" t="s">
        <v>409</v>
      </c>
      <c r="C2026" t="s">
        <v>1414</v>
      </c>
      <c r="D2026">
        <v>3535</v>
      </c>
      <c r="E2026">
        <v>0</v>
      </c>
      <c r="F2026">
        <v>167.8</v>
      </c>
      <c r="G2026">
        <v>0</v>
      </c>
      <c r="H2026">
        <v>168.1</v>
      </c>
      <c r="K2026" t="s">
        <v>1415</v>
      </c>
      <c r="L2026" s="1"/>
      <c r="M2026" s="156"/>
    </row>
    <row r="2027" spans="1:13" ht="15" customHeight="1" x14ac:dyDescent="0.25">
      <c r="A2027">
        <v>113653</v>
      </c>
      <c r="B2027" t="s">
        <v>416</v>
      </c>
      <c r="C2027" t="s">
        <v>1418</v>
      </c>
      <c r="D2027">
        <v>3535</v>
      </c>
      <c r="E2027">
        <v>88</v>
      </c>
      <c r="F2027">
        <v>88.4</v>
      </c>
      <c r="G2027">
        <v>0</v>
      </c>
      <c r="H2027">
        <v>88.6</v>
      </c>
      <c r="I2027" t="s">
        <v>1417</v>
      </c>
      <c r="K2027" t="s">
        <v>1415</v>
      </c>
      <c r="L2027" s="1"/>
      <c r="M2027" s="156"/>
    </row>
    <row r="2028" spans="1:13" ht="15" customHeight="1" x14ac:dyDescent="0.25">
      <c r="A2028">
        <v>113652</v>
      </c>
      <c r="B2028" t="s">
        <v>460</v>
      </c>
      <c r="C2028" t="s">
        <v>1475</v>
      </c>
      <c r="D2028">
        <v>3535</v>
      </c>
      <c r="E2028">
        <v>0</v>
      </c>
      <c r="F2028">
        <v>58.5</v>
      </c>
      <c r="G2028">
        <v>0</v>
      </c>
      <c r="H2028">
        <v>58.6</v>
      </c>
      <c r="K2028" t="s">
        <v>1415</v>
      </c>
      <c r="L2028" s="1"/>
      <c r="M2028" s="156"/>
    </row>
    <row r="2029" spans="1:13" ht="15" customHeight="1" x14ac:dyDescent="0.25">
      <c r="A2029">
        <v>113649</v>
      </c>
      <c r="B2029" t="s">
        <v>422</v>
      </c>
      <c r="C2029" t="s">
        <v>1429</v>
      </c>
      <c r="D2029">
        <v>3535</v>
      </c>
      <c r="E2029">
        <v>0</v>
      </c>
      <c r="F2029">
        <v>101.6</v>
      </c>
      <c r="G2029">
        <v>0</v>
      </c>
      <c r="H2029">
        <v>101.5</v>
      </c>
      <c r="K2029" t="s">
        <v>1415</v>
      </c>
      <c r="L2029" s="1"/>
      <c r="M2029" s="156"/>
    </row>
    <row r="2030" spans="1:13" ht="15" customHeight="1" x14ac:dyDescent="0.25">
      <c r="A2030">
        <v>113648</v>
      </c>
      <c r="B2030" t="s">
        <v>177</v>
      </c>
      <c r="C2030" t="s">
        <v>178</v>
      </c>
      <c r="D2030">
        <v>2055</v>
      </c>
      <c r="E2030">
        <v>0</v>
      </c>
      <c r="F2030">
        <v>207.6</v>
      </c>
      <c r="G2030">
        <v>0</v>
      </c>
      <c r="H2030">
        <v>207.6</v>
      </c>
      <c r="J2030">
        <v>0</v>
      </c>
      <c r="K2030" t="s">
        <v>1415</v>
      </c>
      <c r="L2030" s="1"/>
      <c r="M2030" s="156"/>
    </row>
    <row r="2031" spans="1:13" ht="15" customHeight="1" x14ac:dyDescent="0.25">
      <c r="A2031">
        <v>113647</v>
      </c>
      <c r="B2031" t="s">
        <v>167</v>
      </c>
      <c r="C2031" t="s">
        <v>168</v>
      </c>
      <c r="D2031">
        <v>2055</v>
      </c>
      <c r="E2031">
        <v>0</v>
      </c>
      <c r="F2031">
        <v>208.2</v>
      </c>
      <c r="G2031">
        <v>0</v>
      </c>
      <c r="H2031">
        <v>208.2</v>
      </c>
      <c r="J2031">
        <v>0</v>
      </c>
      <c r="K2031" t="s">
        <v>1415</v>
      </c>
      <c r="L2031" s="1"/>
      <c r="M2031" s="156"/>
    </row>
    <row r="2032" spans="1:13" ht="15" customHeight="1" x14ac:dyDescent="0.25">
      <c r="A2032">
        <v>113646</v>
      </c>
      <c r="B2032" t="s">
        <v>447</v>
      </c>
      <c r="C2032" t="s">
        <v>1458</v>
      </c>
      <c r="D2032">
        <v>3535</v>
      </c>
      <c r="E2032">
        <v>0</v>
      </c>
      <c r="F2032">
        <v>183.8</v>
      </c>
      <c r="G2032">
        <v>0</v>
      </c>
      <c r="H2032">
        <v>184.1</v>
      </c>
      <c r="K2032" t="s">
        <v>1415</v>
      </c>
      <c r="L2032" s="1"/>
      <c r="M2032" s="156"/>
    </row>
    <row r="2033" spans="1:13" ht="15" customHeight="1" x14ac:dyDescent="0.25">
      <c r="A2033">
        <v>113645</v>
      </c>
      <c r="B2033" t="s">
        <v>465</v>
      </c>
      <c r="C2033" t="s">
        <v>1483</v>
      </c>
      <c r="D2033">
        <v>3535</v>
      </c>
      <c r="E2033">
        <v>0</v>
      </c>
      <c r="F2033">
        <v>45.1</v>
      </c>
      <c r="G2033">
        <v>0</v>
      </c>
      <c r="H2033">
        <v>45.1</v>
      </c>
      <c r="K2033" t="s">
        <v>1415</v>
      </c>
      <c r="L2033" s="1"/>
      <c r="M2033" s="156"/>
    </row>
    <row r="2034" spans="1:13" ht="15" customHeight="1" x14ac:dyDescent="0.25">
      <c r="A2034">
        <v>113644</v>
      </c>
      <c r="B2034" t="s">
        <v>417</v>
      </c>
      <c r="C2034" t="s">
        <v>1419</v>
      </c>
      <c r="D2034">
        <v>3535</v>
      </c>
      <c r="E2034">
        <v>3</v>
      </c>
      <c r="F2034">
        <v>3</v>
      </c>
      <c r="G2034">
        <v>0</v>
      </c>
      <c r="H2034">
        <v>3</v>
      </c>
      <c r="I2034" t="s">
        <v>1417</v>
      </c>
      <c r="K2034" t="s">
        <v>1415</v>
      </c>
      <c r="L2034" s="1"/>
      <c r="M2034" s="156"/>
    </row>
    <row r="2035" spans="1:13" ht="15" customHeight="1" x14ac:dyDescent="0.25">
      <c r="A2035">
        <v>113643</v>
      </c>
      <c r="B2035" t="s">
        <v>428</v>
      </c>
      <c r="C2035" t="s">
        <v>69</v>
      </c>
      <c r="D2035">
        <v>3535</v>
      </c>
      <c r="E2035">
        <v>10</v>
      </c>
      <c r="F2035">
        <v>10.1</v>
      </c>
      <c r="G2035">
        <v>0</v>
      </c>
      <c r="H2035">
        <v>10.199999999999999</v>
      </c>
      <c r="I2035" t="s">
        <v>1417</v>
      </c>
      <c r="K2035" t="s">
        <v>1415</v>
      </c>
      <c r="L2035" s="1"/>
      <c r="M2035" s="156"/>
    </row>
    <row r="2036" spans="1:13" ht="15" customHeight="1" x14ac:dyDescent="0.25">
      <c r="A2036">
        <v>113638</v>
      </c>
      <c r="B2036" t="s">
        <v>186</v>
      </c>
      <c r="C2036" t="s">
        <v>1433</v>
      </c>
      <c r="D2036">
        <v>2055</v>
      </c>
      <c r="E2036">
        <v>0</v>
      </c>
      <c r="F2036">
        <v>189.1</v>
      </c>
      <c r="G2036">
        <v>0</v>
      </c>
      <c r="H2036">
        <v>189.1</v>
      </c>
      <c r="J2036">
        <v>0</v>
      </c>
      <c r="K2036" t="s">
        <v>1415</v>
      </c>
      <c r="L2036" s="1"/>
      <c r="M2036" s="156"/>
    </row>
    <row r="2037" spans="1:13" ht="15" customHeight="1" x14ac:dyDescent="0.25">
      <c r="A2037">
        <v>113637</v>
      </c>
      <c r="B2037" t="s">
        <v>186</v>
      </c>
      <c r="C2037" t="s">
        <v>1433</v>
      </c>
      <c r="D2037">
        <v>2055</v>
      </c>
      <c r="E2037">
        <v>0</v>
      </c>
      <c r="F2037">
        <v>181.5</v>
      </c>
      <c r="G2037">
        <v>0</v>
      </c>
      <c r="H2037">
        <v>181.5</v>
      </c>
      <c r="J2037">
        <v>0</v>
      </c>
      <c r="K2037" t="s">
        <v>1415</v>
      </c>
      <c r="L2037" s="1"/>
      <c r="M2037" s="156"/>
    </row>
    <row r="2038" spans="1:13" ht="15" customHeight="1" x14ac:dyDescent="0.25">
      <c r="A2038">
        <v>113632</v>
      </c>
      <c r="B2038" t="s">
        <v>186</v>
      </c>
      <c r="C2038" t="s">
        <v>1433</v>
      </c>
      <c r="D2038">
        <v>2055</v>
      </c>
      <c r="E2038">
        <v>0</v>
      </c>
      <c r="F2038">
        <v>181.7</v>
      </c>
      <c r="G2038">
        <v>0</v>
      </c>
      <c r="H2038">
        <v>181.7</v>
      </c>
      <c r="J2038">
        <v>0</v>
      </c>
      <c r="K2038" t="s">
        <v>1415</v>
      </c>
      <c r="L2038" s="1"/>
      <c r="M2038" s="156"/>
    </row>
    <row r="2039" spans="1:13" ht="15" customHeight="1" x14ac:dyDescent="0.25">
      <c r="A2039">
        <v>113626</v>
      </c>
      <c r="B2039" t="s">
        <v>167</v>
      </c>
      <c r="C2039" t="s">
        <v>168</v>
      </c>
      <c r="D2039">
        <v>2055</v>
      </c>
      <c r="E2039">
        <v>0</v>
      </c>
      <c r="F2039">
        <v>196.5</v>
      </c>
      <c r="G2039">
        <v>0</v>
      </c>
      <c r="H2039">
        <v>196.5</v>
      </c>
      <c r="J2039">
        <v>0</v>
      </c>
      <c r="K2039" t="s">
        <v>1415</v>
      </c>
      <c r="L2039" s="1"/>
      <c r="M2039" s="156"/>
    </row>
    <row r="2040" spans="1:13" ht="15" customHeight="1" x14ac:dyDescent="0.25">
      <c r="A2040">
        <v>113618</v>
      </c>
      <c r="B2040" t="s">
        <v>186</v>
      </c>
      <c r="C2040" t="s">
        <v>1433</v>
      </c>
      <c r="D2040">
        <v>2055</v>
      </c>
      <c r="E2040">
        <v>0</v>
      </c>
      <c r="F2040">
        <v>168.2</v>
      </c>
      <c r="G2040">
        <v>0</v>
      </c>
      <c r="H2040">
        <v>168.2</v>
      </c>
      <c r="J2040">
        <v>0</v>
      </c>
      <c r="K2040" t="s">
        <v>1415</v>
      </c>
      <c r="L2040" s="1"/>
      <c r="M2040" s="156"/>
    </row>
    <row r="2041" spans="1:13" ht="15" customHeight="1" x14ac:dyDescent="0.25">
      <c r="A2041">
        <v>113615</v>
      </c>
      <c r="B2041" t="s">
        <v>460</v>
      </c>
      <c r="C2041" t="s">
        <v>1475</v>
      </c>
      <c r="D2041">
        <v>3535</v>
      </c>
      <c r="E2041">
        <v>0</v>
      </c>
      <c r="F2041">
        <v>60.2</v>
      </c>
      <c r="G2041">
        <v>0</v>
      </c>
      <c r="H2041">
        <v>60.1</v>
      </c>
      <c r="K2041" t="s">
        <v>1415</v>
      </c>
      <c r="L2041" s="1"/>
      <c r="M2041" s="156"/>
    </row>
    <row r="2042" spans="1:13" ht="15" customHeight="1" x14ac:dyDescent="0.25">
      <c r="A2042">
        <v>113614</v>
      </c>
      <c r="B2042" t="s">
        <v>124</v>
      </c>
      <c r="C2042" t="s">
        <v>1413</v>
      </c>
      <c r="D2042">
        <v>2055</v>
      </c>
      <c r="E2042">
        <v>0</v>
      </c>
      <c r="F2042">
        <v>171.6</v>
      </c>
      <c r="G2042">
        <v>0</v>
      </c>
      <c r="H2042">
        <v>171.6</v>
      </c>
      <c r="J2042">
        <v>0</v>
      </c>
      <c r="K2042" t="s">
        <v>1415</v>
      </c>
      <c r="L2042" s="1"/>
      <c r="M2042" s="156"/>
    </row>
    <row r="2043" spans="1:13" ht="15" customHeight="1" x14ac:dyDescent="0.25">
      <c r="A2043">
        <v>113613</v>
      </c>
      <c r="B2043" t="s">
        <v>467</v>
      </c>
      <c r="C2043" t="s">
        <v>1486</v>
      </c>
      <c r="D2043">
        <v>3535</v>
      </c>
      <c r="E2043">
        <v>25</v>
      </c>
      <c r="F2043">
        <v>26.1</v>
      </c>
      <c r="G2043">
        <v>0</v>
      </c>
      <c r="H2043">
        <v>30.9</v>
      </c>
      <c r="I2043" t="s">
        <v>1417</v>
      </c>
      <c r="K2043" t="s">
        <v>1415</v>
      </c>
      <c r="L2043" s="1"/>
      <c r="M2043" s="156"/>
    </row>
    <row r="2044" spans="1:13" ht="15" customHeight="1" x14ac:dyDescent="0.25">
      <c r="A2044">
        <v>113612</v>
      </c>
      <c r="B2044" t="s">
        <v>416</v>
      </c>
      <c r="C2044" t="s">
        <v>1418</v>
      </c>
      <c r="D2044">
        <v>3535</v>
      </c>
      <c r="E2044">
        <v>0</v>
      </c>
      <c r="F2044">
        <v>62.3</v>
      </c>
      <c r="G2044">
        <v>0</v>
      </c>
      <c r="H2044">
        <v>55</v>
      </c>
      <c r="K2044" t="s">
        <v>1415</v>
      </c>
      <c r="L2044" s="1"/>
      <c r="M2044" s="156"/>
    </row>
    <row r="2045" spans="1:13" ht="15" customHeight="1" x14ac:dyDescent="0.25">
      <c r="A2045">
        <v>113608</v>
      </c>
      <c r="B2045" t="s">
        <v>1435</v>
      </c>
      <c r="C2045" t="s">
        <v>1436</v>
      </c>
      <c r="D2045">
        <v>2055</v>
      </c>
      <c r="E2045">
        <v>0</v>
      </c>
      <c r="F2045">
        <v>164.7</v>
      </c>
      <c r="G2045">
        <v>0</v>
      </c>
      <c r="H2045">
        <v>164.7</v>
      </c>
      <c r="J2045">
        <v>0</v>
      </c>
      <c r="K2045" t="s">
        <v>1415</v>
      </c>
      <c r="L2045" s="1"/>
      <c r="M2045" s="156"/>
    </row>
    <row r="2046" spans="1:13" ht="15" customHeight="1" x14ac:dyDescent="0.25">
      <c r="A2046">
        <v>113607</v>
      </c>
      <c r="B2046" t="s">
        <v>177</v>
      </c>
      <c r="C2046" t="s">
        <v>178</v>
      </c>
      <c r="D2046">
        <v>2055</v>
      </c>
      <c r="E2046">
        <v>0</v>
      </c>
      <c r="F2046">
        <v>189.7</v>
      </c>
      <c r="G2046">
        <v>0</v>
      </c>
      <c r="H2046">
        <v>189.7</v>
      </c>
      <c r="J2046">
        <v>0</v>
      </c>
      <c r="K2046" t="s">
        <v>1415</v>
      </c>
      <c r="L2046" s="1"/>
      <c r="M2046" s="156"/>
    </row>
    <row r="2047" spans="1:13" ht="15" customHeight="1" x14ac:dyDescent="0.25">
      <c r="A2047">
        <v>113606</v>
      </c>
      <c r="B2047" t="s">
        <v>465</v>
      </c>
      <c r="C2047" t="s">
        <v>1483</v>
      </c>
      <c r="D2047">
        <v>3535</v>
      </c>
      <c r="E2047">
        <v>0</v>
      </c>
      <c r="F2047">
        <v>132.1</v>
      </c>
      <c r="G2047">
        <v>0</v>
      </c>
      <c r="H2047">
        <v>130.80000000000001</v>
      </c>
      <c r="K2047" t="s">
        <v>1415</v>
      </c>
      <c r="L2047" s="1"/>
      <c r="M2047" s="156"/>
    </row>
    <row r="2048" spans="1:13" ht="15" customHeight="1" x14ac:dyDescent="0.25">
      <c r="A2048">
        <v>113605</v>
      </c>
      <c r="B2048" t="s">
        <v>416</v>
      </c>
      <c r="C2048" t="s">
        <v>1418</v>
      </c>
      <c r="D2048">
        <v>3535</v>
      </c>
      <c r="E2048">
        <v>0</v>
      </c>
      <c r="F2048">
        <v>49.4</v>
      </c>
      <c r="G2048">
        <v>0</v>
      </c>
      <c r="H2048">
        <v>49.3</v>
      </c>
      <c r="K2048" t="s">
        <v>1415</v>
      </c>
      <c r="L2048" s="1"/>
      <c r="M2048" s="156"/>
    </row>
    <row r="2049" spans="1:13" ht="15" customHeight="1" x14ac:dyDescent="0.25">
      <c r="A2049">
        <v>113604</v>
      </c>
      <c r="B2049" t="s">
        <v>121</v>
      </c>
      <c r="C2049" t="s">
        <v>122</v>
      </c>
      <c r="D2049">
        <v>2055</v>
      </c>
      <c r="E2049">
        <v>0</v>
      </c>
      <c r="F2049">
        <v>180.1</v>
      </c>
      <c r="G2049">
        <v>0</v>
      </c>
      <c r="H2049">
        <v>180.1</v>
      </c>
      <c r="J2049">
        <v>0</v>
      </c>
      <c r="K2049" t="s">
        <v>1415</v>
      </c>
      <c r="L2049" s="1"/>
      <c r="M2049" s="156"/>
    </row>
    <row r="2050" spans="1:13" ht="15" customHeight="1" x14ac:dyDescent="0.25">
      <c r="A2050">
        <v>113603</v>
      </c>
      <c r="B2050" t="s">
        <v>416</v>
      </c>
      <c r="C2050" t="s">
        <v>1418</v>
      </c>
      <c r="D2050">
        <v>3535</v>
      </c>
      <c r="E2050">
        <v>0</v>
      </c>
      <c r="F2050">
        <v>48.1</v>
      </c>
      <c r="G2050">
        <v>0</v>
      </c>
      <c r="H2050">
        <v>47.8</v>
      </c>
      <c r="K2050" t="s">
        <v>1415</v>
      </c>
      <c r="L2050" s="1"/>
      <c r="M2050" s="156"/>
    </row>
    <row r="2051" spans="1:13" ht="15" customHeight="1" x14ac:dyDescent="0.25">
      <c r="A2051">
        <v>113602</v>
      </c>
      <c r="B2051" t="s">
        <v>418</v>
      </c>
      <c r="C2051" t="s">
        <v>1420</v>
      </c>
      <c r="D2051">
        <v>3535</v>
      </c>
      <c r="E2051">
        <v>0</v>
      </c>
      <c r="G2051">
        <v>0</v>
      </c>
      <c r="H2051">
        <v>0</v>
      </c>
      <c r="I2051" t="s">
        <v>1417</v>
      </c>
      <c r="K2051" t="s">
        <v>1415</v>
      </c>
      <c r="L2051" s="1"/>
      <c r="M2051" s="156"/>
    </row>
    <row r="2052" spans="1:13" ht="15" customHeight="1" x14ac:dyDescent="0.25">
      <c r="A2052">
        <v>113600</v>
      </c>
      <c r="B2052" t="s">
        <v>457</v>
      </c>
      <c r="C2052" t="s">
        <v>1471</v>
      </c>
      <c r="D2052">
        <v>3535</v>
      </c>
      <c r="E2052">
        <v>0</v>
      </c>
      <c r="F2052">
        <v>73.599999999999994</v>
      </c>
      <c r="G2052">
        <v>0</v>
      </c>
      <c r="H2052">
        <v>73.599999999999994</v>
      </c>
      <c r="K2052" t="s">
        <v>1415</v>
      </c>
      <c r="L2052" s="1"/>
      <c r="M2052" s="156"/>
    </row>
    <row r="2053" spans="1:13" ht="15" customHeight="1" x14ac:dyDescent="0.25">
      <c r="A2053">
        <v>113595</v>
      </c>
      <c r="B2053" t="s">
        <v>167</v>
      </c>
      <c r="C2053" t="s">
        <v>168</v>
      </c>
      <c r="D2053">
        <v>2055</v>
      </c>
      <c r="E2053">
        <v>0</v>
      </c>
      <c r="F2053">
        <v>197.9</v>
      </c>
      <c r="G2053">
        <v>0</v>
      </c>
      <c r="H2053">
        <v>197.9</v>
      </c>
      <c r="J2053">
        <v>0</v>
      </c>
      <c r="K2053" t="s">
        <v>1415</v>
      </c>
      <c r="L2053" s="1"/>
      <c r="M2053" s="156"/>
    </row>
    <row r="2054" spans="1:13" ht="15" customHeight="1" x14ac:dyDescent="0.25">
      <c r="A2054">
        <v>113594</v>
      </c>
      <c r="B2054" t="s">
        <v>186</v>
      </c>
      <c r="C2054" t="s">
        <v>1433</v>
      </c>
      <c r="D2054">
        <v>2055</v>
      </c>
      <c r="E2054">
        <v>0</v>
      </c>
      <c r="F2054">
        <v>181</v>
      </c>
      <c r="G2054">
        <v>0</v>
      </c>
      <c r="H2054">
        <v>181</v>
      </c>
      <c r="J2054">
        <v>0</v>
      </c>
      <c r="K2054" t="s">
        <v>1415</v>
      </c>
      <c r="L2054" s="1"/>
      <c r="M2054" s="156"/>
    </row>
    <row r="2055" spans="1:13" ht="15" customHeight="1" x14ac:dyDescent="0.25">
      <c r="A2055">
        <v>113593</v>
      </c>
      <c r="B2055" t="s">
        <v>409</v>
      </c>
      <c r="C2055" t="s">
        <v>1414</v>
      </c>
      <c r="D2055">
        <v>3535</v>
      </c>
      <c r="E2055">
        <v>0</v>
      </c>
      <c r="F2055">
        <v>84.7</v>
      </c>
      <c r="G2055">
        <v>0</v>
      </c>
      <c r="H2055">
        <v>84.8</v>
      </c>
      <c r="K2055" t="s">
        <v>1415</v>
      </c>
      <c r="L2055" s="1"/>
      <c r="M2055" s="156"/>
    </row>
    <row r="2056" spans="1:13" ht="15" customHeight="1" x14ac:dyDescent="0.25">
      <c r="A2056">
        <v>113592</v>
      </c>
      <c r="B2056" t="s">
        <v>186</v>
      </c>
      <c r="C2056" t="s">
        <v>1433</v>
      </c>
      <c r="D2056">
        <v>2055</v>
      </c>
      <c r="E2056">
        <v>0</v>
      </c>
      <c r="F2056">
        <v>186.9</v>
      </c>
      <c r="G2056">
        <v>0</v>
      </c>
      <c r="H2056">
        <v>186.9</v>
      </c>
      <c r="J2056">
        <v>0</v>
      </c>
      <c r="K2056" t="s">
        <v>1415</v>
      </c>
      <c r="L2056" s="1"/>
      <c r="M2056" s="156"/>
    </row>
    <row r="2057" spans="1:13" ht="15" customHeight="1" x14ac:dyDescent="0.25">
      <c r="A2057">
        <v>113591</v>
      </c>
      <c r="B2057" t="s">
        <v>425</v>
      </c>
      <c r="C2057" t="s">
        <v>1434</v>
      </c>
      <c r="D2057">
        <v>3535</v>
      </c>
      <c r="E2057">
        <v>0</v>
      </c>
      <c r="F2057">
        <v>109.5</v>
      </c>
      <c r="G2057">
        <v>0</v>
      </c>
      <c r="H2057">
        <v>109</v>
      </c>
      <c r="I2057" t="s">
        <v>1431</v>
      </c>
      <c r="K2057" t="s">
        <v>1415</v>
      </c>
      <c r="L2057" s="1"/>
      <c r="M2057" s="156"/>
    </row>
    <row r="2058" spans="1:13" ht="15" customHeight="1" x14ac:dyDescent="0.25">
      <c r="A2058">
        <v>113590</v>
      </c>
      <c r="B2058" t="s">
        <v>441</v>
      </c>
      <c r="C2058" t="s">
        <v>1450</v>
      </c>
      <c r="D2058">
        <v>3535</v>
      </c>
      <c r="E2058">
        <v>0</v>
      </c>
      <c r="F2058">
        <v>100.1</v>
      </c>
      <c r="G2058">
        <v>0</v>
      </c>
      <c r="H2058">
        <v>100.4</v>
      </c>
      <c r="I2058" t="s">
        <v>1452</v>
      </c>
      <c r="K2058" t="s">
        <v>1415</v>
      </c>
      <c r="L2058" s="1"/>
      <c r="M2058" s="156"/>
    </row>
    <row r="2059" spans="1:13" ht="15" customHeight="1" x14ac:dyDescent="0.25">
      <c r="A2059">
        <v>113588</v>
      </c>
      <c r="B2059" t="s">
        <v>186</v>
      </c>
      <c r="C2059" t="s">
        <v>1433</v>
      </c>
      <c r="D2059">
        <v>2055</v>
      </c>
      <c r="E2059">
        <v>0</v>
      </c>
      <c r="F2059">
        <v>185.1</v>
      </c>
      <c r="G2059">
        <v>0</v>
      </c>
      <c r="H2059">
        <v>185.1</v>
      </c>
      <c r="J2059">
        <v>0</v>
      </c>
      <c r="K2059" t="s">
        <v>1415</v>
      </c>
      <c r="L2059" s="1"/>
      <c r="M2059" s="156"/>
    </row>
    <row r="2060" spans="1:13" ht="15" customHeight="1" x14ac:dyDescent="0.25">
      <c r="A2060">
        <v>113586</v>
      </c>
      <c r="B2060" t="s">
        <v>459</v>
      </c>
      <c r="C2060" t="s">
        <v>191</v>
      </c>
      <c r="D2060">
        <v>3535</v>
      </c>
      <c r="E2060">
        <v>0</v>
      </c>
      <c r="F2060">
        <v>134.6</v>
      </c>
      <c r="G2060">
        <v>0</v>
      </c>
      <c r="H2060">
        <v>134.19999999999999</v>
      </c>
      <c r="K2060" t="s">
        <v>1415</v>
      </c>
      <c r="L2060" s="1"/>
      <c r="M2060" s="156"/>
    </row>
    <row r="2061" spans="1:13" ht="15" customHeight="1" x14ac:dyDescent="0.25">
      <c r="A2061">
        <v>113582</v>
      </c>
      <c r="B2061" t="s">
        <v>458</v>
      </c>
      <c r="C2061" t="s">
        <v>1472</v>
      </c>
      <c r="D2061">
        <v>3535</v>
      </c>
      <c r="E2061">
        <v>0</v>
      </c>
      <c r="F2061">
        <v>152.69999999999999</v>
      </c>
      <c r="G2061">
        <v>0</v>
      </c>
      <c r="H2061">
        <v>152.69999999999999</v>
      </c>
      <c r="K2061" t="s">
        <v>1415</v>
      </c>
      <c r="L2061" s="1"/>
      <c r="M2061" s="156"/>
    </row>
    <row r="2062" spans="1:13" ht="15" customHeight="1" x14ac:dyDescent="0.25">
      <c r="A2062">
        <v>113581</v>
      </c>
      <c r="B2062" t="s">
        <v>127</v>
      </c>
      <c r="C2062" t="s">
        <v>128</v>
      </c>
      <c r="D2062">
        <v>2055</v>
      </c>
      <c r="E2062">
        <v>0</v>
      </c>
      <c r="F2062">
        <v>139.19999999999999</v>
      </c>
      <c r="G2062">
        <v>0</v>
      </c>
      <c r="H2062">
        <v>139.19999999999999</v>
      </c>
      <c r="J2062">
        <v>0</v>
      </c>
      <c r="K2062" t="s">
        <v>1415</v>
      </c>
      <c r="L2062" s="1"/>
      <c r="M2062" s="156"/>
    </row>
    <row r="2063" spans="1:13" ht="15" customHeight="1" x14ac:dyDescent="0.25">
      <c r="A2063">
        <v>113580</v>
      </c>
      <c r="B2063" t="s">
        <v>459</v>
      </c>
      <c r="C2063" t="s">
        <v>191</v>
      </c>
      <c r="D2063">
        <v>3535</v>
      </c>
      <c r="E2063">
        <v>0</v>
      </c>
      <c r="F2063">
        <v>97.1</v>
      </c>
      <c r="G2063">
        <v>0</v>
      </c>
      <c r="H2063">
        <v>96.8</v>
      </c>
      <c r="K2063" t="s">
        <v>1415</v>
      </c>
      <c r="L2063" s="1"/>
      <c r="M2063" s="156"/>
    </row>
    <row r="2064" spans="1:13" ht="15" customHeight="1" x14ac:dyDescent="0.25">
      <c r="A2064">
        <v>113579</v>
      </c>
      <c r="B2064" t="s">
        <v>409</v>
      </c>
      <c r="C2064" t="s">
        <v>1414</v>
      </c>
      <c r="D2064">
        <v>3535</v>
      </c>
      <c r="E2064">
        <v>0</v>
      </c>
      <c r="G2064">
        <v>0</v>
      </c>
      <c r="H2064">
        <v>0</v>
      </c>
      <c r="K2064" t="s">
        <v>1415</v>
      </c>
      <c r="L2064" s="1"/>
      <c r="M2064" s="156"/>
    </row>
    <row r="2065" spans="1:13" ht="15" customHeight="1" x14ac:dyDescent="0.25">
      <c r="A2065">
        <v>113578</v>
      </c>
      <c r="B2065" t="s">
        <v>186</v>
      </c>
      <c r="C2065" t="s">
        <v>1433</v>
      </c>
      <c r="D2065">
        <v>2055</v>
      </c>
      <c r="E2065">
        <v>0</v>
      </c>
      <c r="F2065">
        <v>189.9</v>
      </c>
      <c r="G2065">
        <v>0</v>
      </c>
      <c r="H2065">
        <v>189.9</v>
      </c>
      <c r="J2065">
        <v>0</v>
      </c>
      <c r="K2065" t="s">
        <v>1415</v>
      </c>
      <c r="L2065" s="1"/>
      <c r="M2065" s="156"/>
    </row>
    <row r="2066" spans="1:13" ht="15" customHeight="1" x14ac:dyDescent="0.25">
      <c r="A2066">
        <v>113577</v>
      </c>
      <c r="B2066" t="s">
        <v>421</v>
      </c>
      <c r="C2066" t="s">
        <v>1426</v>
      </c>
      <c r="D2066">
        <v>3535</v>
      </c>
      <c r="E2066">
        <v>0</v>
      </c>
      <c r="F2066">
        <v>114.9</v>
      </c>
      <c r="G2066">
        <v>0</v>
      </c>
      <c r="H2066">
        <v>115.2</v>
      </c>
      <c r="K2066" t="s">
        <v>1415</v>
      </c>
      <c r="L2066" s="1"/>
      <c r="M2066" s="156"/>
    </row>
    <row r="2067" spans="1:13" ht="15" customHeight="1" x14ac:dyDescent="0.25">
      <c r="A2067">
        <v>113576</v>
      </c>
      <c r="B2067" t="s">
        <v>414</v>
      </c>
      <c r="C2067" t="s">
        <v>1416</v>
      </c>
      <c r="D2067">
        <v>3535</v>
      </c>
      <c r="E2067">
        <v>68</v>
      </c>
      <c r="F2067">
        <v>68.099999999999994</v>
      </c>
      <c r="G2067">
        <v>0</v>
      </c>
      <c r="H2067">
        <v>68.3</v>
      </c>
      <c r="K2067" t="s">
        <v>1415</v>
      </c>
      <c r="L2067" s="1"/>
      <c r="M2067" s="156"/>
    </row>
    <row r="2068" spans="1:13" ht="15" customHeight="1" x14ac:dyDescent="0.25">
      <c r="A2068">
        <v>113575</v>
      </c>
      <c r="B2068" t="s">
        <v>458</v>
      </c>
      <c r="C2068" t="s">
        <v>1472</v>
      </c>
      <c r="D2068">
        <v>3535</v>
      </c>
      <c r="E2068">
        <v>0</v>
      </c>
      <c r="F2068">
        <v>193.6</v>
      </c>
      <c r="G2068">
        <v>0</v>
      </c>
      <c r="H2068">
        <v>193.1</v>
      </c>
      <c r="K2068" t="s">
        <v>1415</v>
      </c>
      <c r="L2068" s="1"/>
      <c r="M2068" s="156"/>
    </row>
    <row r="2069" spans="1:13" ht="15" customHeight="1" x14ac:dyDescent="0.25">
      <c r="A2069">
        <v>113574</v>
      </c>
      <c r="B2069" t="s">
        <v>177</v>
      </c>
      <c r="C2069" t="s">
        <v>178</v>
      </c>
      <c r="D2069">
        <v>2055</v>
      </c>
      <c r="E2069">
        <v>0</v>
      </c>
      <c r="F2069">
        <v>201.2</v>
      </c>
      <c r="G2069">
        <v>0</v>
      </c>
      <c r="H2069">
        <v>201.2</v>
      </c>
      <c r="J2069">
        <v>0</v>
      </c>
      <c r="K2069" t="s">
        <v>1415</v>
      </c>
      <c r="L2069" s="1"/>
      <c r="M2069" s="156"/>
    </row>
    <row r="2070" spans="1:13" ht="15" customHeight="1" x14ac:dyDescent="0.25">
      <c r="A2070">
        <v>113573</v>
      </c>
      <c r="B2070" t="s">
        <v>167</v>
      </c>
      <c r="C2070" t="s">
        <v>168</v>
      </c>
      <c r="D2070">
        <v>2055</v>
      </c>
      <c r="E2070">
        <v>0</v>
      </c>
      <c r="F2070">
        <v>174.8</v>
      </c>
      <c r="G2070">
        <v>0</v>
      </c>
      <c r="H2070">
        <v>174.8</v>
      </c>
      <c r="J2070">
        <v>0</v>
      </c>
      <c r="K2070" t="s">
        <v>1415</v>
      </c>
      <c r="L2070" s="1"/>
      <c r="M2070" s="156"/>
    </row>
    <row r="2071" spans="1:13" ht="15" customHeight="1" x14ac:dyDescent="0.25">
      <c r="A2071">
        <v>113571</v>
      </c>
      <c r="B2071" t="s">
        <v>458</v>
      </c>
      <c r="C2071" t="s">
        <v>1472</v>
      </c>
      <c r="D2071">
        <v>3535</v>
      </c>
      <c r="E2071">
        <v>0</v>
      </c>
      <c r="F2071">
        <v>92.1</v>
      </c>
      <c r="G2071">
        <v>0</v>
      </c>
      <c r="H2071">
        <v>91.8</v>
      </c>
      <c r="K2071" t="s">
        <v>1415</v>
      </c>
      <c r="L2071" s="1"/>
      <c r="M2071" s="156"/>
    </row>
    <row r="2072" spans="1:13" ht="15" customHeight="1" x14ac:dyDescent="0.25">
      <c r="A2072">
        <v>113569</v>
      </c>
      <c r="B2072" t="s">
        <v>1435</v>
      </c>
      <c r="C2072" t="s">
        <v>1436</v>
      </c>
      <c r="D2072">
        <v>2055</v>
      </c>
      <c r="E2072">
        <v>0</v>
      </c>
      <c r="F2072">
        <v>186.2</v>
      </c>
      <c r="G2072">
        <v>0</v>
      </c>
      <c r="H2072">
        <v>186.2</v>
      </c>
      <c r="J2072">
        <v>0</v>
      </c>
      <c r="K2072" t="s">
        <v>1415</v>
      </c>
      <c r="L2072" s="1"/>
      <c r="M2072" s="156"/>
    </row>
    <row r="2073" spans="1:13" ht="15" customHeight="1" x14ac:dyDescent="0.25">
      <c r="A2073">
        <v>113568</v>
      </c>
      <c r="B2073" t="s">
        <v>418</v>
      </c>
      <c r="C2073" t="s">
        <v>1420</v>
      </c>
      <c r="D2073">
        <v>3535</v>
      </c>
      <c r="E2073">
        <v>87</v>
      </c>
      <c r="F2073">
        <v>87.8</v>
      </c>
      <c r="G2073">
        <v>0</v>
      </c>
      <c r="H2073">
        <v>87.7</v>
      </c>
      <c r="I2073" t="s">
        <v>1417</v>
      </c>
      <c r="K2073" t="s">
        <v>1415</v>
      </c>
      <c r="L2073" s="1"/>
      <c r="M2073" s="156"/>
    </row>
    <row r="2074" spans="1:13" ht="15" customHeight="1" x14ac:dyDescent="0.25">
      <c r="A2074">
        <v>113567</v>
      </c>
      <c r="B2074" t="s">
        <v>409</v>
      </c>
      <c r="C2074" t="s">
        <v>1414</v>
      </c>
      <c r="D2074">
        <v>3535</v>
      </c>
      <c r="E2074">
        <v>0</v>
      </c>
      <c r="F2074">
        <v>78.7</v>
      </c>
      <c r="G2074">
        <v>0</v>
      </c>
      <c r="H2074">
        <v>78.3</v>
      </c>
      <c r="K2074" t="s">
        <v>1415</v>
      </c>
      <c r="L2074" s="1"/>
      <c r="M2074" s="156"/>
    </row>
    <row r="2075" spans="1:13" ht="15" customHeight="1" x14ac:dyDescent="0.25">
      <c r="A2075">
        <v>113566</v>
      </c>
      <c r="B2075" t="s">
        <v>459</v>
      </c>
      <c r="C2075" t="s">
        <v>191</v>
      </c>
      <c r="D2075">
        <v>3535</v>
      </c>
      <c r="E2075">
        <v>0</v>
      </c>
      <c r="F2075">
        <v>194.1</v>
      </c>
      <c r="G2075">
        <v>0</v>
      </c>
      <c r="H2075">
        <v>193.6</v>
      </c>
      <c r="K2075" t="s">
        <v>1415</v>
      </c>
      <c r="L2075" s="1"/>
      <c r="M2075" s="156"/>
    </row>
    <row r="2076" spans="1:13" ht="15" customHeight="1" x14ac:dyDescent="0.25">
      <c r="A2076">
        <v>113565</v>
      </c>
      <c r="B2076" t="s">
        <v>156</v>
      </c>
      <c r="C2076" t="s">
        <v>157</v>
      </c>
      <c r="D2076">
        <v>2055</v>
      </c>
      <c r="E2076">
        <v>0</v>
      </c>
      <c r="F2076">
        <v>110.3</v>
      </c>
      <c r="G2076">
        <v>0</v>
      </c>
      <c r="H2076">
        <v>110.3</v>
      </c>
      <c r="J2076">
        <v>0</v>
      </c>
      <c r="K2076" t="s">
        <v>1415</v>
      </c>
      <c r="L2076" s="1"/>
      <c r="M2076" s="156"/>
    </row>
    <row r="2077" spans="1:13" ht="15" customHeight="1" x14ac:dyDescent="0.25">
      <c r="A2077">
        <v>113560</v>
      </c>
      <c r="B2077" t="s">
        <v>167</v>
      </c>
      <c r="C2077" t="s">
        <v>168</v>
      </c>
      <c r="D2077">
        <v>2055</v>
      </c>
      <c r="E2077">
        <v>0</v>
      </c>
      <c r="F2077">
        <v>183.5</v>
      </c>
      <c r="G2077">
        <v>0</v>
      </c>
      <c r="H2077">
        <v>183.5</v>
      </c>
      <c r="J2077">
        <v>0</v>
      </c>
      <c r="K2077" t="s">
        <v>1415</v>
      </c>
      <c r="L2077" s="1"/>
      <c r="M2077" s="156"/>
    </row>
    <row r="2078" spans="1:13" ht="15" customHeight="1" x14ac:dyDescent="0.25">
      <c r="A2078">
        <v>113559</v>
      </c>
      <c r="B2078" t="s">
        <v>457</v>
      </c>
      <c r="C2078" t="s">
        <v>1471</v>
      </c>
      <c r="D2078">
        <v>3535</v>
      </c>
      <c r="E2078">
        <v>0</v>
      </c>
      <c r="F2078">
        <v>22.3</v>
      </c>
      <c r="G2078">
        <v>0</v>
      </c>
      <c r="H2078">
        <v>22.2</v>
      </c>
      <c r="K2078" t="s">
        <v>1415</v>
      </c>
      <c r="L2078" s="1"/>
      <c r="M2078" s="156"/>
    </row>
    <row r="2079" spans="1:13" ht="15" customHeight="1" x14ac:dyDescent="0.25">
      <c r="A2079">
        <v>113558</v>
      </c>
      <c r="B2079" t="s">
        <v>468</v>
      </c>
      <c r="C2079" t="s">
        <v>1487</v>
      </c>
      <c r="D2079">
        <v>3535</v>
      </c>
      <c r="E2079">
        <v>0</v>
      </c>
      <c r="F2079">
        <v>19.7</v>
      </c>
      <c r="G2079">
        <v>0</v>
      </c>
      <c r="H2079">
        <v>17.2</v>
      </c>
      <c r="K2079" t="s">
        <v>1415</v>
      </c>
      <c r="L2079" s="1"/>
      <c r="M2079" s="156"/>
    </row>
    <row r="2080" spans="1:13" ht="15" customHeight="1" x14ac:dyDescent="0.25">
      <c r="A2080">
        <v>113557</v>
      </c>
      <c r="B2080" t="s">
        <v>461</v>
      </c>
      <c r="C2080" t="s">
        <v>1477</v>
      </c>
      <c r="D2080">
        <v>3535</v>
      </c>
      <c r="E2080">
        <v>0</v>
      </c>
      <c r="F2080">
        <v>46.1</v>
      </c>
      <c r="G2080">
        <v>0</v>
      </c>
      <c r="H2080">
        <v>45.9</v>
      </c>
      <c r="K2080" t="s">
        <v>1415</v>
      </c>
      <c r="L2080" s="1"/>
      <c r="M2080" s="156"/>
    </row>
    <row r="2081" spans="1:13" ht="15" customHeight="1" x14ac:dyDescent="0.25">
      <c r="A2081">
        <v>113556</v>
      </c>
      <c r="B2081" t="s">
        <v>409</v>
      </c>
      <c r="C2081" t="s">
        <v>1414</v>
      </c>
      <c r="D2081">
        <v>3535</v>
      </c>
      <c r="E2081">
        <v>0</v>
      </c>
      <c r="F2081">
        <v>76.7</v>
      </c>
      <c r="G2081">
        <v>0</v>
      </c>
      <c r="H2081">
        <v>76.8</v>
      </c>
      <c r="K2081" t="s">
        <v>1415</v>
      </c>
      <c r="L2081" s="1"/>
      <c r="M2081" s="156"/>
    </row>
    <row r="2082" spans="1:13" ht="15" customHeight="1" x14ac:dyDescent="0.25">
      <c r="A2082">
        <v>113554</v>
      </c>
      <c r="B2082" t="s">
        <v>455</v>
      </c>
      <c r="C2082" t="s">
        <v>1469</v>
      </c>
      <c r="D2082">
        <v>3535</v>
      </c>
      <c r="E2082">
        <v>0</v>
      </c>
      <c r="F2082">
        <v>121</v>
      </c>
      <c r="G2082">
        <v>0</v>
      </c>
      <c r="H2082">
        <v>120.4</v>
      </c>
      <c r="K2082" t="s">
        <v>1415</v>
      </c>
      <c r="L2082" s="1"/>
      <c r="M2082" s="156"/>
    </row>
    <row r="2083" spans="1:13" ht="15" customHeight="1" x14ac:dyDescent="0.25">
      <c r="A2083">
        <v>113553</v>
      </c>
      <c r="B2083" t="s">
        <v>186</v>
      </c>
      <c r="C2083" t="s">
        <v>1433</v>
      </c>
      <c r="D2083">
        <v>2055</v>
      </c>
      <c r="E2083">
        <v>0</v>
      </c>
      <c r="F2083">
        <v>158.19999999999999</v>
      </c>
      <c r="G2083">
        <v>0</v>
      </c>
      <c r="H2083">
        <v>158.19999999999999</v>
      </c>
      <c r="J2083">
        <v>0</v>
      </c>
      <c r="K2083" t="s">
        <v>1415</v>
      </c>
      <c r="L2083" s="1"/>
      <c r="M2083" s="156"/>
    </row>
    <row r="2084" spans="1:13" ht="15" customHeight="1" x14ac:dyDescent="0.25">
      <c r="A2084">
        <v>113550</v>
      </c>
      <c r="B2084" t="s">
        <v>121</v>
      </c>
      <c r="C2084" t="s">
        <v>122</v>
      </c>
      <c r="D2084">
        <v>2055</v>
      </c>
      <c r="E2084">
        <v>0</v>
      </c>
      <c r="F2084">
        <v>175.3</v>
      </c>
      <c r="G2084">
        <v>0</v>
      </c>
      <c r="H2084">
        <v>175.3</v>
      </c>
      <c r="J2084">
        <v>0</v>
      </c>
      <c r="K2084" t="s">
        <v>1415</v>
      </c>
      <c r="L2084" s="1"/>
      <c r="M2084" s="156"/>
    </row>
    <row r="2085" spans="1:13" ht="15" customHeight="1" x14ac:dyDescent="0.25">
      <c r="A2085">
        <v>113542</v>
      </c>
      <c r="B2085" t="s">
        <v>177</v>
      </c>
      <c r="C2085" t="s">
        <v>178</v>
      </c>
      <c r="D2085">
        <v>2055</v>
      </c>
      <c r="E2085">
        <v>0</v>
      </c>
      <c r="F2085">
        <v>200.2</v>
      </c>
      <c r="G2085">
        <v>0</v>
      </c>
      <c r="H2085">
        <v>200.2</v>
      </c>
      <c r="J2085">
        <v>0</v>
      </c>
      <c r="K2085" t="s">
        <v>1415</v>
      </c>
      <c r="L2085" s="1"/>
      <c r="M2085" s="156"/>
    </row>
    <row r="2086" spans="1:13" ht="15" customHeight="1" x14ac:dyDescent="0.25">
      <c r="A2086">
        <v>113540</v>
      </c>
      <c r="B2086" t="s">
        <v>177</v>
      </c>
      <c r="C2086" t="s">
        <v>178</v>
      </c>
      <c r="D2086">
        <v>2055</v>
      </c>
      <c r="E2086">
        <v>0</v>
      </c>
      <c r="F2086">
        <v>155.80000000000001</v>
      </c>
      <c r="G2086">
        <v>0</v>
      </c>
      <c r="H2086">
        <v>155.80000000000001</v>
      </c>
      <c r="J2086">
        <v>0</v>
      </c>
      <c r="K2086" t="s">
        <v>1415</v>
      </c>
      <c r="L2086" s="1"/>
      <c r="M2086" s="156"/>
    </row>
    <row r="2087" spans="1:13" ht="15" customHeight="1" x14ac:dyDescent="0.25">
      <c r="A2087">
        <v>113537</v>
      </c>
      <c r="B2087" t="s">
        <v>167</v>
      </c>
      <c r="C2087" t="s">
        <v>168</v>
      </c>
      <c r="D2087">
        <v>2055</v>
      </c>
      <c r="E2087">
        <v>0</v>
      </c>
      <c r="F2087">
        <v>200</v>
      </c>
      <c r="G2087">
        <v>0</v>
      </c>
      <c r="H2087">
        <v>200</v>
      </c>
      <c r="J2087">
        <v>0</v>
      </c>
      <c r="K2087" t="s">
        <v>1415</v>
      </c>
      <c r="L2087" s="1"/>
      <c r="M2087" s="156"/>
    </row>
    <row r="2088" spans="1:13" ht="15" customHeight="1" x14ac:dyDescent="0.25">
      <c r="A2088">
        <v>113535</v>
      </c>
      <c r="B2088" t="s">
        <v>121</v>
      </c>
      <c r="C2088" t="s">
        <v>122</v>
      </c>
      <c r="D2088">
        <v>2055</v>
      </c>
      <c r="E2088">
        <v>0</v>
      </c>
      <c r="F2088">
        <v>185.9</v>
      </c>
      <c r="G2088">
        <v>0</v>
      </c>
      <c r="H2088">
        <v>185.9</v>
      </c>
      <c r="J2088">
        <v>0</v>
      </c>
      <c r="K2088" t="s">
        <v>1415</v>
      </c>
      <c r="L2088" s="1"/>
      <c r="M2088" s="156"/>
    </row>
    <row r="2089" spans="1:13" ht="15" customHeight="1" x14ac:dyDescent="0.25">
      <c r="A2089">
        <v>113534</v>
      </c>
      <c r="B2089" t="s">
        <v>154</v>
      </c>
      <c r="C2089" t="s">
        <v>155</v>
      </c>
      <c r="D2089">
        <v>2055</v>
      </c>
      <c r="E2089">
        <v>0</v>
      </c>
      <c r="F2089">
        <v>92</v>
      </c>
      <c r="G2089">
        <v>0</v>
      </c>
      <c r="H2089">
        <v>92</v>
      </c>
      <c r="J2089">
        <v>0</v>
      </c>
      <c r="K2089" t="s">
        <v>1415</v>
      </c>
      <c r="L2089" s="1"/>
      <c r="M2089" s="156"/>
    </row>
    <row r="2090" spans="1:13" ht="15" customHeight="1" x14ac:dyDescent="0.25">
      <c r="A2090">
        <v>113533</v>
      </c>
      <c r="B2090" t="s">
        <v>186</v>
      </c>
      <c r="C2090" t="s">
        <v>1433</v>
      </c>
      <c r="D2090">
        <v>2055</v>
      </c>
      <c r="E2090">
        <v>0</v>
      </c>
      <c r="F2090">
        <v>178.4</v>
      </c>
      <c r="G2090">
        <v>0</v>
      </c>
      <c r="H2090">
        <v>178.4</v>
      </c>
      <c r="J2090">
        <v>0</v>
      </c>
      <c r="K2090" t="s">
        <v>1415</v>
      </c>
      <c r="L2090" s="1"/>
      <c r="M2090" s="156"/>
    </row>
    <row r="2091" spans="1:13" ht="15" customHeight="1" x14ac:dyDescent="0.25">
      <c r="A2091">
        <v>113530</v>
      </c>
      <c r="B2091" t="s">
        <v>186</v>
      </c>
      <c r="C2091" t="s">
        <v>1433</v>
      </c>
      <c r="D2091">
        <v>2055</v>
      </c>
      <c r="E2091">
        <v>0</v>
      </c>
      <c r="F2091">
        <v>190.8</v>
      </c>
      <c r="G2091">
        <v>0</v>
      </c>
      <c r="H2091">
        <v>190.8</v>
      </c>
      <c r="J2091">
        <v>0</v>
      </c>
      <c r="K2091" t="s">
        <v>1415</v>
      </c>
      <c r="L2091" s="1"/>
      <c r="M2091" s="156"/>
    </row>
    <row r="2092" spans="1:13" ht="15" customHeight="1" x14ac:dyDescent="0.25">
      <c r="A2092">
        <v>113527</v>
      </c>
      <c r="B2092" t="s">
        <v>441</v>
      </c>
      <c r="C2092" t="s">
        <v>1450</v>
      </c>
      <c r="D2092">
        <v>3535</v>
      </c>
      <c r="E2092">
        <v>0</v>
      </c>
      <c r="F2092">
        <v>60.3</v>
      </c>
      <c r="G2092">
        <v>0</v>
      </c>
      <c r="H2092">
        <v>60.3</v>
      </c>
      <c r="I2092" t="s">
        <v>1452</v>
      </c>
      <c r="K2092" t="s">
        <v>1415</v>
      </c>
      <c r="L2092" s="1"/>
      <c r="M2092" s="156"/>
    </row>
    <row r="2093" spans="1:13" ht="15" customHeight="1" x14ac:dyDescent="0.25">
      <c r="A2093">
        <v>113526</v>
      </c>
      <c r="B2093" t="s">
        <v>167</v>
      </c>
      <c r="C2093" t="s">
        <v>168</v>
      </c>
      <c r="D2093">
        <v>2055</v>
      </c>
      <c r="E2093">
        <v>0</v>
      </c>
      <c r="F2093">
        <v>218</v>
      </c>
      <c r="G2093">
        <v>0</v>
      </c>
      <c r="H2093">
        <v>218</v>
      </c>
      <c r="J2093">
        <v>0</v>
      </c>
      <c r="K2093" t="s">
        <v>1415</v>
      </c>
      <c r="L2093" s="1"/>
      <c r="M2093" s="156"/>
    </row>
    <row r="2094" spans="1:13" ht="15" customHeight="1" x14ac:dyDescent="0.25">
      <c r="A2094">
        <v>113525</v>
      </c>
      <c r="B2094" t="s">
        <v>409</v>
      </c>
      <c r="C2094" t="s">
        <v>1414</v>
      </c>
      <c r="D2094">
        <v>3535</v>
      </c>
      <c r="E2094">
        <v>0</v>
      </c>
      <c r="F2094">
        <v>81.2</v>
      </c>
      <c r="G2094">
        <v>0</v>
      </c>
      <c r="H2094">
        <v>81.3</v>
      </c>
      <c r="K2094" t="s">
        <v>1415</v>
      </c>
      <c r="L2094" s="1"/>
      <c r="M2094" s="156"/>
    </row>
    <row r="2095" spans="1:13" ht="15" customHeight="1" x14ac:dyDescent="0.25">
      <c r="A2095">
        <v>113524</v>
      </c>
      <c r="B2095" t="s">
        <v>469</v>
      </c>
      <c r="C2095" t="s">
        <v>1488</v>
      </c>
      <c r="D2095">
        <v>3535</v>
      </c>
      <c r="E2095">
        <v>0</v>
      </c>
      <c r="F2095">
        <v>69.5</v>
      </c>
      <c r="G2095">
        <v>0</v>
      </c>
      <c r="H2095">
        <v>69.5</v>
      </c>
      <c r="K2095" t="s">
        <v>1415</v>
      </c>
      <c r="L2095" s="1"/>
      <c r="M2095" s="156"/>
    </row>
    <row r="2096" spans="1:13" ht="15" customHeight="1" x14ac:dyDescent="0.25">
      <c r="A2096">
        <v>113521</v>
      </c>
      <c r="B2096" t="s">
        <v>423</v>
      </c>
      <c r="C2096" t="s">
        <v>1430</v>
      </c>
      <c r="D2096">
        <v>3535</v>
      </c>
      <c r="E2096">
        <v>0</v>
      </c>
      <c r="F2096">
        <v>64.2</v>
      </c>
      <c r="G2096">
        <v>0</v>
      </c>
      <c r="H2096">
        <v>64.099999999999994</v>
      </c>
      <c r="I2096" t="s">
        <v>1452</v>
      </c>
      <c r="K2096" t="s">
        <v>1415</v>
      </c>
      <c r="L2096" s="1"/>
      <c r="M2096" s="156"/>
    </row>
    <row r="2097" spans="1:13" ht="15" customHeight="1" x14ac:dyDescent="0.25">
      <c r="A2097">
        <v>113519</v>
      </c>
      <c r="B2097" t="s">
        <v>457</v>
      </c>
      <c r="C2097" t="s">
        <v>1471</v>
      </c>
      <c r="D2097">
        <v>3535</v>
      </c>
      <c r="E2097">
        <v>0</v>
      </c>
      <c r="F2097">
        <v>119.4</v>
      </c>
      <c r="G2097">
        <v>0</v>
      </c>
      <c r="H2097">
        <v>117.5</v>
      </c>
      <c r="K2097" t="s">
        <v>1415</v>
      </c>
      <c r="L2097" s="1"/>
      <c r="M2097" s="156"/>
    </row>
    <row r="2098" spans="1:13" ht="15" customHeight="1" x14ac:dyDescent="0.25">
      <c r="A2098">
        <v>113518</v>
      </c>
      <c r="B2098" t="s">
        <v>449</v>
      </c>
      <c r="C2098" t="s">
        <v>1460</v>
      </c>
      <c r="D2098">
        <v>3535</v>
      </c>
      <c r="E2098">
        <v>0</v>
      </c>
      <c r="F2098">
        <v>63</v>
      </c>
      <c r="G2098">
        <v>0</v>
      </c>
      <c r="H2098">
        <v>62.6</v>
      </c>
      <c r="I2098" t="s">
        <v>1452</v>
      </c>
      <c r="K2098" t="s">
        <v>1415</v>
      </c>
      <c r="L2098" s="1"/>
      <c r="M2098" s="156"/>
    </row>
    <row r="2099" spans="1:13" ht="15" customHeight="1" x14ac:dyDescent="0.25">
      <c r="A2099">
        <v>113517</v>
      </c>
      <c r="B2099" t="s">
        <v>418</v>
      </c>
      <c r="C2099" t="s">
        <v>1420</v>
      </c>
      <c r="D2099">
        <v>3535</v>
      </c>
      <c r="E2099">
        <v>0</v>
      </c>
      <c r="F2099">
        <v>52.7</v>
      </c>
      <c r="G2099">
        <v>0</v>
      </c>
      <c r="H2099">
        <v>52.6</v>
      </c>
      <c r="K2099" t="s">
        <v>1415</v>
      </c>
      <c r="L2099" s="1"/>
      <c r="M2099" s="156"/>
    </row>
    <row r="2100" spans="1:13" ht="15" customHeight="1" x14ac:dyDescent="0.25">
      <c r="A2100">
        <v>113516</v>
      </c>
      <c r="B2100" t="s">
        <v>186</v>
      </c>
      <c r="C2100" t="s">
        <v>1433</v>
      </c>
      <c r="D2100">
        <v>2055</v>
      </c>
      <c r="E2100">
        <v>0</v>
      </c>
      <c r="F2100">
        <v>176.4</v>
      </c>
      <c r="G2100">
        <v>0</v>
      </c>
      <c r="H2100">
        <v>176.4</v>
      </c>
      <c r="J2100">
        <v>0</v>
      </c>
      <c r="K2100" t="s">
        <v>1415</v>
      </c>
      <c r="L2100" s="1"/>
      <c r="M2100" s="156"/>
    </row>
    <row r="2101" spans="1:13" ht="15" customHeight="1" x14ac:dyDescent="0.25">
      <c r="A2101">
        <v>113514</v>
      </c>
      <c r="B2101" t="s">
        <v>457</v>
      </c>
      <c r="C2101" t="s">
        <v>1471</v>
      </c>
      <c r="D2101">
        <v>3535</v>
      </c>
      <c r="E2101">
        <v>0</v>
      </c>
      <c r="G2101">
        <v>0</v>
      </c>
      <c r="H2101">
        <v>0</v>
      </c>
      <c r="K2101" t="s">
        <v>1415</v>
      </c>
      <c r="L2101" s="1"/>
      <c r="M2101" s="156"/>
    </row>
    <row r="2102" spans="1:13" ht="15" customHeight="1" x14ac:dyDescent="0.25">
      <c r="A2102">
        <v>113512</v>
      </c>
      <c r="B2102" t="s">
        <v>441</v>
      </c>
      <c r="C2102" t="s">
        <v>1450</v>
      </c>
      <c r="D2102">
        <v>3535</v>
      </c>
      <c r="E2102">
        <v>0</v>
      </c>
      <c r="F2102">
        <v>120.4</v>
      </c>
      <c r="G2102">
        <v>0</v>
      </c>
      <c r="H2102">
        <v>120.6</v>
      </c>
      <c r="I2102" t="s">
        <v>1452</v>
      </c>
      <c r="K2102" t="s">
        <v>1415</v>
      </c>
      <c r="L2102" s="1"/>
      <c r="M2102" s="156"/>
    </row>
    <row r="2103" spans="1:13" ht="15" customHeight="1" x14ac:dyDescent="0.25">
      <c r="A2103">
        <v>113508</v>
      </c>
      <c r="B2103" t="s">
        <v>441</v>
      </c>
      <c r="C2103" t="s">
        <v>1450</v>
      </c>
      <c r="D2103">
        <v>3535</v>
      </c>
      <c r="E2103">
        <v>0</v>
      </c>
      <c r="F2103">
        <v>120.7</v>
      </c>
      <c r="G2103">
        <v>0</v>
      </c>
      <c r="H2103">
        <v>120.6</v>
      </c>
      <c r="I2103" t="s">
        <v>1452</v>
      </c>
      <c r="K2103" t="s">
        <v>1415</v>
      </c>
      <c r="L2103" s="1"/>
      <c r="M2103" s="156"/>
    </row>
    <row r="2104" spans="1:13" ht="15" customHeight="1" x14ac:dyDescent="0.25">
      <c r="A2104">
        <v>113503</v>
      </c>
      <c r="B2104" t="s">
        <v>444</v>
      </c>
      <c r="C2104" t="s">
        <v>1451</v>
      </c>
      <c r="D2104">
        <v>3535</v>
      </c>
      <c r="E2104">
        <v>0</v>
      </c>
      <c r="F2104">
        <v>207.2</v>
      </c>
      <c r="G2104">
        <v>0</v>
      </c>
      <c r="H2104">
        <v>207.1</v>
      </c>
      <c r="I2104" t="s">
        <v>1452</v>
      </c>
      <c r="K2104" t="s">
        <v>1415</v>
      </c>
      <c r="L2104" s="1"/>
      <c r="M2104" s="156"/>
    </row>
    <row r="2105" spans="1:13" ht="15" customHeight="1" x14ac:dyDescent="0.25">
      <c r="A2105">
        <v>113499</v>
      </c>
      <c r="B2105" t="s">
        <v>127</v>
      </c>
      <c r="C2105" t="s">
        <v>128</v>
      </c>
      <c r="D2105">
        <v>2055</v>
      </c>
      <c r="E2105">
        <v>0</v>
      </c>
      <c r="F2105">
        <v>127.9</v>
      </c>
      <c r="G2105">
        <v>0</v>
      </c>
      <c r="H2105">
        <v>127.9</v>
      </c>
      <c r="J2105">
        <v>0</v>
      </c>
      <c r="K2105" t="s">
        <v>1415</v>
      </c>
      <c r="L2105" s="1"/>
      <c r="M2105" s="156"/>
    </row>
    <row r="2106" spans="1:13" ht="15" customHeight="1" x14ac:dyDescent="0.25">
      <c r="A2106">
        <v>113495</v>
      </c>
      <c r="B2106" t="s">
        <v>418</v>
      </c>
      <c r="C2106" t="s">
        <v>1420</v>
      </c>
      <c r="D2106">
        <v>3535</v>
      </c>
      <c r="E2106">
        <v>0</v>
      </c>
      <c r="F2106">
        <v>65.7</v>
      </c>
      <c r="G2106">
        <v>0</v>
      </c>
      <c r="H2106">
        <v>65.8</v>
      </c>
      <c r="K2106" t="s">
        <v>1415</v>
      </c>
      <c r="L2106" s="1"/>
      <c r="M2106" s="156"/>
    </row>
    <row r="2107" spans="1:13" ht="15" customHeight="1" x14ac:dyDescent="0.25">
      <c r="A2107">
        <v>113490</v>
      </c>
      <c r="B2107" t="s">
        <v>437</v>
      </c>
      <c r="C2107" t="s">
        <v>438</v>
      </c>
      <c r="D2107">
        <v>3535</v>
      </c>
      <c r="E2107">
        <v>0</v>
      </c>
      <c r="F2107">
        <v>121.5</v>
      </c>
      <c r="G2107">
        <v>0</v>
      </c>
      <c r="H2107">
        <v>121.7</v>
      </c>
      <c r="K2107" t="s">
        <v>1415</v>
      </c>
      <c r="L2107" s="1"/>
      <c r="M2107" s="156"/>
    </row>
    <row r="2108" spans="1:13" ht="15" customHeight="1" x14ac:dyDescent="0.25">
      <c r="A2108">
        <v>113487</v>
      </c>
      <c r="B2108" t="s">
        <v>186</v>
      </c>
      <c r="C2108" t="s">
        <v>1433</v>
      </c>
      <c r="D2108">
        <v>2055</v>
      </c>
      <c r="E2108">
        <v>0</v>
      </c>
      <c r="F2108">
        <v>173.2</v>
      </c>
      <c r="G2108">
        <v>0</v>
      </c>
      <c r="H2108">
        <v>173.2</v>
      </c>
      <c r="J2108">
        <v>0</v>
      </c>
      <c r="K2108" t="s">
        <v>1415</v>
      </c>
      <c r="L2108" s="1"/>
      <c r="M2108" s="156"/>
    </row>
    <row r="2109" spans="1:13" ht="15" customHeight="1" x14ac:dyDescent="0.25">
      <c r="A2109">
        <v>113486</v>
      </c>
      <c r="B2109" t="s">
        <v>186</v>
      </c>
      <c r="C2109" t="s">
        <v>1433</v>
      </c>
      <c r="D2109">
        <v>2055</v>
      </c>
      <c r="E2109">
        <v>0</v>
      </c>
      <c r="F2109">
        <v>132.80000000000001</v>
      </c>
      <c r="G2109">
        <v>0</v>
      </c>
      <c r="H2109">
        <v>132.80000000000001</v>
      </c>
      <c r="J2109">
        <v>0</v>
      </c>
      <c r="K2109" t="s">
        <v>1415</v>
      </c>
      <c r="L2109" s="1"/>
      <c r="M2109" s="156"/>
    </row>
    <row r="2110" spans="1:13" ht="15" customHeight="1" x14ac:dyDescent="0.25">
      <c r="A2110">
        <v>113485</v>
      </c>
      <c r="B2110" t="s">
        <v>457</v>
      </c>
      <c r="C2110" t="s">
        <v>1471</v>
      </c>
      <c r="D2110">
        <v>3535</v>
      </c>
      <c r="E2110">
        <v>0</v>
      </c>
      <c r="F2110">
        <v>178.4</v>
      </c>
      <c r="G2110">
        <v>0</v>
      </c>
      <c r="H2110">
        <v>178.1</v>
      </c>
      <c r="K2110" t="s">
        <v>1415</v>
      </c>
      <c r="L2110" s="1"/>
      <c r="M2110" s="156"/>
    </row>
    <row r="2111" spans="1:13" ht="15" customHeight="1" x14ac:dyDescent="0.25">
      <c r="A2111">
        <v>113484</v>
      </c>
      <c r="B2111" t="s">
        <v>186</v>
      </c>
      <c r="C2111" t="s">
        <v>1433</v>
      </c>
      <c r="D2111">
        <v>2055</v>
      </c>
      <c r="E2111">
        <v>0</v>
      </c>
      <c r="F2111">
        <v>178.5</v>
      </c>
      <c r="G2111">
        <v>0</v>
      </c>
      <c r="H2111">
        <v>178.5</v>
      </c>
      <c r="J2111">
        <v>0</v>
      </c>
      <c r="K2111" t="s">
        <v>1415</v>
      </c>
      <c r="L2111" s="1"/>
      <c r="M2111" s="156"/>
    </row>
    <row r="2112" spans="1:13" ht="15" customHeight="1" x14ac:dyDescent="0.25">
      <c r="A2112">
        <v>113483</v>
      </c>
      <c r="B2112" t="s">
        <v>1435</v>
      </c>
      <c r="C2112" t="s">
        <v>1436</v>
      </c>
      <c r="D2112">
        <v>2055</v>
      </c>
      <c r="E2112">
        <v>0</v>
      </c>
      <c r="F2112">
        <v>151.4</v>
      </c>
      <c r="G2112">
        <v>0</v>
      </c>
      <c r="H2112">
        <v>151.4</v>
      </c>
      <c r="J2112">
        <v>0</v>
      </c>
      <c r="K2112" t="s">
        <v>1415</v>
      </c>
      <c r="L2112" s="1"/>
      <c r="M2112" s="156"/>
    </row>
    <row r="2113" spans="1:13" ht="15" customHeight="1" x14ac:dyDescent="0.25">
      <c r="A2113">
        <v>113482</v>
      </c>
      <c r="B2113" t="s">
        <v>418</v>
      </c>
      <c r="C2113" t="s">
        <v>1420</v>
      </c>
      <c r="D2113">
        <v>3535</v>
      </c>
      <c r="E2113">
        <v>62</v>
      </c>
      <c r="F2113">
        <v>64.099999999999994</v>
      </c>
      <c r="G2113">
        <v>0</v>
      </c>
      <c r="H2113">
        <v>64.3</v>
      </c>
      <c r="I2113" t="s">
        <v>1417</v>
      </c>
      <c r="K2113" t="s">
        <v>1415</v>
      </c>
      <c r="L2113" s="1"/>
      <c r="M2113" s="156"/>
    </row>
    <row r="2114" spans="1:13" ht="15" customHeight="1" x14ac:dyDescent="0.25">
      <c r="A2114">
        <v>113481</v>
      </c>
      <c r="B2114" t="s">
        <v>457</v>
      </c>
      <c r="C2114" t="s">
        <v>1471</v>
      </c>
      <c r="D2114">
        <v>3535</v>
      </c>
      <c r="E2114">
        <v>0</v>
      </c>
      <c r="F2114">
        <v>94.4</v>
      </c>
      <c r="G2114">
        <v>0</v>
      </c>
      <c r="H2114">
        <v>94.8</v>
      </c>
      <c r="K2114" t="s">
        <v>1415</v>
      </c>
      <c r="L2114" s="1"/>
      <c r="M2114" s="156"/>
    </row>
    <row r="2115" spans="1:13" ht="15" customHeight="1" x14ac:dyDescent="0.25">
      <c r="A2115">
        <v>113480</v>
      </c>
      <c r="B2115" t="s">
        <v>167</v>
      </c>
      <c r="C2115" t="s">
        <v>168</v>
      </c>
      <c r="D2115">
        <v>2055</v>
      </c>
      <c r="E2115">
        <v>0</v>
      </c>
      <c r="F2115">
        <v>195.4</v>
      </c>
      <c r="G2115">
        <v>0</v>
      </c>
      <c r="H2115">
        <v>195.4</v>
      </c>
      <c r="J2115">
        <v>0</v>
      </c>
      <c r="K2115" t="s">
        <v>1415</v>
      </c>
      <c r="L2115" s="1"/>
      <c r="M2115" s="156"/>
    </row>
    <row r="2116" spans="1:13" ht="15" customHeight="1" x14ac:dyDescent="0.25">
      <c r="A2116">
        <v>113479</v>
      </c>
      <c r="B2116" t="s">
        <v>409</v>
      </c>
      <c r="C2116" t="s">
        <v>1414</v>
      </c>
      <c r="D2116">
        <v>3535</v>
      </c>
      <c r="E2116">
        <v>0</v>
      </c>
      <c r="F2116">
        <v>181.5</v>
      </c>
      <c r="G2116">
        <v>0</v>
      </c>
      <c r="H2116">
        <v>181.6</v>
      </c>
      <c r="K2116" t="s">
        <v>1415</v>
      </c>
      <c r="L2116" s="1"/>
    </row>
    <row r="2117" spans="1:13" ht="15" customHeight="1" x14ac:dyDescent="0.25">
      <c r="A2117">
        <v>113478</v>
      </c>
      <c r="B2117" t="s">
        <v>441</v>
      </c>
      <c r="C2117" t="s">
        <v>1450</v>
      </c>
      <c r="D2117">
        <v>3535</v>
      </c>
      <c r="E2117">
        <v>0</v>
      </c>
      <c r="F2117">
        <v>20</v>
      </c>
      <c r="G2117">
        <v>0</v>
      </c>
      <c r="H2117">
        <v>19.899999999999999</v>
      </c>
      <c r="I2117" t="s">
        <v>1452</v>
      </c>
      <c r="K2117" t="s">
        <v>1415</v>
      </c>
      <c r="L2117" s="1"/>
    </row>
    <row r="2118" spans="1:13" ht="15" customHeight="1" x14ac:dyDescent="0.25">
      <c r="A2118">
        <v>113477</v>
      </c>
      <c r="B2118" t="s">
        <v>441</v>
      </c>
      <c r="C2118" t="s">
        <v>1450</v>
      </c>
      <c r="D2118">
        <v>3535</v>
      </c>
      <c r="E2118">
        <v>0</v>
      </c>
      <c r="F2118">
        <v>80.5</v>
      </c>
      <c r="G2118">
        <v>0</v>
      </c>
      <c r="H2118">
        <v>80.099999999999994</v>
      </c>
      <c r="I2118" t="s">
        <v>1452</v>
      </c>
      <c r="K2118" t="s">
        <v>1415</v>
      </c>
      <c r="L2118" s="1"/>
    </row>
    <row r="2119" spans="1:13" ht="15" customHeight="1" x14ac:dyDescent="0.25">
      <c r="A2119">
        <v>113476</v>
      </c>
      <c r="B2119" t="s">
        <v>441</v>
      </c>
      <c r="C2119" t="s">
        <v>1450</v>
      </c>
      <c r="D2119">
        <v>3535</v>
      </c>
      <c r="E2119">
        <v>0</v>
      </c>
      <c r="F2119">
        <v>80.2</v>
      </c>
      <c r="G2119">
        <v>0</v>
      </c>
      <c r="H2119">
        <v>80.599999999999994</v>
      </c>
      <c r="I2119" t="s">
        <v>1452</v>
      </c>
      <c r="K2119" t="s">
        <v>1415</v>
      </c>
      <c r="L2119" s="1"/>
    </row>
    <row r="2120" spans="1:13" ht="15" customHeight="1" x14ac:dyDescent="0.25">
      <c r="A2120">
        <v>113475</v>
      </c>
      <c r="B2120" t="s">
        <v>441</v>
      </c>
      <c r="C2120" t="s">
        <v>1450</v>
      </c>
      <c r="D2120">
        <v>3535</v>
      </c>
      <c r="E2120">
        <v>0</v>
      </c>
      <c r="F2120">
        <v>80.3</v>
      </c>
      <c r="G2120">
        <v>0</v>
      </c>
      <c r="H2120">
        <v>80.599999999999994</v>
      </c>
      <c r="I2120" t="s">
        <v>1452</v>
      </c>
      <c r="K2120" t="s">
        <v>1415</v>
      </c>
      <c r="L2120" s="1"/>
    </row>
    <row r="2121" spans="1:13" ht="15" customHeight="1" x14ac:dyDescent="0.25">
      <c r="A2121">
        <v>113474</v>
      </c>
      <c r="B2121" t="s">
        <v>186</v>
      </c>
      <c r="C2121" t="s">
        <v>1433</v>
      </c>
      <c r="D2121">
        <v>2055</v>
      </c>
      <c r="E2121">
        <v>0</v>
      </c>
      <c r="F2121">
        <v>173.3</v>
      </c>
      <c r="G2121">
        <v>0</v>
      </c>
      <c r="H2121">
        <v>173.3</v>
      </c>
      <c r="J2121">
        <v>0</v>
      </c>
      <c r="K2121" t="s">
        <v>1415</v>
      </c>
      <c r="L2121" s="1"/>
    </row>
    <row r="2122" spans="1:13" ht="15" customHeight="1" x14ac:dyDescent="0.25">
      <c r="A2122">
        <v>113473</v>
      </c>
      <c r="B2122" t="s">
        <v>441</v>
      </c>
      <c r="C2122" t="s">
        <v>1450</v>
      </c>
      <c r="D2122">
        <v>3535</v>
      </c>
      <c r="E2122">
        <v>0</v>
      </c>
      <c r="F2122">
        <v>80.599999999999994</v>
      </c>
      <c r="G2122">
        <v>0</v>
      </c>
      <c r="H2122">
        <v>80.599999999999994</v>
      </c>
      <c r="I2122" t="s">
        <v>1452</v>
      </c>
      <c r="K2122" t="s">
        <v>1415</v>
      </c>
      <c r="L2122" s="1"/>
    </row>
    <row r="2123" spans="1:13" ht="15" customHeight="1" x14ac:dyDescent="0.25">
      <c r="A2123">
        <v>113472</v>
      </c>
      <c r="B2123" t="s">
        <v>127</v>
      </c>
      <c r="C2123" t="s">
        <v>128</v>
      </c>
      <c r="D2123">
        <v>2055</v>
      </c>
      <c r="E2123">
        <v>0</v>
      </c>
      <c r="F2123">
        <v>143.1</v>
      </c>
      <c r="G2123">
        <v>0</v>
      </c>
      <c r="H2123">
        <v>143.1</v>
      </c>
      <c r="J2123">
        <v>0</v>
      </c>
      <c r="K2123" t="s">
        <v>1415</v>
      </c>
      <c r="L2123" s="1"/>
    </row>
    <row r="2124" spans="1:13" ht="15" customHeight="1" x14ac:dyDescent="0.25">
      <c r="A2124">
        <v>113471</v>
      </c>
      <c r="B2124" t="s">
        <v>177</v>
      </c>
      <c r="C2124" t="s">
        <v>178</v>
      </c>
      <c r="D2124">
        <v>2055</v>
      </c>
      <c r="E2124">
        <v>0</v>
      </c>
      <c r="F2124">
        <v>199.1</v>
      </c>
      <c r="G2124">
        <v>0</v>
      </c>
      <c r="H2124">
        <v>199.1</v>
      </c>
      <c r="J2124">
        <v>0</v>
      </c>
      <c r="K2124" t="s">
        <v>1415</v>
      </c>
      <c r="L2124" s="1"/>
    </row>
    <row r="2125" spans="1:13" ht="15" customHeight="1" x14ac:dyDescent="0.25">
      <c r="A2125">
        <v>113470</v>
      </c>
      <c r="B2125" t="s">
        <v>154</v>
      </c>
      <c r="C2125" t="s">
        <v>155</v>
      </c>
      <c r="D2125">
        <v>2055</v>
      </c>
      <c r="E2125">
        <v>0</v>
      </c>
      <c r="F2125">
        <v>99.7</v>
      </c>
      <c r="G2125">
        <v>0</v>
      </c>
      <c r="H2125">
        <v>99.7</v>
      </c>
      <c r="J2125">
        <v>0</v>
      </c>
      <c r="K2125" t="s">
        <v>1415</v>
      </c>
      <c r="L2125" s="1"/>
    </row>
    <row r="2126" spans="1:13" ht="15" customHeight="1" x14ac:dyDescent="0.25">
      <c r="A2126">
        <v>113469</v>
      </c>
      <c r="B2126" t="s">
        <v>465</v>
      </c>
      <c r="C2126" t="s">
        <v>1483</v>
      </c>
      <c r="D2126">
        <v>3535</v>
      </c>
      <c r="E2126">
        <v>0</v>
      </c>
      <c r="F2126">
        <v>68.5</v>
      </c>
      <c r="G2126">
        <v>0</v>
      </c>
      <c r="H2126">
        <v>70.900000000000006</v>
      </c>
      <c r="I2126" t="s">
        <v>1442</v>
      </c>
      <c r="K2126" t="s">
        <v>1415</v>
      </c>
      <c r="L2126" s="1"/>
    </row>
    <row r="2127" spans="1:13" ht="15" customHeight="1" x14ac:dyDescent="0.25">
      <c r="A2127">
        <v>113468</v>
      </c>
      <c r="B2127" t="s">
        <v>465</v>
      </c>
      <c r="C2127" t="s">
        <v>1483</v>
      </c>
      <c r="D2127">
        <v>3535</v>
      </c>
      <c r="E2127">
        <v>0</v>
      </c>
      <c r="F2127">
        <v>80.5</v>
      </c>
      <c r="G2127">
        <v>0</v>
      </c>
      <c r="H2127">
        <v>80.599999999999994</v>
      </c>
      <c r="I2127" t="s">
        <v>1442</v>
      </c>
      <c r="K2127" t="s">
        <v>1415</v>
      </c>
      <c r="L2127" s="1"/>
    </row>
    <row r="2128" spans="1:13" ht="15" customHeight="1" x14ac:dyDescent="0.25">
      <c r="A2128">
        <v>113467</v>
      </c>
      <c r="B2128" t="s">
        <v>167</v>
      </c>
      <c r="C2128" t="s">
        <v>168</v>
      </c>
      <c r="D2128">
        <v>2055</v>
      </c>
      <c r="E2128">
        <v>0</v>
      </c>
      <c r="F2128">
        <v>176.5</v>
      </c>
      <c r="G2128">
        <v>0</v>
      </c>
      <c r="H2128">
        <v>176.5</v>
      </c>
      <c r="J2128">
        <v>0</v>
      </c>
      <c r="K2128" t="s">
        <v>1415</v>
      </c>
      <c r="L2128" s="1"/>
    </row>
    <row r="2129" spans="1:12" ht="15" customHeight="1" x14ac:dyDescent="0.25">
      <c r="A2129">
        <v>113466</v>
      </c>
      <c r="B2129" t="s">
        <v>465</v>
      </c>
      <c r="C2129" t="s">
        <v>1483</v>
      </c>
      <c r="D2129">
        <v>3535</v>
      </c>
      <c r="E2129">
        <v>0</v>
      </c>
      <c r="F2129">
        <v>80.3</v>
      </c>
      <c r="G2129">
        <v>0</v>
      </c>
      <c r="H2129">
        <v>80.599999999999994</v>
      </c>
      <c r="I2129" t="s">
        <v>1442</v>
      </c>
      <c r="K2129" t="s">
        <v>1415</v>
      </c>
      <c r="L2129" s="1"/>
    </row>
    <row r="2130" spans="1:12" ht="15" customHeight="1" x14ac:dyDescent="0.25">
      <c r="A2130">
        <v>113465</v>
      </c>
      <c r="B2130" t="s">
        <v>186</v>
      </c>
      <c r="C2130" t="s">
        <v>1433</v>
      </c>
      <c r="D2130">
        <v>2055</v>
      </c>
      <c r="E2130">
        <v>0</v>
      </c>
      <c r="F2130">
        <v>183.6</v>
      </c>
      <c r="G2130">
        <v>0</v>
      </c>
      <c r="H2130">
        <v>183.6</v>
      </c>
      <c r="J2130">
        <v>0</v>
      </c>
      <c r="K2130" t="s">
        <v>1415</v>
      </c>
      <c r="L2130" s="1"/>
    </row>
    <row r="2131" spans="1:12" ht="15" customHeight="1" x14ac:dyDescent="0.25">
      <c r="A2131">
        <v>113464</v>
      </c>
      <c r="B2131" t="s">
        <v>1435</v>
      </c>
      <c r="C2131" t="s">
        <v>1436</v>
      </c>
      <c r="D2131">
        <v>2055</v>
      </c>
      <c r="E2131">
        <v>0</v>
      </c>
      <c r="F2131">
        <v>153.30000000000001</v>
      </c>
      <c r="G2131">
        <v>0</v>
      </c>
      <c r="H2131">
        <v>153.30000000000001</v>
      </c>
      <c r="J2131">
        <v>0</v>
      </c>
      <c r="K2131" t="s">
        <v>1415</v>
      </c>
      <c r="L2131" s="1"/>
    </row>
    <row r="2132" spans="1:12" ht="15" customHeight="1" x14ac:dyDescent="0.25">
      <c r="A2132">
        <v>113463</v>
      </c>
      <c r="B2132" t="s">
        <v>156</v>
      </c>
      <c r="C2132" t="s">
        <v>157</v>
      </c>
      <c r="D2132">
        <v>2055</v>
      </c>
      <c r="E2132">
        <v>0</v>
      </c>
      <c r="F2132">
        <v>119.1</v>
      </c>
      <c r="G2132">
        <v>0</v>
      </c>
      <c r="H2132">
        <v>119.1</v>
      </c>
      <c r="J2132">
        <v>0</v>
      </c>
      <c r="K2132" t="s">
        <v>1415</v>
      </c>
      <c r="L2132" s="1"/>
    </row>
    <row r="2133" spans="1:12" ht="15" customHeight="1" x14ac:dyDescent="0.25">
      <c r="A2133">
        <v>113462</v>
      </c>
      <c r="B2133" t="s">
        <v>120</v>
      </c>
      <c r="C2133" t="s">
        <v>1411</v>
      </c>
      <c r="D2133">
        <v>2055</v>
      </c>
      <c r="E2133">
        <v>0</v>
      </c>
      <c r="F2133">
        <v>188.8</v>
      </c>
      <c r="G2133">
        <v>0</v>
      </c>
      <c r="H2133">
        <v>188.8</v>
      </c>
      <c r="J2133">
        <v>0</v>
      </c>
      <c r="K2133" t="s">
        <v>1415</v>
      </c>
      <c r="L2133" s="1"/>
    </row>
    <row r="2134" spans="1:12" ht="15" customHeight="1" x14ac:dyDescent="0.25">
      <c r="A2134">
        <v>113461</v>
      </c>
      <c r="B2134" t="s">
        <v>186</v>
      </c>
      <c r="C2134" t="s">
        <v>1433</v>
      </c>
      <c r="D2134">
        <v>2055</v>
      </c>
      <c r="E2134">
        <v>0</v>
      </c>
      <c r="F2134">
        <v>180.1</v>
      </c>
      <c r="G2134">
        <v>0</v>
      </c>
      <c r="H2134">
        <v>180.1</v>
      </c>
      <c r="J2134">
        <v>0</v>
      </c>
      <c r="K2134" t="s">
        <v>1415</v>
      </c>
      <c r="L2134" s="1"/>
    </row>
    <row r="2135" spans="1:12" ht="15" customHeight="1" x14ac:dyDescent="0.25">
      <c r="A2135">
        <v>113460</v>
      </c>
      <c r="B2135" t="s">
        <v>121</v>
      </c>
      <c r="C2135" t="s">
        <v>122</v>
      </c>
      <c r="D2135">
        <v>2055</v>
      </c>
      <c r="E2135">
        <v>0</v>
      </c>
      <c r="F2135">
        <v>183.8</v>
      </c>
      <c r="G2135">
        <v>0</v>
      </c>
      <c r="H2135">
        <v>183.8</v>
      </c>
      <c r="J2135">
        <v>0</v>
      </c>
      <c r="K2135" t="s">
        <v>1415</v>
      </c>
      <c r="L2135" s="1"/>
    </row>
    <row r="2136" spans="1:12" ht="15" customHeight="1" x14ac:dyDescent="0.25">
      <c r="A2136">
        <v>113459</v>
      </c>
      <c r="B2136" t="s">
        <v>156</v>
      </c>
      <c r="C2136" t="s">
        <v>157</v>
      </c>
      <c r="D2136">
        <v>2055</v>
      </c>
      <c r="E2136">
        <v>0</v>
      </c>
      <c r="F2136">
        <v>183.9</v>
      </c>
      <c r="G2136">
        <v>0</v>
      </c>
      <c r="H2136">
        <v>183.9</v>
      </c>
      <c r="J2136">
        <v>0</v>
      </c>
      <c r="K2136" t="s">
        <v>1415</v>
      </c>
      <c r="L2136" s="1"/>
    </row>
    <row r="2137" spans="1:12" ht="15" customHeight="1" x14ac:dyDescent="0.25">
      <c r="A2137">
        <v>113458</v>
      </c>
      <c r="B2137" t="s">
        <v>186</v>
      </c>
      <c r="C2137" t="s">
        <v>1433</v>
      </c>
      <c r="D2137">
        <v>2055</v>
      </c>
      <c r="E2137">
        <v>0</v>
      </c>
      <c r="F2137">
        <v>178.3</v>
      </c>
      <c r="G2137">
        <v>0</v>
      </c>
      <c r="H2137">
        <v>178.3</v>
      </c>
      <c r="J2137">
        <v>0</v>
      </c>
      <c r="K2137" t="s">
        <v>1415</v>
      </c>
      <c r="L2137" s="1"/>
    </row>
    <row r="2138" spans="1:12" ht="15" customHeight="1" x14ac:dyDescent="0.25">
      <c r="A2138">
        <v>113457</v>
      </c>
      <c r="B2138" t="s">
        <v>154</v>
      </c>
      <c r="C2138" t="s">
        <v>155</v>
      </c>
      <c r="D2138">
        <v>2055</v>
      </c>
      <c r="E2138">
        <v>0</v>
      </c>
      <c r="F2138">
        <v>188.8</v>
      </c>
      <c r="G2138">
        <v>0</v>
      </c>
      <c r="H2138">
        <v>188.8</v>
      </c>
      <c r="J2138">
        <v>0</v>
      </c>
      <c r="K2138" t="s">
        <v>1415</v>
      </c>
      <c r="L2138" s="1"/>
    </row>
    <row r="2139" spans="1:12" ht="15" customHeight="1" x14ac:dyDescent="0.25">
      <c r="A2139">
        <v>113456</v>
      </c>
      <c r="B2139" t="s">
        <v>154</v>
      </c>
      <c r="C2139" t="s">
        <v>155</v>
      </c>
      <c r="D2139">
        <v>2055</v>
      </c>
      <c r="E2139">
        <v>0</v>
      </c>
      <c r="F2139">
        <v>119.6</v>
      </c>
      <c r="G2139">
        <v>0</v>
      </c>
      <c r="H2139">
        <v>119.6</v>
      </c>
      <c r="J2139">
        <v>0</v>
      </c>
      <c r="K2139" t="s">
        <v>1415</v>
      </c>
      <c r="L2139" s="1"/>
    </row>
    <row r="2140" spans="1:12" ht="15" customHeight="1" x14ac:dyDescent="0.25">
      <c r="A2140">
        <v>113455</v>
      </c>
      <c r="B2140" t="s">
        <v>186</v>
      </c>
      <c r="C2140" t="s">
        <v>1433</v>
      </c>
      <c r="D2140">
        <v>2055</v>
      </c>
      <c r="E2140">
        <v>0</v>
      </c>
      <c r="F2140">
        <v>165.6</v>
      </c>
      <c r="G2140">
        <v>0</v>
      </c>
      <c r="H2140">
        <v>165.6</v>
      </c>
      <c r="J2140">
        <v>0</v>
      </c>
      <c r="K2140" t="s">
        <v>1415</v>
      </c>
      <c r="L2140" s="1"/>
    </row>
    <row r="2141" spans="1:12" ht="15" customHeight="1" x14ac:dyDescent="0.25">
      <c r="A2141">
        <v>113454</v>
      </c>
      <c r="B2141" t="s">
        <v>186</v>
      </c>
      <c r="C2141" t="s">
        <v>1433</v>
      </c>
      <c r="D2141">
        <v>2055</v>
      </c>
      <c r="E2141">
        <v>0</v>
      </c>
      <c r="F2141">
        <v>183.7</v>
      </c>
      <c r="G2141">
        <v>0</v>
      </c>
      <c r="H2141">
        <v>183.7</v>
      </c>
      <c r="J2141">
        <v>0</v>
      </c>
      <c r="K2141" t="s">
        <v>1415</v>
      </c>
      <c r="L2141" s="1"/>
    </row>
    <row r="2142" spans="1:12" ht="15" customHeight="1" x14ac:dyDescent="0.25">
      <c r="A2142">
        <v>113453</v>
      </c>
      <c r="B2142" t="s">
        <v>154</v>
      </c>
      <c r="C2142" t="s">
        <v>155</v>
      </c>
      <c r="D2142">
        <v>2055</v>
      </c>
      <c r="E2142">
        <v>0</v>
      </c>
      <c r="F2142">
        <v>109.1</v>
      </c>
      <c r="G2142">
        <v>0</v>
      </c>
      <c r="H2142">
        <v>109.1</v>
      </c>
      <c r="J2142">
        <v>0</v>
      </c>
      <c r="K2142" t="s">
        <v>1415</v>
      </c>
      <c r="L2142" s="1"/>
    </row>
    <row r="2143" spans="1:12" ht="15" customHeight="1" x14ac:dyDescent="0.25">
      <c r="A2143">
        <v>113452</v>
      </c>
      <c r="B2143" t="s">
        <v>186</v>
      </c>
      <c r="C2143" t="s">
        <v>1433</v>
      </c>
      <c r="D2143">
        <v>2055</v>
      </c>
      <c r="E2143">
        <v>0</v>
      </c>
      <c r="F2143">
        <v>156.30000000000001</v>
      </c>
      <c r="G2143">
        <v>0</v>
      </c>
      <c r="H2143">
        <v>156.30000000000001</v>
      </c>
      <c r="J2143">
        <v>0</v>
      </c>
      <c r="K2143" t="s">
        <v>1415</v>
      </c>
      <c r="L2143" s="1"/>
    </row>
    <row r="2144" spans="1:12" ht="15" customHeight="1" x14ac:dyDescent="0.25">
      <c r="A2144">
        <v>113451</v>
      </c>
      <c r="B2144" t="s">
        <v>186</v>
      </c>
      <c r="C2144" t="s">
        <v>1433</v>
      </c>
      <c r="D2144">
        <v>2055</v>
      </c>
      <c r="E2144">
        <v>0</v>
      </c>
      <c r="F2144">
        <v>160.19999999999999</v>
      </c>
      <c r="G2144">
        <v>0</v>
      </c>
      <c r="H2144">
        <v>160.19999999999999</v>
      </c>
      <c r="J2144">
        <v>0</v>
      </c>
      <c r="K2144" t="s">
        <v>1415</v>
      </c>
      <c r="L2144" s="1"/>
    </row>
    <row r="2145" spans="1:12" ht="15" customHeight="1" x14ac:dyDescent="0.25">
      <c r="A2145">
        <v>113450</v>
      </c>
      <c r="B2145" t="s">
        <v>154</v>
      </c>
      <c r="C2145" t="s">
        <v>155</v>
      </c>
      <c r="D2145">
        <v>2055</v>
      </c>
      <c r="E2145">
        <v>0</v>
      </c>
      <c r="F2145">
        <v>95</v>
      </c>
      <c r="G2145">
        <v>0</v>
      </c>
      <c r="H2145">
        <v>95</v>
      </c>
      <c r="J2145">
        <v>0</v>
      </c>
      <c r="K2145" t="s">
        <v>1415</v>
      </c>
      <c r="L2145" s="1"/>
    </row>
    <row r="2146" spans="1:12" ht="15" customHeight="1" x14ac:dyDescent="0.25">
      <c r="A2146">
        <v>113449</v>
      </c>
      <c r="B2146" t="s">
        <v>186</v>
      </c>
      <c r="C2146" t="s">
        <v>1433</v>
      </c>
      <c r="D2146">
        <v>2055</v>
      </c>
      <c r="E2146">
        <v>0</v>
      </c>
      <c r="F2146">
        <v>173.1</v>
      </c>
      <c r="G2146">
        <v>0</v>
      </c>
      <c r="H2146">
        <v>173.1</v>
      </c>
      <c r="J2146">
        <v>0</v>
      </c>
      <c r="K2146" t="s">
        <v>1415</v>
      </c>
      <c r="L2146" s="1"/>
    </row>
    <row r="2147" spans="1:12" ht="15" customHeight="1" x14ac:dyDescent="0.25">
      <c r="A2147">
        <v>113448</v>
      </c>
      <c r="B2147" t="s">
        <v>167</v>
      </c>
      <c r="C2147" t="s">
        <v>168</v>
      </c>
      <c r="D2147">
        <v>2055</v>
      </c>
      <c r="E2147">
        <v>0</v>
      </c>
      <c r="F2147">
        <v>181.5</v>
      </c>
      <c r="G2147">
        <v>0</v>
      </c>
      <c r="H2147">
        <v>181.5</v>
      </c>
      <c r="J2147">
        <v>0</v>
      </c>
      <c r="K2147" t="s">
        <v>1415</v>
      </c>
      <c r="L2147" s="1"/>
    </row>
    <row r="2148" spans="1:12" ht="15" customHeight="1" x14ac:dyDescent="0.25">
      <c r="A2148">
        <v>113447</v>
      </c>
      <c r="B2148" t="s">
        <v>167</v>
      </c>
      <c r="C2148" t="s">
        <v>168</v>
      </c>
      <c r="D2148">
        <v>2055</v>
      </c>
      <c r="E2148">
        <v>0</v>
      </c>
      <c r="F2148">
        <v>199.5</v>
      </c>
      <c r="G2148">
        <v>0</v>
      </c>
      <c r="H2148">
        <v>199.5</v>
      </c>
      <c r="J2148">
        <v>0</v>
      </c>
      <c r="K2148" t="s">
        <v>1415</v>
      </c>
      <c r="L2148" s="1"/>
    </row>
    <row r="2149" spans="1:12" ht="15" customHeight="1" x14ac:dyDescent="0.25">
      <c r="A2149">
        <v>113446</v>
      </c>
      <c r="B2149" t="s">
        <v>186</v>
      </c>
      <c r="C2149" t="s">
        <v>1433</v>
      </c>
      <c r="D2149">
        <v>2055</v>
      </c>
      <c r="E2149">
        <v>0</v>
      </c>
      <c r="F2149">
        <v>191.5</v>
      </c>
      <c r="G2149">
        <v>0</v>
      </c>
      <c r="H2149">
        <v>191.5</v>
      </c>
      <c r="J2149">
        <v>0</v>
      </c>
      <c r="K2149" t="s">
        <v>1415</v>
      </c>
      <c r="L2149" s="1"/>
    </row>
    <row r="2150" spans="1:12" ht="15" customHeight="1" x14ac:dyDescent="0.25">
      <c r="A2150">
        <v>113445</v>
      </c>
      <c r="B2150" t="s">
        <v>186</v>
      </c>
      <c r="C2150" t="s">
        <v>1433</v>
      </c>
      <c r="D2150">
        <v>2055</v>
      </c>
      <c r="E2150">
        <v>0</v>
      </c>
      <c r="F2150">
        <v>72.599999999999994</v>
      </c>
      <c r="G2150">
        <v>0</v>
      </c>
      <c r="H2150">
        <v>72.599999999999994</v>
      </c>
      <c r="J2150">
        <v>0</v>
      </c>
      <c r="K2150" t="s">
        <v>1415</v>
      </c>
      <c r="L2150" s="1"/>
    </row>
    <row r="2151" spans="1:12" ht="15" customHeight="1" x14ac:dyDescent="0.25">
      <c r="A2151">
        <v>113444</v>
      </c>
      <c r="B2151" t="s">
        <v>167</v>
      </c>
      <c r="C2151" t="s">
        <v>168</v>
      </c>
      <c r="D2151">
        <v>2055</v>
      </c>
      <c r="E2151">
        <v>0</v>
      </c>
      <c r="F2151">
        <v>176.4</v>
      </c>
      <c r="G2151">
        <v>0</v>
      </c>
      <c r="H2151">
        <v>176.4</v>
      </c>
      <c r="J2151">
        <v>0</v>
      </c>
      <c r="K2151" t="s">
        <v>1415</v>
      </c>
      <c r="L2151" s="1"/>
    </row>
    <row r="2152" spans="1:12" ht="15" customHeight="1" x14ac:dyDescent="0.25">
      <c r="A2152">
        <v>113443</v>
      </c>
      <c r="B2152" t="s">
        <v>186</v>
      </c>
      <c r="C2152" t="s">
        <v>1433</v>
      </c>
      <c r="D2152">
        <v>2055</v>
      </c>
      <c r="E2152">
        <v>0</v>
      </c>
      <c r="F2152">
        <v>48.7</v>
      </c>
      <c r="G2152">
        <v>0</v>
      </c>
      <c r="H2152">
        <v>48.7</v>
      </c>
      <c r="J2152">
        <v>0</v>
      </c>
      <c r="K2152" t="s">
        <v>1415</v>
      </c>
      <c r="L2152" s="1"/>
    </row>
    <row r="2153" spans="1:12" ht="15" customHeight="1" x14ac:dyDescent="0.25">
      <c r="A2153">
        <v>113442</v>
      </c>
      <c r="B2153" t="s">
        <v>186</v>
      </c>
      <c r="C2153" t="s">
        <v>1433</v>
      </c>
      <c r="D2153">
        <v>2055</v>
      </c>
      <c r="E2153">
        <v>0</v>
      </c>
      <c r="F2153">
        <v>37.9</v>
      </c>
      <c r="G2153">
        <v>0</v>
      </c>
      <c r="H2153">
        <v>37.9</v>
      </c>
      <c r="J2153">
        <v>0</v>
      </c>
      <c r="K2153" t="s">
        <v>1415</v>
      </c>
      <c r="L2153" s="1"/>
    </row>
    <row r="2154" spans="1:12" ht="15" customHeight="1" x14ac:dyDescent="0.25">
      <c r="A2154">
        <v>113441</v>
      </c>
      <c r="B2154" t="s">
        <v>186</v>
      </c>
      <c r="C2154" t="s">
        <v>1433</v>
      </c>
      <c r="D2154">
        <v>2055</v>
      </c>
      <c r="E2154">
        <v>0</v>
      </c>
      <c r="F2154">
        <v>38.5</v>
      </c>
      <c r="G2154">
        <v>0</v>
      </c>
      <c r="H2154">
        <v>38.5</v>
      </c>
      <c r="J2154">
        <v>0</v>
      </c>
      <c r="K2154" t="s">
        <v>1415</v>
      </c>
      <c r="L2154" s="1"/>
    </row>
  </sheetData>
  <phoneticPr fontId="16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2B7C6A-35B8-4D4C-A942-A1B5F804CD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Daily Pork Products Stocks</vt:lpstr>
      <vt:lpstr> Pork Butchery Stock  </vt:lpstr>
      <vt:lpstr>Weekly Pork Products Stocks</vt:lpstr>
      <vt:lpstr>Notes</vt:lpstr>
      <vt:lpstr>TransfersEntries</vt:lpstr>
      <vt:lpstr>'Daily Pork Products Stocks'!Criteria</vt:lpstr>
      <vt:lpstr>'Daily Pork Products Stocks'!Print_Area</vt:lpstr>
      <vt:lpstr>'Weekly Pork Products Stocks'!Print_Area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Mwaura</dc:creator>
  <cp:lastModifiedBy>Cecilia Mwaura</cp:lastModifiedBy>
  <cp:lastPrinted>2023-08-26T21:34:52Z</cp:lastPrinted>
  <dcterms:created xsi:type="dcterms:W3CDTF">2023-08-15T15:22:11Z</dcterms:created>
  <dcterms:modified xsi:type="dcterms:W3CDTF">2023-09-05T21:08:40Z</dcterms:modified>
</cp:coreProperties>
</file>